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My Drive\1.Projects\1.ECPR.PDY\CountryFiles\"/>
    </mc:Choice>
  </mc:AlternateContent>
  <bookViews>
    <workbookView xWindow="0" yWindow="0" windowWidth="19200" windowHeight="8904" tabRatio="787" activeTab="3"/>
  </bookViews>
  <sheets>
    <sheet name="Notes" sheetId="21" r:id="rId1"/>
    <sheet name="info_parties" sheetId="2" r:id="rId2"/>
    <sheet name="cabinetpos" sheetId="3" r:id="rId3"/>
    <sheet name="ministers" sheetId="24" r:id="rId4"/>
    <sheet name="ministers_in process" sheetId="4" r:id="rId5"/>
    <sheet name="parlvotes_lh" sheetId="5" r:id="rId6"/>
    <sheet name="parlseats_lh" sheetId="6" r:id="rId7"/>
    <sheet name="parlvotes_uh" sheetId="7" r:id="rId8"/>
    <sheet name="parlseats_uh" sheetId="8" r:id="rId9"/>
    <sheet name="parlvotes_eu" sheetId="9" r:id="rId10"/>
    <sheet name="presvotes" sheetId="10" r:id="rId11"/>
    <sheet name="refvotes" sheetId="11" r:id="rId12"/>
    <sheet name="info_cites" sheetId="12" r:id="rId13"/>
    <sheet name="info_weblinks" sheetId="13" r:id="rId14"/>
    <sheet name="info_colors" sheetId="14" r:id="rId15"/>
    <sheet name="info_export" sheetId="23" r:id="rId16"/>
    <sheet name="info_parties2" sheetId="25" r:id="rId17"/>
    <sheet name="regional electoral alliances" sheetId="15" r:id="rId18"/>
  </sheets>
  <definedNames>
    <definedName name="codes">#REF!</definedName>
    <definedName name="form">#REF!</definedName>
    <definedName name="grades">#REF!</definedName>
    <definedName name="matrix">#REF!</definedName>
  </definedNames>
  <calcPr calcId="162913"/>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V74" i="24" l="1"/>
  <c r="AV70" i="24"/>
  <c r="BH50" i="24"/>
  <c r="BG50" i="24"/>
  <c r="BF50" i="24"/>
  <c r="BE50" i="24"/>
  <c r="BC50" i="24" s="1"/>
  <c r="BH77" i="24"/>
  <c r="BG77" i="24"/>
  <c r="BF77" i="24"/>
  <c r="BE77" i="24"/>
  <c r="BB77" i="24" s="1"/>
  <c r="BH44" i="24"/>
  <c r="BG44" i="24"/>
  <c r="BF44" i="24"/>
  <c r="BE44" i="24"/>
  <c r="BC44" i="24" s="1"/>
  <c r="BD44" i="24"/>
  <c r="BH69" i="24"/>
  <c r="BG69" i="24"/>
  <c r="BF69" i="24"/>
  <c r="BE69" i="24"/>
  <c r="BH32" i="24"/>
  <c r="BG32" i="24"/>
  <c r="BF32" i="24"/>
  <c r="BE32" i="24"/>
  <c r="BC32" i="24" s="1"/>
  <c r="BH48" i="24"/>
  <c r="BG48" i="24"/>
  <c r="BF48" i="24"/>
  <c r="BE48" i="24"/>
  <c r="BD48" i="24" s="1"/>
  <c r="BH13" i="24"/>
  <c r="BG13" i="24"/>
  <c r="BF13" i="24"/>
  <c r="BE13" i="24"/>
  <c r="BD13" i="24" s="1"/>
  <c r="AV13" i="24"/>
  <c r="AU13" i="24"/>
  <c r="AT13" i="24"/>
  <c r="AS13" i="24"/>
  <c r="AV32" i="24"/>
  <c r="AU32" i="24"/>
  <c r="AT32" i="24"/>
  <c r="AS32" i="24"/>
  <c r="AR32" i="24" s="1"/>
  <c r="AU70" i="24"/>
  <c r="AT70" i="24"/>
  <c r="AS70" i="24"/>
  <c r="AV44" i="24"/>
  <c r="AU44" i="24"/>
  <c r="AT44" i="24"/>
  <c r="AS44" i="24"/>
  <c r="AV46" i="24"/>
  <c r="AU46" i="24"/>
  <c r="AT46" i="24"/>
  <c r="AS46" i="24"/>
  <c r="AV50" i="24"/>
  <c r="AU50" i="24"/>
  <c r="AT50" i="24"/>
  <c r="AS50" i="24"/>
  <c r="AQ50" i="24" s="1"/>
  <c r="AV77" i="24"/>
  <c r="AU77" i="24"/>
  <c r="AT77" i="24"/>
  <c r="AS77" i="24"/>
  <c r="AR77" i="24" s="1"/>
  <c r="AJ85" i="24"/>
  <c r="AI85" i="24"/>
  <c r="AH85" i="24"/>
  <c r="AG85" i="24"/>
  <c r="AF85" i="24" s="1"/>
  <c r="AJ71" i="24"/>
  <c r="AI71" i="24"/>
  <c r="AH71" i="24"/>
  <c r="AG71" i="24"/>
  <c r="AE71" i="24" s="1"/>
  <c r="AG18" i="24"/>
  <c r="AC18" i="24" s="1"/>
  <c r="AH18" i="24"/>
  <c r="AI18" i="24"/>
  <c r="AJ18" i="24"/>
  <c r="AJ62" i="24"/>
  <c r="AI62" i="24"/>
  <c r="AH62" i="24"/>
  <c r="AG62" i="24"/>
  <c r="AJ19" i="24"/>
  <c r="AI19" i="24"/>
  <c r="AH19" i="24"/>
  <c r="AG19" i="24"/>
  <c r="AK19" i="24" s="1"/>
  <c r="AJ51" i="24"/>
  <c r="AI51" i="24"/>
  <c r="AH51" i="24"/>
  <c r="AG51" i="24"/>
  <c r="AD51" i="24" s="1"/>
  <c r="AJ14" i="24"/>
  <c r="AI14" i="24"/>
  <c r="AH14" i="24"/>
  <c r="AG14" i="24"/>
  <c r="AK14" i="24" s="1"/>
  <c r="AJ13" i="24"/>
  <c r="AI13" i="24"/>
  <c r="AH13" i="24"/>
  <c r="AG13" i="24"/>
  <c r="AD13" i="24" s="1"/>
  <c r="AJ17" i="24"/>
  <c r="AJ52" i="24"/>
  <c r="AJ78" i="24"/>
  <c r="AJ49" i="24"/>
  <c r="AI49" i="24"/>
  <c r="AH49" i="24"/>
  <c r="AG49" i="24"/>
  <c r="AJ23" i="24"/>
  <c r="AI23" i="24"/>
  <c r="AH23" i="24"/>
  <c r="AG23" i="24"/>
  <c r="AJ22" i="24"/>
  <c r="AI22" i="24"/>
  <c r="AH22" i="24"/>
  <c r="AG22" i="24"/>
  <c r="AD22" i="24" s="1"/>
  <c r="AJ35" i="24"/>
  <c r="AI35" i="24"/>
  <c r="AH35" i="24"/>
  <c r="AG35" i="24"/>
  <c r="AJ45" i="24"/>
  <c r="AI45" i="24"/>
  <c r="AH45" i="24"/>
  <c r="AG45" i="24"/>
  <c r="AC45" i="24" s="1"/>
  <c r="AJ34" i="24"/>
  <c r="AI34" i="24"/>
  <c r="AH34" i="24"/>
  <c r="AG34" i="24"/>
  <c r="AK34" i="24" l="1"/>
  <c r="AK62" i="24"/>
  <c r="AW46" i="24"/>
  <c r="AW13" i="24"/>
  <c r="AK35" i="24"/>
  <c r="AK23" i="24"/>
  <c r="AD71" i="24"/>
  <c r="AW70" i="24"/>
  <c r="AK45" i="24"/>
  <c r="AK49" i="24"/>
  <c r="BC77" i="24"/>
  <c r="BD77" i="24"/>
  <c r="AF45" i="24"/>
  <c r="AD49" i="24"/>
  <c r="AC14" i="24"/>
  <c r="AF14" i="24"/>
  <c r="BD50" i="24"/>
  <c r="AF62" i="24"/>
  <c r="AC71" i="24"/>
  <c r="BI69" i="24"/>
  <c r="AC49" i="24"/>
  <c r="AC23" i="24"/>
  <c r="AF71" i="24"/>
  <c r="AW44" i="24"/>
  <c r="BD32" i="24"/>
  <c r="BA50" i="24"/>
  <c r="BI50" i="24"/>
  <c r="BB50" i="24"/>
  <c r="BA77" i="24"/>
  <c r="BI77" i="24"/>
  <c r="BA44" i="24"/>
  <c r="BI44" i="24"/>
  <c r="BB44" i="24"/>
  <c r="BC69" i="24"/>
  <c r="BB69" i="24"/>
  <c r="BD69" i="24"/>
  <c r="BA69" i="24"/>
  <c r="BA32" i="24"/>
  <c r="BI32" i="24"/>
  <c r="BB32" i="24"/>
  <c r="BA48" i="24"/>
  <c r="BI48" i="24"/>
  <c r="BB48" i="24"/>
  <c r="BC48" i="24"/>
  <c r="BA13" i="24"/>
  <c r="BI13" i="24"/>
  <c r="BB13" i="24"/>
  <c r="BC13" i="24"/>
  <c r="AR13" i="24"/>
  <c r="AP13" i="24"/>
  <c r="AQ13" i="24"/>
  <c r="AO13" i="24"/>
  <c r="AO32" i="24"/>
  <c r="AW32" i="24"/>
  <c r="AP32" i="24"/>
  <c r="AQ32" i="24"/>
  <c r="AP70" i="24"/>
  <c r="AQ70" i="24"/>
  <c r="AR70" i="24"/>
  <c r="AO70" i="24"/>
  <c r="AP44" i="24"/>
  <c r="AQ44" i="24"/>
  <c r="AR44" i="24"/>
  <c r="AO44" i="24"/>
  <c r="AP46" i="24"/>
  <c r="AR46" i="24"/>
  <c r="AQ46" i="24"/>
  <c r="AO46" i="24"/>
  <c r="AR50" i="24"/>
  <c r="AO50" i="24"/>
  <c r="AW50" i="24"/>
  <c r="AP50" i="24"/>
  <c r="AQ77" i="24"/>
  <c r="AO77" i="24"/>
  <c r="AW77" i="24"/>
  <c r="AP77" i="24"/>
  <c r="AC85" i="24"/>
  <c r="AK85" i="24"/>
  <c r="AD85" i="24"/>
  <c r="AK71" i="24"/>
  <c r="AC19" i="24"/>
  <c r="AD19" i="24"/>
  <c r="AD18" i="24"/>
  <c r="AK18" i="24"/>
  <c r="AC62" i="24"/>
  <c r="AD62" i="24"/>
  <c r="AF19" i="24"/>
  <c r="AF51" i="24"/>
  <c r="AC51" i="24"/>
  <c r="AK51" i="24"/>
  <c r="AD14" i="24"/>
  <c r="AE13" i="24"/>
  <c r="AK13" i="24"/>
  <c r="AC13" i="24"/>
  <c r="AF49" i="24"/>
  <c r="AD23" i="24"/>
  <c r="AF23" i="24"/>
  <c r="AE22" i="24"/>
  <c r="AK22" i="24"/>
  <c r="AD45" i="24"/>
  <c r="AF34" i="24"/>
  <c r="DE12" i="9"/>
  <c r="DF12" i="9"/>
  <c r="DE13" i="9"/>
  <c r="DF13" i="9"/>
  <c r="DE14" i="9"/>
  <c r="DF14" i="9"/>
  <c r="DE15" i="9"/>
  <c r="DF15" i="9"/>
  <c r="DE17" i="9"/>
  <c r="DF17" i="9"/>
  <c r="DE18" i="9"/>
  <c r="DF18" i="9"/>
  <c r="DE25" i="9"/>
  <c r="DF25" i="9"/>
  <c r="DC25" i="9"/>
  <c r="DC18" i="9"/>
  <c r="DC17" i="9"/>
  <c r="DC12" i="9"/>
  <c r="DC13" i="9"/>
  <c r="DC14" i="9"/>
  <c r="DC15" i="9"/>
  <c r="DF11" i="9"/>
  <c r="DE11" i="9"/>
  <c r="DC11" i="9"/>
  <c r="DB25" i="9"/>
  <c r="DB18" i="9"/>
  <c r="DB17" i="9"/>
  <c r="DB15" i="9"/>
  <c r="DB14" i="9"/>
  <c r="DB13" i="9"/>
  <c r="DB12" i="9"/>
  <c r="DB11" i="9"/>
  <c r="CY8" i="9"/>
  <c r="CY6" i="9"/>
  <c r="ES12" i="5" l="1"/>
  <c r="ET12" i="5"/>
  <c r="ES13" i="5"/>
  <c r="ET13" i="5"/>
  <c r="ES15" i="5"/>
  <c r="ET15" i="5"/>
  <c r="ES16" i="5"/>
  <c r="ET16" i="5"/>
  <c r="ES17" i="5"/>
  <c r="ET17" i="5"/>
  <c r="ES18" i="5"/>
  <c r="ET18" i="5"/>
  <c r="ES21" i="5"/>
  <c r="ET21" i="5"/>
  <c r="ES26" i="5"/>
  <c r="ET26" i="5"/>
  <c r="ES28" i="5"/>
  <c r="ET28" i="5"/>
  <c r="ES29" i="5"/>
  <c r="ET29" i="5"/>
  <c r="ES31" i="5"/>
  <c r="ET31" i="5"/>
  <c r="ES32" i="5"/>
  <c r="ET32" i="5"/>
  <c r="ES33" i="5"/>
  <c r="ET33" i="5"/>
  <c r="ES34" i="5"/>
  <c r="ET34" i="5"/>
  <c r="ES35" i="5"/>
  <c r="ET35" i="5"/>
  <c r="ES36" i="5"/>
  <c r="ET36" i="5"/>
  <c r="ES37" i="5"/>
  <c r="ET37" i="5"/>
  <c r="ES38" i="5"/>
  <c r="ET38" i="5"/>
  <c r="ES39" i="5"/>
  <c r="ET39" i="5"/>
  <c r="EP12" i="5"/>
  <c r="EQ12" i="5"/>
  <c r="EP13" i="5"/>
  <c r="EQ13" i="5" s="1"/>
  <c r="EP15" i="5"/>
  <c r="EQ15" i="5"/>
  <c r="EP16" i="5"/>
  <c r="EQ16" i="5"/>
  <c r="EP17" i="5"/>
  <c r="EQ17" i="5" s="1"/>
  <c r="EP18" i="5"/>
  <c r="EQ18" i="5"/>
  <c r="EP21" i="5"/>
  <c r="EQ21" i="5" s="1"/>
  <c r="EP26" i="5"/>
  <c r="EQ26" i="5"/>
  <c r="EP28" i="5"/>
  <c r="EQ28" i="5"/>
  <c r="EP29" i="5"/>
  <c r="EQ29" i="5" s="1"/>
  <c r="EP31" i="5"/>
  <c r="EQ31" i="5"/>
  <c r="EP32" i="5"/>
  <c r="EQ32" i="5"/>
  <c r="EP33" i="5"/>
  <c r="EQ33" i="5" s="1"/>
  <c r="EP34" i="5"/>
  <c r="EQ34" i="5"/>
  <c r="EP35" i="5"/>
  <c r="EQ35" i="5"/>
  <c r="EP36" i="5"/>
  <c r="EQ36" i="5"/>
  <c r="EP37" i="5"/>
  <c r="EQ37" i="5" s="1"/>
  <c r="EP38" i="5"/>
  <c r="EQ38" i="5"/>
  <c r="EP39" i="5"/>
  <c r="EQ39" i="5"/>
  <c r="ES11" i="5"/>
  <c r="F9" i="2"/>
  <c r="E9" i="2" s="1"/>
  <c r="EM6" i="5"/>
  <c r="EM8" i="5"/>
  <c r="F28" i="2" l="1"/>
  <c r="E28" i="2" s="1"/>
  <c r="EP11" i="5" l="1"/>
  <c r="F29" i="2"/>
  <c r="E29" i="2" s="1"/>
  <c r="F27" i="2"/>
  <c r="E27" i="2" s="1"/>
  <c r="F26" i="2"/>
  <c r="E26" i="2" s="1"/>
  <c r="F25" i="2"/>
  <c r="E25" i="2" s="1"/>
  <c r="F24" i="2"/>
  <c r="E24" i="2" s="1"/>
  <c r="F23" i="2"/>
  <c r="E23" i="2" s="1"/>
  <c r="F30" i="2"/>
  <c r="E30" i="2" s="1"/>
  <c r="Y41" i="10" l="1"/>
  <c r="Y40" i="10"/>
  <c r="Y39" i="10"/>
  <c r="Y38" i="10"/>
  <c r="Y36" i="10"/>
  <c r="Y29" i="10"/>
  <c r="Y28" i="10"/>
  <c r="Y13" i="10"/>
  <c r="F14" i="2" l="1"/>
  <c r="F15" i="2"/>
  <c r="F16" i="2"/>
  <c r="F17" i="2"/>
  <c r="E17" i="2" s="1"/>
  <c r="F18" i="2"/>
  <c r="F19" i="2"/>
  <c r="E19" i="2" s="1"/>
  <c r="F20" i="2"/>
  <c r="F21" i="2"/>
  <c r="E21" i="2" s="1"/>
  <c r="F22" i="2"/>
  <c r="E22" i="2" s="1"/>
  <c r="F31" i="2"/>
  <c r="F32" i="2"/>
  <c r="F33" i="2"/>
  <c r="E33" i="2" s="1"/>
  <c r="F34" i="2"/>
  <c r="E34" i="2" s="1"/>
  <c r="F2" i="2"/>
  <c r="E2" i="2" s="1"/>
  <c r="F3" i="2"/>
  <c r="E3" i="2" s="1"/>
  <c r="F4" i="2"/>
  <c r="E4" i="2" s="1"/>
  <c r="F5" i="2"/>
  <c r="E5" i="2" s="1"/>
  <c r="F6" i="2"/>
  <c r="F7" i="2"/>
  <c r="F8" i="2"/>
  <c r="E8" i="2" s="1"/>
  <c r="F10" i="2"/>
  <c r="E10" i="2" s="1"/>
  <c r="F11" i="2"/>
  <c r="E11" i="2" s="1"/>
  <c r="F12" i="2"/>
  <c r="E15" i="2"/>
  <c r="E16" i="2"/>
  <c r="E18" i="2"/>
  <c r="E20" i="2"/>
  <c r="E31" i="2"/>
  <c r="E32" i="2"/>
  <c r="E14" i="2"/>
  <c r="E7" i="2"/>
  <c r="E6" i="2"/>
  <c r="X8" i="10" l="1"/>
  <c r="X6" i="10"/>
  <c r="Y1" i="12" l="1"/>
  <c r="Y22" i="12" s="1"/>
  <c r="Y23" i="12"/>
  <c r="Y29" i="12"/>
  <c r="Y30" i="12" l="1"/>
  <c r="Y24" i="12"/>
  <c r="Y2" i="12"/>
  <c r="AJ79" i="24"/>
  <c r="AI79" i="24"/>
  <c r="AH79" i="24"/>
  <c r="AG79" i="24"/>
  <c r="AJ61" i="24"/>
  <c r="AI61" i="24"/>
  <c r="AH61" i="24"/>
  <c r="AG61" i="24"/>
  <c r="AI53" i="24"/>
  <c r="AH53" i="24"/>
  <c r="AG53" i="24"/>
  <c r="AK53" i="24" s="1"/>
  <c r="AK79" i="24" l="1"/>
  <c r="AK61" i="24"/>
  <c r="AC79" i="24"/>
  <c r="AD79" i="24"/>
  <c r="AF79" i="24"/>
  <c r="AD61" i="24"/>
  <c r="AC61" i="24"/>
  <c r="AC53" i="24"/>
  <c r="AD53" i="24"/>
  <c r="AF53" i="24"/>
  <c r="AT28" i="5"/>
  <c r="Z28" i="5"/>
  <c r="AA28" i="5" s="1"/>
  <c r="DV39" i="5"/>
  <c r="CH11" i="5"/>
  <c r="CH12" i="5"/>
  <c r="CH13" i="5"/>
  <c r="CI13" i="5" s="1"/>
  <c r="CH15" i="5"/>
  <c r="CI15" i="5" s="1"/>
  <c r="CH16" i="5"/>
  <c r="CI16" i="5" s="1"/>
  <c r="CH17" i="5"/>
  <c r="CI17" i="5" s="1"/>
  <c r="CH18" i="5"/>
  <c r="CI18" i="5" s="1"/>
  <c r="CH21" i="5"/>
  <c r="CI21" i="5" s="1"/>
  <c r="DY38" i="5"/>
  <c r="CI11" i="5"/>
  <c r="Z22" i="5"/>
  <c r="F14" i="5"/>
  <c r="F13" i="5"/>
  <c r="F12" i="5"/>
  <c r="F11" i="5"/>
  <c r="F15" i="5"/>
  <c r="F16" i="5"/>
  <c r="F17" i="5"/>
  <c r="F18" i="5"/>
  <c r="F19" i="5"/>
  <c r="F20" i="5"/>
  <c r="F21" i="5"/>
  <c r="F22" i="5"/>
  <c r="F27" i="5"/>
  <c r="F39" i="5"/>
  <c r="DZ38" i="5" l="1"/>
  <c r="AU28" i="5"/>
  <c r="AA22" i="5"/>
  <c r="AT11" i="5" l="1"/>
  <c r="AT12" i="5"/>
  <c r="AT13" i="5"/>
  <c r="AT15" i="5"/>
  <c r="AT16" i="5"/>
  <c r="AT17" i="5"/>
  <c r="AT18" i="5"/>
  <c r="BO18" i="5" s="1"/>
  <c r="AT21" i="5"/>
  <c r="AT22" i="5"/>
  <c r="AU22" i="5" s="1"/>
  <c r="AT25" i="5"/>
  <c r="AU25" i="5" s="1"/>
  <c r="AT24" i="5"/>
  <c r="AT23" i="5"/>
  <c r="AU23" i="5" s="1"/>
  <c r="AT27" i="5"/>
  <c r="AT38" i="5"/>
  <c r="AU38" i="5" s="1"/>
  <c r="AT39" i="5"/>
  <c r="Z18" i="5"/>
  <c r="AA18" i="5" s="1"/>
  <c r="Z17" i="5"/>
  <c r="AA17" i="5" s="1"/>
  <c r="Z16" i="5"/>
  <c r="AA16" i="5" s="1"/>
  <c r="Z15" i="5"/>
  <c r="AA15" i="5" s="1"/>
  <c r="Z14" i="5"/>
  <c r="AA14" i="5" s="1"/>
  <c r="Z13" i="5"/>
  <c r="AA13" i="5" s="1"/>
  <c r="Z12" i="5"/>
  <c r="AA12" i="5" s="1"/>
  <c r="Z11" i="5"/>
  <c r="AA11" i="5" s="1"/>
  <c r="Z21" i="5"/>
  <c r="AA21" i="5" s="1"/>
  <c r="Z23" i="5"/>
  <c r="AA23" i="5" s="1"/>
  <c r="Z24" i="5"/>
  <c r="AA24" i="5" s="1"/>
  <c r="Z27" i="5"/>
  <c r="AA27" i="5" s="1"/>
  <c r="Z39" i="5"/>
  <c r="DA39" i="5"/>
  <c r="DB39" i="5" s="1"/>
  <c r="DV38" i="5"/>
  <c r="CH39" i="5"/>
  <c r="BN22" i="5"/>
  <c r="BO22" i="5" s="1"/>
  <c r="BN23" i="5"/>
  <c r="BN27" i="5"/>
  <c r="BN38" i="5"/>
  <c r="BN39" i="5"/>
  <c r="BN12" i="5"/>
  <c r="DB27" i="5"/>
  <c r="DE27" i="5"/>
  <c r="DE12" i="5"/>
  <c r="DB26" i="5"/>
  <c r="DC26" i="5" s="1"/>
  <c r="DB22" i="5"/>
  <c r="DB21" i="5"/>
  <c r="DC21" i="5" s="1"/>
  <c r="DB18" i="5"/>
  <c r="DC18" i="5" s="1"/>
  <c r="DB17" i="5"/>
  <c r="DC17" i="5" s="1"/>
  <c r="DB16" i="5"/>
  <c r="DC16" i="5" s="1"/>
  <c r="DB15" i="5"/>
  <c r="DC15" i="5" s="1"/>
  <c r="DB13" i="5"/>
  <c r="DC13" i="5" s="1"/>
  <c r="DB12" i="5"/>
  <c r="DB11" i="5"/>
  <c r="DC11" i="5" s="1"/>
  <c r="DB38" i="5"/>
  <c r="BO27" i="5" l="1"/>
  <c r="DW38" i="5"/>
  <c r="BO21" i="5"/>
  <c r="AU21" i="5"/>
  <c r="AU17" i="5"/>
  <c r="BO17" i="5"/>
  <c r="AU12" i="5"/>
  <c r="BO15" i="5"/>
  <c r="AU15" i="5"/>
  <c r="BO23" i="5"/>
  <c r="AU24" i="5"/>
  <c r="BO13" i="5"/>
  <c r="AU13" i="5"/>
  <c r="BO38" i="5"/>
  <c r="AU27" i="5"/>
  <c r="BO16" i="5"/>
  <c r="AU16" i="5"/>
  <c r="BO11" i="5"/>
  <c r="AU11" i="5"/>
  <c r="CH22" i="5"/>
  <c r="CI22" i="5" s="1"/>
  <c r="CI12" i="5"/>
  <c r="CH27" i="5"/>
  <c r="CI27" i="5" s="1"/>
  <c r="CH38" i="5"/>
  <c r="CI38" i="5" s="1"/>
  <c r="CE39" i="5"/>
  <c r="CE21" i="5"/>
  <c r="CE16" i="5"/>
  <c r="CE15" i="5"/>
  <c r="CE13" i="5"/>
  <c r="CE12" i="5"/>
  <c r="CE11" i="5"/>
  <c r="DC38" i="5" l="1"/>
  <c r="DC22" i="5"/>
  <c r="DC27" i="5"/>
  <c r="DC12" i="5"/>
  <c r="AJ21" i="24"/>
  <c r="AI21" i="24"/>
  <c r="AH21" i="24"/>
  <c r="AG21" i="24"/>
  <c r="AJ50" i="24"/>
  <c r="AI50" i="24"/>
  <c r="AH50" i="24"/>
  <c r="AG50" i="24"/>
  <c r="AC50" i="24" s="1"/>
  <c r="AJ28" i="24"/>
  <c r="AI28" i="24"/>
  <c r="AH28" i="24"/>
  <c r="AG28" i="24"/>
  <c r="AK28" i="24" s="1"/>
  <c r="AJ27" i="24"/>
  <c r="AI27" i="24"/>
  <c r="AH27" i="24"/>
  <c r="AG27" i="24"/>
  <c r="AK27" i="24" s="1"/>
  <c r="AJ25" i="24"/>
  <c r="AI25" i="24"/>
  <c r="AH25" i="24"/>
  <c r="AG25" i="24"/>
  <c r="AD25" i="24" s="1"/>
  <c r="AJ43" i="24"/>
  <c r="AI43" i="24"/>
  <c r="AH43" i="24"/>
  <c r="AG43" i="24"/>
  <c r="AF43" i="24" s="1"/>
  <c r="AJ42" i="24"/>
  <c r="AI42" i="24"/>
  <c r="AH42" i="24"/>
  <c r="AG42" i="24"/>
  <c r="AK42" i="24" s="1"/>
  <c r="AJ37" i="24"/>
  <c r="AI37" i="24"/>
  <c r="AH37" i="24"/>
  <c r="AG37" i="24"/>
  <c r="AD37" i="24" s="1"/>
  <c r="AJ36" i="24"/>
  <c r="AI36" i="24"/>
  <c r="AH36" i="24"/>
  <c r="AG36" i="24"/>
  <c r="AE36" i="24" s="1"/>
  <c r="AJ39" i="24"/>
  <c r="AI39" i="24"/>
  <c r="AH39" i="24"/>
  <c r="AG39" i="24"/>
  <c r="AK39" i="24" s="1"/>
  <c r="W75" i="24"/>
  <c r="V75" i="24"/>
  <c r="U75" i="24"/>
  <c r="Y75" i="24" s="1"/>
  <c r="L75" i="24"/>
  <c r="K75" i="24"/>
  <c r="J75" i="24"/>
  <c r="I75" i="24"/>
  <c r="W76" i="24"/>
  <c r="V76" i="24"/>
  <c r="U76" i="24"/>
  <c r="R76" i="24" s="1"/>
  <c r="L76" i="24"/>
  <c r="K76" i="24"/>
  <c r="J76" i="24"/>
  <c r="I76" i="24"/>
  <c r="M76" i="24" s="1"/>
  <c r="W20" i="24"/>
  <c r="V20" i="24"/>
  <c r="U20" i="24"/>
  <c r="R20" i="24" s="1"/>
  <c r="L20" i="24"/>
  <c r="K20" i="24"/>
  <c r="J20" i="24"/>
  <c r="I20" i="24"/>
  <c r="G20" i="24" s="1"/>
  <c r="AJ67" i="24"/>
  <c r="AI67" i="24"/>
  <c r="AH67" i="24"/>
  <c r="AG67" i="24"/>
  <c r="AE67" i="24" s="1"/>
  <c r="AI17" i="24"/>
  <c r="AH17" i="24"/>
  <c r="AG17" i="24"/>
  <c r="AK21" i="24" l="1"/>
  <c r="Q20" i="24"/>
  <c r="G76" i="24"/>
  <c r="M75" i="24"/>
  <c r="AC43" i="24"/>
  <c r="E75" i="24"/>
  <c r="S76" i="24"/>
  <c r="Q76" i="24"/>
  <c r="AC28" i="24"/>
  <c r="S20" i="24"/>
  <c r="E76" i="24"/>
  <c r="G75" i="24"/>
  <c r="AC39" i="24"/>
  <c r="AC27" i="24"/>
  <c r="AD67" i="24"/>
  <c r="AD39" i="24"/>
  <c r="AK17" i="24"/>
  <c r="AF39" i="24"/>
  <c r="AK67" i="24"/>
  <c r="H20" i="24"/>
  <c r="T20" i="24"/>
  <c r="Y20" i="24"/>
  <c r="H76" i="24"/>
  <c r="T76" i="24"/>
  <c r="Y76" i="24"/>
  <c r="H75" i="24"/>
  <c r="AC36" i="24"/>
  <c r="AC25" i="24"/>
  <c r="AD27" i="24"/>
  <c r="AE28" i="24"/>
  <c r="AC42" i="24"/>
  <c r="AE25" i="24"/>
  <c r="AE27" i="24"/>
  <c r="F76" i="24"/>
  <c r="F75" i="24"/>
  <c r="AE39" i="24"/>
  <c r="AD42" i="24"/>
  <c r="AF27" i="24"/>
  <c r="AK50" i="24"/>
  <c r="AC21" i="24"/>
  <c r="AC67" i="24"/>
  <c r="AD50" i="24"/>
  <c r="AD21" i="24"/>
  <c r="AE50" i="24"/>
  <c r="AE21" i="24"/>
  <c r="AF21" i="24"/>
  <c r="AD36" i="24"/>
  <c r="AC37" i="24"/>
  <c r="AF36" i="24"/>
  <c r="AE37" i="24"/>
  <c r="AK43" i="24"/>
  <c r="AD28" i="24"/>
  <c r="AK36" i="24"/>
  <c r="AE42" i="24"/>
  <c r="AD43" i="24"/>
  <c r="AK25" i="24"/>
  <c r="AK37" i="24"/>
  <c r="AF42" i="24"/>
  <c r="AE43" i="24"/>
  <c r="AF28" i="24"/>
  <c r="E20" i="24"/>
  <c r="R75" i="24"/>
  <c r="F20" i="24"/>
  <c r="S75" i="24"/>
  <c r="Q75" i="24"/>
  <c r="M20" i="24"/>
  <c r="T75" i="24"/>
  <c r="AF67" i="24"/>
  <c r="AD17" i="24"/>
  <c r="AC17" i="24"/>
  <c r="AE17" i="24"/>
  <c r="AC201" i="25"/>
  <c r="AB201" i="25"/>
  <c r="AC200" i="25"/>
  <c r="AB200" i="25"/>
  <c r="AA200" i="25"/>
  <c r="Z200" i="25"/>
  <c r="Y200" i="25"/>
  <c r="X200" i="25"/>
  <c r="W200" i="25"/>
  <c r="V200" i="25"/>
  <c r="U200" i="25"/>
  <c r="T200" i="25"/>
  <c r="S200" i="25"/>
  <c r="R200" i="25"/>
  <c r="Q200" i="25"/>
  <c r="P200" i="25"/>
  <c r="O200" i="25"/>
  <c r="N200" i="25"/>
  <c r="M200" i="25"/>
  <c r="L200" i="25"/>
  <c r="K200" i="25"/>
  <c r="J200" i="25"/>
  <c r="E200" i="25"/>
  <c r="D200" i="25"/>
  <c r="C200" i="25"/>
  <c r="B200" i="25"/>
  <c r="AC199" i="25"/>
  <c r="AB199" i="25"/>
  <c r="AA199" i="25"/>
  <c r="Z199" i="25"/>
  <c r="Y199" i="25"/>
  <c r="X199" i="25"/>
  <c r="W199" i="25"/>
  <c r="V199" i="25"/>
  <c r="U199" i="25"/>
  <c r="T199" i="25"/>
  <c r="S199" i="25"/>
  <c r="R199" i="25"/>
  <c r="Q199" i="25"/>
  <c r="P199" i="25"/>
  <c r="O199" i="25"/>
  <c r="N199" i="25"/>
  <c r="M199" i="25"/>
  <c r="L199" i="25"/>
  <c r="K199" i="25"/>
  <c r="J199" i="25"/>
  <c r="E199" i="25"/>
  <c r="D199" i="25"/>
  <c r="C199" i="25"/>
  <c r="B199" i="25"/>
  <c r="AC198" i="25"/>
  <c r="AB198" i="25"/>
  <c r="AA198" i="25"/>
  <c r="Z198" i="25"/>
  <c r="Y198" i="25"/>
  <c r="X198" i="25"/>
  <c r="W198" i="25"/>
  <c r="V198" i="25"/>
  <c r="U198" i="25"/>
  <c r="T198" i="25"/>
  <c r="S198" i="25"/>
  <c r="R198" i="25"/>
  <c r="Q198" i="25"/>
  <c r="P198" i="25"/>
  <c r="O198" i="25"/>
  <c r="N198" i="25"/>
  <c r="M198" i="25"/>
  <c r="L198" i="25"/>
  <c r="K198" i="25"/>
  <c r="J198" i="25"/>
  <c r="E198" i="25"/>
  <c r="D198" i="25"/>
  <c r="C198" i="25"/>
  <c r="B198" i="25"/>
  <c r="AC197" i="25"/>
  <c r="AB197" i="25"/>
  <c r="AA197" i="25"/>
  <c r="Z197" i="25"/>
  <c r="Y197" i="25"/>
  <c r="X197" i="25"/>
  <c r="W197" i="25"/>
  <c r="V197" i="25"/>
  <c r="U197" i="25"/>
  <c r="T197" i="25"/>
  <c r="S197" i="25"/>
  <c r="R197" i="25"/>
  <c r="Q197" i="25"/>
  <c r="P197" i="25"/>
  <c r="O197" i="25"/>
  <c r="N197" i="25"/>
  <c r="M197" i="25"/>
  <c r="L197" i="25"/>
  <c r="K197" i="25"/>
  <c r="J197" i="25"/>
  <c r="E197" i="25"/>
  <c r="D197" i="25"/>
  <c r="C197" i="25"/>
  <c r="B197" i="25"/>
  <c r="AC196" i="25"/>
  <c r="AB196" i="25"/>
  <c r="AA196" i="25"/>
  <c r="Z196" i="25"/>
  <c r="Y196" i="25"/>
  <c r="X196" i="25"/>
  <c r="W196" i="25"/>
  <c r="V196" i="25"/>
  <c r="U196" i="25"/>
  <c r="T196" i="25"/>
  <c r="S196" i="25"/>
  <c r="R196" i="25"/>
  <c r="Q196" i="25"/>
  <c r="P196" i="25"/>
  <c r="O196" i="25"/>
  <c r="N196" i="25"/>
  <c r="M196" i="25"/>
  <c r="L196" i="25"/>
  <c r="K196" i="25"/>
  <c r="J196" i="25"/>
  <c r="E196" i="25"/>
  <c r="D196" i="25"/>
  <c r="C196" i="25"/>
  <c r="B196" i="25"/>
  <c r="AC195" i="25"/>
  <c r="AB195" i="25"/>
  <c r="AA195" i="25"/>
  <c r="Z195" i="25"/>
  <c r="Y195" i="25"/>
  <c r="X195" i="25"/>
  <c r="W195" i="25"/>
  <c r="V195" i="25"/>
  <c r="U195" i="25"/>
  <c r="T195" i="25"/>
  <c r="S195" i="25"/>
  <c r="R195" i="25"/>
  <c r="Q195" i="25"/>
  <c r="P195" i="25"/>
  <c r="O195" i="25"/>
  <c r="N195" i="25"/>
  <c r="M195" i="25"/>
  <c r="L195" i="25"/>
  <c r="K195" i="25"/>
  <c r="J195" i="25"/>
  <c r="E195" i="25"/>
  <c r="D195" i="25"/>
  <c r="C195" i="25"/>
  <c r="B195" i="25"/>
  <c r="AC194" i="25"/>
  <c r="AB194" i="25"/>
  <c r="AA194" i="25"/>
  <c r="Z194" i="25"/>
  <c r="Y194" i="25"/>
  <c r="X194" i="25"/>
  <c r="W194" i="25"/>
  <c r="V194" i="25"/>
  <c r="U194" i="25"/>
  <c r="T194" i="25"/>
  <c r="S194" i="25"/>
  <c r="R194" i="25"/>
  <c r="Q194" i="25"/>
  <c r="P194" i="25"/>
  <c r="O194" i="25"/>
  <c r="N194" i="25"/>
  <c r="M194" i="25"/>
  <c r="L194" i="25"/>
  <c r="K194" i="25"/>
  <c r="J194" i="25"/>
  <c r="E194" i="25"/>
  <c r="D194" i="25"/>
  <c r="C194" i="25"/>
  <c r="B194" i="25"/>
  <c r="AC193" i="25"/>
  <c r="AB193" i="25"/>
  <c r="AA193" i="25"/>
  <c r="Z193" i="25"/>
  <c r="Y193" i="25"/>
  <c r="X193" i="25"/>
  <c r="W193" i="25"/>
  <c r="V193" i="25"/>
  <c r="U193" i="25"/>
  <c r="T193" i="25"/>
  <c r="S193" i="25"/>
  <c r="R193" i="25"/>
  <c r="Q193" i="25"/>
  <c r="P193" i="25"/>
  <c r="O193" i="25"/>
  <c r="N193" i="25"/>
  <c r="M193" i="25"/>
  <c r="L193" i="25"/>
  <c r="K193" i="25"/>
  <c r="J193" i="25"/>
  <c r="E193" i="25"/>
  <c r="D193" i="25"/>
  <c r="C193" i="25"/>
  <c r="B193" i="25"/>
  <c r="AC192" i="25"/>
  <c r="AB192" i="25"/>
  <c r="AA192" i="25"/>
  <c r="Z192" i="25"/>
  <c r="Y192" i="25"/>
  <c r="X192" i="25"/>
  <c r="W192" i="25"/>
  <c r="V192" i="25"/>
  <c r="U192" i="25"/>
  <c r="T192" i="25"/>
  <c r="S192" i="25"/>
  <c r="R192" i="25"/>
  <c r="Q192" i="25"/>
  <c r="P192" i="25"/>
  <c r="O192" i="25"/>
  <c r="N192" i="25"/>
  <c r="M192" i="25"/>
  <c r="L192" i="25"/>
  <c r="K192" i="25"/>
  <c r="J192" i="25"/>
  <c r="E192" i="25"/>
  <c r="D192" i="25"/>
  <c r="C192" i="25"/>
  <c r="B192" i="25"/>
  <c r="AC191" i="25"/>
  <c r="AB191" i="25"/>
  <c r="AA191" i="25"/>
  <c r="Z191" i="25"/>
  <c r="Y191" i="25"/>
  <c r="X191" i="25"/>
  <c r="W191" i="25"/>
  <c r="V191" i="25"/>
  <c r="U191" i="25"/>
  <c r="T191" i="25"/>
  <c r="S191" i="25"/>
  <c r="R191" i="25"/>
  <c r="Q191" i="25"/>
  <c r="P191" i="25"/>
  <c r="O191" i="25"/>
  <c r="N191" i="25"/>
  <c r="M191" i="25"/>
  <c r="L191" i="25"/>
  <c r="K191" i="25"/>
  <c r="J191" i="25"/>
  <c r="E191" i="25"/>
  <c r="D191" i="25"/>
  <c r="C191" i="25"/>
  <c r="B191" i="25"/>
  <c r="AC190" i="25"/>
  <c r="AB190" i="25"/>
  <c r="AA190" i="25"/>
  <c r="Z190" i="25"/>
  <c r="Y190" i="25"/>
  <c r="X190" i="25"/>
  <c r="W190" i="25"/>
  <c r="V190" i="25"/>
  <c r="U190" i="25"/>
  <c r="T190" i="25"/>
  <c r="S190" i="25"/>
  <c r="R190" i="25"/>
  <c r="Q190" i="25"/>
  <c r="P190" i="25"/>
  <c r="O190" i="25"/>
  <c r="N190" i="25"/>
  <c r="M190" i="25"/>
  <c r="L190" i="25"/>
  <c r="K190" i="25"/>
  <c r="J190" i="25"/>
  <c r="E190" i="25"/>
  <c r="D190" i="25"/>
  <c r="C190" i="25"/>
  <c r="B190" i="25"/>
  <c r="AC189" i="25"/>
  <c r="AB189" i="25"/>
  <c r="AA189" i="25"/>
  <c r="Z189" i="25"/>
  <c r="Y189" i="25"/>
  <c r="X189" i="25"/>
  <c r="W189" i="25"/>
  <c r="V189" i="25"/>
  <c r="U189" i="25"/>
  <c r="T189" i="25"/>
  <c r="S189" i="25"/>
  <c r="R189" i="25"/>
  <c r="Q189" i="25"/>
  <c r="P189" i="25"/>
  <c r="O189" i="25"/>
  <c r="N189" i="25"/>
  <c r="M189" i="25"/>
  <c r="L189" i="25"/>
  <c r="K189" i="25"/>
  <c r="J189" i="25"/>
  <c r="E189" i="25"/>
  <c r="D189" i="25"/>
  <c r="C189" i="25"/>
  <c r="B189" i="25"/>
  <c r="AC188" i="25"/>
  <c r="AB188" i="25"/>
  <c r="AA188" i="25"/>
  <c r="Z188" i="25"/>
  <c r="Y188" i="25"/>
  <c r="X188" i="25"/>
  <c r="W188" i="25"/>
  <c r="V188" i="25"/>
  <c r="U188" i="25"/>
  <c r="T188" i="25"/>
  <c r="S188" i="25"/>
  <c r="R188" i="25"/>
  <c r="Q188" i="25"/>
  <c r="P188" i="25"/>
  <c r="O188" i="25"/>
  <c r="N188" i="25"/>
  <c r="M188" i="25"/>
  <c r="L188" i="25"/>
  <c r="K188" i="25"/>
  <c r="J188" i="25"/>
  <c r="E188" i="25"/>
  <c r="D188" i="25"/>
  <c r="C188" i="25"/>
  <c r="B188" i="25"/>
  <c r="AC187" i="25"/>
  <c r="AB187" i="25"/>
  <c r="AA187" i="25"/>
  <c r="Z187" i="25"/>
  <c r="Y187" i="25"/>
  <c r="X187" i="25"/>
  <c r="W187" i="25"/>
  <c r="V187" i="25"/>
  <c r="U187" i="25"/>
  <c r="T187" i="25"/>
  <c r="S187" i="25"/>
  <c r="R187" i="25"/>
  <c r="Q187" i="25"/>
  <c r="P187" i="25"/>
  <c r="O187" i="25"/>
  <c r="N187" i="25"/>
  <c r="M187" i="25"/>
  <c r="L187" i="25"/>
  <c r="K187" i="25"/>
  <c r="J187" i="25"/>
  <c r="E187" i="25"/>
  <c r="D187" i="25"/>
  <c r="C187" i="25"/>
  <c r="B187" i="25"/>
  <c r="AC186" i="25"/>
  <c r="AB186" i="25"/>
  <c r="AA186" i="25"/>
  <c r="Z186" i="25"/>
  <c r="Y186" i="25"/>
  <c r="X186" i="25"/>
  <c r="W186" i="25"/>
  <c r="V186" i="25"/>
  <c r="U186" i="25"/>
  <c r="T186" i="25"/>
  <c r="S186" i="25"/>
  <c r="R186" i="25"/>
  <c r="Q186" i="25"/>
  <c r="P186" i="25"/>
  <c r="O186" i="25"/>
  <c r="N186" i="25"/>
  <c r="M186" i="25"/>
  <c r="L186" i="25"/>
  <c r="K186" i="25"/>
  <c r="J186" i="25"/>
  <c r="E186" i="25"/>
  <c r="D186" i="25"/>
  <c r="C186" i="25"/>
  <c r="B186" i="25"/>
  <c r="AC185" i="25"/>
  <c r="AB185" i="25"/>
  <c r="AA185" i="25"/>
  <c r="Z185" i="25"/>
  <c r="Y185" i="25"/>
  <c r="X185" i="25"/>
  <c r="W185" i="25"/>
  <c r="V185" i="25"/>
  <c r="U185" i="25"/>
  <c r="T185" i="25"/>
  <c r="S185" i="25"/>
  <c r="R185" i="25"/>
  <c r="Q185" i="25"/>
  <c r="P185" i="25"/>
  <c r="O185" i="25"/>
  <c r="N185" i="25"/>
  <c r="M185" i="25"/>
  <c r="L185" i="25"/>
  <c r="K185" i="25"/>
  <c r="J185" i="25"/>
  <c r="E185" i="25"/>
  <c r="D185" i="25"/>
  <c r="C185" i="25"/>
  <c r="B185" i="25"/>
  <c r="AC184" i="25"/>
  <c r="AB184" i="25"/>
  <c r="AA184" i="25"/>
  <c r="Z184" i="25"/>
  <c r="Y184" i="25"/>
  <c r="X184" i="25"/>
  <c r="W184" i="25"/>
  <c r="V184" i="25"/>
  <c r="U184" i="25"/>
  <c r="T184" i="25"/>
  <c r="S184" i="25"/>
  <c r="R184" i="25"/>
  <c r="Q184" i="25"/>
  <c r="P184" i="25"/>
  <c r="O184" i="25"/>
  <c r="N184" i="25"/>
  <c r="M184" i="25"/>
  <c r="L184" i="25"/>
  <c r="K184" i="25"/>
  <c r="J184" i="25"/>
  <c r="E184" i="25"/>
  <c r="D184" i="25"/>
  <c r="C184" i="25"/>
  <c r="B184" i="25"/>
  <c r="AC183" i="25"/>
  <c r="AB183" i="25"/>
  <c r="AA183" i="25"/>
  <c r="Z183" i="25"/>
  <c r="Y183" i="25"/>
  <c r="X183" i="25"/>
  <c r="W183" i="25"/>
  <c r="V183" i="25"/>
  <c r="U183" i="25"/>
  <c r="T183" i="25"/>
  <c r="S183" i="25"/>
  <c r="R183" i="25"/>
  <c r="Q183" i="25"/>
  <c r="P183" i="25"/>
  <c r="O183" i="25"/>
  <c r="N183" i="25"/>
  <c r="M183" i="25"/>
  <c r="L183" i="25"/>
  <c r="K183" i="25"/>
  <c r="J183" i="25"/>
  <c r="E183" i="25"/>
  <c r="D183" i="25"/>
  <c r="C183" i="25"/>
  <c r="B183" i="25"/>
  <c r="AC182" i="25"/>
  <c r="AB182" i="25"/>
  <c r="AA182" i="25"/>
  <c r="Z182" i="25"/>
  <c r="Y182" i="25"/>
  <c r="X182" i="25"/>
  <c r="W182" i="25"/>
  <c r="V182" i="25"/>
  <c r="U182" i="25"/>
  <c r="T182" i="25"/>
  <c r="S182" i="25"/>
  <c r="R182" i="25"/>
  <c r="Q182" i="25"/>
  <c r="P182" i="25"/>
  <c r="O182" i="25"/>
  <c r="N182" i="25"/>
  <c r="M182" i="25"/>
  <c r="L182" i="25"/>
  <c r="K182" i="25"/>
  <c r="J182" i="25"/>
  <c r="E182" i="25"/>
  <c r="D182" i="25"/>
  <c r="C182" i="25"/>
  <c r="B182" i="25"/>
  <c r="AC181" i="25"/>
  <c r="AB181" i="25"/>
  <c r="AA181" i="25"/>
  <c r="Z181" i="25"/>
  <c r="Y181" i="25"/>
  <c r="X181" i="25"/>
  <c r="W181" i="25"/>
  <c r="V181" i="25"/>
  <c r="U181" i="25"/>
  <c r="T181" i="25"/>
  <c r="S181" i="25"/>
  <c r="R181" i="25"/>
  <c r="Q181" i="25"/>
  <c r="P181" i="25"/>
  <c r="O181" i="25"/>
  <c r="N181" i="25"/>
  <c r="M181" i="25"/>
  <c r="L181" i="25"/>
  <c r="K181" i="25"/>
  <c r="J181" i="25"/>
  <c r="E181" i="25"/>
  <c r="D181" i="25"/>
  <c r="C181" i="25"/>
  <c r="B181" i="25"/>
  <c r="AC180" i="25"/>
  <c r="AB180" i="25"/>
  <c r="AA180" i="25"/>
  <c r="Z180" i="25"/>
  <c r="Y180" i="25"/>
  <c r="X180" i="25"/>
  <c r="W180" i="25"/>
  <c r="V180" i="25"/>
  <c r="U180" i="25"/>
  <c r="T180" i="25"/>
  <c r="S180" i="25"/>
  <c r="R180" i="25"/>
  <c r="Q180" i="25"/>
  <c r="P180" i="25"/>
  <c r="O180" i="25"/>
  <c r="N180" i="25"/>
  <c r="M180" i="25"/>
  <c r="L180" i="25"/>
  <c r="K180" i="25"/>
  <c r="J180" i="25"/>
  <c r="E180" i="25"/>
  <c r="D180" i="25"/>
  <c r="C180" i="25"/>
  <c r="B180" i="25"/>
  <c r="AC179" i="25"/>
  <c r="AB179" i="25"/>
  <c r="AA179" i="25"/>
  <c r="Z179" i="25"/>
  <c r="Y179" i="25"/>
  <c r="X179" i="25"/>
  <c r="W179" i="25"/>
  <c r="V179" i="25"/>
  <c r="U179" i="25"/>
  <c r="T179" i="25"/>
  <c r="S179" i="25"/>
  <c r="R179" i="25"/>
  <c r="Q179" i="25"/>
  <c r="P179" i="25"/>
  <c r="O179" i="25"/>
  <c r="N179" i="25"/>
  <c r="M179" i="25"/>
  <c r="L179" i="25"/>
  <c r="K179" i="25"/>
  <c r="J179" i="25"/>
  <c r="E179" i="25"/>
  <c r="D179" i="25"/>
  <c r="C179" i="25"/>
  <c r="B179" i="25"/>
  <c r="AC178" i="25"/>
  <c r="AB178" i="25"/>
  <c r="AA178" i="25"/>
  <c r="Z178" i="25"/>
  <c r="Y178" i="25"/>
  <c r="X178" i="25"/>
  <c r="W178" i="25"/>
  <c r="V178" i="25"/>
  <c r="U178" i="25"/>
  <c r="T178" i="25"/>
  <c r="S178" i="25"/>
  <c r="R178" i="25"/>
  <c r="Q178" i="25"/>
  <c r="P178" i="25"/>
  <c r="O178" i="25"/>
  <c r="N178" i="25"/>
  <c r="M178" i="25"/>
  <c r="L178" i="25"/>
  <c r="K178" i="25"/>
  <c r="J178" i="25"/>
  <c r="E178" i="25"/>
  <c r="D178" i="25"/>
  <c r="C178" i="25"/>
  <c r="B178" i="25"/>
  <c r="AC177" i="25"/>
  <c r="AB177" i="25"/>
  <c r="AA177" i="25"/>
  <c r="Z177" i="25"/>
  <c r="Y177" i="25"/>
  <c r="X177" i="25"/>
  <c r="W177" i="25"/>
  <c r="V177" i="25"/>
  <c r="U177" i="25"/>
  <c r="T177" i="25"/>
  <c r="S177" i="25"/>
  <c r="R177" i="25"/>
  <c r="Q177" i="25"/>
  <c r="P177" i="25"/>
  <c r="O177" i="25"/>
  <c r="N177" i="25"/>
  <c r="M177" i="25"/>
  <c r="L177" i="25"/>
  <c r="K177" i="25"/>
  <c r="J177" i="25"/>
  <c r="E177" i="25"/>
  <c r="D177" i="25"/>
  <c r="C177" i="25"/>
  <c r="B177" i="25"/>
  <c r="AC176" i="25"/>
  <c r="AB176" i="25"/>
  <c r="AA176" i="25"/>
  <c r="Z176" i="25"/>
  <c r="Y176" i="25"/>
  <c r="X176" i="25"/>
  <c r="W176" i="25"/>
  <c r="V176" i="25"/>
  <c r="U176" i="25"/>
  <c r="T176" i="25"/>
  <c r="S176" i="25"/>
  <c r="R176" i="25"/>
  <c r="Q176" i="25"/>
  <c r="P176" i="25"/>
  <c r="O176" i="25"/>
  <c r="N176" i="25"/>
  <c r="M176" i="25"/>
  <c r="L176" i="25"/>
  <c r="K176" i="25"/>
  <c r="J176" i="25"/>
  <c r="E176" i="25"/>
  <c r="D176" i="25"/>
  <c r="C176" i="25"/>
  <c r="B176" i="25"/>
  <c r="AC175" i="25"/>
  <c r="AB175" i="25"/>
  <c r="AA175" i="25"/>
  <c r="Z175" i="25"/>
  <c r="Y175" i="25"/>
  <c r="X175" i="25"/>
  <c r="W175" i="25"/>
  <c r="V175" i="25"/>
  <c r="U175" i="25"/>
  <c r="T175" i="25"/>
  <c r="S175" i="25"/>
  <c r="R175" i="25"/>
  <c r="Q175" i="25"/>
  <c r="P175" i="25"/>
  <c r="O175" i="25"/>
  <c r="N175" i="25"/>
  <c r="M175" i="25"/>
  <c r="L175" i="25"/>
  <c r="K175" i="25"/>
  <c r="J175" i="25"/>
  <c r="E175" i="25"/>
  <c r="D175" i="25"/>
  <c r="C175" i="25"/>
  <c r="B175" i="25"/>
  <c r="AC174" i="25"/>
  <c r="AB174" i="25"/>
  <c r="AA174" i="25"/>
  <c r="Z174" i="25"/>
  <c r="Y174" i="25"/>
  <c r="X174" i="25"/>
  <c r="W174" i="25"/>
  <c r="V174" i="25"/>
  <c r="U174" i="25"/>
  <c r="T174" i="25"/>
  <c r="S174" i="25"/>
  <c r="R174" i="25"/>
  <c r="Q174" i="25"/>
  <c r="P174" i="25"/>
  <c r="O174" i="25"/>
  <c r="N174" i="25"/>
  <c r="M174" i="25"/>
  <c r="L174" i="25"/>
  <c r="K174" i="25"/>
  <c r="J174" i="25"/>
  <c r="E174" i="25"/>
  <c r="D174" i="25"/>
  <c r="C174" i="25"/>
  <c r="B174" i="25"/>
  <c r="AC173" i="25"/>
  <c r="AB173" i="25"/>
  <c r="AA173" i="25"/>
  <c r="Z173" i="25"/>
  <c r="Y173" i="25"/>
  <c r="X173" i="25"/>
  <c r="W173" i="25"/>
  <c r="V173" i="25"/>
  <c r="U173" i="25"/>
  <c r="T173" i="25"/>
  <c r="S173" i="25"/>
  <c r="R173" i="25"/>
  <c r="Q173" i="25"/>
  <c r="P173" i="25"/>
  <c r="O173" i="25"/>
  <c r="N173" i="25"/>
  <c r="M173" i="25"/>
  <c r="L173" i="25"/>
  <c r="K173" i="25"/>
  <c r="J173" i="25"/>
  <c r="E173" i="25"/>
  <c r="D173" i="25"/>
  <c r="C173" i="25"/>
  <c r="B173" i="25"/>
  <c r="AC172" i="25"/>
  <c r="AB172" i="25"/>
  <c r="AA172" i="25"/>
  <c r="Z172" i="25"/>
  <c r="Y172" i="25"/>
  <c r="X172" i="25"/>
  <c r="W172" i="25"/>
  <c r="V172" i="25"/>
  <c r="U172" i="25"/>
  <c r="T172" i="25"/>
  <c r="S172" i="25"/>
  <c r="R172" i="25"/>
  <c r="Q172" i="25"/>
  <c r="P172" i="25"/>
  <c r="O172" i="25"/>
  <c r="N172" i="25"/>
  <c r="M172" i="25"/>
  <c r="L172" i="25"/>
  <c r="K172" i="25"/>
  <c r="J172" i="25"/>
  <c r="E172" i="25"/>
  <c r="D172" i="25"/>
  <c r="C172" i="25"/>
  <c r="B172" i="25"/>
  <c r="AC171" i="25"/>
  <c r="AB171" i="25"/>
  <c r="AA171" i="25"/>
  <c r="Z171" i="25"/>
  <c r="Y171" i="25"/>
  <c r="X171" i="25"/>
  <c r="W171" i="25"/>
  <c r="V171" i="25"/>
  <c r="U171" i="25"/>
  <c r="T171" i="25"/>
  <c r="S171" i="25"/>
  <c r="R171" i="25"/>
  <c r="Q171" i="25"/>
  <c r="P171" i="25"/>
  <c r="O171" i="25"/>
  <c r="N171" i="25"/>
  <c r="M171" i="25"/>
  <c r="L171" i="25"/>
  <c r="K171" i="25"/>
  <c r="J171" i="25"/>
  <c r="E171" i="25"/>
  <c r="D171" i="25"/>
  <c r="C171" i="25"/>
  <c r="B171" i="25"/>
  <c r="AC170" i="25"/>
  <c r="AB170" i="25"/>
  <c r="AA170" i="25"/>
  <c r="Z170" i="25"/>
  <c r="Y170" i="25"/>
  <c r="X170" i="25"/>
  <c r="W170" i="25"/>
  <c r="V170" i="25"/>
  <c r="U170" i="25"/>
  <c r="T170" i="25"/>
  <c r="S170" i="25"/>
  <c r="R170" i="25"/>
  <c r="Q170" i="25"/>
  <c r="P170" i="25"/>
  <c r="O170" i="25"/>
  <c r="N170" i="25"/>
  <c r="M170" i="25"/>
  <c r="L170" i="25"/>
  <c r="K170" i="25"/>
  <c r="J170" i="25"/>
  <c r="E170" i="25"/>
  <c r="D170" i="25"/>
  <c r="C170" i="25"/>
  <c r="B170" i="25"/>
  <c r="AC169" i="25"/>
  <c r="AB169" i="25"/>
  <c r="AA169" i="25"/>
  <c r="Z169" i="25"/>
  <c r="Y169" i="25"/>
  <c r="X169" i="25"/>
  <c r="W169" i="25"/>
  <c r="V169" i="25"/>
  <c r="U169" i="25"/>
  <c r="T169" i="25"/>
  <c r="S169" i="25"/>
  <c r="R169" i="25"/>
  <c r="Q169" i="25"/>
  <c r="P169" i="25"/>
  <c r="O169" i="25"/>
  <c r="N169" i="25"/>
  <c r="M169" i="25"/>
  <c r="L169" i="25"/>
  <c r="K169" i="25"/>
  <c r="J169" i="25"/>
  <c r="E169" i="25"/>
  <c r="D169" i="25"/>
  <c r="C169" i="25"/>
  <c r="B169" i="25"/>
  <c r="AC168" i="25"/>
  <c r="AB168" i="25"/>
  <c r="AA168" i="25"/>
  <c r="Z168" i="25"/>
  <c r="Y168" i="25"/>
  <c r="X168" i="25"/>
  <c r="W168" i="25"/>
  <c r="V168" i="25"/>
  <c r="U168" i="25"/>
  <c r="T168" i="25"/>
  <c r="S168" i="25"/>
  <c r="R168" i="25"/>
  <c r="Q168" i="25"/>
  <c r="P168" i="25"/>
  <c r="O168" i="25"/>
  <c r="N168" i="25"/>
  <c r="M168" i="25"/>
  <c r="L168" i="25"/>
  <c r="K168" i="25"/>
  <c r="J168" i="25"/>
  <c r="E168" i="25"/>
  <c r="D168" i="25"/>
  <c r="C168" i="25"/>
  <c r="B168" i="25"/>
  <c r="AC167" i="25"/>
  <c r="AB167" i="25"/>
  <c r="AA167" i="25"/>
  <c r="Z167" i="25"/>
  <c r="Y167" i="25"/>
  <c r="X167" i="25"/>
  <c r="W167" i="25"/>
  <c r="V167" i="25"/>
  <c r="U167" i="25"/>
  <c r="T167" i="25"/>
  <c r="S167" i="25"/>
  <c r="R167" i="25"/>
  <c r="Q167" i="25"/>
  <c r="P167" i="25"/>
  <c r="O167" i="25"/>
  <c r="N167" i="25"/>
  <c r="M167" i="25"/>
  <c r="L167" i="25"/>
  <c r="K167" i="25"/>
  <c r="J167" i="25"/>
  <c r="E167" i="25"/>
  <c r="D167" i="25"/>
  <c r="C167" i="25"/>
  <c r="B167" i="25"/>
  <c r="AC166" i="25"/>
  <c r="AB166" i="25"/>
  <c r="AA166" i="25"/>
  <c r="Z166" i="25"/>
  <c r="Y166" i="25"/>
  <c r="X166" i="25"/>
  <c r="W166" i="25"/>
  <c r="V166" i="25"/>
  <c r="U166" i="25"/>
  <c r="T166" i="25"/>
  <c r="S166" i="25"/>
  <c r="R166" i="25"/>
  <c r="Q166" i="25"/>
  <c r="P166" i="25"/>
  <c r="O166" i="25"/>
  <c r="N166" i="25"/>
  <c r="M166" i="25"/>
  <c r="L166" i="25"/>
  <c r="K166" i="25"/>
  <c r="J166" i="25"/>
  <c r="E166" i="25"/>
  <c r="D166" i="25"/>
  <c r="C166" i="25"/>
  <c r="B166" i="25"/>
  <c r="AC165" i="25"/>
  <c r="AB165" i="25"/>
  <c r="AA165" i="25"/>
  <c r="Z165" i="25"/>
  <c r="Y165" i="25"/>
  <c r="X165" i="25"/>
  <c r="W165" i="25"/>
  <c r="V165" i="25"/>
  <c r="U165" i="25"/>
  <c r="T165" i="25"/>
  <c r="S165" i="25"/>
  <c r="R165" i="25"/>
  <c r="Q165" i="25"/>
  <c r="P165" i="25"/>
  <c r="O165" i="25"/>
  <c r="N165" i="25"/>
  <c r="M165" i="25"/>
  <c r="L165" i="25"/>
  <c r="K165" i="25"/>
  <c r="J165" i="25"/>
  <c r="E165" i="25"/>
  <c r="D165" i="25"/>
  <c r="C165" i="25"/>
  <c r="B165" i="25"/>
  <c r="AC164" i="25"/>
  <c r="AB164" i="25"/>
  <c r="AA164" i="25"/>
  <c r="Z164" i="25"/>
  <c r="Y164" i="25"/>
  <c r="X164" i="25"/>
  <c r="W164" i="25"/>
  <c r="V164" i="25"/>
  <c r="U164" i="25"/>
  <c r="T164" i="25"/>
  <c r="S164" i="25"/>
  <c r="R164" i="25"/>
  <c r="Q164" i="25"/>
  <c r="P164" i="25"/>
  <c r="O164" i="25"/>
  <c r="N164" i="25"/>
  <c r="M164" i="25"/>
  <c r="L164" i="25"/>
  <c r="K164" i="25"/>
  <c r="J164" i="25"/>
  <c r="E164" i="25"/>
  <c r="D164" i="25"/>
  <c r="C164" i="25"/>
  <c r="B164" i="25"/>
  <c r="AC163" i="25"/>
  <c r="AB163" i="25"/>
  <c r="AA163" i="25"/>
  <c r="Z163" i="25"/>
  <c r="Y163" i="25"/>
  <c r="X163" i="25"/>
  <c r="W163" i="25"/>
  <c r="V163" i="25"/>
  <c r="U163" i="25"/>
  <c r="T163" i="25"/>
  <c r="S163" i="25"/>
  <c r="R163" i="25"/>
  <c r="Q163" i="25"/>
  <c r="P163" i="25"/>
  <c r="O163" i="25"/>
  <c r="N163" i="25"/>
  <c r="M163" i="25"/>
  <c r="L163" i="25"/>
  <c r="K163" i="25"/>
  <c r="J163" i="25"/>
  <c r="E163" i="25"/>
  <c r="D163" i="25"/>
  <c r="C163" i="25"/>
  <c r="B163" i="25"/>
  <c r="AC162" i="25"/>
  <c r="AB162" i="25"/>
  <c r="AA162" i="25"/>
  <c r="Z162" i="25"/>
  <c r="Y162" i="25"/>
  <c r="X162" i="25"/>
  <c r="W162" i="25"/>
  <c r="V162" i="25"/>
  <c r="U162" i="25"/>
  <c r="T162" i="25"/>
  <c r="S162" i="25"/>
  <c r="R162" i="25"/>
  <c r="Q162" i="25"/>
  <c r="P162" i="25"/>
  <c r="O162" i="25"/>
  <c r="N162" i="25"/>
  <c r="M162" i="25"/>
  <c r="L162" i="25"/>
  <c r="K162" i="25"/>
  <c r="J162" i="25"/>
  <c r="E162" i="25"/>
  <c r="D162" i="25"/>
  <c r="C162" i="25"/>
  <c r="B162" i="25"/>
  <c r="AC161" i="25"/>
  <c r="AB161" i="25"/>
  <c r="AA161" i="25"/>
  <c r="Z161" i="25"/>
  <c r="Y161" i="25"/>
  <c r="X161" i="25"/>
  <c r="W161" i="25"/>
  <c r="V161" i="25"/>
  <c r="U161" i="25"/>
  <c r="T161" i="25"/>
  <c r="S161" i="25"/>
  <c r="R161" i="25"/>
  <c r="Q161" i="25"/>
  <c r="P161" i="25"/>
  <c r="O161" i="25"/>
  <c r="N161" i="25"/>
  <c r="M161" i="25"/>
  <c r="L161" i="25"/>
  <c r="K161" i="25"/>
  <c r="J161" i="25"/>
  <c r="E161" i="25"/>
  <c r="D161" i="25"/>
  <c r="C161" i="25"/>
  <c r="B161" i="25"/>
  <c r="AC160" i="25"/>
  <c r="AB160" i="25"/>
  <c r="AA160" i="25"/>
  <c r="Z160" i="25"/>
  <c r="Y160" i="25"/>
  <c r="X160" i="25"/>
  <c r="W160" i="25"/>
  <c r="V160" i="25"/>
  <c r="U160" i="25"/>
  <c r="T160" i="25"/>
  <c r="S160" i="25"/>
  <c r="R160" i="25"/>
  <c r="Q160" i="25"/>
  <c r="P160" i="25"/>
  <c r="O160" i="25"/>
  <c r="N160" i="25"/>
  <c r="M160" i="25"/>
  <c r="L160" i="25"/>
  <c r="K160" i="25"/>
  <c r="J160" i="25"/>
  <c r="E160" i="25"/>
  <c r="D160" i="25"/>
  <c r="C160" i="25"/>
  <c r="B160" i="25"/>
  <c r="AC159" i="25"/>
  <c r="AB159" i="25"/>
  <c r="AA159" i="25"/>
  <c r="Z159" i="25"/>
  <c r="Y159" i="25"/>
  <c r="X159" i="25"/>
  <c r="W159" i="25"/>
  <c r="V159" i="25"/>
  <c r="U159" i="25"/>
  <c r="T159" i="25"/>
  <c r="S159" i="25"/>
  <c r="R159" i="25"/>
  <c r="Q159" i="25"/>
  <c r="P159" i="25"/>
  <c r="O159" i="25"/>
  <c r="N159" i="25"/>
  <c r="M159" i="25"/>
  <c r="L159" i="25"/>
  <c r="K159" i="25"/>
  <c r="J159" i="25"/>
  <c r="E159" i="25"/>
  <c r="D159" i="25"/>
  <c r="C159" i="25"/>
  <c r="B159" i="25"/>
  <c r="AC158" i="25"/>
  <c r="AB158" i="25"/>
  <c r="AA158" i="25"/>
  <c r="Z158" i="25"/>
  <c r="Y158" i="25"/>
  <c r="X158" i="25"/>
  <c r="W158" i="25"/>
  <c r="V158" i="25"/>
  <c r="U158" i="25"/>
  <c r="T158" i="25"/>
  <c r="S158" i="25"/>
  <c r="R158" i="25"/>
  <c r="Q158" i="25"/>
  <c r="P158" i="25"/>
  <c r="O158" i="25"/>
  <c r="N158" i="25"/>
  <c r="M158" i="25"/>
  <c r="L158" i="25"/>
  <c r="K158" i="25"/>
  <c r="J158" i="25"/>
  <c r="E158" i="25"/>
  <c r="D158" i="25"/>
  <c r="C158" i="25"/>
  <c r="B158" i="25"/>
  <c r="AC157" i="25"/>
  <c r="AB157" i="25"/>
  <c r="AA157" i="25"/>
  <c r="Z157" i="25"/>
  <c r="Y157" i="25"/>
  <c r="X157" i="25"/>
  <c r="W157" i="25"/>
  <c r="V157" i="25"/>
  <c r="U157" i="25"/>
  <c r="T157" i="25"/>
  <c r="S157" i="25"/>
  <c r="R157" i="25"/>
  <c r="Q157" i="25"/>
  <c r="P157" i="25"/>
  <c r="O157" i="25"/>
  <c r="N157" i="25"/>
  <c r="M157" i="25"/>
  <c r="L157" i="25"/>
  <c r="K157" i="25"/>
  <c r="J157" i="25"/>
  <c r="E157" i="25"/>
  <c r="D157" i="25"/>
  <c r="C157" i="25"/>
  <c r="B157" i="25"/>
  <c r="AC156" i="25"/>
  <c r="AB156" i="25"/>
  <c r="AA156" i="25"/>
  <c r="Z156" i="25"/>
  <c r="Y156" i="25"/>
  <c r="X156" i="25"/>
  <c r="W156" i="25"/>
  <c r="V156" i="25"/>
  <c r="U156" i="25"/>
  <c r="T156" i="25"/>
  <c r="S156" i="25"/>
  <c r="R156" i="25"/>
  <c r="Q156" i="25"/>
  <c r="P156" i="25"/>
  <c r="O156" i="25"/>
  <c r="N156" i="25"/>
  <c r="M156" i="25"/>
  <c r="L156" i="25"/>
  <c r="K156" i="25"/>
  <c r="J156" i="25"/>
  <c r="E156" i="25"/>
  <c r="D156" i="25"/>
  <c r="C156" i="25"/>
  <c r="B156" i="25"/>
  <c r="AC155" i="25"/>
  <c r="AB155" i="25"/>
  <c r="AA155" i="25"/>
  <c r="Z155" i="25"/>
  <c r="Y155" i="25"/>
  <c r="X155" i="25"/>
  <c r="W155" i="25"/>
  <c r="V155" i="25"/>
  <c r="U155" i="25"/>
  <c r="T155" i="25"/>
  <c r="S155" i="25"/>
  <c r="R155" i="25"/>
  <c r="Q155" i="25"/>
  <c r="P155" i="25"/>
  <c r="O155" i="25"/>
  <c r="N155" i="25"/>
  <c r="M155" i="25"/>
  <c r="L155" i="25"/>
  <c r="K155" i="25"/>
  <c r="J155" i="25"/>
  <c r="E155" i="25"/>
  <c r="D155" i="25"/>
  <c r="C155" i="25"/>
  <c r="B155" i="25"/>
  <c r="AC154" i="25"/>
  <c r="AB154" i="25"/>
  <c r="AA154" i="25"/>
  <c r="Z154" i="25"/>
  <c r="Y154" i="25"/>
  <c r="X154" i="25"/>
  <c r="W154" i="25"/>
  <c r="V154" i="25"/>
  <c r="U154" i="25"/>
  <c r="T154" i="25"/>
  <c r="S154" i="25"/>
  <c r="R154" i="25"/>
  <c r="Q154" i="25"/>
  <c r="P154" i="25"/>
  <c r="O154" i="25"/>
  <c r="N154" i="25"/>
  <c r="M154" i="25"/>
  <c r="L154" i="25"/>
  <c r="K154" i="25"/>
  <c r="J154" i="25"/>
  <c r="E154" i="25"/>
  <c r="D154" i="25"/>
  <c r="C154" i="25"/>
  <c r="B154" i="25"/>
  <c r="AC153" i="25"/>
  <c r="AB153" i="25"/>
  <c r="AA153" i="25"/>
  <c r="Z153" i="25"/>
  <c r="Y153" i="25"/>
  <c r="X153" i="25"/>
  <c r="W153" i="25"/>
  <c r="V153" i="25"/>
  <c r="U153" i="25"/>
  <c r="T153" i="25"/>
  <c r="S153" i="25"/>
  <c r="R153" i="25"/>
  <c r="Q153" i="25"/>
  <c r="P153" i="25"/>
  <c r="O153" i="25"/>
  <c r="N153" i="25"/>
  <c r="M153" i="25"/>
  <c r="L153" i="25"/>
  <c r="K153" i="25"/>
  <c r="J153" i="25"/>
  <c r="E153" i="25"/>
  <c r="D153" i="25"/>
  <c r="C153" i="25"/>
  <c r="B153" i="25"/>
  <c r="AC152" i="25"/>
  <c r="AB152" i="25"/>
  <c r="AA152" i="25"/>
  <c r="Z152" i="25"/>
  <c r="Y152" i="25"/>
  <c r="X152" i="25"/>
  <c r="W152" i="25"/>
  <c r="V152" i="25"/>
  <c r="U152" i="25"/>
  <c r="T152" i="25"/>
  <c r="S152" i="25"/>
  <c r="R152" i="25"/>
  <c r="Q152" i="25"/>
  <c r="P152" i="25"/>
  <c r="O152" i="25"/>
  <c r="N152" i="25"/>
  <c r="M152" i="25"/>
  <c r="L152" i="25"/>
  <c r="K152" i="25"/>
  <c r="J152" i="25"/>
  <c r="E152" i="25"/>
  <c r="D152" i="25"/>
  <c r="C152" i="25"/>
  <c r="B152" i="25"/>
  <c r="AC151" i="25"/>
  <c r="AB151" i="25"/>
  <c r="AA151" i="25"/>
  <c r="Z151" i="25"/>
  <c r="Y151" i="25"/>
  <c r="X151" i="25"/>
  <c r="W151" i="25"/>
  <c r="V151" i="25"/>
  <c r="U151" i="25"/>
  <c r="T151" i="25"/>
  <c r="S151" i="25"/>
  <c r="R151" i="25"/>
  <c r="Q151" i="25"/>
  <c r="P151" i="25"/>
  <c r="O151" i="25"/>
  <c r="N151" i="25"/>
  <c r="M151" i="25"/>
  <c r="L151" i="25"/>
  <c r="K151" i="25"/>
  <c r="J151" i="25"/>
  <c r="E151" i="25"/>
  <c r="D151" i="25"/>
  <c r="C151" i="25"/>
  <c r="B151" i="25"/>
  <c r="AC150" i="25"/>
  <c r="AB150" i="25"/>
  <c r="AA150" i="25"/>
  <c r="Z150" i="25"/>
  <c r="Y150" i="25"/>
  <c r="X150" i="25"/>
  <c r="W150" i="25"/>
  <c r="V150" i="25"/>
  <c r="U150" i="25"/>
  <c r="T150" i="25"/>
  <c r="S150" i="25"/>
  <c r="R150" i="25"/>
  <c r="Q150" i="25"/>
  <c r="P150" i="25"/>
  <c r="O150" i="25"/>
  <c r="N150" i="25"/>
  <c r="M150" i="25"/>
  <c r="L150" i="25"/>
  <c r="K150" i="25"/>
  <c r="J150" i="25"/>
  <c r="E150" i="25"/>
  <c r="D150" i="25"/>
  <c r="C150" i="25"/>
  <c r="B150" i="25"/>
  <c r="AC149" i="25"/>
  <c r="AB149" i="25"/>
  <c r="AA149" i="25"/>
  <c r="Z149" i="25"/>
  <c r="Y149" i="25"/>
  <c r="X149" i="25"/>
  <c r="W149" i="25"/>
  <c r="V149" i="25"/>
  <c r="U149" i="25"/>
  <c r="T149" i="25"/>
  <c r="S149" i="25"/>
  <c r="R149" i="25"/>
  <c r="Q149" i="25"/>
  <c r="P149" i="25"/>
  <c r="O149" i="25"/>
  <c r="N149" i="25"/>
  <c r="M149" i="25"/>
  <c r="L149" i="25"/>
  <c r="K149" i="25"/>
  <c r="J149" i="25"/>
  <c r="E149" i="25"/>
  <c r="D149" i="25"/>
  <c r="C149" i="25"/>
  <c r="B149" i="25"/>
  <c r="AC148" i="25"/>
  <c r="AB148" i="25"/>
  <c r="AA148" i="25"/>
  <c r="Z148" i="25"/>
  <c r="Y148" i="25"/>
  <c r="X148" i="25"/>
  <c r="W148" i="25"/>
  <c r="V148" i="25"/>
  <c r="U148" i="25"/>
  <c r="T148" i="25"/>
  <c r="S148" i="25"/>
  <c r="R148" i="25"/>
  <c r="Q148" i="25"/>
  <c r="P148" i="25"/>
  <c r="O148" i="25"/>
  <c r="N148" i="25"/>
  <c r="M148" i="25"/>
  <c r="L148" i="25"/>
  <c r="K148" i="25"/>
  <c r="J148" i="25"/>
  <c r="E148" i="25"/>
  <c r="D148" i="25"/>
  <c r="C148" i="25"/>
  <c r="B148" i="25"/>
  <c r="AC147" i="25"/>
  <c r="AB147" i="25"/>
  <c r="AA147" i="25"/>
  <c r="Z147" i="25"/>
  <c r="Y147" i="25"/>
  <c r="X147" i="25"/>
  <c r="W147" i="25"/>
  <c r="V147" i="25"/>
  <c r="U147" i="25"/>
  <c r="T147" i="25"/>
  <c r="S147" i="25"/>
  <c r="R147" i="25"/>
  <c r="Q147" i="25"/>
  <c r="P147" i="25"/>
  <c r="O147" i="25"/>
  <c r="N147" i="25"/>
  <c r="M147" i="25"/>
  <c r="L147" i="25"/>
  <c r="K147" i="25"/>
  <c r="J147" i="25"/>
  <c r="E147" i="25"/>
  <c r="D147" i="25"/>
  <c r="C147" i="25"/>
  <c r="B147" i="25"/>
  <c r="AC146" i="25"/>
  <c r="AB146" i="25"/>
  <c r="AA146" i="25"/>
  <c r="Z146" i="25"/>
  <c r="Y146" i="25"/>
  <c r="X146" i="25"/>
  <c r="W146" i="25"/>
  <c r="V146" i="25"/>
  <c r="U146" i="25"/>
  <c r="T146" i="25"/>
  <c r="S146" i="25"/>
  <c r="R146" i="25"/>
  <c r="Q146" i="25"/>
  <c r="P146" i="25"/>
  <c r="O146" i="25"/>
  <c r="N146" i="25"/>
  <c r="M146" i="25"/>
  <c r="L146" i="25"/>
  <c r="K146" i="25"/>
  <c r="J146" i="25"/>
  <c r="E146" i="25"/>
  <c r="D146" i="25"/>
  <c r="C146" i="25"/>
  <c r="B146" i="25"/>
  <c r="AC145" i="25"/>
  <c r="AB145" i="25"/>
  <c r="AA145" i="25"/>
  <c r="Z145" i="25"/>
  <c r="Y145" i="25"/>
  <c r="X145" i="25"/>
  <c r="W145" i="25"/>
  <c r="V145" i="25"/>
  <c r="U145" i="25"/>
  <c r="T145" i="25"/>
  <c r="S145" i="25"/>
  <c r="R145" i="25"/>
  <c r="Q145" i="25"/>
  <c r="P145" i="25"/>
  <c r="O145" i="25"/>
  <c r="N145" i="25"/>
  <c r="M145" i="25"/>
  <c r="L145" i="25"/>
  <c r="K145" i="25"/>
  <c r="J145" i="25"/>
  <c r="E145" i="25"/>
  <c r="D145" i="25"/>
  <c r="C145" i="25"/>
  <c r="B145" i="25"/>
  <c r="AC144" i="25"/>
  <c r="AB144" i="25"/>
  <c r="AA144" i="25"/>
  <c r="Z144" i="25"/>
  <c r="Y144" i="25"/>
  <c r="X144" i="25"/>
  <c r="W144" i="25"/>
  <c r="V144" i="25"/>
  <c r="U144" i="25"/>
  <c r="T144" i="25"/>
  <c r="S144" i="25"/>
  <c r="R144" i="25"/>
  <c r="Q144" i="25"/>
  <c r="P144" i="25"/>
  <c r="O144" i="25"/>
  <c r="N144" i="25"/>
  <c r="M144" i="25"/>
  <c r="L144" i="25"/>
  <c r="K144" i="25"/>
  <c r="J144" i="25"/>
  <c r="E144" i="25"/>
  <c r="D144" i="25"/>
  <c r="C144" i="25"/>
  <c r="B144" i="25"/>
  <c r="AC143" i="25"/>
  <c r="AB143" i="25"/>
  <c r="AA143" i="25"/>
  <c r="Z143" i="25"/>
  <c r="Y143" i="25"/>
  <c r="X143" i="25"/>
  <c r="W143" i="25"/>
  <c r="V143" i="25"/>
  <c r="U143" i="25"/>
  <c r="T143" i="25"/>
  <c r="S143" i="25"/>
  <c r="R143" i="25"/>
  <c r="Q143" i="25"/>
  <c r="P143" i="25"/>
  <c r="O143" i="25"/>
  <c r="N143" i="25"/>
  <c r="M143" i="25"/>
  <c r="L143" i="25"/>
  <c r="K143" i="25"/>
  <c r="J143" i="25"/>
  <c r="E143" i="25"/>
  <c r="D143" i="25"/>
  <c r="C143" i="25"/>
  <c r="B143" i="25"/>
  <c r="AC142" i="25"/>
  <c r="AB142" i="25"/>
  <c r="AA142" i="25"/>
  <c r="Z142" i="25"/>
  <c r="Y142" i="25"/>
  <c r="X142" i="25"/>
  <c r="W142" i="25"/>
  <c r="V142" i="25"/>
  <c r="U142" i="25"/>
  <c r="T142" i="25"/>
  <c r="S142" i="25"/>
  <c r="R142" i="25"/>
  <c r="Q142" i="25"/>
  <c r="P142" i="25"/>
  <c r="O142" i="25"/>
  <c r="N142" i="25"/>
  <c r="M142" i="25"/>
  <c r="L142" i="25"/>
  <c r="K142" i="25"/>
  <c r="J142" i="25"/>
  <c r="E142" i="25"/>
  <c r="D142" i="25"/>
  <c r="C142" i="25"/>
  <c r="B142" i="25"/>
  <c r="AC141" i="25"/>
  <c r="AB141" i="25"/>
  <c r="AA141" i="25"/>
  <c r="Z141" i="25"/>
  <c r="Y141" i="25"/>
  <c r="X141" i="25"/>
  <c r="W141" i="25"/>
  <c r="V141" i="25"/>
  <c r="U141" i="25"/>
  <c r="T141" i="25"/>
  <c r="S141" i="25"/>
  <c r="R141" i="25"/>
  <c r="Q141" i="25"/>
  <c r="P141" i="25"/>
  <c r="O141" i="25"/>
  <c r="N141" i="25"/>
  <c r="M141" i="25"/>
  <c r="L141" i="25"/>
  <c r="K141" i="25"/>
  <c r="J141" i="25"/>
  <c r="E141" i="25"/>
  <c r="D141" i="25"/>
  <c r="C141" i="25"/>
  <c r="B141" i="25"/>
  <c r="AC140" i="25"/>
  <c r="AB140" i="25"/>
  <c r="AA140" i="25"/>
  <c r="Z140" i="25"/>
  <c r="Y140" i="25"/>
  <c r="X140" i="25"/>
  <c r="W140" i="25"/>
  <c r="V140" i="25"/>
  <c r="U140" i="25"/>
  <c r="T140" i="25"/>
  <c r="S140" i="25"/>
  <c r="R140" i="25"/>
  <c r="Q140" i="25"/>
  <c r="P140" i="25"/>
  <c r="O140" i="25"/>
  <c r="N140" i="25"/>
  <c r="M140" i="25"/>
  <c r="L140" i="25"/>
  <c r="K140" i="25"/>
  <c r="J140" i="25"/>
  <c r="E140" i="25"/>
  <c r="D140" i="25"/>
  <c r="C140" i="25"/>
  <c r="B140" i="25"/>
  <c r="AC139" i="25"/>
  <c r="AB139" i="25"/>
  <c r="AA139" i="25"/>
  <c r="Z139" i="25"/>
  <c r="Y139" i="25"/>
  <c r="X139" i="25"/>
  <c r="W139" i="25"/>
  <c r="V139" i="25"/>
  <c r="U139" i="25"/>
  <c r="T139" i="25"/>
  <c r="S139" i="25"/>
  <c r="R139" i="25"/>
  <c r="Q139" i="25"/>
  <c r="P139" i="25"/>
  <c r="O139" i="25"/>
  <c r="N139" i="25"/>
  <c r="M139" i="25"/>
  <c r="L139" i="25"/>
  <c r="K139" i="25"/>
  <c r="J139" i="25"/>
  <c r="E139" i="25"/>
  <c r="D139" i="25"/>
  <c r="C139" i="25"/>
  <c r="B139" i="25"/>
  <c r="AC138" i="25"/>
  <c r="AB138" i="25"/>
  <c r="AA138" i="25"/>
  <c r="Z138" i="25"/>
  <c r="Y138" i="25"/>
  <c r="X138" i="25"/>
  <c r="W138" i="25"/>
  <c r="V138" i="25"/>
  <c r="U138" i="25"/>
  <c r="T138" i="25"/>
  <c r="S138" i="25"/>
  <c r="R138" i="25"/>
  <c r="Q138" i="25"/>
  <c r="P138" i="25"/>
  <c r="O138" i="25"/>
  <c r="N138" i="25"/>
  <c r="M138" i="25"/>
  <c r="L138" i="25"/>
  <c r="K138" i="25"/>
  <c r="J138" i="25"/>
  <c r="E138" i="25"/>
  <c r="D138" i="25"/>
  <c r="C138" i="25"/>
  <c r="B138" i="25"/>
  <c r="AC137" i="25"/>
  <c r="AB137" i="25"/>
  <c r="AA137" i="25"/>
  <c r="Z137" i="25"/>
  <c r="Y137" i="25"/>
  <c r="X137" i="25"/>
  <c r="W137" i="25"/>
  <c r="V137" i="25"/>
  <c r="U137" i="25"/>
  <c r="T137" i="25"/>
  <c r="S137" i="25"/>
  <c r="R137" i="25"/>
  <c r="Q137" i="25"/>
  <c r="P137" i="25"/>
  <c r="O137" i="25"/>
  <c r="N137" i="25"/>
  <c r="M137" i="25"/>
  <c r="L137" i="25"/>
  <c r="K137" i="25"/>
  <c r="J137" i="25"/>
  <c r="E137" i="25"/>
  <c r="D137" i="25"/>
  <c r="C137" i="25"/>
  <c r="B137" i="25"/>
  <c r="AC136" i="25"/>
  <c r="AB136" i="25"/>
  <c r="AA136" i="25"/>
  <c r="Z136" i="25"/>
  <c r="Y136" i="25"/>
  <c r="X136" i="25"/>
  <c r="W136" i="25"/>
  <c r="V136" i="25"/>
  <c r="U136" i="25"/>
  <c r="T136" i="25"/>
  <c r="S136" i="25"/>
  <c r="R136" i="25"/>
  <c r="Q136" i="25"/>
  <c r="P136" i="25"/>
  <c r="O136" i="25"/>
  <c r="N136" i="25"/>
  <c r="M136" i="25"/>
  <c r="L136" i="25"/>
  <c r="K136" i="25"/>
  <c r="J136" i="25"/>
  <c r="E136" i="25"/>
  <c r="D136" i="25"/>
  <c r="C136" i="25"/>
  <c r="B136" i="25"/>
  <c r="AC135" i="25"/>
  <c r="AB135" i="25"/>
  <c r="AA135" i="25"/>
  <c r="Z135" i="25"/>
  <c r="Y135" i="25"/>
  <c r="X135" i="25"/>
  <c r="W135" i="25"/>
  <c r="V135" i="25"/>
  <c r="U135" i="25"/>
  <c r="T135" i="25"/>
  <c r="S135" i="25"/>
  <c r="R135" i="25"/>
  <c r="Q135" i="25"/>
  <c r="P135" i="25"/>
  <c r="O135" i="25"/>
  <c r="N135" i="25"/>
  <c r="M135" i="25"/>
  <c r="L135" i="25"/>
  <c r="K135" i="25"/>
  <c r="J135" i="25"/>
  <c r="E135" i="25"/>
  <c r="D135" i="25"/>
  <c r="C135" i="25"/>
  <c r="B135" i="25"/>
  <c r="AC134" i="25"/>
  <c r="AB134" i="25"/>
  <c r="AA134" i="25"/>
  <c r="Z134" i="25"/>
  <c r="Y134" i="25"/>
  <c r="X134" i="25"/>
  <c r="W134" i="25"/>
  <c r="V134" i="25"/>
  <c r="U134" i="25"/>
  <c r="T134" i="25"/>
  <c r="S134" i="25"/>
  <c r="R134" i="25"/>
  <c r="Q134" i="25"/>
  <c r="P134" i="25"/>
  <c r="O134" i="25"/>
  <c r="N134" i="25"/>
  <c r="M134" i="25"/>
  <c r="L134" i="25"/>
  <c r="K134" i="25"/>
  <c r="J134" i="25"/>
  <c r="E134" i="25"/>
  <c r="D134" i="25"/>
  <c r="C134" i="25"/>
  <c r="B134" i="25"/>
  <c r="AC133" i="25"/>
  <c r="AB133" i="25"/>
  <c r="AA133" i="25"/>
  <c r="Z133" i="25"/>
  <c r="Y133" i="25"/>
  <c r="X133" i="25"/>
  <c r="W133" i="25"/>
  <c r="V133" i="25"/>
  <c r="U133" i="25"/>
  <c r="T133" i="25"/>
  <c r="S133" i="25"/>
  <c r="R133" i="25"/>
  <c r="Q133" i="25"/>
  <c r="P133" i="25"/>
  <c r="O133" i="25"/>
  <c r="N133" i="25"/>
  <c r="M133" i="25"/>
  <c r="L133" i="25"/>
  <c r="K133" i="25"/>
  <c r="J133" i="25"/>
  <c r="E133" i="25"/>
  <c r="D133" i="25"/>
  <c r="C133" i="25"/>
  <c r="B133" i="25"/>
  <c r="AC132" i="25"/>
  <c r="AB132" i="25"/>
  <c r="AA132" i="25"/>
  <c r="Z132" i="25"/>
  <c r="Y132" i="25"/>
  <c r="X132" i="25"/>
  <c r="W132" i="25"/>
  <c r="V132" i="25"/>
  <c r="U132" i="25"/>
  <c r="T132" i="25"/>
  <c r="S132" i="25"/>
  <c r="R132" i="25"/>
  <c r="Q132" i="25"/>
  <c r="P132" i="25"/>
  <c r="O132" i="25"/>
  <c r="N132" i="25"/>
  <c r="M132" i="25"/>
  <c r="L132" i="25"/>
  <c r="K132" i="25"/>
  <c r="J132" i="25"/>
  <c r="E132" i="25"/>
  <c r="D132" i="25"/>
  <c r="C132" i="25"/>
  <c r="B132" i="25"/>
  <c r="AC131" i="25"/>
  <c r="AB131" i="25"/>
  <c r="AA131" i="25"/>
  <c r="Z131" i="25"/>
  <c r="Y131" i="25"/>
  <c r="X131" i="25"/>
  <c r="W131" i="25"/>
  <c r="V131" i="25"/>
  <c r="U131" i="25"/>
  <c r="T131" i="25"/>
  <c r="S131" i="25"/>
  <c r="R131" i="25"/>
  <c r="Q131" i="25"/>
  <c r="P131" i="25"/>
  <c r="O131" i="25"/>
  <c r="N131" i="25"/>
  <c r="M131" i="25"/>
  <c r="L131" i="25"/>
  <c r="K131" i="25"/>
  <c r="J131" i="25"/>
  <c r="E131" i="25"/>
  <c r="D131" i="25"/>
  <c r="C131" i="25"/>
  <c r="B131" i="25"/>
  <c r="AC130" i="25"/>
  <c r="AB130" i="25"/>
  <c r="AA130" i="25"/>
  <c r="Z130" i="25"/>
  <c r="Y130" i="25"/>
  <c r="X130" i="25"/>
  <c r="W130" i="25"/>
  <c r="V130" i="25"/>
  <c r="U130" i="25"/>
  <c r="T130" i="25"/>
  <c r="S130" i="25"/>
  <c r="R130" i="25"/>
  <c r="Q130" i="25"/>
  <c r="P130" i="25"/>
  <c r="O130" i="25"/>
  <c r="N130" i="25"/>
  <c r="M130" i="25"/>
  <c r="L130" i="25"/>
  <c r="K130" i="25"/>
  <c r="J130" i="25"/>
  <c r="E130" i="25"/>
  <c r="D130" i="25"/>
  <c r="C130" i="25"/>
  <c r="B130" i="25"/>
  <c r="AC129" i="25"/>
  <c r="AB129" i="25"/>
  <c r="AA129" i="25"/>
  <c r="Z129" i="25"/>
  <c r="Y129" i="25"/>
  <c r="X129" i="25"/>
  <c r="W129" i="25"/>
  <c r="V129" i="25"/>
  <c r="U129" i="25"/>
  <c r="T129" i="25"/>
  <c r="S129" i="25"/>
  <c r="R129" i="25"/>
  <c r="Q129" i="25"/>
  <c r="P129" i="25"/>
  <c r="O129" i="25"/>
  <c r="N129" i="25"/>
  <c r="M129" i="25"/>
  <c r="L129" i="25"/>
  <c r="K129" i="25"/>
  <c r="J129" i="25"/>
  <c r="E129" i="25"/>
  <c r="D129" i="25"/>
  <c r="C129" i="25"/>
  <c r="B129" i="25"/>
  <c r="AC128" i="25"/>
  <c r="AB128" i="25"/>
  <c r="AA128" i="25"/>
  <c r="Z128" i="25"/>
  <c r="Y128" i="25"/>
  <c r="X128" i="25"/>
  <c r="W128" i="25"/>
  <c r="V128" i="25"/>
  <c r="U128" i="25"/>
  <c r="T128" i="25"/>
  <c r="S128" i="25"/>
  <c r="R128" i="25"/>
  <c r="Q128" i="25"/>
  <c r="P128" i="25"/>
  <c r="O128" i="25"/>
  <c r="N128" i="25"/>
  <c r="M128" i="25"/>
  <c r="L128" i="25"/>
  <c r="K128" i="25"/>
  <c r="J128" i="25"/>
  <c r="E128" i="25"/>
  <c r="D128" i="25"/>
  <c r="C128" i="25"/>
  <c r="B128" i="25"/>
  <c r="AC127" i="25"/>
  <c r="AB127" i="25"/>
  <c r="AA127" i="25"/>
  <c r="Z127" i="25"/>
  <c r="Y127" i="25"/>
  <c r="X127" i="25"/>
  <c r="W127" i="25"/>
  <c r="V127" i="25"/>
  <c r="U127" i="25"/>
  <c r="T127" i="25"/>
  <c r="S127" i="25"/>
  <c r="R127" i="25"/>
  <c r="Q127" i="25"/>
  <c r="P127" i="25"/>
  <c r="O127" i="25"/>
  <c r="N127" i="25"/>
  <c r="M127" i="25"/>
  <c r="L127" i="25"/>
  <c r="K127" i="25"/>
  <c r="J127" i="25"/>
  <c r="E127" i="25"/>
  <c r="D127" i="25"/>
  <c r="C127" i="25"/>
  <c r="B127" i="25"/>
  <c r="AC126" i="25"/>
  <c r="AB126" i="25"/>
  <c r="AA126" i="25"/>
  <c r="Z126" i="25"/>
  <c r="Y126" i="25"/>
  <c r="X126" i="25"/>
  <c r="W126" i="25"/>
  <c r="V126" i="25"/>
  <c r="U126" i="25"/>
  <c r="T126" i="25"/>
  <c r="S126" i="25"/>
  <c r="R126" i="25"/>
  <c r="Q126" i="25"/>
  <c r="P126" i="25"/>
  <c r="O126" i="25"/>
  <c r="N126" i="25"/>
  <c r="M126" i="25"/>
  <c r="L126" i="25"/>
  <c r="K126" i="25"/>
  <c r="J126" i="25"/>
  <c r="E126" i="25"/>
  <c r="D126" i="25"/>
  <c r="C126" i="25"/>
  <c r="B126" i="25"/>
  <c r="AC125" i="25"/>
  <c r="AB125" i="25"/>
  <c r="AA125" i="25"/>
  <c r="Z125" i="25"/>
  <c r="Y125" i="25"/>
  <c r="X125" i="25"/>
  <c r="W125" i="25"/>
  <c r="V125" i="25"/>
  <c r="U125" i="25"/>
  <c r="T125" i="25"/>
  <c r="S125" i="25"/>
  <c r="R125" i="25"/>
  <c r="Q125" i="25"/>
  <c r="P125" i="25"/>
  <c r="O125" i="25"/>
  <c r="N125" i="25"/>
  <c r="M125" i="25"/>
  <c r="L125" i="25"/>
  <c r="K125" i="25"/>
  <c r="J125" i="25"/>
  <c r="E125" i="25"/>
  <c r="D125" i="25"/>
  <c r="C125" i="25"/>
  <c r="B125" i="25"/>
  <c r="AC124" i="25"/>
  <c r="AB124" i="25"/>
  <c r="AA124" i="25"/>
  <c r="Z124" i="25"/>
  <c r="Y124" i="25"/>
  <c r="X124" i="25"/>
  <c r="W124" i="25"/>
  <c r="V124" i="25"/>
  <c r="U124" i="25"/>
  <c r="T124" i="25"/>
  <c r="S124" i="25"/>
  <c r="R124" i="25"/>
  <c r="Q124" i="25"/>
  <c r="P124" i="25"/>
  <c r="O124" i="25"/>
  <c r="N124" i="25"/>
  <c r="M124" i="25"/>
  <c r="L124" i="25"/>
  <c r="K124" i="25"/>
  <c r="J124" i="25"/>
  <c r="E124" i="25"/>
  <c r="D124" i="25"/>
  <c r="C124" i="25"/>
  <c r="B124" i="25"/>
  <c r="AC123" i="25"/>
  <c r="AB123" i="25"/>
  <c r="AA123" i="25"/>
  <c r="Z123" i="25"/>
  <c r="Y123" i="25"/>
  <c r="X123" i="25"/>
  <c r="W123" i="25"/>
  <c r="V123" i="25"/>
  <c r="U123" i="25"/>
  <c r="T123" i="25"/>
  <c r="S123" i="25"/>
  <c r="R123" i="25"/>
  <c r="Q123" i="25"/>
  <c r="P123" i="25"/>
  <c r="O123" i="25"/>
  <c r="N123" i="25"/>
  <c r="M123" i="25"/>
  <c r="L123" i="25"/>
  <c r="K123" i="25"/>
  <c r="J123" i="25"/>
  <c r="E123" i="25"/>
  <c r="D123" i="25"/>
  <c r="C123" i="25"/>
  <c r="B123" i="25"/>
  <c r="AC122" i="25"/>
  <c r="AB122" i="25"/>
  <c r="AA122" i="25"/>
  <c r="Z122" i="25"/>
  <c r="Y122" i="25"/>
  <c r="X122" i="25"/>
  <c r="W122" i="25"/>
  <c r="V122" i="25"/>
  <c r="U122" i="25"/>
  <c r="T122" i="25"/>
  <c r="S122" i="25"/>
  <c r="R122" i="25"/>
  <c r="Q122" i="25"/>
  <c r="P122" i="25"/>
  <c r="O122" i="25"/>
  <c r="N122" i="25"/>
  <c r="M122" i="25"/>
  <c r="L122" i="25"/>
  <c r="K122" i="25"/>
  <c r="J122" i="25"/>
  <c r="E122" i="25"/>
  <c r="D122" i="25"/>
  <c r="C122" i="25"/>
  <c r="B122" i="25"/>
  <c r="AC121" i="25"/>
  <c r="AB121" i="25"/>
  <c r="AA121" i="25"/>
  <c r="Z121" i="25"/>
  <c r="Y121" i="25"/>
  <c r="X121" i="25"/>
  <c r="W121" i="25"/>
  <c r="V121" i="25"/>
  <c r="U121" i="25"/>
  <c r="T121" i="25"/>
  <c r="S121" i="25"/>
  <c r="R121" i="25"/>
  <c r="Q121" i="25"/>
  <c r="P121" i="25"/>
  <c r="O121" i="25"/>
  <c r="N121" i="25"/>
  <c r="M121" i="25"/>
  <c r="L121" i="25"/>
  <c r="K121" i="25"/>
  <c r="J121" i="25"/>
  <c r="E121" i="25"/>
  <c r="D121" i="25"/>
  <c r="C121" i="25"/>
  <c r="B121" i="25"/>
  <c r="AC120" i="25"/>
  <c r="AB120" i="25"/>
  <c r="AA120" i="25"/>
  <c r="Z120" i="25"/>
  <c r="Y120" i="25"/>
  <c r="X120" i="25"/>
  <c r="W120" i="25"/>
  <c r="V120" i="25"/>
  <c r="U120" i="25"/>
  <c r="T120" i="25"/>
  <c r="S120" i="25"/>
  <c r="R120" i="25"/>
  <c r="Q120" i="25"/>
  <c r="P120" i="25"/>
  <c r="O120" i="25"/>
  <c r="N120" i="25"/>
  <c r="M120" i="25"/>
  <c r="L120" i="25"/>
  <c r="K120" i="25"/>
  <c r="J120" i="25"/>
  <c r="E120" i="25"/>
  <c r="D120" i="25"/>
  <c r="C120" i="25"/>
  <c r="B120" i="25"/>
  <c r="AC119" i="25"/>
  <c r="AB119" i="25"/>
  <c r="AA119" i="25"/>
  <c r="Z119" i="25"/>
  <c r="Y119" i="25"/>
  <c r="X119" i="25"/>
  <c r="W119" i="25"/>
  <c r="V119" i="25"/>
  <c r="U119" i="25"/>
  <c r="T119" i="25"/>
  <c r="S119" i="25"/>
  <c r="R119" i="25"/>
  <c r="Q119" i="25"/>
  <c r="P119" i="25"/>
  <c r="O119" i="25"/>
  <c r="N119" i="25"/>
  <c r="M119" i="25"/>
  <c r="L119" i="25"/>
  <c r="K119" i="25"/>
  <c r="J119" i="25"/>
  <c r="E119" i="25"/>
  <c r="D119" i="25"/>
  <c r="C119" i="25"/>
  <c r="B119" i="25"/>
  <c r="AC118" i="25"/>
  <c r="AB118" i="25"/>
  <c r="AA118" i="25"/>
  <c r="Z118" i="25"/>
  <c r="Y118" i="25"/>
  <c r="X118" i="25"/>
  <c r="W118" i="25"/>
  <c r="V118" i="25"/>
  <c r="U118" i="25"/>
  <c r="T118" i="25"/>
  <c r="S118" i="25"/>
  <c r="R118" i="25"/>
  <c r="Q118" i="25"/>
  <c r="P118" i="25"/>
  <c r="O118" i="25"/>
  <c r="N118" i="25"/>
  <c r="M118" i="25"/>
  <c r="L118" i="25"/>
  <c r="K118" i="25"/>
  <c r="J118" i="25"/>
  <c r="E118" i="25"/>
  <c r="D118" i="25"/>
  <c r="C118" i="25"/>
  <c r="B118" i="25"/>
  <c r="AC117" i="25"/>
  <c r="AB117" i="25"/>
  <c r="AA117" i="25"/>
  <c r="Z117" i="25"/>
  <c r="Y117" i="25"/>
  <c r="X117" i="25"/>
  <c r="W117" i="25"/>
  <c r="V117" i="25"/>
  <c r="U117" i="25"/>
  <c r="T117" i="25"/>
  <c r="S117" i="25"/>
  <c r="R117" i="25"/>
  <c r="Q117" i="25"/>
  <c r="P117" i="25"/>
  <c r="O117" i="25"/>
  <c r="N117" i="25"/>
  <c r="M117" i="25"/>
  <c r="L117" i="25"/>
  <c r="K117" i="25"/>
  <c r="J117" i="25"/>
  <c r="E117" i="25"/>
  <c r="D117" i="25"/>
  <c r="C117" i="25"/>
  <c r="B117" i="25"/>
  <c r="AC116" i="25"/>
  <c r="AB116" i="25"/>
  <c r="AA116" i="25"/>
  <c r="Z116" i="25"/>
  <c r="Y116" i="25"/>
  <c r="X116" i="25"/>
  <c r="W116" i="25"/>
  <c r="V116" i="25"/>
  <c r="U116" i="25"/>
  <c r="T116" i="25"/>
  <c r="S116" i="25"/>
  <c r="R116" i="25"/>
  <c r="Q116" i="25"/>
  <c r="P116" i="25"/>
  <c r="O116" i="25"/>
  <c r="N116" i="25"/>
  <c r="M116" i="25"/>
  <c r="L116" i="25"/>
  <c r="K116" i="25"/>
  <c r="J116" i="25"/>
  <c r="E116" i="25"/>
  <c r="D116" i="25"/>
  <c r="C116" i="25"/>
  <c r="B116" i="25"/>
  <c r="AC115" i="25"/>
  <c r="AB115" i="25"/>
  <c r="AA115" i="25"/>
  <c r="Z115" i="25"/>
  <c r="Y115" i="25"/>
  <c r="X115" i="25"/>
  <c r="W115" i="25"/>
  <c r="V115" i="25"/>
  <c r="U115" i="25"/>
  <c r="T115" i="25"/>
  <c r="S115" i="25"/>
  <c r="R115" i="25"/>
  <c r="Q115" i="25"/>
  <c r="P115" i="25"/>
  <c r="O115" i="25"/>
  <c r="N115" i="25"/>
  <c r="M115" i="25"/>
  <c r="L115" i="25"/>
  <c r="K115" i="25"/>
  <c r="J115" i="25"/>
  <c r="E115" i="25"/>
  <c r="D115" i="25"/>
  <c r="C115" i="25"/>
  <c r="B115" i="25"/>
  <c r="AC114" i="25"/>
  <c r="AB114" i="25"/>
  <c r="AA114" i="25"/>
  <c r="Z114" i="25"/>
  <c r="Y114" i="25"/>
  <c r="X114" i="25"/>
  <c r="W114" i="25"/>
  <c r="V114" i="25"/>
  <c r="U114" i="25"/>
  <c r="T114" i="25"/>
  <c r="S114" i="25"/>
  <c r="R114" i="25"/>
  <c r="Q114" i="25"/>
  <c r="P114" i="25"/>
  <c r="O114" i="25"/>
  <c r="N114" i="25"/>
  <c r="M114" i="25"/>
  <c r="L114" i="25"/>
  <c r="K114" i="25"/>
  <c r="J114" i="25"/>
  <c r="E114" i="25"/>
  <c r="D114" i="25"/>
  <c r="C114" i="25"/>
  <c r="B114" i="25"/>
  <c r="AC113" i="25"/>
  <c r="AB113" i="25"/>
  <c r="AA113" i="25"/>
  <c r="Z113" i="25"/>
  <c r="Y113" i="25"/>
  <c r="X113" i="25"/>
  <c r="W113" i="25"/>
  <c r="V113" i="25"/>
  <c r="U113" i="25"/>
  <c r="T113" i="25"/>
  <c r="S113" i="25"/>
  <c r="R113" i="25"/>
  <c r="Q113" i="25"/>
  <c r="P113" i="25"/>
  <c r="O113" i="25"/>
  <c r="N113" i="25"/>
  <c r="M113" i="25"/>
  <c r="L113" i="25"/>
  <c r="K113" i="25"/>
  <c r="J113" i="25"/>
  <c r="E113" i="25"/>
  <c r="D113" i="25"/>
  <c r="C113" i="25"/>
  <c r="B113" i="25"/>
  <c r="AC112" i="25"/>
  <c r="AB112" i="25"/>
  <c r="AA112" i="25"/>
  <c r="Z112" i="25"/>
  <c r="Y112" i="25"/>
  <c r="X112" i="25"/>
  <c r="W112" i="25"/>
  <c r="V112" i="25"/>
  <c r="U112" i="25"/>
  <c r="T112" i="25"/>
  <c r="S112" i="25"/>
  <c r="R112" i="25"/>
  <c r="Q112" i="25"/>
  <c r="P112" i="25"/>
  <c r="O112" i="25"/>
  <c r="N112" i="25"/>
  <c r="M112" i="25"/>
  <c r="L112" i="25"/>
  <c r="K112" i="25"/>
  <c r="J112" i="25"/>
  <c r="E112" i="25"/>
  <c r="D112" i="25"/>
  <c r="C112" i="25"/>
  <c r="B112" i="25"/>
  <c r="AC111" i="25"/>
  <c r="AB111" i="25"/>
  <c r="AA111" i="25"/>
  <c r="Z111" i="25"/>
  <c r="Y111" i="25"/>
  <c r="X111" i="25"/>
  <c r="W111" i="25"/>
  <c r="V111" i="25"/>
  <c r="U111" i="25"/>
  <c r="T111" i="25"/>
  <c r="S111" i="25"/>
  <c r="R111" i="25"/>
  <c r="Q111" i="25"/>
  <c r="P111" i="25"/>
  <c r="O111" i="25"/>
  <c r="N111" i="25"/>
  <c r="M111" i="25"/>
  <c r="L111" i="25"/>
  <c r="K111" i="25"/>
  <c r="J111" i="25"/>
  <c r="E111" i="25"/>
  <c r="D111" i="25"/>
  <c r="C111" i="25"/>
  <c r="B111" i="25"/>
  <c r="AC110" i="25"/>
  <c r="AB110" i="25"/>
  <c r="AA110" i="25"/>
  <c r="Z110" i="25"/>
  <c r="Y110" i="25"/>
  <c r="X110" i="25"/>
  <c r="W110" i="25"/>
  <c r="V110" i="25"/>
  <c r="U110" i="25"/>
  <c r="T110" i="25"/>
  <c r="S110" i="25"/>
  <c r="R110" i="25"/>
  <c r="Q110" i="25"/>
  <c r="P110" i="25"/>
  <c r="O110" i="25"/>
  <c r="N110" i="25"/>
  <c r="M110" i="25"/>
  <c r="L110" i="25"/>
  <c r="K110" i="25"/>
  <c r="J110" i="25"/>
  <c r="E110" i="25"/>
  <c r="D110" i="25"/>
  <c r="C110" i="25"/>
  <c r="B110" i="25"/>
  <c r="AC109" i="25"/>
  <c r="AB109" i="25"/>
  <c r="AA109" i="25"/>
  <c r="Z109" i="25"/>
  <c r="Y109" i="25"/>
  <c r="X109" i="25"/>
  <c r="W109" i="25"/>
  <c r="V109" i="25"/>
  <c r="U109" i="25"/>
  <c r="T109" i="25"/>
  <c r="S109" i="25"/>
  <c r="R109" i="25"/>
  <c r="Q109" i="25"/>
  <c r="P109" i="25"/>
  <c r="O109" i="25"/>
  <c r="N109" i="25"/>
  <c r="M109" i="25"/>
  <c r="L109" i="25"/>
  <c r="K109" i="25"/>
  <c r="J109" i="25"/>
  <c r="E109" i="25"/>
  <c r="D109" i="25"/>
  <c r="C109" i="25"/>
  <c r="B109" i="25"/>
  <c r="AC108" i="25"/>
  <c r="AB108" i="25"/>
  <c r="AA108" i="25"/>
  <c r="Z108" i="25"/>
  <c r="Y108" i="25"/>
  <c r="X108" i="25"/>
  <c r="W108" i="25"/>
  <c r="V108" i="25"/>
  <c r="U108" i="25"/>
  <c r="T108" i="25"/>
  <c r="S108" i="25"/>
  <c r="R108" i="25"/>
  <c r="Q108" i="25"/>
  <c r="P108" i="25"/>
  <c r="O108" i="25"/>
  <c r="N108" i="25"/>
  <c r="M108" i="25"/>
  <c r="L108" i="25"/>
  <c r="K108" i="25"/>
  <c r="J108" i="25"/>
  <c r="E108" i="25"/>
  <c r="D108" i="25"/>
  <c r="C108" i="25"/>
  <c r="B108" i="25"/>
  <c r="AC107" i="25"/>
  <c r="AB107" i="25"/>
  <c r="AA107" i="25"/>
  <c r="Z107" i="25"/>
  <c r="Y107" i="25"/>
  <c r="X107" i="25"/>
  <c r="W107" i="25"/>
  <c r="V107" i="25"/>
  <c r="U107" i="25"/>
  <c r="T107" i="25"/>
  <c r="S107" i="25"/>
  <c r="R107" i="25"/>
  <c r="Q107" i="25"/>
  <c r="P107" i="25"/>
  <c r="O107" i="25"/>
  <c r="N107" i="25"/>
  <c r="M107" i="25"/>
  <c r="L107" i="25"/>
  <c r="K107" i="25"/>
  <c r="J107" i="25"/>
  <c r="E107" i="25"/>
  <c r="D107" i="25"/>
  <c r="C107" i="25"/>
  <c r="B107" i="25"/>
  <c r="AC106" i="25"/>
  <c r="AB106" i="25"/>
  <c r="AA106" i="25"/>
  <c r="Z106" i="25"/>
  <c r="Y106" i="25"/>
  <c r="X106" i="25"/>
  <c r="W106" i="25"/>
  <c r="V106" i="25"/>
  <c r="U106" i="25"/>
  <c r="T106" i="25"/>
  <c r="S106" i="25"/>
  <c r="R106" i="25"/>
  <c r="Q106" i="25"/>
  <c r="P106" i="25"/>
  <c r="O106" i="25"/>
  <c r="N106" i="25"/>
  <c r="M106" i="25"/>
  <c r="L106" i="25"/>
  <c r="K106" i="25"/>
  <c r="J106" i="25"/>
  <c r="E106" i="25"/>
  <c r="D106" i="25"/>
  <c r="C106" i="25"/>
  <c r="B106" i="25"/>
  <c r="AC105" i="25"/>
  <c r="AB105" i="25"/>
  <c r="AA105" i="25"/>
  <c r="Z105" i="25"/>
  <c r="Y105" i="25"/>
  <c r="X105" i="25"/>
  <c r="W105" i="25"/>
  <c r="V105" i="25"/>
  <c r="U105" i="25"/>
  <c r="T105" i="25"/>
  <c r="S105" i="25"/>
  <c r="R105" i="25"/>
  <c r="Q105" i="25"/>
  <c r="P105" i="25"/>
  <c r="O105" i="25"/>
  <c r="N105" i="25"/>
  <c r="M105" i="25"/>
  <c r="L105" i="25"/>
  <c r="K105" i="25"/>
  <c r="J105" i="25"/>
  <c r="E105" i="25"/>
  <c r="D105" i="25"/>
  <c r="C105" i="25"/>
  <c r="B105" i="25"/>
  <c r="AC104" i="25"/>
  <c r="AB104" i="25"/>
  <c r="AA104" i="25"/>
  <c r="Z104" i="25"/>
  <c r="Y104" i="25"/>
  <c r="X104" i="25"/>
  <c r="W104" i="25"/>
  <c r="V104" i="25"/>
  <c r="U104" i="25"/>
  <c r="T104" i="25"/>
  <c r="S104" i="25"/>
  <c r="R104" i="25"/>
  <c r="Q104" i="25"/>
  <c r="P104" i="25"/>
  <c r="O104" i="25"/>
  <c r="N104" i="25"/>
  <c r="M104" i="25"/>
  <c r="L104" i="25"/>
  <c r="K104" i="25"/>
  <c r="J104" i="25"/>
  <c r="E104" i="25"/>
  <c r="D104" i="25"/>
  <c r="C104" i="25"/>
  <c r="B104" i="25"/>
  <c r="AC103" i="25"/>
  <c r="AB103" i="25"/>
  <c r="AA103" i="25"/>
  <c r="Z103" i="25"/>
  <c r="Y103" i="25"/>
  <c r="X103" i="25"/>
  <c r="W103" i="25"/>
  <c r="V103" i="25"/>
  <c r="U103" i="25"/>
  <c r="T103" i="25"/>
  <c r="S103" i="25"/>
  <c r="R103" i="25"/>
  <c r="Q103" i="25"/>
  <c r="P103" i="25"/>
  <c r="O103" i="25"/>
  <c r="N103" i="25"/>
  <c r="M103" i="25"/>
  <c r="L103" i="25"/>
  <c r="K103" i="25"/>
  <c r="J103" i="25"/>
  <c r="E103" i="25"/>
  <c r="D103" i="25"/>
  <c r="C103" i="25"/>
  <c r="B103" i="25"/>
  <c r="AC102" i="25"/>
  <c r="AB102" i="25"/>
  <c r="AA102" i="25"/>
  <c r="Z102" i="25"/>
  <c r="Y102" i="25"/>
  <c r="X102" i="25"/>
  <c r="W102" i="25"/>
  <c r="V102" i="25"/>
  <c r="U102" i="25"/>
  <c r="T102" i="25"/>
  <c r="S102" i="25"/>
  <c r="R102" i="25"/>
  <c r="Q102" i="25"/>
  <c r="P102" i="25"/>
  <c r="O102" i="25"/>
  <c r="N102" i="25"/>
  <c r="M102" i="25"/>
  <c r="L102" i="25"/>
  <c r="K102" i="25"/>
  <c r="J102" i="25"/>
  <c r="E102" i="25"/>
  <c r="D102" i="25"/>
  <c r="C102" i="25"/>
  <c r="B102" i="25"/>
  <c r="E101" i="25"/>
  <c r="D101" i="25"/>
  <c r="C101" i="25"/>
  <c r="A101" i="25"/>
  <c r="AC101" i="25" s="1"/>
  <c r="E100" i="25"/>
  <c r="D100" i="25"/>
  <c r="C100" i="25"/>
  <c r="A100" i="25"/>
  <c r="AC100" i="25" s="1"/>
  <c r="E99" i="25"/>
  <c r="D99" i="25"/>
  <c r="C99" i="25"/>
  <c r="A99" i="25"/>
  <c r="E98" i="25"/>
  <c r="D98" i="25"/>
  <c r="C98" i="25"/>
  <c r="A98" i="25"/>
  <c r="T98" i="25" s="1"/>
  <c r="E97" i="25"/>
  <c r="D97" i="25"/>
  <c r="C97" i="25"/>
  <c r="A97" i="25"/>
  <c r="Y97" i="25" s="1"/>
  <c r="E96" i="25"/>
  <c r="D96" i="25"/>
  <c r="C96" i="25"/>
  <c r="A96" i="25"/>
  <c r="AC96" i="25" s="1"/>
  <c r="E95" i="25"/>
  <c r="D95" i="25"/>
  <c r="C95" i="25"/>
  <c r="A95" i="25"/>
  <c r="E94" i="25"/>
  <c r="D94" i="25"/>
  <c r="C94" i="25"/>
  <c r="A94" i="25"/>
  <c r="E93" i="25"/>
  <c r="D93" i="25"/>
  <c r="C93" i="25"/>
  <c r="A93" i="25"/>
  <c r="W93" i="25" s="1"/>
  <c r="E92" i="25"/>
  <c r="D92" i="25"/>
  <c r="C92" i="25"/>
  <c r="A92" i="25"/>
  <c r="S92" i="25" s="1"/>
  <c r="E91" i="25"/>
  <c r="D91" i="25"/>
  <c r="C91" i="25"/>
  <c r="A91" i="25"/>
  <c r="Y91" i="25" s="1"/>
  <c r="E90" i="25"/>
  <c r="D90" i="25"/>
  <c r="C90" i="25"/>
  <c r="A90" i="25"/>
  <c r="V90" i="25" s="1"/>
  <c r="E89" i="25"/>
  <c r="D89" i="25"/>
  <c r="C89" i="25"/>
  <c r="A89" i="25"/>
  <c r="J89" i="25" s="1"/>
  <c r="E88" i="25"/>
  <c r="D88" i="25"/>
  <c r="C88" i="25"/>
  <c r="A88" i="25"/>
  <c r="T88" i="25" s="1"/>
  <c r="E87" i="25"/>
  <c r="D87" i="25"/>
  <c r="C87" i="25"/>
  <c r="A87" i="25"/>
  <c r="S87" i="25" s="1"/>
  <c r="E86" i="25"/>
  <c r="D86" i="25"/>
  <c r="C86" i="25"/>
  <c r="A86" i="25"/>
  <c r="Q86" i="25" s="1"/>
  <c r="E85" i="25"/>
  <c r="D85" i="25"/>
  <c r="C85" i="25"/>
  <c r="A85" i="25"/>
  <c r="AC85" i="25" s="1"/>
  <c r="E84" i="25"/>
  <c r="D84" i="25"/>
  <c r="C84" i="25"/>
  <c r="A84" i="25"/>
  <c r="E83" i="25"/>
  <c r="D83" i="25"/>
  <c r="C83" i="25"/>
  <c r="A83" i="25"/>
  <c r="E82" i="25"/>
  <c r="D82" i="25"/>
  <c r="C82" i="25"/>
  <c r="A82" i="25"/>
  <c r="E81" i="25"/>
  <c r="D81" i="25"/>
  <c r="C81" i="25"/>
  <c r="A81" i="25"/>
  <c r="E80" i="25"/>
  <c r="D80" i="25"/>
  <c r="C80" i="25"/>
  <c r="A80" i="25"/>
  <c r="AC80" i="25" s="1"/>
  <c r="E79" i="25"/>
  <c r="D79" i="25"/>
  <c r="C79" i="25"/>
  <c r="A79" i="25"/>
  <c r="O79" i="25" s="1"/>
  <c r="E78" i="25"/>
  <c r="D78" i="25"/>
  <c r="C78" i="25"/>
  <c r="A78" i="25"/>
  <c r="E77" i="25"/>
  <c r="D77" i="25"/>
  <c r="C77" i="25"/>
  <c r="A77" i="25"/>
  <c r="E76" i="25"/>
  <c r="D76" i="25"/>
  <c r="C76" i="25"/>
  <c r="A76" i="25"/>
  <c r="Z76" i="25" s="1"/>
  <c r="E75" i="25"/>
  <c r="D75" i="25"/>
  <c r="C75" i="25"/>
  <c r="A75" i="25"/>
  <c r="Y75" i="25" s="1"/>
  <c r="E74" i="25"/>
  <c r="D74" i="25"/>
  <c r="C74" i="25"/>
  <c r="A74" i="25"/>
  <c r="U74" i="25" s="1"/>
  <c r="E73" i="25"/>
  <c r="D73" i="25"/>
  <c r="C73" i="25"/>
  <c r="A73" i="25"/>
  <c r="V73" i="25" s="1"/>
  <c r="E72" i="25"/>
  <c r="D72" i="25"/>
  <c r="C72" i="25"/>
  <c r="A72" i="25"/>
  <c r="AA72" i="25" s="1"/>
  <c r="E71" i="25"/>
  <c r="D71" i="25"/>
  <c r="C71" i="25"/>
  <c r="A71" i="25"/>
  <c r="U71" i="25" s="1"/>
  <c r="E70" i="25"/>
  <c r="D70" i="25"/>
  <c r="C70" i="25"/>
  <c r="A70" i="25"/>
  <c r="Z70" i="25" s="1"/>
  <c r="E69" i="25"/>
  <c r="D69" i="25"/>
  <c r="C69" i="25"/>
  <c r="A69" i="25"/>
  <c r="E68" i="25"/>
  <c r="D68" i="25"/>
  <c r="C68" i="25"/>
  <c r="A68" i="25"/>
  <c r="AC68" i="25" s="1"/>
  <c r="E67" i="25"/>
  <c r="D67" i="25"/>
  <c r="C67" i="25"/>
  <c r="A67" i="25"/>
  <c r="U67" i="25" s="1"/>
  <c r="E66" i="25"/>
  <c r="D66" i="25"/>
  <c r="C66" i="25"/>
  <c r="A66" i="25"/>
  <c r="AC66" i="25" s="1"/>
  <c r="E65" i="25"/>
  <c r="D65" i="25"/>
  <c r="C65" i="25"/>
  <c r="A65" i="25"/>
  <c r="Z65" i="25" s="1"/>
  <c r="E64" i="25"/>
  <c r="D64" i="25"/>
  <c r="C64" i="25"/>
  <c r="A64" i="25"/>
  <c r="V64" i="25" s="1"/>
  <c r="E63" i="25"/>
  <c r="D63" i="25"/>
  <c r="C63" i="25"/>
  <c r="A63" i="25"/>
  <c r="S63" i="25" s="1"/>
  <c r="E62" i="25"/>
  <c r="D62" i="25"/>
  <c r="C62" i="25"/>
  <c r="A62" i="25"/>
  <c r="X62" i="25" s="1"/>
  <c r="E61" i="25"/>
  <c r="D61" i="25"/>
  <c r="C61" i="25"/>
  <c r="A61" i="25"/>
  <c r="V61" i="25" s="1"/>
  <c r="E60" i="25"/>
  <c r="D60" i="25"/>
  <c r="C60" i="25"/>
  <c r="A60" i="25"/>
  <c r="Z60" i="25" s="1"/>
  <c r="E59" i="25"/>
  <c r="D59" i="25"/>
  <c r="C59" i="25"/>
  <c r="A59" i="25"/>
  <c r="E58" i="25"/>
  <c r="D58" i="25"/>
  <c r="C58" i="25"/>
  <c r="A58" i="25"/>
  <c r="AC58" i="25" s="1"/>
  <c r="E57" i="25"/>
  <c r="D57" i="25"/>
  <c r="C57" i="25"/>
  <c r="A57" i="25"/>
  <c r="AC57" i="25" s="1"/>
  <c r="E56" i="25"/>
  <c r="D56" i="25"/>
  <c r="C56" i="25"/>
  <c r="A56" i="25"/>
  <c r="AC56" i="25" s="1"/>
  <c r="E55" i="25"/>
  <c r="D55" i="25"/>
  <c r="C55" i="25"/>
  <c r="A55" i="25"/>
  <c r="AC55" i="25" s="1"/>
  <c r="E54" i="25"/>
  <c r="D54" i="25"/>
  <c r="C54" i="25"/>
  <c r="A54" i="25"/>
  <c r="V54" i="25" s="1"/>
  <c r="E53" i="25"/>
  <c r="D53" i="25"/>
  <c r="C53" i="25"/>
  <c r="A53" i="25"/>
  <c r="Q53" i="25" s="1"/>
  <c r="E52" i="25"/>
  <c r="D52" i="25"/>
  <c r="C52" i="25"/>
  <c r="A52" i="25"/>
  <c r="AC52" i="25" s="1"/>
  <c r="E51" i="25"/>
  <c r="D51" i="25"/>
  <c r="C51" i="25"/>
  <c r="A51" i="25"/>
  <c r="U51" i="25" s="1"/>
  <c r="E50" i="25"/>
  <c r="D50" i="25"/>
  <c r="C50" i="25"/>
  <c r="A50" i="25"/>
  <c r="AC50" i="25" s="1"/>
  <c r="E49" i="25"/>
  <c r="D49" i="25"/>
  <c r="C49" i="25"/>
  <c r="A49" i="25"/>
  <c r="P49" i="25" s="1"/>
  <c r="E48" i="25"/>
  <c r="D48" i="25"/>
  <c r="C48" i="25"/>
  <c r="A48" i="25"/>
  <c r="E47" i="25"/>
  <c r="D47" i="25"/>
  <c r="C47" i="25"/>
  <c r="A47" i="25"/>
  <c r="E46" i="25"/>
  <c r="D46" i="25"/>
  <c r="C46" i="25"/>
  <c r="A46" i="25"/>
  <c r="V46" i="25" s="1"/>
  <c r="E45" i="25"/>
  <c r="D45" i="25"/>
  <c r="C45" i="25"/>
  <c r="A45" i="25"/>
  <c r="W45" i="25" s="1"/>
  <c r="E44" i="25"/>
  <c r="D44" i="25"/>
  <c r="C44" i="25"/>
  <c r="A44" i="25"/>
  <c r="AC44" i="25" s="1"/>
  <c r="E43" i="25"/>
  <c r="D43" i="25"/>
  <c r="C43" i="25"/>
  <c r="A43" i="25"/>
  <c r="Z43" i="25" s="1"/>
  <c r="E42" i="25"/>
  <c r="D42" i="25"/>
  <c r="C42" i="25"/>
  <c r="A42" i="25"/>
  <c r="AC42" i="25" s="1"/>
  <c r="E41" i="25"/>
  <c r="D41" i="25"/>
  <c r="C41" i="25"/>
  <c r="A41" i="25"/>
  <c r="E40" i="25"/>
  <c r="D40" i="25"/>
  <c r="C40" i="25"/>
  <c r="A40" i="25"/>
  <c r="T40" i="25" s="1"/>
  <c r="E39" i="25"/>
  <c r="D39" i="25"/>
  <c r="C39" i="25"/>
  <c r="A39" i="25"/>
  <c r="Q39" i="25" s="1"/>
  <c r="E38" i="25"/>
  <c r="D38" i="25"/>
  <c r="C38" i="25"/>
  <c r="A38" i="25"/>
  <c r="AC38" i="25" s="1"/>
  <c r="E37" i="25"/>
  <c r="D37" i="25"/>
  <c r="C37" i="25"/>
  <c r="A37" i="25"/>
  <c r="S37" i="25" s="1"/>
  <c r="E36" i="25"/>
  <c r="D36" i="25"/>
  <c r="C36" i="25"/>
  <c r="A36" i="25"/>
  <c r="AB36" i="25" s="1"/>
  <c r="E35" i="25"/>
  <c r="D35" i="25"/>
  <c r="C35" i="25"/>
  <c r="A35" i="25"/>
  <c r="V35" i="25" s="1"/>
  <c r="E34" i="25"/>
  <c r="D34" i="25"/>
  <c r="C34" i="25"/>
  <c r="A34" i="25"/>
  <c r="P34" i="25" s="1"/>
  <c r="E33" i="25"/>
  <c r="D33" i="25"/>
  <c r="C33" i="25"/>
  <c r="A33" i="25"/>
  <c r="W33" i="25" s="1"/>
  <c r="E32" i="25"/>
  <c r="D32" i="25"/>
  <c r="C32" i="25"/>
  <c r="A32" i="25"/>
  <c r="Z32" i="25" s="1"/>
  <c r="E31" i="25"/>
  <c r="D31" i="25"/>
  <c r="C31" i="25"/>
  <c r="A31" i="25"/>
  <c r="Z31" i="25" s="1"/>
  <c r="E30" i="25"/>
  <c r="D30" i="25"/>
  <c r="C30" i="25"/>
  <c r="A30" i="25"/>
  <c r="V30" i="25" s="1"/>
  <c r="E29" i="25"/>
  <c r="D29" i="25"/>
  <c r="C29" i="25"/>
  <c r="A29" i="25"/>
  <c r="T29" i="25" s="1"/>
  <c r="E28" i="25"/>
  <c r="D28" i="25"/>
  <c r="C28" i="25"/>
  <c r="A28" i="25"/>
  <c r="E27" i="25"/>
  <c r="D27" i="25"/>
  <c r="C27" i="25"/>
  <c r="A27" i="25"/>
  <c r="S27" i="25" s="1"/>
  <c r="E26" i="25"/>
  <c r="D26" i="25"/>
  <c r="C26" i="25"/>
  <c r="A26" i="25"/>
  <c r="AC26" i="25" s="1"/>
  <c r="E25" i="25"/>
  <c r="D25" i="25"/>
  <c r="C25" i="25"/>
  <c r="A25" i="25"/>
  <c r="E24" i="25"/>
  <c r="D24" i="25"/>
  <c r="C24" i="25"/>
  <c r="A24" i="25"/>
  <c r="Q24" i="25" s="1"/>
  <c r="E23" i="25"/>
  <c r="D23" i="25"/>
  <c r="C23" i="25"/>
  <c r="A23" i="25"/>
  <c r="E22" i="25"/>
  <c r="D22" i="25"/>
  <c r="C22" i="25"/>
  <c r="A22" i="25"/>
  <c r="E21" i="25"/>
  <c r="D21" i="25"/>
  <c r="C21" i="25"/>
  <c r="A21" i="25"/>
  <c r="Z21" i="25" s="1"/>
  <c r="E20" i="25"/>
  <c r="D20" i="25"/>
  <c r="C20" i="25"/>
  <c r="A20" i="25"/>
  <c r="T20" i="25" s="1"/>
  <c r="E19" i="25"/>
  <c r="D19" i="25"/>
  <c r="C19" i="25"/>
  <c r="A19" i="25"/>
  <c r="R19" i="25" s="1"/>
  <c r="E18" i="25"/>
  <c r="D18" i="25"/>
  <c r="C18" i="25"/>
  <c r="A18" i="25"/>
  <c r="R18" i="25" s="1"/>
  <c r="E17" i="25"/>
  <c r="D17" i="25"/>
  <c r="C17" i="25"/>
  <c r="A17" i="25"/>
  <c r="V17" i="25" s="1"/>
  <c r="E16" i="25"/>
  <c r="D16" i="25"/>
  <c r="C16" i="25"/>
  <c r="A16" i="25"/>
  <c r="O16" i="25" s="1"/>
  <c r="E15" i="25"/>
  <c r="D15" i="25"/>
  <c r="C15" i="25"/>
  <c r="A15" i="25"/>
  <c r="AB15" i="25" s="1"/>
  <c r="E14" i="25"/>
  <c r="D14" i="25"/>
  <c r="C14" i="25"/>
  <c r="A14" i="25"/>
  <c r="R14" i="25" s="1"/>
  <c r="E13" i="25"/>
  <c r="D13" i="25"/>
  <c r="C13" i="25"/>
  <c r="A13" i="25"/>
  <c r="AC13" i="25" s="1"/>
  <c r="E12" i="25"/>
  <c r="D12" i="25"/>
  <c r="C12" i="25"/>
  <c r="A12" i="25"/>
  <c r="AB12" i="25" s="1"/>
  <c r="E11" i="25"/>
  <c r="D11" i="25"/>
  <c r="C11" i="25"/>
  <c r="A11" i="25"/>
  <c r="AC11" i="25" s="1"/>
  <c r="E10" i="25"/>
  <c r="D10" i="25"/>
  <c r="C10" i="25"/>
  <c r="A10" i="25"/>
  <c r="AA10" i="25" s="1"/>
  <c r="E9" i="25"/>
  <c r="D9" i="25"/>
  <c r="C9" i="25"/>
  <c r="A9" i="25"/>
  <c r="AB9" i="25" s="1"/>
  <c r="E8" i="25"/>
  <c r="D8" i="25"/>
  <c r="C8" i="25"/>
  <c r="A8" i="25"/>
  <c r="E7" i="25"/>
  <c r="D7" i="25"/>
  <c r="C7" i="25"/>
  <c r="A7" i="25"/>
  <c r="E6" i="25"/>
  <c r="D6" i="25"/>
  <c r="C6" i="25"/>
  <c r="A6" i="25"/>
  <c r="E5" i="25"/>
  <c r="D5" i="25"/>
  <c r="C5" i="25"/>
  <c r="A5" i="25"/>
  <c r="V5" i="25" s="1"/>
  <c r="E4" i="25"/>
  <c r="D4" i="25"/>
  <c r="C4" i="25"/>
  <c r="A4" i="25"/>
  <c r="O4" i="25" s="1"/>
  <c r="E3" i="25"/>
  <c r="D3" i="25"/>
  <c r="C3" i="25"/>
  <c r="A3" i="25"/>
  <c r="M3" i="25" s="1"/>
  <c r="E2" i="25"/>
  <c r="D2" i="25"/>
  <c r="C2" i="25"/>
  <c r="A2" i="25"/>
  <c r="M2" i="25" s="1"/>
  <c r="AC1" i="25"/>
  <c r="AB1" i="25"/>
  <c r="AA1" i="25"/>
  <c r="Z1" i="25"/>
  <c r="Y1" i="25"/>
  <c r="X1" i="25"/>
  <c r="W1" i="25"/>
  <c r="V1" i="25"/>
  <c r="U1" i="25"/>
  <c r="T1" i="25"/>
  <c r="S1" i="25"/>
  <c r="R1" i="25"/>
  <c r="Q1" i="25"/>
  <c r="P1" i="25"/>
  <c r="O1" i="25"/>
  <c r="N1" i="25"/>
  <c r="M1" i="25"/>
  <c r="L1" i="25"/>
  <c r="K1" i="25"/>
  <c r="J1" i="25"/>
  <c r="J65" i="25" l="1"/>
  <c r="AC73" i="25"/>
  <c r="B65" i="25"/>
  <c r="P80" i="25"/>
  <c r="O38" i="25"/>
  <c r="P68" i="25"/>
  <c r="M74" i="25"/>
  <c r="T42" i="25"/>
  <c r="M65" i="25"/>
  <c r="AA68" i="25"/>
  <c r="P74" i="25"/>
  <c r="Y12" i="25"/>
  <c r="T50" i="25"/>
  <c r="N65" i="25"/>
  <c r="R73" i="25"/>
  <c r="L80" i="25"/>
  <c r="Z13" i="25"/>
  <c r="AC65" i="25"/>
  <c r="AA29" i="25"/>
  <c r="K85" i="25"/>
  <c r="Z101" i="25"/>
  <c r="W5" i="25"/>
  <c r="K13" i="25"/>
  <c r="R15" i="25"/>
  <c r="W38" i="25"/>
  <c r="Q58" i="25"/>
  <c r="R76" i="25"/>
  <c r="AA5" i="25"/>
  <c r="L13" i="25"/>
  <c r="S17" i="25"/>
  <c r="T26" i="25"/>
  <c r="B38" i="25"/>
  <c r="J38" i="25"/>
  <c r="Z38" i="25"/>
  <c r="B50" i="25"/>
  <c r="J50" i="25"/>
  <c r="T60" i="25"/>
  <c r="AB67" i="25"/>
  <c r="X74" i="25"/>
  <c r="W80" i="25"/>
  <c r="T91" i="25"/>
  <c r="K101" i="25"/>
  <c r="P5" i="25"/>
  <c r="K26" i="25"/>
  <c r="AC75" i="25"/>
  <c r="L26" i="25"/>
  <c r="W67" i="25"/>
  <c r="O85" i="25"/>
  <c r="B101" i="25"/>
  <c r="J101" i="25"/>
  <c r="AC2" i="25"/>
  <c r="W12" i="25"/>
  <c r="V13" i="25"/>
  <c r="W17" i="25"/>
  <c r="W26" i="25"/>
  <c r="L38" i="25"/>
  <c r="O42" i="25"/>
  <c r="O50" i="25"/>
  <c r="Y65" i="25"/>
  <c r="L68" i="25"/>
  <c r="B73" i="25"/>
  <c r="J73" i="25"/>
  <c r="B74" i="25"/>
  <c r="J74" i="25"/>
  <c r="AC74" i="25"/>
  <c r="B80" i="25"/>
  <c r="J80" i="25"/>
  <c r="AA80" i="25"/>
  <c r="X91" i="25"/>
  <c r="O101" i="25"/>
  <c r="T21" i="25"/>
  <c r="X3" i="25"/>
  <c r="B27" i="25"/>
  <c r="J27" i="25"/>
  <c r="X58" i="25"/>
  <c r="AB62" i="25"/>
  <c r="T72" i="25"/>
  <c r="X76" i="25"/>
  <c r="B88" i="25"/>
  <c r="J88" i="25"/>
  <c r="AB88" i="25"/>
  <c r="R13" i="25"/>
  <c r="AA13" i="25"/>
  <c r="W14" i="25"/>
  <c r="N17" i="25"/>
  <c r="AA17" i="25"/>
  <c r="P26" i="25"/>
  <c r="Z26" i="25"/>
  <c r="M27" i="25"/>
  <c r="S31" i="25"/>
  <c r="S34" i="25"/>
  <c r="W37" i="25"/>
  <c r="Z42" i="25"/>
  <c r="Y45" i="25"/>
  <c r="B58" i="25"/>
  <c r="J58" i="25"/>
  <c r="AB58" i="25"/>
  <c r="P67" i="25"/>
  <c r="T68" i="25"/>
  <c r="S75" i="25"/>
  <c r="B76" i="25"/>
  <c r="J76" i="25"/>
  <c r="AB76" i="25"/>
  <c r="V85" i="25"/>
  <c r="N88" i="25"/>
  <c r="O91" i="25"/>
  <c r="AB91" i="25"/>
  <c r="AA100" i="25"/>
  <c r="Q14" i="25"/>
  <c r="U32" i="25"/>
  <c r="U36" i="25"/>
  <c r="Q45" i="25"/>
  <c r="R52" i="25"/>
  <c r="X88" i="25"/>
  <c r="L100" i="25"/>
  <c r="AB21" i="25"/>
  <c r="T45" i="25"/>
  <c r="T100" i="25"/>
  <c r="AC3" i="25"/>
  <c r="W2" i="25"/>
  <c r="N5" i="25"/>
  <c r="O12" i="25"/>
  <c r="B13" i="25"/>
  <c r="J13" i="25"/>
  <c r="T13" i="25"/>
  <c r="AB13" i="25"/>
  <c r="Q15" i="25"/>
  <c r="P17" i="25"/>
  <c r="AB17" i="25"/>
  <c r="B26" i="25"/>
  <c r="J26" i="25"/>
  <c r="R26" i="25"/>
  <c r="AA26" i="25"/>
  <c r="AA31" i="25"/>
  <c r="AA34" i="25"/>
  <c r="T38" i="25"/>
  <c r="B42" i="25"/>
  <c r="J42" i="25"/>
  <c r="Z50" i="25"/>
  <c r="M58" i="25"/>
  <c r="R60" i="25"/>
  <c r="U65" i="25"/>
  <c r="T67" i="25"/>
  <c r="B68" i="25"/>
  <c r="J68" i="25"/>
  <c r="W68" i="25"/>
  <c r="V74" i="25"/>
  <c r="X75" i="25"/>
  <c r="N76" i="25"/>
  <c r="T80" i="25"/>
  <c r="B85" i="25"/>
  <c r="J85" i="25"/>
  <c r="Z85" i="25"/>
  <c r="R88" i="25"/>
  <c r="Q91" i="25"/>
  <c r="AC91" i="25"/>
  <c r="V101" i="25"/>
  <c r="X16" i="25"/>
  <c r="S16" i="25"/>
  <c r="B11" i="25"/>
  <c r="J11" i="25"/>
  <c r="R11" i="25"/>
  <c r="AB11" i="25"/>
  <c r="AC64" i="25"/>
  <c r="W64" i="25"/>
  <c r="P64" i="25"/>
  <c r="J64" i="25"/>
  <c r="B64" i="25"/>
  <c r="AA64" i="25"/>
  <c r="T64" i="25"/>
  <c r="L64" i="25"/>
  <c r="K64" i="25"/>
  <c r="Z64" i="25"/>
  <c r="AA69" i="25"/>
  <c r="Z69" i="25"/>
  <c r="S69" i="25"/>
  <c r="Q11" i="25"/>
  <c r="Z11" i="25"/>
  <c r="Z28" i="25"/>
  <c r="T28" i="25"/>
  <c r="AC28" i="25"/>
  <c r="J28" i="25"/>
  <c r="B28" i="25"/>
  <c r="N28" i="25"/>
  <c r="AC46" i="25"/>
  <c r="AA46" i="25"/>
  <c r="P46" i="25"/>
  <c r="K46" i="25"/>
  <c r="AC51" i="25"/>
  <c r="W51" i="25"/>
  <c r="J51" i="25"/>
  <c r="B51" i="25"/>
  <c r="Q51" i="25"/>
  <c r="M51" i="25"/>
  <c r="Y53" i="25"/>
  <c r="AC53" i="25"/>
  <c r="T53" i="25"/>
  <c r="X53" i="25"/>
  <c r="O53" i="25"/>
  <c r="M53" i="25"/>
  <c r="AC54" i="25"/>
  <c r="AA54" i="25"/>
  <c r="P54" i="25"/>
  <c r="K54" i="25"/>
  <c r="T16" i="25"/>
  <c r="Y28" i="25"/>
  <c r="AC30" i="25"/>
  <c r="AA30" i="25"/>
  <c r="T30" i="25"/>
  <c r="L30" i="25"/>
  <c r="W30" i="25"/>
  <c r="P30" i="25"/>
  <c r="J30" i="25"/>
  <c r="B30" i="25"/>
  <c r="K30" i="25"/>
  <c r="Z30" i="25"/>
  <c r="S39" i="25"/>
  <c r="R3" i="25"/>
  <c r="Y4" i="25"/>
  <c r="S5" i="25"/>
  <c r="AB5" i="25"/>
  <c r="L11" i="25"/>
  <c r="U11" i="25"/>
  <c r="M12" i="25"/>
  <c r="O13" i="25"/>
  <c r="W13" i="25"/>
  <c r="V14" i="25"/>
  <c r="AC14" i="25"/>
  <c r="M14" i="25"/>
  <c r="AA14" i="25"/>
  <c r="Y16" i="25"/>
  <c r="N21" i="25"/>
  <c r="U29" i="25"/>
  <c r="AB29" i="25"/>
  <c r="P29" i="25"/>
  <c r="W29" i="25"/>
  <c r="O29" i="25"/>
  <c r="O30" i="25"/>
  <c r="AB30" i="25"/>
  <c r="AC33" i="25"/>
  <c r="U33" i="25"/>
  <c r="P33" i="25"/>
  <c r="AC36" i="25"/>
  <c r="X36" i="25"/>
  <c r="J36" i="25"/>
  <c r="B36" i="25"/>
  <c r="Q36" i="25"/>
  <c r="M36" i="25"/>
  <c r="AA49" i="25"/>
  <c r="AA51" i="25"/>
  <c r="W53" i="25"/>
  <c r="V55" i="25"/>
  <c r="Y59" i="25"/>
  <c r="X59" i="25"/>
  <c r="O59" i="25"/>
  <c r="O64" i="25"/>
  <c r="AB64" i="25"/>
  <c r="S77" i="25"/>
  <c r="AC77" i="25"/>
  <c r="R77" i="25"/>
  <c r="AC84" i="25"/>
  <c r="W84" i="25"/>
  <c r="P84" i="25"/>
  <c r="J84" i="25"/>
  <c r="B84" i="25"/>
  <c r="AB84" i="25"/>
  <c r="V84" i="25"/>
  <c r="O84" i="25"/>
  <c r="AA84" i="25"/>
  <c r="T84" i="25"/>
  <c r="L84" i="25"/>
  <c r="Z84" i="25"/>
  <c r="R84" i="25"/>
  <c r="K84" i="25"/>
  <c r="T4" i="25"/>
  <c r="R2" i="25"/>
  <c r="L5" i="25"/>
  <c r="W9" i="25"/>
  <c r="M11" i="25"/>
  <c r="X11" i="25"/>
  <c r="V15" i="25"/>
  <c r="X15" i="25"/>
  <c r="M15" i="25"/>
  <c r="AC15" i="25"/>
  <c r="AC16" i="25"/>
  <c r="Z27" i="25"/>
  <c r="AC27" i="25"/>
  <c r="N27" i="25"/>
  <c r="U27" i="25"/>
  <c r="Y27" i="25"/>
  <c r="R30" i="25"/>
  <c r="AC43" i="25"/>
  <c r="J43" i="25"/>
  <c r="B43" i="25"/>
  <c r="U43" i="25"/>
  <c r="O43" i="25"/>
  <c r="AB53" i="25"/>
  <c r="AA57" i="25"/>
  <c r="X60" i="25"/>
  <c r="N60" i="25"/>
  <c r="AB60" i="25"/>
  <c r="S60" i="25"/>
  <c r="J60" i="25"/>
  <c r="B60" i="25"/>
  <c r="L60" i="25"/>
  <c r="R64" i="25"/>
  <c r="Z72" i="25"/>
  <c r="X72" i="25"/>
  <c r="J72" i="25"/>
  <c r="B72" i="25"/>
  <c r="P72" i="25"/>
  <c r="N72" i="25"/>
  <c r="Y79" i="25"/>
  <c r="M87" i="25"/>
  <c r="Q89" i="25"/>
  <c r="R96" i="25"/>
  <c r="AB96" i="25"/>
  <c r="N31" i="25"/>
  <c r="N32" i="25"/>
  <c r="R42" i="25"/>
  <c r="AB42" i="25"/>
  <c r="R50" i="25"/>
  <c r="AB50" i="25"/>
  <c r="L52" i="25"/>
  <c r="V56" i="25"/>
  <c r="Y63" i="25"/>
  <c r="O68" i="25"/>
  <c r="V68" i="25"/>
  <c r="AB68" i="25"/>
  <c r="W73" i="25"/>
  <c r="O80" i="25"/>
  <c r="V80" i="25"/>
  <c r="AB80" i="25"/>
  <c r="W87" i="25"/>
  <c r="W89" i="25"/>
  <c r="B96" i="25"/>
  <c r="J96" i="25"/>
  <c r="T96" i="25"/>
  <c r="O100" i="25"/>
  <c r="V100" i="25"/>
  <c r="AB100" i="25"/>
  <c r="L86" i="25"/>
  <c r="AC87" i="25"/>
  <c r="R90" i="25"/>
  <c r="L96" i="25"/>
  <c r="W96" i="25"/>
  <c r="B100" i="25"/>
  <c r="J100" i="25"/>
  <c r="P100" i="25"/>
  <c r="W100" i="25"/>
  <c r="U101" i="25"/>
  <c r="L17" i="25"/>
  <c r="Y20" i="25"/>
  <c r="O26" i="25"/>
  <c r="V26" i="25"/>
  <c r="AB26" i="25"/>
  <c r="U31" i="25"/>
  <c r="AB32" i="25"/>
  <c r="R38" i="25"/>
  <c r="AB38" i="25"/>
  <c r="L42" i="25"/>
  <c r="W42" i="25"/>
  <c r="O45" i="25"/>
  <c r="AB45" i="25"/>
  <c r="L50" i="25"/>
  <c r="W50" i="25"/>
  <c r="Z52" i="25"/>
  <c r="U58" i="25"/>
  <c r="Q62" i="25"/>
  <c r="S65" i="25"/>
  <c r="O67" i="25"/>
  <c r="AA67" i="25"/>
  <c r="K68" i="25"/>
  <c r="R68" i="25"/>
  <c r="Z68" i="25"/>
  <c r="O73" i="25"/>
  <c r="O75" i="25"/>
  <c r="T76" i="25"/>
  <c r="K80" i="25"/>
  <c r="R80" i="25"/>
  <c r="Z80" i="25"/>
  <c r="U85" i="25"/>
  <c r="AB86" i="25"/>
  <c r="B89" i="25"/>
  <c r="M91" i="25"/>
  <c r="W91" i="25"/>
  <c r="O96" i="25"/>
  <c r="Z96" i="25"/>
  <c r="K100" i="25"/>
  <c r="R100" i="25"/>
  <c r="Z100" i="25"/>
  <c r="H138" i="25"/>
  <c r="I138" i="25" s="1"/>
  <c r="G149" i="25"/>
  <c r="G156" i="25"/>
  <c r="G158" i="25"/>
  <c r="H162" i="25"/>
  <c r="I162" i="25" s="1"/>
  <c r="F164" i="25"/>
  <c r="G165" i="25"/>
  <c r="F168" i="25"/>
  <c r="G169" i="25"/>
  <c r="G173" i="25"/>
  <c r="H178" i="25"/>
  <c r="I178" i="25" s="1"/>
  <c r="F184" i="25"/>
  <c r="G189" i="25"/>
  <c r="H194" i="25"/>
  <c r="I194" i="25" s="1"/>
  <c r="G197" i="25"/>
  <c r="G198" i="25"/>
  <c r="H199" i="25"/>
  <c r="I199" i="25" s="1"/>
  <c r="G200" i="25"/>
  <c r="H144" i="25"/>
  <c r="I144" i="25" s="1"/>
  <c r="H102" i="25"/>
  <c r="I102" i="25" s="1"/>
  <c r="G185" i="25"/>
  <c r="G199" i="25"/>
  <c r="H198" i="25"/>
  <c r="I198" i="25" s="1"/>
  <c r="G102" i="25"/>
  <c r="H103" i="25"/>
  <c r="I103" i="25" s="1"/>
  <c r="F105" i="25"/>
  <c r="H108" i="25"/>
  <c r="I108" i="25" s="1"/>
  <c r="G109" i="25"/>
  <c r="H110" i="25"/>
  <c r="I110" i="25" s="1"/>
  <c r="H112" i="25"/>
  <c r="I112" i="25" s="1"/>
  <c r="H120" i="25"/>
  <c r="I120" i="25" s="1"/>
  <c r="H128" i="25"/>
  <c r="I128" i="25" s="1"/>
  <c r="H130" i="25"/>
  <c r="I130" i="25" s="1"/>
  <c r="H136" i="25"/>
  <c r="I136" i="25" s="1"/>
  <c r="G117" i="25"/>
  <c r="F200" i="25"/>
  <c r="H174" i="25"/>
  <c r="I174" i="25" s="1"/>
  <c r="H200" i="25"/>
  <c r="I200" i="25" s="1"/>
  <c r="F128" i="25"/>
  <c r="H109" i="25"/>
  <c r="I109" i="25" s="1"/>
  <c r="F109" i="25"/>
  <c r="H116" i="25"/>
  <c r="I116" i="25" s="1"/>
  <c r="F116" i="25"/>
  <c r="G119" i="25"/>
  <c r="H119" i="25"/>
  <c r="I119" i="25" s="1"/>
  <c r="H124" i="25"/>
  <c r="I124" i="25" s="1"/>
  <c r="F124" i="25"/>
  <c r="G131" i="25"/>
  <c r="H131" i="25"/>
  <c r="I131" i="25" s="1"/>
  <c r="H140" i="25"/>
  <c r="I140" i="25" s="1"/>
  <c r="F140" i="25"/>
  <c r="G147" i="25"/>
  <c r="H147" i="25"/>
  <c r="I147" i="25" s="1"/>
  <c r="G151" i="25"/>
  <c r="H151" i="25"/>
  <c r="I151" i="25" s="1"/>
  <c r="G155" i="25"/>
  <c r="H155" i="25"/>
  <c r="I155" i="25" s="1"/>
  <c r="F155" i="25"/>
  <c r="G159" i="25"/>
  <c r="H159" i="25"/>
  <c r="I159" i="25" s="1"/>
  <c r="F159" i="25"/>
  <c r="H163" i="25"/>
  <c r="I163" i="25" s="1"/>
  <c r="G163" i="25"/>
  <c r="F163" i="25"/>
  <c r="H167" i="25"/>
  <c r="I167" i="25" s="1"/>
  <c r="G167" i="25"/>
  <c r="F167" i="25"/>
  <c r="H175" i="25"/>
  <c r="I175" i="25" s="1"/>
  <c r="G175" i="25"/>
  <c r="F175" i="25"/>
  <c r="H176" i="25"/>
  <c r="I176" i="25" s="1"/>
  <c r="G176" i="25"/>
  <c r="H183" i="25"/>
  <c r="I183" i="25" s="1"/>
  <c r="G183" i="25"/>
  <c r="F183" i="25"/>
  <c r="H184" i="25"/>
  <c r="I184" i="25" s="1"/>
  <c r="G184" i="25"/>
  <c r="H191" i="25"/>
  <c r="I191" i="25" s="1"/>
  <c r="G191" i="25"/>
  <c r="F191" i="25"/>
  <c r="H192" i="25"/>
  <c r="I192" i="25" s="1"/>
  <c r="G192" i="25"/>
  <c r="H195" i="25"/>
  <c r="I195" i="25" s="1"/>
  <c r="G195" i="25"/>
  <c r="F195" i="25"/>
  <c r="H196" i="25"/>
  <c r="I196" i="25" s="1"/>
  <c r="G196" i="25"/>
  <c r="F197" i="25"/>
  <c r="H197" i="25"/>
  <c r="I197" i="25" s="1"/>
  <c r="H104" i="25"/>
  <c r="I104" i="25" s="1"/>
  <c r="F104" i="25"/>
  <c r="G111" i="25"/>
  <c r="H111" i="25"/>
  <c r="I111" i="25" s="1"/>
  <c r="F114" i="25"/>
  <c r="G114" i="25"/>
  <c r="F122" i="25"/>
  <c r="G122" i="25"/>
  <c r="F126" i="25"/>
  <c r="H126" i="25"/>
  <c r="I126" i="25" s="1"/>
  <c r="G126" i="25"/>
  <c r="H129" i="25"/>
  <c r="I129" i="25" s="1"/>
  <c r="G129" i="25"/>
  <c r="F129" i="25"/>
  <c r="H133" i="25"/>
  <c r="I133" i="25" s="1"/>
  <c r="F133" i="25"/>
  <c r="H137" i="25"/>
  <c r="I137" i="25" s="1"/>
  <c r="G137" i="25"/>
  <c r="F137" i="25"/>
  <c r="H141" i="25"/>
  <c r="I141" i="25" s="1"/>
  <c r="F141" i="25"/>
  <c r="H145" i="25"/>
  <c r="I145" i="25" s="1"/>
  <c r="G145" i="25"/>
  <c r="F145" i="25"/>
  <c r="F150" i="25"/>
  <c r="H150" i="25"/>
  <c r="I150" i="25" s="1"/>
  <c r="G150" i="25"/>
  <c r="H153" i="25"/>
  <c r="I153" i="25" s="1"/>
  <c r="G153" i="25"/>
  <c r="H157" i="25"/>
  <c r="I157" i="25" s="1"/>
  <c r="G157" i="25"/>
  <c r="F157" i="25"/>
  <c r="G162" i="25"/>
  <c r="F162" i="25"/>
  <c r="G166" i="25"/>
  <c r="F166" i="25"/>
  <c r="G170" i="25"/>
  <c r="F170" i="25"/>
  <c r="F173" i="25"/>
  <c r="H173" i="25"/>
  <c r="I173" i="25" s="1"/>
  <c r="F177" i="25"/>
  <c r="H177" i="25"/>
  <c r="I177" i="25" s="1"/>
  <c r="F181" i="25"/>
  <c r="H181" i="25"/>
  <c r="I181" i="25" s="1"/>
  <c r="G186" i="25"/>
  <c r="F186" i="25"/>
  <c r="G190" i="25"/>
  <c r="F190" i="25"/>
  <c r="G194" i="25"/>
  <c r="F194" i="25"/>
  <c r="F151" i="25"/>
  <c r="H190" i="25"/>
  <c r="I190" i="25" s="1"/>
  <c r="F196" i="25"/>
  <c r="F106" i="25"/>
  <c r="G106" i="25"/>
  <c r="G115" i="25"/>
  <c r="H115" i="25"/>
  <c r="I115" i="25" s="1"/>
  <c r="F118" i="25"/>
  <c r="H118" i="25"/>
  <c r="I118" i="25" s="1"/>
  <c r="G118" i="25"/>
  <c r="H121" i="25"/>
  <c r="I121" i="25" s="1"/>
  <c r="G121" i="25"/>
  <c r="F121" i="25"/>
  <c r="H125" i="25"/>
  <c r="I125" i="25" s="1"/>
  <c r="F125" i="25"/>
  <c r="H132" i="25"/>
  <c r="I132" i="25" s="1"/>
  <c r="F132" i="25"/>
  <c r="G135" i="25"/>
  <c r="H135" i="25"/>
  <c r="I135" i="25" s="1"/>
  <c r="G139" i="25"/>
  <c r="H139" i="25"/>
  <c r="I139" i="25" s="1"/>
  <c r="G143" i="25"/>
  <c r="H143" i="25"/>
  <c r="I143" i="25" s="1"/>
  <c r="H148" i="25"/>
  <c r="I148" i="25" s="1"/>
  <c r="F148" i="25"/>
  <c r="H152" i="25"/>
  <c r="I152" i="25" s="1"/>
  <c r="G152" i="25"/>
  <c r="F152" i="25"/>
  <c r="H156" i="25"/>
  <c r="I156" i="25" s="1"/>
  <c r="F156" i="25"/>
  <c r="H160" i="25"/>
  <c r="I160" i="25" s="1"/>
  <c r="G160" i="25"/>
  <c r="H164" i="25"/>
  <c r="I164" i="25" s="1"/>
  <c r="G164" i="25"/>
  <c r="H168" i="25"/>
  <c r="I168" i="25" s="1"/>
  <c r="G168" i="25"/>
  <c r="H171" i="25"/>
  <c r="I171" i="25" s="1"/>
  <c r="G171" i="25"/>
  <c r="F171" i="25"/>
  <c r="H172" i="25"/>
  <c r="I172" i="25" s="1"/>
  <c r="G172" i="25"/>
  <c r="H179" i="25"/>
  <c r="I179" i="25" s="1"/>
  <c r="G179" i="25"/>
  <c r="F179" i="25"/>
  <c r="H180" i="25"/>
  <c r="I180" i="25" s="1"/>
  <c r="G180" i="25"/>
  <c r="H187" i="25"/>
  <c r="I187" i="25" s="1"/>
  <c r="G187" i="25"/>
  <c r="F187" i="25"/>
  <c r="H188" i="25"/>
  <c r="I188" i="25" s="1"/>
  <c r="G188" i="25"/>
  <c r="G105" i="25"/>
  <c r="F120" i="25"/>
  <c r="G141" i="25"/>
  <c r="F180" i="25"/>
  <c r="H106" i="25"/>
  <c r="I106" i="25" s="1"/>
  <c r="F112" i="25"/>
  <c r="H122" i="25"/>
  <c r="I122" i="25" s="1"/>
  <c r="G133" i="25"/>
  <c r="F144" i="25"/>
  <c r="F153" i="25"/>
  <c r="F160" i="25"/>
  <c r="H170" i="25"/>
  <c r="I170" i="25" s="1"/>
  <c r="F176" i="25"/>
  <c r="G181" i="25"/>
  <c r="H186" i="25"/>
  <c r="I186" i="25" s="1"/>
  <c r="F192" i="25"/>
  <c r="G107" i="25"/>
  <c r="H107" i="25"/>
  <c r="I107" i="25" s="1"/>
  <c r="F110" i="25"/>
  <c r="G110" i="25"/>
  <c r="H113" i="25"/>
  <c r="I113" i="25" s="1"/>
  <c r="G113" i="25"/>
  <c r="F113" i="25"/>
  <c r="H117" i="25"/>
  <c r="I117" i="25" s="1"/>
  <c r="F117" i="25"/>
  <c r="G123" i="25"/>
  <c r="H123" i="25"/>
  <c r="I123" i="25" s="1"/>
  <c r="G127" i="25"/>
  <c r="H127" i="25"/>
  <c r="I127" i="25" s="1"/>
  <c r="F130" i="25"/>
  <c r="G130" i="25"/>
  <c r="F134" i="25"/>
  <c r="H134" i="25"/>
  <c r="I134" i="25" s="1"/>
  <c r="G134" i="25"/>
  <c r="F138" i="25"/>
  <c r="G138" i="25"/>
  <c r="F142" i="25"/>
  <c r="H142" i="25"/>
  <c r="I142" i="25" s="1"/>
  <c r="G142" i="25"/>
  <c r="F146" i="25"/>
  <c r="G146" i="25"/>
  <c r="F149" i="25"/>
  <c r="H149" i="25"/>
  <c r="I149" i="25" s="1"/>
  <c r="F154" i="25"/>
  <c r="G154" i="25"/>
  <c r="F158" i="25"/>
  <c r="H158" i="25"/>
  <c r="I158" i="25" s="1"/>
  <c r="F161" i="25"/>
  <c r="H161" i="25"/>
  <c r="I161" i="25" s="1"/>
  <c r="F165" i="25"/>
  <c r="H165" i="25"/>
  <c r="I165" i="25" s="1"/>
  <c r="F169" i="25"/>
  <c r="H169" i="25"/>
  <c r="I169" i="25" s="1"/>
  <c r="G174" i="25"/>
  <c r="F174" i="25"/>
  <c r="G178" i="25"/>
  <c r="F178" i="25"/>
  <c r="G182" i="25"/>
  <c r="F182" i="25"/>
  <c r="F185" i="25"/>
  <c r="H185" i="25"/>
  <c r="I185" i="25" s="1"/>
  <c r="F189" i="25"/>
  <c r="H189" i="25"/>
  <c r="I189" i="25" s="1"/>
  <c r="F193" i="25"/>
  <c r="H193" i="25"/>
  <c r="I193" i="25" s="1"/>
  <c r="F108" i="25"/>
  <c r="H114" i="25"/>
  <c r="I114" i="25" s="1"/>
  <c r="G125" i="25"/>
  <c r="F136" i="25"/>
  <c r="H146" i="25"/>
  <c r="I146" i="25" s="1"/>
  <c r="H154" i="25"/>
  <c r="I154" i="25" s="1"/>
  <c r="G161" i="25"/>
  <c r="H166" i="25"/>
  <c r="I166" i="25" s="1"/>
  <c r="F172" i="25"/>
  <c r="G177" i="25"/>
  <c r="H182" i="25"/>
  <c r="I182" i="25" s="1"/>
  <c r="F188" i="25"/>
  <c r="G193" i="25"/>
  <c r="F199" i="25"/>
  <c r="F198" i="25"/>
  <c r="H105" i="25"/>
  <c r="I105" i="25" s="1"/>
  <c r="G108" i="25"/>
  <c r="F111" i="25"/>
  <c r="G116" i="25"/>
  <c r="F119" i="25"/>
  <c r="G124" i="25"/>
  <c r="F127" i="25"/>
  <c r="G128" i="25"/>
  <c r="F131" i="25"/>
  <c r="F103" i="25"/>
  <c r="G104" i="25"/>
  <c r="F107" i="25"/>
  <c r="G112" i="25"/>
  <c r="F115" i="25"/>
  <c r="G120" i="25"/>
  <c r="F123" i="25"/>
  <c r="G132" i="25"/>
  <c r="F135" i="25"/>
  <c r="G136" i="25"/>
  <c r="F139" i="25"/>
  <c r="G140" i="25"/>
  <c r="F143" i="25"/>
  <c r="G144" i="25"/>
  <c r="F147" i="25"/>
  <c r="G148" i="25"/>
  <c r="F102" i="25"/>
  <c r="G103" i="25"/>
  <c r="AC5" i="25"/>
  <c r="Z5" i="25"/>
  <c r="T5" i="25"/>
  <c r="O5" i="25"/>
  <c r="J5" i="25"/>
  <c r="B5" i="25"/>
  <c r="K5" i="25"/>
  <c r="R5" i="25"/>
  <c r="X5" i="25"/>
  <c r="L9" i="25"/>
  <c r="S9" i="25"/>
  <c r="AA9" i="25"/>
  <c r="O10" i="25"/>
  <c r="Z10" i="25"/>
  <c r="S12" i="25"/>
  <c r="AC17" i="25"/>
  <c r="Z17" i="25"/>
  <c r="T17" i="25"/>
  <c r="O17" i="25"/>
  <c r="J17" i="25"/>
  <c r="B17" i="25"/>
  <c r="K17" i="25"/>
  <c r="R17" i="25"/>
  <c r="X17" i="25"/>
  <c r="W18" i="25"/>
  <c r="AC19" i="25"/>
  <c r="B21" i="25"/>
  <c r="J21" i="25"/>
  <c r="R21" i="25"/>
  <c r="X21" i="25"/>
  <c r="AC34" i="25"/>
  <c r="Z34" i="25"/>
  <c r="T34" i="25"/>
  <c r="O34" i="25"/>
  <c r="J34" i="25"/>
  <c r="B34" i="25"/>
  <c r="AB34" i="25"/>
  <c r="W34" i="25"/>
  <c r="R34" i="25"/>
  <c r="L34" i="25"/>
  <c r="K34" i="25"/>
  <c r="V34" i="25"/>
  <c r="O35" i="25"/>
  <c r="AC35" i="25"/>
  <c r="X37" i="25"/>
  <c r="Q37" i="25"/>
  <c r="AB37" i="25"/>
  <c r="T37" i="25"/>
  <c r="M37" i="25"/>
  <c r="L37" i="25"/>
  <c r="Y37" i="25"/>
  <c r="R44" i="25"/>
  <c r="N9" i="25"/>
  <c r="V9" i="25"/>
  <c r="R10" i="25"/>
  <c r="X12" i="25"/>
  <c r="Q12" i="25"/>
  <c r="L12" i="25"/>
  <c r="T12" i="25"/>
  <c r="AC12" i="25"/>
  <c r="AC18" i="25"/>
  <c r="O20" i="25"/>
  <c r="L21" i="25"/>
  <c r="S21" i="25"/>
  <c r="N34" i="25"/>
  <c r="X34" i="25"/>
  <c r="R35" i="25"/>
  <c r="O37" i="25"/>
  <c r="AC37" i="25"/>
  <c r="X44" i="25"/>
  <c r="W10" i="25"/>
  <c r="Q10" i="25"/>
  <c r="J10" i="25"/>
  <c r="B10" i="25"/>
  <c r="K10" i="25"/>
  <c r="U10" i="25"/>
  <c r="AC10" i="25"/>
  <c r="M19" i="25"/>
  <c r="AC9" i="25"/>
  <c r="Z9" i="25"/>
  <c r="T9" i="25"/>
  <c r="O9" i="25"/>
  <c r="J9" i="25"/>
  <c r="B9" i="25"/>
  <c r="K9" i="25"/>
  <c r="R9" i="25"/>
  <c r="X9" i="25"/>
  <c r="M10" i="25"/>
  <c r="V10" i="25"/>
  <c r="M18" i="25"/>
  <c r="X19" i="25"/>
  <c r="AC21" i="25"/>
  <c r="AA21" i="25"/>
  <c r="V21" i="25"/>
  <c r="K21" i="25"/>
  <c r="O21" i="25"/>
  <c r="W21" i="25"/>
  <c r="X24" i="25"/>
  <c r="W35" i="25"/>
  <c r="Q35" i="25"/>
  <c r="J35" i="25"/>
  <c r="B35" i="25"/>
  <c r="AA35" i="25"/>
  <c r="U35" i="25"/>
  <c r="M35" i="25"/>
  <c r="K35" i="25"/>
  <c r="Z35" i="25"/>
  <c r="Z44" i="25"/>
  <c r="P44" i="25"/>
  <c r="U44" i="25"/>
  <c r="J44" i="25"/>
  <c r="B44" i="25"/>
  <c r="M44" i="25"/>
  <c r="V11" i="25"/>
  <c r="N13" i="25"/>
  <c r="S13" i="25"/>
  <c r="X13" i="25"/>
  <c r="K14" i="25"/>
  <c r="L15" i="25"/>
  <c r="M16" i="25"/>
  <c r="N26" i="25"/>
  <c r="S26" i="25"/>
  <c r="X26" i="25"/>
  <c r="R27" i="25"/>
  <c r="M28" i="25"/>
  <c r="U28" i="25"/>
  <c r="L29" i="25"/>
  <c r="N30" i="25"/>
  <c r="S30" i="25"/>
  <c r="X30" i="25"/>
  <c r="K31" i="25"/>
  <c r="T32" i="25"/>
  <c r="M33" i="25"/>
  <c r="L36" i="25"/>
  <c r="R36" i="25"/>
  <c r="Z36" i="25"/>
  <c r="K38" i="25"/>
  <c r="P38" i="25"/>
  <c r="V38" i="25"/>
  <c r="AA38" i="25"/>
  <c r="AA39" i="25"/>
  <c r="K42" i="25"/>
  <c r="P42" i="25"/>
  <c r="V42" i="25"/>
  <c r="AA42" i="25"/>
  <c r="M43" i="25"/>
  <c r="W43" i="25"/>
  <c r="L45" i="25"/>
  <c r="B46" i="25"/>
  <c r="J46" i="25"/>
  <c r="O46" i="25"/>
  <c r="T46" i="25"/>
  <c r="Z46" i="25"/>
  <c r="U49" i="25"/>
  <c r="K50" i="25"/>
  <c r="P50" i="25"/>
  <c r="V50" i="25"/>
  <c r="AA50" i="25"/>
  <c r="K51" i="25"/>
  <c r="R51" i="25"/>
  <c r="Z51" i="25"/>
  <c r="B52" i="25"/>
  <c r="J52" i="25"/>
  <c r="Q52" i="25"/>
  <c r="X52" i="25"/>
  <c r="L53" i="25"/>
  <c r="S53" i="25"/>
  <c r="B54" i="25"/>
  <c r="J54" i="25"/>
  <c r="O54" i="25"/>
  <c r="T54" i="25"/>
  <c r="Z54" i="25"/>
  <c r="Q55" i="25"/>
  <c r="Q56" i="25"/>
  <c r="U57" i="25"/>
  <c r="L58" i="25"/>
  <c r="R58" i="25"/>
  <c r="Z58" i="25"/>
  <c r="M59" i="25"/>
  <c r="W59" i="25"/>
  <c r="AC60" i="25"/>
  <c r="AA60" i="25"/>
  <c r="V60" i="25"/>
  <c r="P60" i="25"/>
  <c r="K60" i="25"/>
  <c r="O60" i="25"/>
  <c r="W60" i="25"/>
  <c r="W61" i="25"/>
  <c r="AC61" i="25"/>
  <c r="N61" i="25"/>
  <c r="T62" i="25"/>
  <c r="R66" i="25"/>
  <c r="AC71" i="25"/>
  <c r="AB71" i="25"/>
  <c r="M71" i="25"/>
  <c r="K72" i="25"/>
  <c r="S72" i="25"/>
  <c r="K73" i="25"/>
  <c r="Z74" i="25"/>
  <c r="R74" i="25"/>
  <c r="L74" i="25"/>
  <c r="Q74" i="25"/>
  <c r="AB74" i="25"/>
  <c r="Q75" i="25"/>
  <c r="L76" i="25"/>
  <c r="S76" i="25"/>
  <c r="Y77" i="25"/>
  <c r="T79" i="25"/>
  <c r="B86" i="25"/>
  <c r="J86" i="25"/>
  <c r="V86" i="25"/>
  <c r="AC88" i="25"/>
  <c r="AA88" i="25"/>
  <c r="V88" i="25"/>
  <c r="P88" i="25"/>
  <c r="K88" i="25"/>
  <c r="O88" i="25"/>
  <c r="W88" i="25"/>
  <c r="AC89" i="25"/>
  <c r="V89" i="25"/>
  <c r="O89" i="25"/>
  <c r="Z89" i="25"/>
  <c r="R89" i="25"/>
  <c r="K89" i="25"/>
  <c r="U89" i="25"/>
  <c r="P90" i="25"/>
  <c r="AC90" i="25"/>
  <c r="AC93" i="25"/>
  <c r="R93" i="25"/>
  <c r="M93" i="25"/>
  <c r="U66" i="25"/>
  <c r="M66" i="25"/>
  <c r="T66" i="25"/>
  <c r="AC92" i="25"/>
  <c r="AB92" i="25"/>
  <c r="W92" i="25"/>
  <c r="R92" i="25"/>
  <c r="L92" i="25"/>
  <c r="Z92" i="25"/>
  <c r="T92" i="25"/>
  <c r="O92" i="25"/>
  <c r="J92" i="25"/>
  <c r="B92" i="25"/>
  <c r="K92" i="25"/>
  <c r="V92" i="25"/>
  <c r="R28" i="25"/>
  <c r="L32" i="25"/>
  <c r="P36" i="25"/>
  <c r="V36" i="25"/>
  <c r="N38" i="25"/>
  <c r="S38" i="25"/>
  <c r="X38" i="25"/>
  <c r="N42" i="25"/>
  <c r="S42" i="25"/>
  <c r="X42" i="25"/>
  <c r="R43" i="25"/>
  <c r="L46" i="25"/>
  <c r="R46" i="25"/>
  <c r="W46" i="25"/>
  <c r="AB46" i="25"/>
  <c r="N50" i="25"/>
  <c r="S50" i="25"/>
  <c r="X50" i="25"/>
  <c r="O51" i="25"/>
  <c r="V51" i="25"/>
  <c r="M52" i="25"/>
  <c r="U52" i="25"/>
  <c r="AB52" i="25"/>
  <c r="L54" i="25"/>
  <c r="R54" i="25"/>
  <c r="W54" i="25"/>
  <c r="AB54" i="25"/>
  <c r="AA55" i="25"/>
  <c r="AB56" i="25"/>
  <c r="P58" i="25"/>
  <c r="V58" i="25"/>
  <c r="Q59" i="25"/>
  <c r="M62" i="25"/>
  <c r="B66" i="25"/>
  <c r="J66" i="25"/>
  <c r="Y66" i="25"/>
  <c r="AB70" i="25"/>
  <c r="T70" i="25"/>
  <c r="L70" i="25"/>
  <c r="AC72" i="25"/>
  <c r="AB72" i="25"/>
  <c r="W72" i="25"/>
  <c r="R72" i="25"/>
  <c r="L72" i="25"/>
  <c r="O72" i="25"/>
  <c r="V72" i="25"/>
  <c r="AA73" i="25"/>
  <c r="U73" i="25"/>
  <c r="M73" i="25"/>
  <c r="Q73" i="25"/>
  <c r="Z73" i="25"/>
  <c r="AB75" i="25"/>
  <c r="T75" i="25"/>
  <c r="M75" i="25"/>
  <c r="L75" i="25"/>
  <c r="W75" i="25"/>
  <c r="AC76" i="25"/>
  <c r="AA76" i="25"/>
  <c r="V76" i="25"/>
  <c r="P76" i="25"/>
  <c r="K76" i="25"/>
  <c r="O76" i="25"/>
  <c r="W76" i="25"/>
  <c r="N77" i="25"/>
  <c r="T78" i="25"/>
  <c r="AC78" i="25"/>
  <c r="R78" i="25"/>
  <c r="Y87" i="25"/>
  <c r="AB87" i="25"/>
  <c r="Q87" i="25"/>
  <c r="L87" i="25"/>
  <c r="X87" i="25"/>
  <c r="L88" i="25"/>
  <c r="S88" i="25"/>
  <c r="Z88" i="25"/>
  <c r="M89" i="25"/>
  <c r="AA89" i="25"/>
  <c r="N92" i="25"/>
  <c r="X92" i="25"/>
  <c r="AC94" i="25"/>
  <c r="X94" i="25"/>
  <c r="R94" i="25"/>
  <c r="M94" i="25"/>
  <c r="N46" i="25"/>
  <c r="S46" i="25"/>
  <c r="X46" i="25"/>
  <c r="P52" i="25"/>
  <c r="V52" i="25"/>
  <c r="N54" i="25"/>
  <c r="S54" i="25"/>
  <c r="X54" i="25"/>
  <c r="K55" i="25"/>
  <c r="L56" i="25"/>
  <c r="M57" i="25"/>
  <c r="AB59" i="25"/>
  <c r="T59" i="25"/>
  <c r="L59" i="25"/>
  <c r="S59" i="25"/>
  <c r="AC59" i="25"/>
  <c r="N66" i="25"/>
  <c r="Z66" i="25"/>
  <c r="AC86" i="25"/>
  <c r="Z86" i="25"/>
  <c r="P86" i="25"/>
  <c r="U86" i="25"/>
  <c r="AB90" i="25"/>
  <c r="U90" i="25"/>
  <c r="M90" i="25"/>
  <c r="X90" i="25"/>
  <c r="Q90" i="25"/>
  <c r="J90" i="25"/>
  <c r="B90" i="25"/>
  <c r="L90" i="25"/>
  <c r="Z90" i="25"/>
  <c r="P92" i="25"/>
  <c r="AA92" i="25"/>
  <c r="Y95" i="25"/>
  <c r="T95" i="25"/>
  <c r="O95" i="25"/>
  <c r="N64" i="25"/>
  <c r="S64" i="25"/>
  <c r="X64" i="25"/>
  <c r="R65" i="25"/>
  <c r="L67" i="25"/>
  <c r="N68" i="25"/>
  <c r="S68" i="25"/>
  <c r="X68" i="25"/>
  <c r="K69" i="25"/>
  <c r="N80" i="25"/>
  <c r="S80" i="25"/>
  <c r="X80" i="25"/>
  <c r="N84" i="25"/>
  <c r="S84" i="25"/>
  <c r="X84" i="25"/>
  <c r="Q85" i="25"/>
  <c r="AA85" i="25"/>
  <c r="L91" i="25"/>
  <c r="S91" i="25"/>
  <c r="K96" i="25"/>
  <c r="P96" i="25"/>
  <c r="V96" i="25"/>
  <c r="AA96" i="25"/>
  <c r="N100" i="25"/>
  <c r="S100" i="25"/>
  <c r="X100" i="25"/>
  <c r="Q101" i="25"/>
  <c r="AA101" i="25"/>
  <c r="N96" i="25"/>
  <c r="S96" i="25"/>
  <c r="X96" i="25"/>
  <c r="AB6" i="25"/>
  <c r="X6" i="25"/>
  <c r="T6" i="25"/>
  <c r="L6" i="25"/>
  <c r="N6" i="25"/>
  <c r="S6" i="25"/>
  <c r="Y6" i="25"/>
  <c r="AA7" i="25"/>
  <c r="W7" i="25"/>
  <c r="S7" i="25"/>
  <c r="O7" i="25"/>
  <c r="K7" i="25"/>
  <c r="N7" i="25"/>
  <c r="T7" i="25"/>
  <c r="Y7" i="25"/>
  <c r="Z8" i="25"/>
  <c r="V8" i="25"/>
  <c r="R8" i="25"/>
  <c r="N8" i="25"/>
  <c r="J8" i="25"/>
  <c r="B8" i="25"/>
  <c r="K8" i="25"/>
  <c r="U8" i="25"/>
  <c r="AA8" i="25"/>
  <c r="AB22" i="25"/>
  <c r="X22" i="25"/>
  <c r="T22" i="25"/>
  <c r="L22" i="25"/>
  <c r="N22" i="25"/>
  <c r="S22" i="25"/>
  <c r="Y22" i="25"/>
  <c r="AB23" i="25"/>
  <c r="X23" i="25"/>
  <c r="T23" i="25"/>
  <c r="Z23" i="25"/>
  <c r="U23" i="25"/>
  <c r="O23" i="25"/>
  <c r="K23" i="25"/>
  <c r="N23" i="25"/>
  <c r="V23" i="25"/>
  <c r="AC23" i="25"/>
  <c r="Z25" i="25"/>
  <c r="V25" i="25"/>
  <c r="R25" i="25"/>
  <c r="N25" i="25"/>
  <c r="J25" i="25"/>
  <c r="B25" i="25"/>
  <c r="AB25" i="25"/>
  <c r="W25" i="25"/>
  <c r="Q25" i="25"/>
  <c r="L25" i="25"/>
  <c r="K25" i="25"/>
  <c r="S25" i="25"/>
  <c r="Y25" i="25"/>
  <c r="Z41" i="25"/>
  <c r="V41" i="25"/>
  <c r="R41" i="25"/>
  <c r="N41" i="25"/>
  <c r="J41" i="25"/>
  <c r="B41" i="25"/>
  <c r="AB41" i="25"/>
  <c r="W41" i="25"/>
  <c r="Q41" i="25"/>
  <c r="L41" i="25"/>
  <c r="Y41" i="25"/>
  <c r="T41" i="25"/>
  <c r="O41" i="25"/>
  <c r="K41" i="25"/>
  <c r="U41" i="25"/>
  <c r="AA48" i="25"/>
  <c r="W48" i="25"/>
  <c r="S48" i="25"/>
  <c r="O48" i="25"/>
  <c r="K48" i="25"/>
  <c r="AC48" i="25"/>
  <c r="X48" i="25"/>
  <c r="R48" i="25"/>
  <c r="M48" i="25"/>
  <c r="AB48" i="25"/>
  <c r="V48" i="25"/>
  <c r="Q48" i="25"/>
  <c r="L48" i="25"/>
  <c r="Z48" i="25"/>
  <c r="U48" i="25"/>
  <c r="P48" i="25"/>
  <c r="J48" i="25"/>
  <c r="B48" i="25"/>
  <c r="N48" i="25"/>
  <c r="Z83" i="25"/>
  <c r="V83" i="25"/>
  <c r="R83" i="25"/>
  <c r="N83" i="25"/>
  <c r="J83" i="25"/>
  <c r="B83" i="25"/>
  <c r="Y83" i="25"/>
  <c r="T83" i="25"/>
  <c r="O83" i="25"/>
  <c r="AC83" i="25"/>
  <c r="X83" i="25"/>
  <c r="S83" i="25"/>
  <c r="M83" i="25"/>
  <c r="AB83" i="25"/>
  <c r="Q83" i="25"/>
  <c r="AA83" i="25"/>
  <c r="P83" i="25"/>
  <c r="W83" i="25"/>
  <c r="L83" i="25"/>
  <c r="K83" i="25"/>
  <c r="AB2" i="25"/>
  <c r="X2" i="25"/>
  <c r="T2" i="25"/>
  <c r="L2" i="25"/>
  <c r="N2" i="25"/>
  <c r="S2" i="25"/>
  <c r="Y2" i="25"/>
  <c r="AA3" i="25"/>
  <c r="W3" i="25"/>
  <c r="S3" i="25"/>
  <c r="O3" i="25"/>
  <c r="K3" i="25"/>
  <c r="N3" i="25"/>
  <c r="T3" i="25"/>
  <c r="Y3" i="25"/>
  <c r="Z4" i="25"/>
  <c r="V4" i="25"/>
  <c r="R4" i="25"/>
  <c r="N4" i="25"/>
  <c r="J4" i="25"/>
  <c r="B4" i="25"/>
  <c r="K4" i="25"/>
  <c r="U4" i="25"/>
  <c r="AA4" i="25"/>
  <c r="B6" i="25"/>
  <c r="J6" i="25"/>
  <c r="O6" i="25"/>
  <c r="U6" i="25"/>
  <c r="Z6" i="25"/>
  <c r="B7" i="25"/>
  <c r="J7" i="25"/>
  <c r="U7" i="25"/>
  <c r="Z7" i="25"/>
  <c r="L8" i="25"/>
  <c r="Q8" i="25"/>
  <c r="W8" i="25"/>
  <c r="AB8" i="25"/>
  <c r="AB18" i="25"/>
  <c r="X18" i="25"/>
  <c r="T18" i="25"/>
  <c r="P18" i="25"/>
  <c r="L18" i="25"/>
  <c r="N18" i="25"/>
  <c r="S18" i="25"/>
  <c r="Y18" i="25"/>
  <c r="AA19" i="25"/>
  <c r="W19" i="25"/>
  <c r="S19" i="25"/>
  <c r="O19" i="25"/>
  <c r="K19" i="25"/>
  <c r="N19" i="25"/>
  <c r="T19" i="25"/>
  <c r="Y19" i="25"/>
  <c r="Z20" i="25"/>
  <c r="V20" i="25"/>
  <c r="R20" i="25"/>
  <c r="N20" i="25"/>
  <c r="J20" i="25"/>
  <c r="B20" i="25"/>
  <c r="K20" i="25"/>
  <c r="P20" i="25"/>
  <c r="U20" i="25"/>
  <c r="AA20" i="25"/>
  <c r="B22" i="25"/>
  <c r="J22" i="25"/>
  <c r="O22" i="25"/>
  <c r="U22" i="25"/>
  <c r="Z22" i="25"/>
  <c r="B23" i="25"/>
  <c r="J23" i="25"/>
  <c r="Q23" i="25"/>
  <c r="W23" i="25"/>
  <c r="AA24" i="25"/>
  <c r="W24" i="25"/>
  <c r="S24" i="25"/>
  <c r="O24" i="25"/>
  <c r="K24" i="25"/>
  <c r="Z24" i="25"/>
  <c r="U24" i="25"/>
  <c r="P24" i="25"/>
  <c r="J24" i="25"/>
  <c r="B24" i="25"/>
  <c r="L24" i="25"/>
  <c r="R24" i="25"/>
  <c r="Y24" i="25"/>
  <c r="M25" i="25"/>
  <c r="T25" i="25"/>
  <c r="AA25" i="25"/>
  <c r="AA40" i="25"/>
  <c r="W40" i="25"/>
  <c r="S40" i="25"/>
  <c r="O40" i="25"/>
  <c r="K40" i="25"/>
  <c r="Z40" i="25"/>
  <c r="U40" i="25"/>
  <c r="P40" i="25"/>
  <c r="J40" i="25"/>
  <c r="B40" i="25"/>
  <c r="AC40" i="25"/>
  <c r="X40" i="25"/>
  <c r="R40" i="25"/>
  <c r="M40" i="25"/>
  <c r="L40" i="25"/>
  <c r="V40" i="25"/>
  <c r="M41" i="25"/>
  <c r="X41" i="25"/>
  <c r="AB47" i="25"/>
  <c r="X47" i="25"/>
  <c r="T47" i="25"/>
  <c r="P47" i="25"/>
  <c r="L47" i="25"/>
  <c r="AC47" i="25"/>
  <c r="W47" i="25"/>
  <c r="R47" i="25"/>
  <c r="M47" i="25"/>
  <c r="AA47" i="25"/>
  <c r="V47" i="25"/>
  <c r="Q47" i="25"/>
  <c r="K47" i="25"/>
  <c r="Z47" i="25"/>
  <c r="U47" i="25"/>
  <c r="O47" i="25"/>
  <c r="J47" i="25"/>
  <c r="B47" i="25"/>
  <c r="N47" i="25"/>
  <c r="T48" i="25"/>
  <c r="U83" i="25"/>
  <c r="B2" i="25"/>
  <c r="J2" i="25"/>
  <c r="O2" i="25"/>
  <c r="U2" i="25"/>
  <c r="Z2" i="25"/>
  <c r="B3" i="25"/>
  <c r="J3" i="25"/>
  <c r="U3" i="25"/>
  <c r="Z3" i="25"/>
  <c r="L4" i="25"/>
  <c r="Q4" i="25"/>
  <c r="W4" i="25"/>
  <c r="AB4" i="25"/>
  <c r="K6" i="25"/>
  <c r="Q6" i="25"/>
  <c r="V6" i="25"/>
  <c r="AA6" i="25"/>
  <c r="L7" i="25"/>
  <c r="Q7" i="25"/>
  <c r="V7" i="25"/>
  <c r="AB7" i="25"/>
  <c r="M8" i="25"/>
  <c r="S8" i="25"/>
  <c r="X8" i="25"/>
  <c r="AC8" i="25"/>
  <c r="AB14" i="25"/>
  <c r="X14" i="25"/>
  <c r="T14" i="25"/>
  <c r="P14" i="25"/>
  <c r="L14" i="25"/>
  <c r="N14" i="25"/>
  <c r="S14" i="25"/>
  <c r="Y14" i="25"/>
  <c r="AA15" i="25"/>
  <c r="W15" i="25"/>
  <c r="S15" i="25"/>
  <c r="O15" i="25"/>
  <c r="K15" i="25"/>
  <c r="N15" i="25"/>
  <c r="T15" i="25"/>
  <c r="Y15" i="25"/>
  <c r="Z16" i="25"/>
  <c r="V16" i="25"/>
  <c r="R16" i="25"/>
  <c r="N16" i="25"/>
  <c r="J16" i="25"/>
  <c r="B16" i="25"/>
  <c r="K16" i="25"/>
  <c r="P16" i="25"/>
  <c r="U16" i="25"/>
  <c r="AA16" i="25"/>
  <c r="B18" i="25"/>
  <c r="J18" i="25"/>
  <c r="O18" i="25"/>
  <c r="U18" i="25"/>
  <c r="Z18" i="25"/>
  <c r="B19" i="25"/>
  <c r="J19" i="25"/>
  <c r="P19" i="25"/>
  <c r="U19" i="25"/>
  <c r="Z19" i="25"/>
  <c r="L20" i="25"/>
  <c r="Q20" i="25"/>
  <c r="W20" i="25"/>
  <c r="AB20" i="25"/>
  <c r="K22" i="25"/>
  <c r="Q22" i="25"/>
  <c r="V22" i="25"/>
  <c r="AA22" i="25"/>
  <c r="L23" i="25"/>
  <c r="R23" i="25"/>
  <c r="Y23" i="25"/>
  <c r="M24" i="25"/>
  <c r="T24" i="25"/>
  <c r="AB24" i="25"/>
  <c r="O25" i="25"/>
  <c r="U25" i="25"/>
  <c r="AC25" i="25"/>
  <c r="AB31" i="25"/>
  <c r="X31" i="25"/>
  <c r="T31" i="25"/>
  <c r="P31" i="25"/>
  <c r="L31" i="25"/>
  <c r="AC31" i="25"/>
  <c r="W31" i="25"/>
  <c r="R31" i="25"/>
  <c r="M31" i="25"/>
  <c r="O31" i="25"/>
  <c r="V31" i="25"/>
  <c r="AA32" i="25"/>
  <c r="W32" i="25"/>
  <c r="S32" i="25"/>
  <c r="O32" i="25"/>
  <c r="K32" i="25"/>
  <c r="AC32" i="25"/>
  <c r="X32" i="25"/>
  <c r="R32" i="25"/>
  <c r="M32" i="25"/>
  <c r="P32" i="25"/>
  <c r="V32" i="25"/>
  <c r="Z33" i="25"/>
  <c r="V33" i="25"/>
  <c r="R33" i="25"/>
  <c r="N33" i="25"/>
  <c r="J33" i="25"/>
  <c r="B33" i="25"/>
  <c r="Y33" i="25"/>
  <c r="T33" i="25"/>
  <c r="O33" i="25"/>
  <c r="AB33" i="25"/>
  <c r="K33" i="25"/>
  <c r="Q33" i="25"/>
  <c r="X33" i="25"/>
  <c r="AB39" i="25"/>
  <c r="X39" i="25"/>
  <c r="T39" i="25"/>
  <c r="P39" i="25"/>
  <c r="L39" i="25"/>
  <c r="Z39" i="25"/>
  <c r="U39" i="25"/>
  <c r="O39" i="25"/>
  <c r="J39" i="25"/>
  <c r="B39" i="25"/>
  <c r="AC39" i="25"/>
  <c r="W39" i="25"/>
  <c r="R39" i="25"/>
  <c r="M39" i="25"/>
  <c r="K39" i="25"/>
  <c r="V39" i="25"/>
  <c r="N40" i="25"/>
  <c r="Y40" i="25"/>
  <c r="P41" i="25"/>
  <c r="AA41" i="25"/>
  <c r="S47" i="25"/>
  <c r="Y48" i="25"/>
  <c r="AB81" i="25"/>
  <c r="X81" i="25"/>
  <c r="T81" i="25"/>
  <c r="P81" i="25"/>
  <c r="L81" i="25"/>
  <c r="AC81" i="25"/>
  <c r="W81" i="25"/>
  <c r="R81" i="25"/>
  <c r="M81" i="25"/>
  <c r="AA81" i="25"/>
  <c r="V81" i="25"/>
  <c r="Q81" i="25"/>
  <c r="K81" i="25"/>
  <c r="Z81" i="25"/>
  <c r="O81" i="25"/>
  <c r="Y81" i="25"/>
  <c r="N81" i="25"/>
  <c r="U81" i="25"/>
  <c r="J81" i="25"/>
  <c r="B81" i="25"/>
  <c r="S81" i="25"/>
  <c r="Z99" i="25"/>
  <c r="V99" i="25"/>
  <c r="R99" i="25"/>
  <c r="N99" i="25"/>
  <c r="J99" i="25"/>
  <c r="B99" i="25"/>
  <c r="Y99" i="25"/>
  <c r="T99" i="25"/>
  <c r="O99" i="25"/>
  <c r="AC99" i="25"/>
  <c r="X99" i="25"/>
  <c r="S99" i="25"/>
  <c r="M99" i="25"/>
  <c r="AB99" i="25"/>
  <c r="W99" i="25"/>
  <c r="Q99" i="25"/>
  <c r="L99" i="25"/>
  <c r="AA99" i="25"/>
  <c r="U99" i="25"/>
  <c r="P99" i="25"/>
  <c r="K99" i="25"/>
  <c r="K2" i="25"/>
  <c r="Q2" i="25"/>
  <c r="V2" i="25"/>
  <c r="AA2" i="25"/>
  <c r="L3" i="25"/>
  <c r="Q3" i="25"/>
  <c r="V3" i="25"/>
  <c r="AB3" i="25"/>
  <c r="M4" i="25"/>
  <c r="S4" i="25"/>
  <c r="X4" i="25"/>
  <c r="AC4" i="25"/>
  <c r="M6" i="25"/>
  <c r="R6" i="25"/>
  <c r="W6" i="25"/>
  <c r="AC6" i="25"/>
  <c r="M7" i="25"/>
  <c r="R7" i="25"/>
  <c r="X7" i="25"/>
  <c r="AC7" i="25"/>
  <c r="O8" i="25"/>
  <c r="T8" i="25"/>
  <c r="Y8" i="25"/>
  <c r="AB10" i="25"/>
  <c r="X10" i="25"/>
  <c r="T10" i="25"/>
  <c r="P10" i="25"/>
  <c r="L10" i="25"/>
  <c r="N10" i="25"/>
  <c r="S10" i="25"/>
  <c r="Y10" i="25"/>
  <c r="AA11" i="25"/>
  <c r="W11" i="25"/>
  <c r="S11" i="25"/>
  <c r="O11" i="25"/>
  <c r="K11" i="25"/>
  <c r="N11" i="25"/>
  <c r="T11" i="25"/>
  <c r="Y11" i="25"/>
  <c r="Z12" i="25"/>
  <c r="V12" i="25"/>
  <c r="R12" i="25"/>
  <c r="N12" i="25"/>
  <c r="J12" i="25"/>
  <c r="B12" i="25"/>
  <c r="K12" i="25"/>
  <c r="U12" i="25"/>
  <c r="AA12" i="25"/>
  <c r="B14" i="25"/>
  <c r="J14" i="25"/>
  <c r="O14" i="25"/>
  <c r="U14" i="25"/>
  <c r="Z14" i="25"/>
  <c r="B15" i="25"/>
  <c r="J15" i="25"/>
  <c r="P15" i="25"/>
  <c r="U15" i="25"/>
  <c r="Z15" i="25"/>
  <c r="L16" i="25"/>
  <c r="Q16" i="25"/>
  <c r="W16" i="25"/>
  <c r="AB16" i="25"/>
  <c r="K18" i="25"/>
  <c r="Q18" i="25"/>
  <c r="V18" i="25"/>
  <c r="AA18" i="25"/>
  <c r="L19" i="25"/>
  <c r="Q19" i="25"/>
  <c r="V19" i="25"/>
  <c r="AB19" i="25"/>
  <c r="M20" i="25"/>
  <c r="S20" i="25"/>
  <c r="X20" i="25"/>
  <c r="AC20" i="25"/>
  <c r="M22" i="25"/>
  <c r="R22" i="25"/>
  <c r="W22" i="25"/>
  <c r="AC22" i="25"/>
  <c r="M23" i="25"/>
  <c r="S23" i="25"/>
  <c r="AA23" i="25"/>
  <c r="N24" i="25"/>
  <c r="V24" i="25"/>
  <c r="AC24" i="25"/>
  <c r="P25" i="25"/>
  <c r="X25" i="25"/>
  <c r="AB27" i="25"/>
  <c r="X27" i="25"/>
  <c r="T27" i="25"/>
  <c r="P27" i="25"/>
  <c r="L27" i="25"/>
  <c r="AA27" i="25"/>
  <c r="V27" i="25"/>
  <c r="Q27" i="25"/>
  <c r="K27" i="25"/>
  <c r="O27" i="25"/>
  <c r="W27" i="25"/>
  <c r="AA28" i="25"/>
  <c r="W28" i="25"/>
  <c r="S28" i="25"/>
  <c r="O28" i="25"/>
  <c r="K28" i="25"/>
  <c r="AB28" i="25"/>
  <c r="V28" i="25"/>
  <c r="Q28" i="25"/>
  <c r="L28" i="25"/>
  <c r="P28" i="25"/>
  <c r="X28" i="25"/>
  <c r="Z29" i="25"/>
  <c r="V29" i="25"/>
  <c r="R29" i="25"/>
  <c r="N29" i="25"/>
  <c r="J29" i="25"/>
  <c r="B29" i="25"/>
  <c r="AC29" i="25"/>
  <c r="X29" i="25"/>
  <c r="S29" i="25"/>
  <c r="M29" i="25"/>
  <c r="K29" i="25"/>
  <c r="Q29" i="25"/>
  <c r="Y29" i="25"/>
  <c r="B31" i="25"/>
  <c r="J31" i="25"/>
  <c r="Q31" i="25"/>
  <c r="Y31" i="25"/>
  <c r="B32" i="25"/>
  <c r="J32" i="25"/>
  <c r="Q32" i="25"/>
  <c r="Y32" i="25"/>
  <c r="L33" i="25"/>
  <c r="S33" i="25"/>
  <c r="AA33" i="25"/>
  <c r="N39" i="25"/>
  <c r="Y39" i="25"/>
  <c r="Q40" i="25"/>
  <c r="AB40" i="25"/>
  <c r="S41" i="25"/>
  <c r="AC41" i="25"/>
  <c r="Y47" i="25"/>
  <c r="Z49" i="25"/>
  <c r="V49" i="25"/>
  <c r="R49" i="25"/>
  <c r="N49" i="25"/>
  <c r="J49" i="25"/>
  <c r="B49" i="25"/>
  <c r="Y49" i="25"/>
  <c r="T49" i="25"/>
  <c r="O49" i="25"/>
  <c r="AC49" i="25"/>
  <c r="X49" i="25"/>
  <c r="S49" i="25"/>
  <c r="M49" i="25"/>
  <c r="AB49" i="25"/>
  <c r="W49" i="25"/>
  <c r="Q49" i="25"/>
  <c r="L49" i="25"/>
  <c r="K49" i="25"/>
  <c r="Z63" i="25"/>
  <c r="V63" i="25"/>
  <c r="R63" i="25"/>
  <c r="N63" i="25"/>
  <c r="J63" i="25"/>
  <c r="B63" i="25"/>
  <c r="AB63" i="25"/>
  <c r="W63" i="25"/>
  <c r="Q63" i="25"/>
  <c r="L63" i="25"/>
  <c r="X63" i="25"/>
  <c r="P63" i="25"/>
  <c r="AC63" i="25"/>
  <c r="U63" i="25"/>
  <c r="O63" i="25"/>
  <c r="AA63" i="25"/>
  <c r="T63" i="25"/>
  <c r="M63" i="25"/>
  <c r="K63" i="25"/>
  <c r="AA82" i="25"/>
  <c r="W82" i="25"/>
  <c r="S82" i="25"/>
  <c r="O82" i="25"/>
  <c r="K82" i="25"/>
  <c r="AC82" i="25"/>
  <c r="X82" i="25"/>
  <c r="R82" i="25"/>
  <c r="M82" i="25"/>
  <c r="AB82" i="25"/>
  <c r="V82" i="25"/>
  <c r="Q82" i="25"/>
  <c r="L82" i="25"/>
  <c r="Z82" i="25"/>
  <c r="P82" i="25"/>
  <c r="Y82" i="25"/>
  <c r="N82" i="25"/>
  <c r="U82" i="25"/>
  <c r="J82" i="25"/>
  <c r="B82" i="25"/>
  <c r="T82" i="25"/>
  <c r="AB43" i="25"/>
  <c r="X43" i="25"/>
  <c r="T43" i="25"/>
  <c r="P43" i="25"/>
  <c r="L43" i="25"/>
  <c r="N43" i="25"/>
  <c r="S43" i="25"/>
  <c r="Y43" i="25"/>
  <c r="AA44" i="25"/>
  <c r="W44" i="25"/>
  <c r="S44" i="25"/>
  <c r="O44" i="25"/>
  <c r="K44" i="25"/>
  <c r="N44" i="25"/>
  <c r="T44" i="25"/>
  <c r="Y44" i="25"/>
  <c r="Z45" i="25"/>
  <c r="V45" i="25"/>
  <c r="R45" i="25"/>
  <c r="N45" i="25"/>
  <c r="J45" i="25"/>
  <c r="B45" i="25"/>
  <c r="K45" i="25"/>
  <c r="P45" i="25"/>
  <c r="U45" i="25"/>
  <c r="AA45" i="25"/>
  <c r="M55" i="25"/>
  <c r="R55" i="25"/>
  <c r="W55" i="25"/>
  <c r="M56" i="25"/>
  <c r="R56" i="25"/>
  <c r="X56" i="25"/>
  <c r="O57" i="25"/>
  <c r="V57" i="25"/>
  <c r="Q61" i="25"/>
  <c r="AA62" i="25"/>
  <c r="W62" i="25"/>
  <c r="S62" i="25"/>
  <c r="O62" i="25"/>
  <c r="K62" i="25"/>
  <c r="Z62" i="25"/>
  <c r="U62" i="25"/>
  <c r="P62" i="25"/>
  <c r="J62" i="25"/>
  <c r="B62" i="25"/>
  <c r="L62" i="25"/>
  <c r="R62" i="25"/>
  <c r="Y62" i="25"/>
  <c r="N69" i="25"/>
  <c r="U69" i="25"/>
  <c r="N70" i="25"/>
  <c r="U70" i="25"/>
  <c r="P71" i="25"/>
  <c r="W71" i="25"/>
  <c r="Z79" i="25"/>
  <c r="V79" i="25"/>
  <c r="R79" i="25"/>
  <c r="N79" i="25"/>
  <c r="J79" i="25"/>
  <c r="B79" i="25"/>
  <c r="AC79" i="25"/>
  <c r="X79" i="25"/>
  <c r="S79" i="25"/>
  <c r="M79" i="25"/>
  <c r="AB79" i="25"/>
  <c r="W79" i="25"/>
  <c r="Q79" i="25"/>
  <c r="L79" i="25"/>
  <c r="K79" i="25"/>
  <c r="U79" i="25"/>
  <c r="AA98" i="25"/>
  <c r="W98" i="25"/>
  <c r="S98" i="25"/>
  <c r="O98" i="25"/>
  <c r="K98" i="25"/>
  <c r="AC98" i="25"/>
  <c r="X98" i="25"/>
  <c r="R98" i="25"/>
  <c r="M98" i="25"/>
  <c r="AB98" i="25"/>
  <c r="V98" i="25"/>
  <c r="Q98" i="25"/>
  <c r="L98" i="25"/>
  <c r="Z98" i="25"/>
  <c r="U98" i="25"/>
  <c r="P98" i="25"/>
  <c r="J98" i="25"/>
  <c r="B98" i="25"/>
  <c r="N98" i="25"/>
  <c r="AB55" i="25"/>
  <c r="X55" i="25"/>
  <c r="T55" i="25"/>
  <c r="P55" i="25"/>
  <c r="L55" i="25"/>
  <c r="N55" i="25"/>
  <c r="S55" i="25"/>
  <c r="Y55" i="25"/>
  <c r="AA56" i="25"/>
  <c r="W56" i="25"/>
  <c r="S56" i="25"/>
  <c r="O56" i="25"/>
  <c r="K56" i="25"/>
  <c r="N56" i="25"/>
  <c r="T56" i="25"/>
  <c r="Y56" i="25"/>
  <c r="AB57" i="25"/>
  <c r="X57" i="25"/>
  <c r="T57" i="25"/>
  <c r="P57" i="25"/>
  <c r="Y57" i="25"/>
  <c r="S57" i="25"/>
  <c r="N57" i="25"/>
  <c r="J57" i="25"/>
  <c r="B57" i="25"/>
  <c r="K57" i="25"/>
  <c r="Q57" i="25"/>
  <c r="W57" i="25"/>
  <c r="AB61" i="25"/>
  <c r="X61" i="25"/>
  <c r="T61" i="25"/>
  <c r="P61" i="25"/>
  <c r="L61" i="25"/>
  <c r="Z61" i="25"/>
  <c r="U61" i="25"/>
  <c r="O61" i="25"/>
  <c r="J61" i="25"/>
  <c r="B61" i="25"/>
  <c r="K61" i="25"/>
  <c r="R61" i="25"/>
  <c r="Y61" i="25"/>
  <c r="AB69" i="25"/>
  <c r="X69" i="25"/>
  <c r="T69" i="25"/>
  <c r="P69" i="25"/>
  <c r="L69" i="25"/>
  <c r="AC69" i="25"/>
  <c r="W69" i="25"/>
  <c r="R69" i="25"/>
  <c r="M69" i="25"/>
  <c r="O69" i="25"/>
  <c r="V69" i="25"/>
  <c r="AA70" i="25"/>
  <c r="W70" i="25"/>
  <c r="S70" i="25"/>
  <c r="O70" i="25"/>
  <c r="K70" i="25"/>
  <c r="AC70" i="25"/>
  <c r="X70" i="25"/>
  <c r="R70" i="25"/>
  <c r="M70" i="25"/>
  <c r="P70" i="25"/>
  <c r="V70" i="25"/>
  <c r="Z71" i="25"/>
  <c r="V71" i="25"/>
  <c r="R71" i="25"/>
  <c r="N71" i="25"/>
  <c r="J71" i="25"/>
  <c r="B71" i="25"/>
  <c r="Y71" i="25"/>
  <c r="T71" i="25"/>
  <c r="O71" i="25"/>
  <c r="K71" i="25"/>
  <c r="Q71" i="25"/>
  <c r="X71" i="25"/>
  <c r="AA78" i="25"/>
  <c r="W78" i="25"/>
  <c r="S78" i="25"/>
  <c r="O78" i="25"/>
  <c r="K78" i="25"/>
  <c r="AB78" i="25"/>
  <c r="V78" i="25"/>
  <c r="Q78" i="25"/>
  <c r="L78" i="25"/>
  <c r="Z78" i="25"/>
  <c r="U78" i="25"/>
  <c r="P78" i="25"/>
  <c r="J78" i="25"/>
  <c r="B78" i="25"/>
  <c r="M78" i="25"/>
  <c r="X78" i="25"/>
  <c r="AB97" i="25"/>
  <c r="X97" i="25"/>
  <c r="T97" i="25"/>
  <c r="P97" i="25"/>
  <c r="L97" i="25"/>
  <c r="AC97" i="25"/>
  <c r="W97" i="25"/>
  <c r="R97" i="25"/>
  <c r="M97" i="25"/>
  <c r="AA97" i="25"/>
  <c r="V97" i="25"/>
  <c r="Q97" i="25"/>
  <c r="K97" i="25"/>
  <c r="Z97" i="25"/>
  <c r="U97" i="25"/>
  <c r="O97" i="25"/>
  <c r="J97" i="25"/>
  <c r="B97" i="25"/>
  <c r="N97" i="25"/>
  <c r="M5" i="25"/>
  <c r="Q5" i="25"/>
  <c r="U5" i="25"/>
  <c r="Y5" i="25"/>
  <c r="M9" i="25"/>
  <c r="Q9" i="25"/>
  <c r="U9" i="25"/>
  <c r="Y9" i="25"/>
  <c r="M13" i="25"/>
  <c r="Q13" i="25"/>
  <c r="U13" i="25"/>
  <c r="Y13" i="25"/>
  <c r="M17" i="25"/>
  <c r="Q17" i="25"/>
  <c r="U17" i="25"/>
  <c r="Y17" i="25"/>
  <c r="M21" i="25"/>
  <c r="Q21" i="25"/>
  <c r="U21" i="25"/>
  <c r="Y21" i="25"/>
  <c r="AB35" i="25"/>
  <c r="X35" i="25"/>
  <c r="T35" i="25"/>
  <c r="P35" i="25"/>
  <c r="L35" i="25"/>
  <c r="N35" i="25"/>
  <c r="S35" i="25"/>
  <c r="Y35" i="25"/>
  <c r="AA36" i="25"/>
  <c r="W36" i="25"/>
  <c r="S36" i="25"/>
  <c r="O36" i="25"/>
  <c r="K36" i="25"/>
  <c r="N36" i="25"/>
  <c r="T36" i="25"/>
  <c r="Y36" i="25"/>
  <c r="Z37" i="25"/>
  <c r="V37" i="25"/>
  <c r="R37" i="25"/>
  <c r="N37" i="25"/>
  <c r="J37" i="25"/>
  <c r="B37" i="25"/>
  <c r="K37" i="25"/>
  <c r="P37" i="25"/>
  <c r="U37" i="25"/>
  <c r="AA37" i="25"/>
  <c r="K43" i="25"/>
  <c r="Q43" i="25"/>
  <c r="V43" i="25"/>
  <c r="AA43" i="25"/>
  <c r="L44" i="25"/>
  <c r="Q44" i="25"/>
  <c r="V44" i="25"/>
  <c r="AB44" i="25"/>
  <c r="M45" i="25"/>
  <c r="S45" i="25"/>
  <c r="X45" i="25"/>
  <c r="AC45" i="25"/>
  <c r="AB51" i="25"/>
  <c r="X51" i="25"/>
  <c r="T51" i="25"/>
  <c r="P51" i="25"/>
  <c r="L51" i="25"/>
  <c r="N51" i="25"/>
  <c r="S51" i="25"/>
  <c r="Y51" i="25"/>
  <c r="AA52" i="25"/>
  <c r="W52" i="25"/>
  <c r="S52" i="25"/>
  <c r="O52" i="25"/>
  <c r="K52" i="25"/>
  <c r="N52" i="25"/>
  <c r="T52" i="25"/>
  <c r="Y52" i="25"/>
  <c r="Z53" i="25"/>
  <c r="V53" i="25"/>
  <c r="R53" i="25"/>
  <c r="N53" i="25"/>
  <c r="J53" i="25"/>
  <c r="B53" i="25"/>
  <c r="K53" i="25"/>
  <c r="P53" i="25"/>
  <c r="U53" i="25"/>
  <c r="AA53" i="25"/>
  <c r="B55" i="25"/>
  <c r="J55" i="25"/>
  <c r="O55" i="25"/>
  <c r="U55" i="25"/>
  <c r="Z55" i="25"/>
  <c r="B56" i="25"/>
  <c r="J56" i="25"/>
  <c r="P56" i="25"/>
  <c r="U56" i="25"/>
  <c r="Z56" i="25"/>
  <c r="L57" i="25"/>
  <c r="R57" i="25"/>
  <c r="Z57" i="25"/>
  <c r="M61" i="25"/>
  <c r="S61" i="25"/>
  <c r="AA61" i="25"/>
  <c r="N62" i="25"/>
  <c r="V62" i="25"/>
  <c r="AC62" i="25"/>
  <c r="AB65" i="25"/>
  <c r="X65" i="25"/>
  <c r="T65" i="25"/>
  <c r="P65" i="25"/>
  <c r="L65" i="25"/>
  <c r="AA65" i="25"/>
  <c r="V65" i="25"/>
  <c r="Q65" i="25"/>
  <c r="K65" i="25"/>
  <c r="O65" i="25"/>
  <c r="W65" i="25"/>
  <c r="AA66" i="25"/>
  <c r="W66" i="25"/>
  <c r="S66" i="25"/>
  <c r="O66" i="25"/>
  <c r="K66" i="25"/>
  <c r="AB66" i="25"/>
  <c r="V66" i="25"/>
  <c r="Q66" i="25"/>
  <c r="L66" i="25"/>
  <c r="P66" i="25"/>
  <c r="X66" i="25"/>
  <c r="Z67" i="25"/>
  <c r="V67" i="25"/>
  <c r="R67" i="25"/>
  <c r="N67" i="25"/>
  <c r="J67" i="25"/>
  <c r="B67" i="25"/>
  <c r="AC67" i="25"/>
  <c r="X67" i="25"/>
  <c r="S67" i="25"/>
  <c r="M67" i="25"/>
  <c r="K67" i="25"/>
  <c r="Q67" i="25"/>
  <c r="Y67" i="25"/>
  <c r="B69" i="25"/>
  <c r="J69" i="25"/>
  <c r="Q69" i="25"/>
  <c r="Y69" i="25"/>
  <c r="B70" i="25"/>
  <c r="J70" i="25"/>
  <c r="Q70" i="25"/>
  <c r="Y70" i="25"/>
  <c r="L71" i="25"/>
  <c r="S71" i="25"/>
  <c r="AA71" i="25"/>
  <c r="AB77" i="25"/>
  <c r="X77" i="25"/>
  <c r="T77" i="25"/>
  <c r="P77" i="25"/>
  <c r="L77" i="25"/>
  <c r="AA77" i="25"/>
  <c r="V77" i="25"/>
  <c r="Q77" i="25"/>
  <c r="K77" i="25"/>
  <c r="Z77" i="25"/>
  <c r="U77" i="25"/>
  <c r="O77" i="25"/>
  <c r="J77" i="25"/>
  <c r="B77" i="25"/>
  <c r="M77" i="25"/>
  <c r="W77" i="25"/>
  <c r="N78" i="25"/>
  <c r="Y78" i="25"/>
  <c r="P79" i="25"/>
  <c r="AA79" i="25"/>
  <c r="S97" i="25"/>
  <c r="Y98" i="25"/>
  <c r="AB93" i="25"/>
  <c r="X93" i="25"/>
  <c r="T93" i="25"/>
  <c r="P93" i="25"/>
  <c r="L93" i="25"/>
  <c r="N93" i="25"/>
  <c r="S93" i="25"/>
  <c r="Y93" i="25"/>
  <c r="AA94" i="25"/>
  <c r="W94" i="25"/>
  <c r="S94" i="25"/>
  <c r="O94" i="25"/>
  <c r="K94" i="25"/>
  <c r="N94" i="25"/>
  <c r="T94" i="25"/>
  <c r="Y94" i="25"/>
  <c r="Z95" i="25"/>
  <c r="V95" i="25"/>
  <c r="R95" i="25"/>
  <c r="N95" i="25"/>
  <c r="J95" i="25"/>
  <c r="B95" i="25"/>
  <c r="K95" i="25"/>
  <c r="P95" i="25"/>
  <c r="U95" i="25"/>
  <c r="AA95" i="25"/>
  <c r="M26" i="25"/>
  <c r="Q26" i="25"/>
  <c r="U26" i="25"/>
  <c r="Y26" i="25"/>
  <c r="M30" i="25"/>
  <c r="Q30" i="25"/>
  <c r="U30" i="25"/>
  <c r="Y30" i="25"/>
  <c r="M34" i="25"/>
  <c r="Q34" i="25"/>
  <c r="U34" i="25"/>
  <c r="Y34" i="25"/>
  <c r="M38" i="25"/>
  <c r="Q38" i="25"/>
  <c r="U38" i="25"/>
  <c r="Y38" i="25"/>
  <c r="M42" i="25"/>
  <c r="Q42" i="25"/>
  <c r="U42" i="25"/>
  <c r="Y42" i="25"/>
  <c r="M46" i="25"/>
  <c r="Q46" i="25"/>
  <c r="U46" i="25"/>
  <c r="Y46" i="25"/>
  <c r="M50" i="25"/>
  <c r="Q50" i="25"/>
  <c r="U50" i="25"/>
  <c r="Y50" i="25"/>
  <c r="M54" i="25"/>
  <c r="Q54" i="25"/>
  <c r="U54" i="25"/>
  <c r="Y54" i="25"/>
  <c r="AA58" i="25"/>
  <c r="W58" i="25"/>
  <c r="S58" i="25"/>
  <c r="O58" i="25"/>
  <c r="K58" i="25"/>
  <c r="N58" i="25"/>
  <c r="T58" i="25"/>
  <c r="Y58" i="25"/>
  <c r="Z59" i="25"/>
  <c r="V59" i="25"/>
  <c r="R59" i="25"/>
  <c r="N59" i="25"/>
  <c r="J59" i="25"/>
  <c r="B59" i="25"/>
  <c r="K59" i="25"/>
  <c r="P59" i="25"/>
  <c r="U59" i="25"/>
  <c r="AA59" i="25"/>
  <c r="AB73" i="25"/>
  <c r="X73" i="25"/>
  <c r="T73" i="25"/>
  <c r="P73" i="25"/>
  <c r="L73" i="25"/>
  <c r="N73" i="25"/>
  <c r="S73" i="25"/>
  <c r="Y73" i="25"/>
  <c r="AA74" i="25"/>
  <c r="W74" i="25"/>
  <c r="S74" i="25"/>
  <c r="O74" i="25"/>
  <c r="K74" i="25"/>
  <c r="N74" i="25"/>
  <c r="T74" i="25"/>
  <c r="Y74" i="25"/>
  <c r="Z75" i="25"/>
  <c r="V75" i="25"/>
  <c r="R75" i="25"/>
  <c r="N75" i="25"/>
  <c r="J75" i="25"/>
  <c r="B75" i="25"/>
  <c r="K75" i="25"/>
  <c r="P75" i="25"/>
  <c r="U75" i="25"/>
  <c r="AA75" i="25"/>
  <c r="M85" i="25"/>
  <c r="R85" i="25"/>
  <c r="W85" i="25"/>
  <c r="M86" i="25"/>
  <c r="R86" i="25"/>
  <c r="X86" i="25"/>
  <c r="O87" i="25"/>
  <c r="T87" i="25"/>
  <c r="AB89" i="25"/>
  <c r="X89" i="25"/>
  <c r="T89" i="25"/>
  <c r="P89" i="25"/>
  <c r="L89" i="25"/>
  <c r="N89" i="25"/>
  <c r="S89" i="25"/>
  <c r="Y89" i="25"/>
  <c r="AA90" i="25"/>
  <c r="W90" i="25"/>
  <c r="S90" i="25"/>
  <c r="O90" i="25"/>
  <c r="K90" i="25"/>
  <c r="N90" i="25"/>
  <c r="T90" i="25"/>
  <c r="Y90" i="25"/>
  <c r="Z91" i="25"/>
  <c r="V91" i="25"/>
  <c r="R91" i="25"/>
  <c r="N91" i="25"/>
  <c r="J91" i="25"/>
  <c r="B91" i="25"/>
  <c r="K91" i="25"/>
  <c r="P91" i="25"/>
  <c r="U91" i="25"/>
  <c r="AA91" i="25"/>
  <c r="B93" i="25"/>
  <c r="J93" i="25"/>
  <c r="O93" i="25"/>
  <c r="U93" i="25"/>
  <c r="Z93" i="25"/>
  <c r="B94" i="25"/>
  <c r="J94" i="25"/>
  <c r="P94" i="25"/>
  <c r="U94" i="25"/>
  <c r="Z94" i="25"/>
  <c r="L95" i="25"/>
  <c r="Q95" i="25"/>
  <c r="W95" i="25"/>
  <c r="AB95" i="25"/>
  <c r="M101" i="25"/>
  <c r="R101" i="25"/>
  <c r="W101" i="25"/>
  <c r="AB85" i="25"/>
  <c r="X85" i="25"/>
  <c r="T85" i="25"/>
  <c r="P85" i="25"/>
  <c r="L85" i="25"/>
  <c r="N85" i="25"/>
  <c r="S85" i="25"/>
  <c r="Y85" i="25"/>
  <c r="AA86" i="25"/>
  <c r="W86" i="25"/>
  <c r="S86" i="25"/>
  <c r="O86" i="25"/>
  <c r="K86" i="25"/>
  <c r="N86" i="25"/>
  <c r="T86" i="25"/>
  <c r="Y86" i="25"/>
  <c r="Z87" i="25"/>
  <c r="V87" i="25"/>
  <c r="R87" i="25"/>
  <c r="N87" i="25"/>
  <c r="J87" i="25"/>
  <c r="B87" i="25"/>
  <c r="K87" i="25"/>
  <c r="P87" i="25"/>
  <c r="U87" i="25"/>
  <c r="AA87" i="25"/>
  <c r="K93" i="25"/>
  <c r="Q93" i="25"/>
  <c r="V93" i="25"/>
  <c r="AA93" i="25"/>
  <c r="L94" i="25"/>
  <c r="Q94" i="25"/>
  <c r="V94" i="25"/>
  <c r="AB94" i="25"/>
  <c r="M95" i="25"/>
  <c r="S95" i="25"/>
  <c r="X95" i="25"/>
  <c r="AC95" i="25"/>
  <c r="AB101" i="25"/>
  <c r="X101" i="25"/>
  <c r="T101" i="25"/>
  <c r="P101" i="25"/>
  <c r="L101" i="25"/>
  <c r="N101" i="25"/>
  <c r="S101" i="25"/>
  <c r="Y101" i="25"/>
  <c r="M60" i="25"/>
  <c r="Q60" i="25"/>
  <c r="U60" i="25"/>
  <c r="Y60" i="25"/>
  <c r="M64" i="25"/>
  <c r="Q64" i="25"/>
  <c r="U64" i="25"/>
  <c r="Y64" i="25"/>
  <c r="M68" i="25"/>
  <c r="Q68" i="25"/>
  <c r="U68" i="25"/>
  <c r="Y68" i="25"/>
  <c r="M72" i="25"/>
  <c r="Q72" i="25"/>
  <c r="U72" i="25"/>
  <c r="Y72" i="25"/>
  <c r="M76" i="25"/>
  <c r="Q76" i="25"/>
  <c r="U76" i="25"/>
  <c r="Y76" i="25"/>
  <c r="M80" i="25"/>
  <c r="Q80" i="25"/>
  <c r="U80" i="25"/>
  <c r="Y80" i="25"/>
  <c r="M84" i="25"/>
  <c r="Q84" i="25"/>
  <c r="U84" i="25"/>
  <c r="Y84" i="25"/>
  <c r="M88" i="25"/>
  <c r="Q88" i="25"/>
  <c r="U88" i="25"/>
  <c r="Y88" i="25"/>
  <c r="M92" i="25"/>
  <c r="Q92" i="25"/>
  <c r="U92" i="25"/>
  <c r="Y92" i="25"/>
  <c r="M96" i="25"/>
  <c r="Q96" i="25"/>
  <c r="U96" i="25"/>
  <c r="Y96" i="25"/>
  <c r="M100" i="25"/>
  <c r="Q100" i="25"/>
  <c r="U100" i="25"/>
  <c r="Y100" i="25"/>
  <c r="H100" i="25" l="1"/>
  <c r="I100" i="25" s="1"/>
  <c r="G100" i="25"/>
  <c r="F100" i="25"/>
  <c r="H96" i="25"/>
  <c r="I96" i="25" s="1"/>
  <c r="G96" i="25"/>
  <c r="F96" i="25"/>
  <c r="G92" i="25"/>
  <c r="H92" i="25"/>
  <c r="I92" i="25" s="1"/>
  <c r="F92" i="25"/>
  <c r="H88" i="25"/>
  <c r="I88" i="25" s="1"/>
  <c r="G88" i="25"/>
  <c r="F88" i="25"/>
  <c r="G84" i="25"/>
  <c r="H84" i="25"/>
  <c r="I84" i="25" s="1"/>
  <c r="F84" i="25"/>
  <c r="H80" i="25"/>
  <c r="I80" i="25" s="1"/>
  <c r="G80" i="25"/>
  <c r="F80" i="25"/>
  <c r="H76" i="25"/>
  <c r="I76" i="25" s="1"/>
  <c r="G76" i="25"/>
  <c r="F76" i="25"/>
  <c r="H72" i="25"/>
  <c r="I72" i="25" s="1"/>
  <c r="G72" i="25"/>
  <c r="F72" i="25"/>
  <c r="H68" i="25"/>
  <c r="I68" i="25" s="1"/>
  <c r="G68" i="25"/>
  <c r="F68" i="25"/>
  <c r="H64" i="25"/>
  <c r="I64" i="25" s="1"/>
  <c r="G64" i="25"/>
  <c r="F64" i="25"/>
  <c r="H60" i="25"/>
  <c r="I60" i="25" s="1"/>
  <c r="G60" i="25"/>
  <c r="F60" i="25"/>
  <c r="H94" i="25"/>
  <c r="I94" i="25" s="1"/>
  <c r="G94" i="25"/>
  <c r="F94" i="25"/>
  <c r="H91" i="25"/>
  <c r="I91" i="25" s="1"/>
  <c r="G91" i="25"/>
  <c r="F91" i="25"/>
  <c r="G90" i="25"/>
  <c r="H90" i="25"/>
  <c r="I90" i="25" s="1"/>
  <c r="F90" i="25"/>
  <c r="H89" i="25"/>
  <c r="I89" i="25" s="1"/>
  <c r="G89" i="25"/>
  <c r="F89" i="25"/>
  <c r="H59" i="25"/>
  <c r="I59" i="25" s="1"/>
  <c r="F59" i="25"/>
  <c r="G59" i="25"/>
  <c r="H58" i="25"/>
  <c r="I58" i="25" s="1"/>
  <c r="G58" i="25"/>
  <c r="F58" i="25"/>
  <c r="H54" i="25"/>
  <c r="I54" i="25" s="1"/>
  <c r="G54" i="25"/>
  <c r="F54" i="25"/>
  <c r="H50" i="25"/>
  <c r="I50" i="25" s="1"/>
  <c r="G50" i="25"/>
  <c r="F50" i="25"/>
  <c r="H46" i="25"/>
  <c r="I46" i="25" s="1"/>
  <c r="G46" i="25"/>
  <c r="F46" i="25"/>
  <c r="H42" i="25"/>
  <c r="I42" i="25" s="1"/>
  <c r="G42" i="25"/>
  <c r="F42" i="25"/>
  <c r="H38" i="25"/>
  <c r="I38" i="25" s="1"/>
  <c r="G38" i="25"/>
  <c r="F38" i="25"/>
  <c r="H34" i="25"/>
  <c r="I34" i="25" s="1"/>
  <c r="G34" i="25"/>
  <c r="F34" i="25"/>
  <c r="H30" i="25"/>
  <c r="I30" i="25" s="1"/>
  <c r="G30" i="25"/>
  <c r="F30" i="25"/>
  <c r="H26" i="25"/>
  <c r="I26" i="25" s="1"/>
  <c r="G26" i="25"/>
  <c r="F26" i="25"/>
  <c r="G77" i="25"/>
  <c r="H77" i="25"/>
  <c r="I77" i="25" s="1"/>
  <c r="F77" i="25"/>
  <c r="H67" i="25"/>
  <c r="I67" i="25" s="1"/>
  <c r="F67" i="25"/>
  <c r="G67" i="25"/>
  <c r="H55" i="25"/>
  <c r="I55" i="25" s="1"/>
  <c r="F55" i="25"/>
  <c r="G55" i="25"/>
  <c r="H98" i="25"/>
  <c r="I98" i="25" s="1"/>
  <c r="G98" i="25"/>
  <c r="F98" i="25"/>
  <c r="G79" i="25"/>
  <c r="H79" i="25"/>
  <c r="I79" i="25" s="1"/>
  <c r="F79" i="25"/>
  <c r="H49" i="25"/>
  <c r="I49" i="25" s="1"/>
  <c r="F49" i="25"/>
  <c r="G49" i="25"/>
  <c r="H81" i="25"/>
  <c r="I81" i="25" s="1"/>
  <c r="G81" i="25"/>
  <c r="F81" i="25"/>
  <c r="H39" i="25"/>
  <c r="I39" i="25" s="1"/>
  <c r="F39" i="25"/>
  <c r="G39" i="25"/>
  <c r="H19" i="25"/>
  <c r="I19" i="25" s="1"/>
  <c r="F19" i="25"/>
  <c r="G19" i="25"/>
  <c r="H16" i="25"/>
  <c r="I16" i="25" s="1"/>
  <c r="G16" i="25"/>
  <c r="F16" i="25"/>
  <c r="H20" i="25"/>
  <c r="I20" i="25" s="1"/>
  <c r="G20" i="25"/>
  <c r="F20" i="25"/>
  <c r="H101" i="25"/>
  <c r="I101" i="25" s="1"/>
  <c r="G101" i="25"/>
  <c r="F101" i="25"/>
  <c r="H93" i="25"/>
  <c r="I93" i="25" s="1"/>
  <c r="G93" i="25"/>
  <c r="F93" i="25"/>
  <c r="H37" i="25"/>
  <c r="I37" i="25" s="1"/>
  <c r="F37" i="25"/>
  <c r="G37" i="25"/>
  <c r="H36" i="25"/>
  <c r="I36" i="25" s="1"/>
  <c r="G36" i="25"/>
  <c r="F36" i="25"/>
  <c r="H35" i="25"/>
  <c r="I35" i="25" s="1"/>
  <c r="F35" i="25"/>
  <c r="G35" i="25"/>
  <c r="H17" i="25"/>
  <c r="I17" i="25" s="1"/>
  <c r="F17" i="25"/>
  <c r="G17" i="25"/>
  <c r="H5" i="25"/>
  <c r="I5" i="25" s="1"/>
  <c r="F5" i="25"/>
  <c r="G5" i="25"/>
  <c r="G82" i="25"/>
  <c r="H82" i="25"/>
  <c r="I82" i="25" s="1"/>
  <c r="F82" i="25"/>
  <c r="H32" i="25"/>
  <c r="I32" i="25" s="1"/>
  <c r="G32" i="25"/>
  <c r="F32" i="25"/>
  <c r="H31" i="25"/>
  <c r="I31" i="25" s="1"/>
  <c r="F31" i="25"/>
  <c r="G31" i="25"/>
  <c r="H27" i="25"/>
  <c r="I27" i="25" s="1"/>
  <c r="F27" i="25"/>
  <c r="G27" i="25"/>
  <c r="H15" i="25"/>
  <c r="I15" i="25" s="1"/>
  <c r="F15" i="25"/>
  <c r="G15" i="25"/>
  <c r="H10" i="25"/>
  <c r="I10" i="25" s="1"/>
  <c r="G10" i="25"/>
  <c r="F10" i="25"/>
  <c r="G99" i="25"/>
  <c r="H99" i="25"/>
  <c r="I99" i="25" s="1"/>
  <c r="F99" i="25"/>
  <c r="H33" i="25"/>
  <c r="I33" i="25" s="1"/>
  <c r="F33" i="25"/>
  <c r="G33" i="25"/>
  <c r="H18" i="25"/>
  <c r="I18" i="25" s="1"/>
  <c r="G18" i="25"/>
  <c r="F18" i="25"/>
  <c r="H40" i="25"/>
  <c r="I40" i="25" s="1"/>
  <c r="G40" i="25"/>
  <c r="F40" i="25"/>
  <c r="H24" i="25"/>
  <c r="I24" i="25" s="1"/>
  <c r="G24" i="25"/>
  <c r="F24" i="25"/>
  <c r="H41" i="25"/>
  <c r="I41" i="25" s="1"/>
  <c r="F41" i="25"/>
  <c r="G41" i="25"/>
  <c r="H75" i="25"/>
  <c r="I75" i="25" s="1"/>
  <c r="F75" i="25"/>
  <c r="G75" i="25"/>
  <c r="H74" i="25"/>
  <c r="I74" i="25" s="1"/>
  <c r="G74" i="25"/>
  <c r="F74" i="25"/>
  <c r="H73" i="25"/>
  <c r="I73" i="25" s="1"/>
  <c r="F73" i="25"/>
  <c r="G73" i="25"/>
  <c r="G95" i="25"/>
  <c r="H95" i="25"/>
  <c r="I95" i="25" s="1"/>
  <c r="F95" i="25"/>
  <c r="H70" i="25"/>
  <c r="I70" i="25" s="1"/>
  <c r="G70" i="25"/>
  <c r="F70" i="25"/>
  <c r="H69" i="25"/>
  <c r="I69" i="25" s="1"/>
  <c r="F69" i="25"/>
  <c r="G69" i="25"/>
  <c r="H65" i="25"/>
  <c r="I65" i="25" s="1"/>
  <c r="F65" i="25"/>
  <c r="G65" i="25"/>
  <c r="H61" i="25"/>
  <c r="I61" i="25" s="1"/>
  <c r="F61" i="25"/>
  <c r="G61" i="25"/>
  <c r="H45" i="25"/>
  <c r="I45" i="25" s="1"/>
  <c r="F45" i="25"/>
  <c r="G45" i="25"/>
  <c r="H44" i="25"/>
  <c r="I44" i="25" s="1"/>
  <c r="G44" i="25"/>
  <c r="F44" i="25"/>
  <c r="H63" i="25"/>
  <c r="I63" i="25" s="1"/>
  <c r="F63" i="25"/>
  <c r="G63" i="25"/>
  <c r="H28" i="25"/>
  <c r="I28" i="25" s="1"/>
  <c r="G28" i="25"/>
  <c r="F28" i="25"/>
  <c r="H14" i="25"/>
  <c r="I14" i="25" s="1"/>
  <c r="G14" i="25"/>
  <c r="F14" i="25"/>
  <c r="H48" i="25"/>
  <c r="I48" i="25" s="1"/>
  <c r="G48" i="25"/>
  <c r="F48" i="25"/>
  <c r="H25" i="25"/>
  <c r="I25" i="25" s="1"/>
  <c r="F25" i="25"/>
  <c r="G25" i="25"/>
  <c r="G87" i="25"/>
  <c r="H87" i="25"/>
  <c r="I87" i="25" s="1"/>
  <c r="F87" i="25"/>
  <c r="H86" i="25"/>
  <c r="I86" i="25" s="1"/>
  <c r="G86" i="25"/>
  <c r="F86" i="25"/>
  <c r="H85" i="25"/>
  <c r="I85" i="25" s="1"/>
  <c r="G85" i="25"/>
  <c r="F85" i="25"/>
  <c r="H66" i="25"/>
  <c r="I66" i="25" s="1"/>
  <c r="G66" i="25"/>
  <c r="F66" i="25"/>
  <c r="H56" i="25"/>
  <c r="I56" i="25" s="1"/>
  <c r="G56" i="25"/>
  <c r="F56" i="25"/>
  <c r="H53" i="25"/>
  <c r="I53" i="25" s="1"/>
  <c r="F53" i="25"/>
  <c r="G53" i="25"/>
  <c r="H52" i="25"/>
  <c r="I52" i="25" s="1"/>
  <c r="G52" i="25"/>
  <c r="F52" i="25"/>
  <c r="H51" i="25"/>
  <c r="I51" i="25" s="1"/>
  <c r="F51" i="25"/>
  <c r="G51" i="25"/>
  <c r="H43" i="25"/>
  <c r="I43" i="25" s="1"/>
  <c r="F43" i="25"/>
  <c r="G43" i="25"/>
  <c r="G97" i="25"/>
  <c r="H97" i="25"/>
  <c r="I97" i="25" s="1"/>
  <c r="F97" i="25"/>
  <c r="H78" i="25"/>
  <c r="I78" i="25" s="1"/>
  <c r="G78" i="25"/>
  <c r="F78" i="25"/>
  <c r="H71" i="25"/>
  <c r="I71" i="25" s="1"/>
  <c r="F71" i="25"/>
  <c r="G71" i="25"/>
  <c r="H57" i="25"/>
  <c r="I57" i="25" s="1"/>
  <c r="F57" i="25"/>
  <c r="G57" i="25"/>
  <c r="H62" i="25"/>
  <c r="I62" i="25" s="1"/>
  <c r="G62" i="25"/>
  <c r="F62" i="25"/>
  <c r="H29" i="25"/>
  <c r="I29" i="25" s="1"/>
  <c r="F29" i="25"/>
  <c r="G29" i="25"/>
  <c r="H47" i="25"/>
  <c r="I47" i="25" s="1"/>
  <c r="F47" i="25"/>
  <c r="G47" i="25"/>
  <c r="H83" i="25"/>
  <c r="I83" i="25" s="1"/>
  <c r="G83" i="25"/>
  <c r="F83" i="25"/>
  <c r="P23" i="25" l="1"/>
  <c r="DY28" i="5"/>
  <c r="DY27" i="5"/>
  <c r="DZ27" i="5" s="1"/>
  <c r="DY26" i="5"/>
  <c r="DY21" i="5"/>
  <c r="DY18" i="5"/>
  <c r="DZ18" i="5" s="1"/>
  <c r="DY17" i="5"/>
  <c r="DZ17" i="5" s="1"/>
  <c r="DY16" i="5"/>
  <c r="DY15" i="5"/>
  <c r="DY11" i="5"/>
  <c r="DY12" i="5"/>
  <c r="DY13" i="5"/>
  <c r="DV28" i="5"/>
  <c r="DV27" i="5"/>
  <c r="DW27" i="5" s="1"/>
  <c r="DV26" i="5"/>
  <c r="DV21" i="5"/>
  <c r="DV18" i="5"/>
  <c r="DV17" i="5"/>
  <c r="DV16" i="5"/>
  <c r="DV15" i="5"/>
  <c r="DV13" i="5"/>
  <c r="DV12" i="5"/>
  <c r="DV11" i="5"/>
  <c r="EQ11" i="5" s="1"/>
  <c r="DZ16" i="5" l="1"/>
  <c r="DZ21" i="5"/>
  <c r="DZ26" i="5"/>
  <c r="DZ13" i="5"/>
  <c r="DZ12" i="5"/>
  <c r="DZ11" i="5"/>
  <c r="ET11" i="5"/>
  <c r="DZ28" i="5"/>
  <c r="DZ15" i="5"/>
  <c r="P22" i="25"/>
  <c r="G22" i="25" s="1"/>
  <c r="DW28" i="5"/>
  <c r="P6" i="25"/>
  <c r="G6" i="25" s="1"/>
  <c r="DW15" i="5"/>
  <c r="P11" i="25"/>
  <c r="G11" i="25" s="1"/>
  <c r="DW21" i="5"/>
  <c r="P7" i="25"/>
  <c r="F7" i="25" s="1"/>
  <c r="DW16" i="5"/>
  <c r="P4" i="25"/>
  <c r="H4" i="25" s="1"/>
  <c r="I4" i="25" s="1"/>
  <c r="DW13" i="5"/>
  <c r="P2" i="25"/>
  <c r="F2" i="25" s="1"/>
  <c r="DW11" i="5"/>
  <c r="P13" i="25"/>
  <c r="F13" i="25" s="1"/>
  <c r="DW26" i="5"/>
  <c r="P3" i="25"/>
  <c r="H3" i="25" s="1"/>
  <c r="I3" i="25" s="1"/>
  <c r="DW12" i="5"/>
  <c r="P8" i="25"/>
  <c r="H8" i="25" s="1"/>
  <c r="I8" i="25" s="1"/>
  <c r="DW17" i="5"/>
  <c r="P9" i="25"/>
  <c r="F9" i="25" s="1"/>
  <c r="DW18" i="5"/>
  <c r="P12" i="25"/>
  <c r="P21" i="25"/>
  <c r="H21" i="25" s="1"/>
  <c r="I21" i="25" s="1"/>
  <c r="H23" i="25"/>
  <c r="I23" i="25" s="1"/>
  <c r="F23" i="25"/>
  <c r="G23" i="25"/>
  <c r="DS8" i="5"/>
  <c r="DS6" i="5"/>
  <c r="F22" i="25" l="1"/>
  <c r="H22" i="25"/>
  <c r="I22" i="25" s="1"/>
  <c r="H13" i="25"/>
  <c r="I13" i="25" s="1"/>
  <c r="G8" i="25"/>
  <c r="F11" i="25"/>
  <c r="G13" i="25"/>
  <c r="H11" i="25"/>
  <c r="I11" i="25" s="1"/>
  <c r="F4" i="25"/>
  <c r="G7" i="25"/>
  <c r="F8" i="25"/>
  <c r="H7" i="25"/>
  <c r="I7" i="25" s="1"/>
  <c r="G4" i="25"/>
  <c r="G2" i="25"/>
  <c r="H6" i="25"/>
  <c r="I6" i="25" s="1"/>
  <c r="F3" i="25"/>
  <c r="F6" i="25"/>
  <c r="H9" i="25"/>
  <c r="I9" i="25" s="1"/>
  <c r="G3" i="25"/>
  <c r="H2" i="25"/>
  <c r="I2" i="25" s="1"/>
  <c r="G9" i="25"/>
  <c r="H12" i="25"/>
  <c r="I12" i="25" s="1"/>
  <c r="G12" i="25"/>
  <c r="F12" i="25"/>
  <c r="G21" i="25"/>
  <c r="F21" i="25"/>
  <c r="V64" i="24"/>
  <c r="W43" i="24"/>
  <c r="V43" i="24"/>
  <c r="U43" i="24"/>
  <c r="Y43" i="24" s="1"/>
  <c r="W64" i="24"/>
  <c r="U64" i="24"/>
  <c r="Q43" i="24" l="1"/>
  <c r="R43" i="24"/>
  <c r="T43" i="24"/>
  <c r="T64" i="24"/>
  <c r="Q64" i="24"/>
  <c r="R64" i="24"/>
  <c r="Y64" i="24"/>
  <c r="L36" i="24"/>
  <c r="K36" i="24"/>
  <c r="J36" i="24"/>
  <c r="I36" i="24"/>
  <c r="F36" i="24" s="1"/>
  <c r="M36" i="24" l="1"/>
  <c r="E36" i="24"/>
  <c r="H36" i="24"/>
  <c r="W36" i="24"/>
  <c r="V36" i="24"/>
  <c r="U36" i="24"/>
  <c r="L47" i="24"/>
  <c r="L15" i="24"/>
  <c r="L12" i="24"/>
  <c r="L11" i="24"/>
  <c r="K53" i="24"/>
  <c r="J53" i="24"/>
  <c r="I53" i="24"/>
  <c r="E53" i="24" s="1"/>
  <c r="L83" i="24"/>
  <c r="K83" i="24"/>
  <c r="J83" i="24"/>
  <c r="I83" i="24"/>
  <c r="K28" i="24"/>
  <c r="J28" i="24"/>
  <c r="I28" i="24"/>
  <c r="K64" i="24"/>
  <c r="J64" i="24"/>
  <c r="I64" i="24"/>
  <c r="L26" i="24"/>
  <c r="K26" i="24"/>
  <c r="J26" i="24"/>
  <c r="I26" i="24"/>
  <c r="M26" i="24" s="1"/>
  <c r="L59" i="24"/>
  <c r="K59" i="24"/>
  <c r="J59" i="24"/>
  <c r="I59" i="24"/>
  <c r="W26" i="24"/>
  <c r="V26" i="24"/>
  <c r="U26" i="24"/>
  <c r="T26" i="24" s="1"/>
  <c r="W86" i="24"/>
  <c r="V86" i="24"/>
  <c r="U86" i="24"/>
  <c r="R86" i="24" s="1"/>
  <c r="M83" i="24" l="1"/>
  <c r="Y36" i="24"/>
  <c r="M59" i="24"/>
  <c r="T86" i="24"/>
  <c r="E83" i="24"/>
  <c r="M64" i="24"/>
  <c r="H64" i="24"/>
  <c r="M28" i="24"/>
  <c r="H83" i="24"/>
  <c r="Y86" i="24"/>
  <c r="Y26" i="24"/>
  <c r="M53" i="24"/>
  <c r="Q36" i="24"/>
  <c r="R36" i="24"/>
  <c r="S36" i="24"/>
  <c r="T36" i="24"/>
  <c r="F53" i="24"/>
  <c r="H53" i="24"/>
  <c r="F83" i="24"/>
  <c r="F28" i="24"/>
  <c r="H28" i="24"/>
  <c r="E28" i="24"/>
  <c r="E64" i="24"/>
  <c r="F64" i="24"/>
  <c r="F59" i="24"/>
  <c r="H59" i="24"/>
  <c r="E59" i="24"/>
  <c r="E26" i="24"/>
  <c r="F26" i="24"/>
  <c r="G26" i="24"/>
  <c r="H26" i="24"/>
  <c r="Q26" i="24"/>
  <c r="Q86" i="24"/>
  <c r="R26" i="24"/>
  <c r="S26" i="24"/>
  <c r="S86" i="24"/>
  <c r="J22" i="12"/>
  <c r="W29" i="12" l="1"/>
  <c r="W23" i="12"/>
  <c r="W1" i="12"/>
  <c r="W30" i="12" l="1"/>
  <c r="W22" i="12"/>
  <c r="W24" i="12"/>
  <c r="W2" i="12"/>
  <c r="BN22" i="9"/>
  <c r="F25" i="9"/>
  <c r="AT25" i="9"/>
  <c r="BM25" i="9" l="1"/>
  <c r="AD21" i="9"/>
  <c r="F24" i="9"/>
  <c r="F23" i="9"/>
  <c r="Z25" i="9"/>
  <c r="Z21" i="9"/>
  <c r="AA21" i="9" s="1"/>
  <c r="AD17" i="9"/>
  <c r="AD22" i="9"/>
  <c r="Z22" i="9"/>
  <c r="AA22" i="9" s="1"/>
  <c r="Z17" i="9"/>
  <c r="AX22" i="9"/>
  <c r="AT17" i="9"/>
  <c r="AU17" i="9" s="1"/>
  <c r="AT22" i="9"/>
  <c r="BO22" i="9" s="1"/>
  <c r="CH22" i="9"/>
  <c r="CH25" i="9"/>
  <c r="AU22" i="9" l="1"/>
  <c r="CI22" i="9"/>
  <c r="F13" i="2"/>
  <c r="E13" i="2" s="1"/>
  <c r="E12" i="2"/>
  <c r="L30" i="24"/>
  <c r="KD157" i="24"/>
  <c r="KB157" i="24"/>
  <c r="KA157" i="24"/>
  <c r="JZ157" i="24"/>
  <c r="JY157" i="24"/>
  <c r="JR157" i="24"/>
  <c r="JP157" i="24"/>
  <c r="JO157" i="24"/>
  <c r="JN157" i="24"/>
  <c r="JM157" i="24"/>
  <c r="JF157" i="24"/>
  <c r="JD157" i="24"/>
  <c r="JC157" i="24"/>
  <c r="JB157" i="24"/>
  <c r="JA157" i="24"/>
  <c r="IT157" i="24"/>
  <c r="IR157" i="24"/>
  <c r="IQ157" i="24"/>
  <c r="IP157" i="24"/>
  <c r="IO157" i="24"/>
  <c r="IH157" i="24"/>
  <c r="IF157" i="24"/>
  <c r="IE157" i="24"/>
  <c r="ID157" i="24"/>
  <c r="IC157" i="24"/>
  <c r="HV157" i="24"/>
  <c r="HT157" i="24"/>
  <c r="HS157" i="24"/>
  <c r="HR157" i="24"/>
  <c r="HQ157" i="24"/>
  <c r="HJ157" i="24"/>
  <c r="HH157" i="24"/>
  <c r="HG157" i="24"/>
  <c r="HF157" i="24"/>
  <c r="HE157" i="24"/>
  <c r="GX157" i="24"/>
  <c r="GV157" i="24"/>
  <c r="GU157" i="24"/>
  <c r="GT157" i="24"/>
  <c r="GS157" i="24"/>
  <c r="GL157" i="24"/>
  <c r="GJ157" i="24"/>
  <c r="GI157" i="24"/>
  <c r="GH157" i="24"/>
  <c r="GG157" i="24"/>
  <c r="FZ157" i="24"/>
  <c r="FX157" i="24"/>
  <c r="FW157" i="24"/>
  <c r="FV157" i="24"/>
  <c r="FU157" i="24"/>
  <c r="FN157" i="24"/>
  <c r="FL157" i="24"/>
  <c r="FK157" i="24"/>
  <c r="FJ157" i="24"/>
  <c r="FI157" i="24"/>
  <c r="FB157" i="24"/>
  <c r="EZ157" i="24"/>
  <c r="EY157" i="24"/>
  <c r="EX157" i="24"/>
  <c r="EW157" i="24"/>
  <c r="EP157" i="24"/>
  <c r="EN157" i="24"/>
  <c r="EM157" i="24"/>
  <c r="EL157" i="24"/>
  <c r="EK157" i="24"/>
  <c r="ED157" i="24"/>
  <c r="EB157" i="24"/>
  <c r="EA157" i="24"/>
  <c r="DZ157" i="24"/>
  <c r="DY157" i="24"/>
  <c r="DR157" i="24"/>
  <c r="DP157" i="24"/>
  <c r="DO157" i="24"/>
  <c r="DN157" i="24"/>
  <c r="DM157" i="24"/>
  <c r="DF157" i="24"/>
  <c r="DD157" i="24"/>
  <c r="DC157" i="24"/>
  <c r="DB157" i="24"/>
  <c r="DA157" i="24"/>
  <c r="CT157" i="24"/>
  <c r="CR157" i="24"/>
  <c r="CQ157" i="24"/>
  <c r="CP157" i="24"/>
  <c r="CO157" i="24"/>
  <c r="CH157" i="24"/>
  <c r="CF157" i="24"/>
  <c r="CE157" i="24"/>
  <c r="CD157" i="24"/>
  <c r="CC157" i="24"/>
  <c r="BV157" i="24"/>
  <c r="BT157" i="24"/>
  <c r="BS157" i="24"/>
  <c r="BR157" i="24"/>
  <c r="BQ157" i="24"/>
  <c r="BJ157" i="24"/>
  <c r="BH157" i="24"/>
  <c r="BG157" i="24"/>
  <c r="BF157" i="24"/>
  <c r="BE157" i="24"/>
  <c r="AX157" i="24"/>
  <c r="AV157" i="24"/>
  <c r="AU157" i="24"/>
  <c r="AT157" i="24"/>
  <c r="AS157" i="24"/>
  <c r="AL157" i="24"/>
  <c r="AJ157" i="24"/>
  <c r="AI157" i="24"/>
  <c r="AH157" i="24"/>
  <c r="AG157" i="24"/>
  <c r="Z157" i="24"/>
  <c r="W157" i="24"/>
  <c r="V157" i="24"/>
  <c r="U157" i="24"/>
  <c r="N157" i="24"/>
  <c r="L157" i="24"/>
  <c r="K157" i="24"/>
  <c r="J157" i="24"/>
  <c r="I157" i="24"/>
  <c r="KD156" i="24"/>
  <c r="KB156" i="24"/>
  <c r="KA156" i="24"/>
  <c r="JZ156" i="24"/>
  <c r="JY156" i="24"/>
  <c r="JR156" i="24"/>
  <c r="JP156" i="24"/>
  <c r="JO156" i="24"/>
  <c r="JN156" i="24"/>
  <c r="JM156" i="24"/>
  <c r="JF156" i="24"/>
  <c r="JD156" i="24"/>
  <c r="JC156" i="24"/>
  <c r="JB156" i="24"/>
  <c r="JA156" i="24"/>
  <c r="IT156" i="24"/>
  <c r="IR156" i="24"/>
  <c r="IQ156" i="24"/>
  <c r="IP156" i="24"/>
  <c r="IO156" i="24"/>
  <c r="IH156" i="24"/>
  <c r="IF156" i="24"/>
  <c r="IE156" i="24"/>
  <c r="ID156" i="24"/>
  <c r="IC156" i="24"/>
  <c r="HV156" i="24"/>
  <c r="HT156" i="24"/>
  <c r="HS156" i="24"/>
  <c r="HR156" i="24"/>
  <c r="HQ156" i="24"/>
  <c r="HJ156" i="24"/>
  <c r="HH156" i="24"/>
  <c r="HG156" i="24"/>
  <c r="HF156" i="24"/>
  <c r="HE156" i="24"/>
  <c r="GX156" i="24"/>
  <c r="GV156" i="24"/>
  <c r="GU156" i="24"/>
  <c r="GT156" i="24"/>
  <c r="GS156" i="24"/>
  <c r="GL156" i="24"/>
  <c r="GJ156" i="24"/>
  <c r="GI156" i="24"/>
  <c r="GH156" i="24"/>
  <c r="GG156" i="24"/>
  <c r="FZ156" i="24"/>
  <c r="FX156" i="24"/>
  <c r="FW156" i="24"/>
  <c r="FV156" i="24"/>
  <c r="FU156" i="24"/>
  <c r="FN156" i="24"/>
  <c r="FL156" i="24"/>
  <c r="FK156" i="24"/>
  <c r="FJ156" i="24"/>
  <c r="FI156" i="24"/>
  <c r="FB156" i="24"/>
  <c r="EZ156" i="24"/>
  <c r="EY156" i="24"/>
  <c r="EX156" i="24"/>
  <c r="EW156" i="24"/>
  <c r="EP156" i="24"/>
  <c r="EN156" i="24"/>
  <c r="EM156" i="24"/>
  <c r="EL156" i="24"/>
  <c r="EK156" i="24"/>
  <c r="ED156" i="24"/>
  <c r="EB156" i="24"/>
  <c r="EA156" i="24"/>
  <c r="DZ156" i="24"/>
  <c r="DY156" i="24"/>
  <c r="DR156" i="24"/>
  <c r="DP156" i="24"/>
  <c r="DO156" i="24"/>
  <c r="DN156" i="24"/>
  <c r="DM156" i="24"/>
  <c r="DF156" i="24"/>
  <c r="DD156" i="24"/>
  <c r="DC156" i="24"/>
  <c r="DB156" i="24"/>
  <c r="DA156" i="24"/>
  <c r="CT156" i="24"/>
  <c r="CR156" i="24"/>
  <c r="CQ156" i="24"/>
  <c r="CP156" i="24"/>
  <c r="CO156" i="24"/>
  <c r="CH156" i="24"/>
  <c r="CF156" i="24"/>
  <c r="CE156" i="24"/>
  <c r="CD156" i="24"/>
  <c r="CC156" i="24"/>
  <c r="BV156" i="24"/>
  <c r="BT156" i="24"/>
  <c r="BS156" i="24"/>
  <c r="BR156" i="24"/>
  <c r="BQ156" i="24"/>
  <c r="BJ156" i="24"/>
  <c r="BH156" i="24"/>
  <c r="BG156" i="24"/>
  <c r="BF156" i="24"/>
  <c r="BE156" i="24"/>
  <c r="AX156" i="24"/>
  <c r="AV156" i="24"/>
  <c r="AU156" i="24"/>
  <c r="AT156" i="24"/>
  <c r="AS156" i="24"/>
  <c r="AL156" i="24"/>
  <c r="AJ156" i="24"/>
  <c r="AI156" i="24"/>
  <c r="AH156" i="24"/>
  <c r="AG156" i="24"/>
  <c r="Z156" i="24"/>
  <c r="W156" i="24"/>
  <c r="V156" i="24"/>
  <c r="U156" i="24"/>
  <c r="N156" i="24"/>
  <c r="L156" i="24"/>
  <c r="K156" i="24"/>
  <c r="J156" i="24"/>
  <c r="I156" i="24"/>
  <c r="KD155" i="24"/>
  <c r="KB155" i="24"/>
  <c r="KA155" i="24"/>
  <c r="JZ155" i="24"/>
  <c r="JY155" i="24"/>
  <c r="JR155" i="24"/>
  <c r="JP155" i="24"/>
  <c r="JO155" i="24"/>
  <c r="JN155" i="24"/>
  <c r="JM155" i="24"/>
  <c r="JF155" i="24"/>
  <c r="JD155" i="24"/>
  <c r="JC155" i="24"/>
  <c r="JB155" i="24"/>
  <c r="JA155" i="24"/>
  <c r="IT155" i="24"/>
  <c r="IR155" i="24"/>
  <c r="IQ155" i="24"/>
  <c r="IP155" i="24"/>
  <c r="IO155" i="24"/>
  <c r="IH155" i="24"/>
  <c r="IF155" i="24"/>
  <c r="IE155" i="24"/>
  <c r="ID155" i="24"/>
  <c r="IC155" i="24"/>
  <c r="HV155" i="24"/>
  <c r="HT155" i="24"/>
  <c r="HS155" i="24"/>
  <c r="HR155" i="24"/>
  <c r="HQ155" i="24"/>
  <c r="HJ155" i="24"/>
  <c r="HH155" i="24"/>
  <c r="HG155" i="24"/>
  <c r="HF155" i="24"/>
  <c r="HE155" i="24"/>
  <c r="GX155" i="24"/>
  <c r="GV155" i="24"/>
  <c r="GU155" i="24"/>
  <c r="GT155" i="24"/>
  <c r="GS155" i="24"/>
  <c r="GL155" i="24"/>
  <c r="GJ155" i="24"/>
  <c r="GI155" i="24"/>
  <c r="GH155" i="24"/>
  <c r="GG155" i="24"/>
  <c r="FZ155" i="24"/>
  <c r="FX155" i="24"/>
  <c r="FW155" i="24"/>
  <c r="FV155" i="24"/>
  <c r="FU155" i="24"/>
  <c r="FN155" i="24"/>
  <c r="FL155" i="24"/>
  <c r="FK155" i="24"/>
  <c r="FJ155" i="24"/>
  <c r="FI155" i="24"/>
  <c r="FF155" i="24" s="1"/>
  <c r="FB155" i="24"/>
  <c r="EZ155" i="24"/>
  <c r="EY155" i="24"/>
  <c r="EX155" i="24"/>
  <c r="EW155" i="24"/>
  <c r="ES155" i="24" s="1"/>
  <c r="EP155" i="24"/>
  <c r="EN155" i="24"/>
  <c r="EM155" i="24"/>
  <c r="EL155" i="24"/>
  <c r="EK155" i="24"/>
  <c r="EH155" i="24" s="1"/>
  <c r="ED155" i="24"/>
  <c r="EB155" i="24"/>
  <c r="EA155" i="24"/>
  <c r="DZ155" i="24"/>
  <c r="DY155" i="24"/>
  <c r="DR155" i="24"/>
  <c r="DP155" i="24"/>
  <c r="DO155" i="24"/>
  <c r="DN155" i="24"/>
  <c r="DM155" i="24"/>
  <c r="DJ155" i="24" s="1"/>
  <c r="DF155" i="24"/>
  <c r="DD155" i="24"/>
  <c r="DC155" i="24"/>
  <c r="DB155" i="24"/>
  <c r="DA155" i="24"/>
  <c r="CW155" i="24" s="1"/>
  <c r="CT155" i="24"/>
  <c r="CR155" i="24"/>
  <c r="CQ155" i="24"/>
  <c r="CP155" i="24"/>
  <c r="CO155" i="24"/>
  <c r="CL155" i="24" s="1"/>
  <c r="CH155" i="24"/>
  <c r="CF155" i="24"/>
  <c r="CE155" i="24"/>
  <c r="CD155" i="24"/>
  <c r="CC155" i="24"/>
  <c r="BV155" i="24"/>
  <c r="BT155" i="24"/>
  <c r="BS155" i="24"/>
  <c r="BR155" i="24"/>
  <c r="BQ155" i="24"/>
  <c r="BN155" i="24" s="1"/>
  <c r="BJ155" i="24"/>
  <c r="BH155" i="24"/>
  <c r="BG155" i="24"/>
  <c r="BF155" i="24"/>
  <c r="BE155" i="24"/>
  <c r="BA155" i="24" s="1"/>
  <c r="AX155" i="24"/>
  <c r="AV155" i="24"/>
  <c r="AU155" i="24"/>
  <c r="AT155" i="24"/>
  <c r="AS155" i="24"/>
  <c r="AP155" i="24" s="1"/>
  <c r="AL155" i="24"/>
  <c r="AJ155" i="24"/>
  <c r="AI155" i="24"/>
  <c r="AH155" i="24"/>
  <c r="AG155" i="24"/>
  <c r="Z155" i="24"/>
  <c r="W155" i="24"/>
  <c r="V155" i="24"/>
  <c r="U155" i="24"/>
  <c r="R155" i="24" s="1"/>
  <c r="N155" i="24"/>
  <c r="L155" i="24"/>
  <c r="K155" i="24"/>
  <c r="J155" i="24"/>
  <c r="I155" i="24"/>
  <c r="E155" i="24" s="1"/>
  <c r="KD154" i="24"/>
  <c r="KB154" i="24"/>
  <c r="KA154" i="24"/>
  <c r="JZ154" i="24"/>
  <c r="JY154" i="24"/>
  <c r="JV154" i="24" s="1"/>
  <c r="JR154" i="24"/>
  <c r="JP154" i="24"/>
  <c r="JO154" i="24"/>
  <c r="JN154" i="24"/>
  <c r="JM154" i="24"/>
  <c r="JF154" i="24"/>
  <c r="JD154" i="24"/>
  <c r="JC154" i="24"/>
  <c r="JB154" i="24"/>
  <c r="JA154" i="24"/>
  <c r="IX154" i="24" s="1"/>
  <c r="IT154" i="24"/>
  <c r="IR154" i="24"/>
  <c r="IQ154" i="24"/>
  <c r="IP154" i="24"/>
  <c r="IO154" i="24"/>
  <c r="IH154" i="24"/>
  <c r="IF154" i="24"/>
  <c r="IE154" i="24"/>
  <c r="ID154" i="24"/>
  <c r="IC154" i="24"/>
  <c r="HZ154" i="24" s="1"/>
  <c r="HV154" i="24"/>
  <c r="HT154" i="24"/>
  <c r="HS154" i="24"/>
  <c r="HR154" i="24"/>
  <c r="HQ154" i="24"/>
  <c r="HJ154" i="24"/>
  <c r="HH154" i="24"/>
  <c r="HG154" i="24"/>
  <c r="HF154" i="24"/>
  <c r="HE154" i="24"/>
  <c r="HB154" i="24" s="1"/>
  <c r="GX154" i="24"/>
  <c r="GV154" i="24"/>
  <c r="GU154" i="24"/>
  <c r="GT154" i="24"/>
  <c r="GS154" i="24"/>
  <c r="GL154" i="24"/>
  <c r="GJ154" i="24"/>
  <c r="GI154" i="24"/>
  <c r="GH154" i="24"/>
  <c r="GG154" i="24"/>
  <c r="GD154" i="24" s="1"/>
  <c r="FZ154" i="24"/>
  <c r="FX154" i="24"/>
  <c r="FW154" i="24"/>
  <c r="FV154" i="24"/>
  <c r="FU154" i="24"/>
  <c r="FN154" i="24"/>
  <c r="FL154" i="24"/>
  <c r="FK154" i="24"/>
  <c r="FJ154" i="24"/>
  <c r="FI154" i="24"/>
  <c r="FF154" i="24" s="1"/>
  <c r="FB154" i="24"/>
  <c r="EZ154" i="24"/>
  <c r="EY154" i="24"/>
  <c r="EX154" i="24"/>
  <c r="EW154" i="24"/>
  <c r="EP154" i="24"/>
  <c r="EN154" i="24"/>
  <c r="EM154" i="24"/>
  <c r="EL154" i="24"/>
  <c r="EK154" i="24"/>
  <c r="EH154" i="24" s="1"/>
  <c r="ED154" i="24"/>
  <c r="EB154" i="24"/>
  <c r="EA154" i="24"/>
  <c r="DZ154" i="24"/>
  <c r="DY154" i="24"/>
  <c r="DR154" i="24"/>
  <c r="DP154" i="24"/>
  <c r="DO154" i="24"/>
  <c r="DN154" i="24"/>
  <c r="DM154" i="24"/>
  <c r="DF154" i="24"/>
  <c r="DD154" i="24"/>
  <c r="DC154" i="24"/>
  <c r="DB154" i="24"/>
  <c r="DA154" i="24"/>
  <c r="CT154" i="24"/>
  <c r="CR154" i="24"/>
  <c r="CQ154" i="24"/>
  <c r="CP154" i="24"/>
  <c r="CO154" i="24"/>
  <c r="CH154" i="24"/>
  <c r="CF154" i="24"/>
  <c r="CE154" i="24"/>
  <c r="CD154" i="24"/>
  <c r="CC154" i="24"/>
  <c r="BV154" i="24"/>
  <c r="BT154" i="24"/>
  <c r="BS154" i="24"/>
  <c r="BR154" i="24"/>
  <c r="BQ154" i="24"/>
  <c r="BJ154" i="24"/>
  <c r="BH154" i="24"/>
  <c r="BG154" i="24"/>
  <c r="BF154" i="24"/>
  <c r="BE154" i="24"/>
  <c r="AX154" i="24"/>
  <c r="AV154" i="24"/>
  <c r="AU154" i="24"/>
  <c r="AT154" i="24"/>
  <c r="AS154" i="24"/>
  <c r="AL154" i="24"/>
  <c r="AJ154" i="24"/>
  <c r="AI154" i="24"/>
  <c r="AH154" i="24"/>
  <c r="AG154" i="24"/>
  <c r="Z154" i="24"/>
  <c r="W154" i="24"/>
  <c r="V154" i="24"/>
  <c r="U154" i="24"/>
  <c r="N154" i="24"/>
  <c r="L154" i="24"/>
  <c r="K154" i="24"/>
  <c r="J154" i="24"/>
  <c r="I154" i="24"/>
  <c r="KD153" i="24"/>
  <c r="KB153" i="24"/>
  <c r="KA153" i="24"/>
  <c r="JZ153" i="24"/>
  <c r="JY153" i="24"/>
  <c r="JR153" i="24"/>
  <c r="JP153" i="24"/>
  <c r="JO153" i="24"/>
  <c r="JN153" i="24"/>
  <c r="JM153" i="24"/>
  <c r="JF153" i="24"/>
  <c r="JD153" i="24"/>
  <c r="JC153" i="24"/>
  <c r="JB153" i="24"/>
  <c r="JA153" i="24"/>
  <c r="IT153" i="24"/>
  <c r="IR153" i="24"/>
  <c r="IQ153" i="24"/>
  <c r="IP153" i="24"/>
  <c r="IO153" i="24"/>
  <c r="IH153" i="24"/>
  <c r="IF153" i="24"/>
  <c r="IE153" i="24"/>
  <c r="ID153" i="24"/>
  <c r="IC153" i="24"/>
  <c r="HV153" i="24"/>
  <c r="HT153" i="24"/>
  <c r="HS153" i="24"/>
  <c r="HR153" i="24"/>
  <c r="HQ153" i="24"/>
  <c r="HJ153" i="24"/>
  <c r="HH153" i="24"/>
  <c r="HG153" i="24"/>
  <c r="HF153" i="24"/>
  <c r="HE153" i="24"/>
  <c r="GX153" i="24"/>
  <c r="GV153" i="24"/>
  <c r="GU153" i="24"/>
  <c r="GT153" i="24"/>
  <c r="GS153" i="24"/>
  <c r="GL153" i="24"/>
  <c r="GJ153" i="24"/>
  <c r="GI153" i="24"/>
  <c r="GH153" i="24"/>
  <c r="GG153" i="24"/>
  <c r="FZ153" i="24"/>
  <c r="FX153" i="24"/>
  <c r="FW153" i="24"/>
  <c r="FV153" i="24"/>
  <c r="FU153" i="24"/>
  <c r="FN153" i="24"/>
  <c r="FL153" i="24"/>
  <c r="FK153" i="24"/>
  <c r="FJ153" i="24"/>
  <c r="FI153" i="24"/>
  <c r="FB153" i="24"/>
  <c r="EZ153" i="24"/>
  <c r="EY153" i="24"/>
  <c r="EX153" i="24"/>
  <c r="EW153" i="24"/>
  <c r="EP153" i="24"/>
  <c r="EN153" i="24"/>
  <c r="EM153" i="24"/>
  <c r="EL153" i="24"/>
  <c r="EK153" i="24"/>
  <c r="ED153" i="24"/>
  <c r="EB153" i="24"/>
  <c r="EA153" i="24"/>
  <c r="DZ153" i="24"/>
  <c r="DY153" i="24"/>
  <c r="DR153" i="24"/>
  <c r="DP153" i="24"/>
  <c r="DO153" i="24"/>
  <c r="DN153" i="24"/>
  <c r="DM153" i="24"/>
  <c r="DF153" i="24"/>
  <c r="DD153" i="24"/>
  <c r="DC153" i="24"/>
  <c r="DB153" i="24"/>
  <c r="DA153" i="24"/>
  <c r="CT153" i="24"/>
  <c r="CR153" i="24"/>
  <c r="CQ153" i="24"/>
  <c r="CP153" i="24"/>
  <c r="CO153" i="24"/>
  <c r="CH153" i="24"/>
  <c r="CF153" i="24"/>
  <c r="CE153" i="24"/>
  <c r="CD153" i="24"/>
  <c r="CC153" i="24"/>
  <c r="BV153" i="24"/>
  <c r="BT153" i="24"/>
  <c r="BS153" i="24"/>
  <c r="BR153" i="24"/>
  <c r="BQ153" i="24"/>
  <c r="BJ153" i="24"/>
  <c r="BH153" i="24"/>
  <c r="BG153" i="24"/>
  <c r="BF153" i="24"/>
  <c r="BE153" i="24"/>
  <c r="AX153" i="24"/>
  <c r="AV153" i="24"/>
  <c r="AU153" i="24"/>
  <c r="AT153" i="24"/>
  <c r="AS153" i="24"/>
  <c r="AL153" i="24"/>
  <c r="AJ153" i="24"/>
  <c r="AI153" i="24"/>
  <c r="AH153" i="24"/>
  <c r="AG153" i="24"/>
  <c r="Z153" i="24"/>
  <c r="W153" i="24"/>
  <c r="V153" i="24"/>
  <c r="U153" i="24"/>
  <c r="N153" i="24"/>
  <c r="L153" i="24"/>
  <c r="K153" i="24"/>
  <c r="J153" i="24"/>
  <c r="I153" i="24"/>
  <c r="F153" i="24" s="1"/>
  <c r="KD152" i="24"/>
  <c r="KB152" i="24"/>
  <c r="KA152" i="24"/>
  <c r="JZ152" i="24"/>
  <c r="JY152" i="24"/>
  <c r="JR152" i="24"/>
  <c r="JP152" i="24"/>
  <c r="JO152" i="24"/>
  <c r="JN152" i="24"/>
  <c r="JM152" i="24"/>
  <c r="JF152" i="24"/>
  <c r="JD152" i="24"/>
  <c r="JC152" i="24"/>
  <c r="JB152" i="24"/>
  <c r="JA152" i="24"/>
  <c r="IX152" i="24" s="1"/>
  <c r="IT152" i="24"/>
  <c r="IR152" i="24"/>
  <c r="IQ152" i="24"/>
  <c r="IP152" i="24"/>
  <c r="IO152" i="24"/>
  <c r="IL152" i="24" s="1"/>
  <c r="IH152" i="24"/>
  <c r="IF152" i="24"/>
  <c r="IE152" i="24"/>
  <c r="ID152" i="24"/>
  <c r="IC152" i="24"/>
  <c r="HV152" i="24"/>
  <c r="HT152" i="24"/>
  <c r="HS152" i="24"/>
  <c r="HR152" i="24"/>
  <c r="HQ152" i="24"/>
  <c r="HJ152" i="24"/>
  <c r="HH152" i="24"/>
  <c r="HG152" i="24"/>
  <c r="HF152" i="24"/>
  <c r="HE152" i="24"/>
  <c r="GX152" i="24"/>
  <c r="GV152" i="24"/>
  <c r="GU152" i="24"/>
  <c r="GT152" i="24"/>
  <c r="GS152" i="24"/>
  <c r="GP152" i="24" s="1"/>
  <c r="GL152" i="24"/>
  <c r="GJ152" i="24"/>
  <c r="GI152" i="24"/>
  <c r="GH152" i="24"/>
  <c r="GG152" i="24"/>
  <c r="FZ152" i="24"/>
  <c r="FX152" i="24"/>
  <c r="FW152" i="24"/>
  <c r="FV152" i="24"/>
  <c r="FU152" i="24"/>
  <c r="FN152" i="24"/>
  <c r="FL152" i="24"/>
  <c r="FK152" i="24"/>
  <c r="FJ152" i="24"/>
  <c r="FI152" i="24"/>
  <c r="FE152" i="24" s="1"/>
  <c r="FB152" i="24"/>
  <c r="EZ152" i="24"/>
  <c r="EY152" i="24"/>
  <c r="EX152" i="24"/>
  <c r="EW152" i="24"/>
  <c r="ET152" i="24" s="1"/>
  <c r="EP152" i="24"/>
  <c r="EN152" i="24"/>
  <c r="EM152" i="24"/>
  <c r="EL152" i="24"/>
  <c r="EK152" i="24"/>
  <c r="ED152" i="24"/>
  <c r="EB152" i="24"/>
  <c r="EA152" i="24"/>
  <c r="DZ152" i="24"/>
  <c r="DY152" i="24"/>
  <c r="DR152" i="24"/>
  <c r="DP152" i="24"/>
  <c r="DO152" i="24"/>
  <c r="DN152" i="24"/>
  <c r="DM152" i="24"/>
  <c r="DI152" i="24" s="1"/>
  <c r="DF152" i="24"/>
  <c r="DD152" i="24"/>
  <c r="DC152" i="24"/>
  <c r="DB152" i="24"/>
  <c r="DA152" i="24"/>
  <c r="CX152" i="24" s="1"/>
  <c r="CT152" i="24"/>
  <c r="CR152" i="24"/>
  <c r="CQ152" i="24"/>
  <c r="CP152" i="24"/>
  <c r="CO152" i="24"/>
  <c r="CH152" i="24"/>
  <c r="CF152" i="24"/>
  <c r="CE152" i="24"/>
  <c r="CD152" i="24"/>
  <c r="CC152" i="24"/>
  <c r="BV152" i="24"/>
  <c r="BT152" i="24"/>
  <c r="BS152" i="24"/>
  <c r="BR152" i="24"/>
  <c r="BQ152" i="24"/>
  <c r="BN152" i="24" s="1"/>
  <c r="BJ152" i="24"/>
  <c r="BH152" i="24"/>
  <c r="BG152" i="24"/>
  <c r="BF152" i="24"/>
  <c r="BE152" i="24"/>
  <c r="BB152" i="24" s="1"/>
  <c r="AX152" i="24"/>
  <c r="AV152" i="24"/>
  <c r="AU152" i="24"/>
  <c r="AT152" i="24"/>
  <c r="AS152" i="24"/>
  <c r="AL152" i="24"/>
  <c r="AJ152" i="24"/>
  <c r="AI152" i="24"/>
  <c r="AH152" i="24"/>
  <c r="AG152" i="24"/>
  <c r="Z152" i="24"/>
  <c r="W152" i="24"/>
  <c r="V152" i="24"/>
  <c r="U152" i="24"/>
  <c r="N152" i="24"/>
  <c r="L152" i="24"/>
  <c r="K152" i="24"/>
  <c r="J152" i="24"/>
  <c r="I152" i="24"/>
  <c r="E152" i="24" s="1"/>
  <c r="KD151" i="24"/>
  <c r="KB151" i="24"/>
  <c r="KA151" i="24"/>
  <c r="JZ151" i="24"/>
  <c r="JY151" i="24"/>
  <c r="JR151" i="24"/>
  <c r="JP151" i="24"/>
  <c r="JO151" i="24"/>
  <c r="JN151" i="24"/>
  <c r="JM151" i="24"/>
  <c r="JF151" i="24"/>
  <c r="JD151" i="24"/>
  <c r="JC151" i="24"/>
  <c r="JB151" i="24"/>
  <c r="JA151" i="24"/>
  <c r="IT151" i="24"/>
  <c r="IR151" i="24"/>
  <c r="IQ151" i="24"/>
  <c r="IP151" i="24"/>
  <c r="IO151" i="24"/>
  <c r="IK151" i="24" s="1"/>
  <c r="IH151" i="24"/>
  <c r="IF151" i="24"/>
  <c r="IE151" i="24"/>
  <c r="ID151" i="24"/>
  <c r="IC151" i="24"/>
  <c r="HV151" i="24"/>
  <c r="HT151" i="24"/>
  <c r="HS151" i="24"/>
  <c r="HR151" i="24"/>
  <c r="HQ151" i="24"/>
  <c r="HJ151" i="24"/>
  <c r="HH151" i="24"/>
  <c r="HG151" i="24"/>
  <c r="HF151" i="24"/>
  <c r="HE151" i="24"/>
  <c r="HA151" i="24" s="1"/>
  <c r="GX151" i="24"/>
  <c r="GV151" i="24"/>
  <c r="GU151" i="24"/>
  <c r="GT151" i="24"/>
  <c r="GS151" i="24"/>
  <c r="GL151" i="24"/>
  <c r="GJ151" i="24"/>
  <c r="GI151" i="24"/>
  <c r="GH151" i="24"/>
  <c r="GG151" i="24"/>
  <c r="GD151" i="24" s="1"/>
  <c r="FZ151" i="24"/>
  <c r="FX151" i="24"/>
  <c r="FW151" i="24"/>
  <c r="FV151" i="24"/>
  <c r="FU151" i="24"/>
  <c r="FN151" i="24"/>
  <c r="FL151" i="24"/>
  <c r="FK151" i="24"/>
  <c r="FJ151" i="24"/>
  <c r="FI151" i="24"/>
  <c r="FB151" i="24"/>
  <c r="EZ151" i="24"/>
  <c r="EY151" i="24"/>
  <c r="EX151" i="24"/>
  <c r="EW151" i="24"/>
  <c r="EP151" i="24"/>
  <c r="EN151" i="24"/>
  <c r="EM151" i="24"/>
  <c r="EL151" i="24"/>
  <c r="EK151" i="24"/>
  <c r="EG151" i="24" s="1"/>
  <c r="ED151" i="24"/>
  <c r="EB151" i="24"/>
  <c r="EA151" i="24"/>
  <c r="DZ151" i="24"/>
  <c r="DY151" i="24"/>
  <c r="DR151" i="24"/>
  <c r="DP151" i="24"/>
  <c r="DO151" i="24"/>
  <c r="DN151" i="24"/>
  <c r="DM151" i="24"/>
  <c r="DF151" i="24"/>
  <c r="DD151" i="24"/>
  <c r="DC151" i="24"/>
  <c r="DB151" i="24"/>
  <c r="DA151" i="24"/>
  <c r="CT151" i="24"/>
  <c r="CR151" i="24"/>
  <c r="CQ151" i="24"/>
  <c r="CP151" i="24"/>
  <c r="CO151" i="24"/>
  <c r="CK151" i="24" s="1"/>
  <c r="CH151" i="24"/>
  <c r="CF151" i="24"/>
  <c r="CE151" i="24"/>
  <c r="CD151" i="24"/>
  <c r="CC151" i="24"/>
  <c r="BV151" i="24"/>
  <c r="BT151" i="24"/>
  <c r="BS151" i="24"/>
  <c r="BR151" i="24"/>
  <c r="BQ151" i="24"/>
  <c r="BJ151" i="24"/>
  <c r="BH151" i="24"/>
  <c r="BG151" i="24"/>
  <c r="BF151" i="24"/>
  <c r="BE151" i="24"/>
  <c r="BA151" i="24" s="1"/>
  <c r="AX151" i="24"/>
  <c r="AV151" i="24"/>
  <c r="AU151" i="24"/>
  <c r="AT151" i="24"/>
  <c r="AS151" i="24"/>
  <c r="AO151" i="24" s="1"/>
  <c r="AL151" i="24"/>
  <c r="AJ151" i="24"/>
  <c r="AI151" i="24"/>
  <c r="AH151" i="24"/>
  <c r="AG151" i="24"/>
  <c r="Z151" i="24"/>
  <c r="W151" i="24"/>
  <c r="V151" i="24"/>
  <c r="U151" i="24"/>
  <c r="Q151" i="24" s="1"/>
  <c r="N151" i="24"/>
  <c r="L151" i="24"/>
  <c r="K151" i="24"/>
  <c r="J151" i="24"/>
  <c r="I151" i="24"/>
  <c r="KB137" i="24"/>
  <c r="KA137" i="24"/>
  <c r="JZ137" i="24"/>
  <c r="JY137" i="24"/>
  <c r="JP137" i="24"/>
  <c r="JO137" i="24"/>
  <c r="JN137" i="24"/>
  <c r="JM137" i="24"/>
  <c r="JD137" i="24"/>
  <c r="JC137" i="24"/>
  <c r="JB137" i="24"/>
  <c r="JA137" i="24"/>
  <c r="IX137" i="24" s="1"/>
  <c r="IR137" i="24"/>
  <c r="IQ137" i="24"/>
  <c r="IP137" i="24"/>
  <c r="IO137" i="24"/>
  <c r="IL137" i="24" s="1"/>
  <c r="IF137" i="24"/>
  <c r="IE137" i="24"/>
  <c r="ID137" i="24"/>
  <c r="IC137" i="24"/>
  <c r="HT137" i="24"/>
  <c r="HS137" i="24"/>
  <c r="HR137" i="24"/>
  <c r="HQ137" i="24"/>
  <c r="HH137" i="24"/>
  <c r="HG137" i="24"/>
  <c r="HF137" i="24"/>
  <c r="HE137" i="24"/>
  <c r="GV137" i="24"/>
  <c r="GU137" i="24"/>
  <c r="GT137" i="24"/>
  <c r="GS137" i="24"/>
  <c r="GJ137" i="24"/>
  <c r="GI137" i="24"/>
  <c r="GH137" i="24"/>
  <c r="GG137" i="24"/>
  <c r="GE137" i="24" s="1"/>
  <c r="FX137" i="24"/>
  <c r="FW137" i="24"/>
  <c r="FV137" i="24"/>
  <c r="FU137" i="24"/>
  <c r="FL137" i="24"/>
  <c r="FK137" i="24"/>
  <c r="FJ137" i="24"/>
  <c r="FI137" i="24"/>
  <c r="FF137" i="24" s="1"/>
  <c r="EZ137" i="24"/>
  <c r="EY137" i="24"/>
  <c r="EX137" i="24"/>
  <c r="EW137" i="24"/>
  <c r="ES137" i="24" s="1"/>
  <c r="EN137" i="24"/>
  <c r="EM137" i="24"/>
  <c r="EL137" i="24"/>
  <c r="EK137" i="24"/>
  <c r="EB137" i="24"/>
  <c r="EA137" i="24"/>
  <c r="DZ137" i="24"/>
  <c r="DY137" i="24"/>
  <c r="DU137" i="24" s="1"/>
  <c r="DP137" i="24"/>
  <c r="DO137" i="24"/>
  <c r="DN137" i="24"/>
  <c r="DM137" i="24"/>
  <c r="DI137" i="24" s="1"/>
  <c r="DD137" i="24"/>
  <c r="DC137" i="24"/>
  <c r="DB137" i="24"/>
  <c r="DA137" i="24"/>
  <c r="CW137" i="24" s="1"/>
  <c r="CR137" i="24"/>
  <c r="CQ137" i="24"/>
  <c r="CP137" i="24"/>
  <c r="CO137" i="24"/>
  <c r="CF137" i="24"/>
  <c r="CE137" i="24"/>
  <c r="CD137" i="24"/>
  <c r="CC137" i="24"/>
  <c r="BY137" i="24" s="1"/>
  <c r="BT137" i="24"/>
  <c r="BS137" i="24"/>
  <c r="BR137" i="24"/>
  <c r="BQ137" i="24"/>
  <c r="BH137" i="24"/>
  <c r="BG137" i="24"/>
  <c r="BF137" i="24"/>
  <c r="BE137" i="24"/>
  <c r="BA137" i="24" s="1"/>
  <c r="AV137" i="24"/>
  <c r="AU137" i="24"/>
  <c r="AT137" i="24"/>
  <c r="AS137" i="24"/>
  <c r="AP137" i="24" s="1"/>
  <c r="AJ137" i="24"/>
  <c r="AI137" i="24"/>
  <c r="AH137" i="24"/>
  <c r="AG137" i="24"/>
  <c r="W137" i="24"/>
  <c r="V137" i="24"/>
  <c r="U137" i="24"/>
  <c r="S137" i="24" s="1"/>
  <c r="L137" i="24"/>
  <c r="K137" i="24"/>
  <c r="J137" i="24"/>
  <c r="I137" i="24"/>
  <c r="KB136" i="24"/>
  <c r="KA136" i="24"/>
  <c r="JZ136" i="24"/>
  <c r="JY136" i="24"/>
  <c r="JP136" i="24"/>
  <c r="JO136" i="24"/>
  <c r="JN136" i="24"/>
  <c r="JM136" i="24"/>
  <c r="JL136" i="24" s="1"/>
  <c r="JD136" i="24"/>
  <c r="JC136" i="24"/>
  <c r="JB136" i="24"/>
  <c r="JA136" i="24"/>
  <c r="IX136" i="24" s="1"/>
  <c r="IR136" i="24"/>
  <c r="IQ136" i="24"/>
  <c r="IP136" i="24"/>
  <c r="IO136" i="24"/>
  <c r="IF136" i="24"/>
  <c r="IE136" i="24"/>
  <c r="ID136" i="24"/>
  <c r="IC136" i="24"/>
  <c r="HT136" i="24"/>
  <c r="HS136" i="24"/>
  <c r="HR136" i="24"/>
  <c r="HQ136" i="24"/>
  <c r="HH136" i="24"/>
  <c r="HG136" i="24"/>
  <c r="HF136" i="24"/>
  <c r="HE136" i="24"/>
  <c r="HC136" i="24" s="1"/>
  <c r="HB136" i="24"/>
  <c r="GV136" i="24"/>
  <c r="GU136" i="24"/>
  <c r="GT136" i="24"/>
  <c r="GS136" i="24"/>
  <c r="GR136" i="24" s="1"/>
  <c r="GJ136" i="24"/>
  <c r="GI136" i="24"/>
  <c r="GH136" i="24"/>
  <c r="GG136" i="24"/>
  <c r="FX136" i="24"/>
  <c r="FW136" i="24"/>
  <c r="FV136" i="24"/>
  <c r="FU136" i="24"/>
  <c r="FR136" i="24" s="1"/>
  <c r="FL136" i="24"/>
  <c r="FK136" i="24"/>
  <c r="FJ136" i="24"/>
  <c r="FI136" i="24"/>
  <c r="FF136" i="24" s="1"/>
  <c r="EZ136" i="24"/>
  <c r="EY136" i="24"/>
  <c r="EX136" i="24"/>
  <c r="EW136" i="24"/>
  <c r="EN136" i="24"/>
  <c r="EM136" i="24"/>
  <c r="EL136" i="24"/>
  <c r="EK136" i="24"/>
  <c r="EH136" i="24" s="1"/>
  <c r="EB136" i="24"/>
  <c r="EA136" i="24"/>
  <c r="DZ136" i="24"/>
  <c r="DY136" i="24"/>
  <c r="DW136" i="24" s="1"/>
  <c r="DP136" i="24"/>
  <c r="DO136" i="24"/>
  <c r="DN136" i="24"/>
  <c r="DM136" i="24"/>
  <c r="DL136" i="24" s="1"/>
  <c r="DD136" i="24"/>
  <c r="DC136" i="24"/>
  <c r="DB136" i="24"/>
  <c r="DA136" i="24"/>
  <c r="CR136" i="24"/>
  <c r="CQ136" i="24"/>
  <c r="CP136" i="24"/>
  <c r="CO136" i="24"/>
  <c r="CF136" i="24"/>
  <c r="CE136" i="24"/>
  <c r="CD136" i="24"/>
  <c r="CC136" i="24"/>
  <c r="CG136" i="24" s="1"/>
  <c r="BT136" i="24"/>
  <c r="BS136" i="24"/>
  <c r="BR136" i="24"/>
  <c r="BQ136" i="24"/>
  <c r="BH136" i="24"/>
  <c r="BG136" i="24"/>
  <c r="BF136" i="24"/>
  <c r="BE136" i="24"/>
  <c r="BD136" i="24" s="1"/>
  <c r="AV136" i="24"/>
  <c r="AU136" i="24"/>
  <c r="AT136" i="24"/>
  <c r="AS136" i="24"/>
  <c r="AJ136" i="24"/>
  <c r="AI136" i="24"/>
  <c r="AH136" i="24"/>
  <c r="AG136" i="24"/>
  <c r="AC136" i="24" s="1"/>
  <c r="W136" i="24"/>
  <c r="V136" i="24"/>
  <c r="U136" i="24"/>
  <c r="L136" i="24"/>
  <c r="K136" i="24"/>
  <c r="J136" i="24"/>
  <c r="I136" i="24"/>
  <c r="H136" i="24" s="1"/>
  <c r="KB135" i="24"/>
  <c r="KA135" i="24"/>
  <c r="JZ135" i="24"/>
  <c r="JY135" i="24"/>
  <c r="JP135" i="24"/>
  <c r="JO135" i="24"/>
  <c r="JN135" i="24"/>
  <c r="JM135" i="24"/>
  <c r="JL135" i="24" s="1"/>
  <c r="JD135" i="24"/>
  <c r="JC135" i="24"/>
  <c r="JB135" i="24"/>
  <c r="JA135" i="24"/>
  <c r="IZ135" i="24" s="1"/>
  <c r="IR135" i="24"/>
  <c r="IQ135" i="24"/>
  <c r="IP135" i="24"/>
  <c r="IO135" i="24"/>
  <c r="IN135" i="24" s="1"/>
  <c r="IF135" i="24"/>
  <c r="IE135" i="24"/>
  <c r="ID135" i="24"/>
  <c r="IC135" i="24"/>
  <c r="HZ135" i="24" s="1"/>
  <c r="HT135" i="24"/>
  <c r="HS135" i="24"/>
  <c r="HR135" i="24"/>
  <c r="HQ135" i="24"/>
  <c r="HH135" i="24"/>
  <c r="HG135" i="24"/>
  <c r="HF135" i="24"/>
  <c r="HE135" i="24"/>
  <c r="HC135" i="24" s="1"/>
  <c r="GV135" i="24"/>
  <c r="GU135" i="24"/>
  <c r="GT135" i="24"/>
  <c r="GS135" i="24"/>
  <c r="GJ135" i="24"/>
  <c r="GI135" i="24"/>
  <c r="GH135" i="24"/>
  <c r="GG135" i="24"/>
  <c r="FX135" i="24"/>
  <c r="FW135" i="24"/>
  <c r="FV135" i="24"/>
  <c r="FU135" i="24"/>
  <c r="FR135" i="24" s="1"/>
  <c r="FL135" i="24"/>
  <c r="FK135" i="24"/>
  <c r="FJ135" i="24"/>
  <c r="FI135" i="24"/>
  <c r="FE135" i="24" s="1"/>
  <c r="EZ135" i="24"/>
  <c r="EY135" i="24"/>
  <c r="EX135" i="24"/>
  <c r="EW135" i="24"/>
  <c r="EV135" i="24" s="1"/>
  <c r="EN135" i="24"/>
  <c r="EM135" i="24"/>
  <c r="EL135" i="24"/>
  <c r="EK135" i="24"/>
  <c r="EB135" i="24"/>
  <c r="EA135" i="24"/>
  <c r="DZ135" i="24"/>
  <c r="DY135" i="24"/>
  <c r="DP135" i="24"/>
  <c r="DO135" i="24"/>
  <c r="DN135" i="24"/>
  <c r="DM135" i="24"/>
  <c r="DJ135" i="24" s="1"/>
  <c r="DD135" i="24"/>
  <c r="DC135" i="24"/>
  <c r="DB135" i="24"/>
  <c r="DA135" i="24"/>
  <c r="CZ135" i="24" s="1"/>
  <c r="CR135" i="24"/>
  <c r="CQ135" i="24"/>
  <c r="CP135" i="24"/>
  <c r="CO135" i="24"/>
  <c r="CF135" i="24"/>
  <c r="CE135" i="24"/>
  <c r="CD135" i="24"/>
  <c r="CC135" i="24"/>
  <c r="BZ135" i="24" s="1"/>
  <c r="BT135" i="24"/>
  <c r="BS135" i="24"/>
  <c r="BR135" i="24"/>
  <c r="BQ135" i="24"/>
  <c r="BH135" i="24"/>
  <c r="BG135" i="24"/>
  <c r="BF135" i="24"/>
  <c r="BE135" i="24"/>
  <c r="AV135" i="24"/>
  <c r="AU135" i="24"/>
  <c r="AT135" i="24"/>
  <c r="AS135" i="24"/>
  <c r="AP135" i="24" s="1"/>
  <c r="AJ135" i="24"/>
  <c r="AI135" i="24"/>
  <c r="AH135" i="24"/>
  <c r="AG135" i="24"/>
  <c r="AE135" i="24" s="1"/>
  <c r="W135" i="24"/>
  <c r="V135" i="24"/>
  <c r="U135" i="24"/>
  <c r="L135" i="24"/>
  <c r="K135" i="24"/>
  <c r="J135" i="24"/>
  <c r="I135" i="24"/>
  <c r="E135" i="24" s="1"/>
  <c r="KB134" i="24"/>
  <c r="KA134" i="24"/>
  <c r="JZ134" i="24"/>
  <c r="JY134" i="24"/>
  <c r="JP134" i="24"/>
  <c r="JO134" i="24"/>
  <c r="JN134" i="24"/>
  <c r="JM134" i="24"/>
  <c r="JL134" i="24" s="1"/>
  <c r="JD134" i="24"/>
  <c r="JC134" i="24"/>
  <c r="JB134" i="24"/>
  <c r="JA134" i="24"/>
  <c r="IY134" i="24" s="1"/>
  <c r="IR134" i="24"/>
  <c r="IQ134" i="24"/>
  <c r="IP134" i="24"/>
  <c r="IO134" i="24"/>
  <c r="IF134" i="24"/>
  <c r="IE134" i="24"/>
  <c r="ID134" i="24"/>
  <c r="IC134" i="24"/>
  <c r="HT134" i="24"/>
  <c r="HS134" i="24"/>
  <c r="HR134" i="24"/>
  <c r="HQ134" i="24"/>
  <c r="HO134" i="24" s="1"/>
  <c r="HH134" i="24"/>
  <c r="HG134" i="24"/>
  <c r="HF134" i="24"/>
  <c r="HE134" i="24"/>
  <c r="GV134" i="24"/>
  <c r="GU134" i="24"/>
  <c r="GT134" i="24"/>
  <c r="GS134" i="24"/>
  <c r="GR134" i="24" s="1"/>
  <c r="GJ134" i="24"/>
  <c r="GI134" i="24"/>
  <c r="GH134" i="24"/>
  <c r="GG134" i="24"/>
  <c r="GD134" i="24" s="1"/>
  <c r="FX134" i="24"/>
  <c r="FW134" i="24"/>
  <c r="FV134" i="24"/>
  <c r="FU134" i="24"/>
  <c r="FL134" i="24"/>
  <c r="FK134" i="24"/>
  <c r="FJ134" i="24"/>
  <c r="FI134" i="24"/>
  <c r="FH134" i="24" s="1"/>
  <c r="EZ134" i="24"/>
  <c r="EY134" i="24"/>
  <c r="EX134" i="24"/>
  <c r="EW134" i="24"/>
  <c r="EN134" i="24"/>
  <c r="EM134" i="24"/>
  <c r="EL134" i="24"/>
  <c r="EK134" i="24"/>
  <c r="EH134" i="24" s="1"/>
  <c r="EB134" i="24"/>
  <c r="EA134" i="24"/>
  <c r="DZ134" i="24"/>
  <c r="DY134" i="24"/>
  <c r="DX134" i="24" s="1"/>
  <c r="DP134" i="24"/>
  <c r="DO134" i="24"/>
  <c r="DN134" i="24"/>
  <c r="DM134" i="24"/>
  <c r="DD134" i="24"/>
  <c r="DC134" i="24"/>
  <c r="DB134" i="24"/>
  <c r="DA134" i="24"/>
  <c r="CR134" i="24"/>
  <c r="CQ134" i="24"/>
  <c r="CP134" i="24"/>
  <c r="CO134" i="24"/>
  <c r="CF134" i="24"/>
  <c r="CE134" i="24"/>
  <c r="CD134" i="24"/>
  <c r="CC134" i="24"/>
  <c r="CB134" i="24" s="1"/>
  <c r="BT134" i="24"/>
  <c r="BS134" i="24"/>
  <c r="BR134" i="24"/>
  <c r="BQ134" i="24"/>
  <c r="BH134" i="24"/>
  <c r="BG134" i="24"/>
  <c r="BF134" i="24"/>
  <c r="BE134" i="24"/>
  <c r="AV134" i="24"/>
  <c r="AU134" i="24"/>
  <c r="AT134" i="24"/>
  <c r="AS134" i="24"/>
  <c r="AO134" i="24" s="1"/>
  <c r="AJ134" i="24"/>
  <c r="AI134" i="24"/>
  <c r="AH134" i="24"/>
  <c r="AG134" i="24"/>
  <c r="W134" i="24"/>
  <c r="V134" i="24"/>
  <c r="U134" i="24"/>
  <c r="S134" i="24" s="1"/>
  <c r="L134" i="24"/>
  <c r="K134" i="24"/>
  <c r="J134" i="24"/>
  <c r="I134" i="24"/>
  <c r="H134" i="24" s="1"/>
  <c r="KB133" i="24"/>
  <c r="KA133" i="24"/>
  <c r="JZ133" i="24"/>
  <c r="JY133" i="24"/>
  <c r="JV133" i="24" s="1"/>
  <c r="JP133" i="24"/>
  <c r="JO133" i="24"/>
  <c r="JN133" i="24"/>
  <c r="JM133" i="24"/>
  <c r="JD133" i="24"/>
  <c r="JC133" i="24"/>
  <c r="JB133" i="24"/>
  <c r="JA133" i="24"/>
  <c r="IR133" i="24"/>
  <c r="IQ133" i="24"/>
  <c r="IP133" i="24"/>
  <c r="IO133" i="24"/>
  <c r="IF133" i="24"/>
  <c r="IE133" i="24"/>
  <c r="ID133" i="24"/>
  <c r="IC133" i="24"/>
  <c r="HZ133" i="24" s="1"/>
  <c r="HT133" i="24"/>
  <c r="HS133" i="24"/>
  <c r="HR133" i="24"/>
  <c r="HQ133" i="24"/>
  <c r="HO133" i="24" s="1"/>
  <c r="HH133" i="24"/>
  <c r="HG133" i="24"/>
  <c r="HF133" i="24"/>
  <c r="HE133" i="24"/>
  <c r="GV133" i="24"/>
  <c r="GU133" i="24"/>
  <c r="GT133" i="24"/>
  <c r="GS133" i="24"/>
  <c r="GJ133" i="24"/>
  <c r="GI133" i="24"/>
  <c r="GH133" i="24"/>
  <c r="GG133" i="24"/>
  <c r="FX133" i="24"/>
  <c r="FW133" i="24"/>
  <c r="FV133" i="24"/>
  <c r="FU133" i="24"/>
  <c r="FS133" i="24" s="1"/>
  <c r="FL133" i="24"/>
  <c r="FK133" i="24"/>
  <c r="FJ133" i="24"/>
  <c r="FI133" i="24"/>
  <c r="EZ133" i="24"/>
  <c r="EY133" i="24"/>
  <c r="EX133" i="24"/>
  <c r="EW133" i="24"/>
  <c r="EN133" i="24"/>
  <c r="EM133" i="24"/>
  <c r="EL133" i="24"/>
  <c r="EK133" i="24"/>
  <c r="EH133" i="24" s="1"/>
  <c r="EB133" i="24"/>
  <c r="EA133" i="24"/>
  <c r="DZ133" i="24"/>
  <c r="DY133" i="24"/>
  <c r="EC133" i="24" s="1"/>
  <c r="DP133" i="24"/>
  <c r="DO133" i="24"/>
  <c r="DN133" i="24"/>
  <c r="DM133" i="24"/>
  <c r="DJ133" i="24" s="1"/>
  <c r="DD133" i="24"/>
  <c r="DC133" i="24"/>
  <c r="DB133" i="24"/>
  <c r="DA133" i="24"/>
  <c r="CZ133" i="24" s="1"/>
  <c r="CR133" i="24"/>
  <c r="CQ133" i="24"/>
  <c r="CP133" i="24"/>
  <c r="CO133" i="24"/>
  <c r="CL133" i="24" s="1"/>
  <c r="CF133" i="24"/>
  <c r="CE133" i="24"/>
  <c r="CD133" i="24"/>
  <c r="CC133" i="24"/>
  <c r="CG133" i="24" s="1"/>
  <c r="BT133" i="24"/>
  <c r="BS133" i="24"/>
  <c r="BR133" i="24"/>
  <c r="BQ133" i="24"/>
  <c r="BP133" i="24" s="1"/>
  <c r="BH133" i="24"/>
  <c r="BG133" i="24"/>
  <c r="BF133" i="24"/>
  <c r="BE133" i="24"/>
  <c r="AV133" i="24"/>
  <c r="AU133" i="24"/>
  <c r="AT133" i="24"/>
  <c r="AS133" i="24"/>
  <c r="AP133" i="24" s="1"/>
  <c r="AJ133" i="24"/>
  <c r="AI133" i="24"/>
  <c r="AH133" i="24"/>
  <c r="AG133" i="24"/>
  <c r="AE133" i="24" s="1"/>
  <c r="W133" i="24"/>
  <c r="V133" i="24"/>
  <c r="U133" i="24"/>
  <c r="S133" i="24" s="1"/>
  <c r="L133" i="24"/>
  <c r="K133" i="24"/>
  <c r="J133" i="24"/>
  <c r="I133" i="24"/>
  <c r="KB132" i="24"/>
  <c r="KA132" i="24"/>
  <c r="JZ132" i="24"/>
  <c r="JY132" i="24"/>
  <c r="JP132" i="24"/>
  <c r="JO132" i="24"/>
  <c r="JN132" i="24"/>
  <c r="JM132" i="24"/>
  <c r="JI132" i="24" s="1"/>
  <c r="JD132" i="24"/>
  <c r="JC132" i="24"/>
  <c r="JB132" i="24"/>
  <c r="JA132" i="24"/>
  <c r="IR132" i="24"/>
  <c r="IQ132" i="24"/>
  <c r="IP132" i="24"/>
  <c r="IO132" i="24"/>
  <c r="IN132" i="24" s="1"/>
  <c r="IF132" i="24"/>
  <c r="IE132" i="24"/>
  <c r="ID132" i="24"/>
  <c r="IC132" i="24"/>
  <c r="IA132" i="24" s="1"/>
  <c r="HT132" i="24"/>
  <c r="HS132" i="24"/>
  <c r="HR132" i="24"/>
  <c r="HQ132" i="24"/>
  <c r="HN132" i="24" s="1"/>
  <c r="HH132" i="24"/>
  <c r="HG132" i="24"/>
  <c r="HF132" i="24"/>
  <c r="HE132" i="24"/>
  <c r="GV132" i="24"/>
  <c r="GU132" i="24"/>
  <c r="GT132" i="24"/>
  <c r="GS132" i="24"/>
  <c r="GR132" i="24" s="1"/>
  <c r="GJ132" i="24"/>
  <c r="GI132" i="24"/>
  <c r="GH132" i="24"/>
  <c r="GG132" i="24"/>
  <c r="FX132" i="24"/>
  <c r="FW132" i="24"/>
  <c r="FV132" i="24"/>
  <c r="FU132" i="24"/>
  <c r="FL132" i="24"/>
  <c r="FK132" i="24"/>
  <c r="FJ132" i="24"/>
  <c r="FI132" i="24"/>
  <c r="FG132" i="24" s="1"/>
  <c r="EZ132" i="24"/>
  <c r="EY132" i="24"/>
  <c r="EX132" i="24"/>
  <c r="EW132" i="24"/>
  <c r="EN132" i="24"/>
  <c r="EM132" i="24"/>
  <c r="EL132" i="24"/>
  <c r="EK132" i="24"/>
  <c r="EH132" i="24" s="1"/>
  <c r="EB132" i="24"/>
  <c r="EA132" i="24"/>
  <c r="DZ132" i="24"/>
  <c r="DY132" i="24"/>
  <c r="DU132" i="24" s="1"/>
  <c r="DP132" i="24"/>
  <c r="DO132" i="24"/>
  <c r="DN132" i="24"/>
  <c r="DM132" i="24"/>
  <c r="DD132" i="24"/>
  <c r="DC132" i="24"/>
  <c r="DB132" i="24"/>
  <c r="DA132" i="24"/>
  <c r="CR132" i="24"/>
  <c r="CQ132" i="24"/>
  <c r="CP132" i="24"/>
  <c r="CO132" i="24"/>
  <c r="CF132" i="24"/>
  <c r="CE132" i="24"/>
  <c r="CD132" i="24"/>
  <c r="CC132" i="24"/>
  <c r="BZ132" i="24" s="1"/>
  <c r="BT132" i="24"/>
  <c r="BS132" i="24"/>
  <c r="BR132" i="24"/>
  <c r="BQ132" i="24"/>
  <c r="BN132" i="24" s="1"/>
  <c r="BH132" i="24"/>
  <c r="BG132" i="24"/>
  <c r="BF132" i="24"/>
  <c r="BE132" i="24"/>
  <c r="BD132" i="24" s="1"/>
  <c r="AV132" i="24"/>
  <c r="AU132" i="24"/>
  <c r="AT132" i="24"/>
  <c r="AS132" i="24"/>
  <c r="AO132" i="24" s="1"/>
  <c r="AJ132" i="24"/>
  <c r="AI132" i="24"/>
  <c r="AH132" i="24"/>
  <c r="AG132" i="24"/>
  <c r="AF132" i="24" s="1"/>
  <c r="W132" i="24"/>
  <c r="V132" i="24"/>
  <c r="U132" i="24"/>
  <c r="L132" i="24"/>
  <c r="K132" i="24"/>
  <c r="J132" i="24"/>
  <c r="I132" i="24"/>
  <c r="H132" i="24" s="1"/>
  <c r="KB131" i="24"/>
  <c r="KA131" i="24"/>
  <c r="JZ131" i="24"/>
  <c r="JY131" i="24"/>
  <c r="JX131" i="24" s="1"/>
  <c r="JP131" i="24"/>
  <c r="JO131" i="24"/>
  <c r="JN131" i="24"/>
  <c r="JM131" i="24"/>
  <c r="JK131" i="24" s="1"/>
  <c r="JD131" i="24"/>
  <c r="JC131" i="24"/>
  <c r="JB131" i="24"/>
  <c r="JA131" i="24"/>
  <c r="IR131" i="24"/>
  <c r="IQ131" i="24"/>
  <c r="IP131" i="24"/>
  <c r="IO131" i="24"/>
  <c r="IK131" i="24" s="1"/>
  <c r="IF131" i="24"/>
  <c r="IE131" i="24"/>
  <c r="ID131" i="24"/>
  <c r="IC131" i="24"/>
  <c r="HZ131" i="24" s="1"/>
  <c r="HT131" i="24"/>
  <c r="HS131" i="24"/>
  <c r="HR131" i="24"/>
  <c r="HQ131" i="24"/>
  <c r="HH131" i="24"/>
  <c r="HG131" i="24"/>
  <c r="HF131" i="24"/>
  <c r="HE131" i="24"/>
  <c r="HB131" i="24" s="1"/>
  <c r="GV131" i="24"/>
  <c r="GU131" i="24"/>
  <c r="GT131" i="24"/>
  <c r="GS131" i="24"/>
  <c r="GP131" i="24" s="1"/>
  <c r="GJ131" i="24"/>
  <c r="GI131" i="24"/>
  <c r="GH131" i="24"/>
  <c r="GG131" i="24"/>
  <c r="GC131" i="24" s="1"/>
  <c r="FX131" i="24"/>
  <c r="FW131" i="24"/>
  <c r="FV131" i="24"/>
  <c r="FU131" i="24"/>
  <c r="FL131" i="24"/>
  <c r="FK131" i="24"/>
  <c r="FJ131" i="24"/>
  <c r="FI131" i="24"/>
  <c r="EZ131" i="24"/>
  <c r="EY131" i="24"/>
  <c r="EX131" i="24"/>
  <c r="EW131" i="24"/>
  <c r="ES131" i="24" s="1"/>
  <c r="EN131" i="24"/>
  <c r="EM131" i="24"/>
  <c r="EL131" i="24"/>
  <c r="EK131" i="24"/>
  <c r="EB131" i="24"/>
  <c r="EA131" i="24"/>
  <c r="DZ131" i="24"/>
  <c r="DY131" i="24"/>
  <c r="DU131" i="24" s="1"/>
  <c r="DP131" i="24"/>
  <c r="DO131" i="24"/>
  <c r="DN131" i="24"/>
  <c r="DM131" i="24"/>
  <c r="DD131" i="24"/>
  <c r="DC131" i="24"/>
  <c r="DB131" i="24"/>
  <c r="DA131" i="24"/>
  <c r="CX131" i="24" s="1"/>
  <c r="CR131" i="24"/>
  <c r="CQ131" i="24"/>
  <c r="CP131" i="24"/>
  <c r="CO131" i="24"/>
  <c r="CM131" i="24" s="1"/>
  <c r="CF131" i="24"/>
  <c r="CE131" i="24"/>
  <c r="CD131" i="24"/>
  <c r="CC131" i="24"/>
  <c r="CB131" i="24" s="1"/>
  <c r="BT131" i="24"/>
  <c r="BS131" i="24"/>
  <c r="BR131" i="24"/>
  <c r="BQ131" i="24"/>
  <c r="BH131" i="24"/>
  <c r="BG131" i="24"/>
  <c r="BF131" i="24"/>
  <c r="BE131" i="24"/>
  <c r="AV131" i="24"/>
  <c r="AU131" i="24"/>
  <c r="AT131" i="24"/>
  <c r="AS131" i="24"/>
  <c r="AQ131" i="24" s="1"/>
  <c r="AJ131" i="24"/>
  <c r="AI131" i="24"/>
  <c r="AH131" i="24"/>
  <c r="AG131" i="24"/>
  <c r="W131" i="24"/>
  <c r="V131" i="24"/>
  <c r="U131" i="24"/>
  <c r="R131" i="24" s="1"/>
  <c r="L131" i="24"/>
  <c r="K131" i="24"/>
  <c r="J131" i="24"/>
  <c r="I131" i="24"/>
  <c r="E131" i="24" s="1"/>
  <c r="KB130" i="24"/>
  <c r="KA130" i="24"/>
  <c r="JZ130" i="24"/>
  <c r="JY130" i="24"/>
  <c r="JV130" i="24" s="1"/>
  <c r="JP130" i="24"/>
  <c r="JO130" i="24"/>
  <c r="JN130" i="24"/>
  <c r="JM130" i="24"/>
  <c r="JL130" i="24" s="1"/>
  <c r="JD130" i="24"/>
  <c r="JC130" i="24"/>
  <c r="JB130" i="24"/>
  <c r="JA130" i="24"/>
  <c r="IR130" i="24"/>
  <c r="IQ130" i="24"/>
  <c r="IP130" i="24"/>
  <c r="IO130" i="24"/>
  <c r="IS130" i="24" s="1"/>
  <c r="IF130" i="24"/>
  <c r="IE130" i="24"/>
  <c r="ID130" i="24"/>
  <c r="IC130" i="24"/>
  <c r="IA130" i="24" s="1"/>
  <c r="HT130" i="24"/>
  <c r="HS130" i="24"/>
  <c r="HR130" i="24"/>
  <c r="HQ130" i="24"/>
  <c r="HH130" i="24"/>
  <c r="HG130" i="24"/>
  <c r="HF130" i="24"/>
  <c r="HE130" i="24"/>
  <c r="GV130" i="24"/>
  <c r="GU130" i="24"/>
  <c r="GT130" i="24"/>
  <c r="GS130" i="24"/>
  <c r="GO130" i="24" s="1"/>
  <c r="GJ130" i="24"/>
  <c r="GI130" i="24"/>
  <c r="GH130" i="24"/>
  <c r="GG130" i="24"/>
  <c r="FX130" i="24"/>
  <c r="FW130" i="24"/>
  <c r="FV130" i="24"/>
  <c r="FU130" i="24"/>
  <c r="FT130" i="24" s="1"/>
  <c r="FL130" i="24"/>
  <c r="FK130" i="24"/>
  <c r="FJ130" i="24"/>
  <c r="FI130" i="24"/>
  <c r="EZ130" i="24"/>
  <c r="EY130" i="24"/>
  <c r="EX130" i="24"/>
  <c r="EW130" i="24"/>
  <c r="EU130" i="24" s="1"/>
  <c r="EN130" i="24"/>
  <c r="EM130" i="24"/>
  <c r="EL130" i="24"/>
  <c r="EK130" i="24"/>
  <c r="EJ130" i="24" s="1"/>
  <c r="EB130" i="24"/>
  <c r="EA130" i="24"/>
  <c r="DZ130" i="24"/>
  <c r="DY130" i="24"/>
  <c r="DP130" i="24"/>
  <c r="DO130" i="24"/>
  <c r="DN130" i="24"/>
  <c r="DM130" i="24"/>
  <c r="DJ130" i="24" s="1"/>
  <c r="DD130" i="24"/>
  <c r="DC130" i="24"/>
  <c r="DB130" i="24"/>
  <c r="DA130" i="24"/>
  <c r="CR130" i="24"/>
  <c r="CQ130" i="24"/>
  <c r="CP130" i="24"/>
  <c r="CO130" i="24"/>
  <c r="CN130" i="24" s="1"/>
  <c r="CF130" i="24"/>
  <c r="CE130" i="24"/>
  <c r="CD130" i="24"/>
  <c r="CC130" i="24"/>
  <c r="BY130" i="24" s="1"/>
  <c r="BT130" i="24"/>
  <c r="BS130" i="24"/>
  <c r="BR130" i="24"/>
  <c r="BQ130" i="24"/>
  <c r="BH130" i="24"/>
  <c r="BG130" i="24"/>
  <c r="BF130" i="24"/>
  <c r="BE130" i="24"/>
  <c r="BA130" i="24" s="1"/>
  <c r="AV130" i="24"/>
  <c r="AU130" i="24"/>
  <c r="AT130" i="24"/>
  <c r="AS130" i="24"/>
  <c r="AJ130" i="24"/>
  <c r="AI130" i="24"/>
  <c r="AH130" i="24"/>
  <c r="AG130" i="24"/>
  <c r="W130" i="24"/>
  <c r="V130" i="24"/>
  <c r="U130" i="24"/>
  <c r="R130" i="24" s="1"/>
  <c r="L130" i="24"/>
  <c r="K130" i="24"/>
  <c r="J130" i="24"/>
  <c r="I130" i="24"/>
  <c r="KB129" i="24"/>
  <c r="KA129" i="24"/>
  <c r="JZ129" i="24"/>
  <c r="JY129" i="24"/>
  <c r="JP129" i="24"/>
  <c r="JO129" i="24"/>
  <c r="JN129" i="24"/>
  <c r="JM129" i="24"/>
  <c r="JL129" i="24" s="1"/>
  <c r="JD129" i="24"/>
  <c r="JC129" i="24"/>
  <c r="JB129" i="24"/>
  <c r="JA129" i="24"/>
  <c r="IX129" i="24" s="1"/>
  <c r="IR129" i="24"/>
  <c r="IQ129" i="24"/>
  <c r="IP129" i="24"/>
  <c r="IO129" i="24"/>
  <c r="IF129" i="24"/>
  <c r="IE129" i="24"/>
  <c r="ID129" i="24"/>
  <c r="IC129" i="24"/>
  <c r="HT129" i="24"/>
  <c r="HS129" i="24"/>
  <c r="HR129" i="24"/>
  <c r="HQ129" i="24"/>
  <c r="HH129" i="24"/>
  <c r="HG129" i="24"/>
  <c r="HF129" i="24"/>
  <c r="HE129" i="24"/>
  <c r="HB129" i="24" s="1"/>
  <c r="GV129" i="24"/>
  <c r="GU129" i="24"/>
  <c r="GT129" i="24"/>
  <c r="GS129" i="24"/>
  <c r="GQ129" i="24" s="1"/>
  <c r="GJ129" i="24"/>
  <c r="GI129" i="24"/>
  <c r="GH129" i="24"/>
  <c r="GG129" i="24"/>
  <c r="GD129" i="24" s="1"/>
  <c r="FX129" i="24"/>
  <c r="FW129" i="24"/>
  <c r="FV129" i="24"/>
  <c r="FU129" i="24"/>
  <c r="FL129" i="24"/>
  <c r="FK129" i="24"/>
  <c r="FJ129" i="24"/>
  <c r="FI129" i="24"/>
  <c r="EZ129" i="24"/>
  <c r="EY129" i="24"/>
  <c r="EX129" i="24"/>
  <c r="EW129" i="24"/>
  <c r="FA129" i="24" s="1"/>
  <c r="EN129" i="24"/>
  <c r="EM129" i="24"/>
  <c r="EL129" i="24"/>
  <c r="EK129" i="24"/>
  <c r="EO129" i="24" s="1"/>
  <c r="EB129" i="24"/>
  <c r="EA129" i="24"/>
  <c r="DZ129" i="24"/>
  <c r="DY129" i="24"/>
  <c r="DP129" i="24"/>
  <c r="DO129" i="24"/>
  <c r="DN129" i="24"/>
  <c r="DM129" i="24"/>
  <c r="DJ129" i="24" s="1"/>
  <c r="DD129" i="24"/>
  <c r="DC129" i="24"/>
  <c r="DB129" i="24"/>
  <c r="DA129" i="24"/>
  <c r="CW129" i="24" s="1"/>
  <c r="CR129" i="24"/>
  <c r="CQ129" i="24"/>
  <c r="CP129" i="24"/>
  <c r="CO129" i="24"/>
  <c r="CF129" i="24"/>
  <c r="CE129" i="24"/>
  <c r="CD129" i="24"/>
  <c r="CC129" i="24"/>
  <c r="CB129" i="24" s="1"/>
  <c r="BT129" i="24"/>
  <c r="BS129" i="24"/>
  <c r="BR129" i="24"/>
  <c r="BQ129" i="24"/>
  <c r="BH129" i="24"/>
  <c r="BG129" i="24"/>
  <c r="BF129" i="24"/>
  <c r="BE129" i="24"/>
  <c r="AV129" i="24"/>
  <c r="AU129" i="24"/>
  <c r="AT129" i="24"/>
  <c r="AS129" i="24"/>
  <c r="AP129" i="24" s="1"/>
  <c r="AJ129" i="24"/>
  <c r="AI129" i="24"/>
  <c r="AH129" i="24"/>
  <c r="AG129" i="24"/>
  <c r="W129" i="24"/>
  <c r="V129" i="24"/>
  <c r="U129" i="24"/>
  <c r="R129" i="24" s="1"/>
  <c r="L129" i="24"/>
  <c r="K129" i="24"/>
  <c r="J129" i="24"/>
  <c r="I129" i="24"/>
  <c r="KB128" i="24"/>
  <c r="KA128" i="24"/>
  <c r="JZ128" i="24"/>
  <c r="JY128" i="24"/>
  <c r="JP128" i="24"/>
  <c r="JO128" i="24"/>
  <c r="JN128" i="24"/>
  <c r="JM128" i="24"/>
  <c r="JI128" i="24" s="1"/>
  <c r="JD128" i="24"/>
  <c r="JC128" i="24"/>
  <c r="JB128" i="24"/>
  <c r="JA128" i="24"/>
  <c r="IR128" i="24"/>
  <c r="IQ128" i="24"/>
  <c r="IP128" i="24"/>
  <c r="IO128" i="24"/>
  <c r="IF128" i="24"/>
  <c r="IE128" i="24"/>
  <c r="ID128" i="24"/>
  <c r="IC128" i="24"/>
  <c r="IB128" i="24" s="1"/>
  <c r="HT128" i="24"/>
  <c r="HS128" i="24"/>
  <c r="HR128" i="24"/>
  <c r="HQ128" i="24"/>
  <c r="HH128" i="24"/>
  <c r="HG128" i="24"/>
  <c r="HF128" i="24"/>
  <c r="HE128" i="24"/>
  <c r="GV128" i="24"/>
  <c r="GU128" i="24"/>
  <c r="GT128" i="24"/>
  <c r="GS128" i="24"/>
  <c r="GQ128" i="24" s="1"/>
  <c r="GJ128" i="24"/>
  <c r="GI128" i="24"/>
  <c r="GH128" i="24"/>
  <c r="GG128" i="24"/>
  <c r="GF128" i="24" s="1"/>
  <c r="FX128" i="24"/>
  <c r="FW128" i="24"/>
  <c r="FV128" i="24"/>
  <c r="FU128" i="24"/>
  <c r="FT128" i="24" s="1"/>
  <c r="FL128" i="24"/>
  <c r="FK128" i="24"/>
  <c r="FJ128" i="24"/>
  <c r="FI128" i="24"/>
  <c r="EZ128" i="24"/>
  <c r="EY128" i="24"/>
  <c r="EX128" i="24"/>
  <c r="EW128" i="24"/>
  <c r="EU128" i="24" s="1"/>
  <c r="EN128" i="24"/>
  <c r="EM128" i="24"/>
  <c r="EL128" i="24"/>
  <c r="EK128" i="24"/>
  <c r="EH128" i="24" s="1"/>
  <c r="EB128" i="24"/>
  <c r="EA128" i="24"/>
  <c r="DZ128" i="24"/>
  <c r="DY128" i="24"/>
  <c r="DP128" i="24"/>
  <c r="DO128" i="24"/>
  <c r="DN128" i="24"/>
  <c r="DM128" i="24"/>
  <c r="DJ128" i="24" s="1"/>
  <c r="DD128" i="24"/>
  <c r="DC128" i="24"/>
  <c r="DB128" i="24"/>
  <c r="DA128" i="24"/>
  <c r="CR128" i="24"/>
  <c r="CQ128" i="24"/>
  <c r="CP128" i="24"/>
  <c r="CO128" i="24"/>
  <c r="CF128" i="24"/>
  <c r="CE128" i="24"/>
  <c r="CD128" i="24"/>
  <c r="CC128" i="24"/>
  <c r="BT128" i="24"/>
  <c r="BS128" i="24"/>
  <c r="BR128" i="24"/>
  <c r="BQ128" i="24"/>
  <c r="BH128" i="24"/>
  <c r="BG128" i="24"/>
  <c r="BF128" i="24"/>
  <c r="BE128" i="24"/>
  <c r="BC128" i="24" s="1"/>
  <c r="AV128" i="24"/>
  <c r="AU128" i="24"/>
  <c r="AT128" i="24"/>
  <c r="AS128" i="24"/>
  <c r="AO128" i="24" s="1"/>
  <c r="AJ128" i="24"/>
  <c r="AI128" i="24"/>
  <c r="AH128" i="24"/>
  <c r="AG128" i="24"/>
  <c r="W128" i="24"/>
  <c r="V128" i="24"/>
  <c r="U128" i="24"/>
  <c r="R128" i="24" s="1"/>
  <c r="L128" i="24"/>
  <c r="K128" i="24"/>
  <c r="J128" i="24"/>
  <c r="I128" i="24"/>
  <c r="G128" i="24" s="1"/>
  <c r="KB127" i="24"/>
  <c r="KA127" i="24"/>
  <c r="JZ127" i="24"/>
  <c r="JY127" i="24"/>
  <c r="JP127" i="24"/>
  <c r="JO127" i="24"/>
  <c r="JN127" i="24"/>
  <c r="JM127" i="24"/>
  <c r="JL127" i="24" s="1"/>
  <c r="JD127" i="24"/>
  <c r="JC127" i="24"/>
  <c r="JB127" i="24"/>
  <c r="JA127" i="24"/>
  <c r="IR127" i="24"/>
  <c r="IQ127" i="24"/>
  <c r="IP127" i="24"/>
  <c r="IO127" i="24"/>
  <c r="IM127" i="24" s="1"/>
  <c r="IF127" i="24"/>
  <c r="IE127" i="24"/>
  <c r="ID127" i="24"/>
  <c r="IC127" i="24"/>
  <c r="HT127" i="24"/>
  <c r="HS127" i="24"/>
  <c r="HR127" i="24"/>
  <c r="HQ127" i="24"/>
  <c r="HH127" i="24"/>
  <c r="HG127" i="24"/>
  <c r="HF127" i="24"/>
  <c r="HE127" i="24"/>
  <c r="HD127" i="24" s="1"/>
  <c r="GV127" i="24"/>
  <c r="GU127" i="24"/>
  <c r="GT127" i="24"/>
  <c r="GS127" i="24"/>
  <c r="GJ127" i="24"/>
  <c r="GI127" i="24"/>
  <c r="GH127" i="24"/>
  <c r="GG127" i="24"/>
  <c r="FX127" i="24"/>
  <c r="FW127" i="24"/>
  <c r="FV127" i="24"/>
  <c r="FU127" i="24"/>
  <c r="FS127" i="24" s="1"/>
  <c r="FL127" i="24"/>
  <c r="FK127" i="24"/>
  <c r="FJ127" i="24"/>
  <c r="FI127" i="24"/>
  <c r="EZ127" i="24"/>
  <c r="EY127" i="24"/>
  <c r="EX127" i="24"/>
  <c r="EW127" i="24"/>
  <c r="EN127" i="24"/>
  <c r="EM127" i="24"/>
  <c r="EL127" i="24"/>
  <c r="EK127" i="24"/>
  <c r="EB127" i="24"/>
  <c r="EA127" i="24"/>
  <c r="DZ127" i="24"/>
  <c r="DY127" i="24"/>
  <c r="DW127" i="24" s="1"/>
  <c r="DP127" i="24"/>
  <c r="DO127" i="24"/>
  <c r="DN127" i="24"/>
  <c r="DM127" i="24"/>
  <c r="DD127" i="24"/>
  <c r="DC127" i="24"/>
  <c r="DB127" i="24"/>
  <c r="DA127" i="24"/>
  <c r="CW127" i="24" s="1"/>
  <c r="CR127" i="24"/>
  <c r="CQ127" i="24"/>
  <c r="CP127" i="24"/>
  <c r="CO127" i="24"/>
  <c r="CK127" i="24" s="1"/>
  <c r="CF127" i="24"/>
  <c r="CE127" i="24"/>
  <c r="CD127" i="24"/>
  <c r="CC127" i="24"/>
  <c r="BZ127" i="24" s="1"/>
  <c r="BT127" i="24"/>
  <c r="BS127" i="24"/>
  <c r="BR127" i="24"/>
  <c r="BQ127" i="24"/>
  <c r="BO127" i="24" s="1"/>
  <c r="BH127" i="24"/>
  <c r="BG127" i="24"/>
  <c r="BF127" i="24"/>
  <c r="BE127" i="24"/>
  <c r="AV127" i="24"/>
  <c r="AU127" i="24"/>
  <c r="AT127" i="24"/>
  <c r="AS127" i="24"/>
  <c r="AP127" i="24" s="1"/>
  <c r="AJ127" i="24"/>
  <c r="AI127" i="24"/>
  <c r="AH127" i="24"/>
  <c r="AG127" i="24"/>
  <c r="AE127" i="24" s="1"/>
  <c r="W127" i="24"/>
  <c r="V127" i="24"/>
  <c r="U127" i="24"/>
  <c r="T127" i="24" s="1"/>
  <c r="L127" i="24"/>
  <c r="K127" i="24"/>
  <c r="J127" i="24"/>
  <c r="I127" i="24"/>
  <c r="KB126" i="24"/>
  <c r="KA126" i="24"/>
  <c r="JZ126" i="24"/>
  <c r="JY126" i="24"/>
  <c r="JX126" i="24" s="1"/>
  <c r="JP126" i="24"/>
  <c r="JO126" i="24"/>
  <c r="JN126" i="24"/>
  <c r="JM126" i="24"/>
  <c r="JK126" i="24" s="1"/>
  <c r="JD126" i="24"/>
  <c r="JC126" i="24"/>
  <c r="JB126" i="24"/>
  <c r="JA126" i="24"/>
  <c r="IZ126" i="24" s="1"/>
  <c r="IR126" i="24"/>
  <c r="IQ126" i="24"/>
  <c r="IP126" i="24"/>
  <c r="IO126" i="24"/>
  <c r="IF126" i="24"/>
  <c r="IE126" i="24"/>
  <c r="ID126" i="24"/>
  <c r="IC126" i="24"/>
  <c r="HT126" i="24"/>
  <c r="HS126" i="24"/>
  <c r="HR126" i="24"/>
  <c r="HQ126" i="24"/>
  <c r="HH126" i="24"/>
  <c r="HG126" i="24"/>
  <c r="HF126" i="24"/>
  <c r="HE126" i="24"/>
  <c r="HD126" i="24" s="1"/>
  <c r="GV126" i="24"/>
  <c r="GU126" i="24"/>
  <c r="GT126" i="24"/>
  <c r="GS126" i="24"/>
  <c r="GO126" i="24" s="1"/>
  <c r="GJ126" i="24"/>
  <c r="GI126" i="24"/>
  <c r="GH126" i="24"/>
  <c r="GG126" i="24"/>
  <c r="FX126" i="24"/>
  <c r="FW126" i="24"/>
  <c r="FV126" i="24"/>
  <c r="FU126" i="24"/>
  <c r="FR126" i="24" s="1"/>
  <c r="FL126" i="24"/>
  <c r="FK126" i="24"/>
  <c r="FJ126" i="24"/>
  <c r="FI126" i="24"/>
  <c r="EZ126" i="24"/>
  <c r="EY126" i="24"/>
  <c r="EX126" i="24"/>
  <c r="EW126" i="24"/>
  <c r="EN126" i="24"/>
  <c r="EM126" i="24"/>
  <c r="EL126" i="24"/>
  <c r="EK126" i="24"/>
  <c r="EB126" i="24"/>
  <c r="EA126" i="24"/>
  <c r="DZ126" i="24"/>
  <c r="DY126" i="24"/>
  <c r="DP126" i="24"/>
  <c r="DO126" i="24"/>
  <c r="DN126" i="24"/>
  <c r="DM126" i="24"/>
  <c r="DD126" i="24"/>
  <c r="DC126" i="24"/>
  <c r="DB126" i="24"/>
  <c r="DA126" i="24"/>
  <c r="CR126" i="24"/>
  <c r="CQ126" i="24"/>
  <c r="CP126" i="24"/>
  <c r="CO126" i="24"/>
  <c r="CF126" i="24"/>
  <c r="CE126" i="24"/>
  <c r="CD126" i="24"/>
  <c r="CC126" i="24"/>
  <c r="BZ126" i="24" s="1"/>
  <c r="BT126" i="24"/>
  <c r="BS126" i="24"/>
  <c r="BR126" i="24"/>
  <c r="BQ126" i="24"/>
  <c r="BM126" i="24" s="1"/>
  <c r="BH126" i="24"/>
  <c r="BG126" i="24"/>
  <c r="BF126" i="24"/>
  <c r="BE126" i="24"/>
  <c r="AV126" i="24"/>
  <c r="AU126" i="24"/>
  <c r="AT126" i="24"/>
  <c r="AS126" i="24"/>
  <c r="AJ126" i="24"/>
  <c r="AI126" i="24"/>
  <c r="AH126" i="24"/>
  <c r="AG126" i="24"/>
  <c r="W126" i="24"/>
  <c r="V126" i="24"/>
  <c r="U126" i="24"/>
  <c r="L126" i="24"/>
  <c r="K126" i="24"/>
  <c r="J126" i="24"/>
  <c r="I126" i="24"/>
  <c r="H126" i="24" s="1"/>
  <c r="KB125" i="24"/>
  <c r="KA125" i="24"/>
  <c r="JZ125" i="24"/>
  <c r="JY125" i="24"/>
  <c r="JP125" i="24"/>
  <c r="JO125" i="24"/>
  <c r="JN125" i="24"/>
  <c r="JM125" i="24"/>
  <c r="JJ125" i="24" s="1"/>
  <c r="JD125" i="24"/>
  <c r="JC125" i="24"/>
  <c r="JB125" i="24"/>
  <c r="JA125" i="24"/>
  <c r="IY125" i="24" s="1"/>
  <c r="IR125" i="24"/>
  <c r="IQ125" i="24"/>
  <c r="IP125" i="24"/>
  <c r="IO125" i="24"/>
  <c r="IF125" i="24"/>
  <c r="IE125" i="24"/>
  <c r="ID125" i="24"/>
  <c r="IC125" i="24"/>
  <c r="HT125" i="24"/>
  <c r="HS125" i="24"/>
  <c r="HR125" i="24"/>
  <c r="HQ125" i="24"/>
  <c r="HH125" i="24"/>
  <c r="HG125" i="24"/>
  <c r="HF125" i="24"/>
  <c r="HE125" i="24"/>
  <c r="HD125" i="24" s="1"/>
  <c r="GV125" i="24"/>
  <c r="GU125" i="24"/>
  <c r="GT125" i="24"/>
  <c r="GS125" i="24"/>
  <c r="GJ125" i="24"/>
  <c r="GI125" i="24"/>
  <c r="GH125" i="24"/>
  <c r="GG125" i="24"/>
  <c r="FX125" i="24"/>
  <c r="FW125" i="24"/>
  <c r="FV125" i="24"/>
  <c r="FU125" i="24"/>
  <c r="FS125" i="24" s="1"/>
  <c r="FL125" i="24"/>
  <c r="FK125" i="24"/>
  <c r="FJ125" i="24"/>
  <c r="FI125" i="24"/>
  <c r="FH125" i="24" s="1"/>
  <c r="EZ125" i="24"/>
  <c r="EY125" i="24"/>
  <c r="EX125" i="24"/>
  <c r="EW125" i="24"/>
  <c r="EV125" i="24" s="1"/>
  <c r="EN125" i="24"/>
  <c r="EM125" i="24"/>
  <c r="EL125" i="24"/>
  <c r="EK125" i="24"/>
  <c r="EB125" i="24"/>
  <c r="EA125" i="24"/>
  <c r="DZ125" i="24"/>
  <c r="DY125" i="24"/>
  <c r="DW125" i="24" s="1"/>
  <c r="DP125" i="24"/>
  <c r="DO125" i="24"/>
  <c r="DN125" i="24"/>
  <c r="DM125" i="24"/>
  <c r="DD125" i="24"/>
  <c r="DC125" i="24"/>
  <c r="DB125" i="24"/>
  <c r="DA125" i="24"/>
  <c r="CZ125" i="24" s="1"/>
  <c r="CR125" i="24"/>
  <c r="CQ125" i="24"/>
  <c r="CP125" i="24"/>
  <c r="CO125" i="24"/>
  <c r="CF125" i="24"/>
  <c r="CE125" i="24"/>
  <c r="CD125" i="24"/>
  <c r="CC125" i="24"/>
  <c r="BZ125" i="24" s="1"/>
  <c r="BT125" i="24"/>
  <c r="BS125" i="24"/>
  <c r="BR125" i="24"/>
  <c r="BQ125" i="24"/>
  <c r="BO125" i="24" s="1"/>
  <c r="BH125" i="24"/>
  <c r="BG125" i="24"/>
  <c r="BF125" i="24"/>
  <c r="BE125" i="24"/>
  <c r="AV125" i="24"/>
  <c r="AU125" i="24"/>
  <c r="AT125" i="24"/>
  <c r="AS125" i="24"/>
  <c r="AJ125" i="24"/>
  <c r="AI125" i="24"/>
  <c r="AH125" i="24"/>
  <c r="AG125" i="24"/>
  <c r="W125" i="24"/>
  <c r="V125" i="24"/>
  <c r="U125" i="24"/>
  <c r="R125" i="24" s="1"/>
  <c r="L125" i="24"/>
  <c r="K125" i="24"/>
  <c r="J125" i="24"/>
  <c r="I125" i="24"/>
  <c r="KB124" i="24"/>
  <c r="KA124" i="24"/>
  <c r="JZ124" i="24"/>
  <c r="JY124" i="24"/>
  <c r="JP124" i="24"/>
  <c r="JO124" i="24"/>
  <c r="JN124" i="24"/>
  <c r="JM124" i="24"/>
  <c r="JK124" i="24" s="1"/>
  <c r="JD124" i="24"/>
  <c r="JC124" i="24"/>
  <c r="JB124" i="24"/>
  <c r="JA124" i="24"/>
  <c r="IZ124" i="24" s="1"/>
  <c r="IR124" i="24"/>
  <c r="IQ124" i="24"/>
  <c r="IP124" i="24"/>
  <c r="IO124" i="24"/>
  <c r="IN124" i="24" s="1"/>
  <c r="IF124" i="24"/>
  <c r="IE124" i="24"/>
  <c r="ID124" i="24"/>
  <c r="IC124" i="24"/>
  <c r="HT124" i="24"/>
  <c r="HS124" i="24"/>
  <c r="HR124" i="24"/>
  <c r="HQ124" i="24"/>
  <c r="HH124" i="24"/>
  <c r="HG124" i="24"/>
  <c r="HF124" i="24"/>
  <c r="HE124" i="24"/>
  <c r="GV124" i="24"/>
  <c r="GU124" i="24"/>
  <c r="GT124" i="24"/>
  <c r="GS124" i="24"/>
  <c r="GR124" i="24" s="1"/>
  <c r="GJ124" i="24"/>
  <c r="GI124" i="24"/>
  <c r="GH124" i="24"/>
  <c r="GG124" i="24"/>
  <c r="GC124" i="24" s="1"/>
  <c r="FX124" i="24"/>
  <c r="FW124" i="24"/>
  <c r="FV124" i="24"/>
  <c r="FU124" i="24"/>
  <c r="FL124" i="24"/>
  <c r="FK124" i="24"/>
  <c r="FJ124" i="24"/>
  <c r="FI124" i="24"/>
  <c r="FG124" i="24" s="1"/>
  <c r="EZ124" i="24"/>
  <c r="EY124" i="24"/>
  <c r="EX124" i="24"/>
  <c r="EW124" i="24"/>
  <c r="EV124" i="24" s="1"/>
  <c r="EN124" i="24"/>
  <c r="EM124" i="24"/>
  <c r="EL124" i="24"/>
  <c r="EK124" i="24"/>
  <c r="EB124" i="24"/>
  <c r="EA124" i="24"/>
  <c r="DZ124" i="24"/>
  <c r="DY124" i="24"/>
  <c r="DV124" i="24" s="1"/>
  <c r="DP124" i="24"/>
  <c r="DO124" i="24"/>
  <c r="DN124" i="24"/>
  <c r="DM124" i="24"/>
  <c r="DJ124" i="24" s="1"/>
  <c r="DD124" i="24"/>
  <c r="DC124" i="24"/>
  <c r="DB124" i="24"/>
  <c r="DA124" i="24"/>
  <c r="CR124" i="24"/>
  <c r="CQ124" i="24"/>
  <c r="CP124" i="24"/>
  <c r="CO124" i="24"/>
  <c r="CL124" i="24" s="1"/>
  <c r="CF124" i="24"/>
  <c r="CE124" i="24"/>
  <c r="CD124" i="24"/>
  <c r="CC124" i="24"/>
  <c r="BT124" i="24"/>
  <c r="BS124" i="24"/>
  <c r="BR124" i="24"/>
  <c r="BQ124" i="24"/>
  <c r="BH124" i="24"/>
  <c r="BG124" i="24"/>
  <c r="BF124" i="24"/>
  <c r="BE124" i="24"/>
  <c r="AV124" i="24"/>
  <c r="AU124" i="24"/>
  <c r="AT124" i="24"/>
  <c r="AS124" i="24"/>
  <c r="AJ124" i="24"/>
  <c r="AI124" i="24"/>
  <c r="AH124" i="24"/>
  <c r="AG124" i="24"/>
  <c r="AC124" i="24" s="1"/>
  <c r="W124" i="24"/>
  <c r="V124" i="24"/>
  <c r="U124" i="24"/>
  <c r="L124" i="24"/>
  <c r="K124" i="24"/>
  <c r="J124" i="24"/>
  <c r="I124" i="24"/>
  <c r="KB123" i="24"/>
  <c r="KA123" i="24"/>
  <c r="JZ123" i="24"/>
  <c r="JY123" i="24"/>
  <c r="JU123" i="24" s="1"/>
  <c r="JP123" i="24"/>
  <c r="JO123" i="24"/>
  <c r="JN123" i="24"/>
  <c r="JM123" i="24"/>
  <c r="JQ123" i="24" s="1"/>
  <c r="JD123" i="24"/>
  <c r="JC123" i="24"/>
  <c r="JB123" i="24"/>
  <c r="JA123" i="24"/>
  <c r="IR123" i="24"/>
  <c r="IQ123" i="24"/>
  <c r="IP123" i="24"/>
  <c r="IO123" i="24"/>
  <c r="IN123" i="24" s="1"/>
  <c r="IF123" i="24"/>
  <c r="IE123" i="24"/>
  <c r="ID123" i="24"/>
  <c r="IC123" i="24"/>
  <c r="HT123" i="24"/>
  <c r="HS123" i="24"/>
  <c r="HR123" i="24"/>
  <c r="HQ123" i="24"/>
  <c r="HH123" i="24"/>
  <c r="HG123" i="24"/>
  <c r="HF123" i="24"/>
  <c r="HE123" i="24"/>
  <c r="HA123" i="24" s="1"/>
  <c r="GV123" i="24"/>
  <c r="GU123" i="24"/>
  <c r="GT123" i="24"/>
  <c r="GS123" i="24"/>
  <c r="GJ123" i="24"/>
  <c r="GI123" i="24"/>
  <c r="GH123" i="24"/>
  <c r="GG123" i="24"/>
  <c r="GD123" i="24" s="1"/>
  <c r="FX123" i="24"/>
  <c r="FW123" i="24"/>
  <c r="FV123" i="24"/>
  <c r="FU123" i="24"/>
  <c r="FL123" i="24"/>
  <c r="FK123" i="24"/>
  <c r="FJ123" i="24"/>
  <c r="FI123" i="24"/>
  <c r="FM123" i="24" s="1"/>
  <c r="EZ123" i="24"/>
  <c r="EY123" i="24"/>
  <c r="EX123" i="24"/>
  <c r="EW123" i="24"/>
  <c r="EN123" i="24"/>
  <c r="EM123" i="24"/>
  <c r="EL123" i="24"/>
  <c r="EK123" i="24"/>
  <c r="EB123" i="24"/>
  <c r="EA123" i="24"/>
  <c r="DZ123" i="24"/>
  <c r="DY123" i="24"/>
  <c r="DP123" i="24"/>
  <c r="DO123" i="24"/>
  <c r="DN123" i="24"/>
  <c r="DM123" i="24"/>
  <c r="DJ123" i="24" s="1"/>
  <c r="DD123" i="24"/>
  <c r="DC123" i="24"/>
  <c r="DB123" i="24"/>
  <c r="DA123" i="24"/>
  <c r="CZ123" i="24" s="1"/>
  <c r="CR123" i="24"/>
  <c r="CQ123" i="24"/>
  <c r="CP123" i="24"/>
  <c r="CO123" i="24"/>
  <c r="CK123" i="24" s="1"/>
  <c r="CF123" i="24"/>
  <c r="CE123" i="24"/>
  <c r="CD123" i="24"/>
  <c r="CC123" i="24"/>
  <c r="BZ123" i="24" s="1"/>
  <c r="BT123" i="24"/>
  <c r="BS123" i="24"/>
  <c r="BR123" i="24"/>
  <c r="BQ123" i="24"/>
  <c r="BH123" i="24"/>
  <c r="BG123" i="24"/>
  <c r="BF123" i="24"/>
  <c r="BE123" i="24"/>
  <c r="BD123" i="24" s="1"/>
  <c r="AV123" i="24"/>
  <c r="AU123" i="24"/>
  <c r="AT123" i="24"/>
  <c r="AS123" i="24"/>
  <c r="AJ123" i="24"/>
  <c r="AI123" i="24"/>
  <c r="AH123" i="24"/>
  <c r="AG123" i="24"/>
  <c r="AD123" i="24" s="1"/>
  <c r="W123" i="24"/>
  <c r="V123" i="24"/>
  <c r="U123" i="24"/>
  <c r="T123" i="24" s="1"/>
  <c r="L123" i="24"/>
  <c r="K123" i="24"/>
  <c r="J123" i="24"/>
  <c r="I123" i="24"/>
  <c r="KB122" i="24"/>
  <c r="KA122" i="24"/>
  <c r="JZ122" i="24"/>
  <c r="JY122" i="24"/>
  <c r="JV122" i="24" s="1"/>
  <c r="JP122" i="24"/>
  <c r="JO122" i="24"/>
  <c r="JN122" i="24"/>
  <c r="JM122" i="24"/>
  <c r="JD122" i="24"/>
  <c r="JC122" i="24"/>
  <c r="JB122" i="24"/>
  <c r="JA122" i="24"/>
  <c r="IR122" i="24"/>
  <c r="IQ122" i="24"/>
  <c r="IP122" i="24"/>
  <c r="IO122" i="24"/>
  <c r="IM122" i="24" s="1"/>
  <c r="IF122" i="24"/>
  <c r="IE122" i="24"/>
  <c r="ID122" i="24"/>
  <c r="IC122" i="24"/>
  <c r="HT122" i="24"/>
  <c r="HS122" i="24"/>
  <c r="HR122" i="24"/>
  <c r="HQ122" i="24"/>
  <c r="HH122" i="24"/>
  <c r="HG122" i="24"/>
  <c r="HF122" i="24"/>
  <c r="HE122" i="24"/>
  <c r="HI122" i="24" s="1"/>
  <c r="GV122" i="24"/>
  <c r="GU122" i="24"/>
  <c r="GT122" i="24"/>
  <c r="GS122" i="24"/>
  <c r="GJ122" i="24"/>
  <c r="GI122" i="24"/>
  <c r="GH122" i="24"/>
  <c r="GG122" i="24"/>
  <c r="GD122" i="24" s="1"/>
  <c r="FX122" i="24"/>
  <c r="FW122" i="24"/>
  <c r="FV122" i="24"/>
  <c r="FU122" i="24"/>
  <c r="FY122" i="24" s="1"/>
  <c r="FL122" i="24"/>
  <c r="FK122" i="24"/>
  <c r="FJ122" i="24"/>
  <c r="FI122" i="24"/>
  <c r="FH122" i="24" s="1"/>
  <c r="EZ122" i="24"/>
  <c r="EY122" i="24"/>
  <c r="EX122" i="24"/>
  <c r="EW122" i="24"/>
  <c r="EV122" i="24" s="1"/>
  <c r="EN122" i="24"/>
  <c r="EM122" i="24"/>
  <c r="EL122" i="24"/>
  <c r="EK122" i="24"/>
  <c r="EG122" i="24" s="1"/>
  <c r="EB122" i="24"/>
  <c r="EA122" i="24"/>
  <c r="DZ122" i="24"/>
  <c r="DY122" i="24"/>
  <c r="EC122" i="24" s="1"/>
  <c r="DP122" i="24"/>
  <c r="DO122" i="24"/>
  <c r="DN122" i="24"/>
  <c r="DM122" i="24"/>
  <c r="DI122" i="24" s="1"/>
  <c r="DD122" i="24"/>
  <c r="DC122" i="24"/>
  <c r="DB122" i="24"/>
  <c r="DA122" i="24"/>
  <c r="CZ122" i="24" s="1"/>
  <c r="CR122" i="24"/>
  <c r="CQ122" i="24"/>
  <c r="CP122" i="24"/>
  <c r="CO122" i="24"/>
  <c r="CL122" i="24" s="1"/>
  <c r="CF122" i="24"/>
  <c r="CE122" i="24"/>
  <c r="CD122" i="24"/>
  <c r="CC122" i="24"/>
  <c r="BT122" i="24"/>
  <c r="BS122" i="24"/>
  <c r="BR122" i="24"/>
  <c r="BQ122" i="24"/>
  <c r="BH122" i="24"/>
  <c r="BG122" i="24"/>
  <c r="BF122" i="24"/>
  <c r="BE122" i="24"/>
  <c r="AV122" i="24"/>
  <c r="AU122" i="24"/>
  <c r="AT122" i="24"/>
  <c r="AS122" i="24"/>
  <c r="AJ122" i="24"/>
  <c r="AI122" i="24"/>
  <c r="AH122" i="24"/>
  <c r="AG122" i="24"/>
  <c r="AK122" i="24" s="1"/>
  <c r="W122" i="24"/>
  <c r="V122" i="24"/>
  <c r="U122" i="24"/>
  <c r="R122" i="24" s="1"/>
  <c r="L122" i="24"/>
  <c r="K122" i="24"/>
  <c r="J122" i="24"/>
  <c r="I122" i="24"/>
  <c r="KB121" i="24"/>
  <c r="KA121" i="24"/>
  <c r="JZ121" i="24"/>
  <c r="JY121" i="24"/>
  <c r="JU121" i="24" s="1"/>
  <c r="JP121" i="24"/>
  <c r="JO121" i="24"/>
  <c r="JN121" i="24"/>
  <c r="JM121" i="24"/>
  <c r="JJ121" i="24" s="1"/>
  <c r="JD121" i="24"/>
  <c r="JC121" i="24"/>
  <c r="JB121" i="24"/>
  <c r="JA121" i="24"/>
  <c r="IY121" i="24" s="1"/>
  <c r="IR121" i="24"/>
  <c r="IQ121" i="24"/>
  <c r="IP121" i="24"/>
  <c r="IO121" i="24"/>
  <c r="IN121" i="24" s="1"/>
  <c r="IF121" i="24"/>
  <c r="IE121" i="24"/>
  <c r="ID121" i="24"/>
  <c r="IC121" i="24"/>
  <c r="HT121" i="24"/>
  <c r="HS121" i="24"/>
  <c r="HR121" i="24"/>
  <c r="HQ121" i="24"/>
  <c r="HN121" i="24" s="1"/>
  <c r="HH121" i="24"/>
  <c r="HG121" i="24"/>
  <c r="HF121" i="24"/>
  <c r="HE121" i="24"/>
  <c r="GV121" i="24"/>
  <c r="GU121" i="24"/>
  <c r="GT121" i="24"/>
  <c r="GS121" i="24"/>
  <c r="GJ121" i="24"/>
  <c r="GI121" i="24"/>
  <c r="GH121" i="24"/>
  <c r="GG121" i="24"/>
  <c r="GD121" i="24" s="1"/>
  <c r="FX121" i="24"/>
  <c r="FW121" i="24"/>
  <c r="FV121" i="24"/>
  <c r="FU121" i="24"/>
  <c r="FL121" i="24"/>
  <c r="FK121" i="24"/>
  <c r="FJ121" i="24"/>
  <c r="FI121" i="24"/>
  <c r="FG121" i="24" s="1"/>
  <c r="EZ121" i="24"/>
  <c r="EY121" i="24"/>
  <c r="EX121" i="24"/>
  <c r="EW121" i="24"/>
  <c r="ES121" i="24" s="1"/>
  <c r="EN121" i="24"/>
  <c r="EM121" i="24"/>
  <c r="EL121" i="24"/>
  <c r="EK121" i="24"/>
  <c r="EB121" i="24"/>
  <c r="EA121" i="24"/>
  <c r="DZ121" i="24"/>
  <c r="DY121" i="24"/>
  <c r="DP121" i="24"/>
  <c r="DO121" i="24"/>
  <c r="DN121" i="24"/>
  <c r="DM121" i="24"/>
  <c r="DQ121" i="24" s="1"/>
  <c r="DD121" i="24"/>
  <c r="DC121" i="24"/>
  <c r="DB121" i="24"/>
  <c r="DA121" i="24"/>
  <c r="CR121" i="24"/>
  <c r="CQ121" i="24"/>
  <c r="CP121" i="24"/>
  <c r="CO121" i="24"/>
  <c r="CF121" i="24"/>
  <c r="CE121" i="24"/>
  <c r="CD121" i="24"/>
  <c r="CC121" i="24"/>
  <c r="BZ121" i="24" s="1"/>
  <c r="BT121" i="24"/>
  <c r="BS121" i="24"/>
  <c r="BR121" i="24"/>
  <c r="BQ121" i="24"/>
  <c r="BH121" i="24"/>
  <c r="BG121" i="24"/>
  <c r="BF121" i="24"/>
  <c r="BE121" i="24"/>
  <c r="BD121" i="24" s="1"/>
  <c r="AV121" i="24"/>
  <c r="AU121" i="24"/>
  <c r="AT121" i="24"/>
  <c r="AS121" i="24"/>
  <c r="AJ121" i="24"/>
  <c r="AI121" i="24"/>
  <c r="AH121" i="24"/>
  <c r="AG121" i="24"/>
  <c r="AC121" i="24" s="1"/>
  <c r="W121" i="24"/>
  <c r="V121" i="24"/>
  <c r="U121" i="24"/>
  <c r="S121" i="24" s="1"/>
  <c r="L121" i="24"/>
  <c r="K121" i="24"/>
  <c r="J121" i="24"/>
  <c r="I121" i="24"/>
  <c r="KB120" i="24"/>
  <c r="KA120" i="24"/>
  <c r="JZ120" i="24"/>
  <c r="JY120" i="24"/>
  <c r="JV120" i="24" s="1"/>
  <c r="JP120" i="24"/>
  <c r="JO120" i="24"/>
  <c r="JN120" i="24"/>
  <c r="JM120" i="24"/>
  <c r="JD120" i="24"/>
  <c r="JC120" i="24"/>
  <c r="JB120" i="24"/>
  <c r="JA120" i="24"/>
  <c r="IY120" i="24" s="1"/>
  <c r="IR120" i="24"/>
  <c r="IQ120" i="24"/>
  <c r="IP120" i="24"/>
  <c r="IO120" i="24"/>
  <c r="IF120" i="24"/>
  <c r="IE120" i="24"/>
  <c r="ID120" i="24"/>
  <c r="IC120" i="24"/>
  <c r="HT120" i="24"/>
  <c r="HS120" i="24"/>
  <c r="HR120" i="24"/>
  <c r="HQ120" i="24"/>
  <c r="HM120" i="24" s="1"/>
  <c r="HH120" i="24"/>
  <c r="HG120" i="24"/>
  <c r="HF120" i="24"/>
  <c r="HE120" i="24"/>
  <c r="HI120" i="24" s="1"/>
  <c r="GV120" i="24"/>
  <c r="GU120" i="24"/>
  <c r="GT120" i="24"/>
  <c r="GS120" i="24"/>
  <c r="GJ120" i="24"/>
  <c r="GI120" i="24"/>
  <c r="GH120" i="24"/>
  <c r="GG120" i="24"/>
  <c r="FX120" i="24"/>
  <c r="FW120" i="24"/>
  <c r="FV120" i="24"/>
  <c r="FU120" i="24"/>
  <c r="FR120" i="24" s="1"/>
  <c r="FL120" i="24"/>
  <c r="FK120" i="24"/>
  <c r="FJ120" i="24"/>
  <c r="FI120" i="24"/>
  <c r="FG120" i="24" s="1"/>
  <c r="EZ120" i="24"/>
  <c r="EY120" i="24"/>
  <c r="EX120" i="24"/>
  <c r="EW120" i="24"/>
  <c r="EV120" i="24" s="1"/>
  <c r="EN120" i="24"/>
  <c r="EM120" i="24"/>
  <c r="EL120" i="24"/>
  <c r="EK120" i="24"/>
  <c r="EB120" i="24"/>
  <c r="EA120" i="24"/>
  <c r="DZ120" i="24"/>
  <c r="DY120" i="24"/>
  <c r="DV120" i="24" s="1"/>
  <c r="DP120" i="24"/>
  <c r="DO120" i="24"/>
  <c r="DN120" i="24"/>
  <c r="DM120" i="24"/>
  <c r="DJ120" i="24" s="1"/>
  <c r="DD120" i="24"/>
  <c r="DC120" i="24"/>
  <c r="DB120" i="24"/>
  <c r="DA120" i="24"/>
  <c r="CR120" i="24"/>
  <c r="CQ120" i="24"/>
  <c r="CP120" i="24"/>
  <c r="CO120" i="24"/>
  <c r="CL120" i="24" s="1"/>
  <c r="CF120" i="24"/>
  <c r="CE120" i="24"/>
  <c r="CD120" i="24"/>
  <c r="CC120" i="24"/>
  <c r="BT120" i="24"/>
  <c r="BS120" i="24"/>
  <c r="BR120" i="24"/>
  <c r="BQ120" i="24"/>
  <c r="BO120" i="24" s="1"/>
  <c r="BH120" i="24"/>
  <c r="BG120" i="24"/>
  <c r="BF120" i="24"/>
  <c r="BE120" i="24"/>
  <c r="BA120" i="24" s="1"/>
  <c r="AV120" i="24"/>
  <c r="AU120" i="24"/>
  <c r="AT120" i="24"/>
  <c r="AS120" i="24"/>
  <c r="AJ120" i="24"/>
  <c r="AI120" i="24"/>
  <c r="AH120" i="24"/>
  <c r="AG120" i="24"/>
  <c r="AK120" i="24" s="1"/>
  <c r="W120" i="24"/>
  <c r="V120" i="24"/>
  <c r="U120" i="24"/>
  <c r="Q120" i="24" s="1"/>
  <c r="L120" i="24"/>
  <c r="K120" i="24"/>
  <c r="J120" i="24"/>
  <c r="I120" i="24"/>
  <c r="KB119" i="24"/>
  <c r="KA119" i="24"/>
  <c r="JZ119" i="24"/>
  <c r="JY119" i="24"/>
  <c r="JU119" i="24" s="1"/>
  <c r="JP119" i="24"/>
  <c r="JO119" i="24"/>
  <c r="JN119" i="24"/>
  <c r="JM119" i="24"/>
  <c r="JD119" i="24"/>
  <c r="JC119" i="24"/>
  <c r="JB119" i="24"/>
  <c r="JA119" i="24"/>
  <c r="IZ119" i="24" s="1"/>
  <c r="IR119" i="24"/>
  <c r="IQ119" i="24"/>
  <c r="IP119" i="24"/>
  <c r="IO119" i="24"/>
  <c r="IN119" i="24" s="1"/>
  <c r="IF119" i="24"/>
  <c r="IE119" i="24"/>
  <c r="ID119" i="24"/>
  <c r="IC119" i="24"/>
  <c r="HY119" i="24" s="1"/>
  <c r="HT119" i="24"/>
  <c r="HS119" i="24"/>
  <c r="HR119" i="24"/>
  <c r="HQ119" i="24"/>
  <c r="HH119" i="24"/>
  <c r="HG119" i="24"/>
  <c r="HF119" i="24"/>
  <c r="HE119" i="24"/>
  <c r="GV119" i="24"/>
  <c r="GU119" i="24"/>
  <c r="GT119" i="24"/>
  <c r="GS119" i="24"/>
  <c r="GJ119" i="24"/>
  <c r="GI119" i="24"/>
  <c r="GH119" i="24"/>
  <c r="GG119" i="24"/>
  <c r="GD119" i="24" s="1"/>
  <c r="FX119" i="24"/>
  <c r="FW119" i="24"/>
  <c r="FV119" i="24"/>
  <c r="FU119" i="24"/>
  <c r="FY119" i="24" s="1"/>
  <c r="FL119" i="24"/>
  <c r="FK119" i="24"/>
  <c r="FJ119" i="24"/>
  <c r="FI119" i="24"/>
  <c r="FE119" i="24" s="1"/>
  <c r="EZ119" i="24"/>
  <c r="EY119" i="24"/>
  <c r="EX119" i="24"/>
  <c r="EW119" i="24"/>
  <c r="EN119" i="24"/>
  <c r="EM119" i="24"/>
  <c r="EL119" i="24"/>
  <c r="EK119" i="24"/>
  <c r="EB119" i="24"/>
  <c r="EA119" i="24"/>
  <c r="DZ119" i="24"/>
  <c r="DY119" i="24"/>
  <c r="DP119" i="24"/>
  <c r="DO119" i="24"/>
  <c r="DN119" i="24"/>
  <c r="DM119" i="24"/>
  <c r="DJ119" i="24" s="1"/>
  <c r="DD119" i="24"/>
  <c r="DC119" i="24"/>
  <c r="DB119" i="24"/>
  <c r="DA119" i="24"/>
  <c r="CR119" i="24"/>
  <c r="CQ119" i="24"/>
  <c r="CP119" i="24"/>
  <c r="CO119" i="24"/>
  <c r="CF119" i="24"/>
  <c r="CE119" i="24"/>
  <c r="CD119" i="24"/>
  <c r="CC119" i="24"/>
  <c r="BY119" i="24" s="1"/>
  <c r="BT119" i="24"/>
  <c r="BS119" i="24"/>
  <c r="BR119" i="24"/>
  <c r="BQ119" i="24"/>
  <c r="BU119" i="24" s="1"/>
  <c r="BH119" i="24"/>
  <c r="BG119" i="24"/>
  <c r="BF119" i="24"/>
  <c r="BE119" i="24"/>
  <c r="BD119" i="24" s="1"/>
  <c r="AV119" i="24"/>
  <c r="AU119" i="24"/>
  <c r="AT119" i="24"/>
  <c r="AS119" i="24"/>
  <c r="AP119" i="24" s="1"/>
  <c r="AJ119" i="24"/>
  <c r="AI119" i="24"/>
  <c r="AH119" i="24"/>
  <c r="AG119" i="24"/>
  <c r="W119" i="24"/>
  <c r="V119" i="24"/>
  <c r="U119" i="24"/>
  <c r="L119" i="24"/>
  <c r="K119" i="24"/>
  <c r="J119" i="24"/>
  <c r="I119" i="24"/>
  <c r="KB118" i="24"/>
  <c r="KA118" i="24"/>
  <c r="JZ118" i="24"/>
  <c r="JY118" i="24"/>
  <c r="JV118" i="24" s="1"/>
  <c r="JP118" i="24"/>
  <c r="JO118" i="24"/>
  <c r="JN118" i="24"/>
  <c r="JM118" i="24"/>
  <c r="JJ118" i="24" s="1"/>
  <c r="JD118" i="24"/>
  <c r="JC118" i="24"/>
  <c r="JB118" i="24"/>
  <c r="JA118" i="24"/>
  <c r="IW118" i="24" s="1"/>
  <c r="IR118" i="24"/>
  <c r="IQ118" i="24"/>
  <c r="IP118" i="24"/>
  <c r="IO118" i="24"/>
  <c r="IF118" i="24"/>
  <c r="IE118" i="24"/>
  <c r="ID118" i="24"/>
  <c r="IC118" i="24"/>
  <c r="HT118" i="24"/>
  <c r="HS118" i="24"/>
  <c r="HR118" i="24"/>
  <c r="HQ118" i="24"/>
  <c r="HH118" i="24"/>
  <c r="HG118" i="24"/>
  <c r="HF118" i="24"/>
  <c r="HE118" i="24"/>
  <c r="HC118" i="24" s="1"/>
  <c r="GV118" i="24"/>
  <c r="GU118" i="24"/>
  <c r="GT118" i="24"/>
  <c r="GS118" i="24"/>
  <c r="GJ118" i="24"/>
  <c r="GI118" i="24"/>
  <c r="GH118" i="24"/>
  <c r="GG118" i="24"/>
  <c r="GC118" i="24" s="1"/>
  <c r="FX118" i="24"/>
  <c r="FW118" i="24"/>
  <c r="FV118" i="24"/>
  <c r="FU118" i="24"/>
  <c r="FL118" i="24"/>
  <c r="FK118" i="24"/>
  <c r="FJ118" i="24"/>
  <c r="FI118" i="24"/>
  <c r="FG118" i="24" s="1"/>
  <c r="EZ118" i="24"/>
  <c r="EY118" i="24"/>
  <c r="EX118" i="24"/>
  <c r="EW118" i="24"/>
  <c r="EV118" i="24" s="1"/>
  <c r="EN118" i="24"/>
  <c r="EM118" i="24"/>
  <c r="EL118" i="24"/>
  <c r="EK118" i="24"/>
  <c r="EB118" i="24"/>
  <c r="EA118" i="24"/>
  <c r="DZ118" i="24"/>
  <c r="DY118" i="24"/>
  <c r="DU118" i="24" s="1"/>
  <c r="DP118" i="24"/>
  <c r="DO118" i="24"/>
  <c r="DN118" i="24"/>
  <c r="DM118" i="24"/>
  <c r="DD118" i="24"/>
  <c r="DC118" i="24"/>
  <c r="DB118" i="24"/>
  <c r="DA118" i="24"/>
  <c r="CR118" i="24"/>
  <c r="CQ118" i="24"/>
  <c r="CP118" i="24"/>
  <c r="CO118" i="24"/>
  <c r="CL118" i="24" s="1"/>
  <c r="CF118" i="24"/>
  <c r="CE118" i="24"/>
  <c r="CD118" i="24"/>
  <c r="CC118" i="24"/>
  <c r="BT118" i="24"/>
  <c r="BS118" i="24"/>
  <c r="BR118" i="24"/>
  <c r="BQ118" i="24"/>
  <c r="BH118" i="24"/>
  <c r="BG118" i="24"/>
  <c r="BF118" i="24"/>
  <c r="BE118" i="24"/>
  <c r="AV118" i="24"/>
  <c r="AU118" i="24"/>
  <c r="AT118" i="24"/>
  <c r="AS118" i="24"/>
  <c r="AJ118" i="24"/>
  <c r="AI118" i="24"/>
  <c r="AH118" i="24"/>
  <c r="AG118" i="24"/>
  <c r="AD118" i="24" s="1"/>
  <c r="W118" i="24"/>
  <c r="V118" i="24"/>
  <c r="U118" i="24"/>
  <c r="L118" i="24"/>
  <c r="K118" i="24"/>
  <c r="J118" i="24"/>
  <c r="I118" i="24"/>
  <c r="KB117" i="24"/>
  <c r="KA117" i="24"/>
  <c r="JZ117" i="24"/>
  <c r="JY117" i="24"/>
  <c r="JP117" i="24"/>
  <c r="JO117" i="24"/>
  <c r="JN117" i="24"/>
  <c r="JM117" i="24"/>
  <c r="JD117" i="24"/>
  <c r="JC117" i="24"/>
  <c r="JB117" i="24"/>
  <c r="JA117" i="24"/>
  <c r="IX117" i="24" s="1"/>
  <c r="IR117" i="24"/>
  <c r="IQ117" i="24"/>
  <c r="IP117" i="24"/>
  <c r="IO117" i="24"/>
  <c r="IF117" i="24"/>
  <c r="IE117" i="24"/>
  <c r="ID117" i="24"/>
  <c r="IC117" i="24"/>
  <c r="HT117" i="24"/>
  <c r="HS117" i="24"/>
  <c r="HR117" i="24"/>
  <c r="HQ117" i="24"/>
  <c r="HM117" i="24" s="1"/>
  <c r="HH117" i="24"/>
  <c r="HG117" i="24"/>
  <c r="HF117" i="24"/>
  <c r="HE117" i="24"/>
  <c r="HC117" i="24" s="1"/>
  <c r="GV117" i="24"/>
  <c r="GU117" i="24"/>
  <c r="GT117" i="24"/>
  <c r="GS117" i="24"/>
  <c r="GQ117" i="24" s="1"/>
  <c r="GJ117" i="24"/>
  <c r="GI117" i="24"/>
  <c r="GH117" i="24"/>
  <c r="GG117" i="24"/>
  <c r="GD117" i="24" s="1"/>
  <c r="FX117" i="24"/>
  <c r="FW117" i="24"/>
  <c r="FV117" i="24"/>
  <c r="FU117" i="24"/>
  <c r="FR117" i="24" s="1"/>
  <c r="FL117" i="24"/>
  <c r="FK117" i="24"/>
  <c r="FJ117" i="24"/>
  <c r="FI117" i="24"/>
  <c r="FG117" i="24" s="1"/>
  <c r="EZ117" i="24"/>
  <c r="EY117" i="24"/>
  <c r="EX117" i="24"/>
  <c r="EW117" i="24"/>
  <c r="EU117" i="24" s="1"/>
  <c r="EN117" i="24"/>
  <c r="EM117" i="24"/>
  <c r="EL117" i="24"/>
  <c r="EK117" i="24"/>
  <c r="EB117" i="24"/>
  <c r="EA117" i="24"/>
  <c r="DZ117" i="24"/>
  <c r="DY117" i="24"/>
  <c r="DP117" i="24"/>
  <c r="DO117" i="24"/>
  <c r="DN117" i="24"/>
  <c r="DM117" i="24"/>
  <c r="DI117" i="24" s="1"/>
  <c r="DD117" i="24"/>
  <c r="DC117" i="24"/>
  <c r="DB117" i="24"/>
  <c r="DA117" i="24"/>
  <c r="CX117" i="24" s="1"/>
  <c r="CR117" i="24"/>
  <c r="CQ117" i="24"/>
  <c r="CP117" i="24"/>
  <c r="CO117" i="24"/>
  <c r="CS117" i="24" s="1"/>
  <c r="CF117" i="24"/>
  <c r="CE117" i="24"/>
  <c r="CD117" i="24"/>
  <c r="CC117" i="24"/>
  <c r="CB117" i="24" s="1"/>
  <c r="BT117" i="24"/>
  <c r="BS117" i="24"/>
  <c r="BR117" i="24"/>
  <c r="BQ117" i="24"/>
  <c r="BU117" i="24" s="1"/>
  <c r="BH117" i="24"/>
  <c r="BG117" i="24"/>
  <c r="BF117" i="24"/>
  <c r="BE117" i="24"/>
  <c r="AV117" i="24"/>
  <c r="AU117" i="24"/>
  <c r="AT117" i="24"/>
  <c r="AS117" i="24"/>
  <c r="AO117" i="24" s="1"/>
  <c r="AJ117" i="24"/>
  <c r="AI117" i="24"/>
  <c r="AH117" i="24"/>
  <c r="AG117" i="24"/>
  <c r="W117" i="24"/>
  <c r="V117" i="24"/>
  <c r="U117" i="24"/>
  <c r="L117" i="24"/>
  <c r="K117" i="24"/>
  <c r="J117" i="24"/>
  <c r="I117" i="24"/>
  <c r="G117" i="24" s="1"/>
  <c r="KB116" i="24"/>
  <c r="KA116" i="24"/>
  <c r="JZ116" i="24"/>
  <c r="JY116" i="24"/>
  <c r="JP116" i="24"/>
  <c r="JO116" i="24"/>
  <c r="JN116" i="24"/>
  <c r="JM116" i="24"/>
  <c r="JJ116" i="24" s="1"/>
  <c r="JD116" i="24"/>
  <c r="JC116" i="24"/>
  <c r="JB116" i="24"/>
  <c r="JA116" i="24"/>
  <c r="IY116" i="24" s="1"/>
  <c r="IR116" i="24"/>
  <c r="IQ116" i="24"/>
  <c r="IP116" i="24"/>
  <c r="IO116" i="24"/>
  <c r="IL116" i="24" s="1"/>
  <c r="IF116" i="24"/>
  <c r="IE116" i="24"/>
  <c r="ID116" i="24"/>
  <c r="IC116" i="24"/>
  <c r="HZ116" i="24" s="1"/>
  <c r="HT116" i="24"/>
  <c r="HS116" i="24"/>
  <c r="HR116" i="24"/>
  <c r="HQ116" i="24"/>
  <c r="HN116" i="24" s="1"/>
  <c r="HH116" i="24"/>
  <c r="HG116" i="24"/>
  <c r="HF116" i="24"/>
  <c r="HE116" i="24"/>
  <c r="HB116" i="24" s="1"/>
  <c r="GV116" i="24"/>
  <c r="GU116" i="24"/>
  <c r="GT116" i="24"/>
  <c r="GS116" i="24"/>
  <c r="GJ116" i="24"/>
  <c r="GI116" i="24"/>
  <c r="GH116" i="24"/>
  <c r="GG116" i="24"/>
  <c r="FX116" i="24"/>
  <c r="FW116" i="24"/>
  <c r="FV116" i="24"/>
  <c r="FU116" i="24"/>
  <c r="FT116" i="24" s="1"/>
  <c r="FL116" i="24"/>
  <c r="FK116" i="24"/>
  <c r="FJ116" i="24"/>
  <c r="FI116" i="24"/>
  <c r="FE116" i="24" s="1"/>
  <c r="EZ116" i="24"/>
  <c r="EY116" i="24"/>
  <c r="EX116" i="24"/>
  <c r="EW116" i="24"/>
  <c r="EN116" i="24"/>
  <c r="EM116" i="24"/>
  <c r="EL116" i="24"/>
  <c r="EK116" i="24"/>
  <c r="EG116" i="24" s="1"/>
  <c r="EB116" i="24"/>
  <c r="EA116" i="24"/>
  <c r="DZ116" i="24"/>
  <c r="DY116" i="24"/>
  <c r="DV116" i="24" s="1"/>
  <c r="DP116" i="24"/>
  <c r="DO116" i="24"/>
  <c r="DN116" i="24"/>
  <c r="DM116" i="24"/>
  <c r="DD116" i="24"/>
  <c r="DC116" i="24"/>
  <c r="DB116" i="24"/>
  <c r="DA116" i="24"/>
  <c r="CY116" i="24" s="1"/>
  <c r="CR116" i="24"/>
  <c r="CQ116" i="24"/>
  <c r="CP116" i="24"/>
  <c r="CO116" i="24"/>
  <c r="CL116" i="24" s="1"/>
  <c r="CF116" i="24"/>
  <c r="CE116" i="24"/>
  <c r="CD116" i="24"/>
  <c r="CC116" i="24"/>
  <c r="BY116" i="24" s="1"/>
  <c r="BT116" i="24"/>
  <c r="BS116" i="24"/>
  <c r="BR116" i="24"/>
  <c r="BQ116" i="24"/>
  <c r="BH116" i="24"/>
  <c r="BG116" i="24"/>
  <c r="BF116" i="24"/>
  <c r="BE116" i="24"/>
  <c r="AV116" i="24"/>
  <c r="AU116" i="24"/>
  <c r="AT116" i="24"/>
  <c r="AS116" i="24"/>
  <c r="AJ116" i="24"/>
  <c r="AI116" i="24"/>
  <c r="AH116" i="24"/>
  <c r="AG116" i="24"/>
  <c r="W116" i="24"/>
  <c r="V116" i="24"/>
  <c r="U116" i="24"/>
  <c r="Q116" i="24" s="1"/>
  <c r="L116" i="24"/>
  <c r="K116" i="24"/>
  <c r="J116" i="24"/>
  <c r="I116" i="24"/>
  <c r="KB115" i="24"/>
  <c r="KA115" i="24"/>
  <c r="JZ115" i="24"/>
  <c r="JY115" i="24"/>
  <c r="JP115" i="24"/>
  <c r="JO115" i="24"/>
  <c r="JN115" i="24"/>
  <c r="JM115" i="24"/>
  <c r="JQ115" i="24" s="1"/>
  <c r="JD115" i="24"/>
  <c r="JC115" i="24"/>
  <c r="JB115" i="24"/>
  <c r="JA115" i="24"/>
  <c r="IR115" i="24"/>
  <c r="IQ115" i="24"/>
  <c r="IP115" i="24"/>
  <c r="IO115" i="24"/>
  <c r="IF115" i="24"/>
  <c r="IE115" i="24"/>
  <c r="ID115" i="24"/>
  <c r="IC115" i="24"/>
  <c r="HT115" i="24"/>
  <c r="HS115" i="24"/>
  <c r="HR115" i="24"/>
  <c r="HQ115" i="24"/>
  <c r="HO115" i="24" s="1"/>
  <c r="HH115" i="24"/>
  <c r="HG115" i="24"/>
  <c r="HF115" i="24"/>
  <c r="HE115" i="24"/>
  <c r="GV115" i="24"/>
  <c r="GU115" i="24"/>
  <c r="GT115" i="24"/>
  <c r="GS115" i="24"/>
  <c r="GO115" i="24" s="1"/>
  <c r="GJ115" i="24"/>
  <c r="GI115" i="24"/>
  <c r="GH115" i="24"/>
  <c r="GG115" i="24"/>
  <c r="GD115" i="24" s="1"/>
  <c r="FX115" i="24"/>
  <c r="FW115" i="24"/>
  <c r="FV115" i="24"/>
  <c r="FU115" i="24"/>
  <c r="FS115" i="24" s="1"/>
  <c r="FL115" i="24"/>
  <c r="FK115" i="24"/>
  <c r="FJ115" i="24"/>
  <c r="FI115" i="24"/>
  <c r="EZ115" i="24"/>
  <c r="EY115" i="24"/>
  <c r="EX115" i="24"/>
  <c r="EW115" i="24"/>
  <c r="EN115" i="24"/>
  <c r="EM115" i="24"/>
  <c r="EL115" i="24"/>
  <c r="EK115" i="24"/>
  <c r="EB115" i="24"/>
  <c r="EA115" i="24"/>
  <c r="DZ115" i="24"/>
  <c r="DY115" i="24"/>
  <c r="DW115" i="24" s="1"/>
  <c r="DP115" i="24"/>
  <c r="DO115" i="24"/>
  <c r="DN115" i="24"/>
  <c r="DM115" i="24"/>
  <c r="DI115" i="24" s="1"/>
  <c r="DD115" i="24"/>
  <c r="DC115" i="24"/>
  <c r="DB115" i="24"/>
  <c r="DA115" i="24"/>
  <c r="CR115" i="24"/>
  <c r="CQ115" i="24"/>
  <c r="CP115" i="24"/>
  <c r="CO115" i="24"/>
  <c r="CS115" i="24" s="1"/>
  <c r="CF115" i="24"/>
  <c r="CE115" i="24"/>
  <c r="CD115" i="24"/>
  <c r="CC115" i="24"/>
  <c r="BT115" i="24"/>
  <c r="BS115" i="24"/>
  <c r="BR115" i="24"/>
  <c r="BQ115" i="24"/>
  <c r="BH115" i="24"/>
  <c r="BG115" i="24"/>
  <c r="BF115" i="24"/>
  <c r="BE115" i="24"/>
  <c r="AV115" i="24"/>
  <c r="AU115" i="24"/>
  <c r="AT115" i="24"/>
  <c r="AS115" i="24"/>
  <c r="AP115" i="24" s="1"/>
  <c r="AJ115" i="24"/>
  <c r="AI115" i="24"/>
  <c r="AH115" i="24"/>
  <c r="AG115" i="24"/>
  <c r="AC115" i="24" s="1"/>
  <c r="W115" i="24"/>
  <c r="V115" i="24"/>
  <c r="U115" i="24"/>
  <c r="L115" i="24"/>
  <c r="K115" i="24"/>
  <c r="J115" i="24"/>
  <c r="I115" i="24"/>
  <c r="KB114" i="24"/>
  <c r="KA114" i="24"/>
  <c r="JZ114" i="24"/>
  <c r="JY114" i="24"/>
  <c r="JV114" i="24" s="1"/>
  <c r="JP114" i="24"/>
  <c r="JO114" i="24"/>
  <c r="JN114" i="24"/>
  <c r="JM114" i="24"/>
  <c r="JI114" i="24" s="1"/>
  <c r="JD114" i="24"/>
  <c r="JC114" i="24"/>
  <c r="JB114" i="24"/>
  <c r="JA114" i="24"/>
  <c r="IR114" i="24"/>
  <c r="IQ114" i="24"/>
  <c r="IP114" i="24"/>
  <c r="IO114" i="24"/>
  <c r="IF114" i="24"/>
  <c r="IE114" i="24"/>
  <c r="ID114" i="24"/>
  <c r="IC114" i="24"/>
  <c r="HT114" i="24"/>
  <c r="HS114" i="24"/>
  <c r="HR114" i="24"/>
  <c r="HQ114" i="24"/>
  <c r="HH114" i="24"/>
  <c r="HG114" i="24"/>
  <c r="HF114" i="24"/>
  <c r="HE114" i="24"/>
  <c r="HA114" i="24" s="1"/>
  <c r="GV114" i="24"/>
  <c r="GU114" i="24"/>
  <c r="GT114" i="24"/>
  <c r="GS114" i="24"/>
  <c r="GJ114" i="24"/>
  <c r="GI114" i="24"/>
  <c r="GH114" i="24"/>
  <c r="GG114" i="24"/>
  <c r="GK114" i="24" s="1"/>
  <c r="FX114" i="24"/>
  <c r="FW114" i="24"/>
  <c r="FV114" i="24"/>
  <c r="FU114" i="24"/>
  <c r="FY114" i="24" s="1"/>
  <c r="FL114" i="24"/>
  <c r="FK114" i="24"/>
  <c r="FJ114" i="24"/>
  <c r="FI114" i="24"/>
  <c r="EZ114" i="24"/>
  <c r="EY114" i="24"/>
  <c r="EX114" i="24"/>
  <c r="EW114" i="24"/>
  <c r="EN114" i="24"/>
  <c r="EM114" i="24"/>
  <c r="EL114" i="24"/>
  <c r="EK114" i="24"/>
  <c r="EB114" i="24"/>
  <c r="EA114" i="24"/>
  <c r="DZ114" i="24"/>
  <c r="DY114" i="24"/>
  <c r="DX114" i="24" s="1"/>
  <c r="DP114" i="24"/>
  <c r="DO114" i="24"/>
  <c r="DN114" i="24"/>
  <c r="DM114" i="24"/>
  <c r="DD114" i="24"/>
  <c r="DC114" i="24"/>
  <c r="DB114" i="24"/>
  <c r="DA114" i="24"/>
  <c r="CR114" i="24"/>
  <c r="CQ114" i="24"/>
  <c r="CP114" i="24"/>
  <c r="CO114" i="24"/>
  <c r="CL114" i="24" s="1"/>
  <c r="CF114" i="24"/>
  <c r="CE114" i="24"/>
  <c r="CD114" i="24"/>
  <c r="CC114" i="24"/>
  <c r="BY114" i="24" s="1"/>
  <c r="BT114" i="24"/>
  <c r="BS114" i="24"/>
  <c r="BR114" i="24"/>
  <c r="BQ114" i="24"/>
  <c r="BH114" i="24"/>
  <c r="BG114" i="24"/>
  <c r="BF114" i="24"/>
  <c r="BE114" i="24"/>
  <c r="AV114" i="24"/>
  <c r="AU114" i="24"/>
  <c r="AT114" i="24"/>
  <c r="AS114" i="24"/>
  <c r="AJ114" i="24"/>
  <c r="AI114" i="24"/>
  <c r="AH114" i="24"/>
  <c r="AG114" i="24"/>
  <c r="AK114" i="24" s="1"/>
  <c r="W114" i="24"/>
  <c r="V114" i="24"/>
  <c r="U114" i="24"/>
  <c r="L114" i="24"/>
  <c r="K114" i="24"/>
  <c r="J114" i="24"/>
  <c r="I114" i="24"/>
  <c r="H114" i="24" s="1"/>
  <c r="KB113" i="24"/>
  <c r="KA113" i="24"/>
  <c r="JZ113" i="24"/>
  <c r="JY113" i="24"/>
  <c r="JW113" i="24" s="1"/>
  <c r="JP113" i="24"/>
  <c r="JO113" i="24"/>
  <c r="JN113" i="24"/>
  <c r="JM113" i="24"/>
  <c r="JK113" i="24" s="1"/>
  <c r="JD113" i="24"/>
  <c r="JC113" i="24"/>
  <c r="JB113" i="24"/>
  <c r="JA113" i="24"/>
  <c r="IY113" i="24" s="1"/>
  <c r="IR113" i="24"/>
  <c r="IQ113" i="24"/>
  <c r="IP113" i="24"/>
  <c r="IO113" i="24"/>
  <c r="IS113" i="24" s="1"/>
  <c r="IF113" i="24"/>
  <c r="IE113" i="24"/>
  <c r="ID113" i="24"/>
  <c r="IC113" i="24"/>
  <c r="HT113" i="24"/>
  <c r="HS113" i="24"/>
  <c r="HR113" i="24"/>
  <c r="HQ113" i="24"/>
  <c r="HH113" i="24"/>
  <c r="HG113" i="24"/>
  <c r="HF113" i="24"/>
  <c r="HE113" i="24"/>
  <c r="HA113" i="24" s="1"/>
  <c r="GV113" i="24"/>
  <c r="GU113" i="24"/>
  <c r="GT113" i="24"/>
  <c r="GS113" i="24"/>
  <c r="GR113" i="24" s="1"/>
  <c r="GJ113" i="24"/>
  <c r="GI113" i="24"/>
  <c r="GH113" i="24"/>
  <c r="GG113" i="24"/>
  <c r="GD113" i="24" s="1"/>
  <c r="FX113" i="24"/>
  <c r="FW113" i="24"/>
  <c r="FV113" i="24"/>
  <c r="FU113" i="24"/>
  <c r="FQ113" i="24" s="1"/>
  <c r="FL113" i="24"/>
  <c r="FK113" i="24"/>
  <c r="FJ113" i="24"/>
  <c r="FI113" i="24"/>
  <c r="FF113" i="24" s="1"/>
  <c r="EZ113" i="24"/>
  <c r="EY113" i="24"/>
  <c r="EX113" i="24"/>
  <c r="EW113" i="24"/>
  <c r="ET113" i="24" s="1"/>
  <c r="EN113" i="24"/>
  <c r="EM113" i="24"/>
  <c r="EL113" i="24"/>
  <c r="EK113" i="24"/>
  <c r="EJ113" i="24" s="1"/>
  <c r="EB113" i="24"/>
  <c r="EA113" i="24"/>
  <c r="DZ113" i="24"/>
  <c r="DY113" i="24"/>
  <c r="DP113" i="24"/>
  <c r="DO113" i="24"/>
  <c r="DN113" i="24"/>
  <c r="DM113" i="24"/>
  <c r="DK113" i="24" s="1"/>
  <c r="DD113" i="24"/>
  <c r="DC113" i="24"/>
  <c r="DB113" i="24"/>
  <c r="DA113" i="24"/>
  <c r="CZ113" i="24" s="1"/>
  <c r="CR113" i="24"/>
  <c r="CQ113" i="24"/>
  <c r="CP113" i="24"/>
  <c r="CO113" i="24"/>
  <c r="CK113" i="24" s="1"/>
  <c r="CF113" i="24"/>
  <c r="CE113" i="24"/>
  <c r="CD113" i="24"/>
  <c r="CC113" i="24"/>
  <c r="BZ113" i="24" s="1"/>
  <c r="BT113" i="24"/>
  <c r="BS113" i="24"/>
  <c r="BR113" i="24"/>
  <c r="BQ113" i="24"/>
  <c r="BP113" i="24" s="1"/>
  <c r="BH113" i="24"/>
  <c r="BG113" i="24"/>
  <c r="BF113" i="24"/>
  <c r="BE113" i="24"/>
  <c r="BD113" i="24" s="1"/>
  <c r="AV113" i="24"/>
  <c r="AU113" i="24"/>
  <c r="AT113" i="24"/>
  <c r="AS113" i="24"/>
  <c r="AJ113" i="24"/>
  <c r="AI113" i="24"/>
  <c r="AH113" i="24"/>
  <c r="AG113" i="24"/>
  <c r="AC113" i="24" s="1"/>
  <c r="W113" i="24"/>
  <c r="V113" i="24"/>
  <c r="U113" i="24"/>
  <c r="L113" i="24"/>
  <c r="K113" i="24"/>
  <c r="J113" i="24"/>
  <c r="I113" i="24"/>
  <c r="E113" i="24" s="1"/>
  <c r="KB112" i="24"/>
  <c r="KA112" i="24"/>
  <c r="JZ112" i="24"/>
  <c r="JY112" i="24"/>
  <c r="JV112" i="24" s="1"/>
  <c r="JP112" i="24"/>
  <c r="JO112" i="24"/>
  <c r="JN112" i="24"/>
  <c r="JM112" i="24"/>
  <c r="JD112" i="24"/>
  <c r="JC112" i="24"/>
  <c r="JB112" i="24"/>
  <c r="JA112" i="24"/>
  <c r="IY112" i="24" s="1"/>
  <c r="IR112" i="24"/>
  <c r="IQ112" i="24"/>
  <c r="IP112" i="24"/>
  <c r="IO112" i="24"/>
  <c r="IF112" i="24"/>
  <c r="IE112" i="24"/>
  <c r="ID112" i="24"/>
  <c r="IC112" i="24"/>
  <c r="IB112" i="24" s="1"/>
  <c r="HT112" i="24"/>
  <c r="HS112" i="24"/>
  <c r="HR112" i="24"/>
  <c r="HQ112" i="24"/>
  <c r="HH112" i="24"/>
  <c r="HG112" i="24"/>
  <c r="HF112" i="24"/>
  <c r="HE112" i="24"/>
  <c r="HA112" i="24" s="1"/>
  <c r="GV112" i="24"/>
  <c r="GU112" i="24"/>
  <c r="GT112" i="24"/>
  <c r="GS112" i="24"/>
  <c r="GW112" i="24" s="1"/>
  <c r="GJ112" i="24"/>
  <c r="GI112" i="24"/>
  <c r="GH112" i="24"/>
  <c r="GG112" i="24"/>
  <c r="GF112" i="24" s="1"/>
  <c r="FX112" i="24"/>
  <c r="FW112" i="24"/>
  <c r="FV112" i="24"/>
  <c r="FU112" i="24"/>
  <c r="FT112" i="24" s="1"/>
  <c r="FL112" i="24"/>
  <c r="FK112" i="24"/>
  <c r="FJ112" i="24"/>
  <c r="FI112" i="24"/>
  <c r="FF112" i="24" s="1"/>
  <c r="EZ112" i="24"/>
  <c r="EY112" i="24"/>
  <c r="EX112" i="24"/>
  <c r="EW112" i="24"/>
  <c r="EV112" i="24" s="1"/>
  <c r="EN112" i="24"/>
  <c r="EM112" i="24"/>
  <c r="EL112" i="24"/>
  <c r="EK112" i="24"/>
  <c r="EH112" i="24" s="1"/>
  <c r="EB112" i="24"/>
  <c r="EA112" i="24"/>
  <c r="DZ112" i="24"/>
  <c r="DY112" i="24"/>
  <c r="DP112" i="24"/>
  <c r="DO112" i="24"/>
  <c r="DN112" i="24"/>
  <c r="DM112" i="24"/>
  <c r="DJ112" i="24" s="1"/>
  <c r="DD112" i="24"/>
  <c r="DC112" i="24"/>
  <c r="DB112" i="24"/>
  <c r="DA112" i="24"/>
  <c r="CR112" i="24"/>
  <c r="CQ112" i="24"/>
  <c r="CP112" i="24"/>
  <c r="CO112" i="24"/>
  <c r="CL112" i="24" s="1"/>
  <c r="CF112" i="24"/>
  <c r="CE112" i="24"/>
  <c r="CD112" i="24"/>
  <c r="CC112" i="24"/>
  <c r="CA112" i="24" s="1"/>
  <c r="BT112" i="24"/>
  <c r="BS112" i="24"/>
  <c r="BR112" i="24"/>
  <c r="BQ112" i="24"/>
  <c r="BH112" i="24"/>
  <c r="BG112" i="24"/>
  <c r="BF112" i="24"/>
  <c r="BE112" i="24"/>
  <c r="AV112" i="24"/>
  <c r="AU112" i="24"/>
  <c r="AT112" i="24"/>
  <c r="AS112" i="24"/>
  <c r="AJ112" i="24"/>
  <c r="AI112" i="24"/>
  <c r="AH112" i="24"/>
  <c r="AG112" i="24"/>
  <c r="AE112" i="24" s="1"/>
  <c r="W112" i="24"/>
  <c r="V112" i="24"/>
  <c r="U112" i="24"/>
  <c r="Q112" i="24" s="1"/>
  <c r="L112" i="24"/>
  <c r="K112" i="24"/>
  <c r="J112" i="24"/>
  <c r="I112" i="24"/>
  <c r="M112" i="24" s="1"/>
  <c r="KB111" i="24"/>
  <c r="KA111" i="24"/>
  <c r="JZ111" i="24"/>
  <c r="JY111" i="24"/>
  <c r="JV111" i="24" s="1"/>
  <c r="JP111" i="24"/>
  <c r="JO111" i="24"/>
  <c r="JN111" i="24"/>
  <c r="JM111" i="24"/>
  <c r="JD111" i="24"/>
  <c r="JC111" i="24"/>
  <c r="JB111" i="24"/>
  <c r="JA111" i="24"/>
  <c r="IW111" i="24" s="1"/>
  <c r="IR111" i="24"/>
  <c r="IQ111" i="24"/>
  <c r="IP111" i="24"/>
  <c r="IO111" i="24"/>
  <c r="IN111" i="24" s="1"/>
  <c r="IF111" i="24"/>
  <c r="IE111" i="24"/>
  <c r="ID111" i="24"/>
  <c r="IC111" i="24"/>
  <c r="IA111" i="24" s="1"/>
  <c r="HT111" i="24"/>
  <c r="HS111" i="24"/>
  <c r="HR111" i="24"/>
  <c r="HQ111" i="24"/>
  <c r="HM111" i="24" s="1"/>
  <c r="HH111" i="24"/>
  <c r="HG111" i="24"/>
  <c r="HF111" i="24"/>
  <c r="HE111" i="24"/>
  <c r="GV111" i="24"/>
  <c r="GU111" i="24"/>
  <c r="GT111" i="24"/>
  <c r="GS111" i="24"/>
  <c r="GR111" i="24" s="1"/>
  <c r="GJ111" i="24"/>
  <c r="GI111" i="24"/>
  <c r="GH111" i="24"/>
  <c r="GG111" i="24"/>
  <c r="FX111" i="24"/>
  <c r="FW111" i="24"/>
  <c r="FV111" i="24"/>
  <c r="FU111" i="24"/>
  <c r="FL111" i="24"/>
  <c r="FK111" i="24"/>
  <c r="FJ111" i="24"/>
  <c r="FI111" i="24"/>
  <c r="EZ111" i="24"/>
  <c r="EY111" i="24"/>
  <c r="EX111" i="24"/>
  <c r="EW111" i="24"/>
  <c r="FA111" i="24" s="1"/>
  <c r="EN111" i="24"/>
  <c r="EM111" i="24"/>
  <c r="EL111" i="24"/>
  <c r="EK111" i="24"/>
  <c r="EH111" i="24" s="1"/>
  <c r="EB111" i="24"/>
  <c r="EA111" i="24"/>
  <c r="DZ111" i="24"/>
  <c r="DY111" i="24"/>
  <c r="DP111" i="24"/>
  <c r="DO111" i="24"/>
  <c r="DN111" i="24"/>
  <c r="DM111" i="24"/>
  <c r="DI111" i="24" s="1"/>
  <c r="DD111" i="24"/>
  <c r="DC111" i="24"/>
  <c r="DB111" i="24"/>
  <c r="DA111" i="24"/>
  <c r="CY111" i="24" s="1"/>
  <c r="CR111" i="24"/>
  <c r="CQ111" i="24"/>
  <c r="CP111" i="24"/>
  <c r="CO111" i="24"/>
  <c r="CM111" i="24" s="1"/>
  <c r="CF111" i="24"/>
  <c r="CE111" i="24"/>
  <c r="CD111" i="24"/>
  <c r="CC111" i="24"/>
  <c r="BT111" i="24"/>
  <c r="BS111" i="24"/>
  <c r="BR111" i="24"/>
  <c r="BQ111" i="24"/>
  <c r="BO111" i="24" s="1"/>
  <c r="BH111" i="24"/>
  <c r="BG111" i="24"/>
  <c r="BF111" i="24"/>
  <c r="BE111" i="24"/>
  <c r="BD111" i="24" s="1"/>
  <c r="AV111" i="24"/>
  <c r="AU111" i="24"/>
  <c r="AT111" i="24"/>
  <c r="AS111" i="24"/>
  <c r="AJ111" i="24"/>
  <c r="AI111" i="24"/>
  <c r="AH111" i="24"/>
  <c r="AG111" i="24"/>
  <c r="W111" i="24"/>
  <c r="V111" i="24"/>
  <c r="U111" i="24"/>
  <c r="S111" i="24" s="1"/>
  <c r="L111" i="24"/>
  <c r="K111" i="24"/>
  <c r="J111" i="24"/>
  <c r="I111" i="24"/>
  <c r="E111" i="24" s="1"/>
  <c r="KB110" i="24"/>
  <c r="KA110" i="24"/>
  <c r="JZ110" i="24"/>
  <c r="JY110" i="24"/>
  <c r="JU110" i="24" s="1"/>
  <c r="JP110" i="24"/>
  <c r="JO110" i="24"/>
  <c r="JN110" i="24"/>
  <c r="JM110" i="24"/>
  <c r="JJ110" i="24" s="1"/>
  <c r="JD110" i="24"/>
  <c r="JC110" i="24"/>
  <c r="JB110" i="24"/>
  <c r="JA110" i="24"/>
  <c r="IR110" i="24"/>
  <c r="IQ110" i="24"/>
  <c r="IP110" i="24"/>
  <c r="IO110" i="24"/>
  <c r="IK110" i="24" s="1"/>
  <c r="IF110" i="24"/>
  <c r="IE110" i="24"/>
  <c r="ID110" i="24"/>
  <c r="IC110" i="24"/>
  <c r="IA110" i="24" s="1"/>
  <c r="HT110" i="24"/>
  <c r="HS110" i="24"/>
  <c r="HR110" i="24"/>
  <c r="HQ110" i="24"/>
  <c r="HM110" i="24" s="1"/>
  <c r="HH110" i="24"/>
  <c r="HG110" i="24"/>
  <c r="HF110" i="24"/>
  <c r="HE110" i="24"/>
  <c r="HA110" i="24" s="1"/>
  <c r="GV110" i="24"/>
  <c r="GU110" i="24"/>
  <c r="GT110" i="24"/>
  <c r="GS110" i="24"/>
  <c r="GQ110" i="24" s="1"/>
  <c r="GJ110" i="24"/>
  <c r="GI110" i="24"/>
  <c r="GH110" i="24"/>
  <c r="GG110" i="24"/>
  <c r="FX110" i="24"/>
  <c r="FW110" i="24"/>
  <c r="FV110" i="24"/>
  <c r="FU110" i="24"/>
  <c r="FR110" i="24" s="1"/>
  <c r="FL110" i="24"/>
  <c r="FK110" i="24"/>
  <c r="FJ110" i="24"/>
  <c r="FI110" i="24"/>
  <c r="FH110" i="24" s="1"/>
  <c r="EZ110" i="24"/>
  <c r="EY110" i="24"/>
  <c r="EX110" i="24"/>
  <c r="EW110" i="24"/>
  <c r="EV110" i="24" s="1"/>
  <c r="EN110" i="24"/>
  <c r="EM110" i="24"/>
  <c r="EL110" i="24"/>
  <c r="EK110" i="24"/>
  <c r="EB110" i="24"/>
  <c r="EA110" i="24"/>
  <c r="DZ110" i="24"/>
  <c r="DY110" i="24"/>
  <c r="DP110" i="24"/>
  <c r="DO110" i="24"/>
  <c r="DN110" i="24"/>
  <c r="DM110" i="24"/>
  <c r="DD110" i="24"/>
  <c r="DC110" i="24"/>
  <c r="DB110" i="24"/>
  <c r="DA110" i="24"/>
  <c r="CW110" i="24" s="1"/>
  <c r="CR110" i="24"/>
  <c r="CQ110" i="24"/>
  <c r="CP110" i="24"/>
  <c r="CO110" i="24"/>
  <c r="CM110" i="24" s="1"/>
  <c r="CF110" i="24"/>
  <c r="CE110" i="24"/>
  <c r="CD110" i="24"/>
  <c r="CC110" i="24"/>
  <c r="CA110" i="24" s="1"/>
  <c r="BT110" i="24"/>
  <c r="BS110" i="24"/>
  <c r="BR110" i="24"/>
  <c r="BQ110" i="24"/>
  <c r="BH110" i="24"/>
  <c r="BG110" i="24"/>
  <c r="BF110" i="24"/>
  <c r="BE110" i="24"/>
  <c r="BD110" i="24" s="1"/>
  <c r="AV110" i="24"/>
  <c r="AU110" i="24"/>
  <c r="AT110" i="24"/>
  <c r="AS110" i="24"/>
  <c r="AJ110" i="24"/>
  <c r="AI110" i="24"/>
  <c r="AH110" i="24"/>
  <c r="AG110" i="24"/>
  <c r="AK110" i="24" s="1"/>
  <c r="W110" i="24"/>
  <c r="V110" i="24"/>
  <c r="U110" i="24"/>
  <c r="Q110" i="24" s="1"/>
  <c r="L110" i="24"/>
  <c r="K110" i="24"/>
  <c r="J110" i="24"/>
  <c r="I110" i="24"/>
  <c r="H110" i="24" s="1"/>
  <c r="KB109" i="24"/>
  <c r="KA109" i="24"/>
  <c r="JZ109" i="24"/>
  <c r="JY109" i="24"/>
  <c r="JX109" i="24" s="1"/>
  <c r="JP109" i="24"/>
  <c r="JO109" i="24"/>
  <c r="JN109" i="24"/>
  <c r="JM109" i="24"/>
  <c r="JK109" i="24" s="1"/>
  <c r="JD109" i="24"/>
  <c r="JC109" i="24"/>
  <c r="JB109" i="24"/>
  <c r="JA109" i="24"/>
  <c r="IY109" i="24" s="1"/>
  <c r="IR109" i="24"/>
  <c r="IQ109" i="24"/>
  <c r="IP109" i="24"/>
  <c r="IO109" i="24"/>
  <c r="IF109" i="24"/>
  <c r="IE109" i="24"/>
  <c r="ID109" i="24"/>
  <c r="IC109" i="24"/>
  <c r="HT109" i="24"/>
  <c r="HS109" i="24"/>
  <c r="HR109" i="24"/>
  <c r="HQ109" i="24"/>
  <c r="HM109" i="24" s="1"/>
  <c r="HH109" i="24"/>
  <c r="HG109" i="24"/>
  <c r="HF109" i="24"/>
  <c r="HE109" i="24"/>
  <c r="HB109" i="24" s="1"/>
  <c r="GV109" i="24"/>
  <c r="GU109" i="24"/>
  <c r="GT109" i="24"/>
  <c r="GS109" i="24"/>
  <c r="GJ109" i="24"/>
  <c r="GI109" i="24"/>
  <c r="GH109" i="24"/>
  <c r="GG109" i="24"/>
  <c r="GF109" i="24" s="1"/>
  <c r="FX109" i="24"/>
  <c r="FW109" i="24"/>
  <c r="FV109" i="24"/>
  <c r="FU109" i="24"/>
  <c r="FL109" i="24"/>
  <c r="FK109" i="24"/>
  <c r="FJ109" i="24"/>
  <c r="FI109" i="24"/>
  <c r="FG109" i="24" s="1"/>
  <c r="EZ109" i="24"/>
  <c r="EY109" i="24"/>
  <c r="EX109" i="24"/>
  <c r="EW109" i="24"/>
  <c r="EN109" i="24"/>
  <c r="EM109" i="24"/>
  <c r="EL109" i="24"/>
  <c r="EK109" i="24"/>
  <c r="EH109" i="24" s="1"/>
  <c r="EB109" i="24"/>
  <c r="EA109" i="24"/>
  <c r="DZ109" i="24"/>
  <c r="DY109" i="24"/>
  <c r="DP109" i="24"/>
  <c r="DO109" i="24"/>
  <c r="DN109" i="24"/>
  <c r="DM109" i="24"/>
  <c r="DI109" i="24" s="1"/>
  <c r="DD109" i="24"/>
  <c r="DC109" i="24"/>
  <c r="DB109" i="24"/>
  <c r="DA109" i="24"/>
  <c r="DE109" i="24" s="1"/>
  <c r="CR109" i="24"/>
  <c r="CQ109" i="24"/>
  <c r="CP109" i="24"/>
  <c r="CO109" i="24"/>
  <c r="CF109" i="24"/>
  <c r="CE109" i="24"/>
  <c r="CD109" i="24"/>
  <c r="CC109" i="24"/>
  <c r="BT109" i="24"/>
  <c r="BS109" i="24"/>
  <c r="BR109" i="24"/>
  <c r="BQ109" i="24"/>
  <c r="BM109" i="24" s="1"/>
  <c r="BH109" i="24"/>
  <c r="BG109" i="24"/>
  <c r="BF109" i="24"/>
  <c r="BE109" i="24"/>
  <c r="AV109" i="24"/>
  <c r="AU109" i="24"/>
  <c r="AT109" i="24"/>
  <c r="AS109" i="24"/>
  <c r="AR109" i="24" s="1"/>
  <c r="AJ109" i="24"/>
  <c r="AI109" i="24"/>
  <c r="AH109" i="24"/>
  <c r="AG109" i="24"/>
  <c r="AC109" i="24" s="1"/>
  <c r="W109" i="24"/>
  <c r="V109" i="24"/>
  <c r="U109" i="24"/>
  <c r="L109" i="24"/>
  <c r="K109" i="24"/>
  <c r="J109" i="24"/>
  <c r="I109" i="24"/>
  <c r="M109" i="24" s="1"/>
  <c r="KB108" i="24"/>
  <c r="KA108" i="24"/>
  <c r="JZ108" i="24"/>
  <c r="JY108" i="24"/>
  <c r="JP108" i="24"/>
  <c r="JO108" i="24"/>
  <c r="JN108" i="24"/>
  <c r="JM108" i="24"/>
  <c r="JD108" i="24"/>
  <c r="JC108" i="24"/>
  <c r="JB108" i="24"/>
  <c r="JA108" i="24"/>
  <c r="IR108" i="24"/>
  <c r="IQ108" i="24"/>
  <c r="IP108" i="24"/>
  <c r="IO108" i="24"/>
  <c r="IL108" i="24" s="1"/>
  <c r="IF108" i="24"/>
  <c r="IE108" i="24"/>
  <c r="ID108" i="24"/>
  <c r="IC108" i="24"/>
  <c r="HT108" i="24"/>
  <c r="HS108" i="24"/>
  <c r="HR108" i="24"/>
  <c r="HQ108" i="24"/>
  <c r="HO108" i="24" s="1"/>
  <c r="HH108" i="24"/>
  <c r="HG108" i="24"/>
  <c r="HF108" i="24"/>
  <c r="HE108" i="24"/>
  <c r="HA108" i="24" s="1"/>
  <c r="GV108" i="24"/>
  <c r="GU108" i="24"/>
  <c r="GT108" i="24"/>
  <c r="GS108" i="24"/>
  <c r="GW108" i="24" s="1"/>
  <c r="GJ108" i="24"/>
  <c r="GI108" i="24"/>
  <c r="GH108" i="24"/>
  <c r="GG108" i="24"/>
  <c r="FX108" i="24"/>
  <c r="FW108" i="24"/>
  <c r="FV108" i="24"/>
  <c r="FU108" i="24"/>
  <c r="FY108" i="24" s="1"/>
  <c r="FL108" i="24"/>
  <c r="FK108" i="24"/>
  <c r="FJ108" i="24"/>
  <c r="FI108" i="24"/>
  <c r="EZ108" i="24"/>
  <c r="EY108" i="24"/>
  <c r="EX108" i="24"/>
  <c r="EW108" i="24"/>
  <c r="EV108" i="24" s="1"/>
  <c r="EN108" i="24"/>
  <c r="EM108" i="24"/>
  <c r="EL108" i="24"/>
  <c r="EK108" i="24"/>
  <c r="EB108" i="24"/>
  <c r="EA108" i="24"/>
  <c r="DZ108" i="24"/>
  <c r="DY108" i="24"/>
  <c r="DW108" i="24" s="1"/>
  <c r="DP108" i="24"/>
  <c r="DO108" i="24"/>
  <c r="DN108" i="24"/>
  <c r="DM108" i="24"/>
  <c r="DD108" i="24"/>
  <c r="DC108" i="24"/>
  <c r="DB108" i="24"/>
  <c r="DA108" i="24"/>
  <c r="CW108" i="24" s="1"/>
  <c r="CR108" i="24"/>
  <c r="CQ108" i="24"/>
  <c r="CP108" i="24"/>
  <c r="CO108" i="24"/>
  <c r="CF108" i="24"/>
  <c r="CE108" i="24"/>
  <c r="CD108" i="24"/>
  <c r="CC108" i="24"/>
  <c r="BZ108" i="24" s="1"/>
  <c r="BT108" i="24"/>
  <c r="BS108" i="24"/>
  <c r="BR108" i="24"/>
  <c r="BQ108" i="24"/>
  <c r="BO108" i="24" s="1"/>
  <c r="BH108" i="24"/>
  <c r="BG108" i="24"/>
  <c r="BF108" i="24"/>
  <c r="BE108" i="24"/>
  <c r="BC108" i="24" s="1"/>
  <c r="AV108" i="24"/>
  <c r="AU108" i="24"/>
  <c r="AT108" i="24"/>
  <c r="AS108" i="24"/>
  <c r="AO108" i="24" s="1"/>
  <c r="AJ108" i="24"/>
  <c r="AI108" i="24"/>
  <c r="AH108" i="24"/>
  <c r="AG108" i="24"/>
  <c r="W108" i="24"/>
  <c r="V108" i="24"/>
  <c r="U108" i="24"/>
  <c r="Q108" i="24" s="1"/>
  <c r="L108" i="24"/>
  <c r="K108" i="24"/>
  <c r="J108" i="24"/>
  <c r="I108" i="24"/>
  <c r="M108" i="24" s="1"/>
  <c r="KB107" i="24"/>
  <c r="KA107" i="24"/>
  <c r="JZ107" i="24"/>
  <c r="JY107" i="24"/>
  <c r="JP107" i="24"/>
  <c r="JO107" i="24"/>
  <c r="JN107" i="24"/>
  <c r="JM107" i="24"/>
  <c r="JK107" i="24" s="1"/>
  <c r="JD107" i="24"/>
  <c r="JC107" i="24"/>
  <c r="JB107" i="24"/>
  <c r="JA107" i="24"/>
  <c r="IY107" i="24" s="1"/>
  <c r="IR107" i="24"/>
  <c r="IQ107" i="24"/>
  <c r="IP107" i="24"/>
  <c r="IO107" i="24"/>
  <c r="IL107" i="24" s="1"/>
  <c r="IF107" i="24"/>
  <c r="IE107" i="24"/>
  <c r="ID107" i="24"/>
  <c r="IC107" i="24"/>
  <c r="HY107" i="24" s="1"/>
  <c r="HT107" i="24"/>
  <c r="HS107" i="24"/>
  <c r="HR107" i="24"/>
  <c r="HQ107" i="24"/>
  <c r="HH107" i="24"/>
  <c r="HG107" i="24"/>
  <c r="HF107" i="24"/>
  <c r="HE107" i="24"/>
  <c r="HI107" i="24" s="1"/>
  <c r="GV107" i="24"/>
  <c r="GU107" i="24"/>
  <c r="GT107" i="24"/>
  <c r="GS107" i="24"/>
  <c r="GO107" i="24" s="1"/>
  <c r="GJ107" i="24"/>
  <c r="GI107" i="24"/>
  <c r="GH107" i="24"/>
  <c r="GG107" i="24"/>
  <c r="GD107" i="24" s="1"/>
  <c r="FX107" i="24"/>
  <c r="FW107" i="24"/>
  <c r="FV107" i="24"/>
  <c r="FU107" i="24"/>
  <c r="FS107" i="24" s="1"/>
  <c r="FL107" i="24"/>
  <c r="FK107" i="24"/>
  <c r="FJ107" i="24"/>
  <c r="FI107" i="24"/>
  <c r="FG107" i="24" s="1"/>
  <c r="EZ107" i="24"/>
  <c r="EY107" i="24"/>
  <c r="EX107" i="24"/>
  <c r="EW107" i="24"/>
  <c r="EN107" i="24"/>
  <c r="EM107" i="24"/>
  <c r="EL107" i="24"/>
  <c r="EK107" i="24"/>
  <c r="EJ107" i="24" s="1"/>
  <c r="EB107" i="24"/>
  <c r="EA107" i="24"/>
  <c r="DZ107" i="24"/>
  <c r="DY107" i="24"/>
  <c r="DW107" i="24" s="1"/>
  <c r="DP107" i="24"/>
  <c r="DO107" i="24"/>
  <c r="DN107" i="24"/>
  <c r="DM107" i="24"/>
  <c r="DI107" i="24" s="1"/>
  <c r="DD107" i="24"/>
  <c r="DC107" i="24"/>
  <c r="DB107" i="24"/>
  <c r="DA107" i="24"/>
  <c r="CR107" i="24"/>
  <c r="CQ107" i="24"/>
  <c r="CP107" i="24"/>
  <c r="CO107" i="24"/>
  <c r="CN107" i="24" s="1"/>
  <c r="CF107" i="24"/>
  <c r="CE107" i="24"/>
  <c r="CD107" i="24"/>
  <c r="CC107" i="24"/>
  <c r="BT107" i="24"/>
  <c r="BS107" i="24"/>
  <c r="BR107" i="24"/>
  <c r="BQ107" i="24"/>
  <c r="BU107" i="24" s="1"/>
  <c r="BH107" i="24"/>
  <c r="BG107" i="24"/>
  <c r="BF107" i="24"/>
  <c r="BE107" i="24"/>
  <c r="AV107" i="24"/>
  <c r="AU107" i="24"/>
  <c r="AT107" i="24"/>
  <c r="AS107" i="24"/>
  <c r="AP107" i="24" s="1"/>
  <c r="AJ107" i="24"/>
  <c r="AI107" i="24"/>
  <c r="AH107" i="24"/>
  <c r="AG107" i="24"/>
  <c r="W107" i="24"/>
  <c r="V107" i="24"/>
  <c r="U107" i="24"/>
  <c r="T107" i="24" s="1"/>
  <c r="L107" i="24"/>
  <c r="K107" i="24"/>
  <c r="J107" i="24"/>
  <c r="I107" i="24"/>
  <c r="KB106" i="24"/>
  <c r="KA106" i="24"/>
  <c r="JZ106" i="24"/>
  <c r="JY106" i="24"/>
  <c r="JV106" i="24" s="1"/>
  <c r="JP106" i="24"/>
  <c r="JO106" i="24"/>
  <c r="JN106" i="24"/>
  <c r="JM106" i="24"/>
  <c r="JD106" i="24"/>
  <c r="JC106" i="24"/>
  <c r="JB106" i="24"/>
  <c r="JA106" i="24"/>
  <c r="IX106" i="24" s="1"/>
  <c r="IR106" i="24"/>
  <c r="IQ106" i="24"/>
  <c r="IP106" i="24"/>
  <c r="IO106" i="24"/>
  <c r="IL106" i="24" s="1"/>
  <c r="IF106" i="24"/>
  <c r="IE106" i="24"/>
  <c r="ID106" i="24"/>
  <c r="IC106" i="24"/>
  <c r="HZ106" i="24" s="1"/>
  <c r="HT106" i="24"/>
  <c r="HS106" i="24"/>
  <c r="HR106" i="24"/>
  <c r="HQ106" i="24"/>
  <c r="HO106" i="24" s="1"/>
  <c r="HH106" i="24"/>
  <c r="HG106" i="24"/>
  <c r="HF106" i="24"/>
  <c r="HE106" i="24"/>
  <c r="HB106" i="24" s="1"/>
  <c r="GV106" i="24"/>
  <c r="GU106" i="24"/>
  <c r="GT106" i="24"/>
  <c r="GS106" i="24"/>
  <c r="GJ106" i="24"/>
  <c r="GI106" i="24"/>
  <c r="GH106" i="24"/>
  <c r="GG106" i="24"/>
  <c r="FX106" i="24"/>
  <c r="FW106" i="24"/>
  <c r="FV106" i="24"/>
  <c r="FU106" i="24"/>
  <c r="FQ106" i="24" s="1"/>
  <c r="FL106" i="24"/>
  <c r="FK106" i="24"/>
  <c r="FJ106" i="24"/>
  <c r="FI106" i="24"/>
  <c r="FM106" i="24" s="1"/>
  <c r="EZ106" i="24"/>
  <c r="EY106" i="24"/>
  <c r="EX106" i="24"/>
  <c r="EW106" i="24"/>
  <c r="EN106" i="24"/>
  <c r="EM106" i="24"/>
  <c r="EL106" i="24"/>
  <c r="EK106" i="24"/>
  <c r="EB106" i="24"/>
  <c r="EA106" i="24"/>
  <c r="DZ106" i="24"/>
  <c r="DY106" i="24"/>
  <c r="DP106" i="24"/>
  <c r="DO106" i="24"/>
  <c r="DN106" i="24"/>
  <c r="DM106" i="24"/>
  <c r="DL106" i="24" s="1"/>
  <c r="DD106" i="24"/>
  <c r="DC106" i="24"/>
  <c r="DB106" i="24"/>
  <c r="DA106" i="24"/>
  <c r="CX106" i="24" s="1"/>
  <c r="CR106" i="24"/>
  <c r="CQ106" i="24"/>
  <c r="CP106" i="24"/>
  <c r="CO106" i="24"/>
  <c r="CN106" i="24" s="1"/>
  <c r="CF106" i="24"/>
  <c r="CE106" i="24"/>
  <c r="CD106" i="24"/>
  <c r="CC106" i="24"/>
  <c r="BT106" i="24"/>
  <c r="BS106" i="24"/>
  <c r="BR106" i="24"/>
  <c r="BQ106" i="24"/>
  <c r="BP106" i="24" s="1"/>
  <c r="BH106" i="24"/>
  <c r="BG106" i="24"/>
  <c r="BF106" i="24"/>
  <c r="BE106" i="24"/>
  <c r="AV106" i="24"/>
  <c r="AU106" i="24"/>
  <c r="AT106" i="24"/>
  <c r="AS106" i="24"/>
  <c r="AP106" i="24" s="1"/>
  <c r="AJ106" i="24"/>
  <c r="AI106" i="24"/>
  <c r="AH106" i="24"/>
  <c r="AG106" i="24"/>
  <c r="AE106" i="24" s="1"/>
  <c r="W106" i="24"/>
  <c r="V106" i="24"/>
  <c r="U106" i="24"/>
  <c r="T106" i="24" s="1"/>
  <c r="L106" i="24"/>
  <c r="K106" i="24"/>
  <c r="J106" i="24"/>
  <c r="I106" i="24"/>
  <c r="F106" i="24" s="1"/>
  <c r="KB105" i="24"/>
  <c r="KA105" i="24"/>
  <c r="JZ105" i="24"/>
  <c r="JY105" i="24"/>
  <c r="KC105" i="24" s="1"/>
  <c r="JP105" i="24"/>
  <c r="JO105" i="24"/>
  <c r="JN105" i="24"/>
  <c r="JM105" i="24"/>
  <c r="JD105" i="24"/>
  <c r="JC105" i="24"/>
  <c r="JB105" i="24"/>
  <c r="JA105" i="24"/>
  <c r="IX105" i="24" s="1"/>
  <c r="IR105" i="24"/>
  <c r="IQ105" i="24"/>
  <c r="IP105" i="24"/>
  <c r="IO105" i="24"/>
  <c r="IS105" i="24" s="1"/>
  <c r="IF105" i="24"/>
  <c r="IE105" i="24"/>
  <c r="ID105" i="24"/>
  <c r="IC105" i="24"/>
  <c r="HT105" i="24"/>
  <c r="HS105" i="24"/>
  <c r="HR105" i="24"/>
  <c r="HQ105" i="24"/>
  <c r="HH105" i="24"/>
  <c r="HG105" i="24"/>
  <c r="HF105" i="24"/>
  <c r="HE105" i="24"/>
  <c r="HD105" i="24" s="1"/>
  <c r="GV105" i="24"/>
  <c r="GU105" i="24"/>
  <c r="GT105" i="24"/>
  <c r="GS105" i="24"/>
  <c r="GR105" i="24" s="1"/>
  <c r="GJ105" i="24"/>
  <c r="GI105" i="24"/>
  <c r="GH105" i="24"/>
  <c r="GG105" i="24"/>
  <c r="GD105" i="24" s="1"/>
  <c r="FX105" i="24"/>
  <c r="FW105" i="24"/>
  <c r="FV105" i="24"/>
  <c r="FU105" i="24"/>
  <c r="FR105" i="24" s="1"/>
  <c r="FL105" i="24"/>
  <c r="FK105" i="24"/>
  <c r="FJ105" i="24"/>
  <c r="FI105" i="24"/>
  <c r="EZ105" i="24"/>
  <c r="EY105" i="24"/>
  <c r="EX105" i="24"/>
  <c r="EW105" i="24"/>
  <c r="ET105" i="24" s="1"/>
  <c r="EN105" i="24"/>
  <c r="EM105" i="24"/>
  <c r="EL105" i="24"/>
  <c r="EK105" i="24"/>
  <c r="EI105" i="24" s="1"/>
  <c r="EB105" i="24"/>
  <c r="EA105" i="24"/>
  <c r="DZ105" i="24"/>
  <c r="DY105" i="24"/>
  <c r="DP105" i="24"/>
  <c r="DO105" i="24"/>
  <c r="DN105" i="24"/>
  <c r="DM105" i="24"/>
  <c r="DD105" i="24"/>
  <c r="DC105" i="24"/>
  <c r="DB105" i="24"/>
  <c r="DA105" i="24"/>
  <c r="CW105" i="24" s="1"/>
  <c r="CR105" i="24"/>
  <c r="CQ105" i="24"/>
  <c r="CP105" i="24"/>
  <c r="CO105" i="24"/>
  <c r="CF105" i="24"/>
  <c r="CE105" i="24"/>
  <c r="CD105" i="24"/>
  <c r="CC105" i="24"/>
  <c r="BT105" i="24"/>
  <c r="BS105" i="24"/>
  <c r="BR105" i="24"/>
  <c r="BQ105" i="24"/>
  <c r="BM105" i="24" s="1"/>
  <c r="BH105" i="24"/>
  <c r="BG105" i="24"/>
  <c r="BF105" i="24"/>
  <c r="BE105" i="24"/>
  <c r="BD105" i="24" s="1"/>
  <c r="AV105" i="24"/>
  <c r="AU105" i="24"/>
  <c r="AT105" i="24"/>
  <c r="AS105" i="24"/>
  <c r="AP105" i="24" s="1"/>
  <c r="AJ105" i="24"/>
  <c r="AI105" i="24"/>
  <c r="AH105" i="24"/>
  <c r="AG105" i="24"/>
  <c r="W105" i="24"/>
  <c r="V105" i="24"/>
  <c r="U105" i="24"/>
  <c r="S105" i="24" s="1"/>
  <c r="L105" i="24"/>
  <c r="K105" i="24"/>
  <c r="J105" i="24"/>
  <c r="I105" i="24"/>
  <c r="E105" i="24" s="1"/>
  <c r="KB104" i="24"/>
  <c r="KA104" i="24"/>
  <c r="JZ104" i="24"/>
  <c r="JY104" i="24"/>
  <c r="KC104" i="24" s="1"/>
  <c r="JP104" i="24"/>
  <c r="JO104" i="24"/>
  <c r="JN104" i="24"/>
  <c r="JM104" i="24"/>
  <c r="JD104" i="24"/>
  <c r="JC104" i="24"/>
  <c r="JB104" i="24"/>
  <c r="JA104" i="24"/>
  <c r="IZ104" i="24" s="1"/>
  <c r="IR104" i="24"/>
  <c r="IQ104" i="24"/>
  <c r="IP104" i="24"/>
  <c r="IO104" i="24"/>
  <c r="IF104" i="24"/>
  <c r="IE104" i="24"/>
  <c r="ID104" i="24"/>
  <c r="IC104" i="24"/>
  <c r="IB104" i="24" s="1"/>
  <c r="HT104" i="24"/>
  <c r="HS104" i="24"/>
  <c r="HR104" i="24"/>
  <c r="HQ104" i="24"/>
  <c r="HP104" i="24" s="1"/>
  <c r="HH104" i="24"/>
  <c r="HG104" i="24"/>
  <c r="HF104" i="24"/>
  <c r="HE104" i="24"/>
  <c r="HC104" i="24" s="1"/>
  <c r="GV104" i="24"/>
  <c r="GU104" i="24"/>
  <c r="GT104" i="24"/>
  <c r="GS104" i="24"/>
  <c r="GJ104" i="24"/>
  <c r="GI104" i="24"/>
  <c r="GH104" i="24"/>
  <c r="GG104" i="24"/>
  <c r="GF104" i="24" s="1"/>
  <c r="FX104" i="24"/>
  <c r="FW104" i="24"/>
  <c r="FV104" i="24"/>
  <c r="FU104" i="24"/>
  <c r="FT104" i="24" s="1"/>
  <c r="FL104" i="24"/>
  <c r="FK104" i="24"/>
  <c r="FJ104" i="24"/>
  <c r="FI104" i="24"/>
  <c r="FG104" i="24" s="1"/>
  <c r="EZ104" i="24"/>
  <c r="EY104" i="24"/>
  <c r="EX104" i="24"/>
  <c r="EW104" i="24"/>
  <c r="EN104" i="24"/>
  <c r="EM104" i="24"/>
  <c r="EL104" i="24"/>
  <c r="EK104" i="24"/>
  <c r="EJ104" i="24" s="1"/>
  <c r="EB104" i="24"/>
  <c r="EA104" i="24"/>
  <c r="DZ104" i="24"/>
  <c r="DY104" i="24"/>
  <c r="DP104" i="24"/>
  <c r="DO104" i="24"/>
  <c r="DN104" i="24"/>
  <c r="DM104" i="24"/>
  <c r="DL104" i="24" s="1"/>
  <c r="DD104" i="24"/>
  <c r="DC104" i="24"/>
  <c r="DB104" i="24"/>
  <c r="DA104" i="24"/>
  <c r="CR104" i="24"/>
  <c r="CQ104" i="24"/>
  <c r="CP104" i="24"/>
  <c r="CO104" i="24"/>
  <c r="CL104" i="24" s="1"/>
  <c r="CF104" i="24"/>
  <c r="CE104" i="24"/>
  <c r="CD104" i="24"/>
  <c r="CC104" i="24"/>
  <c r="CA104" i="24" s="1"/>
  <c r="BT104" i="24"/>
  <c r="BS104" i="24"/>
  <c r="BR104" i="24"/>
  <c r="BQ104" i="24"/>
  <c r="BO104" i="24" s="1"/>
  <c r="BH104" i="24"/>
  <c r="BG104" i="24"/>
  <c r="BF104" i="24"/>
  <c r="BE104" i="24"/>
  <c r="BB104" i="24" s="1"/>
  <c r="AV104" i="24"/>
  <c r="AU104" i="24"/>
  <c r="AT104" i="24"/>
  <c r="AS104" i="24"/>
  <c r="AO104" i="24" s="1"/>
  <c r="AJ104" i="24"/>
  <c r="AI104" i="24"/>
  <c r="AH104" i="24"/>
  <c r="AG104" i="24"/>
  <c r="W104" i="24"/>
  <c r="V104" i="24"/>
  <c r="U104" i="24"/>
  <c r="S104" i="24" s="1"/>
  <c r="L104" i="24"/>
  <c r="K104" i="24"/>
  <c r="J104" i="24"/>
  <c r="I104" i="24"/>
  <c r="E104" i="24" s="1"/>
  <c r="KB103" i="24"/>
  <c r="KA103" i="24"/>
  <c r="JZ103" i="24"/>
  <c r="JY103" i="24"/>
  <c r="JV103" i="24" s="1"/>
  <c r="JP103" i="24"/>
  <c r="JO103" i="24"/>
  <c r="JN103" i="24"/>
  <c r="JM103" i="24"/>
  <c r="JK103" i="24" s="1"/>
  <c r="JD103" i="24"/>
  <c r="JC103" i="24"/>
  <c r="JB103" i="24"/>
  <c r="JA103" i="24"/>
  <c r="IR103" i="24"/>
  <c r="IQ103" i="24"/>
  <c r="IP103" i="24"/>
  <c r="IO103" i="24"/>
  <c r="IK103" i="24" s="1"/>
  <c r="IF103" i="24"/>
  <c r="IE103" i="24"/>
  <c r="ID103" i="24"/>
  <c r="IC103" i="24"/>
  <c r="HY103" i="24" s="1"/>
  <c r="HT103" i="24"/>
  <c r="HS103" i="24"/>
  <c r="HR103" i="24"/>
  <c r="HQ103" i="24"/>
  <c r="HN103" i="24" s="1"/>
  <c r="HH103" i="24"/>
  <c r="HG103" i="24"/>
  <c r="HF103" i="24"/>
  <c r="HE103" i="24"/>
  <c r="HC103" i="24" s="1"/>
  <c r="GV103" i="24"/>
  <c r="GU103" i="24"/>
  <c r="GT103" i="24"/>
  <c r="GS103" i="24"/>
  <c r="GQ103" i="24" s="1"/>
  <c r="GJ103" i="24"/>
  <c r="GI103" i="24"/>
  <c r="GH103" i="24"/>
  <c r="GG103" i="24"/>
  <c r="FX103" i="24"/>
  <c r="FW103" i="24"/>
  <c r="FV103" i="24"/>
  <c r="FU103" i="24"/>
  <c r="FL103" i="24"/>
  <c r="FK103" i="24"/>
  <c r="FJ103" i="24"/>
  <c r="FI103" i="24"/>
  <c r="EZ103" i="24"/>
  <c r="EY103" i="24"/>
  <c r="EX103" i="24"/>
  <c r="EW103" i="24"/>
  <c r="ET103" i="24" s="1"/>
  <c r="EN103" i="24"/>
  <c r="EM103" i="24"/>
  <c r="EL103" i="24"/>
  <c r="EK103" i="24"/>
  <c r="EB103" i="24"/>
  <c r="EA103" i="24"/>
  <c r="DZ103" i="24"/>
  <c r="DY103" i="24"/>
  <c r="DV103" i="24" s="1"/>
  <c r="DP103" i="24"/>
  <c r="DO103" i="24"/>
  <c r="DN103" i="24"/>
  <c r="DM103" i="24"/>
  <c r="DD103" i="24"/>
  <c r="DC103" i="24"/>
  <c r="DB103" i="24"/>
  <c r="DA103" i="24"/>
  <c r="CY103" i="24" s="1"/>
  <c r="CR103" i="24"/>
  <c r="CQ103" i="24"/>
  <c r="CP103" i="24"/>
  <c r="CO103" i="24"/>
  <c r="CF103" i="24"/>
  <c r="CE103" i="24"/>
  <c r="CD103" i="24"/>
  <c r="CC103" i="24"/>
  <c r="BT103" i="24"/>
  <c r="BS103" i="24"/>
  <c r="BR103" i="24"/>
  <c r="BQ103" i="24"/>
  <c r="BM103" i="24" s="1"/>
  <c r="BH103" i="24"/>
  <c r="BG103" i="24"/>
  <c r="BF103" i="24"/>
  <c r="BE103" i="24"/>
  <c r="BC103" i="24" s="1"/>
  <c r="AV103" i="24"/>
  <c r="AU103" i="24"/>
  <c r="AT103" i="24"/>
  <c r="AS103" i="24"/>
  <c r="AO103" i="24" s="1"/>
  <c r="AJ103" i="24"/>
  <c r="AI103" i="24"/>
  <c r="AH103" i="24"/>
  <c r="AG103" i="24"/>
  <c r="W103" i="24"/>
  <c r="V103" i="24"/>
  <c r="U103" i="24"/>
  <c r="Y103" i="24" s="1"/>
  <c r="L103" i="24"/>
  <c r="K103" i="24"/>
  <c r="J103" i="24"/>
  <c r="I103" i="24"/>
  <c r="E103" i="24" s="1"/>
  <c r="KB102" i="24"/>
  <c r="KA102" i="24"/>
  <c r="JZ102" i="24"/>
  <c r="JY102" i="24"/>
  <c r="JP102" i="24"/>
  <c r="JO102" i="24"/>
  <c r="JN102" i="24"/>
  <c r="JM102" i="24"/>
  <c r="JD102" i="24"/>
  <c r="JC102" i="24"/>
  <c r="JB102" i="24"/>
  <c r="JA102" i="24"/>
  <c r="IR102" i="24"/>
  <c r="IQ102" i="24"/>
  <c r="IP102" i="24"/>
  <c r="IO102" i="24"/>
  <c r="IL102" i="24" s="1"/>
  <c r="IF102" i="24"/>
  <c r="IE102" i="24"/>
  <c r="ID102" i="24"/>
  <c r="IC102" i="24"/>
  <c r="HT102" i="24"/>
  <c r="HS102" i="24"/>
  <c r="HR102" i="24"/>
  <c r="HQ102" i="24"/>
  <c r="HH102" i="24"/>
  <c r="HG102" i="24"/>
  <c r="HF102" i="24"/>
  <c r="HE102" i="24"/>
  <c r="GV102" i="24"/>
  <c r="GU102" i="24"/>
  <c r="GT102" i="24"/>
  <c r="GS102" i="24"/>
  <c r="GR102" i="24" s="1"/>
  <c r="GJ102" i="24"/>
  <c r="GI102" i="24"/>
  <c r="GH102" i="24"/>
  <c r="GG102" i="24"/>
  <c r="FX102" i="24"/>
  <c r="FW102" i="24"/>
  <c r="FV102" i="24"/>
  <c r="FU102" i="24"/>
  <c r="FL102" i="24"/>
  <c r="FK102" i="24"/>
  <c r="FJ102" i="24"/>
  <c r="FI102" i="24"/>
  <c r="EZ102" i="24"/>
  <c r="EY102" i="24"/>
  <c r="EX102" i="24"/>
  <c r="EW102" i="24"/>
  <c r="ES102" i="24" s="1"/>
  <c r="EN102" i="24"/>
  <c r="EM102" i="24"/>
  <c r="EL102" i="24"/>
  <c r="EK102" i="24"/>
  <c r="EB102" i="24"/>
  <c r="EA102" i="24"/>
  <c r="DZ102" i="24"/>
  <c r="DY102" i="24"/>
  <c r="DP102" i="24"/>
  <c r="DO102" i="24"/>
  <c r="DN102" i="24"/>
  <c r="DM102" i="24"/>
  <c r="DD102" i="24"/>
  <c r="DC102" i="24"/>
  <c r="DB102" i="24"/>
  <c r="DA102" i="24"/>
  <c r="CY102" i="24" s="1"/>
  <c r="CR102" i="24"/>
  <c r="CQ102" i="24"/>
  <c r="CP102" i="24"/>
  <c r="CO102" i="24"/>
  <c r="CL102" i="24" s="1"/>
  <c r="CF102" i="24"/>
  <c r="CE102" i="24"/>
  <c r="CD102" i="24"/>
  <c r="CC102" i="24"/>
  <c r="CA102" i="24" s="1"/>
  <c r="BT102" i="24"/>
  <c r="BS102" i="24"/>
  <c r="BR102" i="24"/>
  <c r="BQ102" i="24"/>
  <c r="BM102" i="24" s="1"/>
  <c r="BH102" i="24"/>
  <c r="BG102" i="24"/>
  <c r="BF102" i="24"/>
  <c r="BE102" i="24"/>
  <c r="BC102" i="24" s="1"/>
  <c r="AV102" i="24"/>
  <c r="AU102" i="24"/>
  <c r="AT102" i="24"/>
  <c r="AS102" i="24"/>
  <c r="AP102" i="24" s="1"/>
  <c r="AJ102" i="24"/>
  <c r="AI102" i="24"/>
  <c r="AH102" i="24"/>
  <c r="AG102" i="24"/>
  <c r="AD102" i="24" s="1"/>
  <c r="W102" i="24"/>
  <c r="V102" i="24"/>
  <c r="U102" i="24"/>
  <c r="S102" i="24" s="1"/>
  <c r="L102" i="24"/>
  <c r="K102" i="24"/>
  <c r="J102" i="24"/>
  <c r="I102" i="24"/>
  <c r="KB101" i="24"/>
  <c r="KA101" i="24"/>
  <c r="JZ101" i="24"/>
  <c r="JY101" i="24"/>
  <c r="JX101" i="24" s="1"/>
  <c r="JP101" i="24"/>
  <c r="JO101" i="24"/>
  <c r="JN101" i="24"/>
  <c r="JM101" i="24"/>
  <c r="JK101" i="24" s="1"/>
  <c r="JD101" i="24"/>
  <c r="JC101" i="24"/>
  <c r="JB101" i="24"/>
  <c r="JA101" i="24"/>
  <c r="IZ101" i="24" s="1"/>
  <c r="IR101" i="24"/>
  <c r="IQ101" i="24"/>
  <c r="IP101" i="24"/>
  <c r="IO101" i="24"/>
  <c r="IF101" i="24"/>
  <c r="IE101" i="24"/>
  <c r="ID101" i="24"/>
  <c r="IC101" i="24"/>
  <c r="IA101" i="24" s="1"/>
  <c r="HT101" i="24"/>
  <c r="HS101" i="24"/>
  <c r="HR101" i="24"/>
  <c r="HQ101" i="24"/>
  <c r="HH101" i="24"/>
  <c r="HG101" i="24"/>
  <c r="HF101" i="24"/>
  <c r="HE101" i="24"/>
  <c r="HC101" i="24" s="1"/>
  <c r="GV101" i="24"/>
  <c r="GU101" i="24"/>
  <c r="GT101" i="24"/>
  <c r="GS101" i="24"/>
  <c r="GJ101" i="24"/>
  <c r="GI101" i="24"/>
  <c r="GH101" i="24"/>
  <c r="GG101" i="24"/>
  <c r="GK101" i="24" s="1"/>
  <c r="FX101" i="24"/>
  <c r="FW101" i="24"/>
  <c r="FV101" i="24"/>
  <c r="FU101" i="24"/>
  <c r="FL101" i="24"/>
  <c r="FK101" i="24"/>
  <c r="FJ101" i="24"/>
  <c r="FI101" i="24"/>
  <c r="FE101" i="24" s="1"/>
  <c r="EZ101" i="24"/>
  <c r="EY101" i="24"/>
  <c r="EX101" i="24"/>
  <c r="EW101" i="24"/>
  <c r="EN101" i="24"/>
  <c r="EM101" i="24"/>
  <c r="EL101" i="24"/>
  <c r="EK101" i="24"/>
  <c r="EJ101" i="24" s="1"/>
  <c r="EB101" i="24"/>
  <c r="EA101" i="24"/>
  <c r="DZ101" i="24"/>
  <c r="DY101" i="24"/>
  <c r="DV101" i="24" s="1"/>
  <c r="DP101" i="24"/>
  <c r="DO101" i="24"/>
  <c r="DN101" i="24"/>
  <c r="DM101" i="24"/>
  <c r="DK101" i="24" s="1"/>
  <c r="DD101" i="24"/>
  <c r="DC101" i="24"/>
  <c r="DB101" i="24"/>
  <c r="DA101" i="24"/>
  <c r="CR101" i="24"/>
  <c r="CQ101" i="24"/>
  <c r="CP101" i="24"/>
  <c r="CO101" i="24"/>
  <c r="CL101" i="24" s="1"/>
  <c r="CF101" i="24"/>
  <c r="CE101" i="24"/>
  <c r="CD101" i="24"/>
  <c r="CC101" i="24"/>
  <c r="BT101" i="24"/>
  <c r="BS101" i="24"/>
  <c r="BR101" i="24"/>
  <c r="BQ101" i="24"/>
  <c r="BM101" i="24" s="1"/>
  <c r="BH101" i="24"/>
  <c r="BG101" i="24"/>
  <c r="BF101" i="24"/>
  <c r="BE101" i="24"/>
  <c r="AV101" i="24"/>
  <c r="AU101" i="24"/>
  <c r="AT101" i="24"/>
  <c r="AS101" i="24"/>
  <c r="AO101" i="24" s="1"/>
  <c r="AJ101" i="24"/>
  <c r="AI101" i="24"/>
  <c r="AH101" i="24"/>
  <c r="AG101" i="24"/>
  <c r="W101" i="24"/>
  <c r="V101" i="24"/>
  <c r="U101" i="24"/>
  <c r="S101" i="24" s="1"/>
  <c r="L101" i="24"/>
  <c r="K101" i="24"/>
  <c r="J101" i="24"/>
  <c r="I101" i="24"/>
  <c r="E101" i="24" s="1"/>
  <c r="KB100" i="24"/>
  <c r="KA100" i="24"/>
  <c r="JZ100" i="24"/>
  <c r="JY100" i="24"/>
  <c r="JP100" i="24"/>
  <c r="JO100" i="24"/>
  <c r="JN100" i="24"/>
  <c r="JM100" i="24"/>
  <c r="JD100" i="24"/>
  <c r="JC100" i="24"/>
  <c r="JB100" i="24"/>
  <c r="JA100" i="24"/>
  <c r="IR100" i="24"/>
  <c r="IQ100" i="24"/>
  <c r="IP100" i="24"/>
  <c r="IO100" i="24"/>
  <c r="IL100" i="24" s="1"/>
  <c r="IF100" i="24"/>
  <c r="IE100" i="24"/>
  <c r="ID100" i="24"/>
  <c r="IC100" i="24"/>
  <c r="HT100" i="24"/>
  <c r="HS100" i="24"/>
  <c r="HR100" i="24"/>
  <c r="HQ100" i="24"/>
  <c r="HH100" i="24"/>
  <c r="HG100" i="24"/>
  <c r="HF100" i="24"/>
  <c r="HE100" i="24"/>
  <c r="GV100" i="24"/>
  <c r="GU100" i="24"/>
  <c r="GT100" i="24"/>
  <c r="GS100" i="24"/>
  <c r="GR100" i="24" s="1"/>
  <c r="GJ100" i="24"/>
  <c r="GI100" i="24"/>
  <c r="GH100" i="24"/>
  <c r="GG100" i="24"/>
  <c r="FX100" i="24"/>
  <c r="FW100" i="24"/>
  <c r="FV100" i="24"/>
  <c r="FU100" i="24"/>
  <c r="FL100" i="24"/>
  <c r="FK100" i="24"/>
  <c r="FJ100" i="24"/>
  <c r="FI100" i="24"/>
  <c r="EZ100" i="24"/>
  <c r="EY100" i="24"/>
  <c r="EX100" i="24"/>
  <c r="EW100" i="24"/>
  <c r="EV100" i="24" s="1"/>
  <c r="EN100" i="24"/>
  <c r="EM100" i="24"/>
  <c r="EL100" i="24"/>
  <c r="EK100" i="24"/>
  <c r="EB100" i="24"/>
  <c r="EA100" i="24"/>
  <c r="DZ100" i="24"/>
  <c r="DY100" i="24"/>
  <c r="DP100" i="24"/>
  <c r="DO100" i="24"/>
  <c r="DN100" i="24"/>
  <c r="DM100" i="24"/>
  <c r="DD100" i="24"/>
  <c r="DC100" i="24"/>
  <c r="DB100" i="24"/>
  <c r="DA100" i="24"/>
  <c r="CY100" i="24" s="1"/>
  <c r="CR100" i="24"/>
  <c r="CQ100" i="24"/>
  <c r="CP100" i="24"/>
  <c r="CO100" i="24"/>
  <c r="CK100" i="24" s="1"/>
  <c r="CF100" i="24"/>
  <c r="CE100" i="24"/>
  <c r="CD100" i="24"/>
  <c r="CC100" i="24"/>
  <c r="BT100" i="24"/>
  <c r="BS100" i="24"/>
  <c r="BR100" i="24"/>
  <c r="BQ100" i="24"/>
  <c r="BP100" i="24" s="1"/>
  <c r="BH100" i="24"/>
  <c r="BG100" i="24"/>
  <c r="BF100" i="24"/>
  <c r="BE100" i="24"/>
  <c r="BI100" i="24" s="1"/>
  <c r="AV100" i="24"/>
  <c r="AU100" i="24"/>
  <c r="AT100" i="24"/>
  <c r="AS100" i="24"/>
  <c r="AO100" i="24" s="1"/>
  <c r="AJ100" i="24"/>
  <c r="AI100" i="24"/>
  <c r="AH100" i="24"/>
  <c r="AG100" i="24"/>
  <c r="W100" i="24"/>
  <c r="V100" i="24"/>
  <c r="U100" i="24"/>
  <c r="Y100" i="24" s="1"/>
  <c r="L100" i="24"/>
  <c r="K100" i="24"/>
  <c r="J100" i="24"/>
  <c r="I100" i="24"/>
  <c r="E100" i="24" s="1"/>
  <c r="KB99" i="24"/>
  <c r="KA99" i="24"/>
  <c r="JZ99" i="24"/>
  <c r="JY99" i="24"/>
  <c r="JU99" i="24" s="1"/>
  <c r="JP99" i="24"/>
  <c r="JO99" i="24"/>
  <c r="JN99" i="24"/>
  <c r="JM99" i="24"/>
  <c r="JD99" i="24"/>
  <c r="JC99" i="24"/>
  <c r="JB99" i="24"/>
  <c r="JA99" i="24"/>
  <c r="IZ99" i="24" s="1"/>
  <c r="IR99" i="24"/>
  <c r="IQ99" i="24"/>
  <c r="IP99" i="24"/>
  <c r="IO99" i="24"/>
  <c r="IF99" i="24"/>
  <c r="IE99" i="24"/>
  <c r="ID99" i="24"/>
  <c r="IC99" i="24"/>
  <c r="IB99" i="24" s="1"/>
  <c r="HT99" i="24"/>
  <c r="HS99" i="24"/>
  <c r="HR99" i="24"/>
  <c r="HQ99" i="24"/>
  <c r="HP99" i="24" s="1"/>
  <c r="HH99" i="24"/>
  <c r="HG99" i="24"/>
  <c r="HF99" i="24"/>
  <c r="HE99" i="24"/>
  <c r="HI99" i="24" s="1"/>
  <c r="GV99" i="24"/>
  <c r="GU99" i="24"/>
  <c r="GT99" i="24"/>
  <c r="GS99" i="24"/>
  <c r="GJ99" i="24"/>
  <c r="GI99" i="24"/>
  <c r="GH99" i="24"/>
  <c r="GG99" i="24"/>
  <c r="GC99" i="24" s="1"/>
  <c r="FX99" i="24"/>
  <c r="FW99" i="24"/>
  <c r="FV99" i="24"/>
  <c r="FU99" i="24"/>
  <c r="FS99" i="24" s="1"/>
  <c r="FL99" i="24"/>
  <c r="FK99" i="24"/>
  <c r="FJ99" i="24"/>
  <c r="FI99" i="24"/>
  <c r="FM99" i="24" s="1"/>
  <c r="EZ99" i="24"/>
  <c r="EY99" i="24"/>
  <c r="EX99" i="24"/>
  <c r="EW99" i="24"/>
  <c r="EN99" i="24"/>
  <c r="EM99" i="24"/>
  <c r="EL99" i="24"/>
  <c r="EK99" i="24"/>
  <c r="EI99" i="24" s="1"/>
  <c r="EB99" i="24"/>
  <c r="EA99" i="24"/>
  <c r="DZ99" i="24"/>
  <c r="DY99" i="24"/>
  <c r="DP99" i="24"/>
  <c r="DO99" i="24"/>
  <c r="DN99" i="24"/>
  <c r="DM99" i="24"/>
  <c r="DK99" i="24" s="1"/>
  <c r="DD99" i="24"/>
  <c r="DC99" i="24"/>
  <c r="DB99" i="24"/>
  <c r="DA99" i="24"/>
  <c r="CZ99" i="24" s="1"/>
  <c r="CR99" i="24"/>
  <c r="CQ99" i="24"/>
  <c r="CP99" i="24"/>
  <c r="CO99" i="24"/>
  <c r="CM99" i="24" s="1"/>
  <c r="CF99" i="24"/>
  <c r="CE99" i="24"/>
  <c r="CD99" i="24"/>
  <c r="CC99" i="24"/>
  <c r="CA99" i="24" s="1"/>
  <c r="BT99" i="24"/>
  <c r="BS99" i="24"/>
  <c r="BR99" i="24"/>
  <c r="BQ99" i="24"/>
  <c r="BU99" i="24" s="1"/>
  <c r="BH99" i="24"/>
  <c r="BG99" i="24"/>
  <c r="BF99" i="24"/>
  <c r="BE99" i="24"/>
  <c r="BA99" i="24" s="1"/>
  <c r="AV99" i="24"/>
  <c r="AU99" i="24"/>
  <c r="AT99" i="24"/>
  <c r="AS99" i="24"/>
  <c r="AR99" i="24" s="1"/>
  <c r="AJ99" i="24"/>
  <c r="AI99" i="24"/>
  <c r="AH99" i="24"/>
  <c r="AG99" i="24"/>
  <c r="AD99" i="24" s="1"/>
  <c r="W99" i="24"/>
  <c r="V99" i="24"/>
  <c r="U99" i="24"/>
  <c r="S99" i="24" s="1"/>
  <c r="L99" i="24"/>
  <c r="K99" i="24"/>
  <c r="J99" i="24"/>
  <c r="I99" i="24"/>
  <c r="E99" i="24" s="1"/>
  <c r="KB98" i="24"/>
  <c r="KA98" i="24"/>
  <c r="JZ98" i="24"/>
  <c r="JY98" i="24"/>
  <c r="JX98" i="24" s="1"/>
  <c r="JP98" i="24"/>
  <c r="JO98" i="24"/>
  <c r="JN98" i="24"/>
  <c r="JM98" i="24"/>
  <c r="JK98" i="24" s="1"/>
  <c r="JD98" i="24"/>
  <c r="JC98" i="24"/>
  <c r="JB98" i="24"/>
  <c r="JA98" i="24"/>
  <c r="IZ98" i="24" s="1"/>
  <c r="IR98" i="24"/>
  <c r="IQ98" i="24"/>
  <c r="IP98" i="24"/>
  <c r="IO98" i="24"/>
  <c r="IM98" i="24" s="1"/>
  <c r="IF98" i="24"/>
  <c r="IE98" i="24"/>
  <c r="ID98" i="24"/>
  <c r="IC98" i="24"/>
  <c r="IB98" i="24" s="1"/>
  <c r="HT98" i="24"/>
  <c r="HS98" i="24"/>
  <c r="HR98" i="24"/>
  <c r="HQ98" i="24"/>
  <c r="HH98" i="24"/>
  <c r="HG98" i="24"/>
  <c r="HF98" i="24"/>
  <c r="HE98" i="24"/>
  <c r="GV98" i="24"/>
  <c r="GU98" i="24"/>
  <c r="GT98" i="24"/>
  <c r="GS98" i="24"/>
  <c r="GP98" i="24" s="1"/>
  <c r="GJ98" i="24"/>
  <c r="GI98" i="24"/>
  <c r="GH98" i="24"/>
  <c r="GG98" i="24"/>
  <c r="GC98" i="24" s="1"/>
  <c r="FX98" i="24"/>
  <c r="FW98" i="24"/>
  <c r="FV98" i="24"/>
  <c r="FU98" i="24"/>
  <c r="FL98" i="24"/>
  <c r="FK98" i="24"/>
  <c r="FJ98" i="24"/>
  <c r="FI98" i="24"/>
  <c r="FM98" i="24" s="1"/>
  <c r="EZ98" i="24"/>
  <c r="EY98" i="24"/>
  <c r="EX98" i="24"/>
  <c r="EW98" i="24"/>
  <c r="EV98" i="24" s="1"/>
  <c r="EN98" i="24"/>
  <c r="EM98" i="24"/>
  <c r="EL98" i="24"/>
  <c r="EK98" i="24"/>
  <c r="EG98" i="24" s="1"/>
  <c r="EB98" i="24"/>
  <c r="EA98" i="24"/>
  <c r="DZ98" i="24"/>
  <c r="DY98" i="24"/>
  <c r="DV98" i="24" s="1"/>
  <c r="DP98" i="24"/>
  <c r="DO98" i="24"/>
  <c r="DN98" i="24"/>
  <c r="DM98" i="24"/>
  <c r="DQ98" i="24" s="1"/>
  <c r="DD98" i="24"/>
  <c r="DC98" i="24"/>
  <c r="DB98" i="24"/>
  <c r="DA98" i="24"/>
  <c r="CY98" i="24" s="1"/>
  <c r="CR98" i="24"/>
  <c r="CQ98" i="24"/>
  <c r="CP98" i="24"/>
  <c r="CO98" i="24"/>
  <c r="CS98" i="24" s="1"/>
  <c r="CF98" i="24"/>
  <c r="CE98" i="24"/>
  <c r="CD98" i="24"/>
  <c r="CC98" i="24"/>
  <c r="BT98" i="24"/>
  <c r="BS98" i="24"/>
  <c r="BR98" i="24"/>
  <c r="BQ98" i="24"/>
  <c r="BH98" i="24"/>
  <c r="BG98" i="24"/>
  <c r="BF98" i="24"/>
  <c r="BE98" i="24"/>
  <c r="BC98" i="24" s="1"/>
  <c r="AV98" i="24"/>
  <c r="AU98" i="24"/>
  <c r="AT98" i="24"/>
  <c r="AS98" i="24"/>
  <c r="AR98" i="24" s="1"/>
  <c r="AJ98" i="24"/>
  <c r="AI98" i="24"/>
  <c r="AH98" i="24"/>
  <c r="AG98" i="24"/>
  <c r="AD98" i="24" s="1"/>
  <c r="W98" i="24"/>
  <c r="V98" i="24"/>
  <c r="U98" i="24"/>
  <c r="L98" i="24"/>
  <c r="K98" i="24"/>
  <c r="J98" i="24"/>
  <c r="I98" i="24"/>
  <c r="G98" i="24" s="1"/>
  <c r="KB97" i="24"/>
  <c r="KA97" i="24"/>
  <c r="JZ97" i="24"/>
  <c r="JY97" i="24"/>
  <c r="JW97" i="24" s="1"/>
  <c r="JP97" i="24"/>
  <c r="JO97" i="24"/>
  <c r="JN97" i="24"/>
  <c r="JM97" i="24"/>
  <c r="JD97" i="24"/>
  <c r="JC97" i="24"/>
  <c r="JB97" i="24"/>
  <c r="JA97" i="24"/>
  <c r="IW97" i="24" s="1"/>
  <c r="IR97" i="24"/>
  <c r="IQ97" i="24"/>
  <c r="IP97" i="24"/>
  <c r="IO97" i="24"/>
  <c r="IM97" i="24" s="1"/>
  <c r="IF97" i="24"/>
  <c r="IE97" i="24"/>
  <c r="ID97" i="24"/>
  <c r="IC97" i="24"/>
  <c r="HY97" i="24" s="1"/>
  <c r="HT97" i="24"/>
  <c r="HS97" i="24"/>
  <c r="HR97" i="24"/>
  <c r="HQ97" i="24"/>
  <c r="HP97" i="24" s="1"/>
  <c r="HH97" i="24"/>
  <c r="HG97" i="24"/>
  <c r="HF97" i="24"/>
  <c r="HE97" i="24"/>
  <c r="GV97" i="24"/>
  <c r="GU97" i="24"/>
  <c r="GT97" i="24"/>
  <c r="GS97" i="24"/>
  <c r="GO97" i="24" s="1"/>
  <c r="GJ97" i="24"/>
  <c r="GI97" i="24"/>
  <c r="GH97" i="24"/>
  <c r="GG97" i="24"/>
  <c r="GC97" i="24" s="1"/>
  <c r="FX97" i="24"/>
  <c r="FW97" i="24"/>
  <c r="FV97" i="24"/>
  <c r="FU97" i="24"/>
  <c r="FL97" i="24"/>
  <c r="FK97" i="24"/>
  <c r="FJ97" i="24"/>
  <c r="FI97" i="24"/>
  <c r="FG97" i="24" s="1"/>
  <c r="EZ97" i="24"/>
  <c r="EY97" i="24"/>
  <c r="EX97" i="24"/>
  <c r="EW97" i="24"/>
  <c r="ET97" i="24" s="1"/>
  <c r="EN97" i="24"/>
  <c r="EM97" i="24"/>
  <c r="EL97" i="24"/>
  <c r="EK97" i="24"/>
  <c r="EG97" i="24" s="1"/>
  <c r="EB97" i="24"/>
  <c r="EA97" i="24"/>
  <c r="DZ97" i="24"/>
  <c r="DY97" i="24"/>
  <c r="DP97" i="24"/>
  <c r="DO97" i="24"/>
  <c r="DN97" i="24"/>
  <c r="DM97" i="24"/>
  <c r="DL97" i="24" s="1"/>
  <c r="DD97" i="24"/>
  <c r="DC97" i="24"/>
  <c r="DB97" i="24"/>
  <c r="DA97" i="24"/>
  <c r="CW97" i="24" s="1"/>
  <c r="CR97" i="24"/>
  <c r="CQ97" i="24"/>
  <c r="CP97" i="24"/>
  <c r="CO97" i="24"/>
  <c r="CL97" i="24" s="1"/>
  <c r="CF97" i="24"/>
  <c r="CE97" i="24"/>
  <c r="CD97" i="24"/>
  <c r="CC97" i="24"/>
  <c r="BT97" i="24"/>
  <c r="BS97" i="24"/>
  <c r="BR97" i="24"/>
  <c r="BQ97" i="24"/>
  <c r="BP97" i="24" s="1"/>
  <c r="BH97" i="24"/>
  <c r="BG97" i="24"/>
  <c r="BF97" i="24"/>
  <c r="BE97" i="24"/>
  <c r="BC97" i="24" s="1"/>
  <c r="AV97" i="24"/>
  <c r="AU97" i="24"/>
  <c r="AT97" i="24"/>
  <c r="AS97" i="24"/>
  <c r="AQ97" i="24" s="1"/>
  <c r="AJ97" i="24"/>
  <c r="AI97" i="24"/>
  <c r="AH97" i="24"/>
  <c r="AG97" i="24"/>
  <c r="AE97" i="24" s="1"/>
  <c r="W97" i="24"/>
  <c r="V97" i="24"/>
  <c r="U97" i="24"/>
  <c r="L97" i="24"/>
  <c r="K97" i="24"/>
  <c r="J97" i="24"/>
  <c r="I97" i="24"/>
  <c r="KB96" i="24"/>
  <c r="KA96" i="24"/>
  <c r="JZ96" i="24"/>
  <c r="JY96" i="24"/>
  <c r="JV96" i="24" s="1"/>
  <c r="JP96" i="24"/>
  <c r="JO96" i="24"/>
  <c r="JN96" i="24"/>
  <c r="JM96" i="24"/>
  <c r="JD96" i="24"/>
  <c r="JC96" i="24"/>
  <c r="JB96" i="24"/>
  <c r="JA96" i="24"/>
  <c r="IR96" i="24"/>
  <c r="IQ96" i="24"/>
  <c r="IP96" i="24"/>
  <c r="IO96" i="24"/>
  <c r="IK96" i="24" s="1"/>
  <c r="IF96" i="24"/>
  <c r="IE96" i="24"/>
  <c r="ID96" i="24"/>
  <c r="IC96" i="24"/>
  <c r="HT96" i="24"/>
  <c r="HS96" i="24"/>
  <c r="HR96" i="24"/>
  <c r="HQ96" i="24"/>
  <c r="HH96" i="24"/>
  <c r="HG96" i="24"/>
  <c r="HF96" i="24"/>
  <c r="HE96" i="24"/>
  <c r="HA96" i="24" s="1"/>
  <c r="GV96" i="24"/>
  <c r="GU96" i="24"/>
  <c r="GT96" i="24"/>
  <c r="GS96" i="24"/>
  <c r="GP96" i="24" s="1"/>
  <c r="GJ96" i="24"/>
  <c r="GI96" i="24"/>
  <c r="GH96" i="24"/>
  <c r="GG96" i="24"/>
  <c r="GC96" i="24" s="1"/>
  <c r="FX96" i="24"/>
  <c r="FW96" i="24"/>
  <c r="FV96" i="24"/>
  <c r="FU96" i="24"/>
  <c r="FS96" i="24" s="1"/>
  <c r="FL96" i="24"/>
  <c r="FK96" i="24"/>
  <c r="FJ96" i="24"/>
  <c r="FI96" i="24"/>
  <c r="EZ96" i="24"/>
  <c r="EY96" i="24"/>
  <c r="EX96" i="24"/>
  <c r="EW96" i="24"/>
  <c r="ES96" i="24" s="1"/>
  <c r="EN96" i="24"/>
  <c r="EM96" i="24"/>
  <c r="EL96" i="24"/>
  <c r="EK96" i="24"/>
  <c r="EG96" i="24" s="1"/>
  <c r="EB96" i="24"/>
  <c r="EA96" i="24"/>
  <c r="DZ96" i="24"/>
  <c r="DY96" i="24"/>
  <c r="DP96" i="24"/>
  <c r="DO96" i="24"/>
  <c r="DN96" i="24"/>
  <c r="DM96" i="24"/>
  <c r="DD96" i="24"/>
  <c r="DC96" i="24"/>
  <c r="DB96" i="24"/>
  <c r="DA96" i="24"/>
  <c r="CX96" i="24" s="1"/>
  <c r="CR96" i="24"/>
  <c r="CQ96" i="24"/>
  <c r="CP96" i="24"/>
  <c r="CO96" i="24"/>
  <c r="CF96" i="24"/>
  <c r="CE96" i="24"/>
  <c r="CD96" i="24"/>
  <c r="CC96" i="24"/>
  <c r="CB96" i="24" s="1"/>
  <c r="BT96" i="24"/>
  <c r="BS96" i="24"/>
  <c r="BR96" i="24"/>
  <c r="BQ96" i="24"/>
  <c r="BH96" i="24"/>
  <c r="BG96" i="24"/>
  <c r="BF96" i="24"/>
  <c r="BE96" i="24"/>
  <c r="BB96" i="24" s="1"/>
  <c r="AV96" i="24"/>
  <c r="AU96" i="24"/>
  <c r="AT96" i="24"/>
  <c r="AS96" i="24"/>
  <c r="AO96" i="24" s="1"/>
  <c r="AJ96" i="24"/>
  <c r="AI96" i="24"/>
  <c r="AH96" i="24"/>
  <c r="AG96" i="24"/>
  <c r="W96" i="24"/>
  <c r="V96" i="24"/>
  <c r="U96" i="24"/>
  <c r="S96" i="24" s="1"/>
  <c r="L96" i="24"/>
  <c r="K96" i="24"/>
  <c r="J96" i="24"/>
  <c r="I96" i="24"/>
  <c r="E96" i="24" s="1"/>
  <c r="KB95" i="24"/>
  <c r="KA95" i="24"/>
  <c r="JZ95" i="24"/>
  <c r="JY95" i="24"/>
  <c r="JX95" i="24" s="1"/>
  <c r="JP95" i="24"/>
  <c r="JO95" i="24"/>
  <c r="JN95" i="24"/>
  <c r="JM95" i="24"/>
  <c r="JL95" i="24" s="1"/>
  <c r="JD95" i="24"/>
  <c r="JC95" i="24"/>
  <c r="JB95" i="24"/>
  <c r="JA95" i="24"/>
  <c r="IR95" i="24"/>
  <c r="IQ95" i="24"/>
  <c r="IP95" i="24"/>
  <c r="IO95" i="24"/>
  <c r="IN95" i="24" s="1"/>
  <c r="IF95" i="24"/>
  <c r="IE95" i="24"/>
  <c r="ID95" i="24"/>
  <c r="IC95" i="24"/>
  <c r="HY95" i="24" s="1"/>
  <c r="HT95" i="24"/>
  <c r="HS95" i="24"/>
  <c r="HR95" i="24"/>
  <c r="HQ95" i="24"/>
  <c r="HP95" i="24" s="1"/>
  <c r="HH95" i="24"/>
  <c r="HG95" i="24"/>
  <c r="HF95" i="24"/>
  <c r="HE95" i="24"/>
  <c r="GV95" i="24"/>
  <c r="GU95" i="24"/>
  <c r="GT95" i="24"/>
  <c r="GS95" i="24"/>
  <c r="GJ95" i="24"/>
  <c r="GI95" i="24"/>
  <c r="GH95" i="24"/>
  <c r="GG95" i="24"/>
  <c r="GD95" i="24" s="1"/>
  <c r="FX95" i="24"/>
  <c r="FW95" i="24"/>
  <c r="FV95" i="24"/>
  <c r="FU95" i="24"/>
  <c r="FT95" i="24" s="1"/>
  <c r="FL95" i="24"/>
  <c r="FK95" i="24"/>
  <c r="FJ95" i="24"/>
  <c r="FI95" i="24"/>
  <c r="EZ95" i="24"/>
  <c r="EY95" i="24"/>
  <c r="EX95" i="24"/>
  <c r="EW95" i="24"/>
  <c r="ET95" i="24" s="1"/>
  <c r="EN95" i="24"/>
  <c r="EM95" i="24"/>
  <c r="EL95" i="24"/>
  <c r="EK95" i="24"/>
  <c r="EB95" i="24"/>
  <c r="EA95" i="24"/>
  <c r="DZ95" i="24"/>
  <c r="DY95" i="24"/>
  <c r="DX95" i="24" s="1"/>
  <c r="DP95" i="24"/>
  <c r="DO95" i="24"/>
  <c r="DN95" i="24"/>
  <c r="DM95" i="24"/>
  <c r="DK95" i="24" s="1"/>
  <c r="DD95" i="24"/>
  <c r="DC95" i="24"/>
  <c r="DB95" i="24"/>
  <c r="DA95" i="24"/>
  <c r="CX95" i="24" s="1"/>
  <c r="CR95" i="24"/>
  <c r="CQ95" i="24"/>
  <c r="CP95" i="24"/>
  <c r="CO95" i="24"/>
  <c r="CK95" i="24" s="1"/>
  <c r="CF95" i="24"/>
  <c r="CE95" i="24"/>
  <c r="CD95" i="24"/>
  <c r="CC95" i="24"/>
  <c r="BY95" i="24" s="1"/>
  <c r="BT95" i="24"/>
  <c r="BS95" i="24"/>
  <c r="BR95" i="24"/>
  <c r="BQ95" i="24"/>
  <c r="BN95" i="24" s="1"/>
  <c r="BH95" i="24"/>
  <c r="BG95" i="24"/>
  <c r="BF95" i="24"/>
  <c r="BE95" i="24"/>
  <c r="BC95" i="24" s="1"/>
  <c r="AV95" i="24"/>
  <c r="AU95" i="24"/>
  <c r="AT95" i="24"/>
  <c r="AS95" i="24"/>
  <c r="AO95" i="24" s="1"/>
  <c r="AJ95" i="24"/>
  <c r="AI95" i="24"/>
  <c r="AH95" i="24"/>
  <c r="AG95" i="24"/>
  <c r="AE95" i="24" s="1"/>
  <c r="W95" i="24"/>
  <c r="V95" i="24"/>
  <c r="U95" i="24"/>
  <c r="T95" i="24" s="1"/>
  <c r="L95" i="24"/>
  <c r="K95" i="24"/>
  <c r="J95" i="24"/>
  <c r="I95" i="24"/>
  <c r="KB94" i="24"/>
  <c r="KA94" i="24"/>
  <c r="JZ94" i="24"/>
  <c r="JY94" i="24"/>
  <c r="JX94" i="24" s="1"/>
  <c r="JP94" i="24"/>
  <c r="JO94" i="24"/>
  <c r="JN94" i="24"/>
  <c r="JM94" i="24"/>
  <c r="JL94" i="24" s="1"/>
  <c r="JD94" i="24"/>
  <c r="JC94" i="24"/>
  <c r="JB94" i="24"/>
  <c r="JA94" i="24"/>
  <c r="IR94" i="24"/>
  <c r="IQ94" i="24"/>
  <c r="IP94" i="24"/>
  <c r="IO94" i="24"/>
  <c r="IM94" i="24" s="1"/>
  <c r="IF94" i="24"/>
  <c r="IE94" i="24"/>
  <c r="ID94" i="24"/>
  <c r="IC94" i="24"/>
  <c r="IA94" i="24" s="1"/>
  <c r="HT94" i="24"/>
  <c r="HS94" i="24"/>
  <c r="HR94" i="24"/>
  <c r="HQ94" i="24"/>
  <c r="HN94" i="24" s="1"/>
  <c r="HH94" i="24"/>
  <c r="HG94" i="24"/>
  <c r="HF94" i="24"/>
  <c r="HE94" i="24"/>
  <c r="HC94" i="24" s="1"/>
  <c r="GV94" i="24"/>
  <c r="GU94" i="24"/>
  <c r="GT94" i="24"/>
  <c r="GS94" i="24"/>
  <c r="GQ94" i="24" s="1"/>
  <c r="GJ94" i="24"/>
  <c r="GI94" i="24"/>
  <c r="GH94" i="24"/>
  <c r="GG94" i="24"/>
  <c r="GF94" i="24" s="1"/>
  <c r="FX94" i="24"/>
  <c r="FW94" i="24"/>
  <c r="FV94" i="24"/>
  <c r="FU94" i="24"/>
  <c r="FY94" i="24" s="1"/>
  <c r="FL94" i="24"/>
  <c r="FK94" i="24"/>
  <c r="FJ94" i="24"/>
  <c r="FI94" i="24"/>
  <c r="EZ94" i="24"/>
  <c r="EY94" i="24"/>
  <c r="EX94" i="24"/>
  <c r="EW94" i="24"/>
  <c r="ES94" i="24" s="1"/>
  <c r="EN94" i="24"/>
  <c r="EM94" i="24"/>
  <c r="EL94" i="24"/>
  <c r="EK94" i="24"/>
  <c r="EI94" i="24" s="1"/>
  <c r="EB94" i="24"/>
  <c r="EA94" i="24"/>
  <c r="DZ94" i="24"/>
  <c r="DY94" i="24"/>
  <c r="DP94" i="24"/>
  <c r="DO94" i="24"/>
  <c r="DN94" i="24"/>
  <c r="DM94" i="24"/>
  <c r="DD94" i="24"/>
  <c r="DC94" i="24"/>
  <c r="DB94" i="24"/>
  <c r="DA94" i="24"/>
  <c r="CR94" i="24"/>
  <c r="CQ94" i="24"/>
  <c r="CP94" i="24"/>
  <c r="CO94" i="24"/>
  <c r="CS94" i="24" s="1"/>
  <c r="CF94" i="24"/>
  <c r="CE94" i="24"/>
  <c r="CD94" i="24"/>
  <c r="CC94" i="24"/>
  <c r="BT94" i="24"/>
  <c r="BS94" i="24"/>
  <c r="BR94" i="24"/>
  <c r="BQ94" i="24"/>
  <c r="BH94" i="24"/>
  <c r="BG94" i="24"/>
  <c r="BF94" i="24"/>
  <c r="BE94" i="24"/>
  <c r="BC94" i="24" s="1"/>
  <c r="AV94" i="24"/>
  <c r="AU94" i="24"/>
  <c r="AT94" i="24"/>
  <c r="AS94" i="24"/>
  <c r="AP94" i="24" s="1"/>
  <c r="AJ94" i="24"/>
  <c r="AI94" i="24"/>
  <c r="AH94" i="24"/>
  <c r="AG94" i="24"/>
  <c r="AF94" i="24" s="1"/>
  <c r="W94" i="24"/>
  <c r="V94" i="24"/>
  <c r="U94" i="24"/>
  <c r="L94" i="24"/>
  <c r="K94" i="24"/>
  <c r="J94" i="24"/>
  <c r="I94" i="24"/>
  <c r="H94" i="24" s="1"/>
  <c r="KB93" i="24"/>
  <c r="KA93" i="24"/>
  <c r="JZ93" i="24"/>
  <c r="JY93" i="24"/>
  <c r="JX93" i="24" s="1"/>
  <c r="JP93" i="24"/>
  <c r="JO93" i="24"/>
  <c r="JN93" i="24"/>
  <c r="JM93" i="24"/>
  <c r="JI93" i="24" s="1"/>
  <c r="JD93" i="24"/>
  <c r="JC93" i="24"/>
  <c r="JB93" i="24"/>
  <c r="JA93" i="24"/>
  <c r="IX93" i="24" s="1"/>
  <c r="IR93" i="24"/>
  <c r="IQ93" i="24"/>
  <c r="IP93" i="24"/>
  <c r="IO93" i="24"/>
  <c r="IN93" i="24" s="1"/>
  <c r="IF93" i="24"/>
  <c r="IE93" i="24"/>
  <c r="ID93" i="24"/>
  <c r="IC93" i="24"/>
  <c r="HY93" i="24" s="1"/>
  <c r="HT93" i="24"/>
  <c r="HS93" i="24"/>
  <c r="HR93" i="24"/>
  <c r="HQ93" i="24"/>
  <c r="HH93" i="24"/>
  <c r="HG93" i="24"/>
  <c r="HF93" i="24"/>
  <c r="HE93" i="24"/>
  <c r="HD93" i="24" s="1"/>
  <c r="GV93" i="24"/>
  <c r="GU93" i="24"/>
  <c r="GT93" i="24"/>
  <c r="GS93" i="24"/>
  <c r="GO93" i="24" s="1"/>
  <c r="GJ93" i="24"/>
  <c r="GI93" i="24"/>
  <c r="GH93" i="24"/>
  <c r="GG93" i="24"/>
  <c r="FX93" i="24"/>
  <c r="FW93" i="24"/>
  <c r="FV93" i="24"/>
  <c r="FU93" i="24"/>
  <c r="FL93" i="24"/>
  <c r="FK93" i="24"/>
  <c r="FJ93" i="24"/>
  <c r="FI93" i="24"/>
  <c r="EZ93" i="24"/>
  <c r="EY93" i="24"/>
  <c r="EX93" i="24"/>
  <c r="EW93" i="24"/>
  <c r="EN93" i="24"/>
  <c r="EM93" i="24"/>
  <c r="EL93" i="24"/>
  <c r="EK93" i="24"/>
  <c r="EJ93" i="24" s="1"/>
  <c r="EB93" i="24"/>
  <c r="EA93" i="24"/>
  <c r="DZ93" i="24"/>
  <c r="DY93" i="24"/>
  <c r="DV93" i="24" s="1"/>
  <c r="DP93" i="24"/>
  <c r="DO93" i="24"/>
  <c r="DN93" i="24"/>
  <c r="DM93" i="24"/>
  <c r="DK93" i="24" s="1"/>
  <c r="DD93" i="24"/>
  <c r="DC93" i="24"/>
  <c r="DB93" i="24"/>
  <c r="DA93" i="24"/>
  <c r="CW93" i="24" s="1"/>
  <c r="CR93" i="24"/>
  <c r="CQ93" i="24"/>
  <c r="CP93" i="24"/>
  <c r="CO93" i="24"/>
  <c r="CM93" i="24" s="1"/>
  <c r="CF93" i="24"/>
  <c r="CE93" i="24"/>
  <c r="CD93" i="24"/>
  <c r="CC93" i="24"/>
  <c r="BY93" i="24" s="1"/>
  <c r="BT93" i="24"/>
  <c r="BS93" i="24"/>
  <c r="BR93" i="24"/>
  <c r="BQ93" i="24"/>
  <c r="BM93" i="24" s="1"/>
  <c r="BH93" i="24"/>
  <c r="BG93" i="24"/>
  <c r="BF93" i="24"/>
  <c r="BE93" i="24"/>
  <c r="AV93" i="24"/>
  <c r="AU93" i="24"/>
  <c r="AT93" i="24"/>
  <c r="AS93" i="24"/>
  <c r="AR93" i="24" s="1"/>
  <c r="AJ93" i="24"/>
  <c r="AI93" i="24"/>
  <c r="AH93" i="24"/>
  <c r="AG93" i="24"/>
  <c r="AF93" i="24" s="1"/>
  <c r="W93" i="24"/>
  <c r="V93" i="24"/>
  <c r="U93" i="24"/>
  <c r="Y93" i="24" s="1"/>
  <c r="L93" i="24"/>
  <c r="K93" i="24"/>
  <c r="J93" i="24"/>
  <c r="I93" i="24"/>
  <c r="KB92" i="24"/>
  <c r="KA92" i="24"/>
  <c r="JZ92" i="24"/>
  <c r="JY92" i="24"/>
  <c r="JV92" i="24" s="1"/>
  <c r="JP92" i="24"/>
  <c r="JO92" i="24"/>
  <c r="JN92" i="24"/>
  <c r="JM92" i="24"/>
  <c r="JD92" i="24"/>
  <c r="JC92" i="24"/>
  <c r="JB92" i="24"/>
  <c r="JA92" i="24"/>
  <c r="IR92" i="24"/>
  <c r="IQ92" i="24"/>
  <c r="IP92" i="24"/>
  <c r="IO92" i="24"/>
  <c r="IF92" i="24"/>
  <c r="IE92" i="24"/>
  <c r="ID92" i="24"/>
  <c r="IC92" i="24"/>
  <c r="HT92" i="24"/>
  <c r="HS92" i="24"/>
  <c r="HR92" i="24"/>
  <c r="HQ92" i="24"/>
  <c r="HH92" i="24"/>
  <c r="HG92" i="24"/>
  <c r="HF92" i="24"/>
  <c r="HE92" i="24"/>
  <c r="GV92" i="24"/>
  <c r="GU92" i="24"/>
  <c r="GT92" i="24"/>
  <c r="GS92" i="24"/>
  <c r="GJ92" i="24"/>
  <c r="GI92" i="24"/>
  <c r="GH92" i="24"/>
  <c r="GG92" i="24"/>
  <c r="GC92" i="24" s="1"/>
  <c r="FX92" i="24"/>
  <c r="FW92" i="24"/>
  <c r="FV92" i="24"/>
  <c r="FU92" i="24"/>
  <c r="FL92" i="24"/>
  <c r="FK92" i="24"/>
  <c r="FJ92" i="24"/>
  <c r="FI92" i="24"/>
  <c r="FF92" i="24" s="1"/>
  <c r="EZ92" i="24"/>
  <c r="EY92" i="24"/>
  <c r="EX92" i="24"/>
  <c r="EW92" i="24"/>
  <c r="EV92" i="24" s="1"/>
  <c r="EN92" i="24"/>
  <c r="EM92" i="24"/>
  <c r="EL92" i="24"/>
  <c r="EK92" i="24"/>
  <c r="EG92" i="24" s="1"/>
  <c r="EB92" i="24"/>
  <c r="EA92" i="24"/>
  <c r="DZ92" i="24"/>
  <c r="DY92" i="24"/>
  <c r="DW92" i="24" s="1"/>
  <c r="DP92" i="24"/>
  <c r="DO92" i="24"/>
  <c r="DN92" i="24"/>
  <c r="DM92" i="24"/>
  <c r="DL92" i="24" s="1"/>
  <c r="DD92" i="24"/>
  <c r="DC92" i="24"/>
  <c r="DB92" i="24"/>
  <c r="DA92" i="24"/>
  <c r="CZ92" i="24" s="1"/>
  <c r="CR92" i="24"/>
  <c r="CQ92" i="24"/>
  <c r="CP92" i="24"/>
  <c r="CO92" i="24"/>
  <c r="CL92" i="24" s="1"/>
  <c r="CF92" i="24"/>
  <c r="CE92" i="24"/>
  <c r="CD92" i="24"/>
  <c r="CC92" i="24"/>
  <c r="BT92" i="24"/>
  <c r="BS92" i="24"/>
  <c r="BR92" i="24"/>
  <c r="BQ92" i="24"/>
  <c r="BU92" i="24" s="1"/>
  <c r="BH92" i="24"/>
  <c r="BG92" i="24"/>
  <c r="BF92" i="24"/>
  <c r="BE92" i="24"/>
  <c r="AV92" i="24"/>
  <c r="AU92" i="24"/>
  <c r="AT92" i="24"/>
  <c r="AS92" i="24"/>
  <c r="AJ92" i="24"/>
  <c r="AI92" i="24"/>
  <c r="AH92" i="24"/>
  <c r="AG92" i="24"/>
  <c r="AF92" i="24" s="1"/>
  <c r="W92" i="24"/>
  <c r="V92" i="24"/>
  <c r="U92" i="24"/>
  <c r="S92" i="24" s="1"/>
  <c r="L92" i="24"/>
  <c r="K92" i="24"/>
  <c r="J92" i="24"/>
  <c r="I92" i="24"/>
  <c r="G92" i="24" s="1"/>
  <c r="KB91" i="24"/>
  <c r="KA91" i="24"/>
  <c r="JZ91" i="24"/>
  <c r="JY91" i="24"/>
  <c r="JX91" i="24" s="1"/>
  <c r="JP91" i="24"/>
  <c r="JO91" i="24"/>
  <c r="JN91" i="24"/>
  <c r="JM91" i="24"/>
  <c r="JQ91" i="24" s="1"/>
  <c r="JD91" i="24"/>
  <c r="JC91" i="24"/>
  <c r="JB91" i="24"/>
  <c r="JA91" i="24"/>
  <c r="IR91" i="24"/>
  <c r="IQ91" i="24"/>
  <c r="IP91" i="24"/>
  <c r="IO91" i="24"/>
  <c r="IF91" i="24"/>
  <c r="IE91" i="24"/>
  <c r="ID91" i="24"/>
  <c r="IC91" i="24"/>
  <c r="IB91" i="24" s="1"/>
  <c r="HT91" i="24"/>
  <c r="HS91" i="24"/>
  <c r="HR91" i="24"/>
  <c r="HQ91" i="24"/>
  <c r="HH91" i="24"/>
  <c r="HG91" i="24"/>
  <c r="HF91" i="24"/>
  <c r="HE91" i="24"/>
  <c r="GV91" i="24"/>
  <c r="GU91" i="24"/>
  <c r="GT91" i="24"/>
  <c r="GS91" i="24"/>
  <c r="GP91" i="24" s="1"/>
  <c r="GJ91" i="24"/>
  <c r="GI91" i="24"/>
  <c r="GH91" i="24"/>
  <c r="GG91" i="24"/>
  <c r="GC91" i="24" s="1"/>
  <c r="FX91" i="24"/>
  <c r="FW91" i="24"/>
  <c r="FV91" i="24"/>
  <c r="FU91" i="24"/>
  <c r="FQ91" i="24" s="1"/>
  <c r="FL91" i="24"/>
  <c r="FK91" i="24"/>
  <c r="FJ91" i="24"/>
  <c r="FI91" i="24"/>
  <c r="EZ91" i="24"/>
  <c r="EY91" i="24"/>
  <c r="EX91" i="24"/>
  <c r="EW91" i="24"/>
  <c r="FA91" i="24" s="1"/>
  <c r="EN91" i="24"/>
  <c r="EM91" i="24"/>
  <c r="EL91" i="24"/>
  <c r="EK91" i="24"/>
  <c r="EB91" i="24"/>
  <c r="EA91" i="24"/>
  <c r="DZ91" i="24"/>
  <c r="DY91" i="24"/>
  <c r="DV91" i="24" s="1"/>
  <c r="DP91" i="24"/>
  <c r="DO91" i="24"/>
  <c r="DN91" i="24"/>
  <c r="DM91" i="24"/>
  <c r="DD91" i="24"/>
  <c r="DC91" i="24"/>
  <c r="DB91" i="24"/>
  <c r="DA91" i="24"/>
  <c r="CY91" i="24" s="1"/>
  <c r="CR91" i="24"/>
  <c r="CQ91" i="24"/>
  <c r="CP91" i="24"/>
  <c r="CO91" i="24"/>
  <c r="CM91" i="24" s="1"/>
  <c r="CF91" i="24"/>
  <c r="CE91" i="24"/>
  <c r="CD91" i="24"/>
  <c r="CC91" i="24"/>
  <c r="BT91" i="24"/>
  <c r="BS91" i="24"/>
  <c r="BR91" i="24"/>
  <c r="BQ91" i="24"/>
  <c r="BN91" i="24" s="1"/>
  <c r="BH91" i="24"/>
  <c r="BG91" i="24"/>
  <c r="BF91" i="24"/>
  <c r="BE91" i="24"/>
  <c r="BA91" i="24" s="1"/>
  <c r="AV91" i="24"/>
  <c r="AU91" i="24"/>
  <c r="AT91" i="24"/>
  <c r="AS91" i="24"/>
  <c r="AO91" i="24" s="1"/>
  <c r="AJ91" i="24"/>
  <c r="AI91" i="24"/>
  <c r="AH91" i="24"/>
  <c r="AG91" i="24"/>
  <c r="AF91" i="24" s="1"/>
  <c r="W91" i="24"/>
  <c r="V91" i="24"/>
  <c r="U91" i="24"/>
  <c r="T91" i="24" s="1"/>
  <c r="L91" i="24"/>
  <c r="K91" i="24"/>
  <c r="J91" i="24"/>
  <c r="I91" i="24"/>
  <c r="E91" i="24" s="1"/>
  <c r="KB90" i="24"/>
  <c r="KA90" i="24"/>
  <c r="JZ90" i="24"/>
  <c r="JY90" i="24"/>
  <c r="JV90" i="24" s="1"/>
  <c r="JP90" i="24"/>
  <c r="JO90" i="24"/>
  <c r="JN90" i="24"/>
  <c r="JM90" i="24"/>
  <c r="JD90" i="24"/>
  <c r="JC90" i="24"/>
  <c r="JB90" i="24"/>
  <c r="JA90" i="24"/>
  <c r="IR90" i="24"/>
  <c r="IQ90" i="24"/>
  <c r="IP90" i="24"/>
  <c r="IO90" i="24"/>
  <c r="IL90" i="24" s="1"/>
  <c r="IF90" i="24"/>
  <c r="IE90" i="24"/>
  <c r="ID90" i="24"/>
  <c r="IC90" i="24"/>
  <c r="HT90" i="24"/>
  <c r="HS90" i="24"/>
  <c r="HR90" i="24"/>
  <c r="HQ90" i="24"/>
  <c r="HP90" i="24" s="1"/>
  <c r="HH90" i="24"/>
  <c r="HG90" i="24"/>
  <c r="HF90" i="24"/>
  <c r="HE90" i="24"/>
  <c r="GV90" i="24"/>
  <c r="GU90" i="24"/>
  <c r="GT90" i="24"/>
  <c r="GS90" i="24"/>
  <c r="GO90" i="24" s="1"/>
  <c r="GJ90" i="24"/>
  <c r="GI90" i="24"/>
  <c r="GH90" i="24"/>
  <c r="GG90" i="24"/>
  <c r="GD90" i="24" s="1"/>
  <c r="FX90" i="24"/>
  <c r="FW90" i="24"/>
  <c r="FV90" i="24"/>
  <c r="FU90" i="24"/>
  <c r="FT90" i="24" s="1"/>
  <c r="FL90" i="24"/>
  <c r="FK90" i="24"/>
  <c r="FJ90" i="24"/>
  <c r="FI90" i="24"/>
  <c r="EZ90" i="24"/>
  <c r="EY90" i="24"/>
  <c r="EX90" i="24"/>
  <c r="EW90" i="24"/>
  <c r="EV90" i="24" s="1"/>
  <c r="EN90" i="24"/>
  <c r="EM90" i="24"/>
  <c r="EL90" i="24"/>
  <c r="EK90" i="24"/>
  <c r="EB90" i="24"/>
  <c r="EA90" i="24"/>
  <c r="DZ90" i="24"/>
  <c r="DY90" i="24"/>
  <c r="DU90" i="24" s="1"/>
  <c r="DP90" i="24"/>
  <c r="DO90" i="24"/>
  <c r="DN90" i="24"/>
  <c r="DM90" i="24"/>
  <c r="DD90" i="24"/>
  <c r="DC90" i="24"/>
  <c r="DB90" i="24"/>
  <c r="DA90" i="24"/>
  <c r="CW90" i="24" s="1"/>
  <c r="CR90" i="24"/>
  <c r="CQ90" i="24"/>
  <c r="CP90" i="24"/>
  <c r="CO90" i="24"/>
  <c r="CK90" i="24" s="1"/>
  <c r="CF90" i="24"/>
  <c r="CE90" i="24"/>
  <c r="CD90" i="24"/>
  <c r="CC90" i="24"/>
  <c r="CB90" i="24" s="1"/>
  <c r="BT90" i="24"/>
  <c r="BS90" i="24"/>
  <c r="BR90" i="24"/>
  <c r="BQ90" i="24"/>
  <c r="BH90" i="24"/>
  <c r="BG90" i="24"/>
  <c r="BF90" i="24"/>
  <c r="BE90" i="24"/>
  <c r="BB90" i="24" s="1"/>
  <c r="AV90" i="24"/>
  <c r="AU90" i="24"/>
  <c r="AT90" i="24"/>
  <c r="AS90" i="24"/>
  <c r="AP90" i="24" s="1"/>
  <c r="AJ90" i="24"/>
  <c r="AI90" i="24"/>
  <c r="AH90" i="24"/>
  <c r="AG90" i="24"/>
  <c r="AF90" i="24" s="1"/>
  <c r="W90" i="24"/>
  <c r="V90" i="24"/>
  <c r="U90" i="24"/>
  <c r="R90" i="24" s="1"/>
  <c r="L90" i="24"/>
  <c r="K90" i="24"/>
  <c r="J90" i="24"/>
  <c r="I90" i="24"/>
  <c r="E90" i="24" s="1"/>
  <c r="KB89" i="24"/>
  <c r="KA89" i="24"/>
  <c r="JZ89" i="24"/>
  <c r="JY89" i="24"/>
  <c r="JP89" i="24"/>
  <c r="JO89" i="24"/>
  <c r="JN89" i="24"/>
  <c r="JM89" i="24"/>
  <c r="JJ89" i="24" s="1"/>
  <c r="JD89" i="24"/>
  <c r="JC89" i="24"/>
  <c r="JB89" i="24"/>
  <c r="JA89" i="24"/>
  <c r="IR89" i="24"/>
  <c r="IQ89" i="24"/>
  <c r="IP89" i="24"/>
  <c r="IO89" i="24"/>
  <c r="IN89" i="24" s="1"/>
  <c r="IF89" i="24"/>
  <c r="IE89" i="24"/>
  <c r="ID89" i="24"/>
  <c r="IC89" i="24"/>
  <c r="HT89" i="24"/>
  <c r="HS89" i="24"/>
  <c r="HR89" i="24"/>
  <c r="HQ89" i="24"/>
  <c r="HN89" i="24" s="1"/>
  <c r="HH89" i="24"/>
  <c r="HG89" i="24"/>
  <c r="HF89" i="24"/>
  <c r="HE89" i="24"/>
  <c r="GV89" i="24"/>
  <c r="GU89" i="24"/>
  <c r="GT89" i="24"/>
  <c r="GS89" i="24"/>
  <c r="GR89" i="24" s="1"/>
  <c r="GJ89" i="24"/>
  <c r="GI89" i="24"/>
  <c r="GH89" i="24"/>
  <c r="GG89" i="24"/>
  <c r="GD89" i="24" s="1"/>
  <c r="FX89" i="24"/>
  <c r="FW89" i="24"/>
  <c r="FV89" i="24"/>
  <c r="FU89" i="24"/>
  <c r="FR89" i="24" s="1"/>
  <c r="FL89" i="24"/>
  <c r="FK89" i="24"/>
  <c r="FJ89" i="24"/>
  <c r="FI89" i="24"/>
  <c r="FG89" i="24" s="1"/>
  <c r="EZ89" i="24"/>
  <c r="EY89" i="24"/>
  <c r="EX89" i="24"/>
  <c r="EW89" i="24"/>
  <c r="EU89" i="24" s="1"/>
  <c r="EN89" i="24"/>
  <c r="EM89" i="24"/>
  <c r="EL89" i="24"/>
  <c r="EK89" i="24"/>
  <c r="EB89" i="24"/>
  <c r="EA89" i="24"/>
  <c r="DZ89" i="24"/>
  <c r="DY89" i="24"/>
  <c r="DU89" i="24" s="1"/>
  <c r="DP89" i="24"/>
  <c r="DO89" i="24"/>
  <c r="DN89" i="24"/>
  <c r="DM89" i="24"/>
  <c r="DD89" i="24"/>
  <c r="DC89" i="24"/>
  <c r="DB89" i="24"/>
  <c r="DA89" i="24"/>
  <c r="CX89" i="24" s="1"/>
  <c r="CR89" i="24"/>
  <c r="CQ89" i="24"/>
  <c r="CP89" i="24"/>
  <c r="CO89" i="24"/>
  <c r="CF89" i="24"/>
  <c r="CE89" i="24"/>
  <c r="CD89" i="24"/>
  <c r="CC89" i="24"/>
  <c r="BT89" i="24"/>
  <c r="BS89" i="24"/>
  <c r="BR89" i="24"/>
  <c r="BQ89" i="24"/>
  <c r="BH89" i="24"/>
  <c r="BG89" i="24"/>
  <c r="BF89" i="24"/>
  <c r="BE89" i="24"/>
  <c r="AV89" i="24"/>
  <c r="AU89" i="24"/>
  <c r="AT89" i="24"/>
  <c r="AS89" i="24"/>
  <c r="AJ89" i="24"/>
  <c r="AI89" i="24"/>
  <c r="AH89" i="24"/>
  <c r="AG89" i="24"/>
  <c r="W89" i="24"/>
  <c r="V89" i="24"/>
  <c r="U89" i="24"/>
  <c r="L89" i="24"/>
  <c r="K89" i="24"/>
  <c r="J89" i="24"/>
  <c r="I89" i="24"/>
  <c r="KB88" i="24"/>
  <c r="KA88" i="24"/>
  <c r="JZ88" i="24"/>
  <c r="JY88" i="24"/>
  <c r="JP88" i="24"/>
  <c r="JO88" i="24"/>
  <c r="JN88" i="24"/>
  <c r="JM88" i="24"/>
  <c r="JJ88" i="24" s="1"/>
  <c r="JD88" i="24"/>
  <c r="JC88" i="24"/>
  <c r="JB88" i="24"/>
  <c r="JA88" i="24"/>
  <c r="IY88" i="24" s="1"/>
  <c r="IR88" i="24"/>
  <c r="IQ88" i="24"/>
  <c r="IP88" i="24"/>
  <c r="IO88" i="24"/>
  <c r="IF88" i="24"/>
  <c r="IE88" i="24"/>
  <c r="ID88" i="24"/>
  <c r="IC88" i="24"/>
  <c r="HT88" i="24"/>
  <c r="HS88" i="24"/>
  <c r="HR88" i="24"/>
  <c r="HQ88" i="24"/>
  <c r="HO88" i="24" s="1"/>
  <c r="HH88" i="24"/>
  <c r="HG88" i="24"/>
  <c r="HF88" i="24"/>
  <c r="HE88" i="24"/>
  <c r="HA88" i="24" s="1"/>
  <c r="GV88" i="24"/>
  <c r="GU88" i="24"/>
  <c r="GT88" i="24"/>
  <c r="GS88" i="24"/>
  <c r="GJ88" i="24"/>
  <c r="GI88" i="24"/>
  <c r="GH88" i="24"/>
  <c r="GG88" i="24"/>
  <c r="GC88" i="24" s="1"/>
  <c r="FX88" i="24"/>
  <c r="FW88" i="24"/>
  <c r="FV88" i="24"/>
  <c r="FU88" i="24"/>
  <c r="FT88" i="24" s="1"/>
  <c r="FL88" i="24"/>
  <c r="FK88" i="24"/>
  <c r="FJ88" i="24"/>
  <c r="FI88" i="24"/>
  <c r="EZ88" i="24"/>
  <c r="EY88" i="24"/>
  <c r="EX88" i="24"/>
  <c r="EW88" i="24"/>
  <c r="EV88" i="24" s="1"/>
  <c r="EN88" i="24"/>
  <c r="EM88" i="24"/>
  <c r="EL88" i="24"/>
  <c r="EK88" i="24"/>
  <c r="EG88" i="24" s="1"/>
  <c r="EB88" i="24"/>
  <c r="EA88" i="24"/>
  <c r="DZ88" i="24"/>
  <c r="DY88" i="24"/>
  <c r="DP88" i="24"/>
  <c r="DO88" i="24"/>
  <c r="DN88" i="24"/>
  <c r="DM88" i="24"/>
  <c r="DD88" i="24"/>
  <c r="DC88" i="24"/>
  <c r="DB88" i="24"/>
  <c r="DA88" i="24"/>
  <c r="CR88" i="24"/>
  <c r="CQ88" i="24"/>
  <c r="CP88" i="24"/>
  <c r="CO88" i="24"/>
  <c r="CF88" i="24"/>
  <c r="CE88" i="24"/>
  <c r="CD88" i="24"/>
  <c r="CC88" i="24"/>
  <c r="CB88" i="24" s="1"/>
  <c r="BT88" i="24"/>
  <c r="BS88" i="24"/>
  <c r="BR88" i="24"/>
  <c r="BQ88" i="24"/>
  <c r="BM88" i="24" s="1"/>
  <c r="BH88" i="24"/>
  <c r="BG88" i="24"/>
  <c r="BF88" i="24"/>
  <c r="BE88" i="24"/>
  <c r="BC88" i="24" s="1"/>
  <c r="AV88" i="24"/>
  <c r="AU88" i="24"/>
  <c r="AT88" i="24"/>
  <c r="AS88" i="24"/>
  <c r="AJ88" i="24"/>
  <c r="AI88" i="24"/>
  <c r="AH88" i="24"/>
  <c r="AG88" i="24"/>
  <c r="W88" i="24"/>
  <c r="V88" i="24"/>
  <c r="U88" i="24"/>
  <c r="T88" i="24" s="1"/>
  <c r="L88" i="24"/>
  <c r="K88" i="24"/>
  <c r="J88" i="24"/>
  <c r="I88" i="24"/>
  <c r="G88" i="24" s="1"/>
  <c r="KB87" i="24"/>
  <c r="KA87" i="24"/>
  <c r="JZ87" i="24"/>
  <c r="JY87" i="24"/>
  <c r="JP87" i="24"/>
  <c r="JO87" i="24"/>
  <c r="JN87" i="24"/>
  <c r="JM87" i="24"/>
  <c r="JD87" i="24"/>
  <c r="JC87" i="24"/>
  <c r="JB87" i="24"/>
  <c r="JA87" i="24"/>
  <c r="IR87" i="24"/>
  <c r="IQ87" i="24"/>
  <c r="IP87" i="24"/>
  <c r="IO87" i="24"/>
  <c r="IN87" i="24" s="1"/>
  <c r="IF87" i="24"/>
  <c r="IE87" i="24"/>
  <c r="ID87" i="24"/>
  <c r="IC87" i="24"/>
  <c r="HT87" i="24"/>
  <c r="HS87" i="24"/>
  <c r="HR87" i="24"/>
  <c r="HQ87" i="24"/>
  <c r="HH87" i="24"/>
  <c r="HG87" i="24"/>
  <c r="HF87" i="24"/>
  <c r="HE87" i="24"/>
  <c r="HC87" i="24" s="1"/>
  <c r="GV87" i="24"/>
  <c r="GU87" i="24"/>
  <c r="GT87" i="24"/>
  <c r="GS87" i="24"/>
  <c r="GP87" i="24" s="1"/>
  <c r="GJ87" i="24"/>
  <c r="GI87" i="24"/>
  <c r="GH87" i="24"/>
  <c r="GG87" i="24"/>
  <c r="GD87" i="24" s="1"/>
  <c r="FX87" i="24"/>
  <c r="FW87" i="24"/>
  <c r="FV87" i="24"/>
  <c r="FU87" i="24"/>
  <c r="FQ87" i="24" s="1"/>
  <c r="FL87" i="24"/>
  <c r="FK87" i="24"/>
  <c r="FJ87" i="24"/>
  <c r="FI87" i="24"/>
  <c r="EZ87" i="24"/>
  <c r="EY87" i="24"/>
  <c r="EX87" i="24"/>
  <c r="EW87" i="24"/>
  <c r="EU87" i="24" s="1"/>
  <c r="EN87" i="24"/>
  <c r="EM87" i="24"/>
  <c r="EL87" i="24"/>
  <c r="EK87" i="24"/>
  <c r="EB87" i="24"/>
  <c r="EA87" i="24"/>
  <c r="DZ87" i="24"/>
  <c r="DY87" i="24"/>
  <c r="DP87" i="24"/>
  <c r="DO87" i="24"/>
  <c r="DN87" i="24"/>
  <c r="DM87" i="24"/>
  <c r="DI87" i="24" s="1"/>
  <c r="DD87" i="24"/>
  <c r="DC87" i="24"/>
  <c r="DB87" i="24"/>
  <c r="DA87" i="24"/>
  <c r="CY87" i="24" s="1"/>
  <c r="CR87" i="24"/>
  <c r="CQ87" i="24"/>
  <c r="CP87" i="24"/>
  <c r="CO87" i="24"/>
  <c r="CF87" i="24"/>
  <c r="CE87" i="24"/>
  <c r="CD87" i="24"/>
  <c r="CC87" i="24"/>
  <c r="BT87" i="24"/>
  <c r="BS87" i="24"/>
  <c r="BR87" i="24"/>
  <c r="BQ87" i="24"/>
  <c r="BH87" i="24"/>
  <c r="BG87" i="24"/>
  <c r="BF87" i="24"/>
  <c r="BE87" i="24"/>
  <c r="BD87" i="24" s="1"/>
  <c r="AV87" i="24"/>
  <c r="AU87" i="24"/>
  <c r="AT87" i="24"/>
  <c r="AS87" i="24"/>
  <c r="AJ87" i="24"/>
  <c r="AI87" i="24"/>
  <c r="AH87" i="24"/>
  <c r="AG87" i="24"/>
  <c r="AD87" i="24" s="1"/>
  <c r="W87" i="24"/>
  <c r="V87" i="24"/>
  <c r="U87" i="24"/>
  <c r="T87" i="24" s="1"/>
  <c r="KB74" i="24"/>
  <c r="KA74" i="24"/>
  <c r="JZ74" i="24"/>
  <c r="JY74" i="24"/>
  <c r="JP74" i="24"/>
  <c r="JO74" i="24"/>
  <c r="JN74" i="24"/>
  <c r="JM74" i="24"/>
  <c r="JD74" i="24"/>
  <c r="JC74" i="24"/>
  <c r="JB74" i="24"/>
  <c r="JA74" i="24"/>
  <c r="IY74" i="24" s="1"/>
  <c r="IR74" i="24"/>
  <c r="IQ74" i="24"/>
  <c r="IP74" i="24"/>
  <c r="IO74" i="24"/>
  <c r="IM74" i="24" s="1"/>
  <c r="IF74" i="24"/>
  <c r="IE74" i="24"/>
  <c r="ID74" i="24"/>
  <c r="IC74" i="24"/>
  <c r="HZ74" i="24" s="1"/>
  <c r="HT74" i="24"/>
  <c r="HS74" i="24"/>
  <c r="HR74" i="24"/>
  <c r="HQ74" i="24"/>
  <c r="HH74" i="24"/>
  <c r="HG74" i="24"/>
  <c r="HF74" i="24"/>
  <c r="HE74" i="24"/>
  <c r="GV74" i="24"/>
  <c r="GU74" i="24"/>
  <c r="GT74" i="24"/>
  <c r="GS74" i="24"/>
  <c r="GP74" i="24" s="1"/>
  <c r="GJ74" i="24"/>
  <c r="GI74" i="24"/>
  <c r="GH74" i="24"/>
  <c r="GG74" i="24"/>
  <c r="GD74" i="24" s="1"/>
  <c r="FX74" i="24"/>
  <c r="FW74" i="24"/>
  <c r="FV74" i="24"/>
  <c r="FU74" i="24"/>
  <c r="FY74" i="24" s="1"/>
  <c r="FL74" i="24"/>
  <c r="FK74" i="24"/>
  <c r="FJ74" i="24"/>
  <c r="FI74" i="24"/>
  <c r="EZ74" i="24"/>
  <c r="EY74" i="24"/>
  <c r="EX74" i="24"/>
  <c r="EW74" i="24"/>
  <c r="EU74" i="24" s="1"/>
  <c r="EN74" i="24"/>
  <c r="EM74" i="24"/>
  <c r="EL74" i="24"/>
  <c r="EK74" i="24"/>
  <c r="EB74" i="24"/>
  <c r="EA74" i="24"/>
  <c r="DZ74" i="24"/>
  <c r="DY74" i="24"/>
  <c r="DV74" i="24" s="1"/>
  <c r="DP74" i="24"/>
  <c r="DO74" i="24"/>
  <c r="DN74" i="24"/>
  <c r="DM74" i="24"/>
  <c r="DD74" i="24"/>
  <c r="DC74" i="24"/>
  <c r="DB74" i="24"/>
  <c r="DA74" i="24"/>
  <c r="CY74" i="24" s="1"/>
  <c r="CR74" i="24"/>
  <c r="CQ74" i="24"/>
  <c r="CP74" i="24"/>
  <c r="CO74" i="24"/>
  <c r="CF74" i="24"/>
  <c r="CE74" i="24"/>
  <c r="CD74" i="24"/>
  <c r="CC74" i="24"/>
  <c r="BY74" i="24" s="1"/>
  <c r="BT74" i="24"/>
  <c r="BS74" i="24"/>
  <c r="BR74" i="24"/>
  <c r="BQ74" i="24"/>
  <c r="BH74" i="24"/>
  <c r="BG74" i="24"/>
  <c r="BF74" i="24"/>
  <c r="BE74" i="24"/>
  <c r="BD74" i="24" s="1"/>
  <c r="AU74" i="24"/>
  <c r="AT74" i="24"/>
  <c r="AS74" i="24"/>
  <c r="AP74" i="24" s="1"/>
  <c r="AJ74" i="24"/>
  <c r="AI74" i="24"/>
  <c r="AH74" i="24"/>
  <c r="AG74" i="24"/>
  <c r="W74" i="24"/>
  <c r="V74" i="24"/>
  <c r="U74" i="24"/>
  <c r="KB72" i="24"/>
  <c r="KA72" i="24"/>
  <c r="JZ72" i="24"/>
  <c r="JY72" i="24"/>
  <c r="JV72" i="24" s="1"/>
  <c r="JP72" i="24"/>
  <c r="JO72" i="24"/>
  <c r="JN72" i="24"/>
  <c r="JM72" i="24"/>
  <c r="JD72" i="24"/>
  <c r="JC72" i="24"/>
  <c r="JB72" i="24"/>
  <c r="JA72" i="24"/>
  <c r="IW72" i="24" s="1"/>
  <c r="IR72" i="24"/>
  <c r="IQ72" i="24"/>
  <c r="IP72" i="24"/>
  <c r="IO72" i="24"/>
  <c r="IF72" i="24"/>
  <c r="IE72" i="24"/>
  <c r="ID72" i="24"/>
  <c r="IC72" i="24"/>
  <c r="IB72" i="24" s="1"/>
  <c r="HT72" i="24"/>
  <c r="HS72" i="24"/>
  <c r="HR72" i="24"/>
  <c r="HQ72" i="24"/>
  <c r="HH72" i="24"/>
  <c r="HG72" i="24"/>
  <c r="HF72" i="24"/>
  <c r="HE72" i="24"/>
  <c r="HI72" i="24" s="1"/>
  <c r="GV72" i="24"/>
  <c r="GU72" i="24"/>
  <c r="GT72" i="24"/>
  <c r="GS72" i="24"/>
  <c r="GR72" i="24" s="1"/>
  <c r="GJ72" i="24"/>
  <c r="GI72" i="24"/>
  <c r="GH72" i="24"/>
  <c r="GG72" i="24"/>
  <c r="GK72" i="24" s="1"/>
  <c r="FX72" i="24"/>
  <c r="FW72" i="24"/>
  <c r="FV72" i="24"/>
  <c r="FU72" i="24"/>
  <c r="FL72" i="24"/>
  <c r="FK72" i="24"/>
  <c r="FJ72" i="24"/>
  <c r="FI72" i="24"/>
  <c r="FE72" i="24" s="1"/>
  <c r="EZ72" i="24"/>
  <c r="EY72" i="24"/>
  <c r="EX72" i="24"/>
  <c r="EW72" i="24"/>
  <c r="EV72" i="24" s="1"/>
  <c r="EN72" i="24"/>
  <c r="EM72" i="24"/>
  <c r="EL72" i="24"/>
  <c r="EK72" i="24"/>
  <c r="EI72" i="24" s="1"/>
  <c r="EB72" i="24"/>
  <c r="EA72" i="24"/>
  <c r="DZ72" i="24"/>
  <c r="DY72" i="24"/>
  <c r="DX72" i="24" s="1"/>
  <c r="DP72" i="24"/>
  <c r="DO72" i="24"/>
  <c r="DN72" i="24"/>
  <c r="DM72" i="24"/>
  <c r="DK72" i="24" s="1"/>
  <c r="DD72" i="24"/>
  <c r="DC72" i="24"/>
  <c r="DB72" i="24"/>
  <c r="DA72" i="24"/>
  <c r="CW72" i="24" s="1"/>
  <c r="CR72" i="24"/>
  <c r="CQ72" i="24"/>
  <c r="CP72" i="24"/>
  <c r="CO72" i="24"/>
  <c r="CL72" i="24" s="1"/>
  <c r="CF72" i="24"/>
  <c r="CE72" i="24"/>
  <c r="CD72" i="24"/>
  <c r="CC72" i="24"/>
  <c r="BT72" i="24"/>
  <c r="BS72" i="24"/>
  <c r="BR72" i="24"/>
  <c r="BQ72" i="24"/>
  <c r="BN72" i="24" s="1"/>
  <c r="BH72" i="24"/>
  <c r="BG72" i="24"/>
  <c r="BF72" i="24"/>
  <c r="BE72" i="24"/>
  <c r="AV72" i="24"/>
  <c r="AU72" i="24"/>
  <c r="AT72" i="24"/>
  <c r="AS72" i="24"/>
  <c r="AR72" i="24" s="1"/>
  <c r="AJ72" i="24"/>
  <c r="AI72" i="24"/>
  <c r="AH72" i="24"/>
  <c r="AG72" i="24"/>
  <c r="AD72" i="24" s="1"/>
  <c r="W72" i="24"/>
  <c r="V72" i="24"/>
  <c r="U72" i="24"/>
  <c r="T72" i="24" s="1"/>
  <c r="L72" i="24"/>
  <c r="K72" i="24"/>
  <c r="J72" i="24"/>
  <c r="I72" i="24"/>
  <c r="E72" i="24" s="1"/>
  <c r="KB68" i="24"/>
  <c r="KA68" i="24"/>
  <c r="JZ68" i="24"/>
  <c r="JY68" i="24"/>
  <c r="JX68" i="24" s="1"/>
  <c r="JP68" i="24"/>
  <c r="JO68" i="24"/>
  <c r="JN68" i="24"/>
  <c r="JM68" i="24"/>
  <c r="JD68" i="24"/>
  <c r="JC68" i="24"/>
  <c r="JB68" i="24"/>
  <c r="JA68" i="24"/>
  <c r="IR68" i="24"/>
  <c r="IQ68" i="24"/>
  <c r="IP68" i="24"/>
  <c r="IO68" i="24"/>
  <c r="IM68" i="24" s="1"/>
  <c r="IF68" i="24"/>
  <c r="IE68" i="24"/>
  <c r="ID68" i="24"/>
  <c r="IC68" i="24"/>
  <c r="IA68" i="24" s="1"/>
  <c r="HT68" i="24"/>
  <c r="HS68" i="24"/>
  <c r="HR68" i="24"/>
  <c r="HQ68" i="24"/>
  <c r="HH68" i="24"/>
  <c r="HG68" i="24"/>
  <c r="HF68" i="24"/>
  <c r="HE68" i="24"/>
  <c r="HB68" i="24" s="1"/>
  <c r="GV68" i="24"/>
  <c r="GU68" i="24"/>
  <c r="GT68" i="24"/>
  <c r="GS68" i="24"/>
  <c r="GQ68" i="24" s="1"/>
  <c r="GJ68" i="24"/>
  <c r="GI68" i="24"/>
  <c r="GH68" i="24"/>
  <c r="GG68" i="24"/>
  <c r="GF68" i="24" s="1"/>
  <c r="FX68" i="24"/>
  <c r="FW68" i="24"/>
  <c r="FV68" i="24"/>
  <c r="FU68" i="24"/>
  <c r="FL68" i="24"/>
  <c r="FK68" i="24"/>
  <c r="FJ68" i="24"/>
  <c r="FI68" i="24"/>
  <c r="FM68" i="24" s="1"/>
  <c r="EZ68" i="24"/>
  <c r="EY68" i="24"/>
  <c r="EX68" i="24"/>
  <c r="EW68" i="24"/>
  <c r="ES68" i="24" s="1"/>
  <c r="EN68" i="24"/>
  <c r="EM68" i="24"/>
  <c r="EL68" i="24"/>
  <c r="EK68" i="24"/>
  <c r="EI68" i="24" s="1"/>
  <c r="EB68" i="24"/>
  <c r="EA68" i="24"/>
  <c r="DZ68" i="24"/>
  <c r="DY68" i="24"/>
  <c r="DP68" i="24"/>
  <c r="DO68" i="24"/>
  <c r="DN68" i="24"/>
  <c r="DM68" i="24"/>
  <c r="DQ68" i="24" s="1"/>
  <c r="DD68" i="24"/>
  <c r="DC68" i="24"/>
  <c r="DB68" i="24"/>
  <c r="DA68" i="24"/>
  <c r="CX68" i="24" s="1"/>
  <c r="CR68" i="24"/>
  <c r="CQ68" i="24"/>
  <c r="CP68" i="24"/>
  <c r="CO68" i="24"/>
  <c r="CN68" i="24" s="1"/>
  <c r="CF68" i="24"/>
  <c r="CE68" i="24"/>
  <c r="CD68" i="24"/>
  <c r="CC68" i="24"/>
  <c r="CB68" i="24" s="1"/>
  <c r="BT68" i="24"/>
  <c r="BS68" i="24"/>
  <c r="BR68" i="24"/>
  <c r="BQ68" i="24"/>
  <c r="BH68" i="24"/>
  <c r="BG68" i="24"/>
  <c r="BF68" i="24"/>
  <c r="BE68" i="24"/>
  <c r="BC68" i="24" s="1"/>
  <c r="AV68" i="24"/>
  <c r="AU68" i="24"/>
  <c r="AT68" i="24"/>
  <c r="AS68" i="24"/>
  <c r="AQ68" i="24" s="1"/>
  <c r="AJ68" i="24"/>
  <c r="AI68" i="24"/>
  <c r="AH68" i="24"/>
  <c r="AG68" i="24"/>
  <c r="W68" i="24"/>
  <c r="V68" i="24"/>
  <c r="U68" i="24"/>
  <c r="R68" i="24" s="1"/>
  <c r="L68" i="24"/>
  <c r="K68" i="24"/>
  <c r="J68" i="24"/>
  <c r="I68" i="24"/>
  <c r="F68" i="24" s="1"/>
  <c r="W27" i="24"/>
  <c r="V27" i="24"/>
  <c r="U27" i="24"/>
  <c r="Q27" i="24" s="1"/>
  <c r="L27" i="24"/>
  <c r="K27" i="24"/>
  <c r="J27" i="24"/>
  <c r="I27" i="24"/>
  <c r="F27" i="24" s="1"/>
  <c r="W25" i="24"/>
  <c r="V25" i="24"/>
  <c r="U25" i="24"/>
  <c r="Q25" i="24" s="1"/>
  <c r="L25" i="24"/>
  <c r="K25" i="24"/>
  <c r="J25" i="24"/>
  <c r="I25" i="24"/>
  <c r="H25" i="24" s="1"/>
  <c r="KB22" i="24"/>
  <c r="KA22" i="24"/>
  <c r="JZ22" i="24"/>
  <c r="JY22" i="24"/>
  <c r="JV22" i="24" s="1"/>
  <c r="JP22" i="24"/>
  <c r="JO22" i="24"/>
  <c r="JN22" i="24"/>
  <c r="JM22" i="24"/>
  <c r="JD22" i="24"/>
  <c r="JC22" i="24"/>
  <c r="JB22" i="24"/>
  <c r="JA22" i="24"/>
  <c r="IR22" i="24"/>
  <c r="IQ22" i="24"/>
  <c r="IP22" i="24"/>
  <c r="IO22" i="24"/>
  <c r="IM22" i="24" s="1"/>
  <c r="IF22" i="24"/>
  <c r="IE22" i="24"/>
  <c r="ID22" i="24"/>
  <c r="IC22" i="24"/>
  <c r="HT22" i="24"/>
  <c r="HS22" i="24"/>
  <c r="HR22" i="24"/>
  <c r="HQ22" i="24"/>
  <c r="HH22" i="24"/>
  <c r="HG22" i="24"/>
  <c r="HF22" i="24"/>
  <c r="HE22" i="24"/>
  <c r="HA22" i="24" s="1"/>
  <c r="GV22" i="24"/>
  <c r="GU22" i="24"/>
  <c r="GT22" i="24"/>
  <c r="GS22" i="24"/>
  <c r="GR22" i="24" s="1"/>
  <c r="GJ22" i="24"/>
  <c r="GI22" i="24"/>
  <c r="GH22" i="24"/>
  <c r="GG22" i="24"/>
  <c r="GE22" i="24" s="1"/>
  <c r="FX22" i="24"/>
  <c r="FW22" i="24"/>
  <c r="FV22" i="24"/>
  <c r="FU22" i="24"/>
  <c r="FL22" i="24"/>
  <c r="FK22" i="24"/>
  <c r="FJ22" i="24"/>
  <c r="FI22" i="24"/>
  <c r="FE22" i="24" s="1"/>
  <c r="EZ22" i="24"/>
  <c r="EY22" i="24"/>
  <c r="EX22" i="24"/>
  <c r="EW22" i="24"/>
  <c r="EV22" i="24" s="1"/>
  <c r="EN22" i="24"/>
  <c r="EM22" i="24"/>
  <c r="EL22" i="24"/>
  <c r="EK22" i="24"/>
  <c r="EB22" i="24"/>
  <c r="EA22" i="24"/>
  <c r="DZ22" i="24"/>
  <c r="DY22" i="24"/>
  <c r="DP22" i="24"/>
  <c r="DO22" i="24"/>
  <c r="DN22" i="24"/>
  <c r="DM22" i="24"/>
  <c r="DJ22" i="24" s="1"/>
  <c r="DD22" i="24"/>
  <c r="DC22" i="24"/>
  <c r="DB22" i="24"/>
  <c r="DA22" i="24"/>
  <c r="CY22" i="24" s="1"/>
  <c r="CR22" i="24"/>
  <c r="CQ22" i="24"/>
  <c r="CP22" i="24"/>
  <c r="CO22" i="24"/>
  <c r="CL22" i="24" s="1"/>
  <c r="CF22" i="24"/>
  <c r="CE22" i="24"/>
  <c r="CD22" i="24"/>
  <c r="CC22" i="24"/>
  <c r="BZ22" i="24" s="1"/>
  <c r="BT22" i="24"/>
  <c r="BS22" i="24"/>
  <c r="BR22" i="24"/>
  <c r="BQ22" i="24"/>
  <c r="BO22" i="24" s="1"/>
  <c r="BH22" i="24"/>
  <c r="BG22" i="24"/>
  <c r="BF22" i="24"/>
  <c r="BE22" i="24"/>
  <c r="BD22" i="24" s="1"/>
  <c r="AV22" i="24"/>
  <c r="AU22" i="24"/>
  <c r="AT22" i="24"/>
  <c r="AS22" i="24"/>
  <c r="W22" i="24"/>
  <c r="V22" i="24"/>
  <c r="U22" i="24"/>
  <c r="L22" i="24"/>
  <c r="K22" i="24"/>
  <c r="J22" i="24"/>
  <c r="I22" i="24"/>
  <c r="F22" i="24" s="1"/>
  <c r="KB56" i="24"/>
  <c r="KA56" i="24"/>
  <c r="JZ56" i="24"/>
  <c r="JY56" i="24"/>
  <c r="JW56" i="24" s="1"/>
  <c r="JP56" i="24"/>
  <c r="JO56" i="24"/>
  <c r="JN56" i="24"/>
  <c r="JM56" i="24"/>
  <c r="JD56" i="24"/>
  <c r="JC56" i="24"/>
  <c r="JB56" i="24"/>
  <c r="JA56" i="24"/>
  <c r="JE56" i="24" s="1"/>
  <c r="IR56" i="24"/>
  <c r="IQ56" i="24"/>
  <c r="IP56" i="24"/>
  <c r="IO56" i="24"/>
  <c r="IN56" i="24" s="1"/>
  <c r="IF56" i="24"/>
  <c r="IE56" i="24"/>
  <c r="ID56" i="24"/>
  <c r="IC56" i="24"/>
  <c r="IA56" i="24" s="1"/>
  <c r="HT56" i="24"/>
  <c r="HS56" i="24"/>
  <c r="HR56" i="24"/>
  <c r="HQ56" i="24"/>
  <c r="HN56" i="24" s="1"/>
  <c r="HH56" i="24"/>
  <c r="HG56" i="24"/>
  <c r="HF56" i="24"/>
  <c r="HE56" i="24"/>
  <c r="HI56" i="24" s="1"/>
  <c r="GV56" i="24"/>
  <c r="GU56" i="24"/>
  <c r="GT56" i="24"/>
  <c r="GS56" i="24"/>
  <c r="GJ56" i="24"/>
  <c r="GI56" i="24"/>
  <c r="GH56" i="24"/>
  <c r="GG56" i="24"/>
  <c r="GD56" i="24" s="1"/>
  <c r="FX56" i="24"/>
  <c r="FW56" i="24"/>
  <c r="FV56" i="24"/>
  <c r="FU56" i="24"/>
  <c r="FL56" i="24"/>
  <c r="FK56" i="24"/>
  <c r="FJ56" i="24"/>
  <c r="FI56" i="24"/>
  <c r="FE56" i="24" s="1"/>
  <c r="EZ56" i="24"/>
  <c r="EY56" i="24"/>
  <c r="EX56" i="24"/>
  <c r="EW56" i="24"/>
  <c r="EU56" i="24" s="1"/>
  <c r="EN56" i="24"/>
  <c r="EM56" i="24"/>
  <c r="EL56" i="24"/>
  <c r="EK56" i="24"/>
  <c r="EO56" i="24" s="1"/>
  <c r="EB56" i="24"/>
  <c r="EA56" i="24"/>
  <c r="DZ56" i="24"/>
  <c r="DY56" i="24"/>
  <c r="DP56" i="24"/>
  <c r="DO56" i="24"/>
  <c r="DN56" i="24"/>
  <c r="DM56" i="24"/>
  <c r="DK56" i="24" s="1"/>
  <c r="DD56" i="24"/>
  <c r="DC56" i="24"/>
  <c r="DB56" i="24"/>
  <c r="DA56" i="24"/>
  <c r="CZ56" i="24" s="1"/>
  <c r="CR56" i="24"/>
  <c r="CQ56" i="24"/>
  <c r="CP56" i="24"/>
  <c r="CO56" i="24"/>
  <c r="CS56" i="24" s="1"/>
  <c r="CF56" i="24"/>
  <c r="CE56" i="24"/>
  <c r="CD56" i="24"/>
  <c r="CC56" i="24"/>
  <c r="BZ56" i="24" s="1"/>
  <c r="BT56" i="24"/>
  <c r="BS56" i="24"/>
  <c r="BR56" i="24"/>
  <c r="BQ56" i="24"/>
  <c r="BU56" i="24" s="1"/>
  <c r="BH56" i="24"/>
  <c r="BG56" i="24"/>
  <c r="BF56" i="24"/>
  <c r="BE56" i="24"/>
  <c r="BD56" i="24" s="1"/>
  <c r="AV56" i="24"/>
  <c r="AU56" i="24"/>
  <c r="AT56" i="24"/>
  <c r="AS56" i="24"/>
  <c r="AQ56" i="24" s="1"/>
  <c r="AJ56" i="24"/>
  <c r="AI56" i="24"/>
  <c r="AH56" i="24"/>
  <c r="AG56" i="24"/>
  <c r="W56" i="24"/>
  <c r="V56" i="24"/>
  <c r="U56" i="24"/>
  <c r="L56" i="24"/>
  <c r="K56" i="24"/>
  <c r="J56" i="24"/>
  <c r="I56" i="24"/>
  <c r="H56" i="24" s="1"/>
  <c r="KB80" i="24"/>
  <c r="KA80" i="24"/>
  <c r="JZ80" i="24"/>
  <c r="JY80" i="24"/>
  <c r="JP80" i="24"/>
  <c r="JO80" i="24"/>
  <c r="JN80" i="24"/>
  <c r="JM80" i="24"/>
  <c r="JJ80" i="24" s="1"/>
  <c r="JD80" i="24"/>
  <c r="JC80" i="24"/>
  <c r="JB80" i="24"/>
  <c r="JA80" i="24"/>
  <c r="IX80" i="24" s="1"/>
  <c r="IR80" i="24"/>
  <c r="IQ80" i="24"/>
  <c r="IP80" i="24"/>
  <c r="IO80" i="24"/>
  <c r="IS80" i="24" s="1"/>
  <c r="IF80" i="24"/>
  <c r="IE80" i="24"/>
  <c r="ID80" i="24"/>
  <c r="IC80" i="24"/>
  <c r="IB80" i="24" s="1"/>
  <c r="HT80" i="24"/>
  <c r="HS80" i="24"/>
  <c r="HR80" i="24"/>
  <c r="HQ80" i="24"/>
  <c r="HH80" i="24"/>
  <c r="HG80" i="24"/>
  <c r="HF80" i="24"/>
  <c r="HE80" i="24"/>
  <c r="GV80" i="24"/>
  <c r="GU80" i="24"/>
  <c r="GT80" i="24"/>
  <c r="GS80" i="24"/>
  <c r="GO80" i="24" s="1"/>
  <c r="GJ80" i="24"/>
  <c r="GI80" i="24"/>
  <c r="GH80" i="24"/>
  <c r="GG80" i="24"/>
  <c r="GF80" i="24" s="1"/>
  <c r="FX80" i="24"/>
  <c r="FW80" i="24"/>
  <c r="FV80" i="24"/>
  <c r="FU80" i="24"/>
  <c r="FR80" i="24" s="1"/>
  <c r="FL80" i="24"/>
  <c r="FK80" i="24"/>
  <c r="FJ80" i="24"/>
  <c r="FI80" i="24"/>
  <c r="FG80" i="24" s="1"/>
  <c r="EZ80" i="24"/>
  <c r="EY80" i="24"/>
  <c r="EX80" i="24"/>
  <c r="EW80" i="24"/>
  <c r="EV80" i="24" s="1"/>
  <c r="EN80" i="24"/>
  <c r="EM80" i="24"/>
  <c r="EL80" i="24"/>
  <c r="EK80" i="24"/>
  <c r="EG80" i="24" s="1"/>
  <c r="EB80" i="24"/>
  <c r="EA80" i="24"/>
  <c r="DZ80" i="24"/>
  <c r="DY80" i="24"/>
  <c r="DW80" i="24" s="1"/>
  <c r="DP80" i="24"/>
  <c r="DO80" i="24"/>
  <c r="DN80" i="24"/>
  <c r="DM80" i="24"/>
  <c r="DJ80" i="24" s="1"/>
  <c r="DD80" i="24"/>
  <c r="DC80" i="24"/>
  <c r="DB80" i="24"/>
  <c r="DA80" i="24"/>
  <c r="CR80" i="24"/>
  <c r="CQ80" i="24"/>
  <c r="CP80" i="24"/>
  <c r="CO80" i="24"/>
  <c r="CL80" i="24" s="1"/>
  <c r="CF80" i="24"/>
  <c r="CE80" i="24"/>
  <c r="CD80" i="24"/>
  <c r="CC80" i="24"/>
  <c r="CG80" i="24" s="1"/>
  <c r="BT80" i="24"/>
  <c r="BS80" i="24"/>
  <c r="BR80" i="24"/>
  <c r="BQ80" i="24"/>
  <c r="BH80" i="24"/>
  <c r="BG80" i="24"/>
  <c r="BF80" i="24"/>
  <c r="BE80" i="24"/>
  <c r="AV80" i="24"/>
  <c r="AU80" i="24"/>
  <c r="AT80" i="24"/>
  <c r="AS80" i="24"/>
  <c r="AJ80" i="24"/>
  <c r="AI80" i="24"/>
  <c r="AH80" i="24"/>
  <c r="AG80" i="24"/>
  <c r="W80" i="24"/>
  <c r="V80" i="24"/>
  <c r="U80" i="24"/>
  <c r="Y80" i="24" s="1"/>
  <c r="L80" i="24"/>
  <c r="K80" i="24"/>
  <c r="J80" i="24"/>
  <c r="I80" i="24"/>
  <c r="G80" i="24" s="1"/>
  <c r="KB78" i="24"/>
  <c r="KA78" i="24"/>
  <c r="JZ78" i="24"/>
  <c r="JY78" i="24"/>
  <c r="JP78" i="24"/>
  <c r="JO78" i="24"/>
  <c r="JN78" i="24"/>
  <c r="JM78" i="24"/>
  <c r="JD78" i="24"/>
  <c r="JC78" i="24"/>
  <c r="JB78" i="24"/>
  <c r="JA78" i="24"/>
  <c r="IW78" i="24" s="1"/>
  <c r="IR78" i="24"/>
  <c r="IQ78" i="24"/>
  <c r="IP78" i="24"/>
  <c r="IO78" i="24"/>
  <c r="IK78" i="24" s="1"/>
  <c r="IF78" i="24"/>
  <c r="IE78" i="24"/>
  <c r="ID78" i="24"/>
  <c r="IC78" i="24"/>
  <c r="HT78" i="24"/>
  <c r="HS78" i="24"/>
  <c r="HR78" i="24"/>
  <c r="HQ78" i="24"/>
  <c r="HH78" i="24"/>
  <c r="HG78" i="24"/>
  <c r="HF78" i="24"/>
  <c r="HE78" i="24"/>
  <c r="HI78" i="24" s="1"/>
  <c r="GV78" i="24"/>
  <c r="GU78" i="24"/>
  <c r="GT78" i="24"/>
  <c r="GS78" i="24"/>
  <c r="GW78" i="24" s="1"/>
  <c r="GJ78" i="24"/>
  <c r="GI78" i="24"/>
  <c r="GH78" i="24"/>
  <c r="GG78" i="24"/>
  <c r="GE78" i="24" s="1"/>
  <c r="FX78" i="24"/>
  <c r="FW78" i="24"/>
  <c r="FV78" i="24"/>
  <c r="FU78" i="24"/>
  <c r="FR78" i="24" s="1"/>
  <c r="FL78" i="24"/>
  <c r="FK78" i="24"/>
  <c r="FJ78" i="24"/>
  <c r="FI78" i="24"/>
  <c r="EZ78" i="24"/>
  <c r="EY78" i="24"/>
  <c r="EX78" i="24"/>
  <c r="EW78" i="24"/>
  <c r="EU78" i="24" s="1"/>
  <c r="EN78" i="24"/>
  <c r="EM78" i="24"/>
  <c r="EL78" i="24"/>
  <c r="EK78" i="24"/>
  <c r="EI78" i="24" s="1"/>
  <c r="EB78" i="24"/>
  <c r="EA78" i="24"/>
  <c r="DZ78" i="24"/>
  <c r="DY78" i="24"/>
  <c r="DW78" i="24" s="1"/>
  <c r="DP78" i="24"/>
  <c r="DO78" i="24"/>
  <c r="DN78" i="24"/>
  <c r="DM78" i="24"/>
  <c r="DD78" i="24"/>
  <c r="DC78" i="24"/>
  <c r="DB78" i="24"/>
  <c r="DA78" i="24"/>
  <c r="CY78" i="24" s="1"/>
  <c r="CR78" i="24"/>
  <c r="CQ78" i="24"/>
  <c r="CP78" i="24"/>
  <c r="CO78" i="24"/>
  <c r="CF78" i="24"/>
  <c r="CE78" i="24"/>
  <c r="CD78" i="24"/>
  <c r="CC78" i="24"/>
  <c r="BT78" i="24"/>
  <c r="BS78" i="24"/>
  <c r="BR78" i="24"/>
  <c r="BQ78" i="24"/>
  <c r="BH78" i="24"/>
  <c r="BG78" i="24"/>
  <c r="BF78" i="24"/>
  <c r="BE78" i="24"/>
  <c r="BD78" i="24" s="1"/>
  <c r="AV78" i="24"/>
  <c r="AU78" i="24"/>
  <c r="AT78" i="24"/>
  <c r="AS78" i="24"/>
  <c r="AW78" i="24" s="1"/>
  <c r="AI78" i="24"/>
  <c r="AH78" i="24"/>
  <c r="AG78" i="24"/>
  <c r="W78" i="24"/>
  <c r="V78" i="24"/>
  <c r="U78" i="24"/>
  <c r="Q78" i="24" s="1"/>
  <c r="L78" i="24"/>
  <c r="K78" i="24"/>
  <c r="J78" i="24"/>
  <c r="I78" i="24"/>
  <c r="H78" i="24" s="1"/>
  <c r="KB84" i="24"/>
  <c r="KA84" i="24"/>
  <c r="JZ84" i="24"/>
  <c r="JY84" i="24"/>
  <c r="JV84" i="24" s="1"/>
  <c r="JP84" i="24"/>
  <c r="JO84" i="24"/>
  <c r="JN84" i="24"/>
  <c r="JM84" i="24"/>
  <c r="JQ84" i="24" s="1"/>
  <c r="JD84" i="24"/>
  <c r="JC84" i="24"/>
  <c r="JB84" i="24"/>
  <c r="JA84" i="24"/>
  <c r="IW84" i="24" s="1"/>
  <c r="IR84" i="24"/>
  <c r="IQ84" i="24"/>
  <c r="IP84" i="24"/>
  <c r="IO84" i="24"/>
  <c r="IF84" i="24"/>
  <c r="IE84" i="24"/>
  <c r="ID84" i="24"/>
  <c r="IC84" i="24"/>
  <c r="HT84" i="24"/>
  <c r="HS84" i="24"/>
  <c r="HR84" i="24"/>
  <c r="HQ84" i="24"/>
  <c r="HH84" i="24"/>
  <c r="HG84" i="24"/>
  <c r="HF84" i="24"/>
  <c r="HE84" i="24"/>
  <c r="GV84" i="24"/>
  <c r="GU84" i="24"/>
  <c r="GT84" i="24"/>
  <c r="GS84" i="24"/>
  <c r="GR84" i="24" s="1"/>
  <c r="GJ84" i="24"/>
  <c r="GI84" i="24"/>
  <c r="GH84" i="24"/>
  <c r="GG84" i="24"/>
  <c r="GF84" i="24" s="1"/>
  <c r="FX84" i="24"/>
  <c r="FW84" i="24"/>
  <c r="FV84" i="24"/>
  <c r="FU84" i="24"/>
  <c r="FL84" i="24"/>
  <c r="FK84" i="24"/>
  <c r="FJ84" i="24"/>
  <c r="FI84" i="24"/>
  <c r="EZ84" i="24"/>
  <c r="EY84" i="24"/>
  <c r="EX84" i="24"/>
  <c r="EW84" i="24"/>
  <c r="ET84" i="24" s="1"/>
  <c r="EN84" i="24"/>
  <c r="EM84" i="24"/>
  <c r="EL84" i="24"/>
  <c r="EK84" i="24"/>
  <c r="EI84" i="24" s="1"/>
  <c r="EB84" i="24"/>
  <c r="EA84" i="24"/>
  <c r="DZ84" i="24"/>
  <c r="DY84" i="24"/>
  <c r="DP84" i="24"/>
  <c r="DO84" i="24"/>
  <c r="DN84" i="24"/>
  <c r="DM84" i="24"/>
  <c r="DK84" i="24" s="1"/>
  <c r="DD84" i="24"/>
  <c r="DC84" i="24"/>
  <c r="DB84" i="24"/>
  <c r="DA84" i="24"/>
  <c r="CX84" i="24" s="1"/>
  <c r="CR84" i="24"/>
  <c r="CQ84" i="24"/>
  <c r="CP84" i="24"/>
  <c r="CO84" i="24"/>
  <c r="CL84" i="24" s="1"/>
  <c r="CF84" i="24"/>
  <c r="CE84" i="24"/>
  <c r="CD84" i="24"/>
  <c r="CC84" i="24"/>
  <c r="CA84" i="24" s="1"/>
  <c r="BT84" i="24"/>
  <c r="BS84" i="24"/>
  <c r="BR84" i="24"/>
  <c r="BQ84" i="24"/>
  <c r="BO84" i="24" s="1"/>
  <c r="BH84" i="24"/>
  <c r="BG84" i="24"/>
  <c r="BF84" i="24"/>
  <c r="BE84" i="24"/>
  <c r="BB84" i="24" s="1"/>
  <c r="AV84" i="24"/>
  <c r="AU84" i="24"/>
  <c r="AT84" i="24"/>
  <c r="AS84" i="24"/>
  <c r="AJ84" i="24"/>
  <c r="AI84" i="24"/>
  <c r="AH84" i="24"/>
  <c r="AG84" i="24"/>
  <c r="W84" i="24"/>
  <c r="V84" i="24"/>
  <c r="U84" i="24"/>
  <c r="R84" i="24" s="1"/>
  <c r="L84" i="24"/>
  <c r="K84" i="24"/>
  <c r="J84" i="24"/>
  <c r="I84" i="24"/>
  <c r="G84" i="24" s="1"/>
  <c r="KB82" i="24"/>
  <c r="KA82" i="24"/>
  <c r="JZ82" i="24"/>
  <c r="JY82" i="24"/>
  <c r="JP82" i="24"/>
  <c r="JO82" i="24"/>
  <c r="JN82" i="24"/>
  <c r="JM82" i="24"/>
  <c r="JD82" i="24"/>
  <c r="JC82" i="24"/>
  <c r="JB82" i="24"/>
  <c r="JA82" i="24"/>
  <c r="IR82" i="24"/>
  <c r="IQ82" i="24"/>
  <c r="IP82" i="24"/>
  <c r="IO82" i="24"/>
  <c r="IS82" i="24" s="1"/>
  <c r="IF82" i="24"/>
  <c r="IE82" i="24"/>
  <c r="ID82" i="24"/>
  <c r="IC82" i="24"/>
  <c r="HT82" i="24"/>
  <c r="HS82" i="24"/>
  <c r="HR82" i="24"/>
  <c r="HQ82" i="24"/>
  <c r="HH82" i="24"/>
  <c r="HG82" i="24"/>
  <c r="HF82" i="24"/>
  <c r="HE82" i="24"/>
  <c r="HC82" i="24" s="1"/>
  <c r="GV82" i="24"/>
  <c r="GU82" i="24"/>
  <c r="GT82" i="24"/>
  <c r="GS82" i="24"/>
  <c r="GP82" i="24" s="1"/>
  <c r="GJ82" i="24"/>
  <c r="GI82" i="24"/>
  <c r="GH82" i="24"/>
  <c r="GG82" i="24"/>
  <c r="GD82" i="24" s="1"/>
  <c r="FX82" i="24"/>
  <c r="FW82" i="24"/>
  <c r="FV82" i="24"/>
  <c r="FU82" i="24"/>
  <c r="FQ82" i="24" s="1"/>
  <c r="FL82" i="24"/>
  <c r="FK82" i="24"/>
  <c r="FJ82" i="24"/>
  <c r="FI82" i="24"/>
  <c r="FM82" i="24" s="1"/>
  <c r="EZ82" i="24"/>
  <c r="EY82" i="24"/>
  <c r="EX82" i="24"/>
  <c r="EW82" i="24"/>
  <c r="EV82" i="24" s="1"/>
  <c r="EN82" i="24"/>
  <c r="EM82" i="24"/>
  <c r="EL82" i="24"/>
  <c r="EK82" i="24"/>
  <c r="EJ82" i="24" s="1"/>
  <c r="EB82" i="24"/>
  <c r="EA82" i="24"/>
  <c r="DZ82" i="24"/>
  <c r="DY82" i="24"/>
  <c r="DP82" i="24"/>
  <c r="DO82" i="24"/>
  <c r="DN82" i="24"/>
  <c r="DM82" i="24"/>
  <c r="DI82" i="24" s="1"/>
  <c r="DD82" i="24"/>
  <c r="DC82" i="24"/>
  <c r="DB82" i="24"/>
  <c r="DA82" i="24"/>
  <c r="CY82" i="24" s="1"/>
  <c r="CR82" i="24"/>
  <c r="CQ82" i="24"/>
  <c r="CP82" i="24"/>
  <c r="CO82" i="24"/>
  <c r="CK82" i="24" s="1"/>
  <c r="CF82" i="24"/>
  <c r="CE82" i="24"/>
  <c r="CD82" i="24"/>
  <c r="CC82" i="24"/>
  <c r="BZ82" i="24" s="1"/>
  <c r="BT82" i="24"/>
  <c r="BS82" i="24"/>
  <c r="BR82" i="24"/>
  <c r="BQ82" i="24"/>
  <c r="BO82" i="24" s="1"/>
  <c r="BH82" i="24"/>
  <c r="BG82" i="24"/>
  <c r="BF82" i="24"/>
  <c r="BE82" i="24"/>
  <c r="BC82" i="24" s="1"/>
  <c r="AV82" i="24"/>
  <c r="AU82" i="24"/>
  <c r="AT82" i="24"/>
  <c r="AS82" i="24"/>
  <c r="AJ82" i="24"/>
  <c r="AI82" i="24"/>
  <c r="AH82" i="24"/>
  <c r="AG82" i="24"/>
  <c r="AE82" i="24" s="1"/>
  <c r="W82" i="24"/>
  <c r="V82" i="24"/>
  <c r="U82" i="24"/>
  <c r="R82" i="24" s="1"/>
  <c r="L82" i="24"/>
  <c r="K82" i="24"/>
  <c r="J82" i="24"/>
  <c r="I82" i="24"/>
  <c r="G82" i="24" s="1"/>
  <c r="KB24" i="24"/>
  <c r="KA24" i="24"/>
  <c r="JZ24" i="24"/>
  <c r="JY24" i="24"/>
  <c r="JX24" i="24" s="1"/>
  <c r="JP24" i="24"/>
  <c r="JO24" i="24"/>
  <c r="JN24" i="24"/>
  <c r="JM24" i="24"/>
  <c r="JI24" i="24" s="1"/>
  <c r="JD24" i="24"/>
  <c r="JC24" i="24"/>
  <c r="JB24" i="24"/>
  <c r="JA24" i="24"/>
  <c r="IR24" i="24"/>
  <c r="IQ24" i="24"/>
  <c r="IP24" i="24"/>
  <c r="IO24" i="24"/>
  <c r="IL24" i="24" s="1"/>
  <c r="IF24" i="24"/>
  <c r="IE24" i="24"/>
  <c r="ID24" i="24"/>
  <c r="IC24" i="24"/>
  <c r="HT24" i="24"/>
  <c r="HS24" i="24"/>
  <c r="HR24" i="24"/>
  <c r="HQ24" i="24"/>
  <c r="HN24" i="24" s="1"/>
  <c r="HH24" i="24"/>
  <c r="HG24" i="24"/>
  <c r="HF24" i="24"/>
  <c r="HE24" i="24"/>
  <c r="HA24" i="24" s="1"/>
  <c r="GV24" i="24"/>
  <c r="GU24" i="24"/>
  <c r="GT24" i="24"/>
  <c r="GS24" i="24"/>
  <c r="GQ24" i="24" s="1"/>
  <c r="GJ24" i="24"/>
  <c r="GI24" i="24"/>
  <c r="GH24" i="24"/>
  <c r="GG24" i="24"/>
  <c r="GD24" i="24" s="1"/>
  <c r="FX24" i="24"/>
  <c r="FW24" i="24"/>
  <c r="FV24" i="24"/>
  <c r="FU24" i="24"/>
  <c r="FL24" i="24"/>
  <c r="FK24" i="24"/>
  <c r="FJ24" i="24"/>
  <c r="FI24" i="24"/>
  <c r="EZ24" i="24"/>
  <c r="EY24" i="24"/>
  <c r="EX24" i="24"/>
  <c r="EW24" i="24"/>
  <c r="EN24" i="24"/>
  <c r="EM24" i="24"/>
  <c r="EL24" i="24"/>
  <c r="EK24" i="24"/>
  <c r="EH24" i="24" s="1"/>
  <c r="EB24" i="24"/>
  <c r="EA24" i="24"/>
  <c r="DZ24" i="24"/>
  <c r="DY24" i="24"/>
  <c r="DP24" i="24"/>
  <c r="DO24" i="24"/>
  <c r="DN24" i="24"/>
  <c r="DM24" i="24"/>
  <c r="DD24" i="24"/>
  <c r="DC24" i="24"/>
  <c r="DB24" i="24"/>
  <c r="DA24" i="24"/>
  <c r="CX24" i="24" s="1"/>
  <c r="CR24" i="24"/>
  <c r="CQ24" i="24"/>
  <c r="CP24" i="24"/>
  <c r="CO24" i="24"/>
  <c r="CM24" i="24" s="1"/>
  <c r="CF24" i="24"/>
  <c r="CE24" i="24"/>
  <c r="CD24" i="24"/>
  <c r="CC24" i="24"/>
  <c r="CA24" i="24" s="1"/>
  <c r="BT24" i="24"/>
  <c r="BS24" i="24"/>
  <c r="BR24" i="24"/>
  <c r="BQ24" i="24"/>
  <c r="BH24" i="24"/>
  <c r="BG24" i="24"/>
  <c r="BF24" i="24"/>
  <c r="BE24" i="24"/>
  <c r="AV24" i="24"/>
  <c r="AU24" i="24"/>
  <c r="AT24" i="24"/>
  <c r="AS24" i="24"/>
  <c r="AJ24" i="24"/>
  <c r="AI24" i="24"/>
  <c r="AH24" i="24"/>
  <c r="AG24" i="24"/>
  <c r="W24" i="24"/>
  <c r="V24" i="24"/>
  <c r="U24" i="24"/>
  <c r="T24" i="24" s="1"/>
  <c r="KB58" i="24"/>
  <c r="KA58" i="24"/>
  <c r="JZ58" i="24"/>
  <c r="JY58" i="24"/>
  <c r="JU58" i="24" s="1"/>
  <c r="JP58" i="24"/>
  <c r="JO58" i="24"/>
  <c r="JN58" i="24"/>
  <c r="JM58" i="24"/>
  <c r="JI58" i="24" s="1"/>
  <c r="JD58" i="24"/>
  <c r="JC58" i="24"/>
  <c r="JB58" i="24"/>
  <c r="JA58" i="24"/>
  <c r="IR58" i="24"/>
  <c r="IQ58" i="24"/>
  <c r="IP58" i="24"/>
  <c r="IO58" i="24"/>
  <c r="IN58" i="24" s="1"/>
  <c r="IF58" i="24"/>
  <c r="IE58" i="24"/>
  <c r="ID58" i="24"/>
  <c r="IC58" i="24"/>
  <c r="HT58" i="24"/>
  <c r="HS58" i="24"/>
  <c r="HR58" i="24"/>
  <c r="HQ58" i="24"/>
  <c r="HO58" i="24" s="1"/>
  <c r="HH58" i="24"/>
  <c r="HG58" i="24"/>
  <c r="HF58" i="24"/>
  <c r="HE58" i="24"/>
  <c r="HD58" i="24" s="1"/>
  <c r="GV58" i="24"/>
  <c r="GU58" i="24"/>
  <c r="GT58" i="24"/>
  <c r="GS58" i="24"/>
  <c r="GP58" i="24" s="1"/>
  <c r="GJ58" i="24"/>
  <c r="GI58" i="24"/>
  <c r="GH58" i="24"/>
  <c r="GG58" i="24"/>
  <c r="GC58" i="24" s="1"/>
  <c r="FX58" i="24"/>
  <c r="FW58" i="24"/>
  <c r="FV58" i="24"/>
  <c r="FU58" i="24"/>
  <c r="FR58" i="24" s="1"/>
  <c r="FL58" i="24"/>
  <c r="FK58" i="24"/>
  <c r="FJ58" i="24"/>
  <c r="FI58" i="24"/>
  <c r="FM58" i="24" s="1"/>
  <c r="EZ58" i="24"/>
  <c r="EY58" i="24"/>
  <c r="EX58" i="24"/>
  <c r="EW58" i="24"/>
  <c r="EN58" i="24"/>
  <c r="EM58" i="24"/>
  <c r="EL58" i="24"/>
  <c r="EK58" i="24"/>
  <c r="EI58" i="24" s="1"/>
  <c r="EB58" i="24"/>
  <c r="EA58" i="24"/>
  <c r="DZ58" i="24"/>
  <c r="DY58" i="24"/>
  <c r="DP58" i="24"/>
  <c r="DO58" i="24"/>
  <c r="DN58" i="24"/>
  <c r="DM58" i="24"/>
  <c r="DD58" i="24"/>
  <c r="DC58" i="24"/>
  <c r="DB58" i="24"/>
  <c r="DA58" i="24"/>
  <c r="CZ58" i="24" s="1"/>
  <c r="CR58" i="24"/>
  <c r="CQ58" i="24"/>
  <c r="CP58" i="24"/>
  <c r="CO58" i="24"/>
  <c r="CF58" i="24"/>
  <c r="CE58" i="24"/>
  <c r="CD58" i="24"/>
  <c r="CC58" i="24"/>
  <c r="BY58" i="24" s="1"/>
  <c r="BT58" i="24"/>
  <c r="BS58" i="24"/>
  <c r="BR58" i="24"/>
  <c r="BQ58" i="24"/>
  <c r="BH58" i="24"/>
  <c r="BG58" i="24"/>
  <c r="BF58" i="24"/>
  <c r="BE58" i="24"/>
  <c r="AV58" i="24"/>
  <c r="AU58" i="24"/>
  <c r="AT58" i="24"/>
  <c r="AS58" i="24"/>
  <c r="AP58" i="24" s="1"/>
  <c r="AJ58" i="24"/>
  <c r="AI58" i="24"/>
  <c r="AH58" i="24"/>
  <c r="AG58" i="24"/>
  <c r="W58" i="24"/>
  <c r="V58" i="24"/>
  <c r="U58" i="24"/>
  <c r="L58" i="24"/>
  <c r="K58" i="24"/>
  <c r="J58" i="24"/>
  <c r="I58" i="24"/>
  <c r="G58" i="24" s="1"/>
  <c r="KB57" i="24"/>
  <c r="KA57" i="24"/>
  <c r="JZ57" i="24"/>
  <c r="JY57" i="24"/>
  <c r="JP57" i="24"/>
  <c r="JO57" i="24"/>
  <c r="JN57" i="24"/>
  <c r="JM57" i="24"/>
  <c r="JD57" i="24"/>
  <c r="JC57" i="24"/>
  <c r="JB57" i="24"/>
  <c r="JA57" i="24"/>
  <c r="IR57" i="24"/>
  <c r="IQ57" i="24"/>
  <c r="IP57" i="24"/>
  <c r="IO57" i="24"/>
  <c r="IL57" i="24" s="1"/>
  <c r="IF57" i="24"/>
  <c r="IE57" i="24"/>
  <c r="ID57" i="24"/>
  <c r="IC57" i="24"/>
  <c r="HT57" i="24"/>
  <c r="HS57" i="24"/>
  <c r="HR57" i="24"/>
  <c r="HQ57" i="24"/>
  <c r="HU57" i="24" s="1"/>
  <c r="HH57" i="24"/>
  <c r="HG57" i="24"/>
  <c r="HF57" i="24"/>
  <c r="HE57" i="24"/>
  <c r="HB57" i="24" s="1"/>
  <c r="GV57" i="24"/>
  <c r="GU57" i="24"/>
  <c r="GT57" i="24"/>
  <c r="GS57" i="24"/>
  <c r="GP57" i="24" s="1"/>
  <c r="GJ57" i="24"/>
  <c r="GI57" i="24"/>
  <c r="GH57" i="24"/>
  <c r="GG57" i="24"/>
  <c r="GD57" i="24" s="1"/>
  <c r="FX57" i="24"/>
  <c r="FW57" i="24"/>
  <c r="FV57" i="24"/>
  <c r="FU57" i="24"/>
  <c r="FL57" i="24"/>
  <c r="FK57" i="24"/>
  <c r="FJ57" i="24"/>
  <c r="FI57" i="24"/>
  <c r="EZ57" i="24"/>
  <c r="EY57" i="24"/>
  <c r="EX57" i="24"/>
  <c r="EW57" i="24"/>
  <c r="FA57" i="24" s="1"/>
  <c r="EN57" i="24"/>
  <c r="EM57" i="24"/>
  <c r="EL57" i="24"/>
  <c r="EK57" i="24"/>
  <c r="EB57" i="24"/>
  <c r="EA57" i="24"/>
  <c r="DZ57" i="24"/>
  <c r="DY57" i="24"/>
  <c r="DP57" i="24"/>
  <c r="DO57" i="24"/>
  <c r="DN57" i="24"/>
  <c r="DM57" i="24"/>
  <c r="DD57" i="24"/>
  <c r="DC57" i="24"/>
  <c r="DB57" i="24"/>
  <c r="DA57" i="24"/>
  <c r="CY57" i="24" s="1"/>
  <c r="CR57" i="24"/>
  <c r="CQ57" i="24"/>
  <c r="CP57" i="24"/>
  <c r="CO57" i="24"/>
  <c r="CM57" i="24" s="1"/>
  <c r="CF57" i="24"/>
  <c r="CE57" i="24"/>
  <c r="CD57" i="24"/>
  <c r="CC57" i="24"/>
  <c r="CA57" i="24" s="1"/>
  <c r="BT57" i="24"/>
  <c r="BS57" i="24"/>
  <c r="BR57" i="24"/>
  <c r="BQ57" i="24"/>
  <c r="BH57" i="24"/>
  <c r="BG57" i="24"/>
  <c r="BF57" i="24"/>
  <c r="BE57" i="24"/>
  <c r="BB57" i="24" s="1"/>
  <c r="AV57" i="24"/>
  <c r="AU57" i="24"/>
  <c r="AT57" i="24"/>
  <c r="AS57" i="24"/>
  <c r="AJ57" i="24"/>
  <c r="AI57" i="24"/>
  <c r="AH57" i="24"/>
  <c r="AG57" i="24"/>
  <c r="W57" i="24"/>
  <c r="V57" i="24"/>
  <c r="U57" i="24"/>
  <c r="L57" i="24"/>
  <c r="K57" i="24"/>
  <c r="J57" i="24"/>
  <c r="I57" i="24"/>
  <c r="G57" i="24" s="1"/>
  <c r="KB42" i="24"/>
  <c r="KA42" i="24"/>
  <c r="JZ42" i="24"/>
  <c r="JY42" i="24"/>
  <c r="JP42" i="24"/>
  <c r="JO42" i="24"/>
  <c r="JN42" i="24"/>
  <c r="JM42" i="24"/>
  <c r="JJ42" i="24" s="1"/>
  <c r="JD42" i="24"/>
  <c r="JC42" i="24"/>
  <c r="JB42" i="24"/>
  <c r="JA42" i="24"/>
  <c r="IR42" i="24"/>
  <c r="IQ42" i="24"/>
  <c r="IP42" i="24"/>
  <c r="IO42" i="24"/>
  <c r="IF42" i="24"/>
  <c r="IE42" i="24"/>
  <c r="ID42" i="24"/>
  <c r="IC42" i="24"/>
  <c r="HT42" i="24"/>
  <c r="HS42" i="24"/>
  <c r="HR42" i="24"/>
  <c r="HQ42" i="24"/>
  <c r="HO42" i="24" s="1"/>
  <c r="HH42" i="24"/>
  <c r="HG42" i="24"/>
  <c r="HF42" i="24"/>
  <c r="HE42" i="24"/>
  <c r="GV42" i="24"/>
  <c r="GU42" i="24"/>
  <c r="GT42" i="24"/>
  <c r="GS42" i="24"/>
  <c r="GJ42" i="24"/>
  <c r="GI42" i="24"/>
  <c r="GH42" i="24"/>
  <c r="GG42" i="24"/>
  <c r="FX42" i="24"/>
  <c r="FW42" i="24"/>
  <c r="FV42" i="24"/>
  <c r="FU42" i="24"/>
  <c r="FR42" i="24" s="1"/>
  <c r="FL42" i="24"/>
  <c r="FK42" i="24"/>
  <c r="FJ42" i="24"/>
  <c r="FI42" i="24"/>
  <c r="EZ42" i="24"/>
  <c r="EY42" i="24"/>
  <c r="EX42" i="24"/>
  <c r="EW42" i="24"/>
  <c r="FA42" i="24" s="1"/>
  <c r="EN42" i="24"/>
  <c r="EM42" i="24"/>
  <c r="EL42" i="24"/>
  <c r="EK42" i="24"/>
  <c r="EB42" i="24"/>
  <c r="EA42" i="24"/>
  <c r="DZ42" i="24"/>
  <c r="DY42" i="24"/>
  <c r="DP42" i="24"/>
  <c r="DO42" i="24"/>
  <c r="DN42" i="24"/>
  <c r="DM42" i="24"/>
  <c r="DD42" i="24"/>
  <c r="DC42" i="24"/>
  <c r="DB42" i="24"/>
  <c r="DA42" i="24"/>
  <c r="CR42" i="24"/>
  <c r="CQ42" i="24"/>
  <c r="CP42" i="24"/>
  <c r="CO42" i="24"/>
  <c r="CF42" i="24"/>
  <c r="CE42" i="24"/>
  <c r="CD42" i="24"/>
  <c r="CC42" i="24"/>
  <c r="BT42" i="24"/>
  <c r="BS42" i="24"/>
  <c r="BR42" i="24"/>
  <c r="BQ42" i="24"/>
  <c r="BH42" i="24"/>
  <c r="BG42" i="24"/>
  <c r="BF42" i="24"/>
  <c r="BE42" i="24"/>
  <c r="AV42" i="24"/>
  <c r="AU42" i="24"/>
  <c r="AT42" i="24"/>
  <c r="AS42" i="24"/>
  <c r="W42" i="24"/>
  <c r="V42" i="24"/>
  <c r="U42" i="24"/>
  <c r="L42" i="24"/>
  <c r="K42" i="24"/>
  <c r="J42" i="24"/>
  <c r="I42" i="24"/>
  <c r="H42" i="24" s="1"/>
  <c r="KB38" i="24"/>
  <c r="KA38" i="24"/>
  <c r="JZ38" i="24"/>
  <c r="JY38" i="24"/>
  <c r="KC38" i="24" s="1"/>
  <c r="JP38" i="24"/>
  <c r="JO38" i="24"/>
  <c r="JN38" i="24"/>
  <c r="JM38" i="24"/>
  <c r="JJ38" i="24" s="1"/>
  <c r="JD38" i="24"/>
  <c r="JC38" i="24"/>
  <c r="JB38" i="24"/>
  <c r="JA38" i="24"/>
  <c r="IR38" i="24"/>
  <c r="IQ38" i="24"/>
  <c r="IP38" i="24"/>
  <c r="IO38" i="24"/>
  <c r="IK38" i="24" s="1"/>
  <c r="IF38" i="24"/>
  <c r="IE38" i="24"/>
  <c r="ID38" i="24"/>
  <c r="IC38" i="24"/>
  <c r="HZ38" i="24" s="1"/>
  <c r="HT38" i="24"/>
  <c r="HS38" i="24"/>
  <c r="HR38" i="24"/>
  <c r="HQ38" i="24"/>
  <c r="HH38" i="24"/>
  <c r="HG38" i="24"/>
  <c r="HF38" i="24"/>
  <c r="HE38" i="24"/>
  <c r="HI38" i="24" s="1"/>
  <c r="GV38" i="24"/>
  <c r="GU38" i="24"/>
  <c r="GT38" i="24"/>
  <c r="GS38" i="24"/>
  <c r="GJ38" i="24"/>
  <c r="GI38" i="24"/>
  <c r="GH38" i="24"/>
  <c r="GG38" i="24"/>
  <c r="FX38" i="24"/>
  <c r="FW38" i="24"/>
  <c r="FV38" i="24"/>
  <c r="FU38" i="24"/>
  <c r="FS38" i="24" s="1"/>
  <c r="FL38" i="24"/>
  <c r="FK38" i="24"/>
  <c r="FJ38" i="24"/>
  <c r="FI38" i="24"/>
  <c r="EZ38" i="24"/>
  <c r="EY38" i="24"/>
  <c r="EX38" i="24"/>
  <c r="EW38" i="24"/>
  <c r="ES38" i="24" s="1"/>
  <c r="EN38" i="24"/>
  <c r="EM38" i="24"/>
  <c r="EL38" i="24"/>
  <c r="EK38" i="24"/>
  <c r="EH38" i="24" s="1"/>
  <c r="EB38" i="24"/>
  <c r="EA38" i="24"/>
  <c r="DZ38" i="24"/>
  <c r="DY38" i="24"/>
  <c r="DU38" i="24" s="1"/>
  <c r="DP38" i="24"/>
  <c r="DO38" i="24"/>
  <c r="DN38" i="24"/>
  <c r="DM38" i="24"/>
  <c r="DL38" i="24" s="1"/>
  <c r="DD38" i="24"/>
  <c r="DC38" i="24"/>
  <c r="DB38" i="24"/>
  <c r="DA38" i="24"/>
  <c r="CW38" i="24" s="1"/>
  <c r="CR38" i="24"/>
  <c r="CQ38" i="24"/>
  <c r="CP38" i="24"/>
  <c r="CO38" i="24"/>
  <c r="CL38" i="24" s="1"/>
  <c r="CF38" i="24"/>
  <c r="CE38" i="24"/>
  <c r="CD38" i="24"/>
  <c r="CC38" i="24"/>
  <c r="CG38" i="24" s="1"/>
  <c r="BT38" i="24"/>
  <c r="BS38" i="24"/>
  <c r="BR38" i="24"/>
  <c r="BQ38" i="24"/>
  <c r="BH38" i="24"/>
  <c r="BG38" i="24"/>
  <c r="BF38" i="24"/>
  <c r="BE38" i="24"/>
  <c r="BA38" i="24" s="1"/>
  <c r="AV38" i="24"/>
  <c r="AU38" i="24"/>
  <c r="AT38" i="24"/>
  <c r="AS38" i="24"/>
  <c r="AP38" i="24" s="1"/>
  <c r="AJ38" i="24"/>
  <c r="AI38" i="24"/>
  <c r="AH38" i="24"/>
  <c r="AG38" i="24"/>
  <c r="AD38" i="24" s="1"/>
  <c r="W38" i="24"/>
  <c r="V38" i="24"/>
  <c r="U38" i="24"/>
  <c r="Q38" i="24" s="1"/>
  <c r="L38" i="24"/>
  <c r="K38" i="24"/>
  <c r="J38" i="24"/>
  <c r="I38" i="24"/>
  <c r="E38" i="24" s="1"/>
  <c r="KB40" i="24"/>
  <c r="KA40" i="24"/>
  <c r="JZ40" i="24"/>
  <c r="JY40" i="24"/>
  <c r="JV40" i="24" s="1"/>
  <c r="JP40" i="24"/>
  <c r="JO40" i="24"/>
  <c r="JN40" i="24"/>
  <c r="JM40" i="24"/>
  <c r="JQ40" i="24" s="1"/>
  <c r="JD40" i="24"/>
  <c r="JC40" i="24"/>
  <c r="JB40" i="24"/>
  <c r="JA40" i="24"/>
  <c r="IZ40" i="24" s="1"/>
  <c r="IR40" i="24"/>
  <c r="IQ40" i="24"/>
  <c r="IP40" i="24"/>
  <c r="IO40" i="24"/>
  <c r="IN40" i="24" s="1"/>
  <c r="IF40" i="24"/>
  <c r="IE40" i="24"/>
  <c r="ID40" i="24"/>
  <c r="IC40" i="24"/>
  <c r="HY40" i="24" s="1"/>
  <c r="HT40" i="24"/>
  <c r="HS40" i="24"/>
  <c r="HR40" i="24"/>
  <c r="HQ40" i="24"/>
  <c r="HM40" i="24" s="1"/>
  <c r="HH40" i="24"/>
  <c r="HG40" i="24"/>
  <c r="HF40" i="24"/>
  <c r="HE40" i="24"/>
  <c r="HD40" i="24" s="1"/>
  <c r="GV40" i="24"/>
  <c r="GU40" i="24"/>
  <c r="GT40" i="24"/>
  <c r="GS40" i="24"/>
  <c r="GW40" i="24" s="1"/>
  <c r="GJ40" i="24"/>
  <c r="GI40" i="24"/>
  <c r="GH40" i="24"/>
  <c r="GG40" i="24"/>
  <c r="FX40" i="24"/>
  <c r="FW40" i="24"/>
  <c r="FV40" i="24"/>
  <c r="FU40" i="24"/>
  <c r="FQ40" i="24" s="1"/>
  <c r="FL40" i="24"/>
  <c r="FK40" i="24"/>
  <c r="FJ40" i="24"/>
  <c r="FI40" i="24"/>
  <c r="FF40" i="24" s="1"/>
  <c r="EZ40" i="24"/>
  <c r="EY40" i="24"/>
  <c r="EX40" i="24"/>
  <c r="EW40" i="24"/>
  <c r="EN40" i="24"/>
  <c r="EM40" i="24"/>
  <c r="EL40" i="24"/>
  <c r="EK40" i="24"/>
  <c r="EH40" i="24" s="1"/>
  <c r="EB40" i="24"/>
  <c r="EA40" i="24"/>
  <c r="DZ40" i="24"/>
  <c r="DY40" i="24"/>
  <c r="DP40" i="24"/>
  <c r="DO40" i="24"/>
  <c r="DN40" i="24"/>
  <c r="DM40" i="24"/>
  <c r="DD40" i="24"/>
  <c r="DC40" i="24"/>
  <c r="DB40" i="24"/>
  <c r="DA40" i="24"/>
  <c r="CX40" i="24" s="1"/>
  <c r="CR40" i="24"/>
  <c r="CQ40" i="24"/>
  <c r="CP40" i="24"/>
  <c r="CO40" i="24"/>
  <c r="CF40" i="24"/>
  <c r="CE40" i="24"/>
  <c r="CD40" i="24"/>
  <c r="CC40" i="24"/>
  <c r="BT40" i="24"/>
  <c r="BS40" i="24"/>
  <c r="BR40" i="24"/>
  <c r="BQ40" i="24"/>
  <c r="BH40" i="24"/>
  <c r="BG40" i="24"/>
  <c r="BF40" i="24"/>
  <c r="BE40" i="24"/>
  <c r="BA40" i="24" s="1"/>
  <c r="AV40" i="24"/>
  <c r="AU40" i="24"/>
  <c r="AT40" i="24"/>
  <c r="AS40" i="24"/>
  <c r="AP40" i="24" s="1"/>
  <c r="AJ40" i="24"/>
  <c r="AI40" i="24"/>
  <c r="AH40" i="24"/>
  <c r="AG40" i="24"/>
  <c r="W40" i="24"/>
  <c r="V40" i="24"/>
  <c r="U40" i="24"/>
  <c r="R40" i="24" s="1"/>
  <c r="L40" i="24"/>
  <c r="K40" i="24"/>
  <c r="J40" i="24"/>
  <c r="I40" i="24"/>
  <c r="E40" i="24" s="1"/>
  <c r="KB35" i="24"/>
  <c r="KA35" i="24"/>
  <c r="JZ35" i="24"/>
  <c r="JY35" i="24"/>
  <c r="JP35" i="24"/>
  <c r="JO35" i="24"/>
  <c r="JN35" i="24"/>
  <c r="JM35" i="24"/>
  <c r="JJ35" i="24" s="1"/>
  <c r="JD35" i="24"/>
  <c r="JC35" i="24"/>
  <c r="JB35" i="24"/>
  <c r="JA35" i="24"/>
  <c r="IX35" i="24" s="1"/>
  <c r="IR35" i="24"/>
  <c r="IQ35" i="24"/>
  <c r="IP35" i="24"/>
  <c r="IO35" i="24"/>
  <c r="IS35" i="24" s="1"/>
  <c r="IF35" i="24"/>
  <c r="IE35" i="24"/>
  <c r="ID35" i="24"/>
  <c r="IC35" i="24"/>
  <c r="HT35" i="24"/>
  <c r="HS35" i="24"/>
  <c r="HR35" i="24"/>
  <c r="HQ35" i="24"/>
  <c r="HP35" i="24" s="1"/>
  <c r="HH35" i="24"/>
  <c r="HG35" i="24"/>
  <c r="HF35" i="24"/>
  <c r="HE35" i="24"/>
  <c r="HI35" i="24" s="1"/>
  <c r="GV35" i="24"/>
  <c r="GU35" i="24"/>
  <c r="GT35" i="24"/>
  <c r="GS35" i="24"/>
  <c r="GW35" i="24" s="1"/>
  <c r="GJ35" i="24"/>
  <c r="GI35" i="24"/>
  <c r="GH35" i="24"/>
  <c r="GG35" i="24"/>
  <c r="FX35" i="24"/>
  <c r="FW35" i="24"/>
  <c r="FV35" i="24"/>
  <c r="FU35" i="24"/>
  <c r="FS35" i="24" s="1"/>
  <c r="FL35" i="24"/>
  <c r="FK35" i="24"/>
  <c r="FJ35" i="24"/>
  <c r="FI35" i="24"/>
  <c r="EZ35" i="24"/>
  <c r="EY35" i="24"/>
  <c r="EX35" i="24"/>
  <c r="EW35" i="24"/>
  <c r="EU35" i="24" s="1"/>
  <c r="EN35" i="24"/>
  <c r="EM35" i="24"/>
  <c r="EL35" i="24"/>
  <c r="EK35" i="24"/>
  <c r="EB35" i="24"/>
  <c r="EA35" i="24"/>
  <c r="DZ35" i="24"/>
  <c r="DY35" i="24"/>
  <c r="DP35" i="24"/>
  <c r="DO35" i="24"/>
  <c r="DN35" i="24"/>
  <c r="DM35" i="24"/>
  <c r="DQ35" i="24" s="1"/>
  <c r="DD35" i="24"/>
  <c r="DC35" i="24"/>
  <c r="DB35" i="24"/>
  <c r="DA35" i="24"/>
  <c r="CZ35" i="24" s="1"/>
  <c r="CR35" i="24"/>
  <c r="CQ35" i="24"/>
  <c r="CP35" i="24"/>
  <c r="CO35" i="24"/>
  <c r="CM35" i="24" s="1"/>
  <c r="CF35" i="24"/>
  <c r="CE35" i="24"/>
  <c r="CD35" i="24"/>
  <c r="CC35" i="24"/>
  <c r="CB35" i="24" s="1"/>
  <c r="BT35" i="24"/>
  <c r="BS35" i="24"/>
  <c r="BR35" i="24"/>
  <c r="BQ35" i="24"/>
  <c r="BH35" i="24"/>
  <c r="BG35" i="24"/>
  <c r="BF35" i="24"/>
  <c r="BE35" i="24"/>
  <c r="BD35" i="24" s="1"/>
  <c r="AV35" i="24"/>
  <c r="AU35" i="24"/>
  <c r="AT35" i="24"/>
  <c r="AS35" i="24"/>
  <c r="AP35" i="24" s="1"/>
  <c r="AD35" i="24"/>
  <c r="W35" i="24"/>
  <c r="V35" i="24"/>
  <c r="U35" i="24"/>
  <c r="Q35" i="24" s="1"/>
  <c r="L35" i="24"/>
  <c r="K35" i="24"/>
  <c r="J35" i="24"/>
  <c r="I35" i="24"/>
  <c r="G35" i="24" s="1"/>
  <c r="KB60" i="24"/>
  <c r="KA60" i="24"/>
  <c r="JZ60" i="24"/>
  <c r="JY60" i="24"/>
  <c r="JP60" i="24"/>
  <c r="JO60" i="24"/>
  <c r="JN60" i="24"/>
  <c r="JM60" i="24"/>
  <c r="JJ60" i="24" s="1"/>
  <c r="JD60" i="24"/>
  <c r="JC60" i="24"/>
  <c r="JB60" i="24"/>
  <c r="JA60" i="24"/>
  <c r="IR60" i="24"/>
  <c r="IQ60" i="24"/>
  <c r="IP60" i="24"/>
  <c r="IO60" i="24"/>
  <c r="IF60" i="24"/>
  <c r="IE60" i="24"/>
  <c r="ID60" i="24"/>
  <c r="IC60" i="24"/>
  <c r="HY60" i="24" s="1"/>
  <c r="HT60" i="24"/>
  <c r="HS60" i="24"/>
  <c r="HR60" i="24"/>
  <c r="HQ60" i="24"/>
  <c r="HU60" i="24" s="1"/>
  <c r="HH60" i="24"/>
  <c r="HG60" i="24"/>
  <c r="HF60" i="24"/>
  <c r="HE60" i="24"/>
  <c r="HA60" i="24" s="1"/>
  <c r="GV60" i="24"/>
  <c r="GU60" i="24"/>
  <c r="GT60" i="24"/>
  <c r="GS60" i="24"/>
  <c r="GJ60" i="24"/>
  <c r="GI60" i="24"/>
  <c r="GH60" i="24"/>
  <c r="GG60" i="24"/>
  <c r="FX60" i="24"/>
  <c r="FW60" i="24"/>
  <c r="FV60" i="24"/>
  <c r="FU60" i="24"/>
  <c r="FL60" i="24"/>
  <c r="FK60" i="24"/>
  <c r="FJ60" i="24"/>
  <c r="FI60" i="24"/>
  <c r="EZ60" i="24"/>
  <c r="EY60" i="24"/>
  <c r="EX60" i="24"/>
  <c r="EW60" i="24"/>
  <c r="ES60" i="24" s="1"/>
  <c r="EN60" i="24"/>
  <c r="EM60" i="24"/>
  <c r="EL60" i="24"/>
  <c r="EK60" i="24"/>
  <c r="EH60" i="24" s="1"/>
  <c r="EB60" i="24"/>
  <c r="EA60" i="24"/>
  <c r="DZ60" i="24"/>
  <c r="DY60" i="24"/>
  <c r="DP60" i="24"/>
  <c r="DO60" i="24"/>
  <c r="DN60" i="24"/>
  <c r="DM60" i="24"/>
  <c r="DD60" i="24"/>
  <c r="DC60" i="24"/>
  <c r="DB60" i="24"/>
  <c r="DA60" i="24"/>
  <c r="CZ60" i="24" s="1"/>
  <c r="CR60" i="24"/>
  <c r="CQ60" i="24"/>
  <c r="CP60" i="24"/>
  <c r="CO60" i="24"/>
  <c r="CM60" i="24" s="1"/>
  <c r="CF60" i="24"/>
  <c r="CE60" i="24"/>
  <c r="CD60" i="24"/>
  <c r="CC60" i="24"/>
  <c r="BT60" i="24"/>
  <c r="BS60" i="24"/>
  <c r="BR60" i="24"/>
  <c r="BQ60" i="24"/>
  <c r="BP60" i="24" s="1"/>
  <c r="BH60" i="24"/>
  <c r="BG60" i="24"/>
  <c r="BF60" i="24"/>
  <c r="BE60" i="24"/>
  <c r="BA60" i="24" s="1"/>
  <c r="AV60" i="24"/>
  <c r="AU60" i="24"/>
  <c r="AT60" i="24"/>
  <c r="AS60" i="24"/>
  <c r="AP60" i="24" s="1"/>
  <c r="AJ60" i="24"/>
  <c r="AI60" i="24"/>
  <c r="AH60" i="24"/>
  <c r="AG60" i="24"/>
  <c r="AC60" i="24" s="1"/>
  <c r="W60" i="24"/>
  <c r="V60" i="24"/>
  <c r="U60" i="24"/>
  <c r="R60" i="24" s="1"/>
  <c r="L60" i="24"/>
  <c r="K60" i="24"/>
  <c r="J60" i="24"/>
  <c r="I60" i="24"/>
  <c r="E60" i="24" s="1"/>
  <c r="KB66" i="24"/>
  <c r="KA66" i="24"/>
  <c r="JZ66" i="24"/>
  <c r="JY66" i="24"/>
  <c r="JX66" i="24" s="1"/>
  <c r="JP66" i="24"/>
  <c r="JO66" i="24"/>
  <c r="JN66" i="24"/>
  <c r="JM66" i="24"/>
  <c r="JD66" i="24"/>
  <c r="JC66" i="24"/>
  <c r="JB66" i="24"/>
  <c r="JA66" i="24"/>
  <c r="IW66" i="24" s="1"/>
  <c r="IR66" i="24"/>
  <c r="IQ66" i="24"/>
  <c r="IP66" i="24"/>
  <c r="IO66" i="24"/>
  <c r="IF66" i="24"/>
  <c r="IE66" i="24"/>
  <c r="ID66" i="24"/>
  <c r="IC66" i="24"/>
  <c r="HZ66" i="24" s="1"/>
  <c r="HT66" i="24"/>
  <c r="HS66" i="24"/>
  <c r="HR66" i="24"/>
  <c r="HQ66" i="24"/>
  <c r="HH66" i="24"/>
  <c r="HG66" i="24"/>
  <c r="HF66" i="24"/>
  <c r="HE66" i="24"/>
  <c r="HA66" i="24" s="1"/>
  <c r="GV66" i="24"/>
  <c r="GU66" i="24"/>
  <c r="GT66" i="24"/>
  <c r="GS66" i="24"/>
  <c r="GJ66" i="24"/>
  <c r="GI66" i="24"/>
  <c r="GH66" i="24"/>
  <c r="GG66" i="24"/>
  <c r="GD66" i="24" s="1"/>
  <c r="FX66" i="24"/>
  <c r="FW66" i="24"/>
  <c r="FV66" i="24"/>
  <c r="FU66" i="24"/>
  <c r="FL66" i="24"/>
  <c r="FK66" i="24"/>
  <c r="FJ66" i="24"/>
  <c r="FI66" i="24"/>
  <c r="EZ66" i="24"/>
  <c r="EY66" i="24"/>
  <c r="EX66" i="24"/>
  <c r="EW66" i="24"/>
  <c r="EV66" i="24" s="1"/>
  <c r="EN66" i="24"/>
  <c r="EM66" i="24"/>
  <c r="EL66" i="24"/>
  <c r="EK66" i="24"/>
  <c r="EB66" i="24"/>
  <c r="EA66" i="24"/>
  <c r="DZ66" i="24"/>
  <c r="DY66" i="24"/>
  <c r="DP66" i="24"/>
  <c r="DO66" i="24"/>
  <c r="DN66" i="24"/>
  <c r="DM66" i="24"/>
  <c r="DQ66" i="24" s="1"/>
  <c r="DD66" i="24"/>
  <c r="DC66" i="24"/>
  <c r="DB66" i="24"/>
  <c r="DA66" i="24"/>
  <c r="CY66" i="24" s="1"/>
  <c r="CR66" i="24"/>
  <c r="CQ66" i="24"/>
  <c r="CP66" i="24"/>
  <c r="CO66" i="24"/>
  <c r="CF66" i="24"/>
  <c r="CE66" i="24"/>
  <c r="CD66" i="24"/>
  <c r="CC66" i="24"/>
  <c r="BT66" i="24"/>
  <c r="BS66" i="24"/>
  <c r="BR66" i="24"/>
  <c r="BQ66" i="24"/>
  <c r="BU66" i="24" s="1"/>
  <c r="BH66" i="24"/>
  <c r="BG66" i="24"/>
  <c r="BF66" i="24"/>
  <c r="BE66" i="24"/>
  <c r="BC66" i="24" s="1"/>
  <c r="AV66" i="24"/>
  <c r="AU66" i="24"/>
  <c r="AT66" i="24"/>
  <c r="AS66" i="24"/>
  <c r="AJ66" i="24"/>
  <c r="AI66" i="24"/>
  <c r="AH66" i="24"/>
  <c r="AG66" i="24"/>
  <c r="AC66" i="24" s="1"/>
  <c r="W66" i="24"/>
  <c r="V66" i="24"/>
  <c r="U66" i="24"/>
  <c r="S66" i="24" s="1"/>
  <c r="L66" i="24"/>
  <c r="K66" i="24"/>
  <c r="J66" i="24"/>
  <c r="I66" i="24"/>
  <c r="E66" i="24" s="1"/>
  <c r="KB34" i="24"/>
  <c r="KA34" i="24"/>
  <c r="JZ34" i="24"/>
  <c r="JY34" i="24"/>
  <c r="JP34" i="24"/>
  <c r="JO34" i="24"/>
  <c r="JN34" i="24"/>
  <c r="JM34" i="24"/>
  <c r="JI34" i="24" s="1"/>
  <c r="JD34" i="24"/>
  <c r="JC34" i="24"/>
  <c r="JB34" i="24"/>
  <c r="JA34" i="24"/>
  <c r="JE34" i="24" s="1"/>
  <c r="IR34" i="24"/>
  <c r="IQ34" i="24"/>
  <c r="IP34" i="24"/>
  <c r="IO34" i="24"/>
  <c r="IS34" i="24" s="1"/>
  <c r="IF34" i="24"/>
  <c r="IE34" i="24"/>
  <c r="ID34" i="24"/>
  <c r="IC34" i="24"/>
  <c r="HT34" i="24"/>
  <c r="HS34" i="24"/>
  <c r="HR34" i="24"/>
  <c r="HQ34" i="24"/>
  <c r="HH34" i="24"/>
  <c r="HG34" i="24"/>
  <c r="HF34" i="24"/>
  <c r="HE34" i="24"/>
  <c r="HA34" i="24" s="1"/>
  <c r="GV34" i="24"/>
  <c r="GU34" i="24"/>
  <c r="GT34" i="24"/>
  <c r="GS34" i="24"/>
  <c r="GQ34" i="24" s="1"/>
  <c r="GJ34" i="24"/>
  <c r="GI34" i="24"/>
  <c r="GH34" i="24"/>
  <c r="GG34" i="24"/>
  <c r="FX34" i="24"/>
  <c r="FW34" i="24"/>
  <c r="FV34" i="24"/>
  <c r="FU34" i="24"/>
  <c r="FQ34" i="24" s="1"/>
  <c r="FL34" i="24"/>
  <c r="FK34" i="24"/>
  <c r="FJ34" i="24"/>
  <c r="FI34" i="24"/>
  <c r="FF34" i="24" s="1"/>
  <c r="EZ34" i="24"/>
  <c r="EY34" i="24"/>
  <c r="EX34" i="24"/>
  <c r="EW34" i="24"/>
  <c r="EU34" i="24" s="1"/>
  <c r="EN34" i="24"/>
  <c r="EM34" i="24"/>
  <c r="EL34" i="24"/>
  <c r="EK34" i="24"/>
  <c r="EG34" i="24" s="1"/>
  <c r="EB34" i="24"/>
  <c r="EA34" i="24"/>
  <c r="DZ34" i="24"/>
  <c r="DY34" i="24"/>
  <c r="DX34" i="24" s="1"/>
  <c r="DP34" i="24"/>
  <c r="DO34" i="24"/>
  <c r="DN34" i="24"/>
  <c r="DM34" i="24"/>
  <c r="DD34" i="24"/>
  <c r="DC34" i="24"/>
  <c r="DB34" i="24"/>
  <c r="DA34" i="24"/>
  <c r="CY34" i="24" s="1"/>
  <c r="CR34" i="24"/>
  <c r="CQ34" i="24"/>
  <c r="CP34" i="24"/>
  <c r="CO34" i="24"/>
  <c r="CN34" i="24" s="1"/>
  <c r="CF34" i="24"/>
  <c r="CE34" i="24"/>
  <c r="CD34" i="24"/>
  <c r="CC34" i="24"/>
  <c r="CG34" i="24" s="1"/>
  <c r="BT34" i="24"/>
  <c r="BS34" i="24"/>
  <c r="BR34" i="24"/>
  <c r="BQ34" i="24"/>
  <c r="BM34" i="24" s="1"/>
  <c r="BH34" i="24"/>
  <c r="BG34" i="24"/>
  <c r="BF34" i="24"/>
  <c r="BE34" i="24"/>
  <c r="AV34" i="24"/>
  <c r="AU34" i="24"/>
  <c r="AT34" i="24"/>
  <c r="AS34" i="24"/>
  <c r="AW34" i="24" s="1"/>
  <c r="AD34" i="24"/>
  <c r="W34" i="24"/>
  <c r="V34" i="24"/>
  <c r="U34" i="24"/>
  <c r="Q34" i="24" s="1"/>
  <c r="L34" i="24"/>
  <c r="K34" i="24"/>
  <c r="J34" i="24"/>
  <c r="I34" i="24"/>
  <c r="F34" i="24" s="1"/>
  <c r="KB33" i="24"/>
  <c r="KA33" i="24"/>
  <c r="JZ33" i="24"/>
  <c r="JY33" i="24"/>
  <c r="JP33" i="24"/>
  <c r="JO33" i="24"/>
  <c r="JN33" i="24"/>
  <c r="JM33" i="24"/>
  <c r="JK33" i="24" s="1"/>
  <c r="JD33" i="24"/>
  <c r="JC33" i="24"/>
  <c r="JB33" i="24"/>
  <c r="JA33" i="24"/>
  <c r="IZ33" i="24" s="1"/>
  <c r="IR33" i="24"/>
  <c r="IQ33" i="24"/>
  <c r="IP33" i="24"/>
  <c r="IO33" i="24"/>
  <c r="IS33" i="24" s="1"/>
  <c r="IF33" i="24"/>
  <c r="IE33" i="24"/>
  <c r="ID33" i="24"/>
  <c r="IC33" i="24"/>
  <c r="HT33" i="24"/>
  <c r="HS33" i="24"/>
  <c r="HR33" i="24"/>
  <c r="HQ33" i="24"/>
  <c r="HU33" i="24" s="1"/>
  <c r="HH33" i="24"/>
  <c r="HG33" i="24"/>
  <c r="HF33" i="24"/>
  <c r="HE33" i="24"/>
  <c r="HD33" i="24" s="1"/>
  <c r="GV33" i="24"/>
  <c r="GU33" i="24"/>
  <c r="GT33" i="24"/>
  <c r="GS33" i="24"/>
  <c r="GR33" i="24" s="1"/>
  <c r="GJ33" i="24"/>
  <c r="GI33" i="24"/>
  <c r="GH33" i="24"/>
  <c r="GG33" i="24"/>
  <c r="GF33" i="24" s="1"/>
  <c r="FX33" i="24"/>
  <c r="FW33" i="24"/>
  <c r="FV33" i="24"/>
  <c r="FU33" i="24"/>
  <c r="FY33" i="24" s="1"/>
  <c r="FL33" i="24"/>
  <c r="FK33" i="24"/>
  <c r="FJ33" i="24"/>
  <c r="FI33" i="24"/>
  <c r="EZ33" i="24"/>
  <c r="EY33" i="24"/>
  <c r="EX33" i="24"/>
  <c r="EW33" i="24"/>
  <c r="EV33" i="24" s="1"/>
  <c r="EN33" i="24"/>
  <c r="EM33" i="24"/>
  <c r="EL33" i="24"/>
  <c r="EK33" i="24"/>
  <c r="EB33" i="24"/>
  <c r="EA33" i="24"/>
  <c r="DZ33" i="24"/>
  <c r="DY33" i="24"/>
  <c r="DU33" i="24" s="1"/>
  <c r="DP33" i="24"/>
  <c r="DO33" i="24"/>
  <c r="DN33" i="24"/>
  <c r="DM33" i="24"/>
  <c r="DD33" i="24"/>
  <c r="DC33" i="24"/>
  <c r="DB33" i="24"/>
  <c r="DA33" i="24"/>
  <c r="DE33" i="24" s="1"/>
  <c r="CR33" i="24"/>
  <c r="CQ33" i="24"/>
  <c r="CP33" i="24"/>
  <c r="CO33" i="24"/>
  <c r="CS33" i="24" s="1"/>
  <c r="CF33" i="24"/>
  <c r="CE33" i="24"/>
  <c r="CD33" i="24"/>
  <c r="CC33" i="24"/>
  <c r="BY33" i="24" s="1"/>
  <c r="BT33" i="24"/>
  <c r="BS33" i="24"/>
  <c r="BR33" i="24"/>
  <c r="BQ33" i="24"/>
  <c r="BO33" i="24" s="1"/>
  <c r="BH33" i="24"/>
  <c r="BG33" i="24"/>
  <c r="BF33" i="24"/>
  <c r="BE33" i="24"/>
  <c r="BB33" i="24" s="1"/>
  <c r="AV33" i="24"/>
  <c r="AU33" i="24"/>
  <c r="AT33" i="24"/>
  <c r="AS33" i="24"/>
  <c r="AJ33" i="24"/>
  <c r="AI33" i="24"/>
  <c r="AH33" i="24"/>
  <c r="AG33" i="24"/>
  <c r="W33" i="24"/>
  <c r="V33" i="24"/>
  <c r="U33" i="24"/>
  <c r="T33" i="24" s="1"/>
  <c r="L33" i="24"/>
  <c r="K33" i="24"/>
  <c r="J33" i="24"/>
  <c r="I33" i="24"/>
  <c r="KB81" i="24"/>
  <c r="KA81" i="24"/>
  <c r="JZ81" i="24"/>
  <c r="JY81" i="24"/>
  <c r="JP81" i="24"/>
  <c r="JO81" i="24"/>
  <c r="JN81" i="24"/>
  <c r="JM81" i="24"/>
  <c r="JD81" i="24"/>
  <c r="JC81" i="24"/>
  <c r="JB81" i="24"/>
  <c r="JA81" i="24"/>
  <c r="IZ81" i="24" s="1"/>
  <c r="IR81" i="24"/>
  <c r="IQ81" i="24"/>
  <c r="IP81" i="24"/>
  <c r="IO81" i="24"/>
  <c r="IF81" i="24"/>
  <c r="IE81" i="24"/>
  <c r="ID81" i="24"/>
  <c r="IC81" i="24"/>
  <c r="HZ81" i="24" s="1"/>
  <c r="HT81" i="24"/>
  <c r="HS81" i="24"/>
  <c r="HR81" i="24"/>
  <c r="HQ81" i="24"/>
  <c r="HH81" i="24"/>
  <c r="HG81" i="24"/>
  <c r="HF81" i="24"/>
  <c r="HE81" i="24"/>
  <c r="GV81" i="24"/>
  <c r="GU81" i="24"/>
  <c r="GT81" i="24"/>
  <c r="GS81" i="24"/>
  <c r="GJ81" i="24"/>
  <c r="GI81" i="24"/>
  <c r="GH81" i="24"/>
  <c r="GG81" i="24"/>
  <c r="GD81" i="24" s="1"/>
  <c r="FX81" i="24"/>
  <c r="FW81" i="24"/>
  <c r="FV81" i="24"/>
  <c r="FU81" i="24"/>
  <c r="FL81" i="24"/>
  <c r="FK81" i="24"/>
  <c r="FJ81" i="24"/>
  <c r="FI81" i="24"/>
  <c r="EZ81" i="24"/>
  <c r="EY81" i="24"/>
  <c r="EX81" i="24"/>
  <c r="EW81" i="24"/>
  <c r="EN81" i="24"/>
  <c r="EM81" i="24"/>
  <c r="EL81" i="24"/>
  <c r="EK81" i="24"/>
  <c r="EB81" i="24"/>
  <c r="EA81" i="24"/>
  <c r="DZ81" i="24"/>
  <c r="DY81" i="24"/>
  <c r="DV81" i="24" s="1"/>
  <c r="DP81" i="24"/>
  <c r="DO81" i="24"/>
  <c r="DN81" i="24"/>
  <c r="DM81" i="24"/>
  <c r="DJ81" i="24" s="1"/>
  <c r="DD81" i="24"/>
  <c r="DC81" i="24"/>
  <c r="DB81" i="24"/>
  <c r="DA81" i="24"/>
  <c r="CZ81" i="24" s="1"/>
  <c r="CR81" i="24"/>
  <c r="CQ81" i="24"/>
  <c r="CP81" i="24"/>
  <c r="CO81" i="24"/>
  <c r="CM81" i="24" s="1"/>
  <c r="CF81" i="24"/>
  <c r="CE81" i="24"/>
  <c r="CD81" i="24"/>
  <c r="CC81" i="24"/>
  <c r="BZ81" i="24" s="1"/>
  <c r="BT81" i="24"/>
  <c r="BS81" i="24"/>
  <c r="BR81" i="24"/>
  <c r="BQ81" i="24"/>
  <c r="BH81" i="24"/>
  <c r="BG81" i="24"/>
  <c r="BF81" i="24"/>
  <c r="BE81" i="24"/>
  <c r="AV81" i="24"/>
  <c r="AU81" i="24"/>
  <c r="AT81" i="24"/>
  <c r="AS81" i="24"/>
  <c r="AP81" i="24" s="1"/>
  <c r="AJ81" i="24"/>
  <c r="AI81" i="24"/>
  <c r="AH81" i="24"/>
  <c r="AG81" i="24"/>
  <c r="W81" i="24"/>
  <c r="V81" i="24"/>
  <c r="U81" i="24"/>
  <c r="R81" i="24" s="1"/>
  <c r="L81" i="24"/>
  <c r="K81" i="24"/>
  <c r="J81" i="24"/>
  <c r="I81" i="24"/>
  <c r="KB55" i="24"/>
  <c r="KA55" i="24"/>
  <c r="JZ55" i="24"/>
  <c r="JY55" i="24"/>
  <c r="JV55" i="24" s="1"/>
  <c r="JP55" i="24"/>
  <c r="JO55" i="24"/>
  <c r="JN55" i="24"/>
  <c r="JM55" i="24"/>
  <c r="JD55" i="24"/>
  <c r="JC55" i="24"/>
  <c r="JB55" i="24"/>
  <c r="JA55" i="24"/>
  <c r="JE55" i="24" s="1"/>
  <c r="IR55" i="24"/>
  <c r="IQ55" i="24"/>
  <c r="IP55" i="24"/>
  <c r="IO55" i="24"/>
  <c r="IK55" i="24" s="1"/>
  <c r="IF55" i="24"/>
  <c r="IE55" i="24"/>
  <c r="ID55" i="24"/>
  <c r="IC55" i="24"/>
  <c r="IA55" i="24" s="1"/>
  <c r="HT55" i="24"/>
  <c r="HS55" i="24"/>
  <c r="HR55" i="24"/>
  <c r="HQ55" i="24"/>
  <c r="HH55" i="24"/>
  <c r="HG55" i="24"/>
  <c r="HF55" i="24"/>
  <c r="HE55" i="24"/>
  <c r="HC55" i="24" s="1"/>
  <c r="GV55" i="24"/>
  <c r="GU55" i="24"/>
  <c r="GT55" i="24"/>
  <c r="GS55" i="24"/>
  <c r="GJ55" i="24"/>
  <c r="GI55" i="24"/>
  <c r="GH55" i="24"/>
  <c r="GG55" i="24"/>
  <c r="GK55" i="24" s="1"/>
  <c r="FX55" i="24"/>
  <c r="FW55" i="24"/>
  <c r="FV55" i="24"/>
  <c r="FU55" i="24"/>
  <c r="FQ55" i="24" s="1"/>
  <c r="FL55" i="24"/>
  <c r="FK55" i="24"/>
  <c r="FJ55" i="24"/>
  <c r="FI55" i="24"/>
  <c r="FH55" i="24" s="1"/>
  <c r="EZ55" i="24"/>
  <c r="EY55" i="24"/>
  <c r="EX55" i="24"/>
  <c r="EW55" i="24"/>
  <c r="ET55" i="24" s="1"/>
  <c r="EN55" i="24"/>
  <c r="EM55" i="24"/>
  <c r="EL55" i="24"/>
  <c r="EK55" i="24"/>
  <c r="EB55" i="24"/>
  <c r="EA55" i="24"/>
  <c r="DZ55" i="24"/>
  <c r="DY55" i="24"/>
  <c r="DP55" i="24"/>
  <c r="DO55" i="24"/>
  <c r="DN55" i="24"/>
  <c r="DM55" i="24"/>
  <c r="DD55" i="24"/>
  <c r="DC55" i="24"/>
  <c r="DB55" i="24"/>
  <c r="DA55" i="24"/>
  <c r="CX55" i="24" s="1"/>
  <c r="CR55" i="24"/>
  <c r="CQ55" i="24"/>
  <c r="CP55" i="24"/>
  <c r="CO55" i="24"/>
  <c r="CF55" i="24"/>
  <c r="CE55" i="24"/>
  <c r="CD55" i="24"/>
  <c r="CC55" i="24"/>
  <c r="BZ55" i="24" s="1"/>
  <c r="BT55" i="24"/>
  <c r="BS55" i="24"/>
  <c r="BR55" i="24"/>
  <c r="BQ55" i="24"/>
  <c r="BU55" i="24" s="1"/>
  <c r="BH55" i="24"/>
  <c r="BG55" i="24"/>
  <c r="BF55" i="24"/>
  <c r="BE55" i="24"/>
  <c r="BD55" i="24" s="1"/>
  <c r="AV55" i="24"/>
  <c r="AU55" i="24"/>
  <c r="AT55" i="24"/>
  <c r="AS55" i="24"/>
  <c r="AJ55" i="24"/>
  <c r="AI55" i="24"/>
  <c r="AH55" i="24"/>
  <c r="AG55" i="24"/>
  <c r="AE55" i="24" s="1"/>
  <c r="W55" i="24"/>
  <c r="V55" i="24"/>
  <c r="U55" i="24"/>
  <c r="T55" i="24" s="1"/>
  <c r="L55" i="24"/>
  <c r="K55" i="24"/>
  <c r="J55" i="24"/>
  <c r="I55" i="24"/>
  <c r="KB54" i="24"/>
  <c r="KA54" i="24"/>
  <c r="JZ54" i="24"/>
  <c r="JY54" i="24"/>
  <c r="KC54" i="24" s="1"/>
  <c r="JP54" i="24"/>
  <c r="JO54" i="24"/>
  <c r="JN54" i="24"/>
  <c r="JM54" i="24"/>
  <c r="JD54" i="24"/>
  <c r="JC54" i="24"/>
  <c r="JB54" i="24"/>
  <c r="JA54" i="24"/>
  <c r="IY54" i="24" s="1"/>
  <c r="IR54" i="24"/>
  <c r="IQ54" i="24"/>
  <c r="IP54" i="24"/>
  <c r="IO54" i="24"/>
  <c r="IN54" i="24" s="1"/>
  <c r="IF54" i="24"/>
  <c r="IE54" i="24"/>
  <c r="ID54" i="24"/>
  <c r="IC54" i="24"/>
  <c r="IG54" i="24" s="1"/>
  <c r="HT54" i="24"/>
  <c r="HS54" i="24"/>
  <c r="HR54" i="24"/>
  <c r="HQ54" i="24"/>
  <c r="HH54" i="24"/>
  <c r="HG54" i="24"/>
  <c r="HF54" i="24"/>
  <c r="HE54" i="24"/>
  <c r="GV54" i="24"/>
  <c r="GU54" i="24"/>
  <c r="GT54" i="24"/>
  <c r="GS54" i="24"/>
  <c r="GR54" i="24" s="1"/>
  <c r="GJ54" i="24"/>
  <c r="GI54" i="24"/>
  <c r="GH54" i="24"/>
  <c r="GG54" i="24"/>
  <c r="GD54" i="24" s="1"/>
  <c r="FX54" i="24"/>
  <c r="FW54" i="24"/>
  <c r="FV54" i="24"/>
  <c r="FU54" i="24"/>
  <c r="FL54" i="24"/>
  <c r="FK54" i="24"/>
  <c r="FJ54" i="24"/>
  <c r="FI54" i="24"/>
  <c r="FH54" i="24" s="1"/>
  <c r="EZ54" i="24"/>
  <c r="EY54" i="24"/>
  <c r="EX54" i="24"/>
  <c r="EW54" i="24"/>
  <c r="EV54" i="24" s="1"/>
  <c r="EN54" i="24"/>
  <c r="EM54" i="24"/>
  <c r="EL54" i="24"/>
  <c r="EK54" i="24"/>
  <c r="EO54" i="24" s="1"/>
  <c r="EB54" i="24"/>
  <c r="EA54" i="24"/>
  <c r="DZ54" i="24"/>
  <c r="DY54" i="24"/>
  <c r="DW54" i="24" s="1"/>
  <c r="DP54" i="24"/>
  <c r="DO54" i="24"/>
  <c r="DN54" i="24"/>
  <c r="DM54" i="24"/>
  <c r="DJ54" i="24" s="1"/>
  <c r="DD54" i="24"/>
  <c r="DC54" i="24"/>
  <c r="DB54" i="24"/>
  <c r="DA54" i="24"/>
  <c r="CZ54" i="24" s="1"/>
  <c r="CR54" i="24"/>
  <c r="CQ54" i="24"/>
  <c r="CP54" i="24"/>
  <c r="CO54" i="24"/>
  <c r="CF54" i="24"/>
  <c r="CE54" i="24"/>
  <c r="CD54" i="24"/>
  <c r="CC54" i="24"/>
  <c r="BT54" i="24"/>
  <c r="BS54" i="24"/>
  <c r="BR54" i="24"/>
  <c r="BQ54" i="24"/>
  <c r="BH54" i="24"/>
  <c r="BG54" i="24"/>
  <c r="BF54" i="24"/>
  <c r="BE54" i="24"/>
  <c r="AV54" i="24"/>
  <c r="AU54" i="24"/>
  <c r="AT54" i="24"/>
  <c r="AS54" i="24"/>
  <c r="AO54" i="24" s="1"/>
  <c r="AJ54" i="24"/>
  <c r="AI54" i="24"/>
  <c r="AH54" i="24"/>
  <c r="AG54" i="24"/>
  <c r="AE54" i="24" s="1"/>
  <c r="W54" i="24"/>
  <c r="V54" i="24"/>
  <c r="U54" i="24"/>
  <c r="S54" i="24" s="1"/>
  <c r="L54" i="24"/>
  <c r="K54" i="24"/>
  <c r="J54" i="24"/>
  <c r="I54" i="24"/>
  <c r="F54" i="24" s="1"/>
  <c r="KB52" i="24"/>
  <c r="KA52" i="24"/>
  <c r="JZ52" i="24"/>
  <c r="JY52" i="24"/>
  <c r="JW52" i="24" s="1"/>
  <c r="JP52" i="24"/>
  <c r="JO52" i="24"/>
  <c r="JN52" i="24"/>
  <c r="JM52" i="24"/>
  <c r="JD52" i="24"/>
  <c r="JC52" i="24"/>
  <c r="JB52" i="24"/>
  <c r="JA52" i="24"/>
  <c r="IR52" i="24"/>
  <c r="IQ52" i="24"/>
  <c r="IP52" i="24"/>
  <c r="IO52" i="24"/>
  <c r="IS52" i="24" s="1"/>
  <c r="IF52" i="24"/>
  <c r="IE52" i="24"/>
  <c r="ID52" i="24"/>
  <c r="IC52" i="24"/>
  <c r="HT52" i="24"/>
  <c r="HS52" i="24"/>
  <c r="HR52" i="24"/>
  <c r="HQ52" i="24"/>
  <c r="HH52" i="24"/>
  <c r="HG52" i="24"/>
  <c r="HF52" i="24"/>
  <c r="HE52" i="24"/>
  <c r="GV52" i="24"/>
  <c r="GU52" i="24"/>
  <c r="GT52" i="24"/>
  <c r="GS52" i="24"/>
  <c r="GO52" i="24" s="1"/>
  <c r="GJ52" i="24"/>
  <c r="GI52" i="24"/>
  <c r="GH52" i="24"/>
  <c r="GG52" i="24"/>
  <c r="GD52" i="24" s="1"/>
  <c r="FX52" i="24"/>
  <c r="FW52" i="24"/>
  <c r="FV52" i="24"/>
  <c r="FU52" i="24"/>
  <c r="FY52" i="24" s="1"/>
  <c r="FL52" i="24"/>
  <c r="FK52" i="24"/>
  <c r="FJ52" i="24"/>
  <c r="FI52" i="24"/>
  <c r="EZ52" i="24"/>
  <c r="EY52" i="24"/>
  <c r="EX52" i="24"/>
  <c r="EW52" i="24"/>
  <c r="EV52" i="24" s="1"/>
  <c r="EN52" i="24"/>
  <c r="EM52" i="24"/>
  <c r="EL52" i="24"/>
  <c r="EK52" i="24"/>
  <c r="EB52" i="24"/>
  <c r="EA52" i="24"/>
  <c r="DZ52" i="24"/>
  <c r="DY52" i="24"/>
  <c r="DP52" i="24"/>
  <c r="DO52" i="24"/>
  <c r="DN52" i="24"/>
  <c r="DM52" i="24"/>
  <c r="DD52" i="24"/>
  <c r="DC52" i="24"/>
  <c r="DB52" i="24"/>
  <c r="DA52" i="24"/>
  <c r="CR52" i="24"/>
  <c r="CQ52" i="24"/>
  <c r="CP52" i="24"/>
  <c r="CO52" i="24"/>
  <c r="CF52" i="24"/>
  <c r="CE52" i="24"/>
  <c r="CD52" i="24"/>
  <c r="CC52" i="24"/>
  <c r="CA52" i="24" s="1"/>
  <c r="BT52" i="24"/>
  <c r="BS52" i="24"/>
  <c r="BR52" i="24"/>
  <c r="BQ52" i="24"/>
  <c r="BO52" i="24" s="1"/>
  <c r="BH52" i="24"/>
  <c r="BG52" i="24"/>
  <c r="BF52" i="24"/>
  <c r="BE52" i="24"/>
  <c r="BA52" i="24" s="1"/>
  <c r="AV52" i="24"/>
  <c r="AU52" i="24"/>
  <c r="AT52" i="24"/>
  <c r="AS52" i="24"/>
  <c r="AI52" i="24"/>
  <c r="AH52" i="24"/>
  <c r="AG52" i="24"/>
  <c r="AE52" i="24" s="1"/>
  <c r="W52" i="24"/>
  <c r="V52" i="24"/>
  <c r="U52" i="24"/>
  <c r="T52" i="24" s="1"/>
  <c r="L52" i="24"/>
  <c r="K52" i="24"/>
  <c r="J52" i="24"/>
  <c r="I52" i="24"/>
  <c r="E52" i="24" s="1"/>
  <c r="KB41" i="24"/>
  <c r="KA41" i="24"/>
  <c r="JZ41" i="24"/>
  <c r="JY41" i="24"/>
  <c r="JP41" i="24"/>
  <c r="JO41" i="24"/>
  <c r="JN41" i="24"/>
  <c r="JM41" i="24"/>
  <c r="JK41" i="24" s="1"/>
  <c r="JD41" i="24"/>
  <c r="JC41" i="24"/>
  <c r="JB41" i="24"/>
  <c r="JA41" i="24"/>
  <c r="IZ41" i="24" s="1"/>
  <c r="IR41" i="24"/>
  <c r="IQ41" i="24"/>
  <c r="IP41" i="24"/>
  <c r="IO41" i="24"/>
  <c r="IN41" i="24" s="1"/>
  <c r="IF41" i="24"/>
  <c r="IE41" i="24"/>
  <c r="ID41" i="24"/>
  <c r="IC41" i="24"/>
  <c r="HY41" i="24" s="1"/>
  <c r="HT41" i="24"/>
  <c r="HS41" i="24"/>
  <c r="HR41" i="24"/>
  <c r="HQ41" i="24"/>
  <c r="HM41" i="24" s="1"/>
  <c r="HH41" i="24"/>
  <c r="HG41" i="24"/>
  <c r="HF41" i="24"/>
  <c r="HE41" i="24"/>
  <c r="HC41" i="24" s="1"/>
  <c r="GV41" i="24"/>
  <c r="GU41" i="24"/>
  <c r="GT41" i="24"/>
  <c r="GS41" i="24"/>
  <c r="GR41" i="24" s="1"/>
  <c r="GJ41" i="24"/>
  <c r="GI41" i="24"/>
  <c r="GH41" i="24"/>
  <c r="GG41" i="24"/>
  <c r="GE41" i="24" s="1"/>
  <c r="FX41" i="24"/>
  <c r="FW41" i="24"/>
  <c r="FV41" i="24"/>
  <c r="FU41" i="24"/>
  <c r="FL41" i="24"/>
  <c r="FK41" i="24"/>
  <c r="FJ41" i="24"/>
  <c r="FI41" i="24"/>
  <c r="EZ41" i="24"/>
  <c r="EY41" i="24"/>
  <c r="EX41" i="24"/>
  <c r="EW41" i="24"/>
  <c r="EN41" i="24"/>
  <c r="EM41" i="24"/>
  <c r="EL41" i="24"/>
  <c r="EK41" i="24"/>
  <c r="EB41" i="24"/>
  <c r="EA41" i="24"/>
  <c r="DZ41" i="24"/>
  <c r="DY41" i="24"/>
  <c r="DP41" i="24"/>
  <c r="DO41" i="24"/>
  <c r="DN41" i="24"/>
  <c r="DM41" i="24"/>
  <c r="DD41" i="24"/>
  <c r="DC41" i="24"/>
  <c r="DB41" i="24"/>
  <c r="DA41" i="24"/>
  <c r="CR41" i="24"/>
  <c r="CQ41" i="24"/>
  <c r="CP41" i="24"/>
  <c r="CO41" i="24"/>
  <c r="CF41" i="24"/>
  <c r="CE41" i="24"/>
  <c r="CD41" i="24"/>
  <c r="CC41" i="24"/>
  <c r="CG41" i="24" s="1"/>
  <c r="BT41" i="24"/>
  <c r="BS41" i="24"/>
  <c r="BR41" i="24"/>
  <c r="BQ41" i="24"/>
  <c r="BH41" i="24"/>
  <c r="BG41" i="24"/>
  <c r="BF41" i="24"/>
  <c r="BE41" i="24"/>
  <c r="BB41" i="24" s="1"/>
  <c r="AV41" i="24"/>
  <c r="AU41" i="24"/>
  <c r="AT41" i="24"/>
  <c r="AS41" i="24"/>
  <c r="AO41" i="24" s="1"/>
  <c r="AJ41" i="24"/>
  <c r="AI41" i="24"/>
  <c r="AH41" i="24"/>
  <c r="AG41" i="24"/>
  <c r="AD41" i="24" s="1"/>
  <c r="W41" i="24"/>
  <c r="V41" i="24"/>
  <c r="U41" i="24"/>
  <c r="R41" i="24" s="1"/>
  <c r="L41" i="24"/>
  <c r="K41" i="24"/>
  <c r="J41" i="24"/>
  <c r="I41" i="24"/>
  <c r="M41" i="24" s="1"/>
  <c r="KB30" i="24"/>
  <c r="KA30" i="24"/>
  <c r="JZ30" i="24"/>
  <c r="JY30" i="24"/>
  <c r="JV30" i="24" s="1"/>
  <c r="JP30" i="24"/>
  <c r="JO30" i="24"/>
  <c r="JN30" i="24"/>
  <c r="JM30" i="24"/>
  <c r="JD30" i="24"/>
  <c r="JC30" i="24"/>
  <c r="JB30" i="24"/>
  <c r="JA30" i="24"/>
  <c r="IW30" i="24" s="1"/>
  <c r="IR30" i="24"/>
  <c r="IQ30" i="24"/>
  <c r="IP30" i="24"/>
  <c r="IO30" i="24"/>
  <c r="IF30" i="24"/>
  <c r="IE30" i="24"/>
  <c r="ID30" i="24"/>
  <c r="IC30" i="24"/>
  <c r="HY30" i="24" s="1"/>
  <c r="HT30" i="24"/>
  <c r="HS30" i="24"/>
  <c r="HR30" i="24"/>
  <c r="HQ30" i="24"/>
  <c r="HN30" i="24" s="1"/>
  <c r="HH30" i="24"/>
  <c r="HG30" i="24"/>
  <c r="HF30" i="24"/>
  <c r="HE30" i="24"/>
  <c r="HI30" i="24" s="1"/>
  <c r="GV30" i="24"/>
  <c r="GU30" i="24"/>
  <c r="GT30" i="24"/>
  <c r="GS30" i="24"/>
  <c r="GR30" i="24" s="1"/>
  <c r="GJ30" i="24"/>
  <c r="GI30" i="24"/>
  <c r="GH30" i="24"/>
  <c r="GG30" i="24"/>
  <c r="GK30" i="24" s="1"/>
  <c r="FX30" i="24"/>
  <c r="FW30" i="24"/>
  <c r="FV30" i="24"/>
  <c r="FU30" i="24"/>
  <c r="FR30" i="24" s="1"/>
  <c r="FL30" i="24"/>
  <c r="FK30" i="24"/>
  <c r="FJ30" i="24"/>
  <c r="FI30" i="24"/>
  <c r="EZ30" i="24"/>
  <c r="EY30" i="24"/>
  <c r="EX30" i="24"/>
  <c r="EW30" i="24"/>
  <c r="EN30" i="24"/>
  <c r="EM30" i="24"/>
  <c r="EL30" i="24"/>
  <c r="EK30" i="24"/>
  <c r="EG30" i="24" s="1"/>
  <c r="EB30" i="24"/>
  <c r="EA30" i="24"/>
  <c r="DZ30" i="24"/>
  <c r="DY30" i="24"/>
  <c r="DU30" i="24" s="1"/>
  <c r="DP30" i="24"/>
  <c r="DO30" i="24"/>
  <c r="DN30" i="24"/>
  <c r="DM30" i="24"/>
  <c r="DK30" i="24" s="1"/>
  <c r="DD30" i="24"/>
  <c r="DC30" i="24"/>
  <c r="DB30" i="24"/>
  <c r="DA30" i="24"/>
  <c r="CX30" i="24" s="1"/>
  <c r="CR30" i="24"/>
  <c r="CQ30" i="24"/>
  <c r="CP30" i="24"/>
  <c r="CO30" i="24"/>
  <c r="CK30" i="24" s="1"/>
  <c r="CF30" i="24"/>
  <c r="CE30" i="24"/>
  <c r="CD30" i="24"/>
  <c r="CC30" i="24"/>
  <c r="CG30" i="24" s="1"/>
  <c r="BT30" i="24"/>
  <c r="BS30" i="24"/>
  <c r="BR30" i="24"/>
  <c r="BQ30" i="24"/>
  <c r="BU30" i="24" s="1"/>
  <c r="BH30" i="24"/>
  <c r="BG30" i="24"/>
  <c r="BF30" i="24"/>
  <c r="BE30" i="24"/>
  <c r="BD30" i="24" s="1"/>
  <c r="AV30" i="24"/>
  <c r="AU30" i="24"/>
  <c r="AT30" i="24"/>
  <c r="AS30" i="24"/>
  <c r="AW30" i="24" s="1"/>
  <c r="AJ30" i="24"/>
  <c r="AI30" i="24"/>
  <c r="AH30" i="24"/>
  <c r="AG30" i="24"/>
  <c r="AK30" i="24" s="1"/>
  <c r="W30" i="24"/>
  <c r="V30" i="24"/>
  <c r="U30" i="24"/>
  <c r="T30" i="24" s="1"/>
  <c r="K30" i="24"/>
  <c r="J30" i="24"/>
  <c r="I30" i="24"/>
  <c r="H30" i="24" s="1"/>
  <c r="KB29" i="24"/>
  <c r="KA29" i="24"/>
  <c r="JZ29" i="24"/>
  <c r="JY29" i="24"/>
  <c r="JV29" i="24" s="1"/>
  <c r="JP29" i="24"/>
  <c r="JO29" i="24"/>
  <c r="JN29" i="24"/>
  <c r="JM29" i="24"/>
  <c r="JL29" i="24" s="1"/>
  <c r="JD29" i="24"/>
  <c r="JC29" i="24"/>
  <c r="JB29" i="24"/>
  <c r="JA29" i="24"/>
  <c r="IW29" i="24" s="1"/>
  <c r="IR29" i="24"/>
  <c r="IQ29" i="24"/>
  <c r="IP29" i="24"/>
  <c r="IO29" i="24"/>
  <c r="IN29" i="24" s="1"/>
  <c r="IF29" i="24"/>
  <c r="IE29" i="24"/>
  <c r="ID29" i="24"/>
  <c r="IC29" i="24"/>
  <c r="IA29" i="24" s="1"/>
  <c r="HT29" i="24"/>
  <c r="HS29" i="24"/>
  <c r="HR29" i="24"/>
  <c r="HQ29" i="24"/>
  <c r="HP29" i="24" s="1"/>
  <c r="HH29" i="24"/>
  <c r="HG29" i="24"/>
  <c r="HF29" i="24"/>
  <c r="HE29" i="24"/>
  <c r="HB29" i="24" s="1"/>
  <c r="GV29" i="24"/>
  <c r="GU29" i="24"/>
  <c r="GT29" i="24"/>
  <c r="GS29" i="24"/>
  <c r="GR29" i="24" s="1"/>
  <c r="GJ29" i="24"/>
  <c r="GI29" i="24"/>
  <c r="GH29" i="24"/>
  <c r="GG29" i="24"/>
  <c r="FX29" i="24"/>
  <c r="FW29" i="24"/>
  <c r="FV29" i="24"/>
  <c r="FU29" i="24"/>
  <c r="FQ29" i="24" s="1"/>
  <c r="FL29" i="24"/>
  <c r="FK29" i="24"/>
  <c r="FJ29" i="24"/>
  <c r="FI29" i="24"/>
  <c r="FM29" i="24" s="1"/>
  <c r="EZ29" i="24"/>
  <c r="EY29" i="24"/>
  <c r="EX29" i="24"/>
  <c r="EW29" i="24"/>
  <c r="ES29" i="24" s="1"/>
  <c r="EN29" i="24"/>
  <c r="EM29" i="24"/>
  <c r="EL29" i="24"/>
  <c r="EK29" i="24"/>
  <c r="EH29" i="24" s="1"/>
  <c r="EB29" i="24"/>
  <c r="EA29" i="24"/>
  <c r="DZ29" i="24"/>
  <c r="DY29" i="24"/>
  <c r="DX29" i="24" s="1"/>
  <c r="DP29" i="24"/>
  <c r="DO29" i="24"/>
  <c r="DN29" i="24"/>
  <c r="DM29" i="24"/>
  <c r="DL29" i="24" s="1"/>
  <c r="DD29" i="24"/>
  <c r="DC29" i="24"/>
  <c r="DB29" i="24"/>
  <c r="DA29" i="24"/>
  <c r="DE29" i="24" s="1"/>
  <c r="CR29" i="24"/>
  <c r="CQ29" i="24"/>
  <c r="CP29" i="24"/>
  <c r="CO29" i="24"/>
  <c r="CL29" i="24" s="1"/>
  <c r="CF29" i="24"/>
  <c r="CE29" i="24"/>
  <c r="CD29" i="24"/>
  <c r="CC29" i="24"/>
  <c r="CA29" i="24" s="1"/>
  <c r="BT29" i="24"/>
  <c r="BS29" i="24"/>
  <c r="BR29" i="24"/>
  <c r="BQ29" i="24"/>
  <c r="BH29" i="24"/>
  <c r="BG29" i="24"/>
  <c r="BF29" i="24"/>
  <c r="BE29" i="24"/>
  <c r="AV29" i="24"/>
  <c r="AU29" i="24"/>
  <c r="AT29" i="24"/>
  <c r="AS29" i="24"/>
  <c r="AP29" i="24" s="1"/>
  <c r="AJ29" i="24"/>
  <c r="AI29" i="24"/>
  <c r="AH29" i="24"/>
  <c r="AG29" i="24"/>
  <c r="AE29" i="24" s="1"/>
  <c r="W29" i="24"/>
  <c r="V29" i="24"/>
  <c r="U29" i="24"/>
  <c r="L29" i="24"/>
  <c r="K29" i="24"/>
  <c r="J29" i="24"/>
  <c r="I29" i="24"/>
  <c r="F29" i="24" s="1"/>
  <c r="KB63" i="24"/>
  <c r="KA63" i="24"/>
  <c r="JZ63" i="24"/>
  <c r="JY63" i="24"/>
  <c r="JP63" i="24"/>
  <c r="JO63" i="24"/>
  <c r="JN63" i="24"/>
  <c r="JM63" i="24"/>
  <c r="JI63" i="24" s="1"/>
  <c r="JD63" i="24"/>
  <c r="JC63" i="24"/>
  <c r="JB63" i="24"/>
  <c r="JA63" i="24"/>
  <c r="JE63" i="24" s="1"/>
  <c r="IR63" i="24"/>
  <c r="IQ63" i="24"/>
  <c r="IP63" i="24"/>
  <c r="IO63" i="24"/>
  <c r="IN63" i="24" s="1"/>
  <c r="IF63" i="24"/>
  <c r="IE63" i="24"/>
  <c r="ID63" i="24"/>
  <c r="IC63" i="24"/>
  <c r="HT63" i="24"/>
  <c r="HS63" i="24"/>
  <c r="HR63" i="24"/>
  <c r="HQ63" i="24"/>
  <c r="HN63" i="24" s="1"/>
  <c r="HH63" i="24"/>
  <c r="HG63" i="24"/>
  <c r="HF63" i="24"/>
  <c r="HE63" i="24"/>
  <c r="HA63" i="24" s="1"/>
  <c r="GV63" i="24"/>
  <c r="GU63" i="24"/>
  <c r="GT63" i="24"/>
  <c r="GS63" i="24"/>
  <c r="GJ63" i="24"/>
  <c r="GI63" i="24"/>
  <c r="GH63" i="24"/>
  <c r="GG63" i="24"/>
  <c r="FX63" i="24"/>
  <c r="FW63" i="24"/>
  <c r="FV63" i="24"/>
  <c r="FU63" i="24"/>
  <c r="FT63" i="24" s="1"/>
  <c r="FL63" i="24"/>
  <c r="FK63" i="24"/>
  <c r="FJ63" i="24"/>
  <c r="FI63" i="24"/>
  <c r="FF63" i="24" s="1"/>
  <c r="EZ63" i="24"/>
  <c r="EY63" i="24"/>
  <c r="EX63" i="24"/>
  <c r="EW63" i="24"/>
  <c r="ES63" i="24" s="1"/>
  <c r="EN63" i="24"/>
  <c r="EM63" i="24"/>
  <c r="EL63" i="24"/>
  <c r="EK63" i="24"/>
  <c r="EJ63" i="24" s="1"/>
  <c r="EB63" i="24"/>
  <c r="EA63" i="24"/>
  <c r="DZ63" i="24"/>
  <c r="DY63" i="24"/>
  <c r="EC63" i="24" s="1"/>
  <c r="DP63" i="24"/>
  <c r="DO63" i="24"/>
  <c r="DN63" i="24"/>
  <c r="DM63" i="24"/>
  <c r="DQ63" i="24" s="1"/>
  <c r="DD63" i="24"/>
  <c r="DC63" i="24"/>
  <c r="DB63" i="24"/>
  <c r="DA63" i="24"/>
  <c r="CW63" i="24" s="1"/>
  <c r="CR63" i="24"/>
  <c r="CQ63" i="24"/>
  <c r="CP63" i="24"/>
  <c r="CO63" i="24"/>
  <c r="CL63" i="24" s="1"/>
  <c r="CF63" i="24"/>
  <c r="CE63" i="24"/>
  <c r="CD63" i="24"/>
  <c r="CC63" i="24"/>
  <c r="CG63" i="24" s="1"/>
  <c r="BT63" i="24"/>
  <c r="BS63" i="24"/>
  <c r="BR63" i="24"/>
  <c r="BQ63" i="24"/>
  <c r="BH63" i="24"/>
  <c r="BG63" i="24"/>
  <c r="BF63" i="24"/>
  <c r="BE63" i="24"/>
  <c r="BI63" i="24" s="1"/>
  <c r="AV63" i="24"/>
  <c r="AU63" i="24"/>
  <c r="AT63" i="24"/>
  <c r="AS63" i="24"/>
  <c r="AJ63" i="24"/>
  <c r="AI63" i="24"/>
  <c r="AH63" i="24"/>
  <c r="AG63" i="24"/>
  <c r="AK63" i="24" s="1"/>
  <c r="W63" i="24"/>
  <c r="V63" i="24"/>
  <c r="U63" i="24"/>
  <c r="L63" i="24"/>
  <c r="K63" i="24"/>
  <c r="J63" i="24"/>
  <c r="I63" i="24"/>
  <c r="G63" i="24" s="1"/>
  <c r="KB31" i="24"/>
  <c r="KA31" i="24"/>
  <c r="JZ31" i="24"/>
  <c r="JY31" i="24"/>
  <c r="JP31" i="24"/>
  <c r="JO31" i="24"/>
  <c r="JN31" i="24"/>
  <c r="JM31" i="24"/>
  <c r="JJ31" i="24" s="1"/>
  <c r="JD31" i="24"/>
  <c r="JC31" i="24"/>
  <c r="JB31" i="24"/>
  <c r="JA31" i="24"/>
  <c r="IY31" i="24" s="1"/>
  <c r="IR31" i="24"/>
  <c r="IQ31" i="24"/>
  <c r="IP31" i="24"/>
  <c r="IO31" i="24"/>
  <c r="IN31" i="24" s="1"/>
  <c r="IF31" i="24"/>
  <c r="IE31" i="24"/>
  <c r="ID31" i="24"/>
  <c r="IC31" i="24"/>
  <c r="HT31" i="24"/>
  <c r="HS31" i="24"/>
  <c r="HR31" i="24"/>
  <c r="HQ31" i="24"/>
  <c r="HU31" i="24" s="1"/>
  <c r="HH31" i="24"/>
  <c r="HG31" i="24"/>
  <c r="HF31" i="24"/>
  <c r="HE31" i="24"/>
  <c r="HC31" i="24" s="1"/>
  <c r="GV31" i="24"/>
  <c r="GU31" i="24"/>
  <c r="GT31" i="24"/>
  <c r="GS31" i="24"/>
  <c r="GW31" i="24" s="1"/>
  <c r="GJ31" i="24"/>
  <c r="GI31" i="24"/>
  <c r="GH31" i="24"/>
  <c r="GG31" i="24"/>
  <c r="GE31" i="24" s="1"/>
  <c r="FX31" i="24"/>
  <c r="FW31" i="24"/>
  <c r="FV31" i="24"/>
  <c r="FU31" i="24"/>
  <c r="FL31" i="24"/>
  <c r="FK31" i="24"/>
  <c r="FJ31" i="24"/>
  <c r="FI31" i="24"/>
  <c r="EZ31" i="24"/>
  <c r="EY31" i="24"/>
  <c r="EX31" i="24"/>
  <c r="EW31" i="24"/>
  <c r="EV31" i="24" s="1"/>
  <c r="EN31" i="24"/>
  <c r="EM31" i="24"/>
  <c r="EL31" i="24"/>
  <c r="EK31" i="24"/>
  <c r="EI31" i="24" s="1"/>
  <c r="EB31" i="24"/>
  <c r="EA31" i="24"/>
  <c r="DZ31" i="24"/>
  <c r="DY31" i="24"/>
  <c r="EC31" i="24" s="1"/>
  <c r="DP31" i="24"/>
  <c r="DO31" i="24"/>
  <c r="DN31" i="24"/>
  <c r="DM31" i="24"/>
  <c r="DJ31" i="24" s="1"/>
  <c r="DD31" i="24"/>
  <c r="DC31" i="24"/>
  <c r="DB31" i="24"/>
  <c r="DA31" i="24"/>
  <c r="CZ31" i="24" s="1"/>
  <c r="CR31" i="24"/>
  <c r="CQ31" i="24"/>
  <c r="CP31" i="24"/>
  <c r="CO31" i="24"/>
  <c r="CF31" i="24"/>
  <c r="CE31" i="24"/>
  <c r="CD31" i="24"/>
  <c r="CC31" i="24"/>
  <c r="CA31" i="24" s="1"/>
  <c r="BT31" i="24"/>
  <c r="BS31" i="24"/>
  <c r="BR31" i="24"/>
  <c r="BQ31" i="24"/>
  <c r="BP31" i="24" s="1"/>
  <c r="BH31" i="24"/>
  <c r="BG31" i="24"/>
  <c r="BF31" i="24"/>
  <c r="BE31" i="24"/>
  <c r="BB31" i="24" s="1"/>
  <c r="AV31" i="24"/>
  <c r="AU31" i="24"/>
  <c r="AT31" i="24"/>
  <c r="AS31" i="24"/>
  <c r="AJ31" i="24"/>
  <c r="AI31" i="24"/>
  <c r="AH31" i="24"/>
  <c r="AG31" i="24"/>
  <c r="W31" i="24"/>
  <c r="V31" i="24"/>
  <c r="U31" i="24"/>
  <c r="Y31" i="24" s="1"/>
  <c r="L31" i="24"/>
  <c r="K31" i="24"/>
  <c r="J31" i="24"/>
  <c r="I31" i="24"/>
  <c r="M31" i="24" s="1"/>
  <c r="KB73" i="24"/>
  <c r="KA73" i="24"/>
  <c r="JZ73" i="24"/>
  <c r="JY73" i="24"/>
  <c r="JW73" i="24" s="1"/>
  <c r="JP73" i="24"/>
  <c r="JO73" i="24"/>
  <c r="JN73" i="24"/>
  <c r="JM73" i="24"/>
  <c r="JL73" i="24" s="1"/>
  <c r="JD73" i="24"/>
  <c r="JC73" i="24"/>
  <c r="JB73" i="24"/>
  <c r="JA73" i="24"/>
  <c r="JE73" i="24" s="1"/>
  <c r="IR73" i="24"/>
  <c r="IQ73" i="24"/>
  <c r="IP73" i="24"/>
  <c r="IO73" i="24"/>
  <c r="IK73" i="24" s="1"/>
  <c r="IF73" i="24"/>
  <c r="IE73" i="24"/>
  <c r="ID73" i="24"/>
  <c r="IC73" i="24"/>
  <c r="HZ73" i="24" s="1"/>
  <c r="HT73" i="24"/>
  <c r="HS73" i="24"/>
  <c r="HR73" i="24"/>
  <c r="HQ73" i="24"/>
  <c r="HH73" i="24"/>
  <c r="HG73" i="24"/>
  <c r="HF73" i="24"/>
  <c r="HE73" i="24"/>
  <c r="HB73" i="24" s="1"/>
  <c r="GV73" i="24"/>
  <c r="GU73" i="24"/>
  <c r="GT73" i="24"/>
  <c r="GS73" i="24"/>
  <c r="GJ73" i="24"/>
  <c r="GI73" i="24"/>
  <c r="GH73" i="24"/>
  <c r="GG73" i="24"/>
  <c r="FX73" i="24"/>
  <c r="FW73" i="24"/>
  <c r="FV73" i="24"/>
  <c r="FU73" i="24"/>
  <c r="FL73" i="24"/>
  <c r="FK73" i="24"/>
  <c r="FJ73" i="24"/>
  <c r="FI73" i="24"/>
  <c r="EZ73" i="24"/>
  <c r="EY73" i="24"/>
  <c r="EX73" i="24"/>
  <c r="EW73" i="24"/>
  <c r="ES73" i="24" s="1"/>
  <c r="EN73" i="24"/>
  <c r="EM73" i="24"/>
  <c r="EL73" i="24"/>
  <c r="EK73" i="24"/>
  <c r="EH73" i="24" s="1"/>
  <c r="EB73" i="24"/>
  <c r="EA73" i="24"/>
  <c r="DZ73" i="24"/>
  <c r="DY73" i="24"/>
  <c r="DW73" i="24" s="1"/>
  <c r="DP73" i="24"/>
  <c r="DO73" i="24"/>
  <c r="DN73" i="24"/>
  <c r="DM73" i="24"/>
  <c r="DD73" i="24"/>
  <c r="DC73" i="24"/>
  <c r="DB73" i="24"/>
  <c r="DA73" i="24"/>
  <c r="CW73" i="24" s="1"/>
  <c r="CR73" i="24"/>
  <c r="CQ73" i="24"/>
  <c r="CP73" i="24"/>
  <c r="CO73" i="24"/>
  <c r="CL73" i="24" s="1"/>
  <c r="CF73" i="24"/>
  <c r="CE73" i="24"/>
  <c r="CD73" i="24"/>
  <c r="CC73" i="24"/>
  <c r="BY73" i="24" s="1"/>
  <c r="BT73" i="24"/>
  <c r="BS73" i="24"/>
  <c r="BR73" i="24"/>
  <c r="BQ73" i="24"/>
  <c r="BH73" i="24"/>
  <c r="BG73" i="24"/>
  <c r="BF73" i="24"/>
  <c r="BE73" i="24"/>
  <c r="AV73" i="24"/>
  <c r="AU73" i="24"/>
  <c r="AT73" i="24"/>
  <c r="AS73" i="24"/>
  <c r="AJ73" i="24"/>
  <c r="AI73" i="24"/>
  <c r="AH73" i="24"/>
  <c r="AG73" i="24"/>
  <c r="AE73" i="24" s="1"/>
  <c r="W73" i="24"/>
  <c r="V73" i="24"/>
  <c r="U73" i="24"/>
  <c r="S73" i="24" s="1"/>
  <c r="L73" i="24"/>
  <c r="K73" i="24"/>
  <c r="J73" i="24"/>
  <c r="I73" i="24"/>
  <c r="H73" i="24" s="1"/>
  <c r="KB47" i="24"/>
  <c r="KA47" i="24"/>
  <c r="JZ47" i="24"/>
  <c r="JY47" i="24"/>
  <c r="JP47" i="24"/>
  <c r="JO47" i="24"/>
  <c r="JN47" i="24"/>
  <c r="JM47" i="24"/>
  <c r="JQ47" i="24" s="1"/>
  <c r="JD47" i="24"/>
  <c r="JC47" i="24"/>
  <c r="JB47" i="24"/>
  <c r="JA47" i="24"/>
  <c r="IR47" i="24"/>
  <c r="IQ47" i="24"/>
  <c r="IP47" i="24"/>
  <c r="IO47" i="24"/>
  <c r="IN47" i="24" s="1"/>
  <c r="IF47" i="24"/>
  <c r="IE47" i="24"/>
  <c r="ID47" i="24"/>
  <c r="IC47" i="24"/>
  <c r="IA47" i="24" s="1"/>
  <c r="HT47" i="24"/>
  <c r="HS47" i="24"/>
  <c r="HR47" i="24"/>
  <c r="HQ47" i="24"/>
  <c r="HO47" i="24" s="1"/>
  <c r="HH47" i="24"/>
  <c r="HG47" i="24"/>
  <c r="HF47" i="24"/>
  <c r="HE47" i="24"/>
  <c r="GV47" i="24"/>
  <c r="GU47" i="24"/>
  <c r="GT47" i="24"/>
  <c r="GS47" i="24"/>
  <c r="GP47" i="24" s="1"/>
  <c r="GJ47" i="24"/>
  <c r="GI47" i="24"/>
  <c r="GH47" i="24"/>
  <c r="GG47" i="24"/>
  <c r="FX47" i="24"/>
  <c r="FW47" i="24"/>
  <c r="FV47" i="24"/>
  <c r="FU47" i="24"/>
  <c r="FS47" i="24" s="1"/>
  <c r="FL47" i="24"/>
  <c r="FK47" i="24"/>
  <c r="FJ47" i="24"/>
  <c r="FI47" i="24"/>
  <c r="FH47" i="24" s="1"/>
  <c r="EZ47" i="24"/>
  <c r="EY47" i="24"/>
  <c r="EX47" i="24"/>
  <c r="EW47" i="24"/>
  <c r="EV47" i="24" s="1"/>
  <c r="EN47" i="24"/>
  <c r="EM47" i="24"/>
  <c r="EL47" i="24"/>
  <c r="EK47" i="24"/>
  <c r="EH47" i="24" s="1"/>
  <c r="EB47" i="24"/>
  <c r="EA47" i="24"/>
  <c r="DZ47" i="24"/>
  <c r="DY47" i="24"/>
  <c r="EC47" i="24" s="1"/>
  <c r="DP47" i="24"/>
  <c r="DO47" i="24"/>
  <c r="DN47" i="24"/>
  <c r="DM47" i="24"/>
  <c r="DQ47" i="24" s="1"/>
  <c r="DD47" i="24"/>
  <c r="DC47" i="24"/>
  <c r="DB47" i="24"/>
  <c r="DA47" i="24"/>
  <c r="CW47" i="24" s="1"/>
  <c r="CR47" i="24"/>
  <c r="CQ47" i="24"/>
  <c r="CP47" i="24"/>
  <c r="CO47" i="24"/>
  <c r="CF47" i="24"/>
  <c r="CE47" i="24"/>
  <c r="CD47" i="24"/>
  <c r="CC47" i="24"/>
  <c r="BZ47" i="24" s="1"/>
  <c r="BT47" i="24"/>
  <c r="BS47" i="24"/>
  <c r="BR47" i="24"/>
  <c r="BQ47" i="24"/>
  <c r="BU47" i="24" s="1"/>
  <c r="BH47" i="24"/>
  <c r="BG47" i="24"/>
  <c r="BF47" i="24"/>
  <c r="BE47" i="24"/>
  <c r="BD47" i="24" s="1"/>
  <c r="AV47" i="24"/>
  <c r="AU47" i="24"/>
  <c r="AT47" i="24"/>
  <c r="AS47" i="24"/>
  <c r="AP47" i="24" s="1"/>
  <c r="AJ47" i="24"/>
  <c r="AI47" i="24"/>
  <c r="AH47" i="24"/>
  <c r="AG47" i="24"/>
  <c r="W47" i="24"/>
  <c r="V47" i="24"/>
  <c r="U47" i="24"/>
  <c r="K47" i="24"/>
  <c r="J47" i="24"/>
  <c r="I47" i="24"/>
  <c r="H47" i="24" s="1"/>
  <c r="KB16" i="24"/>
  <c r="KA16" i="24"/>
  <c r="JZ16" i="24"/>
  <c r="JY16" i="24"/>
  <c r="JV16" i="24" s="1"/>
  <c r="JP16" i="24"/>
  <c r="JO16" i="24"/>
  <c r="JN16" i="24"/>
  <c r="JM16" i="24"/>
  <c r="JJ16" i="24" s="1"/>
  <c r="JD16" i="24"/>
  <c r="JC16" i="24"/>
  <c r="JB16" i="24"/>
  <c r="JA16" i="24"/>
  <c r="IY16" i="24" s="1"/>
  <c r="IR16" i="24"/>
  <c r="IQ16" i="24"/>
  <c r="IP16" i="24"/>
  <c r="IO16" i="24"/>
  <c r="IF16" i="24"/>
  <c r="IE16" i="24"/>
  <c r="ID16" i="24"/>
  <c r="IC16" i="24"/>
  <c r="HT16" i="24"/>
  <c r="HS16" i="24"/>
  <c r="HR16" i="24"/>
  <c r="HQ16" i="24"/>
  <c r="HH16" i="24"/>
  <c r="HG16" i="24"/>
  <c r="HF16" i="24"/>
  <c r="HE16" i="24"/>
  <c r="HA16" i="24" s="1"/>
  <c r="GV16" i="24"/>
  <c r="GU16" i="24"/>
  <c r="GT16" i="24"/>
  <c r="GS16" i="24"/>
  <c r="GO16" i="24" s="1"/>
  <c r="GJ16" i="24"/>
  <c r="GI16" i="24"/>
  <c r="GH16" i="24"/>
  <c r="GG16" i="24"/>
  <c r="GD16" i="24" s="1"/>
  <c r="FX16" i="24"/>
  <c r="FW16" i="24"/>
  <c r="FV16" i="24"/>
  <c r="FU16" i="24"/>
  <c r="FY16" i="24" s="1"/>
  <c r="FL16" i="24"/>
  <c r="FK16" i="24"/>
  <c r="FJ16" i="24"/>
  <c r="FI16" i="24"/>
  <c r="FM16" i="24" s="1"/>
  <c r="EZ16" i="24"/>
  <c r="EY16" i="24"/>
  <c r="EX16" i="24"/>
  <c r="EW16" i="24"/>
  <c r="EV16" i="24" s="1"/>
  <c r="EN16" i="24"/>
  <c r="EM16" i="24"/>
  <c r="EL16" i="24"/>
  <c r="EK16" i="24"/>
  <c r="EI16" i="24" s="1"/>
  <c r="EB16" i="24"/>
  <c r="EA16" i="24"/>
  <c r="DZ16" i="24"/>
  <c r="DY16" i="24"/>
  <c r="EC16" i="24" s="1"/>
  <c r="DP16" i="24"/>
  <c r="DO16" i="24"/>
  <c r="DN16" i="24"/>
  <c r="DM16" i="24"/>
  <c r="DD16" i="24"/>
  <c r="DC16" i="24"/>
  <c r="DB16" i="24"/>
  <c r="DA16" i="24"/>
  <c r="CR16" i="24"/>
  <c r="CQ16" i="24"/>
  <c r="CP16" i="24"/>
  <c r="CO16" i="24"/>
  <c r="CF16" i="24"/>
  <c r="CE16" i="24"/>
  <c r="CD16" i="24"/>
  <c r="CC16" i="24"/>
  <c r="BZ16" i="24" s="1"/>
  <c r="BT16" i="24"/>
  <c r="BS16" i="24"/>
  <c r="BR16" i="24"/>
  <c r="BQ16" i="24"/>
  <c r="BM16" i="24" s="1"/>
  <c r="BH16" i="24"/>
  <c r="BG16" i="24"/>
  <c r="BF16" i="24"/>
  <c r="BE16" i="24"/>
  <c r="AV16" i="24"/>
  <c r="AU16" i="24"/>
  <c r="AT16" i="24"/>
  <c r="AS16" i="24"/>
  <c r="W16" i="24"/>
  <c r="V16" i="24"/>
  <c r="U16" i="24"/>
  <c r="Q16" i="24" s="1"/>
  <c r="L16" i="24"/>
  <c r="K16" i="24"/>
  <c r="J16" i="24"/>
  <c r="I16" i="24"/>
  <c r="E16" i="24" s="1"/>
  <c r="KB15" i="24"/>
  <c r="KA15" i="24"/>
  <c r="JZ15" i="24"/>
  <c r="JY15" i="24"/>
  <c r="JP15" i="24"/>
  <c r="JO15" i="24"/>
  <c r="JN15" i="24"/>
  <c r="JM15" i="24"/>
  <c r="JD15" i="24"/>
  <c r="JC15" i="24"/>
  <c r="JB15" i="24"/>
  <c r="JA15" i="24"/>
  <c r="IW15" i="24" s="1"/>
  <c r="IR15" i="24"/>
  <c r="IQ15" i="24"/>
  <c r="IP15" i="24"/>
  <c r="IO15" i="24"/>
  <c r="IK15" i="24" s="1"/>
  <c r="IF15" i="24"/>
  <c r="IE15" i="24"/>
  <c r="ID15" i="24"/>
  <c r="IC15" i="24"/>
  <c r="HZ15" i="24" s="1"/>
  <c r="HT15" i="24"/>
  <c r="HS15" i="24"/>
  <c r="HR15" i="24"/>
  <c r="HQ15" i="24"/>
  <c r="HN15" i="24" s="1"/>
  <c r="HH15" i="24"/>
  <c r="HG15" i="24"/>
  <c r="HF15" i="24"/>
  <c r="HE15" i="24"/>
  <c r="HA15" i="24" s="1"/>
  <c r="GV15" i="24"/>
  <c r="GU15" i="24"/>
  <c r="GT15" i="24"/>
  <c r="GS15" i="24"/>
  <c r="GP15" i="24" s="1"/>
  <c r="GJ15" i="24"/>
  <c r="GI15" i="24"/>
  <c r="GH15" i="24"/>
  <c r="GG15" i="24"/>
  <c r="GD15" i="24" s="1"/>
  <c r="FX15" i="24"/>
  <c r="FW15" i="24"/>
  <c r="FV15" i="24"/>
  <c r="FU15" i="24"/>
  <c r="FY15" i="24" s="1"/>
  <c r="FL15" i="24"/>
  <c r="FK15" i="24"/>
  <c r="FJ15" i="24"/>
  <c r="FI15" i="24"/>
  <c r="FG15" i="24" s="1"/>
  <c r="EZ15" i="24"/>
  <c r="EY15" i="24"/>
  <c r="EX15" i="24"/>
  <c r="EW15" i="24"/>
  <c r="EN15" i="24"/>
  <c r="EM15" i="24"/>
  <c r="EL15" i="24"/>
  <c r="EK15" i="24"/>
  <c r="EO15" i="24" s="1"/>
  <c r="EB15" i="24"/>
  <c r="EA15" i="24"/>
  <c r="DZ15" i="24"/>
  <c r="DY15" i="24"/>
  <c r="DV15" i="24" s="1"/>
  <c r="DP15" i="24"/>
  <c r="DO15" i="24"/>
  <c r="DN15" i="24"/>
  <c r="DM15" i="24"/>
  <c r="DD15" i="24"/>
  <c r="DC15" i="24"/>
  <c r="DB15" i="24"/>
  <c r="DA15" i="24"/>
  <c r="CZ15" i="24" s="1"/>
  <c r="CR15" i="24"/>
  <c r="CQ15" i="24"/>
  <c r="CP15" i="24"/>
  <c r="CO15" i="24"/>
  <c r="CF15" i="24"/>
  <c r="CE15" i="24"/>
  <c r="CD15" i="24"/>
  <c r="CC15" i="24"/>
  <c r="BY15" i="24" s="1"/>
  <c r="BT15" i="24"/>
  <c r="BS15" i="24"/>
  <c r="BR15" i="24"/>
  <c r="BQ15" i="24"/>
  <c r="BH15" i="24"/>
  <c r="BG15" i="24"/>
  <c r="BF15" i="24"/>
  <c r="BE15" i="24"/>
  <c r="AV15" i="24"/>
  <c r="AU15" i="24"/>
  <c r="AT15" i="24"/>
  <c r="AS15" i="24"/>
  <c r="AP15" i="24" s="1"/>
  <c r="AJ15" i="24"/>
  <c r="AI15" i="24"/>
  <c r="AH15" i="24"/>
  <c r="AG15" i="24"/>
  <c r="AC15" i="24" s="1"/>
  <c r="W15" i="24"/>
  <c r="V15" i="24"/>
  <c r="U15" i="24"/>
  <c r="K15" i="24"/>
  <c r="J15" i="24"/>
  <c r="I15" i="24"/>
  <c r="KB12" i="24"/>
  <c r="KA12" i="24"/>
  <c r="JZ12" i="24"/>
  <c r="JY12" i="24"/>
  <c r="JV12" i="24" s="1"/>
  <c r="JP12" i="24"/>
  <c r="JO12" i="24"/>
  <c r="JN12" i="24"/>
  <c r="JM12" i="24"/>
  <c r="JK12" i="24" s="1"/>
  <c r="JD12" i="24"/>
  <c r="JC12" i="24"/>
  <c r="JB12" i="24"/>
  <c r="JA12" i="24"/>
  <c r="IW12" i="24" s="1"/>
  <c r="IR12" i="24"/>
  <c r="IQ12" i="24"/>
  <c r="IP12" i="24"/>
  <c r="IO12" i="24"/>
  <c r="IL12" i="24" s="1"/>
  <c r="IF12" i="24"/>
  <c r="IE12" i="24"/>
  <c r="ID12" i="24"/>
  <c r="IC12" i="24"/>
  <c r="IB12" i="24" s="1"/>
  <c r="HT12" i="24"/>
  <c r="HS12" i="24"/>
  <c r="HR12" i="24"/>
  <c r="HQ12" i="24"/>
  <c r="HH12" i="24"/>
  <c r="HG12" i="24"/>
  <c r="HF12" i="24"/>
  <c r="HE12" i="24"/>
  <c r="GV12" i="24"/>
  <c r="GU12" i="24"/>
  <c r="GT12" i="24"/>
  <c r="GS12" i="24"/>
  <c r="GQ12" i="24" s="1"/>
  <c r="GJ12" i="24"/>
  <c r="GI12" i="24"/>
  <c r="GH12" i="24"/>
  <c r="GG12" i="24"/>
  <c r="FX12" i="24"/>
  <c r="FW12" i="24"/>
  <c r="FV12" i="24"/>
  <c r="FU12" i="24"/>
  <c r="FS12" i="24" s="1"/>
  <c r="FL12" i="24"/>
  <c r="FK12" i="24"/>
  <c r="FJ12" i="24"/>
  <c r="FI12" i="24"/>
  <c r="FE12" i="24" s="1"/>
  <c r="EZ12" i="24"/>
  <c r="EY12" i="24"/>
  <c r="EX12" i="24"/>
  <c r="EW12" i="24"/>
  <c r="EV12" i="24" s="1"/>
  <c r="EN12" i="24"/>
  <c r="EM12" i="24"/>
  <c r="EL12" i="24"/>
  <c r="EK12" i="24"/>
  <c r="EG12" i="24" s="1"/>
  <c r="EB12" i="24"/>
  <c r="EA12" i="24"/>
  <c r="DZ12" i="24"/>
  <c r="DY12" i="24"/>
  <c r="DW12" i="24" s="1"/>
  <c r="DP12" i="24"/>
  <c r="DO12" i="24"/>
  <c r="DN12" i="24"/>
  <c r="DM12" i="24"/>
  <c r="DK12" i="24" s="1"/>
  <c r="DD12" i="24"/>
  <c r="DC12" i="24"/>
  <c r="DB12" i="24"/>
  <c r="DA12" i="24"/>
  <c r="CZ12" i="24" s="1"/>
  <c r="CR12" i="24"/>
  <c r="CQ12" i="24"/>
  <c r="CP12" i="24"/>
  <c r="CO12" i="24"/>
  <c r="CM12" i="24" s="1"/>
  <c r="CF12" i="24"/>
  <c r="CE12" i="24"/>
  <c r="CD12" i="24"/>
  <c r="CC12" i="24"/>
  <c r="CA12" i="24" s="1"/>
  <c r="BT12" i="24"/>
  <c r="BS12" i="24"/>
  <c r="BR12" i="24"/>
  <c r="BQ12" i="24"/>
  <c r="BH12" i="24"/>
  <c r="BG12" i="24"/>
  <c r="BF12" i="24"/>
  <c r="BE12" i="24"/>
  <c r="AV12" i="24"/>
  <c r="AU12" i="24"/>
  <c r="AT12" i="24"/>
  <c r="AS12" i="24"/>
  <c r="AJ12" i="24"/>
  <c r="AI12" i="24"/>
  <c r="AH12" i="24"/>
  <c r="AG12" i="24"/>
  <c r="AF12" i="24" s="1"/>
  <c r="W12" i="24"/>
  <c r="V12" i="24"/>
  <c r="U12" i="24"/>
  <c r="R12" i="24" s="1"/>
  <c r="K12" i="24"/>
  <c r="J12" i="24"/>
  <c r="I12" i="24"/>
  <c r="G12" i="24" s="1"/>
  <c r="KB11" i="24"/>
  <c r="KA11" i="24"/>
  <c r="JZ11" i="24"/>
  <c r="JY11" i="24"/>
  <c r="JX11" i="24" s="1"/>
  <c r="JP11" i="24"/>
  <c r="JO11" i="24"/>
  <c r="JN11" i="24"/>
  <c r="JM11" i="24"/>
  <c r="JK11" i="24" s="1"/>
  <c r="JD11" i="24"/>
  <c r="JC11" i="24"/>
  <c r="JB11" i="24"/>
  <c r="JA11" i="24"/>
  <c r="IX11" i="24" s="1"/>
  <c r="IR11" i="24"/>
  <c r="IQ11" i="24"/>
  <c r="IP11" i="24"/>
  <c r="IO11" i="24"/>
  <c r="IM11" i="24" s="1"/>
  <c r="IF11" i="24"/>
  <c r="IE11" i="24"/>
  <c r="ID11" i="24"/>
  <c r="IC11" i="24"/>
  <c r="IB11" i="24" s="1"/>
  <c r="HT11" i="24"/>
  <c r="HS11" i="24"/>
  <c r="HR11" i="24"/>
  <c r="HQ11" i="24"/>
  <c r="HM11" i="24" s="1"/>
  <c r="HH11" i="24"/>
  <c r="HG11" i="24"/>
  <c r="HF11" i="24"/>
  <c r="HE11" i="24"/>
  <c r="HD11" i="24" s="1"/>
  <c r="GV11" i="24"/>
  <c r="GU11" i="24"/>
  <c r="GT11" i="24"/>
  <c r="GS11" i="24"/>
  <c r="GJ11" i="24"/>
  <c r="GI11" i="24"/>
  <c r="GH11" i="24"/>
  <c r="GG11" i="24"/>
  <c r="GE11" i="24" s="1"/>
  <c r="FX11" i="24"/>
  <c r="FW11" i="24"/>
  <c r="FV11" i="24"/>
  <c r="FU11" i="24"/>
  <c r="FL11" i="24"/>
  <c r="FK11" i="24"/>
  <c r="FJ11" i="24"/>
  <c r="FI11" i="24"/>
  <c r="FH11" i="24" s="1"/>
  <c r="EZ11" i="24"/>
  <c r="EY11" i="24"/>
  <c r="EX11" i="24"/>
  <c r="EW11" i="24"/>
  <c r="FA11" i="24" s="1"/>
  <c r="EN11" i="24"/>
  <c r="EM11" i="24"/>
  <c r="EL11" i="24"/>
  <c r="EK11" i="24"/>
  <c r="EG11" i="24" s="1"/>
  <c r="EB11" i="24"/>
  <c r="EA11" i="24"/>
  <c r="DZ11" i="24"/>
  <c r="DY11" i="24"/>
  <c r="DU11" i="24" s="1"/>
  <c r="DP11" i="24"/>
  <c r="DO11" i="24"/>
  <c r="DN11" i="24"/>
  <c r="DM11" i="24"/>
  <c r="DL11" i="24" s="1"/>
  <c r="DD11" i="24"/>
  <c r="DC11" i="24"/>
  <c r="DB11" i="24"/>
  <c r="DA11" i="24"/>
  <c r="CY11" i="24" s="1"/>
  <c r="CR11" i="24"/>
  <c r="CQ11" i="24"/>
  <c r="CP11" i="24"/>
  <c r="CO11" i="24"/>
  <c r="CN11" i="24" s="1"/>
  <c r="CF11" i="24"/>
  <c r="CE11" i="24"/>
  <c r="CD11" i="24"/>
  <c r="CC11" i="24"/>
  <c r="CA11" i="24" s="1"/>
  <c r="BT11" i="24"/>
  <c r="BS11" i="24"/>
  <c r="BR11" i="24"/>
  <c r="BQ11" i="24"/>
  <c r="BH11" i="24"/>
  <c r="BG11" i="24"/>
  <c r="BF11" i="24"/>
  <c r="BE11" i="24"/>
  <c r="BI11" i="24" s="1"/>
  <c r="AV11" i="24"/>
  <c r="AU11" i="24"/>
  <c r="AT11" i="24"/>
  <c r="AS11" i="24"/>
  <c r="AJ11" i="24"/>
  <c r="AI11" i="24"/>
  <c r="AH11" i="24"/>
  <c r="AG11" i="24"/>
  <c r="AE11" i="24" s="1"/>
  <c r="W11" i="24"/>
  <c r="V11" i="24"/>
  <c r="U11" i="24"/>
  <c r="Q11" i="24" s="1"/>
  <c r="N11" i="24"/>
  <c r="K11" i="24"/>
  <c r="J11" i="24"/>
  <c r="I11" i="24"/>
  <c r="E63" i="24"/>
  <c r="F30" i="24"/>
  <c r="G38" i="24"/>
  <c r="E82" i="24"/>
  <c r="EJ80" i="24"/>
  <c r="EI80" i="24"/>
  <c r="EH80" i="24"/>
  <c r="EO80" i="24"/>
  <c r="EJ22" i="24"/>
  <c r="EI22" i="24"/>
  <c r="EH22" i="24"/>
  <c r="EG22" i="24"/>
  <c r="EO22" i="24"/>
  <c r="T66" i="24"/>
  <c r="Y38" i="24"/>
  <c r="DW38" i="24"/>
  <c r="G68" i="24"/>
  <c r="HD30" i="24"/>
  <c r="JJ11" i="24"/>
  <c r="FR55" i="24"/>
  <c r="FY55" i="24"/>
  <c r="Y34" i="24"/>
  <c r="T40" i="24"/>
  <c r="HC40" i="24"/>
  <c r="BY38" i="24"/>
  <c r="DQ38" i="24"/>
  <c r="GP84" i="24"/>
  <c r="GQ80" i="24"/>
  <c r="GP80" i="24"/>
  <c r="GR80" i="24"/>
  <c r="GW80" i="24"/>
  <c r="CY56" i="24"/>
  <c r="CX56" i="24"/>
  <c r="CW56" i="24"/>
  <c r="DE56" i="24"/>
  <c r="G22" i="24"/>
  <c r="E22" i="24"/>
  <c r="GO22" i="24"/>
  <c r="DK41" i="24"/>
  <c r="JJ55" i="24"/>
  <c r="FR60" i="24"/>
  <c r="JE31" i="24"/>
  <c r="DU63" i="24"/>
  <c r="EC29" i="24"/>
  <c r="FT29" i="24"/>
  <c r="BU41" i="24"/>
  <c r="JE41" i="24"/>
  <c r="JE81" i="24"/>
  <c r="HO33" i="24"/>
  <c r="HN66" i="24"/>
  <c r="DW60" i="24"/>
  <c r="DV60" i="24"/>
  <c r="HM60" i="24"/>
  <c r="IY40" i="24"/>
  <c r="JE40" i="24"/>
  <c r="R38" i="24"/>
  <c r="FH38" i="24"/>
  <c r="FG38" i="24"/>
  <c r="FM38" i="24"/>
  <c r="CY72" i="24"/>
  <c r="CX72" i="24"/>
  <c r="CZ72" i="24"/>
  <c r="DE72" i="24"/>
  <c r="CW88" i="24"/>
  <c r="G89" i="24"/>
  <c r="F89" i="24"/>
  <c r="H89" i="24"/>
  <c r="E89" i="24"/>
  <c r="M89" i="24"/>
  <c r="GP89" i="24"/>
  <c r="F91" i="24"/>
  <c r="CY92" i="24"/>
  <c r="CX92" i="24"/>
  <c r="CW92" i="24"/>
  <c r="DE92" i="24"/>
  <c r="G93" i="24"/>
  <c r="F93" i="24"/>
  <c r="H93" i="24"/>
  <c r="E93" i="24"/>
  <c r="M93" i="24"/>
  <c r="CY94" i="24"/>
  <c r="DE94" i="24"/>
  <c r="G95" i="24"/>
  <c r="F95" i="24"/>
  <c r="H95" i="24"/>
  <c r="E95" i="24"/>
  <c r="M95" i="24"/>
  <c r="CY96" i="24"/>
  <c r="CW96" i="24"/>
  <c r="DE96" i="24"/>
  <c r="HZ96" i="24"/>
  <c r="IA96" i="24"/>
  <c r="BN97" i="24"/>
  <c r="BO97" i="24"/>
  <c r="BU97" i="24"/>
  <c r="GQ97" i="24"/>
  <c r="IM104" i="24"/>
  <c r="IK104" i="24"/>
  <c r="IL104" i="24"/>
  <c r="BA110" i="24"/>
  <c r="BB110" i="24"/>
  <c r="S115" i="24"/>
  <c r="R115" i="24"/>
  <c r="Q115" i="24"/>
  <c r="T115" i="24"/>
  <c r="Y115" i="24"/>
  <c r="EV115" i="24"/>
  <c r="EU115" i="24"/>
  <c r="ES115" i="24"/>
  <c r="ET115" i="24"/>
  <c r="FA115" i="24"/>
  <c r="IY42" i="24"/>
  <c r="AP57" i="24"/>
  <c r="BO57" i="24"/>
  <c r="CL57" i="24"/>
  <c r="DK57" i="24"/>
  <c r="EH57" i="24"/>
  <c r="HC57" i="24"/>
  <c r="S58" i="24"/>
  <c r="BO58" i="24"/>
  <c r="F82" i="24"/>
  <c r="AP82" i="24"/>
  <c r="CL82" i="24"/>
  <c r="DK82" i="24"/>
  <c r="FG82" i="24"/>
  <c r="HZ82" i="24"/>
  <c r="JV82" i="24"/>
  <c r="AP84" i="24"/>
  <c r="BI80" i="24"/>
  <c r="CK80" i="24"/>
  <c r="ES80" i="24"/>
  <c r="GE80" i="24"/>
  <c r="GK80" i="24"/>
  <c r="IL80" i="24"/>
  <c r="BA56" i="24"/>
  <c r="IK56" i="24"/>
  <c r="CK22" i="24"/>
  <c r="GF22" i="24"/>
  <c r="GK22" i="24"/>
  <c r="JU22" i="24"/>
  <c r="AQ72" i="24"/>
  <c r="AW72" i="24"/>
  <c r="IG72" i="24"/>
  <c r="EJ74" i="24"/>
  <c r="EI74" i="24"/>
  <c r="EH74" i="24"/>
  <c r="EG74" i="24"/>
  <c r="EO74" i="24"/>
  <c r="EJ87" i="24"/>
  <c r="EI87" i="24"/>
  <c r="EH87" i="24"/>
  <c r="EG87" i="24"/>
  <c r="EO87" i="24"/>
  <c r="IB88" i="24"/>
  <c r="IG88" i="24"/>
  <c r="EJ89" i="24"/>
  <c r="EI89" i="24"/>
  <c r="EH89" i="24"/>
  <c r="EG89" i="24"/>
  <c r="EO89" i="24"/>
  <c r="AR90" i="24"/>
  <c r="IB90" i="24"/>
  <c r="EG91" i="24"/>
  <c r="AR92" i="24"/>
  <c r="AQ92" i="24"/>
  <c r="AP92" i="24"/>
  <c r="AO92" i="24"/>
  <c r="AW92" i="24"/>
  <c r="IB92" i="24"/>
  <c r="IA92" i="24"/>
  <c r="HZ92" i="24"/>
  <c r="HY92" i="24"/>
  <c r="IG92" i="24"/>
  <c r="EO93" i="24"/>
  <c r="EO95" i="24"/>
  <c r="AQ96" i="24"/>
  <c r="AP96" i="24"/>
  <c r="AW96" i="24"/>
  <c r="IL96" i="24"/>
  <c r="IN96" i="24"/>
  <c r="IS96" i="24"/>
  <c r="CK97" i="24"/>
  <c r="CM97" i="24"/>
  <c r="CS97" i="24"/>
  <c r="GQ99" i="24"/>
  <c r="GP99" i="24"/>
  <c r="GO99" i="24"/>
  <c r="GR99" i="24"/>
  <c r="GW99" i="24"/>
  <c r="CZ102" i="24"/>
  <c r="DE102" i="24"/>
  <c r="GR31" i="24"/>
  <c r="EV63" i="24"/>
  <c r="GR63" i="24"/>
  <c r="CZ52" i="24"/>
  <c r="GR55" i="24"/>
  <c r="IN55" i="24"/>
  <c r="BD33" i="24"/>
  <c r="EV60" i="24"/>
  <c r="IN60" i="24"/>
  <c r="H35" i="24"/>
  <c r="EV38" i="24"/>
  <c r="CM42" i="24"/>
  <c r="HD42" i="24"/>
  <c r="JW42" i="24"/>
  <c r="AQ57" i="24"/>
  <c r="BP57" i="24"/>
  <c r="DL57" i="24"/>
  <c r="EI57" i="24"/>
  <c r="FH57" i="24"/>
  <c r="GE57" i="24"/>
  <c r="HD57" i="24"/>
  <c r="JW57" i="24"/>
  <c r="DL58" i="24"/>
  <c r="IA58" i="24"/>
  <c r="AQ82" i="24"/>
  <c r="CM82" i="24"/>
  <c r="DL82" i="24"/>
  <c r="FH82" i="24"/>
  <c r="IA82" i="24"/>
  <c r="IN82" i="24"/>
  <c r="IZ82" i="24"/>
  <c r="JW82" i="24"/>
  <c r="CM84" i="24"/>
  <c r="DL84" i="24"/>
  <c r="CY80" i="24"/>
  <c r="CX80" i="24"/>
  <c r="DE80" i="24"/>
  <c r="IG80" i="24"/>
  <c r="GQ56" i="24"/>
  <c r="GP56" i="24"/>
  <c r="GW56" i="24"/>
  <c r="AR22" i="24"/>
  <c r="AQ22" i="24"/>
  <c r="AW22" i="24"/>
  <c r="DE22" i="24"/>
  <c r="IB22" i="24"/>
  <c r="IA22" i="24"/>
  <c r="IG22" i="24"/>
  <c r="F25" i="24"/>
  <c r="FG96" i="24"/>
  <c r="FH96" i="24"/>
  <c r="G97" i="24"/>
  <c r="F97" i="24"/>
  <c r="E97" i="24"/>
  <c r="H97" i="24"/>
  <c r="M97" i="24"/>
  <c r="EJ97" i="24"/>
  <c r="EI97" i="24"/>
  <c r="EO97" i="24"/>
  <c r="F99" i="24"/>
  <c r="GQ101" i="24"/>
  <c r="GP101" i="24"/>
  <c r="GO101" i="24"/>
  <c r="GR101" i="24"/>
  <c r="GW101" i="24"/>
  <c r="DI106" i="24"/>
  <c r="EV107" i="24"/>
  <c r="EU107" i="24"/>
  <c r="ES107" i="24"/>
  <c r="ET107" i="24"/>
  <c r="FA107" i="24"/>
  <c r="DK112" i="24"/>
  <c r="DI112" i="24"/>
  <c r="DL112" i="24"/>
  <c r="DQ112" i="24"/>
  <c r="JE38" i="24"/>
  <c r="CS42" i="24"/>
  <c r="HI42" i="24"/>
  <c r="KC42" i="24"/>
  <c r="AW57" i="24"/>
  <c r="BI57" i="24"/>
  <c r="BU57" i="24"/>
  <c r="DQ57" i="24"/>
  <c r="EO57" i="24"/>
  <c r="FM57" i="24"/>
  <c r="GK57" i="24"/>
  <c r="GW57" i="24"/>
  <c r="HI57" i="24"/>
  <c r="JE57" i="24"/>
  <c r="HI58" i="24"/>
  <c r="IS24" i="24"/>
  <c r="M82" i="24"/>
  <c r="AW82" i="24"/>
  <c r="BU82" i="24"/>
  <c r="CS82" i="24"/>
  <c r="DQ82" i="24"/>
  <c r="EO82" i="24"/>
  <c r="HI82" i="24"/>
  <c r="IG82" i="24"/>
  <c r="JE82" i="24"/>
  <c r="KC82" i="24"/>
  <c r="Y84" i="24"/>
  <c r="BU84" i="24"/>
  <c r="EO84" i="24"/>
  <c r="JX84" i="24"/>
  <c r="CN80" i="24"/>
  <c r="CM80" i="24"/>
  <c r="CS80" i="24"/>
  <c r="EU80" i="24"/>
  <c r="ET80" i="24"/>
  <c r="FA80" i="24"/>
  <c r="JX80" i="24"/>
  <c r="JW80" i="24"/>
  <c r="KC80" i="24"/>
  <c r="BC56" i="24"/>
  <c r="BB56" i="24"/>
  <c r="BI56" i="24"/>
  <c r="IM56" i="24"/>
  <c r="IL56" i="24"/>
  <c r="IS56" i="24"/>
  <c r="CN22" i="24"/>
  <c r="CM22" i="24"/>
  <c r="CS22" i="24"/>
  <c r="FA22" i="24"/>
  <c r="JX22" i="24"/>
  <c r="JW22" i="24"/>
  <c r="KC22" i="24"/>
  <c r="EU72" i="24"/>
  <c r="ET72" i="24"/>
  <c r="ES72" i="24"/>
  <c r="FA72" i="24"/>
  <c r="GF74" i="24"/>
  <c r="GE74" i="24"/>
  <c r="GC74" i="24"/>
  <c r="GK74" i="24"/>
  <c r="GF87" i="24"/>
  <c r="GE87" i="24"/>
  <c r="GC87" i="24"/>
  <c r="GK87" i="24"/>
  <c r="CN88" i="24"/>
  <c r="ES88" i="24"/>
  <c r="KC88" i="24"/>
  <c r="BI89" i="24"/>
  <c r="GF89" i="24"/>
  <c r="GE89" i="24"/>
  <c r="GC89" i="24"/>
  <c r="GK89" i="24"/>
  <c r="IM89" i="24"/>
  <c r="IS89" i="24"/>
  <c r="CN90" i="24"/>
  <c r="IK91" i="24"/>
  <c r="CN92" i="24"/>
  <c r="CM92" i="24"/>
  <c r="CK92" i="24"/>
  <c r="CS92" i="24"/>
  <c r="EU92" i="24"/>
  <c r="ET92" i="24"/>
  <c r="ES92" i="24"/>
  <c r="FA92" i="24"/>
  <c r="JX92" i="24"/>
  <c r="JW92" i="24"/>
  <c r="JU92" i="24"/>
  <c r="KC92" i="24"/>
  <c r="BA93" i="24"/>
  <c r="GC93" i="24"/>
  <c r="IM93" i="24"/>
  <c r="IL93" i="24"/>
  <c r="IK93" i="24"/>
  <c r="IS93" i="24"/>
  <c r="CN94" i="24"/>
  <c r="EU94" i="24"/>
  <c r="CN96" i="24"/>
  <c r="CS96" i="24"/>
  <c r="GF96" i="24"/>
  <c r="GD96" i="24"/>
  <c r="GK96" i="24"/>
  <c r="R97" i="24"/>
  <c r="S97" i="24"/>
  <c r="Q97" i="24"/>
  <c r="T97" i="24"/>
  <c r="Y97" i="24"/>
  <c r="F101" i="24"/>
  <c r="AW68" i="24"/>
  <c r="EJ72" i="24"/>
  <c r="GQ72" i="24"/>
  <c r="GP72" i="24"/>
  <c r="GW72" i="24"/>
  <c r="AR74" i="24"/>
  <c r="AQ74" i="24"/>
  <c r="AW74" i="24"/>
  <c r="IB74" i="24"/>
  <c r="IA74" i="24"/>
  <c r="IG74" i="24"/>
  <c r="AR87" i="24"/>
  <c r="AQ87" i="24"/>
  <c r="AW87" i="24"/>
  <c r="IB87" i="24"/>
  <c r="IA87" i="24"/>
  <c r="IG87" i="24"/>
  <c r="EJ88" i="24"/>
  <c r="EI88" i="24"/>
  <c r="EO88" i="24"/>
  <c r="GQ88" i="24"/>
  <c r="GP88" i="24"/>
  <c r="GW88" i="24"/>
  <c r="AR89" i="24"/>
  <c r="AQ89" i="24"/>
  <c r="AW89" i="24"/>
  <c r="CY89" i="24"/>
  <c r="IB89" i="24"/>
  <c r="IA89" i="24"/>
  <c r="IG89" i="24"/>
  <c r="M90" i="24"/>
  <c r="EJ90" i="24"/>
  <c r="DE91" i="24"/>
  <c r="IA91" i="24"/>
  <c r="F92" i="24"/>
  <c r="M92" i="24"/>
  <c r="EJ92" i="24"/>
  <c r="EI92" i="24"/>
  <c r="EO92" i="24"/>
  <c r="GQ92" i="24"/>
  <c r="GP92" i="24"/>
  <c r="GW92" i="24"/>
  <c r="AQ93" i="24"/>
  <c r="CY93" i="24"/>
  <c r="CX93" i="24"/>
  <c r="DE93" i="24"/>
  <c r="GW94" i="24"/>
  <c r="AR95" i="24"/>
  <c r="AQ95" i="24"/>
  <c r="AW95" i="24"/>
  <c r="IA95" i="24"/>
  <c r="F96" i="24"/>
  <c r="M96" i="24"/>
  <c r="GQ96" i="24"/>
  <c r="GR96" i="24"/>
  <c r="GW96" i="24"/>
  <c r="IY96" i="24"/>
  <c r="IZ96" i="24"/>
  <c r="AR97" i="24"/>
  <c r="AP97" i="24"/>
  <c r="AW97" i="24"/>
  <c r="CX97" i="24"/>
  <c r="FF97" i="24"/>
  <c r="FE97" i="24"/>
  <c r="FM97" i="24"/>
  <c r="AO98" i="24"/>
  <c r="AW98" i="24"/>
  <c r="HZ98" i="24"/>
  <c r="IG98" i="24"/>
  <c r="IB100" i="24"/>
  <c r="IA100" i="24"/>
  <c r="HY100" i="24"/>
  <c r="HZ100" i="24"/>
  <c r="IG100" i="24"/>
  <c r="EG101" i="24"/>
  <c r="AO102" i="24"/>
  <c r="IB102" i="24"/>
  <c r="IA102" i="24"/>
  <c r="HY102" i="24"/>
  <c r="HZ102" i="24"/>
  <c r="IG102" i="24"/>
  <c r="EJ103" i="24"/>
  <c r="EI103" i="24"/>
  <c r="EG103" i="24"/>
  <c r="EH103" i="24"/>
  <c r="EO103" i="24"/>
  <c r="CS68" i="24"/>
  <c r="BC72" i="24"/>
  <c r="BB72" i="24"/>
  <c r="BI72" i="24"/>
  <c r="GE72" i="24"/>
  <c r="IM72" i="24"/>
  <c r="IL72" i="24"/>
  <c r="IS72" i="24"/>
  <c r="CN74" i="24"/>
  <c r="CM74" i="24"/>
  <c r="CS74" i="24"/>
  <c r="JX74" i="24"/>
  <c r="JW74" i="24"/>
  <c r="KC74" i="24"/>
  <c r="CN87" i="24"/>
  <c r="CM87" i="24"/>
  <c r="CS87" i="24"/>
  <c r="JX87" i="24"/>
  <c r="JW87" i="24"/>
  <c r="KC87" i="24"/>
  <c r="BB88" i="24"/>
  <c r="GF88" i="24"/>
  <c r="GE88" i="24"/>
  <c r="GK88" i="24"/>
  <c r="IM88" i="24"/>
  <c r="IL88" i="24"/>
  <c r="IS88" i="24"/>
  <c r="CN89" i="24"/>
  <c r="CM89" i="24"/>
  <c r="CS89" i="24"/>
  <c r="FA89" i="24"/>
  <c r="JX89" i="24"/>
  <c r="JW89" i="24"/>
  <c r="KC89" i="24"/>
  <c r="EU91" i="24"/>
  <c r="BC92" i="24"/>
  <c r="BB92" i="24"/>
  <c r="BI92" i="24"/>
  <c r="GF92" i="24"/>
  <c r="GE92" i="24"/>
  <c r="GK92" i="24"/>
  <c r="CN93" i="24"/>
  <c r="EU93" i="24"/>
  <c r="ET93" i="24"/>
  <c r="FA93" i="24"/>
  <c r="BB94" i="24"/>
  <c r="BI94" i="24"/>
  <c r="CN95" i="24"/>
  <c r="CM95" i="24"/>
  <c r="CS95" i="24"/>
  <c r="BC96" i="24"/>
  <c r="BI96" i="24"/>
  <c r="EU96" i="24"/>
  <c r="ET96" i="24"/>
  <c r="FA96" i="24"/>
  <c r="HB96" i="24"/>
  <c r="HC96" i="24"/>
  <c r="HD96" i="24"/>
  <c r="HI96" i="24"/>
  <c r="JX96" i="24"/>
  <c r="JU96" i="24"/>
  <c r="JW96" i="24"/>
  <c r="KC96" i="24"/>
  <c r="BB97" i="24"/>
  <c r="DJ97" i="24"/>
  <c r="DK97" i="24"/>
  <c r="DI97" i="24"/>
  <c r="DQ97" i="24"/>
  <c r="GF97" i="24"/>
  <c r="GD97" i="24"/>
  <c r="GE97" i="24"/>
  <c r="GK97" i="24"/>
  <c r="BD106" i="24"/>
  <c r="BC106" i="24"/>
  <c r="BA106" i="24"/>
  <c r="BB106" i="24"/>
  <c r="BI106" i="24"/>
  <c r="DK108" i="24"/>
  <c r="DJ108" i="24"/>
  <c r="DI108" i="24"/>
  <c r="DL108" i="24"/>
  <c r="DQ108" i="24"/>
  <c r="IK108" i="24"/>
  <c r="T111" i="24"/>
  <c r="ES111" i="24"/>
  <c r="HB113" i="24"/>
  <c r="BD114" i="24"/>
  <c r="BC114" i="24"/>
  <c r="BA114" i="24"/>
  <c r="BB114" i="24"/>
  <c r="BI114" i="24"/>
  <c r="JJ157" i="24"/>
  <c r="JI157" i="24"/>
  <c r="JQ157" i="24"/>
  <c r="EO96" i="24"/>
  <c r="JX97" i="24"/>
  <c r="GE98" i="24"/>
  <c r="GK98" i="24"/>
  <c r="EU99" i="24"/>
  <c r="ET99" i="24"/>
  <c r="FA99" i="24"/>
  <c r="JW99" i="24"/>
  <c r="GF100" i="24"/>
  <c r="GE100" i="24"/>
  <c r="GK100" i="24"/>
  <c r="IM100" i="24"/>
  <c r="CN101" i="24"/>
  <c r="EU101" i="24"/>
  <c r="ET101" i="24"/>
  <c r="FA101" i="24"/>
  <c r="KC101" i="24"/>
  <c r="BI102" i="24"/>
  <c r="GF102" i="24"/>
  <c r="GE102" i="24"/>
  <c r="GK102" i="24"/>
  <c r="IM102" i="24"/>
  <c r="CN103" i="24"/>
  <c r="CM103" i="24"/>
  <c r="CS103" i="24"/>
  <c r="CX105" i="24"/>
  <c r="FG105" i="24"/>
  <c r="FF105" i="24"/>
  <c r="FH105" i="24"/>
  <c r="FE105" i="24"/>
  <c r="FM105" i="24"/>
  <c r="GR106" i="24"/>
  <c r="GQ106" i="24"/>
  <c r="GP106" i="24"/>
  <c r="GO106" i="24"/>
  <c r="GW106" i="24"/>
  <c r="IY106" i="24"/>
  <c r="JE106" i="24"/>
  <c r="Y78" i="24"/>
  <c r="BU78" i="24"/>
  <c r="DQ78" i="24"/>
  <c r="FM78" i="24"/>
  <c r="JE78" i="24"/>
  <c r="DQ80" i="24"/>
  <c r="FM80" i="24"/>
  <c r="HI80" i="24"/>
  <c r="JE80" i="24"/>
  <c r="BU22" i="24"/>
  <c r="DQ22" i="24"/>
  <c r="FM22" i="24"/>
  <c r="HI22" i="24"/>
  <c r="JE22" i="24"/>
  <c r="Y25" i="24"/>
  <c r="Y27" i="24"/>
  <c r="BU68" i="24"/>
  <c r="BU72" i="24"/>
  <c r="Y74" i="24"/>
  <c r="BU74" i="24"/>
  <c r="FM74" i="24"/>
  <c r="HI74" i="24"/>
  <c r="JE74" i="24"/>
  <c r="BU87" i="24"/>
  <c r="DQ87" i="24"/>
  <c r="FM87" i="24"/>
  <c r="HI87" i="24"/>
  <c r="JE87" i="24"/>
  <c r="BU88" i="24"/>
  <c r="DQ88" i="24"/>
  <c r="FM88" i="24"/>
  <c r="HI88" i="24"/>
  <c r="JE88" i="24"/>
  <c r="Y89" i="24"/>
  <c r="BU89" i="24"/>
  <c r="DQ89" i="24"/>
  <c r="FM89" i="24"/>
  <c r="HP89" i="24"/>
  <c r="CB91" i="24"/>
  <c r="HP91" i="24"/>
  <c r="JL91" i="24"/>
  <c r="CB92" i="24"/>
  <c r="DX92" i="24"/>
  <c r="FT92" i="24"/>
  <c r="HP92" i="24"/>
  <c r="JL92" i="24"/>
  <c r="CB93" i="24"/>
  <c r="DX93" i="24"/>
  <c r="FT93" i="24"/>
  <c r="HP93" i="24"/>
  <c r="CB94" i="24"/>
  <c r="FT94" i="24"/>
  <c r="AF96" i="24"/>
  <c r="DX96" i="24"/>
  <c r="EI96" i="24"/>
  <c r="IS97" i="24"/>
  <c r="JU97" i="24"/>
  <c r="CM98" i="24"/>
  <c r="IK98" i="24"/>
  <c r="JW98" i="24"/>
  <c r="KC98" i="24"/>
  <c r="BC99" i="24"/>
  <c r="BB99" i="24"/>
  <c r="BI99" i="24"/>
  <c r="ES99" i="24"/>
  <c r="GK99" i="24"/>
  <c r="IM99" i="24"/>
  <c r="IL99" i="24"/>
  <c r="IS99" i="24"/>
  <c r="CN100" i="24"/>
  <c r="CM100" i="24"/>
  <c r="CS100" i="24"/>
  <c r="GC100" i="24"/>
  <c r="JX100" i="24"/>
  <c r="JW100" i="24"/>
  <c r="KC100" i="24"/>
  <c r="BC101" i="24"/>
  <c r="BB101" i="24"/>
  <c r="BI101" i="24"/>
  <c r="CK101" i="24"/>
  <c r="ES101" i="24"/>
  <c r="GE101" i="24"/>
  <c r="IM101" i="24"/>
  <c r="IL101" i="24"/>
  <c r="IS101" i="24"/>
  <c r="JU101" i="24"/>
  <c r="CN102" i="24"/>
  <c r="CM102" i="24"/>
  <c r="CS102" i="24"/>
  <c r="EU102" i="24"/>
  <c r="GC102" i="24"/>
  <c r="IK102" i="24"/>
  <c r="JX102" i="24"/>
  <c r="JW102" i="24"/>
  <c r="KC102" i="24"/>
  <c r="CK103" i="24"/>
  <c r="GF103" i="24"/>
  <c r="GE103" i="24"/>
  <c r="GK103" i="24"/>
  <c r="GR104" i="24"/>
  <c r="GQ104" i="24"/>
  <c r="GP104" i="24"/>
  <c r="GO104" i="24"/>
  <c r="GW104" i="24"/>
  <c r="IX104" i="24"/>
  <c r="BO106" i="24"/>
  <c r="BN106" i="24"/>
  <c r="CZ107" i="24"/>
  <c r="CY107" i="24"/>
  <c r="CX107" i="24"/>
  <c r="CW107" i="24"/>
  <c r="DE107" i="24"/>
  <c r="IB97" i="24"/>
  <c r="IA97" i="24"/>
  <c r="IG97" i="24"/>
  <c r="F98" i="24"/>
  <c r="EO98" i="24"/>
  <c r="GD98" i="24"/>
  <c r="GQ98" i="24"/>
  <c r="CL99" i="24"/>
  <c r="CY99" i="24"/>
  <c r="CX99" i="24"/>
  <c r="DE99" i="24"/>
  <c r="EV99" i="24"/>
  <c r="JV99" i="24"/>
  <c r="F100" i="24"/>
  <c r="EJ100" i="24"/>
  <c r="EI100" i="24"/>
  <c r="EO100" i="24"/>
  <c r="GD100" i="24"/>
  <c r="GW100" i="24"/>
  <c r="AW101" i="24"/>
  <c r="CX101" i="24"/>
  <c r="EV101" i="24"/>
  <c r="G102" i="24"/>
  <c r="F102" i="24"/>
  <c r="M102" i="24"/>
  <c r="EJ102" i="24"/>
  <c r="EI102" i="24"/>
  <c r="EO102" i="24"/>
  <c r="GD102" i="24"/>
  <c r="GW102" i="24"/>
  <c r="IN102" i="24"/>
  <c r="AR103" i="24"/>
  <c r="AQ103" i="24"/>
  <c r="AW103" i="24"/>
  <c r="CL103" i="24"/>
  <c r="EV103" i="24"/>
  <c r="BD104" i="24"/>
  <c r="BC104" i="24"/>
  <c r="BA104" i="24"/>
  <c r="BI104" i="24"/>
  <c r="DK104" i="24"/>
  <c r="EV105" i="24"/>
  <c r="HC105" i="24"/>
  <c r="HB105" i="24"/>
  <c r="HA105" i="24"/>
  <c r="HI105" i="24"/>
  <c r="IN106" i="24"/>
  <c r="IM106" i="24"/>
  <c r="IK106" i="24"/>
  <c r="IS106" i="24"/>
  <c r="S107" i="24"/>
  <c r="R107" i="24"/>
  <c r="HA107" i="24"/>
  <c r="S109" i="24"/>
  <c r="R109" i="24"/>
  <c r="Q109" i="24"/>
  <c r="T109" i="24"/>
  <c r="Y109" i="24"/>
  <c r="EV109" i="24"/>
  <c r="EU109" i="24"/>
  <c r="ES109" i="24"/>
  <c r="ET109" i="24"/>
  <c r="FA109" i="24"/>
  <c r="DK110" i="24"/>
  <c r="DJ110" i="24"/>
  <c r="DI110" i="24"/>
  <c r="DL110" i="24"/>
  <c r="DQ110" i="24"/>
  <c r="IN110" i="24"/>
  <c r="IM110" i="24"/>
  <c r="HC111" i="24"/>
  <c r="HB111" i="24"/>
  <c r="HA111" i="24"/>
  <c r="HD111" i="24"/>
  <c r="HI111" i="24"/>
  <c r="BD112" i="24"/>
  <c r="BC112" i="24"/>
  <c r="BA112" i="24"/>
  <c r="BB112" i="24"/>
  <c r="BI112" i="24"/>
  <c r="S113" i="24"/>
  <c r="R113" i="24"/>
  <c r="Q113" i="24"/>
  <c r="T113" i="24"/>
  <c r="Y113" i="24"/>
  <c r="DK114" i="24"/>
  <c r="DJ114" i="24"/>
  <c r="DI114" i="24"/>
  <c r="DL114" i="24"/>
  <c r="DQ114" i="24"/>
  <c r="IN114" i="24"/>
  <c r="IM114" i="24"/>
  <c r="IK114" i="24"/>
  <c r="IL114" i="24"/>
  <c r="IS114" i="24"/>
  <c r="HC115" i="24"/>
  <c r="HB115" i="24"/>
  <c r="HA115" i="24"/>
  <c r="HD115" i="24"/>
  <c r="HI115" i="24"/>
  <c r="BD116" i="24"/>
  <c r="BC116" i="24"/>
  <c r="BA116" i="24"/>
  <c r="BB116" i="24"/>
  <c r="BI116" i="24"/>
  <c r="BU108" i="24"/>
  <c r="GQ108" i="24"/>
  <c r="IY108" i="24"/>
  <c r="IX108" i="24"/>
  <c r="JE108" i="24"/>
  <c r="CY109" i="24"/>
  <c r="M110" i="24"/>
  <c r="BO110" i="24"/>
  <c r="BN110" i="24"/>
  <c r="BU110" i="24"/>
  <c r="GR110" i="24"/>
  <c r="IY110" i="24"/>
  <c r="IX110" i="24"/>
  <c r="JE110" i="24"/>
  <c r="FG111" i="24"/>
  <c r="FF111" i="24"/>
  <c r="FM111" i="24"/>
  <c r="BO112" i="24"/>
  <c r="BN112" i="24"/>
  <c r="BU112" i="24"/>
  <c r="GQ112" i="24"/>
  <c r="JE112" i="24"/>
  <c r="FG113" i="24"/>
  <c r="M114" i="24"/>
  <c r="BO114" i="24"/>
  <c r="BN114" i="24"/>
  <c r="BU114" i="24"/>
  <c r="GR114" i="24"/>
  <c r="GQ114" i="24"/>
  <c r="GW114" i="24"/>
  <c r="IY114" i="24"/>
  <c r="IX114" i="24"/>
  <c r="JE114" i="24"/>
  <c r="CZ115" i="24"/>
  <c r="CY115" i="24"/>
  <c r="DE115" i="24"/>
  <c r="FG115" i="24"/>
  <c r="FF115" i="24"/>
  <c r="FM115" i="24"/>
  <c r="H116" i="24"/>
  <c r="G116" i="24"/>
  <c r="M116" i="24"/>
  <c r="BO116" i="24"/>
  <c r="BN116" i="24"/>
  <c r="BU116" i="24"/>
  <c r="AR118" i="24"/>
  <c r="AQ118" i="24"/>
  <c r="AP118" i="24"/>
  <c r="AO118" i="24"/>
  <c r="AW118" i="24"/>
  <c r="IB118" i="24"/>
  <c r="IA118" i="24"/>
  <c r="HZ118" i="24"/>
  <c r="HY118" i="24"/>
  <c r="IG118" i="24"/>
  <c r="EJ119" i="24"/>
  <c r="EI119" i="24"/>
  <c r="EH119" i="24"/>
  <c r="EG119" i="24"/>
  <c r="EO119" i="24"/>
  <c r="AR120" i="24"/>
  <c r="AQ120" i="24"/>
  <c r="AP120" i="24"/>
  <c r="AO120" i="24"/>
  <c r="AW120" i="24"/>
  <c r="IB120" i="24"/>
  <c r="IA120" i="24"/>
  <c r="HZ120" i="24"/>
  <c r="HY120" i="24"/>
  <c r="IG120" i="24"/>
  <c r="EJ121" i="24"/>
  <c r="EI121" i="24"/>
  <c r="EH121" i="24"/>
  <c r="EG121" i="24"/>
  <c r="EO121" i="24"/>
  <c r="AR122" i="24"/>
  <c r="AQ122" i="24"/>
  <c r="AP122" i="24"/>
  <c r="AO122" i="24"/>
  <c r="AW122" i="24"/>
  <c r="IB122" i="24"/>
  <c r="IA122" i="24"/>
  <c r="HZ122" i="24"/>
  <c r="HY122" i="24"/>
  <c r="IG122" i="24"/>
  <c r="EJ123" i="24"/>
  <c r="EI123" i="24"/>
  <c r="EH123" i="24"/>
  <c r="EG123" i="24"/>
  <c r="EO123" i="24"/>
  <c r="AR124" i="24"/>
  <c r="AQ124" i="24"/>
  <c r="AP124" i="24"/>
  <c r="AO124" i="24"/>
  <c r="AW124" i="24"/>
  <c r="JX124" i="24"/>
  <c r="JW124" i="24"/>
  <c r="JU124" i="24"/>
  <c r="JV124" i="24"/>
  <c r="KC124" i="24"/>
  <c r="GF125" i="24"/>
  <c r="GE125" i="24"/>
  <c r="GC125" i="24"/>
  <c r="GD125" i="24"/>
  <c r="GK125" i="24"/>
  <c r="CN126" i="24"/>
  <c r="CM126" i="24"/>
  <c r="CK126" i="24"/>
  <c r="CL126" i="24"/>
  <c r="CS126" i="24"/>
  <c r="JW126" i="24"/>
  <c r="JU126" i="24"/>
  <c r="JV126" i="24"/>
  <c r="KC126" i="24"/>
  <c r="GF127" i="24"/>
  <c r="GE127" i="24"/>
  <c r="GC127" i="24"/>
  <c r="GD127" i="24"/>
  <c r="GK127" i="24"/>
  <c r="FR152" i="24"/>
  <c r="FQ152" i="24"/>
  <c r="FY152" i="24"/>
  <c r="DV153" i="24"/>
  <c r="DU153" i="24"/>
  <c r="EC153" i="24"/>
  <c r="HI97" i="24"/>
  <c r="Y98" i="24"/>
  <c r="BU98" i="24"/>
  <c r="HI98" i="24"/>
  <c r="JE98" i="24"/>
  <c r="JE99" i="24"/>
  <c r="BU100" i="24"/>
  <c r="DQ100" i="24"/>
  <c r="FM100" i="24"/>
  <c r="HI100" i="24"/>
  <c r="JE100" i="24"/>
  <c r="HI101" i="24"/>
  <c r="DQ102" i="24"/>
  <c r="FM102" i="24"/>
  <c r="HI102" i="24"/>
  <c r="JE102" i="24"/>
  <c r="BU103" i="24"/>
  <c r="DQ103" i="24"/>
  <c r="FM103" i="24"/>
  <c r="HI103" i="24"/>
  <c r="CZ104" i="24"/>
  <c r="CY104" i="24"/>
  <c r="DE104" i="24"/>
  <c r="BO105" i="24"/>
  <c r="BN105" i="24"/>
  <c r="BU105" i="24"/>
  <c r="GW105" i="24"/>
  <c r="IY105" i="24"/>
  <c r="CZ106" i="24"/>
  <c r="CY106" i="24"/>
  <c r="DE106" i="24"/>
  <c r="FG106" i="24"/>
  <c r="FF106" i="24"/>
  <c r="H107" i="24"/>
  <c r="G107" i="24"/>
  <c r="M107" i="24"/>
  <c r="BO107" i="24"/>
  <c r="GR107" i="24"/>
  <c r="GQ107" i="24"/>
  <c r="GW107" i="24"/>
  <c r="IX107" i="24"/>
  <c r="CY108" i="24"/>
  <c r="FG108" i="24"/>
  <c r="FF108" i="24"/>
  <c r="FM108" i="24"/>
  <c r="IW108" i="24"/>
  <c r="G109" i="24"/>
  <c r="BO109" i="24"/>
  <c r="FE109" i="24"/>
  <c r="GR109" i="24"/>
  <c r="E110" i="24"/>
  <c r="BM110" i="24"/>
  <c r="CZ110" i="24"/>
  <c r="CY110" i="24"/>
  <c r="FG110" i="24"/>
  <c r="FF110" i="24"/>
  <c r="FM110" i="24"/>
  <c r="GO110" i="24"/>
  <c r="IW110" i="24"/>
  <c r="M111" i="24"/>
  <c r="BN111" i="24"/>
  <c r="FE111" i="24"/>
  <c r="GW111" i="24"/>
  <c r="IY111" i="24"/>
  <c r="IX111" i="24"/>
  <c r="JE111" i="24"/>
  <c r="BM112" i="24"/>
  <c r="CZ112" i="24"/>
  <c r="CY112" i="24"/>
  <c r="DE112" i="24"/>
  <c r="FG112" i="24"/>
  <c r="IW112" i="24"/>
  <c r="H113" i="24"/>
  <c r="G113" i="24"/>
  <c r="M113" i="24"/>
  <c r="BO113" i="24"/>
  <c r="FE113" i="24"/>
  <c r="E114" i="24"/>
  <c r="BM114" i="24"/>
  <c r="CZ114" i="24"/>
  <c r="CY114" i="24"/>
  <c r="DE114" i="24"/>
  <c r="FG114" i="24"/>
  <c r="FF114" i="24"/>
  <c r="FM114" i="24"/>
  <c r="GO114" i="24"/>
  <c r="IW114" i="24"/>
  <c r="H115" i="24"/>
  <c r="G115" i="24"/>
  <c r="M115" i="24"/>
  <c r="BO115" i="24"/>
  <c r="BN115" i="24"/>
  <c r="BU115" i="24"/>
  <c r="CW115" i="24"/>
  <c r="FE115" i="24"/>
  <c r="GR115" i="24"/>
  <c r="GQ115" i="24"/>
  <c r="GW115" i="24"/>
  <c r="IY115" i="24"/>
  <c r="IX115" i="24"/>
  <c r="JE115" i="24"/>
  <c r="E116" i="24"/>
  <c r="BM116" i="24"/>
  <c r="CN118" i="24"/>
  <c r="CM118" i="24"/>
  <c r="CK118" i="24"/>
  <c r="CS118" i="24"/>
  <c r="EU118" i="24"/>
  <c r="ET118" i="24"/>
  <c r="ES118" i="24"/>
  <c r="FA118" i="24"/>
  <c r="JX118" i="24"/>
  <c r="JW118" i="24"/>
  <c r="JU118" i="24"/>
  <c r="KC118" i="24"/>
  <c r="BC119" i="24"/>
  <c r="BB119" i="24"/>
  <c r="BA119" i="24"/>
  <c r="BI119" i="24"/>
  <c r="GF119" i="24"/>
  <c r="GE119" i="24"/>
  <c r="GC119" i="24"/>
  <c r="GK119" i="24"/>
  <c r="IM119" i="24"/>
  <c r="IL119" i="24"/>
  <c r="IK119" i="24"/>
  <c r="IS119" i="24"/>
  <c r="CN120" i="24"/>
  <c r="CM120" i="24"/>
  <c r="CK120" i="24"/>
  <c r="CS120" i="24"/>
  <c r="EU120" i="24"/>
  <c r="ET120" i="24"/>
  <c r="ES120" i="24"/>
  <c r="FA120" i="24"/>
  <c r="JX120" i="24"/>
  <c r="JW120" i="24"/>
  <c r="JU120" i="24"/>
  <c r="KC120" i="24"/>
  <c r="BC121" i="24"/>
  <c r="BB121" i="24"/>
  <c r="BA121" i="24"/>
  <c r="BI121" i="24"/>
  <c r="GF121" i="24"/>
  <c r="GE121" i="24"/>
  <c r="GC121" i="24"/>
  <c r="GK121" i="24"/>
  <c r="IM121" i="24"/>
  <c r="IL121" i="24"/>
  <c r="IK121" i="24"/>
  <c r="IS121" i="24"/>
  <c r="CN122" i="24"/>
  <c r="CM122" i="24"/>
  <c r="CK122" i="24"/>
  <c r="CS122" i="24"/>
  <c r="EU122" i="24"/>
  <c r="ES122" i="24"/>
  <c r="FA122" i="24"/>
  <c r="JX122" i="24"/>
  <c r="JW122" i="24"/>
  <c r="JU122" i="24"/>
  <c r="KC122" i="24"/>
  <c r="BC123" i="24"/>
  <c r="BB123" i="24"/>
  <c r="BA123" i="24"/>
  <c r="BI123" i="24"/>
  <c r="GF123" i="24"/>
  <c r="GE123" i="24"/>
  <c r="GC123" i="24"/>
  <c r="GK123" i="24"/>
  <c r="IM123" i="24"/>
  <c r="IL123" i="24"/>
  <c r="IK123" i="24"/>
  <c r="IS123" i="24"/>
  <c r="CN124" i="24"/>
  <c r="CM124" i="24"/>
  <c r="CK124" i="24"/>
  <c r="CS124" i="24"/>
  <c r="EU124" i="24"/>
  <c r="ET124" i="24"/>
  <c r="ES124" i="24"/>
  <c r="FA124" i="24"/>
  <c r="BC125" i="24"/>
  <c r="BB125" i="24"/>
  <c r="BA125" i="24"/>
  <c r="BD125" i="24"/>
  <c r="BI125" i="24"/>
  <c r="IM125" i="24"/>
  <c r="IL125" i="24"/>
  <c r="IK125" i="24"/>
  <c r="IN125" i="24"/>
  <c r="IS125" i="24"/>
  <c r="EU126" i="24"/>
  <c r="ET126" i="24"/>
  <c r="ES126" i="24"/>
  <c r="EV126" i="24"/>
  <c r="FA126" i="24"/>
  <c r="BC127" i="24"/>
  <c r="BB127" i="24"/>
  <c r="BA127" i="24"/>
  <c r="BD127" i="24"/>
  <c r="BI127" i="24"/>
  <c r="IG103" i="24"/>
  <c r="JE103" i="24"/>
  <c r="KC103" i="24"/>
  <c r="M104" i="24"/>
  <c r="Y104" i="24"/>
  <c r="EV104" i="24"/>
  <c r="EU104" i="24"/>
  <c r="FA104" i="24"/>
  <c r="BI105" i="24"/>
  <c r="DK105" i="24"/>
  <c r="DJ105" i="24"/>
  <c r="DQ105" i="24"/>
  <c r="EV106" i="24"/>
  <c r="EU106" i="24"/>
  <c r="FA106" i="24"/>
  <c r="HC106" i="24"/>
  <c r="HI106" i="24"/>
  <c r="BD107" i="24"/>
  <c r="BC107" i="24"/>
  <c r="BI107" i="24"/>
  <c r="DQ107" i="24"/>
  <c r="IN107" i="24"/>
  <c r="IM107" i="24"/>
  <c r="IS107" i="24"/>
  <c r="GP108" i="24"/>
  <c r="HC108" i="24"/>
  <c r="HB108" i="24"/>
  <c r="HI108" i="24"/>
  <c r="IZ108" i="24"/>
  <c r="BD109" i="24"/>
  <c r="BC109" i="24"/>
  <c r="BI109" i="24"/>
  <c r="IN109" i="24"/>
  <c r="IM109" i="24"/>
  <c r="IS109" i="24"/>
  <c r="F110" i="24"/>
  <c r="BP110" i="24"/>
  <c r="EU110" i="24"/>
  <c r="FA110" i="24"/>
  <c r="HC110" i="24"/>
  <c r="HB110" i="24"/>
  <c r="HI110" i="24"/>
  <c r="IZ110" i="24"/>
  <c r="BI111" i="24"/>
  <c r="DK111" i="24"/>
  <c r="DJ111" i="24"/>
  <c r="DQ111" i="24"/>
  <c r="FH111" i="24"/>
  <c r="IS111" i="24"/>
  <c r="BP112" i="24"/>
  <c r="GP112" i="24"/>
  <c r="IZ112" i="24"/>
  <c r="CX113" i="24"/>
  <c r="FH113" i="24"/>
  <c r="F114" i="24"/>
  <c r="S114" i="24"/>
  <c r="R114" i="24"/>
  <c r="Y114" i="24"/>
  <c r="BP114" i="24"/>
  <c r="EV114" i="24"/>
  <c r="EU114" i="24"/>
  <c r="FA114" i="24"/>
  <c r="GP114" i="24"/>
  <c r="HC114" i="24"/>
  <c r="HB114" i="24"/>
  <c r="HI114" i="24"/>
  <c r="IZ114" i="24"/>
  <c r="BD115" i="24"/>
  <c r="BC115" i="24"/>
  <c r="BI115" i="24"/>
  <c r="CX115" i="24"/>
  <c r="DK115" i="24"/>
  <c r="DJ115" i="24"/>
  <c r="DQ115" i="24"/>
  <c r="FH115" i="24"/>
  <c r="IN115" i="24"/>
  <c r="IM115" i="24"/>
  <c r="IS115" i="24"/>
  <c r="F116" i="24"/>
  <c r="S116" i="24"/>
  <c r="R116" i="24"/>
  <c r="Y116" i="24"/>
  <c r="BP116" i="24"/>
  <c r="CY118" i="24"/>
  <c r="CX118" i="24"/>
  <c r="CZ118" i="24"/>
  <c r="CW118" i="24"/>
  <c r="DE118" i="24"/>
  <c r="G119" i="24"/>
  <c r="F119" i="24"/>
  <c r="H119" i="24"/>
  <c r="E119" i="24"/>
  <c r="M119" i="24"/>
  <c r="GQ119" i="24"/>
  <c r="GP119" i="24"/>
  <c r="GR119" i="24"/>
  <c r="GO119" i="24"/>
  <c r="GW119" i="24"/>
  <c r="CY120" i="24"/>
  <c r="CX120" i="24"/>
  <c r="CZ120" i="24"/>
  <c r="CW120" i="24"/>
  <c r="DE120" i="24"/>
  <c r="G121" i="24"/>
  <c r="F121" i="24"/>
  <c r="H121" i="24"/>
  <c r="E121" i="24"/>
  <c r="M121" i="24"/>
  <c r="GQ121" i="24"/>
  <c r="GP121" i="24"/>
  <c r="GR121" i="24"/>
  <c r="GO121" i="24"/>
  <c r="GW121" i="24"/>
  <c r="CY122" i="24"/>
  <c r="CX122" i="24"/>
  <c r="CW122" i="24"/>
  <c r="DE122" i="24"/>
  <c r="G123" i="24"/>
  <c r="F123" i="24"/>
  <c r="H123" i="24"/>
  <c r="E123" i="24"/>
  <c r="M123" i="24"/>
  <c r="GQ123" i="24"/>
  <c r="GP123" i="24"/>
  <c r="GR123" i="24"/>
  <c r="GO123" i="24"/>
  <c r="GW123" i="24"/>
  <c r="CY124" i="24"/>
  <c r="CX124" i="24"/>
  <c r="CZ124" i="24"/>
  <c r="CW124" i="24"/>
  <c r="DE124" i="24"/>
  <c r="IB124" i="24"/>
  <c r="IA124" i="24"/>
  <c r="IG124" i="24"/>
  <c r="G125" i="24"/>
  <c r="F125" i="24"/>
  <c r="M125" i="24"/>
  <c r="EJ125" i="24"/>
  <c r="EI125" i="24"/>
  <c r="EO125" i="24"/>
  <c r="GQ125" i="24"/>
  <c r="GP125" i="24"/>
  <c r="GW125" i="24"/>
  <c r="AR126" i="24"/>
  <c r="AQ126" i="24"/>
  <c r="AW126" i="24"/>
  <c r="CY126" i="24"/>
  <c r="CX126" i="24"/>
  <c r="DE126" i="24"/>
  <c r="IB126" i="24"/>
  <c r="IA126" i="24"/>
  <c r="IG126" i="24"/>
  <c r="G127" i="24"/>
  <c r="F127" i="24"/>
  <c r="M127" i="24"/>
  <c r="EJ127" i="24"/>
  <c r="EI127" i="24"/>
  <c r="EO127" i="24"/>
  <c r="GQ127" i="24"/>
  <c r="GP127" i="24"/>
  <c r="GW127" i="24"/>
  <c r="HN127" i="24"/>
  <c r="HO127" i="24"/>
  <c r="HM127" i="24"/>
  <c r="HU127" i="24"/>
  <c r="IY127" i="24"/>
  <c r="IX127" i="24"/>
  <c r="IW127" i="24"/>
  <c r="JE127" i="24"/>
  <c r="BP128" i="24"/>
  <c r="BO128" i="24"/>
  <c r="BN128" i="24"/>
  <c r="BM128" i="24"/>
  <c r="BU128" i="24"/>
  <c r="IZ128" i="24"/>
  <c r="IY128" i="24"/>
  <c r="IX128" i="24"/>
  <c r="IW128" i="24"/>
  <c r="JE128" i="24"/>
  <c r="FH129" i="24"/>
  <c r="FG129" i="24"/>
  <c r="FF129" i="24"/>
  <c r="FE129" i="24"/>
  <c r="FM129" i="24"/>
  <c r="BP130" i="24"/>
  <c r="BO130" i="24"/>
  <c r="BN130" i="24"/>
  <c r="BM130" i="24"/>
  <c r="BU130" i="24"/>
  <c r="IZ130" i="24"/>
  <c r="IY130" i="24"/>
  <c r="IX130" i="24"/>
  <c r="IW130" i="24"/>
  <c r="JE130" i="24"/>
  <c r="FH131" i="24"/>
  <c r="FG131" i="24"/>
  <c r="FF131" i="24"/>
  <c r="FE131" i="24"/>
  <c r="FM131" i="24"/>
  <c r="BO137" i="24"/>
  <c r="BP137" i="24"/>
  <c r="BN137" i="24"/>
  <c r="BU137" i="24"/>
  <c r="BM151" i="24"/>
  <c r="BN151" i="24"/>
  <c r="BU151" i="24"/>
  <c r="FQ151" i="24"/>
  <c r="FR151" i="24"/>
  <c r="FY151" i="24"/>
  <c r="GP153" i="24"/>
  <c r="GO153" i="24"/>
  <c r="GW153" i="24"/>
  <c r="CN104" i="24"/>
  <c r="AR105" i="24"/>
  <c r="CN105" i="24"/>
  <c r="EJ105" i="24"/>
  <c r="GF105" i="24"/>
  <c r="IB105" i="24"/>
  <c r="JX105" i="24"/>
  <c r="GF106" i="24"/>
  <c r="IB106" i="24"/>
  <c r="AR108" i="24"/>
  <c r="CN108" i="24"/>
  <c r="EJ108" i="24"/>
  <c r="GF108" i="24"/>
  <c r="IB108" i="24"/>
  <c r="JX108" i="24"/>
  <c r="CN109" i="24"/>
  <c r="EJ109" i="24"/>
  <c r="IB109" i="24"/>
  <c r="AR110" i="24"/>
  <c r="CN110" i="24"/>
  <c r="EJ110" i="24"/>
  <c r="GF110" i="24"/>
  <c r="IB110" i="24"/>
  <c r="JX110" i="24"/>
  <c r="AR111" i="24"/>
  <c r="CN111" i="24"/>
  <c r="EJ111" i="24"/>
  <c r="GF111" i="24"/>
  <c r="IB111" i="24"/>
  <c r="JX111" i="24"/>
  <c r="AR112" i="24"/>
  <c r="CN112" i="24"/>
  <c r="EJ112" i="24"/>
  <c r="AR113" i="24"/>
  <c r="JX113" i="24"/>
  <c r="AR114" i="24"/>
  <c r="CN114" i="24"/>
  <c r="EJ114" i="24"/>
  <c r="GF114" i="24"/>
  <c r="IB114" i="24"/>
  <c r="JX114" i="24"/>
  <c r="AR115" i="24"/>
  <c r="CN115" i="24"/>
  <c r="EJ115" i="24"/>
  <c r="GF115" i="24"/>
  <c r="IB115" i="24"/>
  <c r="JX115" i="24"/>
  <c r="AR116" i="24"/>
  <c r="CS116" i="24"/>
  <c r="DE116" i="24"/>
  <c r="EC116" i="24"/>
  <c r="EO116" i="24"/>
  <c r="FA116" i="24"/>
  <c r="FY116" i="24"/>
  <c r="GK116" i="24"/>
  <c r="GW116" i="24"/>
  <c r="HU116" i="24"/>
  <c r="IG116" i="24"/>
  <c r="IS116" i="24"/>
  <c r="JQ116" i="24"/>
  <c r="KC116" i="24"/>
  <c r="M117" i="24"/>
  <c r="AK117" i="24"/>
  <c r="AW117" i="24"/>
  <c r="BI117" i="24"/>
  <c r="CG117" i="24"/>
  <c r="DE117" i="24"/>
  <c r="EC117" i="24"/>
  <c r="EO117" i="24"/>
  <c r="FA117" i="24"/>
  <c r="FY117" i="24"/>
  <c r="GK117" i="24"/>
  <c r="GW117" i="24"/>
  <c r="HU117" i="24"/>
  <c r="IG117" i="24"/>
  <c r="IS117" i="24"/>
  <c r="KC117" i="24"/>
  <c r="M118" i="24"/>
  <c r="EJ118" i="24"/>
  <c r="EI118" i="24"/>
  <c r="EO118" i="24"/>
  <c r="GQ118" i="24"/>
  <c r="GP118" i="24"/>
  <c r="GW118" i="24"/>
  <c r="AR119" i="24"/>
  <c r="AQ119" i="24"/>
  <c r="AW119" i="24"/>
  <c r="CY119" i="24"/>
  <c r="CX119" i="24"/>
  <c r="DE119" i="24"/>
  <c r="IB119" i="24"/>
  <c r="IA119" i="24"/>
  <c r="IG119" i="24"/>
  <c r="G120" i="24"/>
  <c r="F120" i="24"/>
  <c r="M120" i="24"/>
  <c r="EJ120" i="24"/>
  <c r="EI120" i="24"/>
  <c r="EO120" i="24"/>
  <c r="GQ120" i="24"/>
  <c r="GP120" i="24"/>
  <c r="GW120" i="24"/>
  <c r="AR121" i="24"/>
  <c r="AQ121" i="24"/>
  <c r="AW121" i="24"/>
  <c r="CY121" i="24"/>
  <c r="CX121" i="24"/>
  <c r="DE121" i="24"/>
  <c r="IB121" i="24"/>
  <c r="IA121" i="24"/>
  <c r="IG121" i="24"/>
  <c r="G122" i="24"/>
  <c r="F122" i="24"/>
  <c r="M122" i="24"/>
  <c r="EJ122" i="24"/>
  <c r="EI122" i="24"/>
  <c r="EO122" i="24"/>
  <c r="GQ122" i="24"/>
  <c r="GP122" i="24"/>
  <c r="GW122" i="24"/>
  <c r="AR123" i="24"/>
  <c r="AQ123" i="24"/>
  <c r="AW123" i="24"/>
  <c r="CY123" i="24"/>
  <c r="CX123" i="24"/>
  <c r="DE123" i="24"/>
  <c r="IB123" i="24"/>
  <c r="IA123" i="24"/>
  <c r="IG123" i="24"/>
  <c r="G124" i="24"/>
  <c r="F124" i="24"/>
  <c r="M124" i="24"/>
  <c r="EJ124" i="24"/>
  <c r="EI124" i="24"/>
  <c r="EO124" i="24"/>
  <c r="GQ124" i="24"/>
  <c r="GP124" i="24"/>
  <c r="GW124" i="24"/>
  <c r="HY124" i="24"/>
  <c r="E125" i="24"/>
  <c r="AR125" i="24"/>
  <c r="AQ125" i="24"/>
  <c r="AW125" i="24"/>
  <c r="CY125" i="24"/>
  <c r="CX125" i="24"/>
  <c r="DE125" i="24"/>
  <c r="EG125" i="24"/>
  <c r="GO125" i="24"/>
  <c r="IB125" i="24"/>
  <c r="IA125" i="24"/>
  <c r="IG125" i="24"/>
  <c r="G126" i="24"/>
  <c r="F126" i="24"/>
  <c r="M126" i="24"/>
  <c r="AO126" i="24"/>
  <c r="CW126" i="24"/>
  <c r="EJ126" i="24"/>
  <c r="EI126" i="24"/>
  <c r="EO126" i="24"/>
  <c r="GQ126" i="24"/>
  <c r="GP126" i="24"/>
  <c r="GW126" i="24"/>
  <c r="HY126" i="24"/>
  <c r="E127" i="24"/>
  <c r="AR127" i="24"/>
  <c r="AQ127" i="24"/>
  <c r="AW127" i="24"/>
  <c r="CY127" i="24"/>
  <c r="CX127" i="24"/>
  <c r="DE127" i="24"/>
  <c r="EG127" i="24"/>
  <c r="GO127" i="24"/>
  <c r="HC127" i="24"/>
  <c r="HB127" i="24"/>
  <c r="HA127" i="24"/>
  <c r="HI127" i="24"/>
  <c r="IN127" i="24"/>
  <c r="IL127" i="24"/>
  <c r="IK127" i="24"/>
  <c r="IS127" i="24"/>
  <c r="JJ127" i="24"/>
  <c r="JK127" i="24"/>
  <c r="JI127" i="24"/>
  <c r="JQ127" i="24"/>
  <c r="DL128" i="24"/>
  <c r="DK128" i="24"/>
  <c r="DI128" i="24"/>
  <c r="DQ128" i="24"/>
  <c r="FS128" i="24"/>
  <c r="FR128" i="24"/>
  <c r="FQ128" i="24"/>
  <c r="FY128" i="24"/>
  <c r="T129" i="24"/>
  <c r="S129" i="24"/>
  <c r="Q129" i="24"/>
  <c r="Y129" i="24"/>
  <c r="CA129" i="24"/>
  <c r="BZ129" i="24"/>
  <c r="BY129" i="24"/>
  <c r="CG129" i="24"/>
  <c r="HD129" i="24"/>
  <c r="HC129" i="24"/>
  <c r="HA129" i="24"/>
  <c r="HI129" i="24"/>
  <c r="JK129" i="24"/>
  <c r="JJ129" i="24"/>
  <c r="JI129" i="24"/>
  <c r="JQ129" i="24"/>
  <c r="DL130" i="24"/>
  <c r="DK130" i="24"/>
  <c r="DI130" i="24"/>
  <c r="DQ130" i="24"/>
  <c r="FS130" i="24"/>
  <c r="FR130" i="24"/>
  <c r="FQ130" i="24"/>
  <c r="FY130" i="24"/>
  <c r="T131" i="24"/>
  <c r="S131" i="24"/>
  <c r="Q131" i="24"/>
  <c r="Y131" i="24"/>
  <c r="CA131" i="24"/>
  <c r="BZ131" i="24"/>
  <c r="BY131" i="24"/>
  <c r="CG131" i="24"/>
  <c r="HD131" i="24"/>
  <c r="HC131" i="24"/>
  <c r="HA131" i="24"/>
  <c r="HI131" i="24"/>
  <c r="CN132" i="24"/>
  <c r="CM132" i="24"/>
  <c r="CL132" i="24"/>
  <c r="CK132" i="24"/>
  <c r="CS132" i="24"/>
  <c r="JX132" i="24"/>
  <c r="JW132" i="24"/>
  <c r="JV132" i="24"/>
  <c r="JU132" i="24"/>
  <c r="KC132" i="24"/>
  <c r="GF133" i="24"/>
  <c r="GE133" i="24"/>
  <c r="GD133" i="24"/>
  <c r="GC133" i="24"/>
  <c r="GK133" i="24"/>
  <c r="CN134" i="24"/>
  <c r="CM134" i="24"/>
  <c r="CL134" i="24"/>
  <c r="CK134" i="24"/>
  <c r="CS134" i="24"/>
  <c r="JX134" i="24"/>
  <c r="JW134" i="24"/>
  <c r="JV134" i="24"/>
  <c r="JU134" i="24"/>
  <c r="KC134" i="24"/>
  <c r="GF135" i="24"/>
  <c r="GE135" i="24"/>
  <c r="GD135" i="24"/>
  <c r="GC135" i="24"/>
  <c r="GK135" i="24"/>
  <c r="CN136" i="24"/>
  <c r="CM136" i="24"/>
  <c r="CL136" i="24"/>
  <c r="CK136" i="24"/>
  <c r="CS136" i="24"/>
  <c r="JX136" i="24"/>
  <c r="JW136" i="24"/>
  <c r="JV136" i="24"/>
  <c r="JU136" i="24"/>
  <c r="KC136" i="24"/>
  <c r="DV137" i="24"/>
  <c r="DX137" i="24"/>
  <c r="DW137" i="24"/>
  <c r="EC137" i="24"/>
  <c r="BZ152" i="24"/>
  <c r="BY152" i="24"/>
  <c r="CG152" i="24"/>
  <c r="DV155" i="24"/>
  <c r="DU155" i="24"/>
  <c r="EC155" i="24"/>
  <c r="BC118" i="24"/>
  <c r="BB118" i="24"/>
  <c r="BI118" i="24"/>
  <c r="GF118" i="24"/>
  <c r="GE118" i="24"/>
  <c r="GK118" i="24"/>
  <c r="IM118" i="24"/>
  <c r="IL118" i="24"/>
  <c r="IS118" i="24"/>
  <c r="CN119" i="24"/>
  <c r="CM119" i="24"/>
  <c r="CS119" i="24"/>
  <c r="EU119" i="24"/>
  <c r="ET119" i="24"/>
  <c r="FA119" i="24"/>
  <c r="JX119" i="24"/>
  <c r="JW119" i="24"/>
  <c r="KC119" i="24"/>
  <c r="BC120" i="24"/>
  <c r="BB120" i="24"/>
  <c r="BI120" i="24"/>
  <c r="GF120" i="24"/>
  <c r="GE120" i="24"/>
  <c r="GK120" i="24"/>
  <c r="IM120" i="24"/>
  <c r="IL120" i="24"/>
  <c r="IS120" i="24"/>
  <c r="CN121" i="24"/>
  <c r="CM121" i="24"/>
  <c r="CS121" i="24"/>
  <c r="EU121" i="24"/>
  <c r="ET121" i="24"/>
  <c r="FA121" i="24"/>
  <c r="JX121" i="24"/>
  <c r="JW121" i="24"/>
  <c r="KC121" i="24"/>
  <c r="BC122" i="24"/>
  <c r="BB122" i="24"/>
  <c r="BI122" i="24"/>
  <c r="GF122" i="24"/>
  <c r="GE122" i="24"/>
  <c r="GK122" i="24"/>
  <c r="IL122" i="24"/>
  <c r="CN123" i="24"/>
  <c r="CM123" i="24"/>
  <c r="CS123" i="24"/>
  <c r="EU123" i="24"/>
  <c r="ET123" i="24"/>
  <c r="FA123" i="24"/>
  <c r="JX123" i="24"/>
  <c r="JW123" i="24"/>
  <c r="KC123" i="24"/>
  <c r="BC124" i="24"/>
  <c r="BB124" i="24"/>
  <c r="BI124" i="24"/>
  <c r="GF124" i="24"/>
  <c r="GE124" i="24"/>
  <c r="GK124" i="24"/>
  <c r="HZ124" i="24"/>
  <c r="IM124" i="24"/>
  <c r="IL124" i="24"/>
  <c r="IS124" i="24"/>
  <c r="H125" i="24"/>
  <c r="CN125" i="24"/>
  <c r="CM125" i="24"/>
  <c r="CS125" i="24"/>
  <c r="EH125" i="24"/>
  <c r="EU125" i="24"/>
  <c r="ET125" i="24"/>
  <c r="FA125" i="24"/>
  <c r="GR125" i="24"/>
  <c r="JX125" i="24"/>
  <c r="JW125" i="24"/>
  <c r="KC125" i="24"/>
  <c r="AP126" i="24"/>
  <c r="BC126" i="24"/>
  <c r="BB126" i="24"/>
  <c r="BI126" i="24"/>
  <c r="CZ126" i="24"/>
  <c r="GF126" i="24"/>
  <c r="GE126" i="24"/>
  <c r="GK126" i="24"/>
  <c r="HZ126" i="24"/>
  <c r="IM126" i="24"/>
  <c r="IL126" i="24"/>
  <c r="IS126" i="24"/>
  <c r="H127" i="24"/>
  <c r="CN127" i="24"/>
  <c r="CM127" i="24"/>
  <c r="CS127" i="24"/>
  <c r="EH127" i="24"/>
  <c r="EU127" i="24"/>
  <c r="ET127" i="24"/>
  <c r="FA127" i="24"/>
  <c r="GR127" i="24"/>
  <c r="HP127" i="24"/>
  <c r="IZ127" i="24"/>
  <c r="DW128" i="24"/>
  <c r="DV128" i="24"/>
  <c r="DX128" i="24"/>
  <c r="DU128" i="24"/>
  <c r="EC128" i="24"/>
  <c r="AE129" i="24"/>
  <c r="AD129" i="24"/>
  <c r="AF129" i="24"/>
  <c r="AC129" i="24"/>
  <c r="AK129" i="24"/>
  <c r="HO129" i="24"/>
  <c r="HN129" i="24"/>
  <c r="HP129" i="24"/>
  <c r="HM129" i="24"/>
  <c r="HU129" i="24"/>
  <c r="DW130" i="24"/>
  <c r="DV130" i="24"/>
  <c r="DX130" i="24"/>
  <c r="DU130" i="24"/>
  <c r="EC130" i="24"/>
  <c r="AE131" i="24"/>
  <c r="AD131" i="24"/>
  <c r="AF131" i="24"/>
  <c r="AC131" i="24"/>
  <c r="AK131" i="24"/>
  <c r="HO131" i="24"/>
  <c r="HN131" i="24"/>
  <c r="HP131" i="24"/>
  <c r="HM131" i="24"/>
  <c r="HU131" i="24"/>
  <c r="EU132" i="24"/>
  <c r="ET132" i="24"/>
  <c r="EV132" i="24"/>
  <c r="ES132" i="24"/>
  <c r="FA132" i="24"/>
  <c r="BC133" i="24"/>
  <c r="BB133" i="24"/>
  <c r="BD133" i="24"/>
  <c r="BA133" i="24"/>
  <c r="BI133" i="24"/>
  <c r="IM133" i="24"/>
  <c r="IL133" i="24"/>
  <c r="IN133" i="24"/>
  <c r="IK133" i="24"/>
  <c r="IS133" i="24"/>
  <c r="EU134" i="24"/>
  <c r="ET134" i="24"/>
  <c r="EV134" i="24"/>
  <c r="ES134" i="24"/>
  <c r="FA134" i="24"/>
  <c r="BC135" i="24"/>
  <c r="BB135" i="24"/>
  <c r="BD135" i="24"/>
  <c r="BA135" i="24"/>
  <c r="BI135" i="24"/>
  <c r="IL135" i="24"/>
  <c r="EU136" i="24"/>
  <c r="ET136" i="24"/>
  <c r="EV136" i="24"/>
  <c r="ES136" i="24"/>
  <c r="FA136" i="24"/>
  <c r="BM137" i="24"/>
  <c r="DI151" i="24"/>
  <c r="DJ151" i="24"/>
  <c r="DQ151" i="24"/>
  <c r="HM151" i="24"/>
  <c r="HN151" i="24"/>
  <c r="HU151" i="24"/>
  <c r="AD155" i="24"/>
  <c r="AC155" i="24"/>
  <c r="AK155" i="24"/>
  <c r="AF118" i="24"/>
  <c r="CB118" i="24"/>
  <c r="DX118" i="24"/>
  <c r="FT118" i="24"/>
  <c r="HP118" i="24"/>
  <c r="JL118" i="24"/>
  <c r="AF119" i="24"/>
  <c r="CB119" i="24"/>
  <c r="DX119" i="24"/>
  <c r="FT119" i="24"/>
  <c r="HP119" i="24"/>
  <c r="JL119" i="24"/>
  <c r="AF120" i="24"/>
  <c r="CB120" i="24"/>
  <c r="DX120" i="24"/>
  <c r="FT120" i="24"/>
  <c r="HP120" i="24"/>
  <c r="JL120" i="24"/>
  <c r="AF121" i="24"/>
  <c r="CB121" i="24"/>
  <c r="DX121" i="24"/>
  <c r="FT121" i="24"/>
  <c r="HP121" i="24"/>
  <c r="JL121" i="24"/>
  <c r="AF122" i="24"/>
  <c r="CB122" i="24"/>
  <c r="DX122" i="24"/>
  <c r="FT122" i="24"/>
  <c r="HP122" i="24"/>
  <c r="JL122" i="24"/>
  <c r="AF123" i="24"/>
  <c r="CB123" i="24"/>
  <c r="DX123" i="24"/>
  <c r="FT123" i="24"/>
  <c r="HP123" i="24"/>
  <c r="JL123" i="24"/>
  <c r="AF124" i="24"/>
  <c r="CB124" i="24"/>
  <c r="DX124" i="24"/>
  <c r="FT124" i="24"/>
  <c r="HP124" i="24"/>
  <c r="JL124" i="24"/>
  <c r="AF125" i="24"/>
  <c r="CB125" i="24"/>
  <c r="DX125" i="24"/>
  <c r="FT125" i="24"/>
  <c r="HP125" i="24"/>
  <c r="JL125" i="24"/>
  <c r="AF126" i="24"/>
  <c r="CB126" i="24"/>
  <c r="DX126" i="24"/>
  <c r="FT126" i="24"/>
  <c r="HP126" i="24"/>
  <c r="JL126" i="24"/>
  <c r="AF127" i="24"/>
  <c r="CB127" i="24"/>
  <c r="DX127" i="24"/>
  <c r="FT127" i="24"/>
  <c r="AE128" i="24"/>
  <c r="AD128" i="24"/>
  <c r="AK128" i="24"/>
  <c r="FH128" i="24"/>
  <c r="FG128" i="24"/>
  <c r="FM128" i="24"/>
  <c r="HO128" i="24"/>
  <c r="HN128" i="24"/>
  <c r="HU128" i="24"/>
  <c r="BP129" i="24"/>
  <c r="BO129" i="24"/>
  <c r="BU129" i="24"/>
  <c r="DW129" i="24"/>
  <c r="DV129" i="24"/>
  <c r="EC129" i="24"/>
  <c r="IZ129" i="24"/>
  <c r="IY129" i="24"/>
  <c r="JE129" i="24"/>
  <c r="AE130" i="24"/>
  <c r="AD130" i="24"/>
  <c r="AK130" i="24"/>
  <c r="FH130" i="24"/>
  <c r="FG130" i="24"/>
  <c r="FM130" i="24"/>
  <c r="HO130" i="24"/>
  <c r="HN130" i="24"/>
  <c r="HU130" i="24"/>
  <c r="BP131" i="24"/>
  <c r="BO131" i="24"/>
  <c r="BU131" i="24"/>
  <c r="DW131" i="24"/>
  <c r="DV131" i="24"/>
  <c r="EC131" i="24"/>
  <c r="AC151" i="24"/>
  <c r="AD151" i="24"/>
  <c r="AK151" i="24"/>
  <c r="IW151" i="24"/>
  <c r="IX151" i="24"/>
  <c r="JE151" i="24"/>
  <c r="Y152" i="24"/>
  <c r="CX154" i="24"/>
  <c r="CW154" i="24"/>
  <c r="DE154" i="24"/>
  <c r="GP156" i="24"/>
  <c r="GO156" i="24"/>
  <c r="GW156" i="24"/>
  <c r="T128" i="24"/>
  <c r="S128" i="24"/>
  <c r="Y128" i="24"/>
  <c r="CA128" i="24"/>
  <c r="BZ128" i="24"/>
  <c r="CG128" i="24"/>
  <c r="HD128" i="24"/>
  <c r="HC128" i="24"/>
  <c r="HI128" i="24"/>
  <c r="JK128" i="24"/>
  <c r="JJ128" i="24"/>
  <c r="JQ128" i="24"/>
  <c r="DL129" i="24"/>
  <c r="DK129" i="24"/>
  <c r="DQ129" i="24"/>
  <c r="FS129" i="24"/>
  <c r="FR129" i="24"/>
  <c r="FY129" i="24"/>
  <c r="T130" i="24"/>
  <c r="S130" i="24"/>
  <c r="Y130" i="24"/>
  <c r="CA130" i="24"/>
  <c r="BZ130" i="24"/>
  <c r="CG130" i="24"/>
  <c r="HD130" i="24"/>
  <c r="HC130" i="24"/>
  <c r="HI130" i="24"/>
  <c r="JK130" i="24"/>
  <c r="JJ130" i="24"/>
  <c r="JQ130" i="24"/>
  <c r="DL131" i="24"/>
  <c r="DK131" i="24"/>
  <c r="DQ131" i="24"/>
  <c r="FS131" i="24"/>
  <c r="FR131" i="24"/>
  <c r="FY131" i="24"/>
  <c r="G132" i="24"/>
  <c r="F132" i="24"/>
  <c r="E132" i="24"/>
  <c r="M132" i="24"/>
  <c r="EJ132" i="24"/>
  <c r="EI132" i="24"/>
  <c r="EG132" i="24"/>
  <c r="EO132" i="24"/>
  <c r="GQ132" i="24"/>
  <c r="GP132" i="24"/>
  <c r="GO132" i="24"/>
  <c r="GW132" i="24"/>
  <c r="AR133" i="24"/>
  <c r="AQ133" i="24"/>
  <c r="AO133" i="24"/>
  <c r="AW133" i="24"/>
  <c r="CY133" i="24"/>
  <c r="CX133" i="24"/>
  <c r="CW133" i="24"/>
  <c r="DE133" i="24"/>
  <c r="IB133" i="24"/>
  <c r="IA133" i="24"/>
  <c r="HY133" i="24"/>
  <c r="IG133" i="24"/>
  <c r="G134" i="24"/>
  <c r="F134" i="24"/>
  <c r="E134" i="24"/>
  <c r="M134" i="24"/>
  <c r="EJ134" i="24"/>
  <c r="EI134" i="24"/>
  <c r="EG134" i="24"/>
  <c r="EO134" i="24"/>
  <c r="GQ134" i="24"/>
  <c r="GP134" i="24"/>
  <c r="GO134" i="24"/>
  <c r="GW134" i="24"/>
  <c r="AR135" i="24"/>
  <c r="AQ135" i="24"/>
  <c r="AO135" i="24"/>
  <c r="AW135" i="24"/>
  <c r="CY135" i="24"/>
  <c r="CX135" i="24"/>
  <c r="CW135" i="24"/>
  <c r="DE135" i="24"/>
  <c r="IA135" i="24"/>
  <c r="G136" i="24"/>
  <c r="F136" i="24"/>
  <c r="E136" i="24"/>
  <c r="M136" i="24"/>
  <c r="EJ136" i="24"/>
  <c r="EI136" i="24"/>
  <c r="EG136" i="24"/>
  <c r="EO136" i="24"/>
  <c r="GQ136" i="24"/>
  <c r="GP136" i="24"/>
  <c r="GO136" i="24"/>
  <c r="GW136" i="24"/>
  <c r="AR137" i="24"/>
  <c r="AQ137" i="24"/>
  <c r="AO137" i="24"/>
  <c r="AW137" i="24"/>
  <c r="CZ137" i="24"/>
  <c r="CY137" i="24"/>
  <c r="CX137" i="24"/>
  <c r="DE137" i="24"/>
  <c r="JJ152" i="24"/>
  <c r="JI152" i="24"/>
  <c r="JQ152" i="24"/>
  <c r="AD154" i="24"/>
  <c r="AC154" i="24"/>
  <c r="AK154" i="24"/>
  <c r="FR156" i="24"/>
  <c r="FQ156" i="24"/>
  <c r="FY156" i="24"/>
  <c r="H128" i="24"/>
  <c r="BD128" i="24"/>
  <c r="CZ128" i="24"/>
  <c r="EV128" i="24"/>
  <c r="GR128" i="24"/>
  <c r="IN128" i="24"/>
  <c r="H129" i="24"/>
  <c r="BD129" i="24"/>
  <c r="CZ129" i="24"/>
  <c r="EV129" i="24"/>
  <c r="GR129" i="24"/>
  <c r="IN129" i="24"/>
  <c r="H130" i="24"/>
  <c r="BD130" i="24"/>
  <c r="CZ130" i="24"/>
  <c r="EV130" i="24"/>
  <c r="GR130" i="24"/>
  <c r="IN130" i="24"/>
  <c r="H131" i="24"/>
  <c r="BD131" i="24"/>
  <c r="CZ131" i="24"/>
  <c r="EV131" i="24"/>
  <c r="GR131" i="24"/>
  <c r="IS131" i="24"/>
  <c r="JE131" i="24"/>
  <c r="KC131" i="24"/>
  <c r="BC132" i="24"/>
  <c r="BB132" i="24"/>
  <c r="BI132" i="24"/>
  <c r="GF132" i="24"/>
  <c r="GE132" i="24"/>
  <c r="GK132" i="24"/>
  <c r="IM132" i="24"/>
  <c r="IL132" i="24"/>
  <c r="IS132" i="24"/>
  <c r="CN133" i="24"/>
  <c r="CM133" i="24"/>
  <c r="CS133" i="24"/>
  <c r="EU133" i="24"/>
  <c r="ET133" i="24"/>
  <c r="FA133" i="24"/>
  <c r="JX133" i="24"/>
  <c r="JW133" i="24"/>
  <c r="KC133" i="24"/>
  <c r="BC134" i="24"/>
  <c r="BB134" i="24"/>
  <c r="BI134" i="24"/>
  <c r="GF134" i="24"/>
  <c r="GE134" i="24"/>
  <c r="GK134" i="24"/>
  <c r="IM134" i="24"/>
  <c r="IL134" i="24"/>
  <c r="IS134" i="24"/>
  <c r="CN135" i="24"/>
  <c r="CM135" i="24"/>
  <c r="CS135" i="24"/>
  <c r="EU135" i="24"/>
  <c r="ET135" i="24"/>
  <c r="FA135" i="24"/>
  <c r="JX135" i="24"/>
  <c r="JW135" i="24"/>
  <c r="KC135" i="24"/>
  <c r="BC136" i="24"/>
  <c r="BB136" i="24"/>
  <c r="BI136" i="24"/>
  <c r="GF136" i="24"/>
  <c r="GE136" i="24"/>
  <c r="GK136" i="24"/>
  <c r="IM136" i="24"/>
  <c r="IL136" i="24"/>
  <c r="IS136" i="24"/>
  <c r="IZ137" i="24"/>
  <c r="IY137" i="24"/>
  <c r="IW137" i="24"/>
  <c r="JE137" i="24"/>
  <c r="R151" i="24"/>
  <c r="BY151" i="24"/>
  <c r="BZ151" i="24"/>
  <c r="CG151" i="24"/>
  <c r="FM151" i="24"/>
  <c r="HB151" i="24"/>
  <c r="JI151" i="24"/>
  <c r="JJ151" i="24"/>
  <c r="JQ151" i="24"/>
  <c r="CX153" i="24"/>
  <c r="CW153" i="24"/>
  <c r="DE153" i="24"/>
  <c r="F154" i="24"/>
  <c r="E154" i="24"/>
  <c r="M154" i="24"/>
  <c r="HN154" i="24"/>
  <c r="HM154" i="24"/>
  <c r="HU154" i="24"/>
  <c r="F156" i="24"/>
  <c r="E156" i="24"/>
  <c r="M156" i="24"/>
  <c r="CX157" i="24"/>
  <c r="CW157" i="24"/>
  <c r="DE157" i="24"/>
  <c r="AR132" i="24"/>
  <c r="AQ132" i="24"/>
  <c r="AW132" i="24"/>
  <c r="CY132" i="24"/>
  <c r="CX132" i="24"/>
  <c r="DE132" i="24"/>
  <c r="G133" i="24"/>
  <c r="F133" i="24"/>
  <c r="M133" i="24"/>
  <c r="EJ133" i="24"/>
  <c r="EI133" i="24"/>
  <c r="EO133" i="24"/>
  <c r="GQ133" i="24"/>
  <c r="GP133" i="24"/>
  <c r="GW133" i="24"/>
  <c r="AR134" i="24"/>
  <c r="AQ134" i="24"/>
  <c r="AW134" i="24"/>
  <c r="CY134" i="24"/>
  <c r="CX134" i="24"/>
  <c r="DE134" i="24"/>
  <c r="IB134" i="24"/>
  <c r="IA134" i="24"/>
  <c r="IG134" i="24"/>
  <c r="G135" i="24"/>
  <c r="F135" i="24"/>
  <c r="M135" i="24"/>
  <c r="EJ135" i="24"/>
  <c r="EI135" i="24"/>
  <c r="EO135" i="24"/>
  <c r="GQ135" i="24"/>
  <c r="GP135" i="24"/>
  <c r="GW135" i="24"/>
  <c r="AR136" i="24"/>
  <c r="AQ136" i="24"/>
  <c r="AW136" i="24"/>
  <c r="CY136" i="24"/>
  <c r="CX136" i="24"/>
  <c r="DE136" i="24"/>
  <c r="IB136" i="24"/>
  <c r="IA136" i="24"/>
  <c r="IG136" i="24"/>
  <c r="G137" i="24"/>
  <c r="F137" i="24"/>
  <c r="M137" i="24"/>
  <c r="BD137" i="24"/>
  <c r="BC137" i="24"/>
  <c r="BB137" i="24"/>
  <c r="BI137" i="24"/>
  <c r="BZ137" i="24"/>
  <c r="CB137" i="24"/>
  <c r="CA137" i="24"/>
  <c r="CG137" i="24"/>
  <c r="DK137" i="24"/>
  <c r="DL137" i="24"/>
  <c r="DJ137" i="24"/>
  <c r="DQ137" i="24"/>
  <c r="EV137" i="24"/>
  <c r="EU137" i="24"/>
  <c r="ET137" i="24"/>
  <c r="FA137" i="24"/>
  <c r="HD137" i="24"/>
  <c r="HC137" i="24"/>
  <c r="HB137" i="24"/>
  <c r="HA137" i="24"/>
  <c r="HI137" i="24"/>
  <c r="JK137" i="24"/>
  <c r="JJ137" i="24"/>
  <c r="JL137" i="24"/>
  <c r="JI137" i="24"/>
  <c r="JQ137" i="24"/>
  <c r="Y151" i="24"/>
  <c r="DU151" i="24"/>
  <c r="DV151" i="24"/>
  <c r="EC151" i="24"/>
  <c r="HI151" i="24"/>
  <c r="AC152" i="24"/>
  <c r="AD152" i="24"/>
  <c r="AK152" i="24"/>
  <c r="DV152" i="24"/>
  <c r="DU152" i="24"/>
  <c r="EC152" i="24"/>
  <c r="HN152" i="24"/>
  <c r="HM152" i="24"/>
  <c r="HU152" i="24"/>
  <c r="AD153" i="24"/>
  <c r="AC153" i="24"/>
  <c r="AK153" i="24"/>
  <c r="HN153" i="24"/>
  <c r="HM153" i="24"/>
  <c r="HU153" i="24"/>
  <c r="DV154" i="24"/>
  <c r="DU154" i="24"/>
  <c r="EC154" i="24"/>
  <c r="JJ155" i="24"/>
  <c r="JI155" i="24"/>
  <c r="JQ155" i="24"/>
  <c r="BZ157" i="24"/>
  <c r="BY157" i="24"/>
  <c r="CG157" i="24"/>
  <c r="Y132" i="24"/>
  <c r="BU132" i="24"/>
  <c r="DQ132" i="24"/>
  <c r="FM132" i="24"/>
  <c r="HI132" i="24"/>
  <c r="JE132" i="24"/>
  <c r="Y133" i="24"/>
  <c r="BU133" i="24"/>
  <c r="DQ133" i="24"/>
  <c r="FM133" i="24"/>
  <c r="HI133" i="24"/>
  <c r="JE133" i="24"/>
  <c r="Y134" i="24"/>
  <c r="BU134" i="24"/>
  <c r="DQ134" i="24"/>
  <c r="FM134" i="24"/>
  <c r="HI134" i="24"/>
  <c r="JE134" i="24"/>
  <c r="Y135" i="24"/>
  <c r="BU135" i="24"/>
  <c r="DQ135" i="24"/>
  <c r="FM135" i="24"/>
  <c r="HI135" i="24"/>
  <c r="JE135" i="24"/>
  <c r="Y136" i="24"/>
  <c r="BU136" i="24"/>
  <c r="DQ136" i="24"/>
  <c r="FM136" i="24"/>
  <c r="HI136" i="24"/>
  <c r="JE136" i="24"/>
  <c r="Y137" i="24"/>
  <c r="FS137" i="24"/>
  <c r="FR137" i="24"/>
  <c r="FY137" i="24"/>
  <c r="M151" i="24"/>
  <c r="BI151" i="24"/>
  <c r="DE151" i="24"/>
  <c r="FA151" i="24"/>
  <c r="GW151" i="24"/>
  <c r="IS151" i="24"/>
  <c r="M152" i="24"/>
  <c r="AP152" i="24"/>
  <c r="AO152" i="24"/>
  <c r="AW152" i="24"/>
  <c r="CL152" i="24"/>
  <c r="CK152" i="24"/>
  <c r="CS152" i="24"/>
  <c r="EH152" i="24"/>
  <c r="EG152" i="24"/>
  <c r="EO152" i="24"/>
  <c r="GD152" i="24"/>
  <c r="GC152" i="24"/>
  <c r="GK152" i="24"/>
  <c r="HZ152" i="24"/>
  <c r="HY152" i="24"/>
  <c r="IG152" i="24"/>
  <c r="JV152" i="24"/>
  <c r="JU152" i="24"/>
  <c r="KC152" i="24"/>
  <c r="BZ153" i="24"/>
  <c r="BY153" i="24"/>
  <c r="CG153" i="24"/>
  <c r="FR153" i="24"/>
  <c r="FQ153" i="24"/>
  <c r="FY153" i="24"/>
  <c r="JJ153" i="24"/>
  <c r="JI153" i="24"/>
  <c r="JQ153" i="24"/>
  <c r="BZ154" i="24"/>
  <c r="BY154" i="24"/>
  <c r="CG154" i="24"/>
  <c r="FR154" i="24"/>
  <c r="FQ154" i="24"/>
  <c r="FY154" i="24"/>
  <c r="JJ154" i="24"/>
  <c r="JI154" i="24"/>
  <c r="JQ154" i="24"/>
  <c r="BZ155" i="24"/>
  <c r="BY155" i="24"/>
  <c r="CG155" i="24"/>
  <c r="GP155" i="24"/>
  <c r="GO155" i="24"/>
  <c r="GW155" i="24"/>
  <c r="CX156" i="24"/>
  <c r="CW156" i="24"/>
  <c r="DE156" i="24"/>
  <c r="F157" i="24"/>
  <c r="E157" i="24"/>
  <c r="M157" i="24"/>
  <c r="GP157" i="24"/>
  <c r="GO157" i="24"/>
  <c r="GW157" i="24"/>
  <c r="FH137" i="24"/>
  <c r="FG137" i="24"/>
  <c r="FM137" i="24"/>
  <c r="HO137" i="24"/>
  <c r="HN137" i="24"/>
  <c r="HU137" i="24"/>
  <c r="AW151" i="24"/>
  <c r="CS151" i="24"/>
  <c r="EO151" i="24"/>
  <c r="GK151" i="24"/>
  <c r="IG151" i="24"/>
  <c r="KC151" i="24"/>
  <c r="BB153" i="24"/>
  <c r="BA153" i="24"/>
  <c r="BI153" i="24"/>
  <c r="ET153" i="24"/>
  <c r="ES153" i="24"/>
  <c r="FA153" i="24"/>
  <c r="IL153" i="24"/>
  <c r="IK153" i="24"/>
  <c r="IS153" i="24"/>
  <c r="BB154" i="24"/>
  <c r="BA154" i="24"/>
  <c r="BI154" i="24"/>
  <c r="FR155" i="24"/>
  <c r="FQ155" i="24"/>
  <c r="FY155" i="24"/>
  <c r="BZ156" i="24"/>
  <c r="BY156" i="24"/>
  <c r="CG156" i="24"/>
  <c r="JJ156" i="24"/>
  <c r="JI156" i="24"/>
  <c r="JQ156" i="24"/>
  <c r="FR157" i="24"/>
  <c r="FQ157" i="24"/>
  <c r="FY157" i="24"/>
  <c r="GR137" i="24"/>
  <c r="IN137" i="24"/>
  <c r="BA152" i="24"/>
  <c r="BU152" i="24"/>
  <c r="CW152" i="24"/>
  <c r="DQ152" i="24"/>
  <c r="ES152" i="24"/>
  <c r="FM152" i="24"/>
  <c r="GO152" i="24"/>
  <c r="HI152" i="24"/>
  <c r="IK152" i="24"/>
  <c r="JE152" i="24"/>
  <c r="E153" i="24"/>
  <c r="Y153" i="24"/>
  <c r="FE154" i="24"/>
  <c r="HA154" i="24"/>
  <c r="IW154" i="24"/>
  <c r="Q155" i="24"/>
  <c r="BM155" i="24"/>
  <c r="DI155" i="24"/>
  <c r="IL155" i="24"/>
  <c r="IK155" i="24"/>
  <c r="IS155" i="24"/>
  <c r="BB156" i="24"/>
  <c r="BA156" i="24"/>
  <c r="BI156" i="24"/>
  <c r="ET156" i="24"/>
  <c r="ES156" i="24"/>
  <c r="FA156" i="24"/>
  <c r="IL156" i="24"/>
  <c r="IK156" i="24"/>
  <c r="IS156" i="24"/>
  <c r="BB157" i="24"/>
  <c r="BA157" i="24"/>
  <c r="BI157" i="24"/>
  <c r="ET157" i="24"/>
  <c r="ES157" i="24"/>
  <c r="FA157" i="24"/>
  <c r="IL157" i="24"/>
  <c r="IK157" i="24"/>
  <c r="IS157" i="24"/>
  <c r="BI152" i="24"/>
  <c r="DE152" i="24"/>
  <c r="FA152" i="24"/>
  <c r="GW152" i="24"/>
  <c r="IS152" i="24"/>
  <c r="M153" i="24"/>
  <c r="AP153" i="24"/>
  <c r="AO153" i="24"/>
  <c r="AW153" i="24"/>
  <c r="BN153" i="24"/>
  <c r="BM153" i="24"/>
  <c r="BU153" i="24"/>
  <c r="CL153" i="24"/>
  <c r="CK153" i="24"/>
  <c r="CS153" i="24"/>
  <c r="DJ153" i="24"/>
  <c r="DI153" i="24"/>
  <c r="DQ153" i="24"/>
  <c r="EH153" i="24"/>
  <c r="EG153" i="24"/>
  <c r="EO153" i="24"/>
  <c r="FF153" i="24"/>
  <c r="FE153" i="24"/>
  <c r="FM153" i="24"/>
  <c r="GD153" i="24"/>
  <c r="GC153" i="24"/>
  <c r="GK153" i="24"/>
  <c r="HB153" i="24"/>
  <c r="HA153" i="24"/>
  <c r="HI153" i="24"/>
  <c r="HZ153" i="24"/>
  <c r="HY153" i="24"/>
  <c r="IG153" i="24"/>
  <c r="IX153" i="24"/>
  <c r="IW153" i="24"/>
  <c r="JE153" i="24"/>
  <c r="JV153" i="24"/>
  <c r="JU153" i="24"/>
  <c r="KC153" i="24"/>
  <c r="R154" i="24"/>
  <c r="Q154" i="24"/>
  <c r="Y154" i="24"/>
  <c r="AP154" i="24"/>
  <c r="AO154" i="24"/>
  <c r="AW154" i="24"/>
  <c r="BN154" i="24"/>
  <c r="BM154" i="24"/>
  <c r="BU154" i="24"/>
  <c r="CL154" i="24"/>
  <c r="CK154" i="24"/>
  <c r="CS154" i="24"/>
  <c r="DJ154" i="24"/>
  <c r="DI154" i="24"/>
  <c r="DQ154" i="24"/>
  <c r="FM154" i="24"/>
  <c r="HI154" i="24"/>
  <c r="JE154" i="24"/>
  <c r="Y155" i="24"/>
  <c r="BU155" i="24"/>
  <c r="DQ155" i="24"/>
  <c r="FM155" i="24"/>
  <c r="HN155" i="24"/>
  <c r="HM155" i="24"/>
  <c r="HU155" i="24"/>
  <c r="AD156" i="24"/>
  <c r="AC156" i="24"/>
  <c r="AK156" i="24"/>
  <c r="DV156" i="24"/>
  <c r="DU156" i="24"/>
  <c r="EC156" i="24"/>
  <c r="HN156" i="24"/>
  <c r="HM156" i="24"/>
  <c r="HU156" i="24"/>
  <c r="AD157" i="24"/>
  <c r="AC157" i="24"/>
  <c r="AK157" i="24"/>
  <c r="DV157" i="24"/>
  <c r="DU157" i="24"/>
  <c r="EC157" i="24"/>
  <c r="HN157" i="24"/>
  <c r="HM157" i="24"/>
  <c r="HU157" i="24"/>
  <c r="EG154" i="24"/>
  <c r="FA154" i="24"/>
  <c r="GC154" i="24"/>
  <c r="GW154" i="24"/>
  <c r="HY154" i="24"/>
  <c r="IS154" i="24"/>
  <c r="JU154" i="24"/>
  <c r="M155" i="24"/>
  <c r="AO155" i="24"/>
  <c r="BI155" i="24"/>
  <c r="CK155" i="24"/>
  <c r="DE155" i="24"/>
  <c r="EG155" i="24"/>
  <c r="FA155" i="24"/>
  <c r="GD155" i="24"/>
  <c r="GC155" i="24"/>
  <c r="GK155" i="24"/>
  <c r="HB155" i="24"/>
  <c r="HA155" i="24"/>
  <c r="HI155" i="24"/>
  <c r="HZ155" i="24"/>
  <c r="HY155" i="24"/>
  <c r="IG155" i="24"/>
  <c r="IX155" i="24"/>
  <c r="IW155" i="24"/>
  <c r="JE155" i="24"/>
  <c r="JV155" i="24"/>
  <c r="JU155" i="24"/>
  <c r="KC155" i="24"/>
  <c r="R156" i="24"/>
  <c r="Q156" i="24"/>
  <c r="Y156" i="24"/>
  <c r="AP156" i="24"/>
  <c r="AO156" i="24"/>
  <c r="AW156" i="24"/>
  <c r="BN156" i="24"/>
  <c r="BM156" i="24"/>
  <c r="BU156" i="24"/>
  <c r="CL156" i="24"/>
  <c r="CK156" i="24"/>
  <c r="CS156" i="24"/>
  <c r="DJ156" i="24"/>
  <c r="DI156" i="24"/>
  <c r="DQ156" i="24"/>
  <c r="EH156" i="24"/>
  <c r="EG156" i="24"/>
  <c r="EO156" i="24"/>
  <c r="FF156" i="24"/>
  <c r="FE156" i="24"/>
  <c r="FM156" i="24"/>
  <c r="GD156" i="24"/>
  <c r="GC156" i="24"/>
  <c r="GK156" i="24"/>
  <c r="HB156" i="24"/>
  <c r="HA156" i="24"/>
  <c r="HI156" i="24"/>
  <c r="HZ156" i="24"/>
  <c r="HY156" i="24"/>
  <c r="IG156" i="24"/>
  <c r="IX156" i="24"/>
  <c r="IW156" i="24"/>
  <c r="JE156" i="24"/>
  <c r="JV156" i="24"/>
  <c r="JU156" i="24"/>
  <c r="KC156" i="24"/>
  <c r="R157" i="24"/>
  <c r="Q157" i="24"/>
  <c r="Y157" i="24"/>
  <c r="AP157" i="24"/>
  <c r="AO157" i="24"/>
  <c r="AW157" i="24"/>
  <c r="BN157" i="24"/>
  <c r="BM157" i="24"/>
  <c r="BU157" i="24"/>
  <c r="CL157" i="24"/>
  <c r="CK157" i="24"/>
  <c r="CS157" i="24"/>
  <c r="DJ157" i="24"/>
  <c r="DI157" i="24"/>
  <c r="DQ157" i="24"/>
  <c r="EH157" i="24"/>
  <c r="EG157" i="24"/>
  <c r="EO157" i="24"/>
  <c r="FF157" i="24"/>
  <c r="FE157" i="24"/>
  <c r="FM157" i="24"/>
  <c r="GD157" i="24"/>
  <c r="GC157" i="24"/>
  <c r="GK157" i="24"/>
  <c r="HB157" i="24"/>
  <c r="HA157" i="24"/>
  <c r="HI157" i="24"/>
  <c r="HZ157" i="24"/>
  <c r="HY157" i="24"/>
  <c r="IG157" i="24"/>
  <c r="IX157" i="24"/>
  <c r="IW157" i="24"/>
  <c r="JE157" i="24"/>
  <c r="JV157" i="24"/>
  <c r="JU157" i="24"/>
  <c r="KC157" i="24"/>
  <c r="EO154" i="24"/>
  <c r="GK154" i="24"/>
  <c r="IG154" i="24"/>
  <c r="KC154" i="24"/>
  <c r="AW155" i="24"/>
  <c r="CS155" i="24"/>
  <c r="EO155" i="24"/>
  <c r="E5" i="11"/>
  <c r="E4" i="11"/>
  <c r="BQ11" i="9"/>
  <c r="BQ12" i="9"/>
  <c r="BQ13" i="9"/>
  <c r="BQ14" i="9"/>
  <c r="BQ15" i="9"/>
  <c r="BQ16" i="9"/>
  <c r="BQ17" i="9"/>
  <c r="BQ18" i="9"/>
  <c r="AD16" i="9"/>
  <c r="AD15" i="9"/>
  <c r="AX25" i="9"/>
  <c r="AX19" i="9"/>
  <c r="AX18" i="9"/>
  <c r="AX16" i="9"/>
  <c r="AX15" i="9"/>
  <c r="AX14" i="9"/>
  <c r="AX13" i="9"/>
  <c r="AX12" i="9"/>
  <c r="AX11" i="9"/>
  <c r="AD19" i="9"/>
  <c r="AD18" i="9"/>
  <c r="AD14" i="9"/>
  <c r="AD13" i="9"/>
  <c r="AD12" i="9"/>
  <c r="AD11" i="9"/>
  <c r="X1" i="12"/>
  <c r="X30" i="12" s="1"/>
  <c r="V1" i="12"/>
  <c r="V22" i="12" s="1"/>
  <c r="U1" i="12"/>
  <c r="U22" i="12" s="1"/>
  <c r="T1" i="12"/>
  <c r="T22" i="12" s="1"/>
  <c r="S1" i="12"/>
  <c r="S22" i="12" s="1"/>
  <c r="R1" i="12"/>
  <c r="R22" i="12" s="1"/>
  <c r="Q1" i="12"/>
  <c r="Q22" i="12" s="1"/>
  <c r="P1" i="12"/>
  <c r="P22" i="12" s="1"/>
  <c r="O1" i="12"/>
  <c r="O22" i="12" s="1"/>
  <c r="N1" i="12"/>
  <c r="N22" i="12" s="1"/>
  <c r="M1" i="12"/>
  <c r="M22" i="12" s="1"/>
  <c r="L1" i="12"/>
  <c r="L22" i="12" s="1"/>
  <c r="K1" i="12"/>
  <c r="K22" i="12" s="1"/>
  <c r="I1" i="12"/>
  <c r="I22" i="12" s="1"/>
  <c r="H1" i="12"/>
  <c r="H22" i="12" s="1"/>
  <c r="G1" i="12"/>
  <c r="G22" i="12" s="1"/>
  <c r="F1" i="12"/>
  <c r="F22" i="12" s="1"/>
  <c r="E1" i="12"/>
  <c r="E22" i="12" s="1"/>
  <c r="D1" i="12"/>
  <c r="D22" i="12" s="1"/>
  <c r="C1" i="12"/>
  <c r="C22" i="12" s="1"/>
  <c r="U30" i="12"/>
  <c r="T30" i="12"/>
  <c r="M30" i="12"/>
  <c r="K30" i="12"/>
  <c r="J30" i="12"/>
  <c r="D30" i="12"/>
  <c r="C30" i="12"/>
  <c r="X29" i="12"/>
  <c r="V29" i="12"/>
  <c r="U29" i="12"/>
  <c r="T29" i="12"/>
  <c r="S29" i="12"/>
  <c r="R29" i="12"/>
  <c r="Q29" i="12"/>
  <c r="P29" i="12"/>
  <c r="O29" i="12"/>
  <c r="N29" i="12"/>
  <c r="M29" i="12"/>
  <c r="L29" i="12"/>
  <c r="K29" i="12"/>
  <c r="J29" i="12"/>
  <c r="I29" i="12"/>
  <c r="H29" i="12"/>
  <c r="G29" i="12"/>
  <c r="F29" i="12"/>
  <c r="E29" i="12"/>
  <c r="D29" i="12"/>
  <c r="C29" i="12"/>
  <c r="Q24" i="12"/>
  <c r="J24" i="12"/>
  <c r="I24" i="12"/>
  <c r="X23" i="12"/>
  <c r="V23" i="12"/>
  <c r="U23" i="12"/>
  <c r="T23" i="12"/>
  <c r="S23" i="12"/>
  <c r="R23" i="12"/>
  <c r="Q23" i="12"/>
  <c r="P23" i="12"/>
  <c r="O23" i="12"/>
  <c r="N23" i="12"/>
  <c r="M23" i="12"/>
  <c r="L23" i="12"/>
  <c r="K23" i="12"/>
  <c r="J23" i="12"/>
  <c r="I23" i="12"/>
  <c r="H23" i="12"/>
  <c r="G23" i="12"/>
  <c r="F23" i="12"/>
  <c r="E23" i="12"/>
  <c r="D23" i="12"/>
  <c r="C23" i="12"/>
  <c r="L2" i="12"/>
  <c r="T2" i="12"/>
  <c r="K24" i="12"/>
  <c r="O24" i="12"/>
  <c r="X24" i="12"/>
  <c r="F30" i="12"/>
  <c r="JY100" i="4"/>
  <c r="JU100" i="4" s="1"/>
  <c r="KB100" i="4"/>
  <c r="KA100" i="4"/>
  <c r="JZ100" i="4"/>
  <c r="JY99" i="4"/>
  <c r="JU99" i="4" s="1"/>
  <c r="KB99" i="4"/>
  <c r="KA99" i="4"/>
  <c r="JZ99" i="4"/>
  <c r="JY98" i="4"/>
  <c r="KC98" i="4" s="1"/>
  <c r="KB98" i="4"/>
  <c r="KA98" i="4"/>
  <c r="JZ98" i="4"/>
  <c r="JU98" i="4"/>
  <c r="JY97" i="4"/>
  <c r="KC97" i="4" s="1"/>
  <c r="KB97" i="4"/>
  <c r="KA97" i="4"/>
  <c r="JZ97" i="4"/>
  <c r="JY96" i="4"/>
  <c r="KB96" i="4"/>
  <c r="KA96" i="4"/>
  <c r="JZ96" i="4"/>
  <c r="JU96" i="4"/>
  <c r="JY95" i="4"/>
  <c r="KB95" i="4"/>
  <c r="KA95" i="4"/>
  <c r="JZ95" i="4"/>
  <c r="JY94" i="4"/>
  <c r="KC94" i="4" s="1"/>
  <c r="KB94" i="4"/>
  <c r="KA94" i="4"/>
  <c r="JZ94" i="4"/>
  <c r="JU94" i="4"/>
  <c r="JY93" i="4"/>
  <c r="KC93" i="4"/>
  <c r="KB93" i="4"/>
  <c r="KA93" i="4"/>
  <c r="JZ93" i="4"/>
  <c r="JV93" i="4"/>
  <c r="JU93" i="4"/>
  <c r="JY92" i="4"/>
  <c r="JU92" i="4" s="1"/>
  <c r="KB92" i="4"/>
  <c r="KA92" i="4"/>
  <c r="JZ92" i="4"/>
  <c r="JY91" i="4"/>
  <c r="JU91" i="4" s="1"/>
  <c r="KB91" i="4"/>
  <c r="KA91" i="4"/>
  <c r="JZ91" i="4"/>
  <c r="JY90" i="4"/>
  <c r="JU90" i="4" s="1"/>
  <c r="KB90" i="4"/>
  <c r="KA90" i="4"/>
  <c r="JZ90" i="4"/>
  <c r="JY89" i="4"/>
  <c r="KC89" i="4"/>
  <c r="KB89" i="4"/>
  <c r="KA89" i="4"/>
  <c r="JZ89" i="4"/>
  <c r="JV89" i="4"/>
  <c r="JU89" i="4"/>
  <c r="JY88" i="4"/>
  <c r="KB88" i="4"/>
  <c r="KA88" i="4"/>
  <c r="JZ88" i="4"/>
  <c r="JU88" i="4"/>
  <c r="JY87" i="4"/>
  <c r="JU87" i="4" s="1"/>
  <c r="KC87" i="4"/>
  <c r="KB87" i="4"/>
  <c r="KA87" i="4"/>
  <c r="JZ87" i="4"/>
  <c r="JV87" i="4"/>
  <c r="JY86" i="4"/>
  <c r="KB86" i="4"/>
  <c r="KA86" i="4"/>
  <c r="JZ86" i="4"/>
  <c r="JY85" i="4"/>
  <c r="JU85" i="4" s="1"/>
  <c r="KC85" i="4"/>
  <c r="KB85" i="4"/>
  <c r="KA85" i="4"/>
  <c r="JZ85" i="4"/>
  <c r="JV85" i="4"/>
  <c r="JY84" i="4"/>
  <c r="KB84" i="4"/>
  <c r="KA84" i="4"/>
  <c r="JZ84" i="4"/>
  <c r="JU84" i="4"/>
  <c r="JY83" i="4"/>
  <c r="JU83" i="4" s="1"/>
  <c r="KB83" i="4"/>
  <c r="KA83" i="4"/>
  <c r="JZ83" i="4"/>
  <c r="JY82" i="4"/>
  <c r="KC82" i="4" s="1"/>
  <c r="KB82" i="4"/>
  <c r="KA82" i="4"/>
  <c r="JZ82" i="4"/>
  <c r="JU82" i="4"/>
  <c r="JY81" i="4"/>
  <c r="KB81" i="4"/>
  <c r="KA81" i="4"/>
  <c r="JZ81" i="4"/>
  <c r="JU81" i="4"/>
  <c r="JY80" i="4"/>
  <c r="KB80" i="4"/>
  <c r="KA80" i="4"/>
  <c r="JZ80" i="4"/>
  <c r="JU80" i="4"/>
  <c r="JY79" i="4"/>
  <c r="KB79" i="4"/>
  <c r="KA79" i="4"/>
  <c r="JZ79" i="4"/>
  <c r="JY78" i="4"/>
  <c r="JU78" i="4" s="1"/>
  <c r="KB78" i="4"/>
  <c r="KA78" i="4"/>
  <c r="JZ78" i="4"/>
  <c r="JY77" i="4"/>
  <c r="JU77" i="4" s="1"/>
  <c r="KB77" i="4"/>
  <c r="KA77" i="4"/>
  <c r="JZ77" i="4"/>
  <c r="JY76" i="4"/>
  <c r="JU76" i="4" s="1"/>
  <c r="KB76" i="4"/>
  <c r="KA76" i="4"/>
  <c r="JZ76" i="4"/>
  <c r="JY75" i="4"/>
  <c r="JU75" i="4" s="1"/>
  <c r="KB75" i="4"/>
  <c r="KA75" i="4"/>
  <c r="JZ75" i="4"/>
  <c r="JY74" i="4"/>
  <c r="JU74" i="4" s="1"/>
  <c r="KB74" i="4"/>
  <c r="KA74" i="4"/>
  <c r="JZ74" i="4"/>
  <c r="JY73" i="4"/>
  <c r="JU73" i="4" s="1"/>
  <c r="KB73" i="4"/>
  <c r="KA73" i="4"/>
  <c r="JZ73" i="4"/>
  <c r="JY72" i="4"/>
  <c r="KB72" i="4"/>
  <c r="KA72" i="4"/>
  <c r="JZ72" i="4"/>
  <c r="JU72" i="4"/>
  <c r="JY71" i="4"/>
  <c r="JU71" i="4" s="1"/>
  <c r="KB71" i="4"/>
  <c r="KA71" i="4"/>
  <c r="JZ71" i="4"/>
  <c r="JY70" i="4"/>
  <c r="KB70" i="4"/>
  <c r="KA70" i="4"/>
  <c r="JZ70" i="4"/>
  <c r="JY69" i="4"/>
  <c r="JV69" i="4" s="1"/>
  <c r="KB69" i="4"/>
  <c r="KA69" i="4"/>
  <c r="JZ69" i="4"/>
  <c r="JU69" i="4"/>
  <c r="JY68" i="4"/>
  <c r="JU68" i="4" s="1"/>
  <c r="KB68" i="4"/>
  <c r="KA68" i="4"/>
  <c r="JZ68" i="4"/>
  <c r="JY67" i="4"/>
  <c r="JU67" i="4" s="1"/>
  <c r="KB67" i="4"/>
  <c r="KA67" i="4"/>
  <c r="JZ67" i="4"/>
  <c r="JY66" i="4"/>
  <c r="KC66" i="4" s="1"/>
  <c r="KB66" i="4"/>
  <c r="KA66" i="4"/>
  <c r="JZ66" i="4"/>
  <c r="JY65" i="4"/>
  <c r="JU65" i="4" s="1"/>
  <c r="KC65" i="4"/>
  <c r="KB65" i="4"/>
  <c r="KA65" i="4"/>
  <c r="JZ65" i="4"/>
  <c r="JV65" i="4"/>
  <c r="JY64" i="4"/>
  <c r="KB64" i="4"/>
  <c r="KA64" i="4"/>
  <c r="JZ64" i="4"/>
  <c r="JU64" i="4"/>
  <c r="JY63" i="4"/>
  <c r="KB63" i="4"/>
  <c r="KA63" i="4"/>
  <c r="JZ63" i="4"/>
  <c r="JY62" i="4"/>
  <c r="JU62" i="4" s="1"/>
  <c r="KC62" i="4"/>
  <c r="KB62" i="4"/>
  <c r="KA62" i="4"/>
  <c r="JZ62" i="4"/>
  <c r="JV62" i="4"/>
  <c r="JY61" i="4"/>
  <c r="KC61" i="4"/>
  <c r="KB61" i="4"/>
  <c r="KA61" i="4"/>
  <c r="JZ61" i="4"/>
  <c r="JV61" i="4"/>
  <c r="JU61" i="4"/>
  <c r="JY60" i="4"/>
  <c r="KB60" i="4"/>
  <c r="KA60" i="4"/>
  <c r="JZ60" i="4"/>
  <c r="JU60" i="4"/>
  <c r="JY59" i="4"/>
  <c r="JU59" i="4" s="1"/>
  <c r="KB59" i="4"/>
  <c r="KA59" i="4"/>
  <c r="JZ59" i="4"/>
  <c r="JY58" i="4"/>
  <c r="JU58" i="4" s="1"/>
  <c r="KB58" i="4"/>
  <c r="KA58" i="4"/>
  <c r="JZ58" i="4"/>
  <c r="JY57" i="4"/>
  <c r="JV57" i="4" s="1"/>
  <c r="KB57" i="4"/>
  <c r="KA57" i="4"/>
  <c r="JZ57" i="4"/>
  <c r="JU57" i="4"/>
  <c r="JY56" i="4"/>
  <c r="JU56" i="4" s="1"/>
  <c r="KB56" i="4"/>
  <c r="KA56" i="4"/>
  <c r="JZ56" i="4"/>
  <c r="JY55" i="4"/>
  <c r="JU55" i="4" s="1"/>
  <c r="KC55" i="4"/>
  <c r="KB55" i="4"/>
  <c r="KA55" i="4"/>
  <c r="JZ55" i="4"/>
  <c r="JV55" i="4"/>
  <c r="JY54" i="4"/>
  <c r="KB54" i="4"/>
  <c r="KA54" i="4"/>
  <c r="JZ54" i="4"/>
  <c r="JY53" i="4"/>
  <c r="JU53" i="4" s="1"/>
  <c r="KB53" i="4"/>
  <c r="KA53" i="4"/>
  <c r="JZ53" i="4"/>
  <c r="JY52" i="4"/>
  <c r="JU52" i="4" s="1"/>
  <c r="KB52" i="4"/>
  <c r="KA52" i="4"/>
  <c r="JZ52" i="4"/>
  <c r="JY51" i="4"/>
  <c r="JU51" i="4" s="1"/>
  <c r="KB51" i="4"/>
  <c r="KA51" i="4"/>
  <c r="JZ51" i="4"/>
  <c r="JY50" i="4"/>
  <c r="KC50" i="4" s="1"/>
  <c r="KB50" i="4"/>
  <c r="KA50" i="4"/>
  <c r="JZ50" i="4"/>
  <c r="JU50" i="4"/>
  <c r="JY49" i="4"/>
  <c r="JU49" i="4" s="1"/>
  <c r="KB49" i="4"/>
  <c r="KA49" i="4"/>
  <c r="JZ49" i="4"/>
  <c r="JY48" i="4"/>
  <c r="KB48" i="4"/>
  <c r="KA48" i="4"/>
  <c r="JZ48" i="4"/>
  <c r="JU48" i="4"/>
  <c r="JY47" i="4"/>
  <c r="KB47" i="4"/>
  <c r="KA47" i="4"/>
  <c r="JZ47" i="4"/>
  <c r="JY46" i="4"/>
  <c r="KB46" i="4"/>
  <c r="KA46" i="4"/>
  <c r="JZ46" i="4"/>
  <c r="JU46" i="4"/>
  <c r="JY45" i="4"/>
  <c r="JU45" i="4" s="1"/>
  <c r="KC45" i="4"/>
  <c r="KB45" i="4"/>
  <c r="KA45" i="4"/>
  <c r="JZ45" i="4"/>
  <c r="JV45" i="4"/>
  <c r="JY44" i="4"/>
  <c r="JU44" i="4" s="1"/>
  <c r="KB44" i="4"/>
  <c r="KA44" i="4"/>
  <c r="JZ44" i="4"/>
  <c r="JY43" i="4"/>
  <c r="JU43" i="4" s="1"/>
  <c r="KB43" i="4"/>
  <c r="KA43" i="4"/>
  <c r="JZ43" i="4"/>
  <c r="JY42" i="4"/>
  <c r="JU42" i="4" s="1"/>
  <c r="KB42" i="4"/>
  <c r="KA42" i="4"/>
  <c r="JZ42" i="4"/>
  <c r="JY41" i="4"/>
  <c r="JU41" i="4" s="1"/>
  <c r="KB41" i="4"/>
  <c r="KA41" i="4"/>
  <c r="JZ41" i="4"/>
  <c r="JY40" i="4"/>
  <c r="KB40" i="4"/>
  <c r="KA40" i="4"/>
  <c r="JZ40" i="4"/>
  <c r="JU40" i="4"/>
  <c r="JY39" i="4"/>
  <c r="JU39" i="4" s="1"/>
  <c r="KB39" i="4"/>
  <c r="KA39" i="4"/>
  <c r="JZ39" i="4"/>
  <c r="JY38" i="4"/>
  <c r="KB38" i="4"/>
  <c r="KA38" i="4"/>
  <c r="JZ38" i="4"/>
  <c r="JY37" i="4"/>
  <c r="JU37" i="4" s="1"/>
  <c r="KC37" i="4"/>
  <c r="KB37" i="4"/>
  <c r="KA37" i="4"/>
  <c r="JZ37" i="4"/>
  <c r="JV37" i="4"/>
  <c r="JY36" i="4"/>
  <c r="JU36" i="4" s="1"/>
  <c r="KB36" i="4"/>
  <c r="KA36" i="4"/>
  <c r="JZ36" i="4"/>
  <c r="JY35" i="4"/>
  <c r="JU35" i="4" s="1"/>
  <c r="KB35" i="4"/>
  <c r="KA35" i="4"/>
  <c r="JZ35" i="4"/>
  <c r="JY34" i="4"/>
  <c r="KC34" i="4" s="1"/>
  <c r="KB34" i="4"/>
  <c r="KA34" i="4"/>
  <c r="JZ34" i="4"/>
  <c r="JY33" i="4"/>
  <c r="JU33" i="4" s="1"/>
  <c r="KB33" i="4"/>
  <c r="KA33" i="4"/>
  <c r="JZ33" i="4"/>
  <c r="JY32" i="4"/>
  <c r="JU32" i="4" s="1"/>
  <c r="KB32" i="4"/>
  <c r="KA32" i="4"/>
  <c r="JZ32" i="4"/>
  <c r="JY31" i="4"/>
  <c r="KB31" i="4"/>
  <c r="KA31" i="4"/>
  <c r="JZ31" i="4"/>
  <c r="JY30" i="4"/>
  <c r="JU30" i="4" s="1"/>
  <c r="KB30" i="4"/>
  <c r="KA30" i="4"/>
  <c r="JZ30" i="4"/>
  <c r="JY29" i="4"/>
  <c r="KC29" i="4"/>
  <c r="KB29" i="4"/>
  <c r="KA29" i="4"/>
  <c r="JZ29" i="4"/>
  <c r="JV29" i="4"/>
  <c r="JU29" i="4"/>
  <c r="JY28" i="4"/>
  <c r="KB28" i="4"/>
  <c r="KA28" i="4"/>
  <c r="JZ28" i="4"/>
  <c r="JU28" i="4"/>
  <c r="JY27" i="4"/>
  <c r="JU27" i="4" s="1"/>
  <c r="KB27" i="4"/>
  <c r="KA27" i="4"/>
  <c r="JZ27" i="4"/>
  <c r="JY26" i="4"/>
  <c r="JU26" i="4" s="1"/>
  <c r="KB26" i="4"/>
  <c r="KA26" i="4"/>
  <c r="JZ26" i="4"/>
  <c r="JY25" i="4"/>
  <c r="KC25" i="4"/>
  <c r="KB25" i="4"/>
  <c r="KA25" i="4"/>
  <c r="JZ25" i="4"/>
  <c r="JV25" i="4"/>
  <c r="JU25" i="4"/>
  <c r="JY24" i="4"/>
  <c r="JU24" i="4" s="1"/>
  <c r="KB24" i="4"/>
  <c r="KA24" i="4"/>
  <c r="JZ24" i="4"/>
  <c r="JY23" i="4"/>
  <c r="JU23" i="4" s="1"/>
  <c r="KC23" i="4"/>
  <c r="KB23" i="4"/>
  <c r="KA23" i="4"/>
  <c r="JZ23" i="4"/>
  <c r="JV23" i="4"/>
  <c r="JY22" i="4"/>
  <c r="KB22" i="4"/>
  <c r="KA22" i="4"/>
  <c r="JZ22" i="4"/>
  <c r="JY21" i="4"/>
  <c r="JU21" i="4" s="1"/>
  <c r="KB21" i="4"/>
  <c r="KA21" i="4"/>
  <c r="JZ21" i="4"/>
  <c r="JY20" i="4"/>
  <c r="KB20" i="4"/>
  <c r="KA20" i="4"/>
  <c r="JZ20" i="4"/>
  <c r="JU20" i="4"/>
  <c r="JY19" i="4"/>
  <c r="JU19" i="4" s="1"/>
  <c r="KB19" i="4"/>
  <c r="KA19" i="4"/>
  <c r="JZ19" i="4"/>
  <c r="JY18" i="4"/>
  <c r="KC18" i="4" s="1"/>
  <c r="KB18" i="4"/>
  <c r="KA18" i="4"/>
  <c r="JZ18" i="4"/>
  <c r="JU18" i="4"/>
  <c r="JY17" i="4"/>
  <c r="KB17" i="4"/>
  <c r="KA17" i="4"/>
  <c r="JZ17" i="4"/>
  <c r="JU17" i="4"/>
  <c r="JY16" i="4"/>
  <c r="JU16" i="4" s="1"/>
  <c r="KB16" i="4"/>
  <c r="KA16" i="4"/>
  <c r="JZ16" i="4"/>
  <c r="JY15" i="4"/>
  <c r="KB15" i="4"/>
  <c r="KA15" i="4"/>
  <c r="JZ15" i="4"/>
  <c r="JY14" i="4"/>
  <c r="JU14" i="4" s="1"/>
  <c r="KB14" i="4"/>
  <c r="KA14" i="4"/>
  <c r="JZ14" i="4"/>
  <c r="JY13" i="4"/>
  <c r="JU13" i="4" s="1"/>
  <c r="KB13" i="4"/>
  <c r="KA13" i="4"/>
  <c r="JZ13" i="4"/>
  <c r="JY12" i="4"/>
  <c r="JU12" i="4" s="1"/>
  <c r="KB12" i="4"/>
  <c r="KA12" i="4"/>
  <c r="JZ12" i="4"/>
  <c r="JY11" i="4"/>
  <c r="JU11" i="4" s="1"/>
  <c r="KB11" i="4"/>
  <c r="KA11" i="4"/>
  <c r="JZ11" i="4"/>
  <c r="JM100" i="4"/>
  <c r="JI100" i="4" s="1"/>
  <c r="JP100" i="4"/>
  <c r="JO100" i="4"/>
  <c r="JN100" i="4"/>
  <c r="JM99" i="4"/>
  <c r="JI99" i="4" s="1"/>
  <c r="JQ99" i="4"/>
  <c r="JP99" i="4"/>
  <c r="JO99" i="4"/>
  <c r="JN99" i="4"/>
  <c r="JJ99" i="4"/>
  <c r="JM98" i="4"/>
  <c r="JP98" i="4"/>
  <c r="JO98" i="4"/>
  <c r="JN98" i="4"/>
  <c r="JI98" i="4"/>
  <c r="JM97" i="4"/>
  <c r="JI97" i="4" s="1"/>
  <c r="JP97" i="4"/>
  <c r="JO97" i="4"/>
  <c r="JN97" i="4"/>
  <c r="JM96" i="4"/>
  <c r="JP96" i="4"/>
  <c r="JO96" i="4"/>
  <c r="JN96" i="4"/>
  <c r="JM95" i="4"/>
  <c r="JQ95" i="4"/>
  <c r="JP95" i="4"/>
  <c r="JO95" i="4"/>
  <c r="JN95" i="4"/>
  <c r="JJ95" i="4"/>
  <c r="JI95" i="4"/>
  <c r="JM94" i="4"/>
  <c r="JP94" i="4"/>
  <c r="JO94" i="4"/>
  <c r="JN94" i="4"/>
  <c r="JI94" i="4"/>
  <c r="JM93" i="4"/>
  <c r="JI93" i="4" s="1"/>
  <c r="JP93" i="4"/>
  <c r="JO93" i="4"/>
  <c r="JN93" i="4"/>
  <c r="JM92" i="4"/>
  <c r="JQ92" i="4" s="1"/>
  <c r="JP92" i="4"/>
  <c r="JO92" i="4"/>
  <c r="JN92" i="4"/>
  <c r="JI92" i="4"/>
  <c r="JM91" i="4"/>
  <c r="JQ91" i="4" s="1"/>
  <c r="JP91" i="4"/>
  <c r="JO91" i="4"/>
  <c r="JN91" i="4"/>
  <c r="JM90" i="4"/>
  <c r="JP90" i="4"/>
  <c r="JO90" i="4"/>
  <c r="JN90" i="4"/>
  <c r="JI90" i="4"/>
  <c r="JM89" i="4"/>
  <c r="JP89" i="4"/>
  <c r="JO89" i="4"/>
  <c r="JN89" i="4"/>
  <c r="JM88" i="4"/>
  <c r="JQ88" i="4" s="1"/>
  <c r="JP88" i="4"/>
  <c r="JO88" i="4"/>
  <c r="JN88" i="4"/>
  <c r="JM87" i="4"/>
  <c r="JQ87" i="4" s="1"/>
  <c r="JP87" i="4"/>
  <c r="JO87" i="4"/>
  <c r="JN87" i="4"/>
  <c r="JM86" i="4"/>
  <c r="JI86" i="4" s="1"/>
  <c r="JP86" i="4"/>
  <c r="JO86" i="4"/>
  <c r="JN86" i="4"/>
  <c r="JM85" i="4"/>
  <c r="JI85" i="4" s="1"/>
  <c r="JP85" i="4"/>
  <c r="JO85" i="4"/>
  <c r="JN85" i="4"/>
  <c r="JM84" i="4"/>
  <c r="JI84" i="4" s="1"/>
  <c r="JP84" i="4"/>
  <c r="JO84" i="4"/>
  <c r="JN84" i="4"/>
  <c r="JM83" i="4"/>
  <c r="JJ83" i="4" s="1"/>
  <c r="JP83" i="4"/>
  <c r="JO83" i="4"/>
  <c r="JN83" i="4"/>
  <c r="JM82" i="4"/>
  <c r="JP82" i="4"/>
  <c r="JO82" i="4"/>
  <c r="JN82" i="4"/>
  <c r="JI82" i="4"/>
  <c r="JM81" i="4"/>
  <c r="JI81" i="4" s="1"/>
  <c r="JP81" i="4"/>
  <c r="JO81" i="4"/>
  <c r="JN81" i="4"/>
  <c r="JM80" i="4"/>
  <c r="JP80" i="4"/>
  <c r="JO80" i="4"/>
  <c r="JN80" i="4"/>
  <c r="JM79" i="4"/>
  <c r="JI79" i="4" s="1"/>
  <c r="JP79" i="4"/>
  <c r="JO79" i="4"/>
  <c r="JN79" i="4"/>
  <c r="JJ79" i="4"/>
  <c r="JM78" i="4"/>
  <c r="JI78" i="4" s="1"/>
  <c r="JP78" i="4"/>
  <c r="JO78" i="4"/>
  <c r="JN78" i="4"/>
  <c r="JM77" i="4"/>
  <c r="JI77" i="4" s="1"/>
  <c r="JP77" i="4"/>
  <c r="JO77" i="4"/>
  <c r="JN77" i="4"/>
  <c r="JM76" i="4"/>
  <c r="JQ76" i="4" s="1"/>
  <c r="JP76" i="4"/>
  <c r="JO76" i="4"/>
  <c r="JN76" i="4"/>
  <c r="JI76" i="4"/>
  <c r="JM75" i="4"/>
  <c r="JI75" i="4" s="1"/>
  <c r="JP75" i="4"/>
  <c r="JO75" i="4"/>
  <c r="JN75" i="4"/>
  <c r="JM74" i="4"/>
  <c r="JP74" i="4"/>
  <c r="JO74" i="4"/>
  <c r="JN74" i="4"/>
  <c r="JI74" i="4"/>
  <c r="JM73" i="4"/>
  <c r="JP73" i="4"/>
  <c r="JO73" i="4"/>
  <c r="JN73" i="4"/>
  <c r="JM72" i="4"/>
  <c r="JP72" i="4"/>
  <c r="JO72" i="4"/>
  <c r="JN72" i="4"/>
  <c r="JI72" i="4"/>
  <c r="JM71" i="4"/>
  <c r="JI71" i="4" s="1"/>
  <c r="JP71" i="4"/>
  <c r="JO71" i="4"/>
  <c r="JN71" i="4"/>
  <c r="JM70" i="4"/>
  <c r="JP70" i="4"/>
  <c r="JO70" i="4"/>
  <c r="JN70" i="4"/>
  <c r="JI70" i="4"/>
  <c r="JM69" i="4"/>
  <c r="JI69" i="4" s="1"/>
  <c r="JP69" i="4"/>
  <c r="JO69" i="4"/>
  <c r="JN69" i="4"/>
  <c r="JM68" i="4"/>
  <c r="JI68" i="4" s="1"/>
  <c r="JP68" i="4"/>
  <c r="JO68" i="4"/>
  <c r="JN68" i="4"/>
  <c r="JM67" i="4"/>
  <c r="JI67" i="4" s="1"/>
  <c r="JP67" i="4"/>
  <c r="JO67" i="4"/>
  <c r="JN67" i="4"/>
  <c r="JJ67" i="4"/>
  <c r="JM66" i="4"/>
  <c r="JI66" i="4" s="1"/>
  <c r="JP66" i="4"/>
  <c r="JO66" i="4"/>
  <c r="JN66" i="4"/>
  <c r="JM65" i="4"/>
  <c r="JI65" i="4" s="1"/>
  <c r="JQ65" i="4"/>
  <c r="JP65" i="4"/>
  <c r="JO65" i="4"/>
  <c r="JN65" i="4"/>
  <c r="JJ65" i="4"/>
  <c r="JM64" i="4"/>
  <c r="JP64" i="4"/>
  <c r="JO64" i="4"/>
  <c r="JN64" i="4"/>
  <c r="JM63" i="4"/>
  <c r="JI63" i="4" s="1"/>
  <c r="JQ63" i="4"/>
  <c r="JP63" i="4"/>
  <c r="JO63" i="4"/>
  <c r="JN63" i="4"/>
  <c r="JJ63" i="4"/>
  <c r="JM62" i="4"/>
  <c r="JI62" i="4" s="1"/>
  <c r="JP62" i="4"/>
  <c r="JO62" i="4"/>
  <c r="JN62" i="4"/>
  <c r="JM61" i="4"/>
  <c r="JI61" i="4" s="1"/>
  <c r="JP61" i="4"/>
  <c r="JO61" i="4"/>
  <c r="JN61" i="4"/>
  <c r="JM60" i="4"/>
  <c r="JQ60" i="4" s="1"/>
  <c r="JP60" i="4"/>
  <c r="JO60" i="4"/>
  <c r="JN60" i="4"/>
  <c r="JM59" i="4"/>
  <c r="JJ59" i="4" s="1"/>
  <c r="JP59" i="4"/>
  <c r="JO59" i="4"/>
  <c r="JN59" i="4"/>
  <c r="JM58" i="4"/>
  <c r="JP58" i="4"/>
  <c r="JO58" i="4"/>
  <c r="JN58" i="4"/>
  <c r="JI58" i="4"/>
  <c r="JM57" i="4"/>
  <c r="JP57" i="4"/>
  <c r="JO57" i="4"/>
  <c r="JN57" i="4"/>
  <c r="JM56" i="4"/>
  <c r="JJ56" i="4" s="1"/>
  <c r="JP56" i="4"/>
  <c r="JO56" i="4"/>
  <c r="JN56" i="4"/>
  <c r="JM55" i="4"/>
  <c r="JI55" i="4" s="1"/>
  <c r="JQ55" i="4"/>
  <c r="JP55" i="4"/>
  <c r="JO55" i="4"/>
  <c r="JN55" i="4"/>
  <c r="JJ55" i="4"/>
  <c r="JM54" i="4"/>
  <c r="JP54" i="4"/>
  <c r="JO54" i="4"/>
  <c r="JN54" i="4"/>
  <c r="JI54" i="4"/>
  <c r="JM53" i="4"/>
  <c r="JI53" i="4" s="1"/>
  <c r="JP53" i="4"/>
  <c r="JO53" i="4"/>
  <c r="JN53" i="4"/>
  <c r="JM52" i="4"/>
  <c r="JI52" i="4" s="1"/>
  <c r="JP52" i="4"/>
  <c r="JO52" i="4"/>
  <c r="JN52" i="4"/>
  <c r="JM51" i="4"/>
  <c r="JI51" i="4" s="1"/>
  <c r="JQ51" i="4"/>
  <c r="JP51" i="4"/>
  <c r="JO51" i="4"/>
  <c r="JN51" i="4"/>
  <c r="JJ51" i="4"/>
  <c r="JM50" i="4"/>
  <c r="JI50" i="4" s="1"/>
  <c r="JP50" i="4"/>
  <c r="JO50" i="4"/>
  <c r="JN50" i="4"/>
  <c r="JM49" i="4"/>
  <c r="JI49" i="4" s="1"/>
  <c r="JQ49" i="4"/>
  <c r="JP49" i="4"/>
  <c r="JO49" i="4"/>
  <c r="JN49" i="4"/>
  <c r="JJ49" i="4"/>
  <c r="JM48" i="4"/>
  <c r="JP48" i="4"/>
  <c r="JO48" i="4"/>
  <c r="JN48" i="4"/>
  <c r="JM47" i="4"/>
  <c r="JI47" i="4" s="1"/>
  <c r="JQ47" i="4"/>
  <c r="JP47" i="4"/>
  <c r="JO47" i="4"/>
  <c r="JN47" i="4"/>
  <c r="JJ47" i="4"/>
  <c r="JM46" i="4"/>
  <c r="JP46" i="4"/>
  <c r="JO46" i="4"/>
  <c r="JN46" i="4"/>
  <c r="JI46" i="4"/>
  <c r="JM45" i="4"/>
  <c r="JI45" i="4" s="1"/>
  <c r="JP45" i="4"/>
  <c r="JO45" i="4"/>
  <c r="JN45" i="4"/>
  <c r="JM44" i="4"/>
  <c r="JQ44" i="4" s="1"/>
  <c r="JP44" i="4"/>
  <c r="JO44" i="4"/>
  <c r="JN44" i="4"/>
  <c r="JI44" i="4"/>
  <c r="JM43" i="4"/>
  <c r="JP43" i="4"/>
  <c r="JO43" i="4"/>
  <c r="JN43" i="4"/>
  <c r="JI43" i="4"/>
  <c r="JM42" i="4"/>
  <c r="JI42" i="4" s="1"/>
  <c r="JP42" i="4"/>
  <c r="JO42" i="4"/>
  <c r="JN42" i="4"/>
  <c r="JM41" i="4"/>
  <c r="JP41" i="4"/>
  <c r="JO41" i="4"/>
  <c r="JN41" i="4"/>
  <c r="JM40" i="4"/>
  <c r="JI40" i="4" s="1"/>
  <c r="JP40" i="4"/>
  <c r="JO40" i="4"/>
  <c r="JN40" i="4"/>
  <c r="JM39" i="4"/>
  <c r="JI39" i="4" s="1"/>
  <c r="JP39" i="4"/>
  <c r="JO39" i="4"/>
  <c r="JN39" i="4"/>
  <c r="JM38" i="4"/>
  <c r="JP38" i="4"/>
  <c r="JO38" i="4"/>
  <c r="JN38" i="4"/>
  <c r="JI38" i="4"/>
  <c r="JM37" i="4"/>
  <c r="JI37" i="4" s="1"/>
  <c r="JP37" i="4"/>
  <c r="JO37" i="4"/>
  <c r="JN37" i="4"/>
  <c r="JM36" i="4"/>
  <c r="JI36" i="4" s="1"/>
  <c r="JP36" i="4"/>
  <c r="JO36" i="4"/>
  <c r="JN36" i="4"/>
  <c r="JM35" i="4"/>
  <c r="JI35" i="4" s="1"/>
  <c r="JP35" i="4"/>
  <c r="JO35" i="4"/>
  <c r="JN35" i="4"/>
  <c r="JM34" i="4"/>
  <c r="JP34" i="4"/>
  <c r="JO34" i="4"/>
  <c r="JN34" i="4"/>
  <c r="JI34" i="4"/>
  <c r="JM33" i="4"/>
  <c r="JI33" i="4" s="1"/>
  <c r="JP33" i="4"/>
  <c r="JO33" i="4"/>
  <c r="JN33" i="4"/>
  <c r="JM32" i="4"/>
  <c r="JP32" i="4"/>
  <c r="JO32" i="4"/>
  <c r="JN32" i="4"/>
  <c r="JM31" i="4"/>
  <c r="JQ31" i="4" s="1"/>
  <c r="JP31" i="4"/>
  <c r="JO31" i="4"/>
  <c r="JN31" i="4"/>
  <c r="JM30" i="4"/>
  <c r="JI30" i="4" s="1"/>
  <c r="JP30" i="4"/>
  <c r="JO30" i="4"/>
  <c r="JN30" i="4"/>
  <c r="JM29" i="4"/>
  <c r="JI29" i="4" s="1"/>
  <c r="JP29" i="4"/>
  <c r="JO29" i="4"/>
  <c r="JN29" i="4"/>
  <c r="JM28" i="4"/>
  <c r="JQ28" i="4" s="1"/>
  <c r="JP28" i="4"/>
  <c r="JO28" i="4"/>
  <c r="JN28" i="4"/>
  <c r="JM27" i="4"/>
  <c r="JQ27" i="4"/>
  <c r="JP27" i="4"/>
  <c r="JO27" i="4"/>
  <c r="JN27" i="4"/>
  <c r="JJ27" i="4"/>
  <c r="JI27" i="4"/>
  <c r="JM26" i="4"/>
  <c r="JP26" i="4"/>
  <c r="JO26" i="4"/>
  <c r="JN26" i="4"/>
  <c r="JI26" i="4"/>
  <c r="JM25" i="4"/>
  <c r="JP25" i="4"/>
  <c r="JO25" i="4"/>
  <c r="JN25" i="4"/>
  <c r="JM24" i="4"/>
  <c r="JI24" i="4" s="1"/>
  <c r="JQ24" i="4"/>
  <c r="JP24" i="4"/>
  <c r="JO24" i="4"/>
  <c r="JN24" i="4"/>
  <c r="JJ24" i="4"/>
  <c r="JM23" i="4"/>
  <c r="JP23" i="4"/>
  <c r="JO23" i="4"/>
  <c r="JN23" i="4"/>
  <c r="JI23" i="4"/>
  <c r="JM22" i="4"/>
  <c r="JQ22" i="4" s="1"/>
  <c r="JP22" i="4"/>
  <c r="JO22" i="4"/>
  <c r="JN22" i="4"/>
  <c r="JM21" i="4"/>
  <c r="JP21" i="4"/>
  <c r="JO21" i="4"/>
  <c r="JN21" i="4"/>
  <c r="JM20" i="4"/>
  <c r="JI20" i="4" s="1"/>
  <c r="JP20" i="4"/>
  <c r="JO20" i="4"/>
  <c r="JN20" i="4"/>
  <c r="JM19" i="4"/>
  <c r="JP19" i="4"/>
  <c r="JO19" i="4"/>
  <c r="JN19" i="4"/>
  <c r="JI19" i="4"/>
  <c r="JM18" i="4"/>
  <c r="JQ18" i="4" s="1"/>
  <c r="JP18" i="4"/>
  <c r="JO18" i="4"/>
  <c r="JN18" i="4"/>
  <c r="JI18" i="4"/>
  <c r="JM17" i="4"/>
  <c r="JP17" i="4"/>
  <c r="JO17" i="4"/>
  <c r="JN17" i="4"/>
  <c r="JM16" i="4"/>
  <c r="JP16" i="4"/>
  <c r="JO16" i="4"/>
  <c r="JN16" i="4"/>
  <c r="JM15" i="4"/>
  <c r="JQ15" i="4" s="1"/>
  <c r="JP15" i="4"/>
  <c r="JO15" i="4"/>
  <c r="JN15" i="4"/>
  <c r="JM14" i="4"/>
  <c r="JQ14" i="4" s="1"/>
  <c r="JP14" i="4"/>
  <c r="JO14" i="4"/>
  <c r="JN14" i="4"/>
  <c r="JI14" i="4"/>
  <c r="JM13" i="4"/>
  <c r="JP13" i="4"/>
  <c r="JO13" i="4"/>
  <c r="JN13" i="4"/>
  <c r="JM12" i="4"/>
  <c r="JI12" i="4" s="1"/>
  <c r="JP12" i="4"/>
  <c r="JO12" i="4"/>
  <c r="JN12" i="4"/>
  <c r="JM11" i="4"/>
  <c r="JQ11" i="4" s="1"/>
  <c r="JP11" i="4"/>
  <c r="JO11" i="4"/>
  <c r="JN11" i="4"/>
  <c r="JA100" i="4"/>
  <c r="JE100" i="4" s="1"/>
  <c r="JD100" i="4"/>
  <c r="JC100" i="4"/>
  <c r="JB100" i="4"/>
  <c r="IW100" i="4"/>
  <c r="JA99" i="4"/>
  <c r="JD99" i="4"/>
  <c r="JC99" i="4"/>
  <c r="JB99" i="4"/>
  <c r="JA98" i="4"/>
  <c r="IW98" i="4" s="1"/>
  <c r="JD98" i="4"/>
  <c r="JC98" i="4"/>
  <c r="JB98" i="4"/>
  <c r="JA97" i="4"/>
  <c r="JD97" i="4"/>
  <c r="JC97" i="4"/>
  <c r="JB97" i="4"/>
  <c r="IW97" i="4"/>
  <c r="JA96" i="4"/>
  <c r="JE96" i="4" s="1"/>
  <c r="JD96" i="4"/>
  <c r="JC96" i="4"/>
  <c r="JB96" i="4"/>
  <c r="JA95" i="4"/>
  <c r="JD95" i="4"/>
  <c r="JC95" i="4"/>
  <c r="JB95" i="4"/>
  <c r="JA94" i="4"/>
  <c r="IW94" i="4" s="1"/>
  <c r="JD94" i="4"/>
  <c r="JC94" i="4"/>
  <c r="JB94" i="4"/>
  <c r="JA93" i="4"/>
  <c r="JD93" i="4"/>
  <c r="JC93" i="4"/>
  <c r="JB93" i="4"/>
  <c r="IW93" i="4"/>
  <c r="JA92" i="4"/>
  <c r="JE92" i="4" s="1"/>
  <c r="JD92" i="4"/>
  <c r="JC92" i="4"/>
  <c r="JB92" i="4"/>
  <c r="JA91" i="4"/>
  <c r="JD91" i="4"/>
  <c r="JC91" i="4"/>
  <c r="JB91" i="4"/>
  <c r="JA90" i="4"/>
  <c r="JD90" i="4"/>
  <c r="JC90" i="4"/>
  <c r="JB90" i="4"/>
  <c r="JA89" i="4"/>
  <c r="JE89" i="4"/>
  <c r="JD89" i="4"/>
  <c r="JC89" i="4"/>
  <c r="JB89" i="4"/>
  <c r="IX89" i="4"/>
  <c r="IW89" i="4"/>
  <c r="JA88" i="4"/>
  <c r="JE88" i="4" s="1"/>
  <c r="JD88" i="4"/>
  <c r="JC88" i="4"/>
  <c r="JB88" i="4"/>
  <c r="JA87" i="4"/>
  <c r="JD87" i="4"/>
  <c r="JC87" i="4"/>
  <c r="JB87" i="4"/>
  <c r="JA86" i="4"/>
  <c r="IW86" i="4" s="1"/>
  <c r="JD86" i="4"/>
  <c r="JC86" i="4"/>
  <c r="JB86" i="4"/>
  <c r="JA85" i="4"/>
  <c r="JE85" i="4"/>
  <c r="JD85" i="4"/>
  <c r="JC85" i="4"/>
  <c r="JB85" i="4"/>
  <c r="IX85" i="4"/>
  <c r="IW85" i="4"/>
  <c r="JA84" i="4"/>
  <c r="JE84" i="4" s="1"/>
  <c r="JD84" i="4"/>
  <c r="JC84" i="4"/>
  <c r="JB84" i="4"/>
  <c r="IW84" i="4"/>
  <c r="JA83" i="4"/>
  <c r="JD83" i="4"/>
  <c r="JC83" i="4"/>
  <c r="JB83" i="4"/>
  <c r="JA82" i="4"/>
  <c r="IW82" i="4" s="1"/>
  <c r="JE82" i="4"/>
  <c r="JD82" i="4"/>
  <c r="JC82" i="4"/>
  <c r="JB82" i="4"/>
  <c r="IX82" i="4"/>
  <c r="JA81" i="4"/>
  <c r="IW81" i="4" s="1"/>
  <c r="JD81" i="4"/>
  <c r="JC81" i="4"/>
  <c r="JB81" i="4"/>
  <c r="JA80" i="4"/>
  <c r="JE80" i="4" s="1"/>
  <c r="JD80" i="4"/>
  <c r="JC80" i="4"/>
  <c r="JB80" i="4"/>
  <c r="JA79" i="4"/>
  <c r="JD79" i="4"/>
  <c r="JC79" i="4"/>
  <c r="JB79" i="4"/>
  <c r="JA78" i="4"/>
  <c r="IW78" i="4" s="1"/>
  <c r="JD78" i="4"/>
  <c r="JC78" i="4"/>
  <c r="JB78" i="4"/>
  <c r="JA77" i="4"/>
  <c r="IW77" i="4" s="1"/>
  <c r="JD77" i="4"/>
  <c r="JC77" i="4"/>
  <c r="JB77" i="4"/>
  <c r="JA76" i="4"/>
  <c r="JE76" i="4" s="1"/>
  <c r="JD76" i="4"/>
  <c r="JC76" i="4"/>
  <c r="JB76" i="4"/>
  <c r="JA75" i="4"/>
  <c r="JD75" i="4"/>
  <c r="JC75" i="4"/>
  <c r="JB75" i="4"/>
  <c r="JA74" i="4"/>
  <c r="JE74" i="4" s="1"/>
  <c r="JD74" i="4"/>
  <c r="JC74" i="4"/>
  <c r="JB74" i="4"/>
  <c r="JA73" i="4"/>
  <c r="IW73" i="4" s="1"/>
  <c r="JE73" i="4"/>
  <c r="JD73" i="4"/>
  <c r="JC73" i="4"/>
  <c r="JB73" i="4"/>
  <c r="IX73" i="4"/>
  <c r="JA72" i="4"/>
  <c r="IW72" i="4" s="1"/>
  <c r="JD72" i="4"/>
  <c r="JC72" i="4"/>
  <c r="JB72" i="4"/>
  <c r="JA71" i="4"/>
  <c r="IW71" i="4" s="1"/>
  <c r="JD71" i="4"/>
  <c r="JC71" i="4"/>
  <c r="JB71" i="4"/>
  <c r="JA70" i="4"/>
  <c r="IW70" i="4" s="1"/>
  <c r="JD70" i="4"/>
  <c r="JC70" i="4"/>
  <c r="JB70" i="4"/>
  <c r="JA69" i="4"/>
  <c r="IW69" i="4" s="1"/>
  <c r="JE69" i="4"/>
  <c r="JD69" i="4"/>
  <c r="JC69" i="4"/>
  <c r="JB69" i="4"/>
  <c r="IX69" i="4"/>
  <c r="JA68" i="4"/>
  <c r="JD68" i="4"/>
  <c r="JC68" i="4"/>
  <c r="JB68" i="4"/>
  <c r="IW68" i="4"/>
  <c r="JA67" i="4"/>
  <c r="IW67" i="4" s="1"/>
  <c r="JE67" i="4"/>
  <c r="JD67" i="4"/>
  <c r="JC67" i="4"/>
  <c r="JB67" i="4"/>
  <c r="IX67" i="4"/>
  <c r="JA66" i="4"/>
  <c r="JE66" i="4" s="1"/>
  <c r="JD66" i="4"/>
  <c r="JC66" i="4"/>
  <c r="JB66" i="4"/>
  <c r="JA65" i="4"/>
  <c r="IW65" i="4" s="1"/>
  <c r="JE65" i="4"/>
  <c r="JD65" i="4"/>
  <c r="JC65" i="4"/>
  <c r="JB65" i="4"/>
  <c r="IX65" i="4"/>
  <c r="JA64" i="4"/>
  <c r="IW64" i="4" s="1"/>
  <c r="JD64" i="4"/>
  <c r="JC64" i="4"/>
  <c r="JB64" i="4"/>
  <c r="JA63" i="4"/>
  <c r="IW63" i="4" s="1"/>
  <c r="JE63" i="4"/>
  <c r="JD63" i="4"/>
  <c r="JC63" i="4"/>
  <c r="JB63" i="4"/>
  <c r="IX63" i="4"/>
  <c r="JA62" i="4"/>
  <c r="IW62" i="4" s="1"/>
  <c r="JE62" i="4"/>
  <c r="JD62" i="4"/>
  <c r="JC62" i="4"/>
  <c r="JB62" i="4"/>
  <c r="IX62" i="4"/>
  <c r="JA61" i="4"/>
  <c r="IW61" i="4" s="1"/>
  <c r="JE61" i="4"/>
  <c r="JD61" i="4"/>
  <c r="JC61" i="4"/>
  <c r="JB61" i="4"/>
  <c r="IX61" i="4"/>
  <c r="JA60" i="4"/>
  <c r="IW60" i="4" s="1"/>
  <c r="JD60" i="4"/>
  <c r="JC60" i="4"/>
  <c r="JB60" i="4"/>
  <c r="JA59" i="4"/>
  <c r="IW59" i="4" s="1"/>
  <c r="JD59" i="4"/>
  <c r="JC59" i="4"/>
  <c r="JB59" i="4"/>
  <c r="JA58" i="4"/>
  <c r="IW58" i="4" s="1"/>
  <c r="JE58" i="4"/>
  <c r="JD58" i="4"/>
  <c r="JC58" i="4"/>
  <c r="JB58" i="4"/>
  <c r="IX58" i="4"/>
  <c r="JA57" i="4"/>
  <c r="IX57" i="4" s="1"/>
  <c r="JD57" i="4"/>
  <c r="JC57" i="4"/>
  <c r="JB57" i="4"/>
  <c r="IW57" i="4"/>
  <c r="JA56" i="4"/>
  <c r="JD56" i="4"/>
  <c r="JC56" i="4"/>
  <c r="JB56" i="4"/>
  <c r="IW56" i="4"/>
  <c r="JA55" i="4"/>
  <c r="IW55" i="4" s="1"/>
  <c r="JE55" i="4"/>
  <c r="JD55" i="4"/>
  <c r="JC55" i="4"/>
  <c r="JB55" i="4"/>
  <c r="IX55" i="4"/>
  <c r="JA54" i="4"/>
  <c r="IW54" i="4" s="1"/>
  <c r="JD54" i="4"/>
  <c r="JC54" i="4"/>
  <c r="JB54" i="4"/>
  <c r="JA53" i="4"/>
  <c r="IX53" i="4" s="1"/>
  <c r="JD53" i="4"/>
  <c r="JC53" i="4"/>
  <c r="JB53" i="4"/>
  <c r="IW53" i="4"/>
  <c r="JA52" i="4"/>
  <c r="JD52" i="4"/>
  <c r="JC52" i="4"/>
  <c r="JB52" i="4"/>
  <c r="IW52" i="4"/>
  <c r="JA51" i="4"/>
  <c r="IW51" i="4" s="1"/>
  <c r="JD51" i="4"/>
  <c r="JC51" i="4"/>
  <c r="JB51" i="4"/>
  <c r="IX51" i="4"/>
  <c r="JA50" i="4"/>
  <c r="JE50" i="4" s="1"/>
  <c r="JD50" i="4"/>
  <c r="JC50" i="4"/>
  <c r="JB50" i="4"/>
  <c r="JA49" i="4"/>
  <c r="IW49" i="4" s="1"/>
  <c r="JD49" i="4"/>
  <c r="JC49" i="4"/>
  <c r="JB49" i="4"/>
  <c r="JA48" i="4"/>
  <c r="JD48" i="4"/>
  <c r="JC48" i="4"/>
  <c r="JB48" i="4"/>
  <c r="IW48" i="4"/>
  <c r="JA47" i="4"/>
  <c r="IW47" i="4" s="1"/>
  <c r="JE47" i="4"/>
  <c r="JD47" i="4"/>
  <c r="JC47" i="4"/>
  <c r="JB47" i="4"/>
  <c r="IX47" i="4"/>
  <c r="JA46" i="4"/>
  <c r="JE46" i="4"/>
  <c r="JD46" i="4"/>
  <c r="JC46" i="4"/>
  <c r="JB46" i="4"/>
  <c r="IX46" i="4"/>
  <c r="IW46" i="4"/>
  <c r="JA45" i="4"/>
  <c r="JE45" i="4" s="1"/>
  <c r="JD45" i="4"/>
  <c r="JC45" i="4"/>
  <c r="JB45" i="4"/>
  <c r="JA44" i="4"/>
  <c r="JD44" i="4"/>
  <c r="JC44" i="4"/>
  <c r="JB44" i="4"/>
  <c r="IW44" i="4"/>
  <c r="JA43" i="4"/>
  <c r="IW43" i="4" s="1"/>
  <c r="JD43" i="4"/>
  <c r="JC43" i="4"/>
  <c r="JB43" i="4"/>
  <c r="JA42" i="4"/>
  <c r="JE42" i="4" s="1"/>
  <c r="JD42" i="4"/>
  <c r="JC42" i="4"/>
  <c r="JB42" i="4"/>
  <c r="JA41" i="4"/>
  <c r="IW41" i="4" s="1"/>
  <c r="JE41" i="4"/>
  <c r="JD41" i="4"/>
  <c r="JC41" i="4"/>
  <c r="JB41" i="4"/>
  <c r="IX41" i="4"/>
  <c r="JA40" i="4"/>
  <c r="JD40" i="4"/>
  <c r="JC40" i="4"/>
  <c r="JB40" i="4"/>
  <c r="IW40" i="4"/>
  <c r="JA39" i="4"/>
  <c r="IW39" i="4" s="1"/>
  <c r="JD39" i="4"/>
  <c r="JC39" i="4"/>
  <c r="JB39" i="4"/>
  <c r="JA38" i="4"/>
  <c r="IW38" i="4" s="1"/>
  <c r="JD38" i="4"/>
  <c r="JC38" i="4"/>
  <c r="JB38" i="4"/>
  <c r="JA37" i="4"/>
  <c r="IW37" i="4" s="1"/>
  <c r="JD37" i="4"/>
  <c r="JC37" i="4"/>
  <c r="JB37" i="4"/>
  <c r="JA36" i="4"/>
  <c r="JD36" i="4"/>
  <c r="JC36" i="4"/>
  <c r="JB36" i="4"/>
  <c r="IW36" i="4"/>
  <c r="JA35" i="4"/>
  <c r="IW35" i="4" s="1"/>
  <c r="JE35" i="4"/>
  <c r="JD35" i="4"/>
  <c r="JC35" i="4"/>
  <c r="JB35" i="4"/>
  <c r="IX35" i="4"/>
  <c r="JA34" i="4"/>
  <c r="JE34" i="4" s="1"/>
  <c r="JD34" i="4"/>
  <c r="JC34" i="4"/>
  <c r="JB34" i="4"/>
  <c r="JA33" i="4"/>
  <c r="JE33" i="4"/>
  <c r="JD33" i="4"/>
  <c r="JC33" i="4"/>
  <c r="JB33" i="4"/>
  <c r="IX33" i="4"/>
  <c r="IW33" i="4"/>
  <c r="JA32" i="4"/>
  <c r="IW32" i="4" s="1"/>
  <c r="JD32" i="4"/>
  <c r="JC32" i="4"/>
  <c r="JB32" i="4"/>
  <c r="JA31" i="4"/>
  <c r="IW31" i="4" s="1"/>
  <c r="JE31" i="4"/>
  <c r="JD31" i="4"/>
  <c r="JC31" i="4"/>
  <c r="JB31" i="4"/>
  <c r="IX31" i="4"/>
  <c r="JA30" i="4"/>
  <c r="IW30" i="4" s="1"/>
  <c r="JE30" i="4"/>
  <c r="JD30" i="4"/>
  <c r="JC30" i="4"/>
  <c r="JB30" i="4"/>
  <c r="IX30" i="4"/>
  <c r="JA29" i="4"/>
  <c r="JE29" i="4"/>
  <c r="JD29" i="4"/>
  <c r="JC29" i="4"/>
  <c r="JB29" i="4"/>
  <c r="IX29" i="4"/>
  <c r="IW29" i="4"/>
  <c r="JA28" i="4"/>
  <c r="IW28" i="4" s="1"/>
  <c r="JD28" i="4"/>
  <c r="JC28" i="4"/>
  <c r="JB28" i="4"/>
  <c r="JA27" i="4"/>
  <c r="IW27" i="4" s="1"/>
  <c r="JD27" i="4"/>
  <c r="JC27" i="4"/>
  <c r="JB27" i="4"/>
  <c r="JA26" i="4"/>
  <c r="JE26" i="4"/>
  <c r="JD26" i="4"/>
  <c r="JC26" i="4"/>
  <c r="JB26" i="4"/>
  <c r="IX26" i="4"/>
  <c r="IW26" i="4"/>
  <c r="JA25" i="4"/>
  <c r="JE25" i="4" s="1"/>
  <c r="JD25" i="4"/>
  <c r="JC25" i="4"/>
  <c r="JB25" i="4"/>
  <c r="JA24" i="4"/>
  <c r="IW24" i="4" s="1"/>
  <c r="JD24" i="4"/>
  <c r="JC24" i="4"/>
  <c r="JB24" i="4"/>
  <c r="JA23" i="4"/>
  <c r="IW23" i="4" s="1"/>
  <c r="JD23" i="4"/>
  <c r="JC23" i="4"/>
  <c r="JB23" i="4"/>
  <c r="JA22" i="4"/>
  <c r="IW22" i="4" s="1"/>
  <c r="JD22" i="4"/>
  <c r="JC22" i="4"/>
  <c r="JB22" i="4"/>
  <c r="IX22" i="4"/>
  <c r="JA21" i="4"/>
  <c r="JE21" i="4" s="1"/>
  <c r="JD21" i="4"/>
  <c r="JC21" i="4"/>
  <c r="JB21" i="4"/>
  <c r="JA20" i="4"/>
  <c r="IW20" i="4" s="1"/>
  <c r="JD20" i="4"/>
  <c r="JC20" i="4"/>
  <c r="JB20" i="4"/>
  <c r="JA19" i="4"/>
  <c r="IW19" i="4" s="1"/>
  <c r="JD19" i="4"/>
  <c r="JC19" i="4"/>
  <c r="JB19" i="4"/>
  <c r="JA18" i="4"/>
  <c r="JE18" i="4" s="1"/>
  <c r="JD18" i="4"/>
  <c r="JC18" i="4"/>
  <c r="JB18" i="4"/>
  <c r="JA17" i="4"/>
  <c r="IW17" i="4" s="1"/>
  <c r="JD17" i="4"/>
  <c r="JC17" i="4"/>
  <c r="JB17" i="4"/>
  <c r="JA16" i="4"/>
  <c r="JD16" i="4"/>
  <c r="JC16" i="4"/>
  <c r="JB16" i="4"/>
  <c r="IW16" i="4"/>
  <c r="JA15" i="4"/>
  <c r="IW15" i="4" s="1"/>
  <c r="JE15" i="4"/>
  <c r="JD15" i="4"/>
  <c r="JC15" i="4"/>
  <c r="JB15" i="4"/>
  <c r="IX15" i="4"/>
  <c r="JA14" i="4"/>
  <c r="IW14" i="4" s="1"/>
  <c r="JE14" i="4"/>
  <c r="JD14" i="4"/>
  <c r="JC14" i="4"/>
  <c r="JB14" i="4"/>
  <c r="IX14" i="4"/>
  <c r="JA13" i="4"/>
  <c r="JE13" i="4" s="1"/>
  <c r="JD13" i="4"/>
  <c r="JC13" i="4"/>
  <c r="JB13" i="4"/>
  <c r="JA12" i="4"/>
  <c r="JD12" i="4"/>
  <c r="JC12" i="4"/>
  <c r="JB12" i="4"/>
  <c r="IW12" i="4"/>
  <c r="JA11" i="4"/>
  <c r="IW11" i="4" s="1"/>
  <c r="JD11" i="4"/>
  <c r="JC11" i="4"/>
  <c r="JB11" i="4"/>
  <c r="IO100" i="4"/>
  <c r="IS100" i="4" s="1"/>
  <c r="IR100" i="4"/>
  <c r="IQ100" i="4"/>
  <c r="IP100" i="4"/>
  <c r="IO99" i="4"/>
  <c r="IK99" i="4" s="1"/>
  <c r="IS99" i="4"/>
  <c r="IR99" i="4"/>
  <c r="IQ99" i="4"/>
  <c r="IP99" i="4"/>
  <c r="IL99" i="4"/>
  <c r="IO98" i="4"/>
  <c r="IR98" i="4"/>
  <c r="IQ98" i="4"/>
  <c r="IP98" i="4"/>
  <c r="IK98" i="4"/>
  <c r="IO97" i="4"/>
  <c r="IK97" i="4" s="1"/>
  <c r="IR97" i="4"/>
  <c r="IQ97" i="4"/>
  <c r="IP97" i="4"/>
  <c r="IL97" i="4"/>
  <c r="IO96" i="4"/>
  <c r="IK96" i="4" s="1"/>
  <c r="IR96" i="4"/>
  <c r="IQ96" i="4"/>
  <c r="IP96" i="4"/>
  <c r="IO95" i="4"/>
  <c r="IK95" i="4" s="1"/>
  <c r="IR95" i="4"/>
  <c r="IQ95" i="4"/>
  <c r="IP95" i="4"/>
  <c r="IO94" i="4"/>
  <c r="IR94" i="4"/>
  <c r="IQ94" i="4"/>
  <c r="IP94" i="4"/>
  <c r="IK94" i="4"/>
  <c r="IO93" i="4"/>
  <c r="IK93" i="4" s="1"/>
  <c r="IS93" i="4"/>
  <c r="IR93" i="4"/>
  <c r="IQ93" i="4"/>
  <c r="IP93" i="4"/>
  <c r="IL93" i="4"/>
  <c r="IO92" i="4"/>
  <c r="IS92" i="4" s="1"/>
  <c r="IR92" i="4"/>
  <c r="IQ92" i="4"/>
  <c r="IP92" i="4"/>
  <c r="IO91" i="4"/>
  <c r="IK91" i="4" s="1"/>
  <c r="IS91" i="4"/>
  <c r="IR91" i="4"/>
  <c r="IQ91" i="4"/>
  <c r="IP91" i="4"/>
  <c r="IL91" i="4"/>
  <c r="IO90" i="4"/>
  <c r="IR90" i="4"/>
  <c r="IQ90" i="4"/>
  <c r="IP90" i="4"/>
  <c r="IK90" i="4"/>
  <c r="IO89" i="4"/>
  <c r="IK89" i="4" s="1"/>
  <c r="IS89" i="4"/>
  <c r="IR89" i="4"/>
  <c r="IQ89" i="4"/>
  <c r="IP89" i="4"/>
  <c r="IL89" i="4"/>
  <c r="IO88" i="4"/>
  <c r="IK88" i="4" s="1"/>
  <c r="IS88" i="4"/>
  <c r="IR88" i="4"/>
  <c r="IQ88" i="4"/>
  <c r="IP88" i="4"/>
  <c r="IL88" i="4"/>
  <c r="IO87" i="4"/>
  <c r="IK87" i="4" s="1"/>
  <c r="IS87" i="4"/>
  <c r="IR87" i="4"/>
  <c r="IQ87" i="4"/>
  <c r="IP87" i="4"/>
  <c r="IL87" i="4"/>
  <c r="IO86" i="4"/>
  <c r="IR86" i="4"/>
  <c r="IQ86" i="4"/>
  <c r="IP86" i="4"/>
  <c r="IK86" i="4"/>
  <c r="IO85" i="4"/>
  <c r="IK85" i="4" s="1"/>
  <c r="IR85" i="4"/>
  <c r="IQ85" i="4"/>
  <c r="IP85" i="4"/>
  <c r="IO84" i="4"/>
  <c r="IK84" i="4" s="1"/>
  <c r="IS84" i="4"/>
  <c r="IR84" i="4"/>
  <c r="IQ84" i="4"/>
  <c r="IP84" i="4"/>
  <c r="IL84" i="4"/>
  <c r="IO83" i="4"/>
  <c r="IS83" i="4" s="1"/>
  <c r="IR83" i="4"/>
  <c r="IQ83" i="4"/>
  <c r="IP83" i="4"/>
  <c r="IL83" i="4"/>
  <c r="IK83" i="4"/>
  <c r="IO82" i="4"/>
  <c r="IS82" i="4" s="1"/>
  <c r="IR82" i="4"/>
  <c r="IQ82" i="4"/>
  <c r="IP82" i="4"/>
  <c r="IO81" i="4"/>
  <c r="IK81" i="4" s="1"/>
  <c r="IR81" i="4"/>
  <c r="IQ81" i="4"/>
  <c r="IP81" i="4"/>
  <c r="IO80" i="4"/>
  <c r="IS80" i="4"/>
  <c r="IR80" i="4"/>
  <c r="IQ80" i="4"/>
  <c r="IP80" i="4"/>
  <c r="IL80" i="4"/>
  <c r="IK80" i="4"/>
  <c r="IO79" i="4"/>
  <c r="IS79" i="4" s="1"/>
  <c r="IR79" i="4"/>
  <c r="IQ79" i="4"/>
  <c r="IP79" i="4"/>
  <c r="IO78" i="4"/>
  <c r="IS78" i="4" s="1"/>
  <c r="IR78" i="4"/>
  <c r="IQ78" i="4"/>
  <c r="IP78" i="4"/>
  <c r="IO77" i="4"/>
  <c r="IK77" i="4" s="1"/>
  <c r="IR77" i="4"/>
  <c r="IQ77" i="4"/>
  <c r="IP77" i="4"/>
  <c r="IO76" i="4"/>
  <c r="IK76" i="4" s="1"/>
  <c r="IS76" i="4"/>
  <c r="IR76" i="4"/>
  <c r="IQ76" i="4"/>
  <c r="IP76" i="4"/>
  <c r="IL76" i="4"/>
  <c r="IO75" i="4"/>
  <c r="IL75" i="4" s="1"/>
  <c r="IR75" i="4"/>
  <c r="IQ75" i="4"/>
  <c r="IP75" i="4"/>
  <c r="IK75" i="4"/>
  <c r="IO74" i="4"/>
  <c r="IS74" i="4" s="1"/>
  <c r="IR74" i="4"/>
  <c r="IQ74" i="4"/>
  <c r="IP74" i="4"/>
  <c r="IO73" i="4"/>
  <c r="IK73" i="4" s="1"/>
  <c r="IR73" i="4"/>
  <c r="IQ73" i="4"/>
  <c r="IP73" i="4"/>
  <c r="IO72" i="4"/>
  <c r="IS72" i="4"/>
  <c r="IR72" i="4"/>
  <c r="IQ72" i="4"/>
  <c r="IP72" i="4"/>
  <c r="IL72" i="4"/>
  <c r="IK72" i="4"/>
  <c r="IO71" i="4"/>
  <c r="IL71" i="4" s="1"/>
  <c r="IR71" i="4"/>
  <c r="IQ71" i="4"/>
  <c r="IP71" i="4"/>
  <c r="IO70" i="4"/>
  <c r="IS70" i="4" s="1"/>
  <c r="IR70" i="4"/>
  <c r="IQ70" i="4"/>
  <c r="IP70" i="4"/>
  <c r="IO69" i="4"/>
  <c r="IR69" i="4"/>
  <c r="IQ69" i="4"/>
  <c r="IP69" i="4"/>
  <c r="IO68" i="4"/>
  <c r="IK68" i="4" s="1"/>
  <c r="IS68" i="4"/>
  <c r="IR68" i="4"/>
  <c r="IQ68" i="4"/>
  <c r="IP68" i="4"/>
  <c r="IL68" i="4"/>
  <c r="IO67" i="4"/>
  <c r="IS67" i="4" s="1"/>
  <c r="IR67" i="4"/>
  <c r="IQ67" i="4"/>
  <c r="IP67" i="4"/>
  <c r="IL67" i="4"/>
  <c r="IK67" i="4"/>
  <c r="IO66" i="4"/>
  <c r="IS66" i="4" s="1"/>
  <c r="IR66" i="4"/>
  <c r="IQ66" i="4"/>
  <c r="IP66" i="4"/>
  <c r="IO65" i="4"/>
  <c r="IR65" i="4"/>
  <c r="IQ65" i="4"/>
  <c r="IP65" i="4"/>
  <c r="IO64" i="4"/>
  <c r="IS64" i="4"/>
  <c r="IR64" i="4"/>
  <c r="IQ64" i="4"/>
  <c r="IP64" i="4"/>
  <c r="IL64" i="4"/>
  <c r="IK64" i="4"/>
  <c r="IO63" i="4"/>
  <c r="IS63" i="4" s="1"/>
  <c r="IR63" i="4"/>
  <c r="IQ63" i="4"/>
  <c r="IP63" i="4"/>
  <c r="IO62" i="4"/>
  <c r="IS62" i="4" s="1"/>
  <c r="IR62" i="4"/>
  <c r="IQ62" i="4"/>
  <c r="IP62" i="4"/>
  <c r="IO61" i="4"/>
  <c r="IR61" i="4"/>
  <c r="IQ61" i="4"/>
  <c r="IP61" i="4"/>
  <c r="IO60" i="4"/>
  <c r="IK60" i="4" s="1"/>
  <c r="IS60" i="4"/>
  <c r="IR60" i="4"/>
  <c r="IQ60" i="4"/>
  <c r="IP60" i="4"/>
  <c r="IL60" i="4"/>
  <c r="IO59" i="4"/>
  <c r="IL59" i="4" s="1"/>
  <c r="IR59" i="4"/>
  <c r="IQ59" i="4"/>
  <c r="IP59" i="4"/>
  <c r="IK59" i="4"/>
  <c r="IO58" i="4"/>
  <c r="IR58" i="4"/>
  <c r="IQ58" i="4"/>
  <c r="IP58" i="4"/>
  <c r="IO57" i="4"/>
  <c r="IR57" i="4"/>
  <c r="IQ57" i="4"/>
  <c r="IP57" i="4"/>
  <c r="IO56" i="4"/>
  <c r="IS56" i="4"/>
  <c r="IR56" i="4"/>
  <c r="IQ56" i="4"/>
  <c r="IP56" i="4"/>
  <c r="IL56" i="4"/>
  <c r="IK56" i="4"/>
  <c r="IO55" i="4"/>
  <c r="IL55" i="4" s="1"/>
  <c r="IR55" i="4"/>
  <c r="IQ55" i="4"/>
  <c r="IP55" i="4"/>
  <c r="IO54" i="4"/>
  <c r="IR54" i="4"/>
  <c r="IQ54" i="4"/>
  <c r="IP54" i="4"/>
  <c r="IO53" i="4"/>
  <c r="IK53" i="4" s="1"/>
  <c r="IR53" i="4"/>
  <c r="IQ53" i="4"/>
  <c r="IP53" i="4"/>
  <c r="IO52" i="4"/>
  <c r="IP52" i="4"/>
  <c r="IR52" i="4"/>
  <c r="IQ52" i="4"/>
  <c r="IO51" i="4"/>
  <c r="IS51" i="4" s="1"/>
  <c r="IP51" i="4"/>
  <c r="IR51" i="4"/>
  <c r="IQ51" i="4"/>
  <c r="IO50" i="4"/>
  <c r="IP50" i="4"/>
  <c r="IR50" i="4"/>
  <c r="IQ50" i="4"/>
  <c r="IO49" i="4"/>
  <c r="IL49" i="4" s="1"/>
  <c r="IP49" i="4"/>
  <c r="IR49" i="4"/>
  <c r="IQ49" i="4"/>
  <c r="IO48" i="4"/>
  <c r="IK48" i="4" s="1"/>
  <c r="IS48" i="4"/>
  <c r="IR48" i="4"/>
  <c r="IQ48" i="4"/>
  <c r="IP48" i="4"/>
  <c r="IL48" i="4"/>
  <c r="IO47" i="4"/>
  <c r="IK47" i="4" s="1"/>
  <c r="IS47" i="4"/>
  <c r="IR47" i="4"/>
  <c r="IQ47" i="4"/>
  <c r="IP47" i="4"/>
  <c r="IL47" i="4"/>
  <c r="IO46" i="4"/>
  <c r="IR46" i="4"/>
  <c r="IQ46" i="4"/>
  <c r="IP46" i="4"/>
  <c r="IO45" i="4"/>
  <c r="IL45" i="4" s="1"/>
  <c r="IP45" i="4"/>
  <c r="IR45" i="4"/>
  <c r="IQ45" i="4"/>
  <c r="IO44" i="4"/>
  <c r="IK44" i="4" s="1"/>
  <c r="IP44" i="4"/>
  <c r="IR44" i="4"/>
  <c r="IQ44" i="4"/>
  <c r="IL44" i="4"/>
  <c r="IO43" i="4"/>
  <c r="IS43" i="4" s="1"/>
  <c r="IR43" i="4"/>
  <c r="IQ43" i="4"/>
  <c r="IP43" i="4"/>
  <c r="IL43" i="4"/>
  <c r="IK43" i="4"/>
  <c r="IO42" i="4"/>
  <c r="IR42" i="4"/>
  <c r="IQ42" i="4"/>
  <c r="IP42" i="4"/>
  <c r="IO41" i="4"/>
  <c r="IL41" i="4" s="1"/>
  <c r="IP41" i="4"/>
  <c r="IR41" i="4"/>
  <c r="IQ41" i="4"/>
  <c r="IO40" i="4"/>
  <c r="IS40" i="4" s="1"/>
  <c r="IR40" i="4"/>
  <c r="IQ40" i="4"/>
  <c r="IP40" i="4"/>
  <c r="IL40" i="4"/>
  <c r="IK40" i="4"/>
  <c r="IO39" i="4"/>
  <c r="IP39" i="4"/>
  <c r="IR39" i="4"/>
  <c r="IQ39" i="4"/>
  <c r="IO38" i="4"/>
  <c r="IR38" i="4"/>
  <c r="IQ38" i="4"/>
  <c r="IP38" i="4"/>
  <c r="IO37" i="4"/>
  <c r="IK37" i="4" s="1"/>
  <c r="IR37" i="4"/>
  <c r="IQ37" i="4"/>
  <c r="IP37" i="4"/>
  <c r="IO36" i="4"/>
  <c r="IK36" i="4" s="1"/>
  <c r="IS36" i="4"/>
  <c r="IR36" i="4"/>
  <c r="IQ36" i="4"/>
  <c r="IP36" i="4"/>
  <c r="IL36" i="4"/>
  <c r="IO35" i="4"/>
  <c r="IK35" i="4" s="1"/>
  <c r="IS35" i="4"/>
  <c r="IR35" i="4"/>
  <c r="IQ35" i="4"/>
  <c r="IP35" i="4"/>
  <c r="IL35" i="4"/>
  <c r="IO34" i="4"/>
  <c r="IR34" i="4"/>
  <c r="IQ34" i="4"/>
  <c r="IP34" i="4"/>
  <c r="IO33" i="4"/>
  <c r="IK33" i="4" s="1"/>
  <c r="IR33" i="4"/>
  <c r="IQ33" i="4"/>
  <c r="IP33" i="4"/>
  <c r="IO32" i="4"/>
  <c r="IS32" i="4" s="1"/>
  <c r="IR32" i="4"/>
  <c r="IQ32" i="4"/>
  <c r="IP32" i="4"/>
  <c r="IL32" i="4"/>
  <c r="IK32" i="4"/>
  <c r="IO31" i="4"/>
  <c r="IR31" i="4"/>
  <c r="IQ31" i="4"/>
  <c r="IP31" i="4"/>
  <c r="IO30" i="4"/>
  <c r="IR30" i="4"/>
  <c r="IQ30" i="4"/>
  <c r="IP30" i="4"/>
  <c r="IO29" i="4"/>
  <c r="IK29" i="4" s="1"/>
  <c r="IR29" i="4"/>
  <c r="IQ29" i="4"/>
  <c r="IP29" i="4"/>
  <c r="IO28" i="4"/>
  <c r="IK28" i="4" s="1"/>
  <c r="IS28" i="4"/>
  <c r="IR28" i="4"/>
  <c r="IQ28" i="4"/>
  <c r="IP28" i="4"/>
  <c r="IL28" i="4"/>
  <c r="IO27" i="4"/>
  <c r="IK27" i="4" s="1"/>
  <c r="IP27" i="4"/>
  <c r="IR27" i="4"/>
  <c r="IQ27" i="4"/>
  <c r="IL27" i="4"/>
  <c r="IO26" i="4"/>
  <c r="IR26" i="4"/>
  <c r="IQ26" i="4"/>
  <c r="IP26" i="4"/>
  <c r="IO25" i="4"/>
  <c r="IK25" i="4" s="1"/>
  <c r="IR25" i="4"/>
  <c r="IQ25" i="4"/>
  <c r="IP25" i="4"/>
  <c r="IO24" i="4"/>
  <c r="IS24" i="4" s="1"/>
  <c r="IR24" i="4"/>
  <c r="IQ24" i="4"/>
  <c r="IP24" i="4"/>
  <c r="IL24" i="4"/>
  <c r="IK24" i="4"/>
  <c r="IO23" i="4"/>
  <c r="IR23" i="4"/>
  <c r="IQ23" i="4"/>
  <c r="IP23" i="4"/>
  <c r="IK23" i="4"/>
  <c r="IO22" i="4"/>
  <c r="IR22" i="4"/>
  <c r="IQ22" i="4"/>
  <c r="IP22" i="4"/>
  <c r="IO21" i="4"/>
  <c r="IK21" i="4" s="1"/>
  <c r="IR21" i="4"/>
  <c r="IQ21" i="4"/>
  <c r="IP21" i="4"/>
  <c r="IO20" i="4"/>
  <c r="IL20" i="4" s="1"/>
  <c r="IP20" i="4"/>
  <c r="IR20" i="4"/>
  <c r="IQ20" i="4"/>
  <c r="IO19" i="4"/>
  <c r="IS19" i="4" s="1"/>
  <c r="IR19" i="4"/>
  <c r="IQ19" i="4"/>
  <c r="IP19" i="4"/>
  <c r="IO18" i="4"/>
  <c r="IR18" i="4"/>
  <c r="IQ18" i="4"/>
  <c r="IP18" i="4"/>
  <c r="IO17" i="4"/>
  <c r="IP17" i="4"/>
  <c r="IR17" i="4"/>
  <c r="IQ17" i="4"/>
  <c r="IL17" i="4"/>
  <c r="IO16" i="4"/>
  <c r="IS16" i="4" s="1"/>
  <c r="IR16" i="4"/>
  <c r="IQ16" i="4"/>
  <c r="IP16" i="4"/>
  <c r="IO15" i="4"/>
  <c r="IL15" i="4" s="1"/>
  <c r="IR15" i="4"/>
  <c r="IQ15" i="4"/>
  <c r="IP15" i="4"/>
  <c r="IO14" i="4"/>
  <c r="IP14" i="4"/>
  <c r="IR14" i="4"/>
  <c r="IQ14" i="4"/>
  <c r="IO13" i="4"/>
  <c r="IK13" i="4" s="1"/>
  <c r="IR13" i="4"/>
  <c r="IQ13" i="4"/>
  <c r="IP13" i="4"/>
  <c r="IO12" i="4"/>
  <c r="IL12" i="4" s="1"/>
  <c r="IP12" i="4"/>
  <c r="IR12" i="4"/>
  <c r="IQ12" i="4"/>
  <c r="IO11" i="4"/>
  <c r="IL11" i="4" s="1"/>
  <c r="IP11" i="4"/>
  <c r="IR11" i="4"/>
  <c r="IQ11" i="4"/>
  <c r="IC100" i="4"/>
  <c r="IF100" i="4"/>
  <c r="IE100" i="4"/>
  <c r="ID100" i="4"/>
  <c r="IC99" i="4"/>
  <c r="HY99" i="4" s="1"/>
  <c r="IF99" i="4"/>
  <c r="IE99" i="4"/>
  <c r="ID99" i="4"/>
  <c r="IC98" i="4"/>
  <c r="IG98" i="4"/>
  <c r="IF98" i="4"/>
  <c r="IE98" i="4"/>
  <c r="ID98" i="4"/>
  <c r="HZ98" i="4"/>
  <c r="HY98" i="4"/>
  <c r="IC97" i="4"/>
  <c r="HZ97" i="4" s="1"/>
  <c r="IF97" i="4"/>
  <c r="IE97" i="4"/>
  <c r="ID97" i="4"/>
  <c r="IC96" i="4"/>
  <c r="IF96" i="4"/>
  <c r="IE96" i="4"/>
  <c r="ID96" i="4"/>
  <c r="IC95" i="4"/>
  <c r="HY95" i="4" s="1"/>
  <c r="IF95" i="4"/>
  <c r="IE95" i="4"/>
  <c r="ID95" i="4"/>
  <c r="IC94" i="4"/>
  <c r="IF94" i="4"/>
  <c r="IE94" i="4"/>
  <c r="ID94" i="4"/>
  <c r="HY94" i="4"/>
  <c r="IC93" i="4"/>
  <c r="HY93" i="4" s="1"/>
  <c r="IF93" i="4"/>
  <c r="IE93" i="4"/>
  <c r="ID93" i="4"/>
  <c r="IC92" i="4"/>
  <c r="IF92" i="4"/>
  <c r="IE92" i="4"/>
  <c r="ID92" i="4"/>
  <c r="IC91" i="4"/>
  <c r="HY91" i="4" s="1"/>
  <c r="IF91" i="4"/>
  <c r="IE91" i="4"/>
  <c r="ID91" i="4"/>
  <c r="IC90" i="4"/>
  <c r="IG90" i="4" s="1"/>
  <c r="IF90" i="4"/>
  <c r="IE90" i="4"/>
  <c r="ID90" i="4"/>
  <c r="HY90" i="4"/>
  <c r="IC89" i="4"/>
  <c r="IG89" i="4" s="1"/>
  <c r="IF89" i="4"/>
  <c r="IE89" i="4"/>
  <c r="ID89" i="4"/>
  <c r="HZ89" i="4"/>
  <c r="HY89" i="4"/>
  <c r="IC88" i="4"/>
  <c r="IF88" i="4"/>
  <c r="IE88" i="4"/>
  <c r="ID88" i="4"/>
  <c r="IC87" i="4"/>
  <c r="HY87" i="4" s="1"/>
  <c r="IF87" i="4"/>
  <c r="IE87" i="4"/>
  <c r="ID87" i="4"/>
  <c r="IC86" i="4"/>
  <c r="HY86" i="4" s="1"/>
  <c r="IF86" i="4"/>
  <c r="IE86" i="4"/>
  <c r="ID86" i="4"/>
  <c r="IC85" i="4"/>
  <c r="HY85" i="4" s="1"/>
  <c r="IG85" i="4"/>
  <c r="IF85" i="4"/>
  <c r="IE85" i="4"/>
  <c r="ID85" i="4"/>
  <c r="HZ85" i="4"/>
  <c r="IC84" i="4"/>
  <c r="IF84" i="4"/>
  <c r="IE84" i="4"/>
  <c r="ID84" i="4"/>
  <c r="IC83" i="4"/>
  <c r="HY83" i="4" s="1"/>
  <c r="IF83" i="4"/>
  <c r="IE83" i="4"/>
  <c r="ID83" i="4"/>
  <c r="IC82" i="4"/>
  <c r="HY82" i="4" s="1"/>
  <c r="IG82" i="4"/>
  <c r="IF82" i="4"/>
  <c r="IE82" i="4"/>
  <c r="ID82" i="4"/>
  <c r="HZ82" i="4"/>
  <c r="IC81" i="4"/>
  <c r="IG81" i="4"/>
  <c r="IF81" i="4"/>
  <c r="IE81" i="4"/>
  <c r="ID81" i="4"/>
  <c r="HZ81" i="4"/>
  <c r="HY81" i="4"/>
  <c r="IC80" i="4"/>
  <c r="IF80" i="4"/>
  <c r="IE80" i="4"/>
  <c r="ID80" i="4"/>
  <c r="IC79" i="4"/>
  <c r="HY79" i="4" s="1"/>
  <c r="IF79" i="4"/>
  <c r="IE79" i="4"/>
  <c r="ID79" i="4"/>
  <c r="IC78" i="4"/>
  <c r="HY78" i="4" s="1"/>
  <c r="IF78" i="4"/>
  <c r="IE78" i="4"/>
  <c r="ID78" i="4"/>
  <c r="IC77" i="4"/>
  <c r="HY77" i="4" s="1"/>
  <c r="IG77" i="4"/>
  <c r="IF77" i="4"/>
  <c r="IE77" i="4"/>
  <c r="ID77" i="4"/>
  <c r="HZ77" i="4"/>
  <c r="IC76" i="4"/>
  <c r="IF76" i="4"/>
  <c r="IE76" i="4"/>
  <c r="ID76" i="4"/>
  <c r="IC75" i="4"/>
  <c r="HY75" i="4" s="1"/>
  <c r="IF75" i="4"/>
  <c r="IE75" i="4"/>
  <c r="ID75" i="4"/>
  <c r="IC74" i="4"/>
  <c r="IG74" i="4" s="1"/>
  <c r="IF74" i="4"/>
  <c r="IE74" i="4"/>
  <c r="ID74" i="4"/>
  <c r="IC73" i="4"/>
  <c r="HY73" i="4" s="1"/>
  <c r="IG73" i="4"/>
  <c r="IF73" i="4"/>
  <c r="IE73" i="4"/>
  <c r="ID73" i="4"/>
  <c r="HZ73" i="4"/>
  <c r="IC72" i="4"/>
  <c r="IF72" i="4"/>
  <c r="IE72" i="4"/>
  <c r="ID72" i="4"/>
  <c r="IC71" i="4"/>
  <c r="HY71" i="4" s="1"/>
  <c r="IF71" i="4"/>
  <c r="IE71" i="4"/>
  <c r="ID71" i="4"/>
  <c r="IC70" i="4"/>
  <c r="IF70" i="4"/>
  <c r="IE70" i="4"/>
  <c r="ID70" i="4"/>
  <c r="HY70" i="4"/>
  <c r="IC69" i="4"/>
  <c r="HY69" i="4" s="1"/>
  <c r="IG69" i="4"/>
  <c r="IF69" i="4"/>
  <c r="IE69" i="4"/>
  <c r="ID69" i="4"/>
  <c r="HZ69" i="4"/>
  <c r="IC68" i="4"/>
  <c r="IF68" i="4"/>
  <c r="IE68" i="4"/>
  <c r="ID68" i="4"/>
  <c r="IC67" i="4"/>
  <c r="HY67" i="4" s="1"/>
  <c r="IF67" i="4"/>
  <c r="IE67" i="4"/>
  <c r="ID67" i="4"/>
  <c r="IC66" i="4"/>
  <c r="IG66" i="4" s="1"/>
  <c r="IF66" i="4"/>
  <c r="IE66" i="4"/>
  <c r="ID66" i="4"/>
  <c r="HY66" i="4"/>
  <c r="IC65" i="4"/>
  <c r="HZ65" i="4" s="1"/>
  <c r="IG65" i="4"/>
  <c r="IF65" i="4"/>
  <c r="IE65" i="4"/>
  <c r="ID65" i="4"/>
  <c r="HY65" i="4"/>
  <c r="IC64" i="4"/>
  <c r="IF64" i="4"/>
  <c r="IE64" i="4"/>
  <c r="ID64" i="4"/>
  <c r="IC63" i="4"/>
  <c r="HY63" i="4" s="1"/>
  <c r="IF63" i="4"/>
  <c r="IE63" i="4"/>
  <c r="ID63" i="4"/>
  <c r="IC62" i="4"/>
  <c r="IG62" i="4" s="1"/>
  <c r="IF62" i="4"/>
  <c r="IE62" i="4"/>
  <c r="ID62" i="4"/>
  <c r="IC61" i="4"/>
  <c r="HY61" i="4" s="1"/>
  <c r="IG61" i="4"/>
  <c r="IF61" i="4"/>
  <c r="IE61" i="4"/>
  <c r="ID61" i="4"/>
  <c r="HZ61" i="4"/>
  <c r="IC60" i="4"/>
  <c r="IF60" i="4"/>
  <c r="IE60" i="4"/>
  <c r="ID60" i="4"/>
  <c r="IC59" i="4"/>
  <c r="HY59" i="4" s="1"/>
  <c r="IF59" i="4"/>
  <c r="IE59" i="4"/>
  <c r="ID59" i="4"/>
  <c r="IC58" i="4"/>
  <c r="IG58" i="4" s="1"/>
  <c r="IF58" i="4"/>
  <c r="IE58" i="4"/>
  <c r="ID58" i="4"/>
  <c r="IC57" i="4"/>
  <c r="HZ57" i="4" s="1"/>
  <c r="IF57" i="4"/>
  <c r="IE57" i="4"/>
  <c r="ID57" i="4"/>
  <c r="IC56" i="4"/>
  <c r="IF56" i="4"/>
  <c r="IE56" i="4"/>
  <c r="ID56" i="4"/>
  <c r="IC55" i="4"/>
  <c r="IF55" i="4"/>
  <c r="IE55" i="4"/>
  <c r="ID55" i="4"/>
  <c r="IC54" i="4"/>
  <c r="IG54" i="4" s="1"/>
  <c r="IF54" i="4"/>
  <c r="IE54" i="4"/>
  <c r="ID54" i="4"/>
  <c r="IC53" i="4"/>
  <c r="HY53" i="4" s="1"/>
  <c r="IG53" i="4"/>
  <c r="IF53" i="4"/>
  <c r="IE53" i="4"/>
  <c r="ID53" i="4"/>
  <c r="HZ53" i="4"/>
  <c r="IC52" i="4"/>
  <c r="IF52" i="4"/>
  <c r="IE52" i="4"/>
  <c r="ID52" i="4"/>
  <c r="IC51" i="4"/>
  <c r="IF51" i="4"/>
  <c r="IE51" i="4"/>
  <c r="ID51" i="4"/>
  <c r="IC50" i="4"/>
  <c r="IG50" i="4" s="1"/>
  <c r="IF50" i="4"/>
  <c r="IE50" i="4"/>
  <c r="ID50" i="4"/>
  <c r="HY50" i="4"/>
  <c r="IC49" i="4"/>
  <c r="IG49" i="4" s="1"/>
  <c r="IF49" i="4"/>
  <c r="IE49" i="4"/>
  <c r="ID49" i="4"/>
  <c r="HY49" i="4"/>
  <c r="IC48" i="4"/>
  <c r="IF48" i="4"/>
  <c r="IE48" i="4"/>
  <c r="ID48" i="4"/>
  <c r="IC47" i="4"/>
  <c r="IF47" i="4"/>
  <c r="IE47" i="4"/>
  <c r="ID47" i="4"/>
  <c r="IC46" i="4"/>
  <c r="IG46" i="4" s="1"/>
  <c r="IF46" i="4"/>
  <c r="IE46" i="4"/>
  <c r="ID46" i="4"/>
  <c r="IC45" i="4"/>
  <c r="HY45" i="4" s="1"/>
  <c r="IG45" i="4"/>
  <c r="IF45" i="4"/>
  <c r="IE45" i="4"/>
  <c r="ID45" i="4"/>
  <c r="HZ45" i="4"/>
  <c r="IC44" i="4"/>
  <c r="ID44" i="4"/>
  <c r="IF44" i="4"/>
  <c r="IE44" i="4"/>
  <c r="IC43" i="4"/>
  <c r="IF43" i="4"/>
  <c r="IE43" i="4"/>
  <c r="ID43" i="4"/>
  <c r="IC42" i="4"/>
  <c r="IG42" i="4" s="1"/>
  <c r="IF42" i="4"/>
  <c r="IE42" i="4"/>
  <c r="ID42" i="4"/>
  <c r="HY42" i="4"/>
  <c r="IC41" i="4"/>
  <c r="IG41" i="4" s="1"/>
  <c r="IF41" i="4"/>
  <c r="IE41" i="4"/>
  <c r="ID41" i="4"/>
  <c r="IC40" i="4"/>
  <c r="IF40" i="4"/>
  <c r="IE40" i="4"/>
  <c r="ID40" i="4"/>
  <c r="IC39" i="4"/>
  <c r="IF39" i="4"/>
  <c r="IE39" i="4"/>
  <c r="ID39" i="4"/>
  <c r="IC38" i="4"/>
  <c r="IG38" i="4" s="1"/>
  <c r="IF38" i="4"/>
  <c r="IE38" i="4"/>
  <c r="ID38" i="4"/>
  <c r="IC37" i="4"/>
  <c r="HY37" i="4" s="1"/>
  <c r="IG37" i="4"/>
  <c r="IF37" i="4"/>
  <c r="IE37" i="4"/>
  <c r="ID37" i="4"/>
  <c r="HZ37" i="4"/>
  <c r="IC36" i="4"/>
  <c r="IF36" i="4"/>
  <c r="IE36" i="4"/>
  <c r="ID36" i="4"/>
  <c r="IC35" i="4"/>
  <c r="IF35" i="4"/>
  <c r="IE35" i="4"/>
  <c r="ID35" i="4"/>
  <c r="IC34" i="4"/>
  <c r="IG34" i="4" s="1"/>
  <c r="IF34" i="4"/>
  <c r="IE34" i="4"/>
  <c r="ID34" i="4"/>
  <c r="IC33" i="4"/>
  <c r="HZ33" i="4" s="1"/>
  <c r="IG33" i="4"/>
  <c r="IF33" i="4"/>
  <c r="IE33" i="4"/>
  <c r="ID33" i="4"/>
  <c r="HY33" i="4"/>
  <c r="IC32" i="4"/>
  <c r="IF32" i="4"/>
  <c r="IE32" i="4"/>
  <c r="ID32" i="4"/>
  <c r="IC31" i="4"/>
  <c r="IF31" i="4"/>
  <c r="IE31" i="4"/>
  <c r="ID31" i="4"/>
  <c r="IC30" i="4"/>
  <c r="IG30" i="4" s="1"/>
  <c r="IF30" i="4"/>
  <c r="IE30" i="4"/>
  <c r="ID30" i="4"/>
  <c r="IC29" i="4"/>
  <c r="HY29" i="4" s="1"/>
  <c r="IG29" i="4"/>
  <c r="IF29" i="4"/>
  <c r="IE29" i="4"/>
  <c r="ID29" i="4"/>
  <c r="HZ29" i="4"/>
  <c r="IC28" i="4"/>
  <c r="ID28" i="4"/>
  <c r="IF28" i="4"/>
  <c r="IE28" i="4"/>
  <c r="IC27" i="4"/>
  <c r="IF27" i="4"/>
  <c r="IE27" i="4"/>
  <c r="ID27" i="4"/>
  <c r="IC26" i="4"/>
  <c r="IG26" i="4" s="1"/>
  <c r="IF26" i="4"/>
  <c r="IE26" i="4"/>
  <c r="ID26" i="4"/>
  <c r="IC25" i="4"/>
  <c r="HZ25" i="4" s="1"/>
  <c r="IF25" i="4"/>
  <c r="IE25" i="4"/>
  <c r="ID25" i="4"/>
  <c r="IC24" i="4"/>
  <c r="IF24" i="4"/>
  <c r="IE24" i="4"/>
  <c r="ID24" i="4"/>
  <c r="IC23" i="4"/>
  <c r="IF23" i="4"/>
  <c r="IE23" i="4"/>
  <c r="ID23" i="4"/>
  <c r="IC22" i="4"/>
  <c r="IG22" i="4" s="1"/>
  <c r="IF22" i="4"/>
  <c r="IE22" i="4"/>
  <c r="ID22" i="4"/>
  <c r="IC21" i="4"/>
  <c r="HY21" i="4" s="1"/>
  <c r="IG21" i="4"/>
  <c r="IF21" i="4"/>
  <c r="IE21" i="4"/>
  <c r="ID21" i="4"/>
  <c r="HZ21" i="4"/>
  <c r="IC20" i="4"/>
  <c r="IF20" i="4"/>
  <c r="IE20" i="4"/>
  <c r="ID20" i="4"/>
  <c r="IC19" i="4"/>
  <c r="IF19" i="4"/>
  <c r="IE19" i="4"/>
  <c r="ID19" i="4"/>
  <c r="IC18" i="4"/>
  <c r="IG18" i="4" s="1"/>
  <c r="IF18" i="4"/>
  <c r="IE18" i="4"/>
  <c r="ID18" i="4"/>
  <c r="HY18" i="4"/>
  <c r="IC17" i="4"/>
  <c r="IG17" i="4" s="1"/>
  <c r="IF17" i="4"/>
  <c r="IE17" i="4"/>
  <c r="ID17" i="4"/>
  <c r="HZ17" i="4"/>
  <c r="HY17" i="4"/>
  <c r="IC16" i="4"/>
  <c r="IF16" i="4"/>
  <c r="IE16" i="4"/>
  <c r="ID16" i="4"/>
  <c r="IC15" i="4"/>
  <c r="IF15" i="4"/>
  <c r="IE15" i="4"/>
  <c r="ID15" i="4"/>
  <c r="IC14" i="4"/>
  <c r="IG14" i="4" s="1"/>
  <c r="IF14" i="4"/>
  <c r="IE14" i="4"/>
  <c r="ID14" i="4"/>
  <c r="IC13" i="4"/>
  <c r="HY13" i="4" s="1"/>
  <c r="IG13" i="4"/>
  <c r="IF13" i="4"/>
  <c r="IE13" i="4"/>
  <c r="ID13" i="4"/>
  <c r="HZ13" i="4"/>
  <c r="IC12" i="4"/>
  <c r="IF12" i="4"/>
  <c r="IE12" i="4"/>
  <c r="ID12" i="4"/>
  <c r="IC11" i="4"/>
  <c r="IF11" i="4"/>
  <c r="IE11" i="4"/>
  <c r="ID11" i="4"/>
  <c r="HQ100" i="4"/>
  <c r="HU100" i="4" s="1"/>
  <c r="HT100" i="4"/>
  <c r="HS100" i="4"/>
  <c r="HR100" i="4"/>
  <c r="HM100" i="4"/>
  <c r="HQ99" i="4"/>
  <c r="HU99" i="4" s="1"/>
  <c r="HT99" i="4"/>
  <c r="HS99" i="4"/>
  <c r="HR99" i="4"/>
  <c r="HQ98" i="4"/>
  <c r="HM98" i="4" s="1"/>
  <c r="HT98" i="4"/>
  <c r="HS98" i="4"/>
  <c r="HR98" i="4"/>
  <c r="HQ97" i="4"/>
  <c r="HM97" i="4" s="1"/>
  <c r="HT97" i="4"/>
  <c r="HS97" i="4"/>
  <c r="HR97" i="4"/>
  <c r="HQ96" i="4"/>
  <c r="HM96" i="4" s="1"/>
  <c r="HT96" i="4"/>
  <c r="HS96" i="4"/>
  <c r="HR96" i="4"/>
  <c r="HQ95" i="4"/>
  <c r="HM95" i="4" s="1"/>
  <c r="HU95" i="4"/>
  <c r="HT95" i="4"/>
  <c r="HS95" i="4"/>
  <c r="HR95" i="4"/>
  <c r="HQ94" i="4"/>
  <c r="HT94" i="4"/>
  <c r="HS94" i="4"/>
  <c r="HR94" i="4"/>
  <c r="HM94" i="4"/>
  <c r="HQ93" i="4"/>
  <c r="HM93" i="4" s="1"/>
  <c r="HU93" i="4"/>
  <c r="HT93" i="4"/>
  <c r="HS93" i="4"/>
  <c r="HR93" i="4"/>
  <c r="HN93" i="4"/>
  <c r="HQ92" i="4"/>
  <c r="HT92" i="4"/>
  <c r="HS92" i="4"/>
  <c r="HR92" i="4"/>
  <c r="HQ91" i="4"/>
  <c r="HM91" i="4" s="1"/>
  <c r="HU91" i="4"/>
  <c r="HT91" i="4"/>
  <c r="HS91" i="4"/>
  <c r="HR91" i="4"/>
  <c r="HN91" i="4"/>
  <c r="HQ90" i="4"/>
  <c r="HU90" i="4" s="1"/>
  <c r="HT90" i="4"/>
  <c r="HS90" i="4"/>
  <c r="HR90" i="4"/>
  <c r="HN90" i="4"/>
  <c r="HQ89" i="4"/>
  <c r="HT89" i="4"/>
  <c r="HS89" i="4"/>
  <c r="HR89" i="4"/>
  <c r="HQ88" i="4"/>
  <c r="HM88" i="4" s="1"/>
  <c r="HT88" i="4"/>
  <c r="HS88" i="4"/>
  <c r="HR88" i="4"/>
  <c r="HQ87" i="4"/>
  <c r="HU87" i="4" s="1"/>
  <c r="HT87" i="4"/>
  <c r="HS87" i="4"/>
  <c r="HR87" i="4"/>
  <c r="HQ86" i="4"/>
  <c r="HU86" i="4" s="1"/>
  <c r="HT86" i="4"/>
  <c r="HS86" i="4"/>
  <c r="HR86" i="4"/>
  <c r="HM86" i="4"/>
  <c r="HQ85" i="4"/>
  <c r="HT85" i="4"/>
  <c r="HS85" i="4"/>
  <c r="HR85" i="4"/>
  <c r="HQ84" i="4"/>
  <c r="HM84" i="4" s="1"/>
  <c r="HT84" i="4"/>
  <c r="HS84" i="4"/>
  <c r="HR84" i="4"/>
  <c r="HQ83" i="4"/>
  <c r="HU83" i="4" s="1"/>
  <c r="HT83" i="4"/>
  <c r="HS83" i="4"/>
  <c r="HR83" i="4"/>
  <c r="HQ82" i="4"/>
  <c r="HU82" i="4" s="1"/>
  <c r="HT82" i="4"/>
  <c r="HS82" i="4"/>
  <c r="HR82" i="4"/>
  <c r="HQ81" i="4"/>
  <c r="HT81" i="4"/>
  <c r="HS81" i="4"/>
  <c r="HR81" i="4"/>
  <c r="HQ80" i="4"/>
  <c r="HM80" i="4" s="1"/>
  <c r="HT80" i="4"/>
  <c r="HS80" i="4"/>
  <c r="HR80" i="4"/>
  <c r="HQ79" i="4"/>
  <c r="HU79" i="4" s="1"/>
  <c r="HT79" i="4"/>
  <c r="HS79" i="4"/>
  <c r="HR79" i="4"/>
  <c r="HM79" i="4"/>
  <c r="HQ78" i="4"/>
  <c r="HU78" i="4" s="1"/>
  <c r="HT78" i="4"/>
  <c r="HS78" i="4"/>
  <c r="HR78" i="4"/>
  <c r="HQ77" i="4"/>
  <c r="HT77" i="4"/>
  <c r="HS77" i="4"/>
  <c r="HR77" i="4"/>
  <c r="HQ76" i="4"/>
  <c r="HM76" i="4" s="1"/>
  <c r="HT76" i="4"/>
  <c r="HS76" i="4"/>
  <c r="HR76" i="4"/>
  <c r="HQ75" i="4"/>
  <c r="HU75" i="4" s="1"/>
  <c r="HT75" i="4"/>
  <c r="HS75" i="4"/>
  <c r="HR75" i="4"/>
  <c r="HM75" i="4"/>
  <c r="HQ74" i="4"/>
  <c r="HU74" i="4" s="1"/>
  <c r="HT74" i="4"/>
  <c r="HS74" i="4"/>
  <c r="HR74" i="4"/>
  <c r="HM74" i="4"/>
  <c r="HQ73" i="4"/>
  <c r="HT73" i="4"/>
  <c r="HS73" i="4"/>
  <c r="HR73" i="4"/>
  <c r="HQ72" i="4"/>
  <c r="HM72" i="4" s="1"/>
  <c r="HT72" i="4"/>
  <c r="HS72" i="4"/>
  <c r="HR72" i="4"/>
  <c r="HQ71" i="4"/>
  <c r="HU71" i="4" s="1"/>
  <c r="HT71" i="4"/>
  <c r="HS71" i="4"/>
  <c r="HR71" i="4"/>
  <c r="HQ70" i="4"/>
  <c r="HU70" i="4" s="1"/>
  <c r="HT70" i="4"/>
  <c r="HS70" i="4"/>
  <c r="HR70" i="4"/>
  <c r="HM70" i="4"/>
  <c r="HQ69" i="4"/>
  <c r="HT69" i="4"/>
  <c r="HS69" i="4"/>
  <c r="HR69" i="4"/>
  <c r="HQ68" i="4"/>
  <c r="HM68" i="4" s="1"/>
  <c r="HT68" i="4"/>
  <c r="HS68" i="4"/>
  <c r="HR68" i="4"/>
  <c r="HQ67" i="4"/>
  <c r="HU67" i="4" s="1"/>
  <c r="HT67" i="4"/>
  <c r="HS67" i="4"/>
  <c r="HR67" i="4"/>
  <c r="HM67" i="4"/>
  <c r="HQ66" i="4"/>
  <c r="HU66" i="4" s="1"/>
  <c r="HT66" i="4"/>
  <c r="HS66" i="4"/>
  <c r="HR66" i="4"/>
  <c r="HQ65" i="4"/>
  <c r="HT65" i="4"/>
  <c r="HS65" i="4"/>
  <c r="HR65" i="4"/>
  <c r="HQ64" i="4"/>
  <c r="HM64" i="4" s="1"/>
  <c r="HT64" i="4"/>
  <c r="HS64" i="4"/>
  <c r="HR64" i="4"/>
  <c r="HQ63" i="4"/>
  <c r="HU63" i="4" s="1"/>
  <c r="HT63" i="4"/>
  <c r="HS63" i="4"/>
  <c r="HR63" i="4"/>
  <c r="HM63" i="4"/>
  <c r="HQ62" i="4"/>
  <c r="HU62" i="4" s="1"/>
  <c r="HT62" i="4"/>
  <c r="HS62" i="4"/>
  <c r="HR62" i="4"/>
  <c r="HQ61" i="4"/>
  <c r="HT61" i="4"/>
  <c r="HS61" i="4"/>
  <c r="HR61" i="4"/>
  <c r="HQ60" i="4"/>
  <c r="HM60" i="4" s="1"/>
  <c r="HT60" i="4"/>
  <c r="HS60" i="4"/>
  <c r="HR60" i="4"/>
  <c r="HQ59" i="4"/>
  <c r="HU59" i="4" s="1"/>
  <c r="HT59" i="4"/>
  <c r="HS59" i="4"/>
  <c r="HR59" i="4"/>
  <c r="HM59" i="4"/>
  <c r="HQ58" i="4"/>
  <c r="HU58" i="4" s="1"/>
  <c r="HT58" i="4"/>
  <c r="HS58" i="4"/>
  <c r="HR58" i="4"/>
  <c r="HM58" i="4"/>
  <c r="HQ57" i="4"/>
  <c r="HT57" i="4"/>
  <c r="HS57" i="4"/>
  <c r="HR57" i="4"/>
  <c r="HQ56" i="4"/>
  <c r="HM56" i="4" s="1"/>
  <c r="HT56" i="4"/>
  <c r="HS56" i="4"/>
  <c r="HR56" i="4"/>
  <c r="HQ55" i="4"/>
  <c r="HU55" i="4" s="1"/>
  <c r="HT55" i="4"/>
  <c r="HS55" i="4"/>
  <c r="HR55" i="4"/>
  <c r="HQ54" i="4"/>
  <c r="HU54" i="4" s="1"/>
  <c r="HT54" i="4"/>
  <c r="HS54" i="4"/>
  <c r="HR54" i="4"/>
  <c r="HM54" i="4"/>
  <c r="HQ53" i="4"/>
  <c r="HT53" i="4"/>
  <c r="HS53" i="4"/>
  <c r="HR53" i="4"/>
  <c r="HQ52" i="4"/>
  <c r="HU52" i="4" s="1"/>
  <c r="HT52" i="4"/>
  <c r="HS52" i="4"/>
  <c r="HR52" i="4"/>
  <c r="HM52" i="4"/>
  <c r="HQ51" i="4"/>
  <c r="HU51" i="4" s="1"/>
  <c r="HT51" i="4"/>
  <c r="HS51" i="4"/>
  <c r="HR51" i="4"/>
  <c r="HN51" i="4"/>
  <c r="HM51" i="4"/>
  <c r="HQ50" i="4"/>
  <c r="HU50" i="4" s="1"/>
  <c r="HT50" i="4"/>
  <c r="HS50" i="4"/>
  <c r="HR50" i="4"/>
  <c r="HQ49" i="4"/>
  <c r="HM49" i="4" s="1"/>
  <c r="HT49" i="4"/>
  <c r="HS49" i="4"/>
  <c r="HR49" i="4"/>
  <c r="HQ48" i="4"/>
  <c r="HU48" i="4" s="1"/>
  <c r="HT48" i="4"/>
  <c r="HS48" i="4"/>
  <c r="HR48" i="4"/>
  <c r="HM48" i="4"/>
  <c r="HQ47" i="4"/>
  <c r="HM47" i="4" s="1"/>
  <c r="HU47" i="4"/>
  <c r="HT47" i="4"/>
  <c r="HS47" i="4"/>
  <c r="HR47" i="4"/>
  <c r="HQ46" i="4"/>
  <c r="HU46" i="4" s="1"/>
  <c r="HT46" i="4"/>
  <c r="HS46" i="4"/>
  <c r="HR46" i="4"/>
  <c r="HQ45" i="4"/>
  <c r="HU45" i="4" s="1"/>
  <c r="HR45" i="4"/>
  <c r="HT45" i="4"/>
  <c r="HS45" i="4"/>
  <c r="HQ44" i="4"/>
  <c r="HN44" i="4" s="1"/>
  <c r="HR44" i="4"/>
  <c r="HT44" i="4"/>
  <c r="HS44" i="4"/>
  <c r="HQ43" i="4"/>
  <c r="HU43" i="4" s="1"/>
  <c r="HT43" i="4"/>
  <c r="HS43" i="4"/>
  <c r="HR43" i="4"/>
  <c r="HN43" i="4"/>
  <c r="HM43" i="4"/>
  <c r="HQ42" i="4"/>
  <c r="HU42" i="4" s="1"/>
  <c r="HT42" i="4"/>
  <c r="HS42" i="4"/>
  <c r="HR42" i="4"/>
  <c r="HQ41" i="4"/>
  <c r="HU41" i="4" s="1"/>
  <c r="HR41" i="4"/>
  <c r="HT41" i="4"/>
  <c r="HS41" i="4"/>
  <c r="HQ40" i="4"/>
  <c r="HU40" i="4" s="1"/>
  <c r="HT40" i="4"/>
  <c r="HS40" i="4"/>
  <c r="HR40" i="4"/>
  <c r="HM40" i="4"/>
  <c r="HQ39" i="4"/>
  <c r="HN39" i="4" s="1"/>
  <c r="HR39" i="4"/>
  <c r="HT39" i="4"/>
  <c r="HS39" i="4"/>
  <c r="HQ38" i="4"/>
  <c r="HU38" i="4" s="1"/>
  <c r="HT38" i="4"/>
  <c r="HS38" i="4"/>
  <c r="HR38" i="4"/>
  <c r="HQ37" i="4"/>
  <c r="HM37" i="4" s="1"/>
  <c r="HU37" i="4"/>
  <c r="HT37" i="4"/>
  <c r="HS37" i="4"/>
  <c r="HR37" i="4"/>
  <c r="HN37" i="4"/>
  <c r="HQ36" i="4"/>
  <c r="HU36" i="4" s="1"/>
  <c r="HT36" i="4"/>
  <c r="HS36" i="4"/>
  <c r="HR36" i="4"/>
  <c r="HQ35" i="4"/>
  <c r="HU35" i="4" s="1"/>
  <c r="HT35" i="4"/>
  <c r="HS35" i="4"/>
  <c r="HR35" i="4"/>
  <c r="HM35" i="4"/>
  <c r="HQ34" i="4"/>
  <c r="HU34" i="4" s="1"/>
  <c r="HT34" i="4"/>
  <c r="HS34" i="4"/>
  <c r="HR34" i="4"/>
  <c r="HQ33" i="4"/>
  <c r="HM33" i="4" s="1"/>
  <c r="HU33" i="4"/>
  <c r="HT33" i="4"/>
  <c r="HS33" i="4"/>
  <c r="HR33" i="4"/>
  <c r="HN33" i="4"/>
  <c r="HQ32" i="4"/>
  <c r="HU32" i="4" s="1"/>
  <c r="HT32" i="4"/>
  <c r="HS32" i="4"/>
  <c r="HR32" i="4"/>
  <c r="HM32" i="4"/>
  <c r="HQ31" i="4"/>
  <c r="HU31" i="4" s="1"/>
  <c r="HT31" i="4"/>
  <c r="HS31" i="4"/>
  <c r="HR31" i="4"/>
  <c r="HQ30" i="4"/>
  <c r="HU30" i="4" s="1"/>
  <c r="HT30" i="4"/>
  <c r="HS30" i="4"/>
  <c r="HR30" i="4"/>
  <c r="HQ29" i="4"/>
  <c r="HM29" i="4" s="1"/>
  <c r="HU29" i="4"/>
  <c r="HT29" i="4"/>
  <c r="HS29" i="4"/>
  <c r="HR29" i="4"/>
  <c r="HQ28" i="4"/>
  <c r="HN28" i="4" s="1"/>
  <c r="HR28" i="4"/>
  <c r="HT28" i="4"/>
  <c r="HS28" i="4"/>
  <c r="HM28" i="4"/>
  <c r="HQ27" i="4"/>
  <c r="HN27" i="4" s="1"/>
  <c r="HR27" i="4"/>
  <c r="HU27" i="4"/>
  <c r="HT27" i="4"/>
  <c r="HS27" i="4"/>
  <c r="HM27" i="4"/>
  <c r="HQ26" i="4"/>
  <c r="HU26" i="4" s="1"/>
  <c r="HT26" i="4"/>
  <c r="HS26" i="4"/>
  <c r="HR26" i="4"/>
  <c r="HQ25" i="4"/>
  <c r="HM25" i="4" s="1"/>
  <c r="HT25" i="4"/>
  <c r="HS25" i="4"/>
  <c r="HR25" i="4"/>
  <c r="HQ24" i="4"/>
  <c r="HU24" i="4" s="1"/>
  <c r="HT24" i="4"/>
  <c r="HS24" i="4"/>
  <c r="HR24" i="4"/>
  <c r="HQ23" i="4"/>
  <c r="HN23" i="4" s="1"/>
  <c r="HR23" i="4"/>
  <c r="HT23" i="4"/>
  <c r="HS23" i="4"/>
  <c r="HQ22" i="4"/>
  <c r="HU22" i="4" s="1"/>
  <c r="HT22" i="4"/>
  <c r="HS22" i="4"/>
  <c r="HR22" i="4"/>
  <c r="HQ21" i="4"/>
  <c r="HM21" i="4" s="1"/>
  <c r="HT21" i="4"/>
  <c r="HS21" i="4"/>
  <c r="HR21" i="4"/>
  <c r="HQ20" i="4"/>
  <c r="HN20" i="4" s="1"/>
  <c r="HR20" i="4"/>
  <c r="HT20" i="4"/>
  <c r="HS20" i="4"/>
  <c r="HQ19" i="4"/>
  <c r="HN19" i="4" s="1"/>
  <c r="HR19" i="4"/>
  <c r="HU19" i="4"/>
  <c r="HT19" i="4"/>
  <c r="HS19" i="4"/>
  <c r="HM19" i="4"/>
  <c r="HQ18" i="4"/>
  <c r="HU18" i="4" s="1"/>
  <c r="HT18" i="4"/>
  <c r="HS18" i="4"/>
  <c r="HR18" i="4"/>
  <c r="HM18" i="4"/>
  <c r="HQ17" i="4"/>
  <c r="HU17" i="4" s="1"/>
  <c r="HR17" i="4"/>
  <c r="HT17" i="4"/>
  <c r="HS17" i="4"/>
  <c r="HQ16" i="4"/>
  <c r="HU16" i="4" s="1"/>
  <c r="HT16" i="4"/>
  <c r="HS16" i="4"/>
  <c r="HR16" i="4"/>
  <c r="HQ15" i="4"/>
  <c r="HU15" i="4"/>
  <c r="HT15" i="4"/>
  <c r="HS15" i="4"/>
  <c r="HR15" i="4"/>
  <c r="HN15" i="4"/>
  <c r="HM15" i="4"/>
  <c r="HQ14" i="4"/>
  <c r="HN14" i="4" s="1"/>
  <c r="HR14" i="4"/>
  <c r="HT14" i="4"/>
  <c r="HS14" i="4"/>
  <c r="HQ13" i="4"/>
  <c r="HU13" i="4" s="1"/>
  <c r="HR13" i="4"/>
  <c r="HT13" i="4"/>
  <c r="HS13" i="4"/>
  <c r="HQ12" i="4"/>
  <c r="HN12" i="4" s="1"/>
  <c r="HR12" i="4"/>
  <c r="HT12" i="4"/>
  <c r="HS12" i="4"/>
  <c r="HQ11" i="4"/>
  <c r="HU11" i="4" s="1"/>
  <c r="HR11" i="4"/>
  <c r="HT11" i="4"/>
  <c r="HS11" i="4"/>
  <c r="HE100" i="4"/>
  <c r="HI100" i="4" s="1"/>
  <c r="HH100" i="4"/>
  <c r="HG100" i="4"/>
  <c r="HF100" i="4"/>
  <c r="HA100" i="4"/>
  <c r="HE99" i="4"/>
  <c r="HA99" i="4" s="1"/>
  <c r="HH99" i="4"/>
  <c r="HG99" i="4"/>
  <c r="HF99" i="4"/>
  <c r="HE98" i="4"/>
  <c r="HI98" i="4" s="1"/>
  <c r="HH98" i="4"/>
  <c r="HG98" i="4"/>
  <c r="HF98" i="4"/>
  <c r="HE97" i="4"/>
  <c r="HI97" i="4" s="1"/>
  <c r="HH97" i="4"/>
  <c r="HG97" i="4"/>
  <c r="HF97" i="4"/>
  <c r="HB97" i="4"/>
  <c r="HA97" i="4"/>
  <c r="HE96" i="4"/>
  <c r="HI96" i="4" s="1"/>
  <c r="HH96" i="4"/>
  <c r="HG96" i="4"/>
  <c r="HF96" i="4"/>
  <c r="HA96" i="4"/>
  <c r="HE95" i="4"/>
  <c r="HA95" i="4" s="1"/>
  <c r="HI95" i="4"/>
  <c r="HH95" i="4"/>
  <c r="HG95" i="4"/>
  <c r="HF95" i="4"/>
  <c r="HE94" i="4"/>
  <c r="HI94" i="4" s="1"/>
  <c r="HH94" i="4"/>
  <c r="HG94" i="4"/>
  <c r="HF94" i="4"/>
  <c r="HE93" i="4"/>
  <c r="HH93" i="4"/>
  <c r="HG93" i="4"/>
  <c r="HF93" i="4"/>
  <c r="HE92" i="4"/>
  <c r="HI92" i="4" s="1"/>
  <c r="HH92" i="4"/>
  <c r="HG92" i="4"/>
  <c r="HF92" i="4"/>
  <c r="HE91" i="4"/>
  <c r="HA91" i="4" s="1"/>
  <c r="HI91" i="4"/>
  <c r="HH91" i="4"/>
  <c r="HG91" i="4"/>
  <c r="HF91" i="4"/>
  <c r="HB91" i="4"/>
  <c r="HE90" i="4"/>
  <c r="HI90" i="4" s="1"/>
  <c r="HH90" i="4"/>
  <c r="HG90" i="4"/>
  <c r="HF90" i="4"/>
  <c r="HE89" i="4"/>
  <c r="HI89" i="4"/>
  <c r="HH89" i="4"/>
  <c r="HG89" i="4"/>
  <c r="HF89" i="4"/>
  <c r="HB89" i="4"/>
  <c r="HA89" i="4"/>
  <c r="HE88" i="4"/>
  <c r="HI88" i="4" s="1"/>
  <c r="HH88" i="4"/>
  <c r="HG88" i="4"/>
  <c r="HF88" i="4"/>
  <c r="HA88" i="4"/>
  <c r="HE87" i="4"/>
  <c r="HA87" i="4" s="1"/>
  <c r="HI87" i="4"/>
  <c r="HH87" i="4"/>
  <c r="HG87" i="4"/>
  <c r="HF87" i="4"/>
  <c r="HB87" i="4"/>
  <c r="HE86" i="4"/>
  <c r="HI86" i="4" s="1"/>
  <c r="HH86" i="4"/>
  <c r="HG86" i="4"/>
  <c r="HF86" i="4"/>
  <c r="HE85" i="4"/>
  <c r="HA85" i="4" s="1"/>
  <c r="HI85" i="4"/>
  <c r="HH85" i="4"/>
  <c r="HG85" i="4"/>
  <c r="HF85" i="4"/>
  <c r="HB85" i="4"/>
  <c r="HE84" i="4"/>
  <c r="HI84" i="4" s="1"/>
  <c r="HH84" i="4"/>
  <c r="HG84" i="4"/>
  <c r="HF84" i="4"/>
  <c r="HA84" i="4"/>
  <c r="HE83" i="4"/>
  <c r="HA83" i="4" s="1"/>
  <c r="HI83" i="4"/>
  <c r="HH83" i="4"/>
  <c r="HG83" i="4"/>
  <c r="HF83" i="4"/>
  <c r="HB83" i="4"/>
  <c r="HE82" i="4"/>
  <c r="HI82" i="4" s="1"/>
  <c r="HH82" i="4"/>
  <c r="HG82" i="4"/>
  <c r="HF82" i="4"/>
  <c r="HE81" i="4"/>
  <c r="HA81" i="4" s="1"/>
  <c r="HI81" i="4"/>
  <c r="HH81" i="4"/>
  <c r="HG81" i="4"/>
  <c r="HF81" i="4"/>
  <c r="HB81" i="4"/>
  <c r="HE80" i="4"/>
  <c r="HI80" i="4" s="1"/>
  <c r="HH80" i="4"/>
  <c r="HG80" i="4"/>
  <c r="HF80" i="4"/>
  <c r="HE79" i="4"/>
  <c r="HA79" i="4" s="1"/>
  <c r="HH79" i="4"/>
  <c r="HG79" i="4"/>
  <c r="HF79" i="4"/>
  <c r="HE78" i="4"/>
  <c r="HI78" i="4" s="1"/>
  <c r="HH78" i="4"/>
  <c r="HG78" i="4"/>
  <c r="HF78" i="4"/>
  <c r="HE77" i="4"/>
  <c r="HB77" i="4" s="1"/>
  <c r="HI77" i="4"/>
  <c r="HH77" i="4"/>
  <c r="HG77" i="4"/>
  <c r="HF77" i="4"/>
  <c r="HA77" i="4"/>
  <c r="HE76" i="4"/>
  <c r="HI76" i="4" s="1"/>
  <c r="HH76" i="4"/>
  <c r="HG76" i="4"/>
  <c r="HF76" i="4"/>
  <c r="HA76" i="4"/>
  <c r="HE75" i="4"/>
  <c r="HA75" i="4" s="1"/>
  <c r="HH75" i="4"/>
  <c r="HG75" i="4"/>
  <c r="HF75" i="4"/>
  <c r="HB75" i="4"/>
  <c r="HE74" i="4"/>
  <c r="HI74" i="4" s="1"/>
  <c r="HH74" i="4"/>
  <c r="HG74" i="4"/>
  <c r="HF74" i="4"/>
  <c r="HE73" i="4"/>
  <c r="HA73" i="4" s="1"/>
  <c r="HH73" i="4"/>
  <c r="HG73" i="4"/>
  <c r="HF73" i="4"/>
  <c r="HE72" i="4"/>
  <c r="HI72" i="4" s="1"/>
  <c r="HH72" i="4"/>
  <c r="HG72" i="4"/>
  <c r="HF72" i="4"/>
  <c r="HA72" i="4"/>
  <c r="HE71" i="4"/>
  <c r="HA71" i="4" s="1"/>
  <c r="HI71" i="4"/>
  <c r="HH71" i="4"/>
  <c r="HG71" i="4"/>
  <c r="HF71" i="4"/>
  <c r="HB71" i="4"/>
  <c r="HE70" i="4"/>
  <c r="HI70" i="4" s="1"/>
  <c r="HH70" i="4"/>
  <c r="HG70" i="4"/>
  <c r="HF70" i="4"/>
  <c r="HE69" i="4"/>
  <c r="HI69" i="4"/>
  <c r="HH69" i="4"/>
  <c r="HG69" i="4"/>
  <c r="HF69" i="4"/>
  <c r="HB69" i="4"/>
  <c r="HA69" i="4"/>
  <c r="HE68" i="4"/>
  <c r="HH68" i="4"/>
  <c r="HG68" i="4"/>
  <c r="HF68" i="4"/>
  <c r="HE67" i="4"/>
  <c r="HA67" i="4" s="1"/>
  <c r="HI67" i="4"/>
  <c r="HH67" i="4"/>
  <c r="HG67" i="4"/>
  <c r="HF67" i="4"/>
  <c r="HB67" i="4"/>
  <c r="HE66" i="4"/>
  <c r="HI66" i="4" s="1"/>
  <c r="HH66" i="4"/>
  <c r="HG66" i="4"/>
  <c r="HF66" i="4"/>
  <c r="HE65" i="4"/>
  <c r="HA65" i="4" s="1"/>
  <c r="HI65" i="4"/>
  <c r="HH65" i="4"/>
  <c r="HG65" i="4"/>
  <c r="HF65" i="4"/>
  <c r="HB65" i="4"/>
  <c r="HE64" i="4"/>
  <c r="HI64" i="4" s="1"/>
  <c r="HH64" i="4"/>
  <c r="HG64" i="4"/>
  <c r="HF64" i="4"/>
  <c r="HE63" i="4"/>
  <c r="HA63" i="4" s="1"/>
  <c r="HH63" i="4"/>
  <c r="HG63" i="4"/>
  <c r="HF63" i="4"/>
  <c r="HB63" i="4"/>
  <c r="HE62" i="4"/>
  <c r="HI62" i="4" s="1"/>
  <c r="HH62" i="4"/>
  <c r="HG62" i="4"/>
  <c r="HF62" i="4"/>
  <c r="HE61" i="4"/>
  <c r="HB61" i="4" s="1"/>
  <c r="HH61" i="4"/>
  <c r="HG61" i="4"/>
  <c r="HF61" i="4"/>
  <c r="HE60" i="4"/>
  <c r="HI60" i="4" s="1"/>
  <c r="HH60" i="4"/>
  <c r="HG60" i="4"/>
  <c r="HF60" i="4"/>
  <c r="HA60" i="4"/>
  <c r="HE59" i="4"/>
  <c r="HH59" i="4"/>
  <c r="HG59" i="4"/>
  <c r="HF59" i="4"/>
  <c r="HE58" i="4"/>
  <c r="HI58" i="4" s="1"/>
  <c r="HH58" i="4"/>
  <c r="HG58" i="4"/>
  <c r="HF58" i="4"/>
  <c r="HE57" i="4"/>
  <c r="HA57" i="4" s="1"/>
  <c r="HH57" i="4"/>
  <c r="HG57" i="4"/>
  <c r="HF57" i="4"/>
  <c r="HB57" i="4"/>
  <c r="HE56" i="4"/>
  <c r="HH56" i="4"/>
  <c r="HG56" i="4"/>
  <c r="HF56" i="4"/>
  <c r="HE55" i="4"/>
  <c r="HA55" i="4" s="1"/>
  <c r="HI55" i="4"/>
  <c r="HH55" i="4"/>
  <c r="HG55" i="4"/>
  <c r="HF55" i="4"/>
  <c r="HB55" i="4"/>
  <c r="HE54" i="4"/>
  <c r="HI54" i="4" s="1"/>
  <c r="HH54" i="4"/>
  <c r="HG54" i="4"/>
  <c r="HF54" i="4"/>
  <c r="HE53" i="4"/>
  <c r="HA53" i="4" s="1"/>
  <c r="HI53" i="4"/>
  <c r="HH53" i="4"/>
  <c r="HG53" i="4"/>
  <c r="HF53" i="4"/>
  <c r="HB53" i="4"/>
  <c r="HE52" i="4"/>
  <c r="HI52" i="4" s="1"/>
  <c r="HH52" i="4"/>
  <c r="HG52" i="4"/>
  <c r="HF52" i="4"/>
  <c r="HE51" i="4"/>
  <c r="HA51" i="4" s="1"/>
  <c r="HI51" i="4"/>
  <c r="HH51" i="4"/>
  <c r="HG51" i="4"/>
  <c r="HF51" i="4"/>
  <c r="HB51" i="4"/>
  <c r="HE50" i="4"/>
  <c r="HI50" i="4" s="1"/>
  <c r="HH50" i="4"/>
  <c r="HG50" i="4"/>
  <c r="HF50" i="4"/>
  <c r="HE49" i="4"/>
  <c r="HA49" i="4" s="1"/>
  <c r="HI49" i="4"/>
  <c r="HH49" i="4"/>
  <c r="HG49" i="4"/>
  <c r="HF49" i="4"/>
  <c r="HB49" i="4"/>
  <c r="HE48" i="4"/>
  <c r="HI48" i="4" s="1"/>
  <c r="HH48" i="4"/>
  <c r="HG48" i="4"/>
  <c r="HF48" i="4"/>
  <c r="HA48" i="4"/>
  <c r="HE47" i="4"/>
  <c r="HH47" i="4"/>
  <c r="HG47" i="4"/>
  <c r="HF47" i="4"/>
  <c r="HE46" i="4"/>
  <c r="HI46" i="4" s="1"/>
  <c r="HH46" i="4"/>
  <c r="HG46" i="4"/>
  <c r="HF46" i="4"/>
  <c r="HE45" i="4"/>
  <c r="HI45" i="4" s="1"/>
  <c r="HH45" i="4"/>
  <c r="HG45" i="4"/>
  <c r="HF45" i="4"/>
  <c r="HB45" i="4"/>
  <c r="HA45" i="4"/>
  <c r="HE44" i="4"/>
  <c r="HB44" i="4" s="1"/>
  <c r="HF44" i="4"/>
  <c r="HH44" i="4"/>
  <c r="HG44" i="4"/>
  <c r="HE43" i="4"/>
  <c r="HA43" i="4" s="1"/>
  <c r="HH43" i="4"/>
  <c r="HG43" i="4"/>
  <c r="HF43" i="4"/>
  <c r="HE42" i="4"/>
  <c r="HI42" i="4" s="1"/>
  <c r="HH42" i="4"/>
  <c r="HG42" i="4"/>
  <c r="HF42" i="4"/>
  <c r="HE41" i="4"/>
  <c r="HA41" i="4" s="1"/>
  <c r="HI41" i="4"/>
  <c r="HH41" i="4"/>
  <c r="HG41" i="4"/>
  <c r="HF41" i="4"/>
  <c r="HE40" i="4"/>
  <c r="HI40" i="4" s="1"/>
  <c r="HH40" i="4"/>
  <c r="HG40" i="4"/>
  <c r="HF40" i="4"/>
  <c r="HE39" i="4"/>
  <c r="HA39" i="4" s="1"/>
  <c r="HH39" i="4"/>
  <c r="HG39" i="4"/>
  <c r="HF39" i="4"/>
  <c r="HE38" i="4"/>
  <c r="HI38" i="4" s="1"/>
  <c r="HH38" i="4"/>
  <c r="HG38" i="4"/>
  <c r="HF38" i="4"/>
  <c r="HA38" i="4"/>
  <c r="HE37" i="4"/>
  <c r="HI37" i="4"/>
  <c r="HH37" i="4"/>
  <c r="HG37" i="4"/>
  <c r="HF37" i="4"/>
  <c r="HB37" i="4"/>
  <c r="HA37" i="4"/>
  <c r="HE36" i="4"/>
  <c r="HI36" i="4" s="1"/>
  <c r="HH36" i="4"/>
  <c r="HG36" i="4"/>
  <c r="HF36" i="4"/>
  <c r="HE35" i="4"/>
  <c r="HA35" i="4" s="1"/>
  <c r="HH35" i="4"/>
  <c r="HG35" i="4"/>
  <c r="HF35" i="4"/>
  <c r="HE34" i="4"/>
  <c r="HH34" i="4"/>
  <c r="HG34" i="4"/>
  <c r="HF34" i="4"/>
  <c r="HE33" i="4"/>
  <c r="HA33" i="4" s="1"/>
  <c r="HI33" i="4"/>
  <c r="HH33" i="4"/>
  <c r="HG33" i="4"/>
  <c r="HF33" i="4"/>
  <c r="HB33" i="4"/>
  <c r="HE32" i="4"/>
  <c r="HI32" i="4" s="1"/>
  <c r="HH32" i="4"/>
  <c r="HG32" i="4"/>
  <c r="HF32" i="4"/>
  <c r="HE31" i="4"/>
  <c r="HA31" i="4" s="1"/>
  <c r="HH31" i="4"/>
  <c r="HG31" i="4"/>
  <c r="HF31" i="4"/>
  <c r="HE30" i="4"/>
  <c r="HI30" i="4" s="1"/>
  <c r="HH30" i="4"/>
  <c r="HG30" i="4"/>
  <c r="HF30" i="4"/>
  <c r="HA30" i="4"/>
  <c r="HE29" i="4"/>
  <c r="HH29" i="4"/>
  <c r="HG29" i="4"/>
  <c r="HF29" i="4"/>
  <c r="HE28" i="4"/>
  <c r="HI28" i="4" s="1"/>
  <c r="HH28" i="4"/>
  <c r="HG28" i="4"/>
  <c r="HF28" i="4"/>
  <c r="HE27" i="4"/>
  <c r="HA27" i="4" s="1"/>
  <c r="HH27" i="4"/>
  <c r="HG27" i="4"/>
  <c r="HF27" i="4"/>
  <c r="HE26" i="4"/>
  <c r="HI26" i="4" s="1"/>
  <c r="HH26" i="4"/>
  <c r="HG26" i="4"/>
  <c r="HF26" i="4"/>
  <c r="HE25" i="4"/>
  <c r="HA25" i="4" s="1"/>
  <c r="HH25" i="4"/>
  <c r="HG25" i="4"/>
  <c r="HF25" i="4"/>
  <c r="HE24" i="4"/>
  <c r="HI24" i="4" s="1"/>
  <c r="HH24" i="4"/>
  <c r="HG24" i="4"/>
  <c r="HF24" i="4"/>
  <c r="HE23" i="4"/>
  <c r="HA23" i="4" s="1"/>
  <c r="HH23" i="4"/>
  <c r="HG23" i="4"/>
  <c r="HF23" i="4"/>
  <c r="HE22" i="4"/>
  <c r="HI22" i="4" s="1"/>
  <c r="HH22" i="4"/>
  <c r="HG22" i="4"/>
  <c r="HF22" i="4"/>
  <c r="HA22" i="4"/>
  <c r="HE21" i="4"/>
  <c r="HA21" i="4" s="1"/>
  <c r="HI21" i="4"/>
  <c r="HH21" i="4"/>
  <c r="HG21" i="4"/>
  <c r="HF21" i="4"/>
  <c r="HB21" i="4"/>
  <c r="HE20" i="4"/>
  <c r="HI20" i="4" s="1"/>
  <c r="HH20" i="4"/>
  <c r="HG20" i="4"/>
  <c r="HF20" i="4"/>
  <c r="HE19" i="4"/>
  <c r="HA19" i="4" s="1"/>
  <c r="HH19" i="4"/>
  <c r="HG19" i="4"/>
  <c r="HF19" i="4"/>
  <c r="HE18" i="4"/>
  <c r="HI18" i="4" s="1"/>
  <c r="HH18" i="4"/>
  <c r="HG18" i="4"/>
  <c r="HF18" i="4"/>
  <c r="HE17" i="4"/>
  <c r="HA17" i="4" s="1"/>
  <c r="HI17" i="4"/>
  <c r="HH17" i="4"/>
  <c r="HG17" i="4"/>
  <c r="HF17" i="4"/>
  <c r="HB17" i="4"/>
  <c r="HE16" i="4"/>
  <c r="HI16" i="4" s="1"/>
  <c r="HH16" i="4"/>
  <c r="HG16" i="4"/>
  <c r="HF16" i="4"/>
  <c r="HE15" i="4"/>
  <c r="HA15" i="4" s="1"/>
  <c r="HH15" i="4"/>
  <c r="HG15" i="4"/>
  <c r="HF15" i="4"/>
  <c r="HE14" i="4"/>
  <c r="HI14" i="4" s="1"/>
  <c r="HH14" i="4"/>
  <c r="HG14" i="4"/>
  <c r="HF14" i="4"/>
  <c r="HE13" i="4"/>
  <c r="HB13" i="4" s="1"/>
  <c r="HI13" i="4"/>
  <c r="HH13" i="4"/>
  <c r="HG13" i="4"/>
  <c r="HF13" i="4"/>
  <c r="HA13" i="4"/>
  <c r="HE12" i="4"/>
  <c r="HI12" i="4" s="1"/>
  <c r="HH12" i="4"/>
  <c r="HG12" i="4"/>
  <c r="HF12" i="4"/>
  <c r="HE11" i="4"/>
  <c r="HA11" i="4" s="1"/>
  <c r="HH11" i="4"/>
  <c r="HG11" i="4"/>
  <c r="HF11" i="4"/>
  <c r="GS100" i="4"/>
  <c r="GW100" i="4" s="1"/>
  <c r="GV100" i="4"/>
  <c r="GU100" i="4"/>
  <c r="GT100" i="4"/>
  <c r="GO100" i="4"/>
  <c r="GS99" i="4"/>
  <c r="GO99" i="4" s="1"/>
  <c r="GV99" i="4"/>
  <c r="GU99" i="4"/>
  <c r="GT99" i="4"/>
  <c r="GP99" i="4"/>
  <c r="GS98" i="4"/>
  <c r="GW98" i="4" s="1"/>
  <c r="GV98" i="4"/>
  <c r="GU98" i="4"/>
  <c r="GT98" i="4"/>
  <c r="GS97" i="4"/>
  <c r="GO97" i="4" s="1"/>
  <c r="GV97" i="4"/>
  <c r="GU97" i="4"/>
  <c r="GT97" i="4"/>
  <c r="GS96" i="4"/>
  <c r="GV96" i="4"/>
  <c r="GU96" i="4"/>
  <c r="GT96" i="4"/>
  <c r="GS95" i="4"/>
  <c r="GO95" i="4" s="1"/>
  <c r="GW95" i="4"/>
  <c r="GV95" i="4"/>
  <c r="GU95" i="4"/>
  <c r="GT95" i="4"/>
  <c r="GP95" i="4"/>
  <c r="GS94" i="4"/>
  <c r="GW94" i="4" s="1"/>
  <c r="GV94" i="4"/>
  <c r="GU94" i="4"/>
  <c r="GT94" i="4"/>
  <c r="GS93" i="4"/>
  <c r="GO93" i="4" s="1"/>
  <c r="GV93" i="4"/>
  <c r="GU93" i="4"/>
  <c r="GT93" i="4"/>
  <c r="GS92" i="4"/>
  <c r="GW92" i="4" s="1"/>
  <c r="GV92" i="4"/>
  <c r="GU92" i="4"/>
  <c r="GT92" i="4"/>
  <c r="GO92" i="4"/>
  <c r="GS91" i="4"/>
  <c r="GO91" i="4" s="1"/>
  <c r="GW91" i="4"/>
  <c r="GV91" i="4"/>
  <c r="GU91" i="4"/>
  <c r="GT91" i="4"/>
  <c r="GP91" i="4"/>
  <c r="GS90" i="4"/>
  <c r="GW90" i="4" s="1"/>
  <c r="GV90" i="4"/>
  <c r="GU90" i="4"/>
  <c r="GT90" i="4"/>
  <c r="GS89" i="4"/>
  <c r="GO89" i="4" s="1"/>
  <c r="GV89" i="4"/>
  <c r="GU89" i="4"/>
  <c r="GT89" i="4"/>
  <c r="GS88" i="4"/>
  <c r="GW88" i="4" s="1"/>
  <c r="GV88" i="4"/>
  <c r="GU88" i="4"/>
  <c r="GT88" i="4"/>
  <c r="GS87" i="4"/>
  <c r="GP87" i="4" s="1"/>
  <c r="GV87" i="4"/>
  <c r="GU87" i="4"/>
  <c r="GT87" i="4"/>
  <c r="GS86" i="4"/>
  <c r="GW86" i="4" s="1"/>
  <c r="GV86" i="4"/>
  <c r="GU86" i="4"/>
  <c r="GT86" i="4"/>
  <c r="GS85" i="4"/>
  <c r="GO85" i="4" s="1"/>
  <c r="GV85" i="4"/>
  <c r="GU85" i="4"/>
  <c r="GT85" i="4"/>
  <c r="GS84" i="4"/>
  <c r="GW84" i="4" s="1"/>
  <c r="GV84" i="4"/>
  <c r="GU84" i="4"/>
  <c r="GT84" i="4"/>
  <c r="GO84" i="4"/>
  <c r="GS83" i="4"/>
  <c r="GV83" i="4"/>
  <c r="GU83" i="4"/>
  <c r="GT83" i="4"/>
  <c r="GS82" i="4"/>
  <c r="GW82" i="4" s="1"/>
  <c r="GV82" i="4"/>
  <c r="GU82" i="4"/>
  <c r="GT82" i="4"/>
  <c r="GS81" i="4"/>
  <c r="GO81" i="4" s="1"/>
  <c r="GV81" i="4"/>
  <c r="GU81" i="4"/>
  <c r="GT81" i="4"/>
  <c r="GS80" i="4"/>
  <c r="GW80" i="4" s="1"/>
  <c r="GV80" i="4"/>
  <c r="GU80" i="4"/>
  <c r="GT80" i="4"/>
  <c r="GS79" i="4"/>
  <c r="GW79" i="4"/>
  <c r="GV79" i="4"/>
  <c r="GU79" i="4"/>
  <c r="GT79" i="4"/>
  <c r="GP79" i="4"/>
  <c r="GO79" i="4"/>
  <c r="GS78" i="4"/>
  <c r="GW78" i="4" s="1"/>
  <c r="GV78" i="4"/>
  <c r="GU78" i="4"/>
  <c r="GT78" i="4"/>
  <c r="GS77" i="4"/>
  <c r="GO77" i="4" s="1"/>
  <c r="GV77" i="4"/>
  <c r="GU77" i="4"/>
  <c r="GT77" i="4"/>
  <c r="GS76" i="4"/>
  <c r="GW76" i="4" s="1"/>
  <c r="GV76" i="4"/>
  <c r="GU76" i="4"/>
  <c r="GT76" i="4"/>
  <c r="GO76" i="4"/>
  <c r="GS75" i="4"/>
  <c r="GO75" i="4" s="1"/>
  <c r="GW75" i="4"/>
  <c r="GV75" i="4"/>
  <c r="GU75" i="4"/>
  <c r="GT75" i="4"/>
  <c r="GP75" i="4"/>
  <c r="GS74" i="4"/>
  <c r="GW74" i="4" s="1"/>
  <c r="GV74" i="4"/>
  <c r="GU74" i="4"/>
  <c r="GT74" i="4"/>
  <c r="GS73" i="4"/>
  <c r="GO73" i="4" s="1"/>
  <c r="GV73" i="4"/>
  <c r="GU73" i="4"/>
  <c r="GT73" i="4"/>
  <c r="GS72" i="4"/>
  <c r="GW72" i="4" s="1"/>
  <c r="GV72" i="4"/>
  <c r="GU72" i="4"/>
  <c r="GT72" i="4"/>
  <c r="GO72" i="4"/>
  <c r="GS71" i="4"/>
  <c r="GW71" i="4" s="1"/>
  <c r="GV71" i="4"/>
  <c r="GU71" i="4"/>
  <c r="GT71" i="4"/>
  <c r="GP71" i="4"/>
  <c r="GO71" i="4"/>
  <c r="GS70" i="4"/>
  <c r="GW70" i="4" s="1"/>
  <c r="GV70" i="4"/>
  <c r="GU70" i="4"/>
  <c r="GT70" i="4"/>
  <c r="GS69" i="4"/>
  <c r="GO69" i="4" s="1"/>
  <c r="GV69" i="4"/>
  <c r="GU69" i="4"/>
  <c r="GT69" i="4"/>
  <c r="GS68" i="4"/>
  <c r="GW68" i="4" s="1"/>
  <c r="GV68" i="4"/>
  <c r="GU68" i="4"/>
  <c r="GT68" i="4"/>
  <c r="GS67" i="4"/>
  <c r="GO67" i="4" s="1"/>
  <c r="GW67" i="4"/>
  <c r="GV67" i="4"/>
  <c r="GU67" i="4"/>
  <c r="GT67" i="4"/>
  <c r="GS66" i="4"/>
  <c r="GW66" i="4" s="1"/>
  <c r="GV66" i="4"/>
  <c r="GU66" i="4"/>
  <c r="GT66" i="4"/>
  <c r="GS65" i="4"/>
  <c r="GO65" i="4" s="1"/>
  <c r="GV65" i="4"/>
  <c r="GU65" i="4"/>
  <c r="GT65" i="4"/>
  <c r="GS64" i="4"/>
  <c r="GW64" i="4" s="1"/>
  <c r="GV64" i="4"/>
  <c r="GU64" i="4"/>
  <c r="GT64" i="4"/>
  <c r="GO64" i="4"/>
  <c r="GS63" i="4"/>
  <c r="GW63" i="4"/>
  <c r="GV63" i="4"/>
  <c r="GU63" i="4"/>
  <c r="GT63" i="4"/>
  <c r="GP63" i="4"/>
  <c r="GO63" i="4"/>
  <c r="GS62" i="4"/>
  <c r="GW62" i="4" s="1"/>
  <c r="GV62" i="4"/>
  <c r="GU62" i="4"/>
  <c r="GT62" i="4"/>
  <c r="GS61" i="4"/>
  <c r="GO61" i="4" s="1"/>
  <c r="GV61" i="4"/>
  <c r="GU61" i="4"/>
  <c r="GT61" i="4"/>
  <c r="GS60" i="4"/>
  <c r="GV60" i="4"/>
  <c r="GU60" i="4"/>
  <c r="GT60" i="4"/>
  <c r="GS59" i="4"/>
  <c r="GO59" i="4" s="1"/>
  <c r="GW59" i="4"/>
  <c r="GV59" i="4"/>
  <c r="GU59" i="4"/>
  <c r="GT59" i="4"/>
  <c r="GP59" i="4"/>
  <c r="GS58" i="4"/>
  <c r="GW58" i="4" s="1"/>
  <c r="GV58" i="4"/>
  <c r="GU58" i="4"/>
  <c r="GT58" i="4"/>
  <c r="GS57" i="4"/>
  <c r="GO57" i="4" s="1"/>
  <c r="GV57" i="4"/>
  <c r="GU57" i="4"/>
  <c r="GT57" i="4"/>
  <c r="GS56" i="4"/>
  <c r="GW56" i="4" s="1"/>
  <c r="GV56" i="4"/>
  <c r="GU56" i="4"/>
  <c r="GT56" i="4"/>
  <c r="GO56" i="4"/>
  <c r="GS55" i="4"/>
  <c r="GV55" i="4"/>
  <c r="GU55" i="4"/>
  <c r="GT55" i="4"/>
  <c r="GS54" i="4"/>
  <c r="GW54" i="4" s="1"/>
  <c r="GV54" i="4"/>
  <c r="GU54" i="4"/>
  <c r="GT54" i="4"/>
  <c r="GS53" i="4"/>
  <c r="GO53" i="4" s="1"/>
  <c r="GV53" i="4"/>
  <c r="GU53" i="4"/>
  <c r="GT53" i="4"/>
  <c r="GS52" i="4"/>
  <c r="GW52" i="4" s="1"/>
  <c r="GV52" i="4"/>
  <c r="GU52" i="4"/>
  <c r="GT52" i="4"/>
  <c r="GS51" i="4"/>
  <c r="GO51" i="4" s="1"/>
  <c r="GV51" i="4"/>
  <c r="GU51" i="4"/>
  <c r="GT51" i="4"/>
  <c r="GS50" i="4"/>
  <c r="GW50" i="4" s="1"/>
  <c r="GV50" i="4"/>
  <c r="GU50" i="4"/>
  <c r="GT50" i="4"/>
  <c r="GS49" i="4"/>
  <c r="GO49" i="4" s="1"/>
  <c r="GV49" i="4"/>
  <c r="GU49" i="4"/>
  <c r="GT49" i="4"/>
  <c r="GS48" i="4"/>
  <c r="GW48" i="4" s="1"/>
  <c r="GV48" i="4"/>
  <c r="GU48" i="4"/>
  <c r="GT48" i="4"/>
  <c r="GO48" i="4"/>
  <c r="GS47" i="4"/>
  <c r="GO47" i="4" s="1"/>
  <c r="GW47" i="4"/>
  <c r="GV47" i="4"/>
  <c r="GU47" i="4"/>
  <c r="GT47" i="4"/>
  <c r="GP47" i="4"/>
  <c r="GS46" i="4"/>
  <c r="GW46" i="4" s="1"/>
  <c r="GV46" i="4"/>
  <c r="GU46" i="4"/>
  <c r="GT46" i="4"/>
  <c r="GS45" i="4"/>
  <c r="GO45" i="4" s="1"/>
  <c r="GV45" i="4"/>
  <c r="GU45" i="4"/>
  <c r="GT45" i="4"/>
  <c r="GS44" i="4"/>
  <c r="GW44" i="4" s="1"/>
  <c r="GV44" i="4"/>
  <c r="GU44" i="4"/>
  <c r="GT44" i="4"/>
  <c r="GS43" i="4"/>
  <c r="GO43" i="4" s="1"/>
  <c r="GW43" i="4"/>
  <c r="GV43" i="4"/>
  <c r="GU43" i="4"/>
  <c r="GT43" i="4"/>
  <c r="GP43" i="4"/>
  <c r="GS42" i="4"/>
  <c r="GW42" i="4" s="1"/>
  <c r="GV42" i="4"/>
  <c r="GU42" i="4"/>
  <c r="GT42" i="4"/>
  <c r="GS41" i="4"/>
  <c r="GO41" i="4" s="1"/>
  <c r="GV41" i="4"/>
  <c r="GU41" i="4"/>
  <c r="GT41" i="4"/>
  <c r="GS40" i="4"/>
  <c r="GW40" i="4" s="1"/>
  <c r="GV40" i="4"/>
  <c r="GU40" i="4"/>
  <c r="GT40" i="4"/>
  <c r="GS39" i="4"/>
  <c r="GW39" i="4" s="1"/>
  <c r="GT39" i="4"/>
  <c r="GV39" i="4"/>
  <c r="GU39" i="4"/>
  <c r="GS38" i="4"/>
  <c r="GW38" i="4" s="1"/>
  <c r="GV38" i="4"/>
  <c r="GU38" i="4"/>
  <c r="GT38" i="4"/>
  <c r="GS37" i="4"/>
  <c r="GW37" i="4" s="1"/>
  <c r="GV37" i="4"/>
  <c r="GU37" i="4"/>
  <c r="GT37" i="4"/>
  <c r="GS36" i="4"/>
  <c r="GW36" i="4" s="1"/>
  <c r="GV36" i="4"/>
  <c r="GU36" i="4"/>
  <c r="GT36" i="4"/>
  <c r="GO36" i="4"/>
  <c r="GS35" i="4"/>
  <c r="GO35" i="4" s="1"/>
  <c r="GV35" i="4"/>
  <c r="GU35" i="4"/>
  <c r="GT35" i="4"/>
  <c r="GS34" i="4"/>
  <c r="GW34" i="4" s="1"/>
  <c r="GV34" i="4"/>
  <c r="GU34" i="4"/>
  <c r="GT34" i="4"/>
  <c r="GS33" i="4"/>
  <c r="GW33" i="4" s="1"/>
  <c r="GV33" i="4"/>
  <c r="GU33" i="4"/>
  <c r="GT33" i="4"/>
  <c r="GS32" i="4"/>
  <c r="GW32" i="4" s="1"/>
  <c r="GV32" i="4"/>
  <c r="GU32" i="4"/>
  <c r="GT32" i="4"/>
  <c r="GO32" i="4"/>
  <c r="GS31" i="4"/>
  <c r="GO31" i="4" s="1"/>
  <c r="GV31" i="4"/>
  <c r="GU31" i="4"/>
  <c r="GT31" i="4"/>
  <c r="GS30" i="4"/>
  <c r="GW30" i="4" s="1"/>
  <c r="GV30" i="4"/>
  <c r="GU30" i="4"/>
  <c r="GT30" i="4"/>
  <c r="GS29" i="4"/>
  <c r="GW29" i="4" s="1"/>
  <c r="GV29" i="4"/>
  <c r="GU29" i="4"/>
  <c r="GT29" i="4"/>
  <c r="GO29" i="4"/>
  <c r="GS28" i="4"/>
  <c r="GW28" i="4" s="1"/>
  <c r="GV28" i="4"/>
  <c r="GU28" i="4"/>
  <c r="GT28" i="4"/>
  <c r="GS27" i="4"/>
  <c r="GO27" i="4" s="1"/>
  <c r="GV27" i="4"/>
  <c r="GU27" i="4"/>
  <c r="GT27" i="4"/>
  <c r="GS26" i="4"/>
  <c r="GW26" i="4" s="1"/>
  <c r="GV26" i="4"/>
  <c r="GU26" i="4"/>
  <c r="GT26" i="4"/>
  <c r="GS25" i="4"/>
  <c r="GP25" i="4" s="1"/>
  <c r="GT25" i="4"/>
  <c r="GV25" i="4"/>
  <c r="GU25" i="4"/>
  <c r="GS24" i="4"/>
  <c r="GW24" i="4" s="1"/>
  <c r="GV24" i="4"/>
  <c r="GU24" i="4"/>
  <c r="GT24" i="4"/>
  <c r="GS23" i="4"/>
  <c r="GO23" i="4" s="1"/>
  <c r="GV23" i="4"/>
  <c r="GU23" i="4"/>
  <c r="GT23" i="4"/>
  <c r="GS22" i="4"/>
  <c r="GW22" i="4" s="1"/>
  <c r="GV22" i="4"/>
  <c r="GU22" i="4"/>
  <c r="GT22" i="4"/>
  <c r="GS21" i="4"/>
  <c r="GW21" i="4" s="1"/>
  <c r="GV21" i="4"/>
  <c r="GU21" i="4"/>
  <c r="GT21" i="4"/>
  <c r="GO21" i="4"/>
  <c r="GS20" i="4"/>
  <c r="GW20" i="4" s="1"/>
  <c r="GV20" i="4"/>
  <c r="GU20" i="4"/>
  <c r="GT20" i="4"/>
  <c r="GO20" i="4"/>
  <c r="GS19" i="4"/>
  <c r="GO19" i="4" s="1"/>
  <c r="GV19" i="4"/>
  <c r="GU19" i="4"/>
  <c r="GT19" i="4"/>
  <c r="GS18" i="4"/>
  <c r="GW18" i="4" s="1"/>
  <c r="GV18" i="4"/>
  <c r="GU18" i="4"/>
  <c r="GT18" i="4"/>
  <c r="GS17" i="4"/>
  <c r="GW17" i="4" s="1"/>
  <c r="GV17" i="4"/>
  <c r="GU17" i="4"/>
  <c r="GT17" i="4"/>
  <c r="GS16" i="4"/>
  <c r="GW16" i="4" s="1"/>
  <c r="GV16" i="4"/>
  <c r="GU16" i="4"/>
  <c r="GT16" i="4"/>
  <c r="GO16" i="4"/>
  <c r="GS15" i="4"/>
  <c r="GO15" i="4" s="1"/>
  <c r="GV15" i="4"/>
  <c r="GU15" i="4"/>
  <c r="GT15" i="4"/>
  <c r="GS14" i="4"/>
  <c r="GV14" i="4"/>
  <c r="GU14" i="4"/>
  <c r="GT14" i="4"/>
  <c r="GS13" i="4"/>
  <c r="GW13" i="4" s="1"/>
  <c r="GV13" i="4"/>
  <c r="GU13" i="4"/>
  <c r="GT13" i="4"/>
  <c r="GS12" i="4"/>
  <c r="GW12" i="4" s="1"/>
  <c r="GV12" i="4"/>
  <c r="GU12" i="4"/>
  <c r="GT12" i="4"/>
  <c r="GO12" i="4"/>
  <c r="GS11" i="4"/>
  <c r="GO11" i="4" s="1"/>
  <c r="GV11" i="4"/>
  <c r="GU11" i="4"/>
  <c r="GT11" i="4"/>
  <c r="GG100" i="4"/>
  <c r="GJ100" i="4"/>
  <c r="GI100" i="4"/>
  <c r="GH100" i="4"/>
  <c r="GG99" i="4"/>
  <c r="GK99" i="4" s="1"/>
  <c r="GJ99" i="4"/>
  <c r="GI99" i="4"/>
  <c r="GH99" i="4"/>
  <c r="GG98" i="4"/>
  <c r="GK98" i="4" s="1"/>
  <c r="GJ98" i="4"/>
  <c r="GI98" i="4"/>
  <c r="GH98" i="4"/>
  <c r="GG97" i="4"/>
  <c r="GC97" i="4" s="1"/>
  <c r="GJ97" i="4"/>
  <c r="GI97" i="4"/>
  <c r="GH97" i="4"/>
  <c r="GG96" i="4"/>
  <c r="GJ96" i="4"/>
  <c r="GI96" i="4"/>
  <c r="GH96" i="4"/>
  <c r="GG95" i="4"/>
  <c r="GK95" i="4" s="1"/>
  <c r="GJ95" i="4"/>
  <c r="GI95" i="4"/>
  <c r="GH95" i="4"/>
  <c r="GC95" i="4"/>
  <c r="GG94" i="4"/>
  <c r="GK94" i="4" s="1"/>
  <c r="GJ94" i="4"/>
  <c r="GI94" i="4"/>
  <c r="GH94" i="4"/>
  <c r="GG93" i="4"/>
  <c r="GC93" i="4" s="1"/>
  <c r="GJ93" i="4"/>
  <c r="GI93" i="4"/>
  <c r="GH93" i="4"/>
  <c r="GG92" i="4"/>
  <c r="GJ92" i="4"/>
  <c r="GI92" i="4"/>
  <c r="GH92" i="4"/>
  <c r="GG91" i="4"/>
  <c r="GK91" i="4" s="1"/>
  <c r="GJ91" i="4"/>
  <c r="GI91" i="4"/>
  <c r="GH91" i="4"/>
  <c r="GG90" i="4"/>
  <c r="GK90" i="4" s="1"/>
  <c r="GJ90" i="4"/>
  <c r="GI90" i="4"/>
  <c r="GH90" i="4"/>
  <c r="GC90" i="4"/>
  <c r="GG89" i="4"/>
  <c r="GC89" i="4" s="1"/>
  <c r="GJ89" i="4"/>
  <c r="GI89" i="4"/>
  <c r="GH89" i="4"/>
  <c r="GG88" i="4"/>
  <c r="GJ88" i="4"/>
  <c r="GI88" i="4"/>
  <c r="GH88" i="4"/>
  <c r="GG87" i="4"/>
  <c r="GK87" i="4" s="1"/>
  <c r="GJ87" i="4"/>
  <c r="GI87" i="4"/>
  <c r="GH87" i="4"/>
  <c r="GG86" i="4"/>
  <c r="GJ86" i="4"/>
  <c r="GI86" i="4"/>
  <c r="GH86" i="4"/>
  <c r="GC86" i="4"/>
  <c r="GG85" i="4"/>
  <c r="GC85" i="4" s="1"/>
  <c r="GJ85" i="4"/>
  <c r="GI85" i="4"/>
  <c r="GH85" i="4"/>
  <c r="GG84" i="4"/>
  <c r="GJ84" i="4"/>
  <c r="GI84" i="4"/>
  <c r="GH84" i="4"/>
  <c r="GC84" i="4"/>
  <c r="GG83" i="4"/>
  <c r="GK83" i="4"/>
  <c r="GJ83" i="4"/>
  <c r="GI83" i="4"/>
  <c r="GH83" i="4"/>
  <c r="GD83" i="4"/>
  <c r="GC83" i="4"/>
  <c r="GG82" i="4"/>
  <c r="GC82" i="4" s="1"/>
  <c r="GJ82" i="4"/>
  <c r="GI82" i="4"/>
  <c r="GH82" i="4"/>
  <c r="GG81" i="4"/>
  <c r="GC81" i="4" s="1"/>
  <c r="GK81" i="4"/>
  <c r="GJ81" i="4"/>
  <c r="GI81" i="4"/>
  <c r="GH81" i="4"/>
  <c r="GD81" i="4"/>
  <c r="GG80" i="4"/>
  <c r="GJ80" i="4"/>
  <c r="GI80" i="4"/>
  <c r="GH80" i="4"/>
  <c r="GC80" i="4"/>
  <c r="GG79" i="4"/>
  <c r="GK79" i="4" s="1"/>
  <c r="GJ79" i="4"/>
  <c r="GI79" i="4"/>
  <c r="GH79" i="4"/>
  <c r="GG78" i="4"/>
  <c r="GJ78" i="4"/>
  <c r="GI78" i="4"/>
  <c r="GH78" i="4"/>
  <c r="GC78" i="4"/>
  <c r="GG77" i="4"/>
  <c r="GC77" i="4" s="1"/>
  <c r="GJ77" i="4"/>
  <c r="GI77" i="4"/>
  <c r="GH77" i="4"/>
  <c r="GG76" i="4"/>
  <c r="GJ76" i="4"/>
  <c r="GI76" i="4"/>
  <c r="GH76" i="4"/>
  <c r="GC76" i="4"/>
  <c r="GG75" i="4"/>
  <c r="GC75" i="4" s="1"/>
  <c r="GJ75" i="4"/>
  <c r="GI75" i="4"/>
  <c r="GH75" i="4"/>
  <c r="GD75" i="4"/>
  <c r="GG74" i="4"/>
  <c r="GC74" i="4" s="1"/>
  <c r="GJ74" i="4"/>
  <c r="GI74" i="4"/>
  <c r="GH74" i="4"/>
  <c r="GG73" i="4"/>
  <c r="GC73" i="4" s="1"/>
  <c r="GK73" i="4"/>
  <c r="GJ73" i="4"/>
  <c r="GI73" i="4"/>
  <c r="GH73" i="4"/>
  <c r="GD73" i="4"/>
  <c r="GG72" i="4"/>
  <c r="GJ72" i="4"/>
  <c r="GI72" i="4"/>
  <c r="GH72" i="4"/>
  <c r="GC72" i="4"/>
  <c r="GG71" i="4"/>
  <c r="GJ71" i="4"/>
  <c r="GI71" i="4"/>
  <c r="GH71" i="4"/>
  <c r="GG70" i="4"/>
  <c r="GC70" i="4" s="1"/>
  <c r="GJ70" i="4"/>
  <c r="GI70" i="4"/>
  <c r="GH70" i="4"/>
  <c r="GG69" i="4"/>
  <c r="GC69" i="4" s="1"/>
  <c r="GJ69" i="4"/>
  <c r="GI69" i="4"/>
  <c r="GH69" i="4"/>
  <c r="GG68" i="4"/>
  <c r="GC68" i="4" s="1"/>
  <c r="GJ68" i="4"/>
  <c r="GI68" i="4"/>
  <c r="GH68" i="4"/>
  <c r="GG67" i="4"/>
  <c r="GC67" i="4" s="1"/>
  <c r="GK67" i="4"/>
  <c r="GJ67" i="4"/>
  <c r="GI67" i="4"/>
  <c r="GH67" i="4"/>
  <c r="GD67" i="4"/>
  <c r="GG66" i="4"/>
  <c r="GJ66" i="4"/>
  <c r="GI66" i="4"/>
  <c r="GH66" i="4"/>
  <c r="GC66" i="4"/>
  <c r="GG65" i="4"/>
  <c r="GC65" i="4" s="1"/>
  <c r="GK65" i="4"/>
  <c r="GJ65" i="4"/>
  <c r="GI65" i="4"/>
  <c r="GH65" i="4"/>
  <c r="GD65" i="4"/>
  <c r="GG64" i="4"/>
  <c r="GC64" i="4" s="1"/>
  <c r="GJ64" i="4"/>
  <c r="GI64" i="4"/>
  <c r="GH64" i="4"/>
  <c r="GG63" i="4"/>
  <c r="GK63" i="4" s="1"/>
  <c r="GJ63" i="4"/>
  <c r="GI63" i="4"/>
  <c r="GH63" i="4"/>
  <c r="GG62" i="4"/>
  <c r="GC62" i="4" s="1"/>
  <c r="GJ62" i="4"/>
  <c r="GI62" i="4"/>
  <c r="GH62" i="4"/>
  <c r="GG61" i="4"/>
  <c r="GC61" i="4" s="1"/>
  <c r="GJ61" i="4"/>
  <c r="GI61" i="4"/>
  <c r="GH61" i="4"/>
  <c r="GG60" i="4"/>
  <c r="GC60" i="4" s="1"/>
  <c r="GJ60" i="4"/>
  <c r="GI60" i="4"/>
  <c r="GH60" i="4"/>
  <c r="GG59" i="4"/>
  <c r="GJ59" i="4"/>
  <c r="GI59" i="4"/>
  <c r="GH59" i="4"/>
  <c r="GG58" i="4"/>
  <c r="GJ58" i="4"/>
  <c r="GI58" i="4"/>
  <c r="GH58" i="4"/>
  <c r="GC58" i="4"/>
  <c r="GG57" i="4"/>
  <c r="GC57" i="4" s="1"/>
  <c r="GK57" i="4"/>
  <c r="GJ57" i="4"/>
  <c r="GI57" i="4"/>
  <c r="GH57" i="4"/>
  <c r="GD57" i="4"/>
  <c r="GG56" i="4"/>
  <c r="GC56" i="4" s="1"/>
  <c r="GJ56" i="4"/>
  <c r="GI56" i="4"/>
  <c r="GH56" i="4"/>
  <c r="GG55" i="4"/>
  <c r="GK55" i="4" s="1"/>
  <c r="GJ55" i="4"/>
  <c r="GI55" i="4"/>
  <c r="GH55" i="4"/>
  <c r="GC55" i="4"/>
  <c r="GG54" i="4"/>
  <c r="GC54" i="4" s="1"/>
  <c r="GJ54" i="4"/>
  <c r="GI54" i="4"/>
  <c r="GH54" i="4"/>
  <c r="GG53" i="4"/>
  <c r="GC53" i="4" s="1"/>
  <c r="GJ53" i="4"/>
  <c r="GI53" i="4"/>
  <c r="GH53" i="4"/>
  <c r="GG52" i="4"/>
  <c r="GJ52" i="4"/>
  <c r="GI52" i="4"/>
  <c r="GH52" i="4"/>
  <c r="GC52" i="4"/>
  <c r="GG51" i="4"/>
  <c r="GC51" i="4" s="1"/>
  <c r="GK51" i="4"/>
  <c r="GJ51" i="4"/>
  <c r="GI51" i="4"/>
  <c r="GH51" i="4"/>
  <c r="GD51" i="4"/>
  <c r="GG50" i="4"/>
  <c r="GC50" i="4" s="1"/>
  <c r="GJ50" i="4"/>
  <c r="GI50" i="4"/>
  <c r="GH50" i="4"/>
  <c r="GG49" i="4"/>
  <c r="GC49" i="4" s="1"/>
  <c r="GK49" i="4"/>
  <c r="GJ49" i="4"/>
  <c r="GI49" i="4"/>
  <c r="GH49" i="4"/>
  <c r="GD49" i="4"/>
  <c r="GG48" i="4"/>
  <c r="GC48" i="4" s="1"/>
  <c r="GJ48" i="4"/>
  <c r="GI48" i="4"/>
  <c r="GH48" i="4"/>
  <c r="GG47" i="4"/>
  <c r="GK47" i="4" s="1"/>
  <c r="GJ47" i="4"/>
  <c r="GI47" i="4"/>
  <c r="GH47" i="4"/>
  <c r="GG46" i="4"/>
  <c r="GJ46" i="4"/>
  <c r="GI46" i="4"/>
  <c r="GH46" i="4"/>
  <c r="GC46" i="4"/>
  <c r="GG45" i="4"/>
  <c r="GC45" i="4" s="1"/>
  <c r="GJ45" i="4"/>
  <c r="GI45" i="4"/>
  <c r="GH45" i="4"/>
  <c r="GG44" i="4"/>
  <c r="GD44" i="4" s="1"/>
  <c r="GH44" i="4"/>
  <c r="GJ44" i="4"/>
  <c r="GI44" i="4"/>
  <c r="GG43" i="4"/>
  <c r="GK43" i="4" s="1"/>
  <c r="GJ43" i="4"/>
  <c r="GI43" i="4"/>
  <c r="GH43" i="4"/>
  <c r="GC43" i="4"/>
  <c r="GG42" i="4"/>
  <c r="GJ42" i="4"/>
  <c r="GI42" i="4"/>
  <c r="GH42" i="4"/>
  <c r="GC42" i="4"/>
  <c r="GG41" i="4"/>
  <c r="GC41" i="4" s="1"/>
  <c r="GJ41" i="4"/>
  <c r="GI41" i="4"/>
  <c r="GH41" i="4"/>
  <c r="GG40" i="4"/>
  <c r="GC40" i="4" s="1"/>
  <c r="GJ40" i="4"/>
  <c r="GI40" i="4"/>
  <c r="GH40" i="4"/>
  <c r="GG39" i="4"/>
  <c r="GH39" i="4"/>
  <c r="GJ39" i="4"/>
  <c r="GI39" i="4"/>
  <c r="GG38" i="4"/>
  <c r="GK38" i="4" s="1"/>
  <c r="GJ38" i="4"/>
  <c r="GI38" i="4"/>
  <c r="GH38" i="4"/>
  <c r="GG37" i="4"/>
  <c r="GK37" i="4" s="1"/>
  <c r="GJ37" i="4"/>
  <c r="GI37" i="4"/>
  <c r="GH37" i="4"/>
  <c r="GG36" i="4"/>
  <c r="GK36" i="4" s="1"/>
  <c r="GH36" i="4"/>
  <c r="GJ36" i="4"/>
  <c r="GI36" i="4"/>
  <c r="GG35" i="4"/>
  <c r="GK35" i="4" s="1"/>
  <c r="GJ35" i="4"/>
  <c r="GI35" i="4"/>
  <c r="GH35" i="4"/>
  <c r="GC35" i="4"/>
  <c r="GG34" i="4"/>
  <c r="GJ34" i="4"/>
  <c r="GI34" i="4"/>
  <c r="GH34" i="4"/>
  <c r="GG33" i="4"/>
  <c r="GK33" i="4" s="1"/>
  <c r="GJ33" i="4"/>
  <c r="GI33" i="4"/>
  <c r="GH33" i="4"/>
  <c r="GC33" i="4"/>
  <c r="GG32" i="4"/>
  <c r="GC32" i="4" s="1"/>
  <c r="GJ32" i="4"/>
  <c r="GI32" i="4"/>
  <c r="GH32" i="4"/>
  <c r="GG31" i="4"/>
  <c r="GK31" i="4" s="1"/>
  <c r="GJ31" i="4"/>
  <c r="GI31" i="4"/>
  <c r="GH31" i="4"/>
  <c r="GC31" i="4"/>
  <c r="GG30" i="4"/>
  <c r="GK30" i="4" s="1"/>
  <c r="GJ30" i="4"/>
  <c r="GI30" i="4"/>
  <c r="GH30" i="4"/>
  <c r="GD30" i="4"/>
  <c r="GC30" i="4"/>
  <c r="GG29" i="4"/>
  <c r="GK29" i="4" s="1"/>
  <c r="GJ29" i="4"/>
  <c r="GI29" i="4"/>
  <c r="GH29" i="4"/>
  <c r="GC29" i="4"/>
  <c r="GG28" i="4"/>
  <c r="GK28" i="4" s="1"/>
  <c r="GJ28" i="4"/>
  <c r="GI28" i="4"/>
  <c r="GH28" i="4"/>
  <c r="GG27" i="4"/>
  <c r="GK27" i="4" s="1"/>
  <c r="GJ27" i="4"/>
  <c r="GI27" i="4"/>
  <c r="GH27" i="4"/>
  <c r="GG26" i="4"/>
  <c r="GK26" i="4" s="1"/>
  <c r="GJ26" i="4"/>
  <c r="GI26" i="4"/>
  <c r="GH26" i="4"/>
  <c r="GG25" i="4"/>
  <c r="GK25" i="4" s="1"/>
  <c r="GJ25" i="4"/>
  <c r="GI25" i="4"/>
  <c r="GH25" i="4"/>
  <c r="GC25" i="4"/>
  <c r="GG24" i="4"/>
  <c r="GC24" i="4" s="1"/>
  <c r="GJ24" i="4"/>
  <c r="GI24" i="4"/>
  <c r="GH24" i="4"/>
  <c r="GG23" i="4"/>
  <c r="GJ23" i="4"/>
  <c r="GI23" i="4"/>
  <c r="GH23" i="4"/>
  <c r="GG22" i="4"/>
  <c r="GC22" i="4" s="1"/>
  <c r="GK22" i="4"/>
  <c r="GJ22" i="4"/>
  <c r="GI22" i="4"/>
  <c r="GH22" i="4"/>
  <c r="GD22" i="4"/>
  <c r="GG21" i="4"/>
  <c r="GK21" i="4" s="1"/>
  <c r="GJ21" i="4"/>
  <c r="GI21" i="4"/>
  <c r="GH21" i="4"/>
  <c r="GG20" i="4"/>
  <c r="GK20" i="4" s="1"/>
  <c r="GJ20" i="4"/>
  <c r="GI20" i="4"/>
  <c r="GH20" i="4"/>
  <c r="GG19" i="4"/>
  <c r="GJ19" i="4"/>
  <c r="GI19" i="4"/>
  <c r="GH19" i="4"/>
  <c r="GG18" i="4"/>
  <c r="GK18" i="4" s="1"/>
  <c r="GJ18" i="4"/>
  <c r="GI18" i="4"/>
  <c r="GH18" i="4"/>
  <c r="GG17" i="4"/>
  <c r="GK17" i="4" s="1"/>
  <c r="GJ17" i="4"/>
  <c r="GI17" i="4"/>
  <c r="GH17" i="4"/>
  <c r="GG16" i="4"/>
  <c r="GC16" i="4" s="1"/>
  <c r="GJ16" i="4"/>
  <c r="GI16" i="4"/>
  <c r="GH16" i="4"/>
  <c r="GG15" i="4"/>
  <c r="GJ15" i="4"/>
  <c r="GI15" i="4"/>
  <c r="GH15" i="4"/>
  <c r="GG14" i="4"/>
  <c r="GJ14" i="4"/>
  <c r="GI14" i="4"/>
  <c r="GH14" i="4"/>
  <c r="GC14" i="4"/>
  <c r="GG13" i="4"/>
  <c r="GK13" i="4" s="1"/>
  <c r="GJ13" i="4"/>
  <c r="GI13" i="4"/>
  <c r="GH13" i="4"/>
  <c r="GC13" i="4"/>
  <c r="GG12" i="4"/>
  <c r="GJ12" i="4"/>
  <c r="GI12" i="4"/>
  <c r="GH12" i="4"/>
  <c r="GG11" i="4"/>
  <c r="GK11" i="4" s="1"/>
  <c r="GJ11" i="4"/>
  <c r="GI11" i="4"/>
  <c r="GH11" i="4"/>
  <c r="GC11" i="4"/>
  <c r="FU100" i="4"/>
  <c r="FY100" i="4" s="1"/>
  <c r="FX100" i="4"/>
  <c r="FW100" i="4"/>
  <c r="FV100" i="4"/>
  <c r="FU99" i="4"/>
  <c r="FY99" i="4" s="1"/>
  <c r="FX99" i="4"/>
  <c r="FW99" i="4"/>
  <c r="FV99" i="4"/>
  <c r="FU98" i="4"/>
  <c r="FQ98" i="4" s="1"/>
  <c r="FY98" i="4"/>
  <c r="FX98" i="4"/>
  <c r="FW98" i="4"/>
  <c r="FV98" i="4"/>
  <c r="FR98" i="4"/>
  <c r="FU97" i="4"/>
  <c r="FY97" i="4" s="1"/>
  <c r="FX97" i="4"/>
  <c r="FW97" i="4"/>
  <c r="FV97" i="4"/>
  <c r="FU96" i="4"/>
  <c r="FY96" i="4" s="1"/>
  <c r="FX96" i="4"/>
  <c r="FW96" i="4"/>
  <c r="FV96" i="4"/>
  <c r="FU95" i="4"/>
  <c r="FY95" i="4" s="1"/>
  <c r="FX95" i="4"/>
  <c r="FW95" i="4"/>
  <c r="FV95" i="4"/>
  <c r="FU94" i="4"/>
  <c r="FQ94" i="4" s="1"/>
  <c r="FX94" i="4"/>
  <c r="FW94" i="4"/>
  <c r="FV94" i="4"/>
  <c r="FU93" i="4"/>
  <c r="FY93" i="4" s="1"/>
  <c r="FX93" i="4"/>
  <c r="FW93" i="4"/>
  <c r="FV93" i="4"/>
  <c r="FQ93" i="4"/>
  <c r="FU92" i="4"/>
  <c r="FY92" i="4" s="1"/>
  <c r="FX92" i="4"/>
  <c r="FW92" i="4"/>
  <c r="FV92" i="4"/>
  <c r="FU91" i="4"/>
  <c r="FY91" i="4" s="1"/>
  <c r="FX91" i="4"/>
  <c r="FW91" i="4"/>
  <c r="FV91" i="4"/>
  <c r="FU90" i="4"/>
  <c r="FX90" i="4"/>
  <c r="FW90" i="4"/>
  <c r="FV90" i="4"/>
  <c r="FR90" i="4"/>
  <c r="FU89" i="4"/>
  <c r="FY89" i="4" s="1"/>
  <c r="FX89" i="4"/>
  <c r="FW89" i="4"/>
  <c r="FV89" i="4"/>
  <c r="FQ89" i="4"/>
  <c r="FU88" i="4"/>
  <c r="FY88" i="4" s="1"/>
  <c r="FX88" i="4"/>
  <c r="FW88" i="4"/>
  <c r="FV88" i="4"/>
  <c r="FQ88" i="4"/>
  <c r="FU87" i="4"/>
  <c r="FY87" i="4" s="1"/>
  <c r="FX87" i="4"/>
  <c r="FW87" i="4"/>
  <c r="FV87" i="4"/>
  <c r="FU86" i="4"/>
  <c r="FY86" i="4"/>
  <c r="FX86" i="4"/>
  <c r="FW86" i="4"/>
  <c r="FV86" i="4"/>
  <c r="FU85" i="4"/>
  <c r="FY85" i="4" s="1"/>
  <c r="FX85" i="4"/>
  <c r="FW85" i="4"/>
  <c r="FV85" i="4"/>
  <c r="FQ85" i="4"/>
  <c r="FU84" i="4"/>
  <c r="FY84" i="4" s="1"/>
  <c r="FX84" i="4"/>
  <c r="FW84" i="4"/>
  <c r="FV84" i="4"/>
  <c r="FU83" i="4"/>
  <c r="FY83" i="4" s="1"/>
  <c r="FX83" i="4"/>
  <c r="FW83" i="4"/>
  <c r="FV83" i="4"/>
  <c r="FU82" i="4"/>
  <c r="FQ82" i="4" s="1"/>
  <c r="FY82" i="4"/>
  <c r="FX82" i="4"/>
  <c r="FW82" i="4"/>
  <c r="FV82" i="4"/>
  <c r="FR82" i="4"/>
  <c r="FU81" i="4"/>
  <c r="FX81" i="4"/>
  <c r="FW81" i="4"/>
  <c r="FV81" i="4"/>
  <c r="FU80" i="4"/>
  <c r="FY80" i="4" s="1"/>
  <c r="FX80" i="4"/>
  <c r="FW80" i="4"/>
  <c r="FV80" i="4"/>
  <c r="FQ80" i="4"/>
  <c r="FU79" i="4"/>
  <c r="FY79" i="4" s="1"/>
  <c r="FX79" i="4"/>
  <c r="FW79" i="4"/>
  <c r="FV79" i="4"/>
  <c r="FU78" i="4"/>
  <c r="FQ78" i="4" s="1"/>
  <c r="FY78" i="4"/>
  <c r="FX78" i="4"/>
  <c r="FW78" i="4"/>
  <c r="FV78" i="4"/>
  <c r="FR78" i="4"/>
  <c r="FU77" i="4"/>
  <c r="FY77" i="4" s="1"/>
  <c r="FX77" i="4"/>
  <c r="FW77" i="4"/>
  <c r="FV77" i="4"/>
  <c r="FQ77" i="4"/>
  <c r="FU76" i="4"/>
  <c r="FQ76" i="4" s="1"/>
  <c r="FX76" i="4"/>
  <c r="FW76" i="4"/>
  <c r="FV76" i="4"/>
  <c r="FU75" i="4"/>
  <c r="FY75" i="4" s="1"/>
  <c r="FX75" i="4"/>
  <c r="FW75" i="4"/>
  <c r="FV75" i="4"/>
  <c r="FU74" i="4"/>
  <c r="FQ74" i="4" s="1"/>
  <c r="FX74" i="4"/>
  <c r="FW74" i="4"/>
  <c r="FV74" i="4"/>
  <c r="FU73" i="4"/>
  <c r="FY73" i="4" s="1"/>
  <c r="FX73" i="4"/>
  <c r="FW73" i="4"/>
  <c r="FV73" i="4"/>
  <c r="FQ73" i="4"/>
  <c r="FU72" i="4"/>
  <c r="FQ72" i="4" s="1"/>
  <c r="FY72" i="4"/>
  <c r="FX72" i="4"/>
  <c r="FW72" i="4"/>
  <c r="FV72" i="4"/>
  <c r="FR72" i="4"/>
  <c r="FU71" i="4"/>
  <c r="FY71" i="4" s="1"/>
  <c r="FX71" i="4"/>
  <c r="FW71" i="4"/>
  <c r="FV71" i="4"/>
  <c r="FU70" i="4"/>
  <c r="FQ70" i="4" s="1"/>
  <c r="FX70" i="4"/>
  <c r="FW70" i="4"/>
  <c r="FV70" i="4"/>
  <c r="FU69" i="4"/>
  <c r="FX69" i="4"/>
  <c r="FW69" i="4"/>
  <c r="FV69" i="4"/>
  <c r="FU68" i="4"/>
  <c r="FX68" i="4"/>
  <c r="FW68" i="4"/>
  <c r="FV68" i="4"/>
  <c r="FQ68" i="4"/>
  <c r="FU67" i="4"/>
  <c r="FY67" i="4" s="1"/>
  <c r="FX67" i="4"/>
  <c r="FW67" i="4"/>
  <c r="FV67" i="4"/>
  <c r="FU66" i="4"/>
  <c r="FQ66" i="4" s="1"/>
  <c r="FX66" i="4"/>
  <c r="FW66" i="4"/>
  <c r="FV66" i="4"/>
  <c r="FU65" i="4"/>
  <c r="FY65" i="4" s="1"/>
  <c r="FX65" i="4"/>
  <c r="FW65" i="4"/>
  <c r="FV65" i="4"/>
  <c r="FQ65" i="4"/>
  <c r="FU64" i="4"/>
  <c r="FX64" i="4"/>
  <c r="FW64" i="4"/>
  <c r="FV64" i="4"/>
  <c r="FU63" i="4"/>
  <c r="FY63" i="4" s="1"/>
  <c r="FX63" i="4"/>
  <c r="FW63" i="4"/>
  <c r="FV63" i="4"/>
  <c r="FU62" i="4"/>
  <c r="FQ62" i="4" s="1"/>
  <c r="FX62" i="4"/>
  <c r="FW62" i="4"/>
  <c r="FV62" i="4"/>
  <c r="FU61" i="4"/>
  <c r="FY61" i="4" s="1"/>
  <c r="FX61" i="4"/>
  <c r="FW61" i="4"/>
  <c r="FV61" i="4"/>
  <c r="FU60" i="4"/>
  <c r="FQ60" i="4" s="1"/>
  <c r="FY60" i="4"/>
  <c r="FX60" i="4"/>
  <c r="FW60" i="4"/>
  <c r="FV60" i="4"/>
  <c r="FR60" i="4"/>
  <c r="FU59" i="4"/>
  <c r="FY59" i="4" s="1"/>
  <c r="FX59" i="4"/>
  <c r="FW59" i="4"/>
  <c r="FV59" i="4"/>
  <c r="FU58" i="4"/>
  <c r="FQ58" i="4" s="1"/>
  <c r="FX58" i="4"/>
  <c r="FW58" i="4"/>
  <c r="FV58" i="4"/>
  <c r="FU57" i="4"/>
  <c r="FY57" i="4" s="1"/>
  <c r="FX57" i="4"/>
  <c r="FW57" i="4"/>
  <c r="FV57" i="4"/>
  <c r="FU56" i="4"/>
  <c r="FQ56" i="4" s="1"/>
  <c r="FX56" i="4"/>
  <c r="FW56" i="4"/>
  <c r="FV56" i="4"/>
  <c r="FR56" i="4"/>
  <c r="FU55" i="4"/>
  <c r="FY55" i="4" s="1"/>
  <c r="FX55" i="4"/>
  <c r="FW55" i="4"/>
  <c r="FV55" i="4"/>
  <c r="FU54" i="4"/>
  <c r="FQ54" i="4" s="1"/>
  <c r="FX54" i="4"/>
  <c r="FW54" i="4"/>
  <c r="FV54" i="4"/>
  <c r="FU53" i="4"/>
  <c r="FY53" i="4" s="1"/>
  <c r="FX53" i="4"/>
  <c r="FW53" i="4"/>
  <c r="FV53" i="4"/>
  <c r="FQ53" i="4"/>
  <c r="FU52" i="4"/>
  <c r="FY52" i="4" s="1"/>
  <c r="FX52" i="4"/>
  <c r="FW52" i="4"/>
  <c r="FV52" i="4"/>
  <c r="FQ52" i="4"/>
  <c r="FU51" i="4"/>
  <c r="FY51" i="4" s="1"/>
  <c r="FX51" i="4"/>
  <c r="FW51" i="4"/>
  <c r="FV51" i="4"/>
  <c r="FU50" i="4"/>
  <c r="FQ50" i="4" s="1"/>
  <c r="FX50" i="4"/>
  <c r="FW50" i="4"/>
  <c r="FV50" i="4"/>
  <c r="FU49" i="4"/>
  <c r="FY49" i="4" s="1"/>
  <c r="FX49" i="4"/>
  <c r="FW49" i="4"/>
  <c r="FV49" i="4"/>
  <c r="FQ49" i="4"/>
  <c r="FU48" i="4"/>
  <c r="FQ48" i="4" s="1"/>
  <c r="FY48" i="4"/>
  <c r="FX48" i="4"/>
  <c r="FW48" i="4"/>
  <c r="FV48" i="4"/>
  <c r="FR48" i="4"/>
  <c r="FU47" i="4"/>
  <c r="FY47" i="4" s="1"/>
  <c r="FX47" i="4"/>
  <c r="FW47" i="4"/>
  <c r="FV47" i="4"/>
  <c r="FU46" i="4"/>
  <c r="FQ46" i="4" s="1"/>
  <c r="FX46" i="4"/>
  <c r="FW46" i="4"/>
  <c r="FV46" i="4"/>
  <c r="FU45" i="4"/>
  <c r="FY45" i="4" s="1"/>
  <c r="FX45" i="4"/>
  <c r="FW45" i="4"/>
  <c r="FV45" i="4"/>
  <c r="FQ45" i="4"/>
  <c r="FU44" i="4"/>
  <c r="FY44" i="4" s="1"/>
  <c r="FX44" i="4"/>
  <c r="FW44" i="4"/>
  <c r="FV44" i="4"/>
  <c r="FQ44" i="4"/>
  <c r="FU43" i="4"/>
  <c r="FY43" i="4" s="1"/>
  <c r="FX43" i="4"/>
  <c r="FW43" i="4"/>
  <c r="FV43" i="4"/>
  <c r="FU42" i="4"/>
  <c r="FQ42" i="4" s="1"/>
  <c r="FX42" i="4"/>
  <c r="FW42" i="4"/>
  <c r="FV42" i="4"/>
  <c r="FU41" i="4"/>
  <c r="FY41" i="4" s="1"/>
  <c r="FX41" i="4"/>
  <c r="FW41" i="4"/>
  <c r="FV41" i="4"/>
  <c r="FU40" i="4"/>
  <c r="FX40" i="4"/>
  <c r="FW40" i="4"/>
  <c r="FV40" i="4"/>
  <c r="FU39" i="4"/>
  <c r="FY39" i="4" s="1"/>
  <c r="FX39" i="4"/>
  <c r="FW39" i="4"/>
  <c r="FV39" i="4"/>
  <c r="FU38" i="4"/>
  <c r="FQ38" i="4" s="1"/>
  <c r="FX38" i="4"/>
  <c r="FW38" i="4"/>
  <c r="FV38" i="4"/>
  <c r="FU37" i="4"/>
  <c r="FY37" i="4" s="1"/>
  <c r="FX37" i="4"/>
  <c r="FW37" i="4"/>
  <c r="FV37" i="4"/>
  <c r="FU36" i="4"/>
  <c r="FY36" i="4" s="1"/>
  <c r="FX36" i="4"/>
  <c r="FW36" i="4"/>
  <c r="FV36" i="4"/>
  <c r="FR36" i="4"/>
  <c r="FU35" i="4"/>
  <c r="FY35" i="4" s="1"/>
  <c r="FX35" i="4"/>
  <c r="FW35" i="4"/>
  <c r="FV35" i="4"/>
  <c r="FU34" i="4"/>
  <c r="FQ34" i="4" s="1"/>
  <c r="FX34" i="4"/>
  <c r="FW34" i="4"/>
  <c r="FV34" i="4"/>
  <c r="FU33" i="4"/>
  <c r="FY33" i="4" s="1"/>
  <c r="FX33" i="4"/>
  <c r="FW33" i="4"/>
  <c r="FV33" i="4"/>
  <c r="FQ33" i="4"/>
  <c r="FU32" i="4"/>
  <c r="FQ32" i="4" s="1"/>
  <c r="FY32" i="4"/>
  <c r="FX32" i="4"/>
  <c r="FW32" i="4"/>
  <c r="FV32" i="4"/>
  <c r="FR32" i="4"/>
  <c r="FU31" i="4"/>
  <c r="FY31" i="4" s="1"/>
  <c r="FX31" i="4"/>
  <c r="FW31" i="4"/>
  <c r="FV31" i="4"/>
  <c r="FU30" i="4"/>
  <c r="FQ30" i="4" s="1"/>
  <c r="FX30" i="4"/>
  <c r="FW30" i="4"/>
  <c r="FV30" i="4"/>
  <c r="FU29" i="4"/>
  <c r="FY29" i="4" s="1"/>
  <c r="FX29" i="4"/>
  <c r="FW29" i="4"/>
  <c r="FV29" i="4"/>
  <c r="FU28" i="4"/>
  <c r="FR28" i="4" s="1"/>
  <c r="FY28" i="4"/>
  <c r="FX28" i="4"/>
  <c r="FW28" i="4"/>
  <c r="FV28" i="4"/>
  <c r="FQ28" i="4"/>
  <c r="FU27" i="4"/>
  <c r="FR27" i="4" s="1"/>
  <c r="FV27" i="4"/>
  <c r="FX27" i="4"/>
  <c r="FW27" i="4"/>
  <c r="FU26" i="4"/>
  <c r="FY26" i="4" s="1"/>
  <c r="FX26" i="4"/>
  <c r="FW26" i="4"/>
  <c r="FV26" i="4"/>
  <c r="FU25" i="4"/>
  <c r="FY25" i="4" s="1"/>
  <c r="FX25" i="4"/>
  <c r="FW25" i="4"/>
  <c r="FV25" i="4"/>
  <c r="FQ25" i="4"/>
  <c r="FU24" i="4"/>
  <c r="FQ24" i="4" s="1"/>
  <c r="FX24" i="4"/>
  <c r="FW24" i="4"/>
  <c r="FV24" i="4"/>
  <c r="FU23" i="4"/>
  <c r="FY23" i="4" s="1"/>
  <c r="FX23" i="4"/>
  <c r="FW23" i="4"/>
  <c r="FV23" i="4"/>
  <c r="FU22" i="4"/>
  <c r="FY22" i="4" s="1"/>
  <c r="FX22" i="4"/>
  <c r="FW22" i="4"/>
  <c r="FV22" i="4"/>
  <c r="FU21" i="4"/>
  <c r="FY21" i="4" s="1"/>
  <c r="FX21" i="4"/>
  <c r="FW21" i="4"/>
  <c r="FV21" i="4"/>
  <c r="FU20" i="4"/>
  <c r="FQ20" i="4" s="1"/>
  <c r="FX20" i="4"/>
  <c r="FW20" i="4"/>
  <c r="FV20" i="4"/>
  <c r="FU19" i="4"/>
  <c r="FY19" i="4" s="1"/>
  <c r="FX19" i="4"/>
  <c r="FW19" i="4"/>
  <c r="FV19" i="4"/>
  <c r="FU18" i="4"/>
  <c r="FQ18" i="4" s="1"/>
  <c r="FX18" i="4"/>
  <c r="FW18" i="4"/>
  <c r="FV18" i="4"/>
  <c r="FU17" i="4"/>
  <c r="FY17" i="4" s="1"/>
  <c r="FX17" i="4"/>
  <c r="FW17" i="4"/>
  <c r="FV17" i="4"/>
  <c r="FQ17" i="4"/>
  <c r="FU16" i="4"/>
  <c r="FQ16" i="4" s="1"/>
  <c r="FY16" i="4"/>
  <c r="FX16" i="4"/>
  <c r="FW16" i="4"/>
  <c r="FV16" i="4"/>
  <c r="FR16" i="4"/>
  <c r="FU15" i="4"/>
  <c r="FY15" i="4" s="1"/>
  <c r="FX15" i="4"/>
  <c r="FW15" i="4"/>
  <c r="FV15" i="4"/>
  <c r="FU14" i="4"/>
  <c r="FY14" i="4" s="1"/>
  <c r="FX14" i="4"/>
  <c r="FW14" i="4"/>
  <c r="FV14" i="4"/>
  <c r="FR14" i="4"/>
  <c r="FU13" i="4"/>
  <c r="FY13" i="4" s="1"/>
  <c r="FX13" i="4"/>
  <c r="FW13" i="4"/>
  <c r="FV13" i="4"/>
  <c r="FQ13" i="4"/>
  <c r="FU12" i="4"/>
  <c r="FQ12" i="4" s="1"/>
  <c r="FY12" i="4"/>
  <c r="FX12" i="4"/>
  <c r="FW12" i="4"/>
  <c r="FV12" i="4"/>
  <c r="FR12" i="4"/>
  <c r="FU11" i="4"/>
  <c r="FY11" i="4" s="1"/>
  <c r="FX11" i="4"/>
  <c r="FW11" i="4"/>
  <c r="FV11" i="4"/>
  <c r="FI100" i="4"/>
  <c r="FE100" i="4" s="1"/>
  <c r="FM100" i="4"/>
  <c r="FL100" i="4"/>
  <c r="FK100" i="4"/>
  <c r="FJ100" i="4"/>
  <c r="FF100" i="4"/>
  <c r="FI99" i="4"/>
  <c r="FM99" i="4" s="1"/>
  <c r="FL99" i="4"/>
  <c r="FK99" i="4"/>
  <c r="FJ99" i="4"/>
  <c r="FE99" i="4"/>
  <c r="FI98" i="4"/>
  <c r="FE98" i="4" s="1"/>
  <c r="FM98" i="4"/>
  <c r="FL98" i="4"/>
  <c r="FK98" i="4"/>
  <c r="FJ98" i="4"/>
  <c r="FF98" i="4"/>
  <c r="FI97" i="4"/>
  <c r="FM97" i="4" s="1"/>
  <c r="FL97" i="4"/>
  <c r="FK97" i="4"/>
  <c r="FJ97" i="4"/>
  <c r="FI96" i="4"/>
  <c r="FE96" i="4" s="1"/>
  <c r="FL96" i="4"/>
  <c r="FK96" i="4"/>
  <c r="FJ96" i="4"/>
  <c r="FF96" i="4"/>
  <c r="FI95" i="4"/>
  <c r="FM95" i="4" s="1"/>
  <c r="FL95" i="4"/>
  <c r="FK95" i="4"/>
  <c r="FJ95" i="4"/>
  <c r="FI94" i="4"/>
  <c r="FE94" i="4" s="1"/>
  <c r="FM94" i="4"/>
  <c r="FL94" i="4"/>
  <c r="FK94" i="4"/>
  <c r="FJ94" i="4"/>
  <c r="FI93" i="4"/>
  <c r="FM93" i="4" s="1"/>
  <c r="FL93" i="4"/>
  <c r="FK93" i="4"/>
  <c r="FJ93" i="4"/>
  <c r="FI92" i="4"/>
  <c r="FE92" i="4" s="1"/>
  <c r="FM92" i="4"/>
  <c r="FL92" i="4"/>
  <c r="FK92" i="4"/>
  <c r="FJ92" i="4"/>
  <c r="FF92" i="4"/>
  <c r="FI91" i="4"/>
  <c r="FM91" i="4" s="1"/>
  <c r="FL91" i="4"/>
  <c r="FK91" i="4"/>
  <c r="FJ91" i="4"/>
  <c r="FE91" i="4"/>
  <c r="FI90" i="4"/>
  <c r="FE90" i="4" s="1"/>
  <c r="FM90" i="4"/>
  <c r="FL90" i="4"/>
  <c r="FK90" i="4"/>
  <c r="FJ90" i="4"/>
  <c r="FF90" i="4"/>
  <c r="FI89" i="4"/>
  <c r="FM89" i="4" s="1"/>
  <c r="FL89" i="4"/>
  <c r="FK89" i="4"/>
  <c r="FJ89" i="4"/>
  <c r="FI88" i="4"/>
  <c r="FM88" i="4"/>
  <c r="FL88" i="4"/>
  <c r="FK88" i="4"/>
  <c r="FJ88" i="4"/>
  <c r="FF88" i="4"/>
  <c r="FE88" i="4"/>
  <c r="FI87" i="4"/>
  <c r="FL87" i="4"/>
  <c r="FK87" i="4"/>
  <c r="FJ87" i="4"/>
  <c r="FI86" i="4"/>
  <c r="FE86" i="4" s="1"/>
  <c r="FL86" i="4"/>
  <c r="FK86" i="4"/>
  <c r="FJ86" i="4"/>
  <c r="FI85" i="4"/>
  <c r="FM85" i="4" s="1"/>
  <c r="FL85" i="4"/>
  <c r="FK85" i="4"/>
  <c r="FJ85" i="4"/>
  <c r="FI84" i="4"/>
  <c r="FE84" i="4" s="1"/>
  <c r="FM84" i="4"/>
  <c r="FL84" i="4"/>
  <c r="FK84" i="4"/>
  <c r="FJ84" i="4"/>
  <c r="FI83" i="4"/>
  <c r="FM83" i="4" s="1"/>
  <c r="FL83" i="4"/>
  <c r="FK83" i="4"/>
  <c r="FJ83" i="4"/>
  <c r="FI82" i="4"/>
  <c r="FE82" i="4" s="1"/>
  <c r="FM82" i="4"/>
  <c r="FL82" i="4"/>
  <c r="FK82" i="4"/>
  <c r="FJ82" i="4"/>
  <c r="FI81" i="4"/>
  <c r="FM81" i="4" s="1"/>
  <c r="FL81" i="4"/>
  <c r="FK81" i="4"/>
  <c r="FJ81" i="4"/>
  <c r="FI80" i="4"/>
  <c r="FM80" i="4"/>
  <c r="FL80" i="4"/>
  <c r="FK80" i="4"/>
  <c r="FJ80" i="4"/>
  <c r="FF80" i="4"/>
  <c r="FE80" i="4"/>
  <c r="FI79" i="4"/>
  <c r="FM79" i="4" s="1"/>
  <c r="FL79" i="4"/>
  <c r="FK79" i="4"/>
  <c r="FJ79" i="4"/>
  <c r="FI78" i="4"/>
  <c r="FL78" i="4"/>
  <c r="FK78" i="4"/>
  <c r="FJ78" i="4"/>
  <c r="FI77" i="4"/>
  <c r="FM77" i="4" s="1"/>
  <c r="FL77" i="4"/>
  <c r="FK77" i="4"/>
  <c r="FJ77" i="4"/>
  <c r="FI76" i="4"/>
  <c r="FE76" i="4" s="1"/>
  <c r="FM76" i="4"/>
  <c r="FL76" i="4"/>
  <c r="FK76" i="4"/>
  <c r="FJ76" i="4"/>
  <c r="FI75" i="4"/>
  <c r="FL75" i="4"/>
  <c r="FK75" i="4"/>
  <c r="FJ75" i="4"/>
  <c r="FI74" i="4"/>
  <c r="FE74" i="4" s="1"/>
  <c r="FL74" i="4"/>
  <c r="FK74" i="4"/>
  <c r="FJ74" i="4"/>
  <c r="FI73" i="4"/>
  <c r="FM73" i="4" s="1"/>
  <c r="FL73" i="4"/>
  <c r="FK73" i="4"/>
  <c r="FJ73" i="4"/>
  <c r="FI72" i="4"/>
  <c r="FF72" i="4" s="1"/>
  <c r="FM72" i="4"/>
  <c r="FL72" i="4"/>
  <c r="FK72" i="4"/>
  <c r="FJ72" i="4"/>
  <c r="FE72" i="4"/>
  <c r="FI71" i="4"/>
  <c r="FM71" i="4" s="1"/>
  <c r="FL71" i="4"/>
  <c r="FK71" i="4"/>
  <c r="FJ71" i="4"/>
  <c r="FE71" i="4"/>
  <c r="FI70" i="4"/>
  <c r="FE70" i="4" s="1"/>
  <c r="FL70" i="4"/>
  <c r="FK70" i="4"/>
  <c r="FJ70" i="4"/>
  <c r="FF70" i="4"/>
  <c r="FI69" i="4"/>
  <c r="FM69" i="4" s="1"/>
  <c r="FL69" i="4"/>
  <c r="FK69" i="4"/>
  <c r="FJ69" i="4"/>
  <c r="FI68" i="4"/>
  <c r="FE68" i="4" s="1"/>
  <c r="FL68" i="4"/>
  <c r="FK68" i="4"/>
  <c r="FJ68" i="4"/>
  <c r="FI67" i="4"/>
  <c r="FM67" i="4" s="1"/>
  <c r="FL67" i="4"/>
  <c r="FK67" i="4"/>
  <c r="FJ67" i="4"/>
  <c r="FI66" i="4"/>
  <c r="FL66" i="4"/>
  <c r="FK66" i="4"/>
  <c r="FJ66" i="4"/>
  <c r="FI65" i="4"/>
  <c r="FM65" i="4" s="1"/>
  <c r="FL65" i="4"/>
  <c r="FK65" i="4"/>
  <c r="FJ65" i="4"/>
  <c r="FI64" i="4"/>
  <c r="FF64" i="4" s="1"/>
  <c r="FM64" i="4"/>
  <c r="FL64" i="4"/>
  <c r="FK64" i="4"/>
  <c r="FJ64" i="4"/>
  <c r="FE64" i="4"/>
  <c r="FI63" i="4"/>
  <c r="FM63" i="4" s="1"/>
  <c r="FL63" i="4"/>
  <c r="FK63" i="4"/>
  <c r="FJ63" i="4"/>
  <c r="FE63" i="4"/>
  <c r="FI62" i="4"/>
  <c r="FE62" i="4" s="1"/>
  <c r="FL62" i="4"/>
  <c r="FK62" i="4"/>
  <c r="FJ62" i="4"/>
  <c r="FF62" i="4"/>
  <c r="FI61" i="4"/>
  <c r="FM61" i="4" s="1"/>
  <c r="FL61" i="4"/>
  <c r="FK61" i="4"/>
  <c r="FJ61" i="4"/>
  <c r="FI60" i="4"/>
  <c r="FL60" i="4"/>
  <c r="FK60" i="4"/>
  <c r="FJ60" i="4"/>
  <c r="FI59" i="4"/>
  <c r="FM59" i="4" s="1"/>
  <c r="FL59" i="4"/>
  <c r="FK59" i="4"/>
  <c r="FJ59" i="4"/>
  <c r="FI58" i="4"/>
  <c r="FE58" i="4" s="1"/>
  <c r="FL58" i="4"/>
  <c r="FK58" i="4"/>
  <c r="FJ58" i="4"/>
  <c r="FF58" i="4"/>
  <c r="FI57" i="4"/>
  <c r="FM57" i="4" s="1"/>
  <c r="FL57" i="4"/>
  <c r="FK57" i="4"/>
  <c r="FJ57" i="4"/>
  <c r="FI56" i="4"/>
  <c r="FF56" i="4" s="1"/>
  <c r="FM56" i="4"/>
  <c r="FL56" i="4"/>
  <c r="FK56" i="4"/>
  <c r="FJ56" i="4"/>
  <c r="FE56" i="4"/>
  <c r="FI55" i="4"/>
  <c r="FM55" i="4" s="1"/>
  <c r="FL55" i="4"/>
  <c r="FK55" i="4"/>
  <c r="FJ55" i="4"/>
  <c r="FE55" i="4"/>
  <c r="FI54" i="4"/>
  <c r="FE54" i="4" s="1"/>
  <c r="FM54" i="4"/>
  <c r="FL54" i="4"/>
  <c r="FK54" i="4"/>
  <c r="FJ54" i="4"/>
  <c r="FF54" i="4"/>
  <c r="FI53" i="4"/>
  <c r="FM53" i="4" s="1"/>
  <c r="FL53" i="4"/>
  <c r="FK53" i="4"/>
  <c r="FJ53" i="4"/>
  <c r="FI52" i="4"/>
  <c r="FE52" i="4" s="1"/>
  <c r="FL52" i="4"/>
  <c r="FK52" i="4"/>
  <c r="FJ52" i="4"/>
  <c r="FF52" i="4"/>
  <c r="FI51" i="4"/>
  <c r="FM51" i="4" s="1"/>
  <c r="FL51" i="4"/>
  <c r="FK51" i="4"/>
  <c r="FJ51" i="4"/>
  <c r="FE51" i="4"/>
  <c r="FI50" i="4"/>
  <c r="FE50" i="4" s="1"/>
  <c r="FL50" i="4"/>
  <c r="FK50" i="4"/>
  <c r="FJ50" i="4"/>
  <c r="FF50" i="4"/>
  <c r="FI49" i="4"/>
  <c r="FM49" i="4" s="1"/>
  <c r="FL49" i="4"/>
  <c r="FK49" i="4"/>
  <c r="FJ49" i="4"/>
  <c r="FI48" i="4"/>
  <c r="FJ48" i="4"/>
  <c r="FL48" i="4"/>
  <c r="FK48" i="4"/>
  <c r="FI47" i="4"/>
  <c r="FM47" i="4" s="1"/>
  <c r="FL47" i="4"/>
  <c r="FK47" i="4"/>
  <c r="FJ47" i="4"/>
  <c r="FE47" i="4"/>
  <c r="FI46" i="4"/>
  <c r="FE46" i="4" s="1"/>
  <c r="FM46" i="4"/>
  <c r="FL46" i="4"/>
  <c r="FK46" i="4"/>
  <c r="FJ46" i="4"/>
  <c r="FI45" i="4"/>
  <c r="FM45" i="4" s="1"/>
  <c r="FL45" i="4"/>
  <c r="FK45" i="4"/>
  <c r="FJ45" i="4"/>
  <c r="FI44" i="4"/>
  <c r="FM44" i="4" s="1"/>
  <c r="FJ44" i="4"/>
  <c r="FL44" i="4"/>
  <c r="FK44" i="4"/>
  <c r="FF44" i="4"/>
  <c r="FI43" i="4"/>
  <c r="FM43" i="4" s="1"/>
  <c r="FL43" i="4"/>
  <c r="FK43" i="4"/>
  <c r="FJ43" i="4"/>
  <c r="FI42" i="4"/>
  <c r="FE42" i="4" s="1"/>
  <c r="FL42" i="4"/>
  <c r="FK42" i="4"/>
  <c r="FJ42" i="4"/>
  <c r="FI41" i="4"/>
  <c r="FM41" i="4" s="1"/>
  <c r="FL41" i="4"/>
  <c r="FK41" i="4"/>
  <c r="FJ41" i="4"/>
  <c r="FI40" i="4"/>
  <c r="FM40" i="4" s="1"/>
  <c r="FJ40" i="4"/>
  <c r="FL40" i="4"/>
  <c r="FK40" i="4"/>
  <c r="FF40" i="4"/>
  <c r="FI39" i="4"/>
  <c r="FM39" i="4" s="1"/>
  <c r="FL39" i="4"/>
  <c r="FK39" i="4"/>
  <c r="FJ39" i="4"/>
  <c r="FE39" i="4"/>
  <c r="FI38" i="4"/>
  <c r="FF38" i="4" s="1"/>
  <c r="FL38" i="4"/>
  <c r="FK38" i="4"/>
  <c r="FJ38" i="4"/>
  <c r="FI37" i="4"/>
  <c r="FF37" i="4" s="1"/>
  <c r="FJ37" i="4"/>
  <c r="FL37" i="4"/>
  <c r="FK37" i="4"/>
  <c r="FI36" i="4"/>
  <c r="FM36" i="4" s="1"/>
  <c r="FJ36" i="4"/>
  <c r="FL36" i="4"/>
  <c r="FK36" i="4"/>
  <c r="FF36" i="4"/>
  <c r="FI35" i="4"/>
  <c r="FM35" i="4" s="1"/>
  <c r="FL35" i="4"/>
  <c r="FK35" i="4"/>
  <c r="FJ35" i="4"/>
  <c r="FI34" i="4"/>
  <c r="FE34" i="4" s="1"/>
  <c r="FL34" i="4"/>
  <c r="FK34" i="4"/>
  <c r="FJ34" i="4"/>
  <c r="FI33" i="4"/>
  <c r="FF33" i="4" s="1"/>
  <c r="FJ33" i="4"/>
  <c r="FL33" i="4"/>
  <c r="FK33" i="4"/>
  <c r="FI32" i="4"/>
  <c r="FE32" i="4" s="1"/>
  <c r="FM32" i="4"/>
  <c r="FL32" i="4"/>
  <c r="FK32" i="4"/>
  <c r="FJ32" i="4"/>
  <c r="FF32" i="4"/>
  <c r="FI31" i="4"/>
  <c r="FM31" i="4" s="1"/>
  <c r="FL31" i="4"/>
  <c r="FK31" i="4"/>
  <c r="FJ31" i="4"/>
  <c r="FE31" i="4"/>
  <c r="FI30" i="4"/>
  <c r="FM30" i="4" s="1"/>
  <c r="FJ30" i="4"/>
  <c r="FL30" i="4"/>
  <c r="FK30" i="4"/>
  <c r="FF30" i="4"/>
  <c r="FI29" i="4"/>
  <c r="FM29" i="4" s="1"/>
  <c r="FL29" i="4"/>
  <c r="FK29" i="4"/>
  <c r="FJ29" i="4"/>
  <c r="FI28" i="4"/>
  <c r="FM28" i="4" s="1"/>
  <c r="FL28" i="4"/>
  <c r="FK28" i="4"/>
  <c r="FJ28" i="4"/>
  <c r="FF28" i="4"/>
  <c r="FI27" i="4"/>
  <c r="FM27" i="4" s="1"/>
  <c r="FJ27" i="4"/>
  <c r="FL27" i="4"/>
  <c r="FK27" i="4"/>
  <c r="FI26" i="4"/>
  <c r="FE26" i="4" s="1"/>
  <c r="FL26" i="4"/>
  <c r="FK26" i="4"/>
  <c r="FJ26" i="4"/>
  <c r="FI25" i="4"/>
  <c r="FM25" i="4" s="1"/>
  <c r="FL25" i="4"/>
  <c r="FK25" i="4"/>
  <c r="FJ25" i="4"/>
  <c r="FI24" i="4"/>
  <c r="FM24" i="4" s="1"/>
  <c r="FJ24" i="4"/>
  <c r="FL24" i="4"/>
  <c r="FK24" i="4"/>
  <c r="FF24" i="4"/>
  <c r="FI23" i="4"/>
  <c r="FM23" i="4" s="1"/>
  <c r="FL23" i="4"/>
  <c r="FK23" i="4"/>
  <c r="FJ23" i="4"/>
  <c r="FE23" i="4"/>
  <c r="FI22" i="4"/>
  <c r="FM22" i="4" s="1"/>
  <c r="FJ22" i="4"/>
  <c r="FL22" i="4"/>
  <c r="FK22" i="4"/>
  <c r="FI21" i="4"/>
  <c r="FM21" i="4" s="1"/>
  <c r="FL21" i="4"/>
  <c r="FK21" i="4"/>
  <c r="FJ21" i="4"/>
  <c r="FI20" i="4"/>
  <c r="FM20" i="4" s="1"/>
  <c r="FJ20" i="4"/>
  <c r="FL20" i="4"/>
  <c r="FK20" i="4"/>
  <c r="FF20" i="4"/>
  <c r="FI19" i="4"/>
  <c r="FM19" i="4" s="1"/>
  <c r="FL19" i="4"/>
  <c r="FK19" i="4"/>
  <c r="FJ19" i="4"/>
  <c r="FE19" i="4"/>
  <c r="FI18" i="4"/>
  <c r="FL18" i="4"/>
  <c r="FK18" i="4"/>
  <c r="FJ18" i="4"/>
  <c r="FE18" i="4"/>
  <c r="FI17" i="4"/>
  <c r="FM17" i="4" s="1"/>
  <c r="FL17" i="4"/>
  <c r="FK17" i="4"/>
  <c r="FJ17" i="4"/>
  <c r="FI16" i="4"/>
  <c r="FE16" i="4" s="1"/>
  <c r="FM16" i="4"/>
  <c r="FL16" i="4"/>
  <c r="FK16" i="4"/>
  <c r="FJ16" i="4"/>
  <c r="FI15" i="4"/>
  <c r="FM15" i="4" s="1"/>
  <c r="FL15" i="4"/>
  <c r="FK15" i="4"/>
  <c r="FJ15" i="4"/>
  <c r="FI14" i="4"/>
  <c r="FL14" i="4"/>
  <c r="FK14" i="4"/>
  <c r="FJ14" i="4"/>
  <c r="FI13" i="4"/>
  <c r="FF13" i="4" s="1"/>
  <c r="FJ13" i="4"/>
  <c r="FL13" i="4"/>
  <c r="FK13" i="4"/>
  <c r="FI12" i="4"/>
  <c r="FE12" i="4" s="1"/>
  <c r="FL12" i="4"/>
  <c r="FK12" i="4"/>
  <c r="FJ12" i="4"/>
  <c r="FF12" i="4"/>
  <c r="FI11" i="4"/>
  <c r="FE11" i="4" s="1"/>
  <c r="FJ11" i="4"/>
  <c r="FL11" i="4"/>
  <c r="FK11" i="4"/>
  <c r="EW100" i="4"/>
  <c r="ES100" i="4" s="1"/>
  <c r="EZ100" i="4"/>
  <c r="EY100" i="4"/>
  <c r="EX100" i="4"/>
  <c r="ET100" i="4"/>
  <c r="EW99" i="4"/>
  <c r="FA99" i="4" s="1"/>
  <c r="EZ99" i="4"/>
  <c r="EY99" i="4"/>
  <c r="EX99" i="4"/>
  <c r="EW98" i="4"/>
  <c r="EZ98" i="4"/>
  <c r="EY98" i="4"/>
  <c r="EX98" i="4"/>
  <c r="EW97" i="4"/>
  <c r="FA97" i="4" s="1"/>
  <c r="EZ97" i="4"/>
  <c r="EY97" i="4"/>
  <c r="EX97" i="4"/>
  <c r="ES97" i="4"/>
  <c r="EW96" i="4"/>
  <c r="ES96" i="4" s="1"/>
  <c r="EZ96" i="4"/>
  <c r="EY96" i="4"/>
  <c r="EX96" i="4"/>
  <c r="EW95" i="4"/>
  <c r="FA95" i="4" s="1"/>
  <c r="EZ95" i="4"/>
  <c r="EY95" i="4"/>
  <c r="EX95" i="4"/>
  <c r="EW94" i="4"/>
  <c r="ES94" i="4" s="1"/>
  <c r="FA94" i="4"/>
  <c r="EZ94" i="4"/>
  <c r="EY94" i="4"/>
  <c r="EX94" i="4"/>
  <c r="EW93" i="4"/>
  <c r="EZ93" i="4"/>
  <c r="EY93" i="4"/>
  <c r="EX93" i="4"/>
  <c r="EW92" i="4"/>
  <c r="FA92" i="4" s="1"/>
  <c r="EZ92" i="4"/>
  <c r="EY92" i="4"/>
  <c r="EX92" i="4"/>
  <c r="ES92" i="4"/>
  <c r="EW91" i="4"/>
  <c r="FA91" i="4" s="1"/>
  <c r="EZ91" i="4"/>
  <c r="EY91" i="4"/>
  <c r="EX91" i="4"/>
  <c r="EW90" i="4"/>
  <c r="ET90" i="4" s="1"/>
  <c r="EZ90" i="4"/>
  <c r="EY90" i="4"/>
  <c r="EX90" i="4"/>
  <c r="EW89" i="4"/>
  <c r="FA89" i="4" s="1"/>
  <c r="EZ89" i="4"/>
  <c r="EY89" i="4"/>
  <c r="EX89" i="4"/>
  <c r="ES89" i="4"/>
  <c r="EW88" i="4"/>
  <c r="ET88" i="4" s="1"/>
  <c r="FA88" i="4"/>
  <c r="EZ88" i="4"/>
  <c r="EY88" i="4"/>
  <c r="EX88" i="4"/>
  <c r="ES88" i="4"/>
  <c r="EW87" i="4"/>
  <c r="FA87" i="4" s="1"/>
  <c r="EZ87" i="4"/>
  <c r="EY87" i="4"/>
  <c r="EX87" i="4"/>
  <c r="EW86" i="4"/>
  <c r="ES86" i="4" s="1"/>
  <c r="EZ86" i="4"/>
  <c r="EY86" i="4"/>
  <c r="EX86" i="4"/>
  <c r="EW85" i="4"/>
  <c r="FA85" i="4" s="1"/>
  <c r="EZ85" i="4"/>
  <c r="EY85" i="4"/>
  <c r="EX85" i="4"/>
  <c r="EW84" i="4"/>
  <c r="ES84" i="4" s="1"/>
  <c r="EZ84" i="4"/>
  <c r="EY84" i="4"/>
  <c r="EX84" i="4"/>
  <c r="EW83" i="4"/>
  <c r="FA83" i="4" s="1"/>
  <c r="EZ83" i="4"/>
  <c r="EY83" i="4"/>
  <c r="EX83" i="4"/>
  <c r="EW82" i="4"/>
  <c r="ES82" i="4" s="1"/>
  <c r="EZ82" i="4"/>
  <c r="EY82" i="4"/>
  <c r="EX82" i="4"/>
  <c r="EW81" i="4"/>
  <c r="FA81" i="4" s="1"/>
  <c r="EZ81" i="4"/>
  <c r="EY81" i="4"/>
  <c r="EX81" i="4"/>
  <c r="ES81" i="4"/>
  <c r="EW80" i="4"/>
  <c r="ES80" i="4" s="1"/>
  <c r="FA80" i="4"/>
  <c r="EZ80" i="4"/>
  <c r="EY80" i="4"/>
  <c r="EX80" i="4"/>
  <c r="EW79" i="4"/>
  <c r="FA79" i="4" s="1"/>
  <c r="EZ79" i="4"/>
  <c r="EY79" i="4"/>
  <c r="EX79" i="4"/>
  <c r="EW78" i="4"/>
  <c r="ES78" i="4" s="1"/>
  <c r="EZ78" i="4"/>
  <c r="EY78" i="4"/>
  <c r="EX78" i="4"/>
  <c r="EW77" i="4"/>
  <c r="FA77" i="4" s="1"/>
  <c r="EZ77" i="4"/>
  <c r="EY77" i="4"/>
  <c r="EX77" i="4"/>
  <c r="ES77" i="4"/>
  <c r="EW76" i="4"/>
  <c r="ES76" i="4" s="1"/>
  <c r="EZ76" i="4"/>
  <c r="EY76" i="4"/>
  <c r="EX76" i="4"/>
  <c r="EW75" i="4"/>
  <c r="FA75" i="4" s="1"/>
  <c r="EZ75" i="4"/>
  <c r="EY75" i="4"/>
  <c r="EX75" i="4"/>
  <c r="EW74" i="4"/>
  <c r="ET74" i="4" s="1"/>
  <c r="FA74" i="4"/>
  <c r="EZ74" i="4"/>
  <c r="EY74" i="4"/>
  <c r="EX74" i="4"/>
  <c r="ES74" i="4"/>
  <c r="EW73" i="4"/>
  <c r="FA73" i="4" s="1"/>
  <c r="EZ73" i="4"/>
  <c r="EY73" i="4"/>
  <c r="EX73" i="4"/>
  <c r="EW72" i="4"/>
  <c r="ES72" i="4" s="1"/>
  <c r="EZ72" i="4"/>
  <c r="EY72" i="4"/>
  <c r="EX72" i="4"/>
  <c r="ET72" i="4"/>
  <c r="EW71" i="4"/>
  <c r="FA71" i="4" s="1"/>
  <c r="EZ71" i="4"/>
  <c r="EY71" i="4"/>
  <c r="EX71" i="4"/>
  <c r="EW70" i="4"/>
  <c r="ES70" i="4" s="1"/>
  <c r="EZ70" i="4"/>
  <c r="EY70" i="4"/>
  <c r="EX70" i="4"/>
  <c r="EW69" i="4"/>
  <c r="FA69" i="4" s="1"/>
  <c r="EZ69" i="4"/>
  <c r="EY69" i="4"/>
  <c r="EX69" i="4"/>
  <c r="ES69" i="4"/>
  <c r="EW68" i="4"/>
  <c r="ES68" i="4" s="1"/>
  <c r="EZ68" i="4"/>
  <c r="EY68" i="4"/>
  <c r="EX68" i="4"/>
  <c r="EW67" i="4"/>
  <c r="FA67" i="4" s="1"/>
  <c r="EZ67" i="4"/>
  <c r="EY67" i="4"/>
  <c r="EX67" i="4"/>
  <c r="EW66" i="4"/>
  <c r="ET66" i="4" s="1"/>
  <c r="EZ66" i="4"/>
  <c r="EY66" i="4"/>
  <c r="EX66" i="4"/>
  <c r="EW65" i="4"/>
  <c r="EZ65" i="4"/>
  <c r="EY65" i="4"/>
  <c r="EX65" i="4"/>
  <c r="EW64" i="4"/>
  <c r="ES64" i="4" s="1"/>
  <c r="EZ64" i="4"/>
  <c r="EY64" i="4"/>
  <c r="EX64" i="4"/>
  <c r="EW63" i="4"/>
  <c r="FA63" i="4" s="1"/>
  <c r="EZ63" i="4"/>
  <c r="EY63" i="4"/>
  <c r="EX63" i="4"/>
  <c r="EW62" i="4"/>
  <c r="ES62" i="4" s="1"/>
  <c r="EZ62" i="4"/>
  <c r="EY62" i="4"/>
  <c r="EX62" i="4"/>
  <c r="EW61" i="4"/>
  <c r="FA61" i="4" s="1"/>
  <c r="EZ61" i="4"/>
  <c r="EY61" i="4"/>
  <c r="EX61" i="4"/>
  <c r="EW60" i="4"/>
  <c r="ES60" i="4" s="1"/>
  <c r="EZ60" i="4"/>
  <c r="EY60" i="4"/>
  <c r="EX60" i="4"/>
  <c r="EW59" i="4"/>
  <c r="FA59" i="4" s="1"/>
  <c r="EZ59" i="4"/>
  <c r="EY59" i="4"/>
  <c r="EX59" i="4"/>
  <c r="EW58" i="4"/>
  <c r="EZ58" i="4"/>
  <c r="EY58" i="4"/>
  <c r="EX58" i="4"/>
  <c r="EW57" i="4"/>
  <c r="FA57" i="4" s="1"/>
  <c r="EZ57" i="4"/>
  <c r="EY57" i="4"/>
  <c r="EX57" i="4"/>
  <c r="ES57" i="4"/>
  <c r="EW56" i="4"/>
  <c r="ES56" i="4" s="1"/>
  <c r="FA56" i="4"/>
  <c r="EZ56" i="4"/>
  <c r="EY56" i="4"/>
  <c r="EX56" i="4"/>
  <c r="ET56" i="4"/>
  <c r="EW55" i="4"/>
  <c r="FA55" i="4" s="1"/>
  <c r="EZ55" i="4"/>
  <c r="EY55" i="4"/>
  <c r="EX55" i="4"/>
  <c r="EW54" i="4"/>
  <c r="ES54" i="4" s="1"/>
  <c r="EZ54" i="4"/>
  <c r="EY54" i="4"/>
  <c r="EX54" i="4"/>
  <c r="EW53" i="4"/>
  <c r="FA53" i="4" s="1"/>
  <c r="EZ53" i="4"/>
  <c r="EY53" i="4"/>
  <c r="EX53" i="4"/>
  <c r="ES53" i="4"/>
  <c r="EW52" i="4"/>
  <c r="ES52" i="4" s="1"/>
  <c r="EZ52" i="4"/>
  <c r="EY52" i="4"/>
  <c r="EX52" i="4"/>
  <c r="EW51" i="4"/>
  <c r="FA51" i="4" s="1"/>
  <c r="EZ51" i="4"/>
  <c r="EY51" i="4"/>
  <c r="EX51" i="4"/>
  <c r="EW50" i="4"/>
  <c r="ET50" i="4" s="1"/>
  <c r="FA50" i="4"/>
  <c r="EZ50" i="4"/>
  <c r="EY50" i="4"/>
  <c r="EX50" i="4"/>
  <c r="ES50" i="4"/>
  <c r="EW49" i="4"/>
  <c r="FA49" i="4" s="1"/>
  <c r="EZ49" i="4"/>
  <c r="EY49" i="4"/>
  <c r="EX49" i="4"/>
  <c r="ES49" i="4"/>
  <c r="EW48" i="4"/>
  <c r="FA48" i="4" s="1"/>
  <c r="EX48" i="4"/>
  <c r="EZ48" i="4"/>
  <c r="EY48" i="4"/>
  <c r="EW47" i="4"/>
  <c r="FA47" i="4" s="1"/>
  <c r="EZ47" i="4"/>
  <c r="EY47" i="4"/>
  <c r="EX47" i="4"/>
  <c r="EW46" i="4"/>
  <c r="FA46" i="4" s="1"/>
  <c r="EZ46" i="4"/>
  <c r="EY46" i="4"/>
  <c r="EX46" i="4"/>
  <c r="EW45" i="4"/>
  <c r="EZ45" i="4"/>
  <c r="EY45" i="4"/>
  <c r="EX45" i="4"/>
  <c r="EW44" i="4"/>
  <c r="FA44" i="4" s="1"/>
  <c r="EX44" i="4"/>
  <c r="EZ44" i="4"/>
  <c r="EY44" i="4"/>
  <c r="ET44" i="4"/>
  <c r="EW43" i="4"/>
  <c r="FA43" i="4" s="1"/>
  <c r="EZ43" i="4"/>
  <c r="EY43" i="4"/>
  <c r="EX43" i="4"/>
  <c r="EW42" i="4"/>
  <c r="FA42" i="4" s="1"/>
  <c r="EX42" i="4"/>
  <c r="EZ42" i="4"/>
  <c r="EY42" i="4"/>
  <c r="EW41" i="4"/>
  <c r="FA41" i="4" s="1"/>
  <c r="EZ41" i="4"/>
  <c r="EY41" i="4"/>
  <c r="EX41" i="4"/>
  <c r="EW40" i="4"/>
  <c r="FA40" i="4" s="1"/>
  <c r="EX40" i="4"/>
  <c r="EZ40" i="4"/>
  <c r="EY40" i="4"/>
  <c r="ET40" i="4"/>
  <c r="EW39" i="4"/>
  <c r="ET39" i="4" s="1"/>
  <c r="EX39" i="4"/>
  <c r="EZ39" i="4"/>
  <c r="EY39" i="4"/>
  <c r="EW38" i="4"/>
  <c r="EZ38" i="4"/>
  <c r="EY38" i="4"/>
  <c r="EX38" i="4"/>
  <c r="EW37" i="4"/>
  <c r="FA37" i="4" s="1"/>
  <c r="EZ37" i="4"/>
  <c r="EY37" i="4"/>
  <c r="EX37" i="4"/>
  <c r="ES37" i="4"/>
  <c r="EW36" i="4"/>
  <c r="FA36" i="4" s="1"/>
  <c r="EX36" i="4"/>
  <c r="EZ36" i="4"/>
  <c r="EY36" i="4"/>
  <c r="EW35" i="4"/>
  <c r="ET35" i="4" s="1"/>
  <c r="EX35" i="4"/>
  <c r="EZ35" i="4"/>
  <c r="EY35" i="4"/>
  <c r="EW34" i="4"/>
  <c r="FA34" i="4" s="1"/>
  <c r="EX34" i="4"/>
  <c r="EZ34" i="4"/>
  <c r="EY34" i="4"/>
  <c r="ET34" i="4"/>
  <c r="EW33" i="4"/>
  <c r="FA33" i="4" s="1"/>
  <c r="EZ33" i="4"/>
  <c r="EY33" i="4"/>
  <c r="EX33" i="4"/>
  <c r="EW32" i="4"/>
  <c r="FA32" i="4" s="1"/>
  <c r="EX32" i="4"/>
  <c r="EZ32" i="4"/>
  <c r="EY32" i="4"/>
  <c r="ET32" i="4"/>
  <c r="EW31" i="4"/>
  <c r="ET31" i="4" s="1"/>
  <c r="EX31" i="4"/>
  <c r="EZ31" i="4"/>
  <c r="EY31" i="4"/>
  <c r="EW30" i="4"/>
  <c r="ET30" i="4" s="1"/>
  <c r="EX30" i="4"/>
  <c r="EZ30" i="4"/>
  <c r="EY30" i="4"/>
  <c r="EW29" i="4"/>
  <c r="FA29" i="4" s="1"/>
  <c r="EZ29" i="4"/>
  <c r="EY29" i="4"/>
  <c r="EX29" i="4"/>
  <c r="ES29" i="4"/>
  <c r="EW28" i="4"/>
  <c r="ES28" i="4" s="1"/>
  <c r="EZ28" i="4"/>
  <c r="EY28" i="4"/>
  <c r="EX28" i="4"/>
  <c r="EW27" i="4"/>
  <c r="FA27" i="4" s="1"/>
  <c r="EZ27" i="4"/>
  <c r="EY27" i="4"/>
  <c r="EX27" i="4"/>
  <c r="EW26" i="4"/>
  <c r="FA26" i="4" s="1"/>
  <c r="EZ26" i="4"/>
  <c r="EY26" i="4"/>
  <c r="EX26" i="4"/>
  <c r="EW25" i="4"/>
  <c r="FA25" i="4" s="1"/>
  <c r="EZ25" i="4"/>
  <c r="EY25" i="4"/>
  <c r="EX25" i="4"/>
  <c r="ES25" i="4"/>
  <c r="EW24" i="4"/>
  <c r="ES24" i="4" s="1"/>
  <c r="EZ24" i="4"/>
  <c r="EY24" i="4"/>
  <c r="EX24" i="4"/>
  <c r="EW23" i="4"/>
  <c r="FA23" i="4" s="1"/>
  <c r="EZ23" i="4"/>
  <c r="EY23" i="4"/>
  <c r="EX23" i="4"/>
  <c r="EW22" i="4"/>
  <c r="FA22" i="4" s="1"/>
  <c r="EZ22" i="4"/>
  <c r="EY22" i="4"/>
  <c r="EX22" i="4"/>
  <c r="EW21" i="4"/>
  <c r="FA21" i="4" s="1"/>
  <c r="EZ21" i="4"/>
  <c r="EY21" i="4"/>
  <c r="EX21" i="4"/>
  <c r="ES21" i="4"/>
  <c r="EW20" i="4"/>
  <c r="ES20" i="4" s="1"/>
  <c r="EZ20" i="4"/>
  <c r="EY20" i="4"/>
  <c r="EX20" i="4"/>
  <c r="EW19" i="4"/>
  <c r="FA19" i="4" s="1"/>
  <c r="EZ19" i="4"/>
  <c r="EY19" i="4"/>
  <c r="EX19" i="4"/>
  <c r="EW18" i="4"/>
  <c r="ET18" i="4" s="1"/>
  <c r="EX18" i="4"/>
  <c r="EZ18" i="4"/>
  <c r="EY18" i="4"/>
  <c r="ES18" i="4"/>
  <c r="EW17" i="4"/>
  <c r="FA17" i="4" s="1"/>
  <c r="EZ17" i="4"/>
  <c r="EY17" i="4"/>
  <c r="EX17" i="4"/>
  <c r="EW16" i="4"/>
  <c r="ES16" i="4" s="1"/>
  <c r="EZ16" i="4"/>
  <c r="EY16" i="4"/>
  <c r="EX16" i="4"/>
  <c r="EW15" i="4"/>
  <c r="FA15" i="4" s="1"/>
  <c r="EZ15" i="4"/>
  <c r="EY15" i="4"/>
  <c r="EX15" i="4"/>
  <c r="EW14" i="4"/>
  <c r="FA14" i="4" s="1"/>
  <c r="EZ14" i="4"/>
  <c r="EY14" i="4"/>
  <c r="EX14" i="4"/>
  <c r="EW13" i="4"/>
  <c r="EZ13" i="4"/>
  <c r="EY13" i="4"/>
  <c r="EX13" i="4"/>
  <c r="EW12" i="4"/>
  <c r="EX12" i="4"/>
  <c r="EZ12" i="4"/>
  <c r="EY12" i="4"/>
  <c r="EW11" i="4"/>
  <c r="ET11" i="4" s="1"/>
  <c r="EX11" i="4"/>
  <c r="EZ11" i="4"/>
  <c r="EY11" i="4"/>
  <c r="EK100" i="4"/>
  <c r="EG100" i="4" s="1"/>
  <c r="EN100" i="4"/>
  <c r="EM100" i="4"/>
  <c r="EL100" i="4"/>
  <c r="EK99" i="4"/>
  <c r="EO99" i="4" s="1"/>
  <c r="EN99" i="4"/>
  <c r="EM99" i="4"/>
  <c r="EL99" i="4"/>
  <c r="EG99" i="4"/>
  <c r="EK98" i="4"/>
  <c r="EG98" i="4" s="1"/>
  <c r="EN98" i="4"/>
  <c r="EM98" i="4"/>
  <c r="EL98" i="4"/>
  <c r="EK97" i="4"/>
  <c r="EO97" i="4" s="1"/>
  <c r="EN97" i="4"/>
  <c r="EM97" i="4"/>
  <c r="EL97" i="4"/>
  <c r="EK96" i="4"/>
  <c r="EH96" i="4" s="1"/>
  <c r="EO96" i="4"/>
  <c r="EN96" i="4"/>
  <c r="EM96" i="4"/>
  <c r="EL96" i="4"/>
  <c r="EG96" i="4"/>
  <c r="EK95" i="4"/>
  <c r="EO95" i="4" s="1"/>
  <c r="EN95" i="4"/>
  <c r="EM95" i="4"/>
  <c r="EL95" i="4"/>
  <c r="EK94" i="4"/>
  <c r="EG94" i="4" s="1"/>
  <c r="EN94" i="4"/>
  <c r="EM94" i="4"/>
  <c r="EL94" i="4"/>
  <c r="EH94" i="4"/>
  <c r="EK93" i="4"/>
  <c r="EO93" i="4" s="1"/>
  <c r="EN93" i="4"/>
  <c r="EM93" i="4"/>
  <c r="EL93" i="4"/>
  <c r="EK92" i="4"/>
  <c r="EG92" i="4" s="1"/>
  <c r="EN92" i="4"/>
  <c r="EM92" i="4"/>
  <c r="EL92" i="4"/>
  <c r="EK91" i="4"/>
  <c r="EO91" i="4" s="1"/>
  <c r="EN91" i="4"/>
  <c r="EM91" i="4"/>
  <c r="EL91" i="4"/>
  <c r="EG91" i="4"/>
  <c r="EK90" i="4"/>
  <c r="EG90" i="4" s="1"/>
  <c r="EN90" i="4"/>
  <c r="EM90" i="4"/>
  <c r="EL90" i="4"/>
  <c r="EK89" i="4"/>
  <c r="EO89" i="4" s="1"/>
  <c r="EN89" i="4"/>
  <c r="EM89" i="4"/>
  <c r="EL89" i="4"/>
  <c r="EK88" i="4"/>
  <c r="EH88" i="4" s="1"/>
  <c r="EN88" i="4"/>
  <c r="EM88" i="4"/>
  <c r="EL88" i="4"/>
  <c r="EK87" i="4"/>
  <c r="EN87" i="4"/>
  <c r="EM87" i="4"/>
  <c r="EL87" i="4"/>
  <c r="EK86" i="4"/>
  <c r="EG86" i="4" s="1"/>
  <c r="EN86" i="4"/>
  <c r="EM86" i="4"/>
  <c r="EL86" i="4"/>
  <c r="EK85" i="4"/>
  <c r="EO85" i="4" s="1"/>
  <c r="EN85" i="4"/>
  <c r="EM85" i="4"/>
  <c r="EL85" i="4"/>
  <c r="EK84" i="4"/>
  <c r="EG84" i="4" s="1"/>
  <c r="EN84" i="4"/>
  <c r="EM84" i="4"/>
  <c r="EL84" i="4"/>
  <c r="EK83" i="4"/>
  <c r="EN83" i="4"/>
  <c r="EM83" i="4"/>
  <c r="EL83" i="4"/>
  <c r="EK82" i="4"/>
  <c r="EG82" i="4" s="1"/>
  <c r="EN82" i="4"/>
  <c r="EM82" i="4"/>
  <c r="EL82" i="4"/>
  <c r="EK81" i="4"/>
  <c r="EO81" i="4" s="1"/>
  <c r="EN81" i="4"/>
  <c r="EM81" i="4"/>
  <c r="EL81" i="4"/>
  <c r="EK80" i="4"/>
  <c r="EN80" i="4"/>
  <c r="EM80" i="4"/>
  <c r="EL80" i="4"/>
  <c r="EK79" i="4"/>
  <c r="EO79" i="4" s="1"/>
  <c r="EN79" i="4"/>
  <c r="EM79" i="4"/>
  <c r="EL79" i="4"/>
  <c r="EG79" i="4"/>
  <c r="EK78" i="4"/>
  <c r="EG78" i="4" s="1"/>
  <c r="EO78" i="4"/>
  <c r="EN78" i="4"/>
  <c r="EM78" i="4"/>
  <c r="EL78" i="4"/>
  <c r="EH78" i="4"/>
  <c r="EK77" i="4"/>
  <c r="EO77" i="4" s="1"/>
  <c r="EN77" i="4"/>
  <c r="EM77" i="4"/>
  <c r="EL77" i="4"/>
  <c r="EK76" i="4"/>
  <c r="EG76" i="4" s="1"/>
  <c r="EN76" i="4"/>
  <c r="EM76" i="4"/>
  <c r="EL76" i="4"/>
  <c r="EK75" i="4"/>
  <c r="EO75" i="4" s="1"/>
  <c r="EN75" i="4"/>
  <c r="EM75" i="4"/>
  <c r="EL75" i="4"/>
  <c r="EK74" i="4"/>
  <c r="EG74" i="4" s="1"/>
  <c r="EN74" i="4"/>
  <c r="EM74" i="4"/>
  <c r="EL74" i="4"/>
  <c r="EK73" i="4"/>
  <c r="EO73" i="4" s="1"/>
  <c r="EN73" i="4"/>
  <c r="EM73" i="4"/>
  <c r="EL73" i="4"/>
  <c r="EK72" i="4"/>
  <c r="EO72" i="4"/>
  <c r="EN72" i="4"/>
  <c r="EM72" i="4"/>
  <c r="EL72" i="4"/>
  <c r="EH72" i="4"/>
  <c r="EG72" i="4"/>
  <c r="EK71" i="4"/>
  <c r="EO71" i="4" s="1"/>
  <c r="EN71" i="4"/>
  <c r="EM71" i="4"/>
  <c r="EL71" i="4"/>
  <c r="EG71" i="4"/>
  <c r="EK70" i="4"/>
  <c r="EN70" i="4"/>
  <c r="EM70" i="4"/>
  <c r="EL70" i="4"/>
  <c r="EK69" i="4"/>
  <c r="EO69" i="4" s="1"/>
  <c r="EN69" i="4"/>
  <c r="EM69" i="4"/>
  <c r="EL69" i="4"/>
  <c r="EK68" i="4"/>
  <c r="EG68" i="4" s="1"/>
  <c r="EN68" i="4"/>
  <c r="EM68" i="4"/>
  <c r="EL68" i="4"/>
  <c r="EK67" i="4"/>
  <c r="EO67" i="4" s="1"/>
  <c r="EN67" i="4"/>
  <c r="EM67" i="4"/>
  <c r="EL67" i="4"/>
  <c r="EK66" i="4"/>
  <c r="EG66" i="4" s="1"/>
  <c r="EN66" i="4"/>
  <c r="EM66" i="4"/>
  <c r="EL66" i="4"/>
  <c r="EK65" i="4"/>
  <c r="EO65" i="4" s="1"/>
  <c r="EN65" i="4"/>
  <c r="EM65" i="4"/>
  <c r="EL65" i="4"/>
  <c r="EK64" i="4"/>
  <c r="EG64" i="4" s="1"/>
  <c r="EN64" i="4"/>
  <c r="EM64" i="4"/>
  <c r="EL64" i="4"/>
  <c r="EH64" i="4"/>
  <c r="EK63" i="4"/>
  <c r="EO63" i="4" s="1"/>
  <c r="EN63" i="4"/>
  <c r="EM63" i="4"/>
  <c r="EL63" i="4"/>
  <c r="EG63" i="4"/>
  <c r="EK62" i="4"/>
  <c r="EG62" i="4" s="1"/>
  <c r="EO62" i="4"/>
  <c r="EN62" i="4"/>
  <c r="EM62" i="4"/>
  <c r="EL62" i="4"/>
  <c r="EK61" i="4"/>
  <c r="EO61" i="4" s="1"/>
  <c r="EN61" i="4"/>
  <c r="EM61" i="4"/>
  <c r="EL61" i="4"/>
  <c r="EK60" i="4"/>
  <c r="EG60" i="4" s="1"/>
  <c r="EN60" i="4"/>
  <c r="EM60" i="4"/>
  <c r="EL60" i="4"/>
  <c r="EK59" i="4"/>
  <c r="EN59" i="4"/>
  <c r="EM59" i="4"/>
  <c r="EL59" i="4"/>
  <c r="EK58" i="4"/>
  <c r="EG58" i="4" s="1"/>
  <c r="EN58" i="4"/>
  <c r="EM58" i="4"/>
  <c r="EL58" i="4"/>
  <c r="EK57" i="4"/>
  <c r="EO57" i="4" s="1"/>
  <c r="EN57" i="4"/>
  <c r="EM57" i="4"/>
  <c r="EL57" i="4"/>
  <c r="EK56" i="4"/>
  <c r="EO56" i="4" s="1"/>
  <c r="EN56" i="4"/>
  <c r="EM56" i="4"/>
  <c r="EL56" i="4"/>
  <c r="EG56" i="4"/>
  <c r="EK55" i="4"/>
  <c r="EO55" i="4" s="1"/>
  <c r="EN55" i="4"/>
  <c r="EM55" i="4"/>
  <c r="EL55" i="4"/>
  <c r="EG55" i="4"/>
  <c r="EK54" i="4"/>
  <c r="EG54" i="4" s="1"/>
  <c r="EN54" i="4"/>
  <c r="EM54" i="4"/>
  <c r="EL54" i="4"/>
  <c r="EK53" i="4"/>
  <c r="EO53" i="4" s="1"/>
  <c r="EN53" i="4"/>
  <c r="EM53" i="4"/>
  <c r="EL53" i="4"/>
  <c r="EK52" i="4"/>
  <c r="EG52" i="4" s="1"/>
  <c r="EN52" i="4"/>
  <c r="EM52" i="4"/>
  <c r="EL52" i="4"/>
  <c r="EK51" i="4"/>
  <c r="EO51" i="4" s="1"/>
  <c r="EN51" i="4"/>
  <c r="EM51" i="4"/>
  <c r="EL51" i="4"/>
  <c r="EG51" i="4"/>
  <c r="EK50" i="4"/>
  <c r="EG50" i="4" s="1"/>
  <c r="EN50" i="4"/>
  <c r="EM50" i="4"/>
  <c r="EL50" i="4"/>
  <c r="EK49" i="4"/>
  <c r="EO49" i="4" s="1"/>
  <c r="EN49" i="4"/>
  <c r="EM49" i="4"/>
  <c r="EL49" i="4"/>
  <c r="EK48" i="4"/>
  <c r="EO48" i="4" s="1"/>
  <c r="EL48" i="4"/>
  <c r="EN48" i="4"/>
  <c r="EM48" i="4"/>
  <c r="EH48" i="4"/>
  <c r="EG48" i="4"/>
  <c r="EK47" i="4"/>
  <c r="EN47" i="4"/>
  <c r="EM47" i="4"/>
  <c r="EL47" i="4"/>
  <c r="EK46" i="4"/>
  <c r="EN46" i="4"/>
  <c r="EM46" i="4"/>
  <c r="EL46" i="4"/>
  <c r="EK45" i="4"/>
  <c r="EO45" i="4" s="1"/>
  <c r="EN45" i="4"/>
  <c r="EM45" i="4"/>
  <c r="EL45" i="4"/>
  <c r="EK44" i="4"/>
  <c r="EO44" i="4" s="1"/>
  <c r="EL44" i="4"/>
  <c r="EN44" i="4"/>
  <c r="EM44" i="4"/>
  <c r="EK43" i="4"/>
  <c r="EO43" i="4" s="1"/>
  <c r="EN43" i="4"/>
  <c r="EM43" i="4"/>
  <c r="EL43" i="4"/>
  <c r="EG43" i="4"/>
  <c r="EK42" i="4"/>
  <c r="EO42" i="4" s="1"/>
  <c r="EL42" i="4"/>
  <c r="EN42" i="4"/>
  <c r="EM42" i="4"/>
  <c r="EH42" i="4"/>
  <c r="EK41" i="4"/>
  <c r="EO41" i="4" s="1"/>
  <c r="EN41" i="4"/>
  <c r="EM41" i="4"/>
  <c r="EL41" i="4"/>
  <c r="EK40" i="4"/>
  <c r="EH40" i="4" s="1"/>
  <c r="EL40" i="4"/>
  <c r="EN40" i="4"/>
  <c r="EM40" i="4"/>
  <c r="EK39" i="4"/>
  <c r="EH39" i="4" s="1"/>
  <c r="EL39" i="4"/>
  <c r="EO39" i="4"/>
  <c r="EN39" i="4"/>
  <c r="EM39" i="4"/>
  <c r="EK38" i="4"/>
  <c r="EG38" i="4" s="1"/>
  <c r="EN38" i="4"/>
  <c r="EM38" i="4"/>
  <c r="EL38" i="4"/>
  <c r="EK37" i="4"/>
  <c r="EO37" i="4" s="1"/>
  <c r="EN37" i="4"/>
  <c r="EM37" i="4"/>
  <c r="EL37" i="4"/>
  <c r="EK36" i="4"/>
  <c r="EO36" i="4" s="1"/>
  <c r="EL36" i="4"/>
  <c r="EN36" i="4"/>
  <c r="EM36" i="4"/>
  <c r="EH36" i="4"/>
  <c r="EK35" i="4"/>
  <c r="EH35" i="4" s="1"/>
  <c r="EL35" i="4"/>
  <c r="EN35" i="4"/>
  <c r="EM35" i="4"/>
  <c r="EK34" i="4"/>
  <c r="EL34" i="4"/>
  <c r="EN34" i="4"/>
  <c r="EM34" i="4"/>
  <c r="EK33" i="4"/>
  <c r="EO33" i="4" s="1"/>
  <c r="EN33" i="4"/>
  <c r="EM33" i="4"/>
  <c r="EL33" i="4"/>
  <c r="EK32" i="4"/>
  <c r="EL32" i="4"/>
  <c r="EN32" i="4"/>
  <c r="EM32" i="4"/>
  <c r="EK31" i="4"/>
  <c r="EL31" i="4"/>
  <c r="EN31" i="4"/>
  <c r="EM31" i="4"/>
  <c r="EK30" i="4"/>
  <c r="EO30" i="4" s="1"/>
  <c r="EL30" i="4"/>
  <c r="EN30" i="4"/>
  <c r="EM30" i="4"/>
  <c r="EK29" i="4"/>
  <c r="EO29" i="4" s="1"/>
  <c r="EN29" i="4"/>
  <c r="EM29" i="4"/>
  <c r="EL29" i="4"/>
  <c r="EK28" i="4"/>
  <c r="EG28" i="4" s="1"/>
  <c r="EN28" i="4"/>
  <c r="EM28" i="4"/>
  <c r="EL28" i="4"/>
  <c r="EK27" i="4"/>
  <c r="EO27" i="4" s="1"/>
  <c r="EN27" i="4"/>
  <c r="EM27" i="4"/>
  <c r="EL27" i="4"/>
  <c r="EK26" i="4"/>
  <c r="EO26" i="4"/>
  <c r="EN26" i="4"/>
  <c r="EM26" i="4"/>
  <c r="EL26" i="4"/>
  <c r="EH26" i="4"/>
  <c r="EG26" i="4"/>
  <c r="EK25" i="4"/>
  <c r="EO25" i="4" s="1"/>
  <c r="EN25" i="4"/>
  <c r="EM25" i="4"/>
  <c r="EL25" i="4"/>
  <c r="EK24" i="4"/>
  <c r="EG24" i="4" s="1"/>
  <c r="EN24" i="4"/>
  <c r="EM24" i="4"/>
  <c r="EL24" i="4"/>
  <c r="EK23" i="4"/>
  <c r="EO23" i="4" s="1"/>
  <c r="EN23" i="4"/>
  <c r="EM23" i="4"/>
  <c r="EL23" i="4"/>
  <c r="EG23" i="4"/>
  <c r="EK22" i="4"/>
  <c r="EG22" i="4" s="1"/>
  <c r="EN22" i="4"/>
  <c r="EM22" i="4"/>
  <c r="EL22" i="4"/>
  <c r="EK21" i="4"/>
  <c r="EO21" i="4" s="1"/>
  <c r="EN21" i="4"/>
  <c r="EM21" i="4"/>
  <c r="EL21" i="4"/>
  <c r="EK20" i="4"/>
  <c r="EG20" i="4" s="1"/>
  <c r="EN20" i="4"/>
  <c r="EM20" i="4"/>
  <c r="EL20" i="4"/>
  <c r="EK19" i="4"/>
  <c r="EO19" i="4" s="1"/>
  <c r="EN19" i="4"/>
  <c r="EM19" i="4"/>
  <c r="EL19" i="4"/>
  <c r="EG19" i="4"/>
  <c r="EK18" i="4"/>
  <c r="EL18" i="4"/>
  <c r="EO18" i="4"/>
  <c r="EN18" i="4"/>
  <c r="EM18" i="4"/>
  <c r="EH18" i="4"/>
  <c r="EG18" i="4"/>
  <c r="EK17" i="4"/>
  <c r="EO17" i="4" s="1"/>
  <c r="EN17" i="4"/>
  <c r="EM17" i="4"/>
  <c r="EL17" i="4"/>
  <c r="EK16" i="4"/>
  <c r="EG16" i="4" s="1"/>
  <c r="EN16" i="4"/>
  <c r="EM16" i="4"/>
  <c r="EL16" i="4"/>
  <c r="EK15" i="4"/>
  <c r="EN15" i="4"/>
  <c r="EM15" i="4"/>
  <c r="EL15" i="4"/>
  <c r="EK14" i="4"/>
  <c r="EG14" i="4" s="1"/>
  <c r="EN14" i="4"/>
  <c r="EM14" i="4"/>
  <c r="EL14" i="4"/>
  <c r="EK13" i="4"/>
  <c r="EO13" i="4" s="1"/>
  <c r="EN13" i="4"/>
  <c r="EM13" i="4"/>
  <c r="EL13" i="4"/>
  <c r="EK12" i="4"/>
  <c r="EL12" i="4"/>
  <c r="EN12" i="4"/>
  <c r="EM12" i="4"/>
  <c r="EK11" i="4"/>
  <c r="EH11" i="4" s="1"/>
  <c r="EL11" i="4"/>
  <c r="EN11" i="4"/>
  <c r="EM11" i="4"/>
  <c r="DY100" i="4"/>
  <c r="DV100" i="4" s="1"/>
  <c r="EB100" i="4"/>
  <c r="EA100" i="4"/>
  <c r="DZ100" i="4"/>
  <c r="DY99" i="4"/>
  <c r="EC99" i="4" s="1"/>
  <c r="EB99" i="4"/>
  <c r="EA99" i="4"/>
  <c r="DZ99" i="4"/>
  <c r="DY98" i="4"/>
  <c r="DU98" i="4" s="1"/>
  <c r="EB98" i="4"/>
  <c r="EA98" i="4"/>
  <c r="DZ98" i="4"/>
  <c r="DY97" i="4"/>
  <c r="EB97" i="4"/>
  <c r="EA97" i="4"/>
  <c r="DZ97" i="4"/>
  <c r="DY96" i="4"/>
  <c r="DU96" i="4" s="1"/>
  <c r="EB96" i="4"/>
  <c r="EA96" i="4"/>
  <c r="DZ96" i="4"/>
  <c r="DY95" i="4"/>
  <c r="EC95" i="4" s="1"/>
  <c r="EB95" i="4"/>
  <c r="EA95" i="4"/>
  <c r="DZ95" i="4"/>
  <c r="DY94" i="4"/>
  <c r="DU94" i="4" s="1"/>
  <c r="EB94" i="4"/>
  <c r="EA94" i="4"/>
  <c r="DZ94" i="4"/>
  <c r="DY93" i="4"/>
  <c r="EC93" i="4" s="1"/>
  <c r="EB93" i="4"/>
  <c r="EA93" i="4"/>
  <c r="DZ93" i="4"/>
  <c r="DY92" i="4"/>
  <c r="DU92" i="4" s="1"/>
  <c r="EB92" i="4"/>
  <c r="EA92" i="4"/>
  <c r="DZ92" i="4"/>
  <c r="DV92" i="4"/>
  <c r="DY91" i="4"/>
  <c r="EC91" i="4" s="1"/>
  <c r="EB91" i="4"/>
  <c r="EA91" i="4"/>
  <c r="DZ91" i="4"/>
  <c r="DY90" i="4"/>
  <c r="DU90" i="4" s="1"/>
  <c r="EB90" i="4"/>
  <c r="EA90" i="4"/>
  <c r="DZ90" i="4"/>
  <c r="DY89" i="4"/>
  <c r="EC89" i="4" s="1"/>
  <c r="EB89" i="4"/>
  <c r="EA89" i="4"/>
  <c r="DZ89" i="4"/>
  <c r="DU89" i="4"/>
  <c r="DY88" i="4"/>
  <c r="DU88" i="4" s="1"/>
  <c r="EB88" i="4"/>
  <c r="EA88" i="4"/>
  <c r="DZ88" i="4"/>
  <c r="DY87" i="4"/>
  <c r="EC87" i="4" s="1"/>
  <c r="EB87" i="4"/>
  <c r="EA87" i="4"/>
  <c r="DZ87" i="4"/>
  <c r="DY86" i="4"/>
  <c r="DU86" i="4" s="1"/>
  <c r="EB86" i="4"/>
  <c r="EA86" i="4"/>
  <c r="DZ86" i="4"/>
  <c r="DY85" i="4"/>
  <c r="EC85" i="4" s="1"/>
  <c r="EB85" i="4"/>
  <c r="EA85" i="4"/>
  <c r="DZ85" i="4"/>
  <c r="DU85" i="4"/>
  <c r="DY84" i="4"/>
  <c r="EB84" i="4"/>
  <c r="EA84" i="4"/>
  <c r="DZ84" i="4"/>
  <c r="DY83" i="4"/>
  <c r="EC83" i="4" s="1"/>
  <c r="EB83" i="4"/>
  <c r="EA83" i="4"/>
  <c r="DZ83" i="4"/>
  <c r="DY82" i="4"/>
  <c r="DU82" i="4" s="1"/>
  <c r="EB82" i="4"/>
  <c r="EA82" i="4"/>
  <c r="DZ82" i="4"/>
  <c r="DY81" i="4"/>
  <c r="EC81" i="4" s="1"/>
  <c r="EB81" i="4"/>
  <c r="EA81" i="4"/>
  <c r="DZ81" i="4"/>
  <c r="DY80" i="4"/>
  <c r="DU80" i="4" s="1"/>
  <c r="EB80" i="4"/>
  <c r="EA80" i="4"/>
  <c r="DZ80" i="4"/>
  <c r="DY79" i="4"/>
  <c r="EC79" i="4" s="1"/>
  <c r="EB79" i="4"/>
  <c r="EA79" i="4"/>
  <c r="DZ79" i="4"/>
  <c r="DY78" i="4"/>
  <c r="DU78" i="4" s="1"/>
  <c r="EB78" i="4"/>
  <c r="EA78" i="4"/>
  <c r="DZ78" i="4"/>
  <c r="DY77" i="4"/>
  <c r="EB77" i="4"/>
  <c r="EA77" i="4"/>
  <c r="DZ77" i="4"/>
  <c r="DY76" i="4"/>
  <c r="EB76" i="4"/>
  <c r="EA76" i="4"/>
  <c r="DZ76" i="4"/>
  <c r="DY75" i="4"/>
  <c r="EC75" i="4" s="1"/>
  <c r="EB75" i="4"/>
  <c r="EA75" i="4"/>
  <c r="DZ75" i="4"/>
  <c r="DY74" i="4"/>
  <c r="DU74" i="4" s="1"/>
  <c r="EB74" i="4"/>
  <c r="EA74" i="4"/>
  <c r="DZ74" i="4"/>
  <c r="DY73" i="4"/>
  <c r="EC73" i="4" s="1"/>
  <c r="EB73" i="4"/>
  <c r="EA73" i="4"/>
  <c r="DZ73" i="4"/>
  <c r="DU73" i="4"/>
  <c r="DY72" i="4"/>
  <c r="DU72" i="4" s="1"/>
  <c r="EB72" i="4"/>
  <c r="EA72" i="4"/>
  <c r="DZ72" i="4"/>
  <c r="DY71" i="4"/>
  <c r="EC71" i="4" s="1"/>
  <c r="EB71" i="4"/>
  <c r="EA71" i="4"/>
  <c r="DZ71" i="4"/>
  <c r="DY70" i="4"/>
  <c r="EB70" i="4"/>
  <c r="EA70" i="4"/>
  <c r="DZ70" i="4"/>
  <c r="DY69" i="4"/>
  <c r="EB69" i="4"/>
  <c r="EA69" i="4"/>
  <c r="DZ69" i="4"/>
  <c r="DY68" i="4"/>
  <c r="EC68" i="4" s="1"/>
  <c r="EB68" i="4"/>
  <c r="EA68" i="4"/>
  <c r="DZ68" i="4"/>
  <c r="DV68" i="4"/>
  <c r="DU68" i="4"/>
  <c r="DY67" i="4"/>
  <c r="EC67" i="4" s="1"/>
  <c r="EB67" i="4"/>
  <c r="EA67" i="4"/>
  <c r="DZ67" i="4"/>
  <c r="DY66" i="4"/>
  <c r="DU66" i="4" s="1"/>
  <c r="EB66" i="4"/>
  <c r="EA66" i="4"/>
  <c r="DZ66" i="4"/>
  <c r="DY65" i="4"/>
  <c r="EC65" i="4" s="1"/>
  <c r="EB65" i="4"/>
  <c r="EA65" i="4"/>
  <c r="DZ65" i="4"/>
  <c r="DU65" i="4"/>
  <c r="DY64" i="4"/>
  <c r="DU64" i="4" s="1"/>
  <c r="EB64" i="4"/>
  <c r="EA64" i="4"/>
  <c r="DZ64" i="4"/>
  <c r="DY63" i="4"/>
  <c r="EB63" i="4"/>
  <c r="EA63" i="4"/>
  <c r="DZ63" i="4"/>
  <c r="DY62" i="4"/>
  <c r="EB62" i="4"/>
  <c r="EA62" i="4"/>
  <c r="DZ62" i="4"/>
  <c r="DY61" i="4"/>
  <c r="EC61" i="4" s="1"/>
  <c r="EB61" i="4"/>
  <c r="EA61" i="4"/>
  <c r="DZ61" i="4"/>
  <c r="DU61" i="4"/>
  <c r="DY60" i="4"/>
  <c r="DV60" i="4" s="1"/>
  <c r="EC60" i="4"/>
  <c r="EB60" i="4"/>
  <c r="EA60" i="4"/>
  <c r="DZ60" i="4"/>
  <c r="DU60" i="4"/>
  <c r="DY59" i="4"/>
  <c r="EB59" i="4"/>
  <c r="EA59" i="4"/>
  <c r="DZ59" i="4"/>
  <c r="DY58" i="4"/>
  <c r="DU58" i="4" s="1"/>
  <c r="EB58" i="4"/>
  <c r="EA58" i="4"/>
  <c r="DZ58" i="4"/>
  <c r="DY57" i="4"/>
  <c r="EC57" i="4" s="1"/>
  <c r="EB57" i="4"/>
  <c r="EA57" i="4"/>
  <c r="DZ57" i="4"/>
  <c r="DY56" i="4"/>
  <c r="DU56" i="4" s="1"/>
  <c r="EB56" i="4"/>
  <c r="EA56" i="4"/>
  <c r="DZ56" i="4"/>
  <c r="DY55" i="4"/>
  <c r="DU55" i="4" s="1"/>
  <c r="EB55" i="4"/>
  <c r="EA55" i="4"/>
  <c r="DZ55" i="4"/>
  <c r="DY54" i="4"/>
  <c r="DU54" i="4" s="1"/>
  <c r="EB54" i="4"/>
  <c r="EA54" i="4"/>
  <c r="DZ54" i="4"/>
  <c r="DY53" i="4"/>
  <c r="DU53" i="4" s="1"/>
  <c r="EB53" i="4"/>
  <c r="EA53" i="4"/>
  <c r="DZ53" i="4"/>
  <c r="DY52" i="4"/>
  <c r="EB52" i="4"/>
  <c r="EA52" i="4"/>
  <c r="DZ52" i="4"/>
  <c r="DY51" i="4"/>
  <c r="EB51" i="4"/>
  <c r="EA51" i="4"/>
  <c r="DZ51" i="4"/>
  <c r="DU51" i="4"/>
  <c r="DY50" i="4"/>
  <c r="EB50" i="4"/>
  <c r="EA50" i="4"/>
  <c r="DZ50" i="4"/>
  <c r="DY49" i="4"/>
  <c r="EB49" i="4"/>
  <c r="EA49" i="4"/>
  <c r="DZ49" i="4"/>
  <c r="DU49" i="4"/>
  <c r="DY48" i="4"/>
  <c r="EC48" i="4" s="1"/>
  <c r="DZ48" i="4"/>
  <c r="EB48" i="4"/>
  <c r="EA48" i="4"/>
  <c r="DY47" i="4"/>
  <c r="EB47" i="4"/>
  <c r="EA47" i="4"/>
  <c r="DZ47" i="4"/>
  <c r="DU47" i="4"/>
  <c r="DY46" i="4"/>
  <c r="DU46" i="4" s="1"/>
  <c r="EB46" i="4"/>
  <c r="EA46" i="4"/>
  <c r="DZ46" i="4"/>
  <c r="DY45" i="4"/>
  <c r="DU45" i="4" s="1"/>
  <c r="EB45" i="4"/>
  <c r="EA45" i="4"/>
  <c r="DZ45" i="4"/>
  <c r="DY44" i="4"/>
  <c r="EC44" i="4" s="1"/>
  <c r="DZ44" i="4"/>
  <c r="EB44" i="4"/>
  <c r="EA44" i="4"/>
  <c r="DV44" i="4"/>
  <c r="DY43" i="4"/>
  <c r="DU43" i="4" s="1"/>
  <c r="EB43" i="4"/>
  <c r="EA43" i="4"/>
  <c r="DZ43" i="4"/>
  <c r="DY42" i="4"/>
  <c r="DV42" i="4" s="1"/>
  <c r="DZ42" i="4"/>
  <c r="EC42" i="4"/>
  <c r="EB42" i="4"/>
  <c r="EA42" i="4"/>
  <c r="DU42" i="4"/>
  <c r="DY41" i="4"/>
  <c r="EB41" i="4"/>
  <c r="EA41" i="4"/>
  <c r="DZ41" i="4"/>
  <c r="DU41" i="4"/>
  <c r="DY40" i="4"/>
  <c r="DZ40" i="4"/>
  <c r="EB40" i="4"/>
  <c r="EA40" i="4"/>
  <c r="DY39" i="4"/>
  <c r="DU39" i="4" s="1"/>
  <c r="DZ39" i="4"/>
  <c r="EB39" i="4"/>
  <c r="EA39" i="4"/>
  <c r="DY38" i="4"/>
  <c r="EC38" i="4" s="1"/>
  <c r="EB38" i="4"/>
  <c r="EA38" i="4"/>
  <c r="DZ38" i="4"/>
  <c r="DU38" i="4"/>
  <c r="DY37" i="4"/>
  <c r="DU37" i="4" s="1"/>
  <c r="EB37" i="4"/>
  <c r="EA37" i="4"/>
  <c r="DZ37" i="4"/>
  <c r="DY36" i="4"/>
  <c r="EC36" i="4" s="1"/>
  <c r="DZ36" i="4"/>
  <c r="EB36" i="4"/>
  <c r="EA36" i="4"/>
  <c r="DV36" i="4"/>
  <c r="DY35" i="4"/>
  <c r="DV35" i="4" s="1"/>
  <c r="DZ35" i="4"/>
  <c r="EC35" i="4"/>
  <c r="EB35" i="4"/>
  <c r="EA35" i="4"/>
  <c r="DY34" i="4"/>
  <c r="EC34" i="4" s="1"/>
  <c r="DZ34" i="4"/>
  <c r="EB34" i="4"/>
  <c r="EA34" i="4"/>
  <c r="DY33" i="4"/>
  <c r="EB33" i="4"/>
  <c r="EA33" i="4"/>
  <c r="DZ33" i="4"/>
  <c r="DU33" i="4"/>
  <c r="DY32" i="4"/>
  <c r="EB32" i="4"/>
  <c r="EA32" i="4"/>
  <c r="DZ32" i="4"/>
  <c r="DV32" i="4"/>
  <c r="DY31" i="4"/>
  <c r="DV31" i="4" s="1"/>
  <c r="DZ31" i="4"/>
  <c r="EB31" i="4"/>
  <c r="EA31" i="4"/>
  <c r="DY30" i="4"/>
  <c r="DV30" i="4" s="1"/>
  <c r="DZ30" i="4"/>
  <c r="EB30" i="4"/>
  <c r="EA30" i="4"/>
  <c r="DY29" i="4"/>
  <c r="DU29" i="4" s="1"/>
  <c r="EB29" i="4"/>
  <c r="EA29" i="4"/>
  <c r="DZ29" i="4"/>
  <c r="DY28" i="4"/>
  <c r="EB28" i="4"/>
  <c r="EA28" i="4"/>
  <c r="DZ28" i="4"/>
  <c r="DY27" i="4"/>
  <c r="DU27" i="4" s="1"/>
  <c r="EB27" i="4"/>
  <c r="EA27" i="4"/>
  <c r="DZ27" i="4"/>
  <c r="DY26" i="4"/>
  <c r="DU26" i="4" s="1"/>
  <c r="EB26" i="4"/>
  <c r="EA26" i="4"/>
  <c r="DZ26" i="4"/>
  <c r="DY25" i="4"/>
  <c r="EB25" i="4"/>
  <c r="EA25" i="4"/>
  <c r="DZ25" i="4"/>
  <c r="DU25" i="4"/>
  <c r="DY24" i="4"/>
  <c r="DU24" i="4" s="1"/>
  <c r="EB24" i="4"/>
  <c r="EA24" i="4"/>
  <c r="DZ24" i="4"/>
  <c r="DY23" i="4"/>
  <c r="EB23" i="4"/>
  <c r="EA23" i="4"/>
  <c r="DZ23" i="4"/>
  <c r="DU23" i="4"/>
  <c r="DY22" i="4"/>
  <c r="DV22" i="4" s="1"/>
  <c r="EC22" i="4"/>
  <c r="EB22" i="4"/>
  <c r="EA22" i="4"/>
  <c r="DZ22" i="4"/>
  <c r="DU22" i="4"/>
  <c r="DY21" i="4"/>
  <c r="DU21" i="4" s="1"/>
  <c r="EB21" i="4"/>
  <c r="EA21" i="4"/>
  <c r="DZ21" i="4"/>
  <c r="DY20" i="4"/>
  <c r="DU20" i="4" s="1"/>
  <c r="EB20" i="4"/>
  <c r="EA20" i="4"/>
  <c r="DZ20" i="4"/>
  <c r="DV20" i="4"/>
  <c r="DY19" i="4"/>
  <c r="EB19" i="4"/>
  <c r="EA19" i="4"/>
  <c r="DZ19" i="4"/>
  <c r="DU19" i="4"/>
  <c r="DY18" i="4"/>
  <c r="DV18" i="4" s="1"/>
  <c r="DZ18" i="4"/>
  <c r="EC18" i="4"/>
  <c r="EB18" i="4"/>
  <c r="EA18" i="4"/>
  <c r="DY17" i="4"/>
  <c r="DU17" i="4" s="1"/>
  <c r="EB17" i="4"/>
  <c r="EA17" i="4"/>
  <c r="DZ17" i="4"/>
  <c r="DY16" i="4"/>
  <c r="DU16" i="4" s="1"/>
  <c r="EB16" i="4"/>
  <c r="EA16" i="4"/>
  <c r="DZ16" i="4"/>
  <c r="DV16" i="4"/>
  <c r="DY15" i="4"/>
  <c r="DV15" i="4" s="1"/>
  <c r="DZ15" i="4"/>
  <c r="EB15" i="4"/>
  <c r="EA15" i="4"/>
  <c r="DY14" i="4"/>
  <c r="EC14" i="4"/>
  <c r="EB14" i="4"/>
  <c r="EA14" i="4"/>
  <c r="DZ14" i="4"/>
  <c r="DV14" i="4"/>
  <c r="DU14" i="4"/>
  <c r="DY13" i="4"/>
  <c r="EB13" i="4"/>
  <c r="EA13" i="4"/>
  <c r="DZ13" i="4"/>
  <c r="DU13" i="4"/>
  <c r="DY12" i="4"/>
  <c r="DZ12" i="4"/>
  <c r="EB12" i="4"/>
  <c r="EA12" i="4"/>
  <c r="DY11" i="4"/>
  <c r="DV11" i="4" s="1"/>
  <c r="DZ11" i="4"/>
  <c r="EB11" i="4"/>
  <c r="EA11" i="4"/>
  <c r="DM100" i="4"/>
  <c r="DI100" i="4" s="1"/>
  <c r="DQ100" i="4"/>
  <c r="DP100" i="4"/>
  <c r="DO100" i="4"/>
  <c r="DN100" i="4"/>
  <c r="DJ100" i="4"/>
  <c r="DM99" i="4"/>
  <c r="DI99" i="4" s="1"/>
  <c r="DP99" i="4"/>
  <c r="DO99" i="4"/>
  <c r="DN99" i="4"/>
  <c r="DM98" i="4"/>
  <c r="DI98" i="4" s="1"/>
  <c r="DQ98" i="4"/>
  <c r="DP98" i="4"/>
  <c r="DO98" i="4"/>
  <c r="DN98" i="4"/>
  <c r="DJ98" i="4"/>
  <c r="DM97" i="4"/>
  <c r="DP97" i="4"/>
  <c r="DO97" i="4"/>
  <c r="DN97" i="4"/>
  <c r="DI97" i="4"/>
  <c r="DM96" i="4"/>
  <c r="DJ96" i="4" s="1"/>
  <c r="DQ96" i="4"/>
  <c r="DP96" i="4"/>
  <c r="DO96" i="4"/>
  <c r="DN96" i="4"/>
  <c r="DI96" i="4"/>
  <c r="DM95" i="4"/>
  <c r="DI95" i="4" s="1"/>
  <c r="DP95" i="4"/>
  <c r="DO95" i="4"/>
  <c r="DN95" i="4"/>
  <c r="DM94" i="4"/>
  <c r="DI94" i="4" s="1"/>
  <c r="DP94" i="4"/>
  <c r="DO94" i="4"/>
  <c r="DN94" i="4"/>
  <c r="DJ94" i="4"/>
  <c r="DM93" i="4"/>
  <c r="DP93" i="4"/>
  <c r="DO93" i="4"/>
  <c r="DN93" i="4"/>
  <c r="DI93" i="4"/>
  <c r="DM92" i="4"/>
  <c r="DQ92" i="4" s="1"/>
  <c r="DP92" i="4"/>
  <c r="DO92" i="4"/>
  <c r="DN92" i="4"/>
  <c r="DM91" i="4"/>
  <c r="DP91" i="4"/>
  <c r="DO91" i="4"/>
  <c r="DN91" i="4"/>
  <c r="DI91" i="4"/>
  <c r="DM90" i="4"/>
  <c r="DI90" i="4" s="1"/>
  <c r="DP90" i="4"/>
  <c r="DO90" i="4"/>
  <c r="DN90" i="4"/>
  <c r="DM89" i="4"/>
  <c r="DP89" i="4"/>
  <c r="DO89" i="4"/>
  <c r="DN89" i="4"/>
  <c r="DI89" i="4"/>
  <c r="DM88" i="4"/>
  <c r="DQ88" i="4" s="1"/>
  <c r="DP88" i="4"/>
  <c r="DO88" i="4"/>
  <c r="DN88" i="4"/>
  <c r="DM87" i="4"/>
  <c r="DI87" i="4" s="1"/>
  <c r="DP87" i="4"/>
  <c r="DO87" i="4"/>
  <c r="DN87" i="4"/>
  <c r="DM86" i="4"/>
  <c r="DI86" i="4" s="1"/>
  <c r="DP86" i="4"/>
  <c r="DO86" i="4"/>
  <c r="DN86" i="4"/>
  <c r="DM85" i="4"/>
  <c r="DI85" i="4" s="1"/>
  <c r="DP85" i="4"/>
  <c r="DO85" i="4"/>
  <c r="DN85" i="4"/>
  <c r="DM84" i="4"/>
  <c r="DI84" i="4" s="1"/>
  <c r="DP84" i="4"/>
  <c r="DO84" i="4"/>
  <c r="DN84" i="4"/>
  <c r="DJ84" i="4"/>
  <c r="DM83" i="4"/>
  <c r="DP83" i="4"/>
  <c r="DO83" i="4"/>
  <c r="DN83" i="4"/>
  <c r="DI83" i="4"/>
  <c r="DM82" i="4"/>
  <c r="DI82" i="4" s="1"/>
  <c r="DP82" i="4"/>
  <c r="DO82" i="4"/>
  <c r="DN82" i="4"/>
  <c r="DM81" i="4"/>
  <c r="DP81" i="4"/>
  <c r="DO81" i="4"/>
  <c r="DN81" i="4"/>
  <c r="DI81" i="4"/>
  <c r="DM80" i="4"/>
  <c r="DQ80" i="4"/>
  <c r="DP80" i="4"/>
  <c r="DO80" i="4"/>
  <c r="DN80" i="4"/>
  <c r="DJ80" i="4"/>
  <c r="DI80" i="4"/>
  <c r="DM79" i="4"/>
  <c r="DI79" i="4" s="1"/>
  <c r="DP79" i="4"/>
  <c r="DO79" i="4"/>
  <c r="DN79" i="4"/>
  <c r="DM78" i="4"/>
  <c r="DP78" i="4"/>
  <c r="DO78" i="4"/>
  <c r="DN78" i="4"/>
  <c r="DM77" i="4"/>
  <c r="DP77" i="4"/>
  <c r="DO77" i="4"/>
  <c r="DN77" i="4"/>
  <c r="DI77" i="4"/>
  <c r="DM76" i="4"/>
  <c r="DP76" i="4"/>
  <c r="DO76" i="4"/>
  <c r="DN76" i="4"/>
  <c r="DJ76" i="4"/>
  <c r="DM75" i="4"/>
  <c r="DI75" i="4" s="1"/>
  <c r="DP75" i="4"/>
  <c r="DO75" i="4"/>
  <c r="DN75" i="4"/>
  <c r="DM74" i="4"/>
  <c r="DI74" i="4" s="1"/>
  <c r="DQ74" i="4"/>
  <c r="DP74" i="4"/>
  <c r="DO74" i="4"/>
  <c r="DN74" i="4"/>
  <c r="DJ74" i="4"/>
  <c r="DM73" i="4"/>
  <c r="DP73" i="4"/>
  <c r="DO73" i="4"/>
  <c r="DN73" i="4"/>
  <c r="DI73" i="4"/>
  <c r="DM72" i="4"/>
  <c r="DQ72" i="4" s="1"/>
  <c r="DP72" i="4"/>
  <c r="DO72" i="4"/>
  <c r="DN72" i="4"/>
  <c r="DM71" i="4"/>
  <c r="DP71" i="4"/>
  <c r="DO71" i="4"/>
  <c r="DN71" i="4"/>
  <c r="DI71" i="4"/>
  <c r="DM70" i="4"/>
  <c r="DI70" i="4" s="1"/>
  <c r="DP70" i="4"/>
  <c r="DO70" i="4"/>
  <c r="DN70" i="4"/>
  <c r="DM69" i="4"/>
  <c r="DP69" i="4"/>
  <c r="DO69" i="4"/>
  <c r="DN69" i="4"/>
  <c r="DI69" i="4"/>
  <c r="DM68" i="4"/>
  <c r="DI68" i="4" s="1"/>
  <c r="DQ68" i="4"/>
  <c r="DP68" i="4"/>
  <c r="DO68" i="4"/>
  <c r="DN68" i="4"/>
  <c r="DJ68" i="4"/>
  <c r="DM67" i="4"/>
  <c r="DI67" i="4" s="1"/>
  <c r="DP67" i="4"/>
  <c r="DO67" i="4"/>
  <c r="DN67" i="4"/>
  <c r="DM66" i="4"/>
  <c r="DI66" i="4" s="1"/>
  <c r="DQ66" i="4"/>
  <c r="DP66" i="4"/>
  <c r="DO66" i="4"/>
  <c r="DN66" i="4"/>
  <c r="DJ66" i="4"/>
  <c r="DM65" i="4"/>
  <c r="DP65" i="4"/>
  <c r="DO65" i="4"/>
  <c r="DN65" i="4"/>
  <c r="DI65" i="4"/>
  <c r="DM64" i="4"/>
  <c r="DJ64" i="4" s="1"/>
  <c r="DQ64" i="4"/>
  <c r="DP64" i="4"/>
  <c r="DO64" i="4"/>
  <c r="DN64" i="4"/>
  <c r="DI64" i="4"/>
  <c r="DM63" i="4"/>
  <c r="DI63" i="4" s="1"/>
  <c r="DP63" i="4"/>
  <c r="DO63" i="4"/>
  <c r="DN63" i="4"/>
  <c r="DM62" i="4"/>
  <c r="DI62" i="4" s="1"/>
  <c r="DP62" i="4"/>
  <c r="DO62" i="4"/>
  <c r="DN62" i="4"/>
  <c r="DJ62" i="4"/>
  <c r="DM61" i="4"/>
  <c r="DQ61" i="4" s="1"/>
  <c r="DP61" i="4"/>
  <c r="DO61" i="4"/>
  <c r="DN61" i="4"/>
  <c r="DM60" i="4"/>
  <c r="DP60" i="4"/>
  <c r="DO60" i="4"/>
  <c r="DN60" i="4"/>
  <c r="DM59" i="4"/>
  <c r="DI59" i="4" s="1"/>
  <c r="DP59" i="4"/>
  <c r="DO59" i="4"/>
  <c r="DN59" i="4"/>
  <c r="DM58" i="4"/>
  <c r="DI58" i="4" s="1"/>
  <c r="DP58" i="4"/>
  <c r="DO58" i="4"/>
  <c r="DN58" i="4"/>
  <c r="DM57" i="4"/>
  <c r="DQ57" i="4" s="1"/>
  <c r="DP57" i="4"/>
  <c r="DO57" i="4"/>
  <c r="DN57" i="4"/>
  <c r="DJ57" i="4"/>
  <c r="DI57" i="4"/>
  <c r="DM56" i="4"/>
  <c r="DQ56" i="4" s="1"/>
  <c r="DP56" i="4"/>
  <c r="DO56" i="4"/>
  <c r="DN56" i="4"/>
  <c r="DI56" i="4"/>
  <c r="DM55" i="4"/>
  <c r="DI55" i="4" s="1"/>
  <c r="DP55" i="4"/>
  <c r="DO55" i="4"/>
  <c r="DN55" i="4"/>
  <c r="DM54" i="4"/>
  <c r="DI54" i="4" s="1"/>
  <c r="DP54" i="4"/>
  <c r="DO54" i="4"/>
  <c r="DN54" i="4"/>
  <c r="DM53" i="4"/>
  <c r="DQ53" i="4" s="1"/>
  <c r="DP53" i="4"/>
  <c r="DO53" i="4"/>
  <c r="DN53" i="4"/>
  <c r="DM52" i="4"/>
  <c r="DQ52" i="4" s="1"/>
  <c r="DP52" i="4"/>
  <c r="DO52" i="4"/>
  <c r="DN52" i="4"/>
  <c r="DI52" i="4"/>
  <c r="DM51" i="4"/>
  <c r="DI51" i="4" s="1"/>
  <c r="DP51" i="4"/>
  <c r="DO51" i="4"/>
  <c r="DN51" i="4"/>
  <c r="DM50" i="4"/>
  <c r="DP50" i="4"/>
  <c r="DO50" i="4"/>
  <c r="DN50" i="4"/>
  <c r="DM49" i="4"/>
  <c r="DQ49" i="4" s="1"/>
  <c r="DP49" i="4"/>
  <c r="DO49" i="4"/>
  <c r="DN49" i="4"/>
  <c r="DM48" i="4"/>
  <c r="DJ48" i="4" s="1"/>
  <c r="DN48" i="4"/>
  <c r="DP48" i="4"/>
  <c r="DO48" i="4"/>
  <c r="DM47" i="4"/>
  <c r="DQ47" i="4" s="1"/>
  <c r="DP47" i="4"/>
  <c r="DO47" i="4"/>
  <c r="DN47" i="4"/>
  <c r="DJ47" i="4"/>
  <c r="DI47" i="4"/>
  <c r="DM46" i="4"/>
  <c r="DQ46" i="4" s="1"/>
  <c r="DP46" i="4"/>
  <c r="DO46" i="4"/>
  <c r="DN46" i="4"/>
  <c r="DI46" i="4"/>
  <c r="DM45" i="4"/>
  <c r="DI45" i="4" s="1"/>
  <c r="DP45" i="4"/>
  <c r="DO45" i="4"/>
  <c r="DN45" i="4"/>
  <c r="DM44" i="4"/>
  <c r="DJ44" i="4" s="1"/>
  <c r="DN44" i="4"/>
  <c r="DP44" i="4"/>
  <c r="DO44" i="4"/>
  <c r="DM43" i="4"/>
  <c r="DQ43" i="4" s="1"/>
  <c r="DP43" i="4"/>
  <c r="DO43" i="4"/>
  <c r="DN43" i="4"/>
  <c r="DM42" i="4"/>
  <c r="DJ42" i="4" s="1"/>
  <c r="DN42" i="4"/>
  <c r="DP42" i="4"/>
  <c r="DO42" i="4"/>
  <c r="DM41" i="4"/>
  <c r="DP41" i="4"/>
  <c r="DO41" i="4"/>
  <c r="DN41" i="4"/>
  <c r="DJ41" i="4"/>
  <c r="DM40" i="4"/>
  <c r="DJ40" i="4" s="1"/>
  <c r="DN40" i="4"/>
  <c r="DP40" i="4"/>
  <c r="DO40" i="4"/>
  <c r="DM39" i="4"/>
  <c r="DJ39" i="4" s="1"/>
  <c r="DN39" i="4"/>
  <c r="DP39" i="4"/>
  <c r="DO39" i="4"/>
  <c r="DM38" i="4"/>
  <c r="DQ38" i="4" s="1"/>
  <c r="DP38" i="4"/>
  <c r="DO38" i="4"/>
  <c r="DN38" i="4"/>
  <c r="DM37" i="4"/>
  <c r="DI37" i="4" s="1"/>
  <c r="DP37" i="4"/>
  <c r="DO37" i="4"/>
  <c r="DN37" i="4"/>
  <c r="DM36" i="4"/>
  <c r="DJ36" i="4" s="1"/>
  <c r="DN36" i="4"/>
  <c r="DP36" i="4"/>
  <c r="DO36" i="4"/>
  <c r="DM35" i="4"/>
  <c r="DI35" i="4" s="1"/>
  <c r="DN35" i="4"/>
  <c r="DQ35" i="4"/>
  <c r="DP35" i="4"/>
  <c r="DO35" i="4"/>
  <c r="DJ35" i="4"/>
  <c r="DM34" i="4"/>
  <c r="DJ34" i="4" s="1"/>
  <c r="DN34" i="4"/>
  <c r="DP34" i="4"/>
  <c r="DO34" i="4"/>
  <c r="DM33" i="4"/>
  <c r="DI33" i="4" s="1"/>
  <c r="DP33" i="4"/>
  <c r="DO33" i="4"/>
  <c r="DN33" i="4"/>
  <c r="DM32" i="4"/>
  <c r="DQ32" i="4" s="1"/>
  <c r="DP32" i="4"/>
  <c r="DO32" i="4"/>
  <c r="DN32" i="4"/>
  <c r="DM31" i="4"/>
  <c r="DN31" i="4"/>
  <c r="DP31" i="4"/>
  <c r="DO31" i="4"/>
  <c r="DM30" i="4"/>
  <c r="DN30" i="4"/>
  <c r="DP30" i="4"/>
  <c r="DO30" i="4"/>
  <c r="DM29" i="4"/>
  <c r="DQ29" i="4" s="1"/>
  <c r="DP29" i="4"/>
  <c r="DO29" i="4"/>
  <c r="DN29" i="4"/>
  <c r="DM28" i="4"/>
  <c r="DQ28" i="4" s="1"/>
  <c r="DP28" i="4"/>
  <c r="DO28" i="4"/>
  <c r="DN28" i="4"/>
  <c r="DM27" i="4"/>
  <c r="DI27" i="4" s="1"/>
  <c r="DP27" i="4"/>
  <c r="DO27" i="4"/>
  <c r="DN27" i="4"/>
  <c r="DJ27" i="4"/>
  <c r="DM26" i="4"/>
  <c r="DQ26" i="4" s="1"/>
  <c r="DP26" i="4"/>
  <c r="DO26" i="4"/>
  <c r="DN26" i="4"/>
  <c r="DI26" i="4"/>
  <c r="DM25" i="4"/>
  <c r="DJ25" i="4" s="1"/>
  <c r="DP25" i="4"/>
  <c r="DO25" i="4"/>
  <c r="DN25" i="4"/>
  <c r="DM24" i="4"/>
  <c r="DQ24" i="4" s="1"/>
  <c r="DP24" i="4"/>
  <c r="DO24" i="4"/>
  <c r="DN24" i="4"/>
  <c r="DM23" i="4"/>
  <c r="DI23" i="4" s="1"/>
  <c r="DP23" i="4"/>
  <c r="DO23" i="4"/>
  <c r="DN23" i="4"/>
  <c r="DM22" i="4"/>
  <c r="DP22" i="4"/>
  <c r="DO22" i="4"/>
  <c r="DN22" i="4"/>
  <c r="DM21" i="4"/>
  <c r="DI21" i="4" s="1"/>
  <c r="DP21" i="4"/>
  <c r="DO21" i="4"/>
  <c r="DN21" i="4"/>
  <c r="DJ21" i="4"/>
  <c r="DM20" i="4"/>
  <c r="DQ20" i="4" s="1"/>
  <c r="DP20" i="4"/>
  <c r="DO20" i="4"/>
  <c r="DN20" i="4"/>
  <c r="DM19" i="4"/>
  <c r="DI19" i="4" s="1"/>
  <c r="DQ19" i="4"/>
  <c r="DP19" i="4"/>
  <c r="DO19" i="4"/>
  <c r="DN19" i="4"/>
  <c r="DJ19" i="4"/>
  <c r="DM18" i="4"/>
  <c r="DJ18" i="4" s="1"/>
  <c r="DN18" i="4"/>
  <c r="DP18" i="4"/>
  <c r="DO18" i="4"/>
  <c r="DM17" i="4"/>
  <c r="DJ17" i="4" s="1"/>
  <c r="DP17" i="4"/>
  <c r="DO17" i="4"/>
  <c r="DN17" i="4"/>
  <c r="DM16" i="4"/>
  <c r="DQ16" i="4" s="1"/>
  <c r="DP16" i="4"/>
  <c r="DO16" i="4"/>
  <c r="DN16" i="4"/>
  <c r="DM15" i="4"/>
  <c r="DQ15" i="4" s="1"/>
  <c r="DN15" i="4"/>
  <c r="DP15" i="4"/>
  <c r="DO15" i="4"/>
  <c r="DJ15" i="4"/>
  <c r="DM14" i="4"/>
  <c r="DQ14" i="4" s="1"/>
  <c r="DP14" i="4"/>
  <c r="DO14" i="4"/>
  <c r="DN14" i="4"/>
  <c r="DM13" i="4"/>
  <c r="DI13" i="4" s="1"/>
  <c r="DP13" i="4"/>
  <c r="DO13" i="4"/>
  <c r="DN13" i="4"/>
  <c r="DJ13" i="4"/>
  <c r="DM12" i="4"/>
  <c r="DJ12" i="4" s="1"/>
  <c r="DN12" i="4"/>
  <c r="DP12" i="4"/>
  <c r="DO12" i="4"/>
  <c r="DM11" i="4"/>
  <c r="DN11" i="4"/>
  <c r="DP11" i="4"/>
  <c r="DO11" i="4"/>
  <c r="DA100" i="4"/>
  <c r="DE100" i="4" s="1"/>
  <c r="DD100" i="4"/>
  <c r="DC100" i="4"/>
  <c r="DB100" i="4"/>
  <c r="CW100" i="4"/>
  <c r="DA99" i="4"/>
  <c r="DE99" i="4" s="1"/>
  <c r="DD99" i="4"/>
  <c r="DC99" i="4"/>
  <c r="DB99" i="4"/>
  <c r="DA98" i="4"/>
  <c r="DE98" i="4" s="1"/>
  <c r="DD98" i="4"/>
  <c r="DC98" i="4"/>
  <c r="DB98" i="4"/>
  <c r="DA97" i="4"/>
  <c r="CW97" i="4" s="1"/>
  <c r="DE97" i="4"/>
  <c r="DD97" i="4"/>
  <c r="DC97" i="4"/>
  <c r="DB97" i="4"/>
  <c r="DA96" i="4"/>
  <c r="DD96" i="4"/>
  <c r="DC96" i="4"/>
  <c r="DB96" i="4"/>
  <c r="DA95" i="4"/>
  <c r="DE95" i="4" s="1"/>
  <c r="DD95" i="4"/>
  <c r="DC95" i="4"/>
  <c r="DB95" i="4"/>
  <c r="CX95" i="4"/>
  <c r="CW95" i="4"/>
  <c r="DA94" i="4"/>
  <c r="DE94" i="4" s="1"/>
  <c r="DD94" i="4"/>
  <c r="DC94" i="4"/>
  <c r="DB94" i="4"/>
  <c r="DA93" i="4"/>
  <c r="CW93" i="4" s="1"/>
  <c r="DD93" i="4"/>
  <c r="DC93" i="4"/>
  <c r="DB93" i="4"/>
  <c r="DA92" i="4"/>
  <c r="DE92" i="4" s="1"/>
  <c r="DD92" i="4"/>
  <c r="DC92" i="4"/>
  <c r="DB92" i="4"/>
  <c r="CW92" i="4"/>
  <c r="DA91" i="4"/>
  <c r="DE91" i="4" s="1"/>
  <c r="DD91" i="4"/>
  <c r="DC91" i="4"/>
  <c r="DB91" i="4"/>
  <c r="DA90" i="4"/>
  <c r="DE90" i="4" s="1"/>
  <c r="DD90" i="4"/>
  <c r="DC90" i="4"/>
  <c r="DB90" i="4"/>
  <c r="DA89" i="4"/>
  <c r="CW89" i="4" s="1"/>
  <c r="DD89" i="4"/>
  <c r="DC89" i="4"/>
  <c r="DB89" i="4"/>
  <c r="DA88" i="4"/>
  <c r="DE88" i="4" s="1"/>
  <c r="DD88" i="4"/>
  <c r="DC88" i="4"/>
  <c r="DB88" i="4"/>
  <c r="CW88" i="4"/>
  <c r="DA87" i="4"/>
  <c r="CX87" i="4" s="1"/>
  <c r="DE87" i="4"/>
  <c r="DD87" i="4"/>
  <c r="DC87" i="4"/>
  <c r="DB87" i="4"/>
  <c r="CW87" i="4"/>
  <c r="DA86" i="4"/>
  <c r="DE86" i="4" s="1"/>
  <c r="DD86" i="4"/>
  <c r="DC86" i="4"/>
  <c r="DB86" i="4"/>
  <c r="DA85" i="4"/>
  <c r="CW85" i="4" s="1"/>
  <c r="DD85" i="4"/>
  <c r="DC85" i="4"/>
  <c r="DB85" i="4"/>
  <c r="DA84" i="4"/>
  <c r="DE84" i="4" s="1"/>
  <c r="DD84" i="4"/>
  <c r="DC84" i="4"/>
  <c r="DB84" i="4"/>
  <c r="DA83" i="4"/>
  <c r="DE83" i="4" s="1"/>
  <c r="DD83" i="4"/>
  <c r="DC83" i="4"/>
  <c r="DB83" i="4"/>
  <c r="DA82" i="4"/>
  <c r="DE82" i="4" s="1"/>
  <c r="DD82" i="4"/>
  <c r="DC82" i="4"/>
  <c r="DB82" i="4"/>
  <c r="DA81" i="4"/>
  <c r="CW81" i="4" s="1"/>
  <c r="DD81" i="4"/>
  <c r="DC81" i="4"/>
  <c r="DB81" i="4"/>
  <c r="DA80" i="4"/>
  <c r="DE80" i="4" s="1"/>
  <c r="DD80" i="4"/>
  <c r="DC80" i="4"/>
  <c r="DB80" i="4"/>
  <c r="DA79" i="4"/>
  <c r="CX79" i="4" s="1"/>
  <c r="DE79" i="4"/>
  <c r="DD79" i="4"/>
  <c r="DC79" i="4"/>
  <c r="DB79" i="4"/>
  <c r="CW79" i="4"/>
  <c r="DA78" i="4"/>
  <c r="DE78" i="4" s="1"/>
  <c r="DD78" i="4"/>
  <c r="DC78" i="4"/>
  <c r="DB78" i="4"/>
  <c r="DA77" i="4"/>
  <c r="CW77" i="4" s="1"/>
  <c r="DD77" i="4"/>
  <c r="DC77" i="4"/>
  <c r="DB77" i="4"/>
  <c r="DA76" i="4"/>
  <c r="DE76" i="4" s="1"/>
  <c r="DD76" i="4"/>
  <c r="DC76" i="4"/>
  <c r="DB76" i="4"/>
  <c r="CW76" i="4"/>
  <c r="DA75" i="4"/>
  <c r="CW75" i="4" s="1"/>
  <c r="DD75" i="4"/>
  <c r="DC75" i="4"/>
  <c r="DB75" i="4"/>
  <c r="DA74" i="4"/>
  <c r="DE74" i="4" s="1"/>
  <c r="DD74" i="4"/>
  <c r="DC74" i="4"/>
  <c r="DB74" i="4"/>
  <c r="DA73" i="4"/>
  <c r="DD73" i="4"/>
  <c r="DC73" i="4"/>
  <c r="DB73" i="4"/>
  <c r="CX73" i="4"/>
  <c r="DA72" i="4"/>
  <c r="DE72" i="4" s="1"/>
  <c r="DD72" i="4"/>
  <c r="DC72" i="4"/>
  <c r="DB72" i="4"/>
  <c r="DA71" i="4"/>
  <c r="CW71" i="4" s="1"/>
  <c r="DE71" i="4"/>
  <c r="DD71" i="4"/>
  <c r="DC71" i="4"/>
  <c r="DB71" i="4"/>
  <c r="DA70" i="4"/>
  <c r="DE70" i="4" s="1"/>
  <c r="DD70" i="4"/>
  <c r="DC70" i="4"/>
  <c r="DB70" i="4"/>
  <c r="DA69" i="4"/>
  <c r="DE69" i="4" s="1"/>
  <c r="DD69" i="4"/>
  <c r="DC69" i="4"/>
  <c r="DB69" i="4"/>
  <c r="DA68" i="4"/>
  <c r="DE68" i="4" s="1"/>
  <c r="DD68" i="4"/>
  <c r="DC68" i="4"/>
  <c r="DB68" i="4"/>
  <c r="CW68" i="4"/>
  <c r="DA67" i="4"/>
  <c r="CW67" i="4" s="1"/>
  <c r="DD67" i="4"/>
  <c r="DC67" i="4"/>
  <c r="DB67" i="4"/>
  <c r="DA66" i="4"/>
  <c r="DE66" i="4" s="1"/>
  <c r="DD66" i="4"/>
  <c r="DC66" i="4"/>
  <c r="DB66" i="4"/>
  <c r="DA65" i="4"/>
  <c r="CX65" i="4" s="1"/>
  <c r="DE65" i="4"/>
  <c r="DD65" i="4"/>
  <c r="DC65" i="4"/>
  <c r="DB65" i="4"/>
  <c r="CW65" i="4"/>
  <c r="DA64" i="4"/>
  <c r="DE64" i="4" s="1"/>
  <c r="DD64" i="4"/>
  <c r="DC64" i="4"/>
  <c r="DB64" i="4"/>
  <c r="DA63" i="4"/>
  <c r="CW63" i="4" s="1"/>
  <c r="DD63" i="4"/>
  <c r="DC63" i="4"/>
  <c r="DB63" i="4"/>
  <c r="CX63" i="4"/>
  <c r="DA62" i="4"/>
  <c r="DE62" i="4" s="1"/>
  <c r="DD62" i="4"/>
  <c r="DC62" i="4"/>
  <c r="DB62" i="4"/>
  <c r="DA61" i="4"/>
  <c r="DE61" i="4" s="1"/>
  <c r="DD61" i="4"/>
  <c r="DC61" i="4"/>
  <c r="DB61" i="4"/>
  <c r="DA60" i="4"/>
  <c r="DE60" i="4" s="1"/>
  <c r="DD60" i="4"/>
  <c r="DC60" i="4"/>
  <c r="DB60" i="4"/>
  <c r="CW60" i="4"/>
  <c r="DA59" i="4"/>
  <c r="CW59" i="4" s="1"/>
  <c r="DD59" i="4"/>
  <c r="DC59" i="4"/>
  <c r="DB59" i="4"/>
  <c r="DA58" i="4"/>
  <c r="DE58" i="4" s="1"/>
  <c r="DD58" i="4"/>
  <c r="DC58" i="4"/>
  <c r="DB58" i="4"/>
  <c r="DA57" i="4"/>
  <c r="CX57" i="4" s="1"/>
  <c r="DD57" i="4"/>
  <c r="DC57" i="4"/>
  <c r="DB57" i="4"/>
  <c r="DA56" i="4"/>
  <c r="DD56" i="4"/>
  <c r="DC56" i="4"/>
  <c r="DB56" i="4"/>
  <c r="DA55" i="4"/>
  <c r="CW55" i="4" s="1"/>
  <c r="DD55" i="4"/>
  <c r="DC55" i="4"/>
  <c r="DB55" i="4"/>
  <c r="CX55" i="4"/>
  <c r="DA54" i="4"/>
  <c r="DE54" i="4" s="1"/>
  <c r="DD54" i="4"/>
  <c r="DC54" i="4"/>
  <c r="DB54" i="4"/>
  <c r="DA53" i="4"/>
  <c r="CX53" i="4" s="1"/>
  <c r="DB53" i="4"/>
  <c r="DD53" i="4"/>
  <c r="DC53" i="4"/>
  <c r="DA52" i="4"/>
  <c r="DD52" i="4"/>
  <c r="DC52" i="4"/>
  <c r="DB52" i="4"/>
  <c r="DA51" i="4"/>
  <c r="CW51" i="4" s="1"/>
  <c r="DD51" i="4"/>
  <c r="DC51" i="4"/>
  <c r="DB51" i="4"/>
  <c r="DA50" i="4"/>
  <c r="DE50" i="4" s="1"/>
  <c r="DD50" i="4"/>
  <c r="DC50" i="4"/>
  <c r="DB50" i="4"/>
  <c r="DA49" i="4"/>
  <c r="DD49" i="4"/>
  <c r="DC49" i="4"/>
  <c r="DB49" i="4"/>
  <c r="DA48" i="4"/>
  <c r="CX48" i="4" s="1"/>
  <c r="DB48" i="4"/>
  <c r="DE48" i="4"/>
  <c r="DD48" i="4"/>
  <c r="DC48" i="4"/>
  <c r="DA47" i="4"/>
  <c r="DE47" i="4" s="1"/>
  <c r="DD47" i="4"/>
  <c r="DC47" i="4"/>
  <c r="DB47" i="4"/>
  <c r="DA46" i="4"/>
  <c r="DE46" i="4" s="1"/>
  <c r="DD46" i="4"/>
  <c r="DC46" i="4"/>
  <c r="DB46" i="4"/>
  <c r="DA45" i="4"/>
  <c r="CW45" i="4" s="1"/>
  <c r="DE45" i="4"/>
  <c r="DD45" i="4"/>
  <c r="DC45" i="4"/>
  <c r="DB45" i="4"/>
  <c r="CX45" i="4"/>
  <c r="DA44" i="4"/>
  <c r="CX44" i="4" s="1"/>
  <c r="DB44" i="4"/>
  <c r="DD44" i="4"/>
  <c r="DC44" i="4"/>
  <c r="DA43" i="4"/>
  <c r="DE43" i="4" s="1"/>
  <c r="DD43" i="4"/>
  <c r="DC43" i="4"/>
  <c r="DB43" i="4"/>
  <c r="CX43" i="4"/>
  <c r="CW43" i="4"/>
  <c r="DA42" i="4"/>
  <c r="DE42" i="4" s="1"/>
  <c r="DD42" i="4"/>
  <c r="DC42" i="4"/>
  <c r="DB42" i="4"/>
  <c r="DA41" i="4"/>
  <c r="CW41" i="4" s="1"/>
  <c r="DD41" i="4"/>
  <c r="DC41" i="4"/>
  <c r="DB41" i="4"/>
  <c r="DA40" i="4"/>
  <c r="CX40" i="4" s="1"/>
  <c r="DB40" i="4"/>
  <c r="DD40" i="4"/>
  <c r="DC40" i="4"/>
  <c r="DA39" i="4"/>
  <c r="CX39" i="4" s="1"/>
  <c r="DB39" i="4"/>
  <c r="DE39" i="4"/>
  <c r="DD39" i="4"/>
  <c r="DC39" i="4"/>
  <c r="DA38" i="4"/>
  <c r="DE38" i="4" s="1"/>
  <c r="DD38" i="4"/>
  <c r="DC38" i="4"/>
  <c r="DB38" i="4"/>
  <c r="DA37" i="4"/>
  <c r="DB37" i="4"/>
  <c r="DD37" i="4"/>
  <c r="DC37" i="4"/>
  <c r="DA36" i="4"/>
  <c r="DB36" i="4"/>
  <c r="DD36" i="4"/>
  <c r="DC36" i="4"/>
  <c r="DA35" i="4"/>
  <c r="CX35" i="4" s="1"/>
  <c r="DB35" i="4"/>
  <c r="DD35" i="4"/>
  <c r="DC35" i="4"/>
  <c r="DA34" i="4"/>
  <c r="CX34" i="4" s="1"/>
  <c r="DB34" i="4"/>
  <c r="DD34" i="4"/>
  <c r="DC34" i="4"/>
  <c r="DA33" i="4"/>
  <c r="CW33" i="4" s="1"/>
  <c r="DD33" i="4"/>
  <c r="DC33" i="4"/>
  <c r="DB33" i="4"/>
  <c r="CX33" i="4"/>
  <c r="DA32" i="4"/>
  <c r="DD32" i="4"/>
  <c r="DC32" i="4"/>
  <c r="DB32" i="4"/>
  <c r="DA31" i="4"/>
  <c r="DB31" i="4"/>
  <c r="DD31" i="4"/>
  <c r="DC31" i="4"/>
  <c r="DA30" i="4"/>
  <c r="CX30" i="4" s="1"/>
  <c r="DB30" i="4"/>
  <c r="DD30" i="4"/>
  <c r="DC30" i="4"/>
  <c r="DA29" i="4"/>
  <c r="DD29" i="4"/>
  <c r="DC29" i="4"/>
  <c r="DB29" i="4"/>
  <c r="DA28" i="4"/>
  <c r="DE28" i="4" s="1"/>
  <c r="DD28" i="4"/>
  <c r="DC28" i="4"/>
  <c r="DB28" i="4"/>
  <c r="CW28" i="4"/>
  <c r="DA27" i="4"/>
  <c r="DD27" i="4"/>
  <c r="DC27" i="4"/>
  <c r="DB27" i="4"/>
  <c r="DA26" i="4"/>
  <c r="DE26" i="4" s="1"/>
  <c r="DD26" i="4"/>
  <c r="DC26" i="4"/>
  <c r="DB26" i="4"/>
  <c r="DA25" i="4"/>
  <c r="DE25" i="4" s="1"/>
  <c r="DD25" i="4"/>
  <c r="DC25" i="4"/>
  <c r="DB25" i="4"/>
  <c r="DA24" i="4"/>
  <c r="DE24" i="4" s="1"/>
  <c r="DD24" i="4"/>
  <c r="DC24" i="4"/>
  <c r="DB24" i="4"/>
  <c r="CW24" i="4"/>
  <c r="DA23" i="4"/>
  <c r="CW23" i="4" s="1"/>
  <c r="DD23" i="4"/>
  <c r="DC23" i="4"/>
  <c r="DB23" i="4"/>
  <c r="DA22" i="4"/>
  <c r="DE22" i="4" s="1"/>
  <c r="DD22" i="4"/>
  <c r="DC22" i="4"/>
  <c r="DB22" i="4"/>
  <c r="DA21" i="4"/>
  <c r="DD21" i="4"/>
  <c r="DC21" i="4"/>
  <c r="DB21" i="4"/>
  <c r="DA20" i="4"/>
  <c r="DD20" i="4"/>
  <c r="DC20" i="4"/>
  <c r="DB20" i="4"/>
  <c r="DA19" i="4"/>
  <c r="DD19" i="4"/>
  <c r="DC19" i="4"/>
  <c r="DB19" i="4"/>
  <c r="DA18" i="4"/>
  <c r="CX18" i="4" s="1"/>
  <c r="DB18" i="4"/>
  <c r="DD18" i="4"/>
  <c r="DC18" i="4"/>
  <c r="DA17" i="4"/>
  <c r="DE17" i="4" s="1"/>
  <c r="DD17" i="4"/>
  <c r="DC17" i="4"/>
  <c r="DB17" i="4"/>
  <c r="CW17" i="4"/>
  <c r="DA16" i="4"/>
  <c r="DE16" i="4" s="1"/>
  <c r="DD16" i="4"/>
  <c r="DC16" i="4"/>
  <c r="DB16" i="4"/>
  <c r="DA15" i="4"/>
  <c r="DE15" i="4" s="1"/>
  <c r="DB15" i="4"/>
  <c r="DD15" i="4"/>
  <c r="DC15" i="4"/>
  <c r="CX15" i="4"/>
  <c r="DA14" i="4"/>
  <c r="DE14" i="4" s="1"/>
  <c r="DD14" i="4"/>
  <c r="DC14" i="4"/>
  <c r="DB14" i="4"/>
  <c r="DA13" i="4"/>
  <c r="DE13" i="4"/>
  <c r="DD13" i="4"/>
  <c r="DC13" i="4"/>
  <c r="DB13" i="4"/>
  <c r="DA12" i="4"/>
  <c r="CX12" i="4" s="1"/>
  <c r="DB12" i="4"/>
  <c r="DE12" i="4"/>
  <c r="DD12" i="4"/>
  <c r="DC12" i="4"/>
  <c r="DA11" i="4"/>
  <c r="DE11" i="4" s="1"/>
  <c r="DB11" i="4"/>
  <c r="DD11" i="4"/>
  <c r="DC11" i="4"/>
  <c r="CX11" i="4"/>
  <c r="CO100" i="4"/>
  <c r="CS100" i="4" s="1"/>
  <c r="CR100" i="4"/>
  <c r="CQ100" i="4"/>
  <c r="CP100" i="4"/>
  <c r="CO99" i="4"/>
  <c r="CS99" i="4" s="1"/>
  <c r="CR99" i="4"/>
  <c r="CQ99" i="4"/>
  <c r="CP99" i="4"/>
  <c r="CO98" i="4"/>
  <c r="CR98" i="4"/>
  <c r="CQ98" i="4"/>
  <c r="CP98" i="4"/>
  <c r="CO97" i="4"/>
  <c r="CK97" i="4" s="1"/>
  <c r="CR97" i="4"/>
  <c r="CQ97" i="4"/>
  <c r="CP97" i="4"/>
  <c r="CO96" i="4"/>
  <c r="CS96" i="4" s="1"/>
  <c r="CR96" i="4"/>
  <c r="CQ96" i="4"/>
  <c r="CP96" i="4"/>
  <c r="CO95" i="4"/>
  <c r="CS95" i="4"/>
  <c r="CR95" i="4"/>
  <c r="CQ95" i="4"/>
  <c r="CP95" i="4"/>
  <c r="CL95" i="4"/>
  <c r="CK95" i="4"/>
  <c r="CO94" i="4"/>
  <c r="CS94" i="4" s="1"/>
  <c r="CR94" i="4"/>
  <c r="CQ94" i="4"/>
  <c r="CP94" i="4"/>
  <c r="CK94" i="4"/>
  <c r="CO93" i="4"/>
  <c r="CK93" i="4" s="1"/>
  <c r="CS93" i="4"/>
  <c r="CR93" i="4"/>
  <c r="CQ93" i="4"/>
  <c r="CP93" i="4"/>
  <c r="CO92" i="4"/>
  <c r="CS92" i="4" s="1"/>
  <c r="CR92" i="4"/>
  <c r="CQ92" i="4"/>
  <c r="CP92" i="4"/>
  <c r="CO91" i="4"/>
  <c r="CS91" i="4" s="1"/>
  <c r="CR91" i="4"/>
  <c r="CQ91" i="4"/>
  <c r="CP91" i="4"/>
  <c r="CO90" i="4"/>
  <c r="CR90" i="4"/>
  <c r="CQ90" i="4"/>
  <c r="CP90" i="4"/>
  <c r="CO89" i="4"/>
  <c r="CK89" i="4" s="1"/>
  <c r="CR89" i="4"/>
  <c r="CQ89" i="4"/>
  <c r="CP89" i="4"/>
  <c r="CO88" i="4"/>
  <c r="CS88" i="4" s="1"/>
  <c r="CR88" i="4"/>
  <c r="CQ88" i="4"/>
  <c r="CP88" i="4"/>
  <c r="CO87" i="4"/>
  <c r="CS87" i="4" s="1"/>
  <c r="CR87" i="4"/>
  <c r="CQ87" i="4"/>
  <c r="CP87" i="4"/>
  <c r="CL87" i="4"/>
  <c r="CK87" i="4"/>
  <c r="CO86" i="4"/>
  <c r="CS86" i="4" s="1"/>
  <c r="CR86" i="4"/>
  <c r="CQ86" i="4"/>
  <c r="CP86" i="4"/>
  <c r="CK86" i="4"/>
  <c r="CO85" i="4"/>
  <c r="CS85" i="4"/>
  <c r="CR85" i="4"/>
  <c r="CQ85" i="4"/>
  <c r="CP85" i="4"/>
  <c r="CO84" i="4"/>
  <c r="CS84" i="4" s="1"/>
  <c r="CR84" i="4"/>
  <c r="CQ84" i="4"/>
  <c r="CP84" i="4"/>
  <c r="CO83" i="4"/>
  <c r="CS83" i="4" s="1"/>
  <c r="CR83" i="4"/>
  <c r="CQ83" i="4"/>
  <c r="CP83" i="4"/>
  <c r="CO82" i="4"/>
  <c r="CS82" i="4" s="1"/>
  <c r="CR82" i="4"/>
  <c r="CQ82" i="4"/>
  <c r="CP82" i="4"/>
  <c r="CK82" i="4"/>
  <c r="CO81" i="4"/>
  <c r="CK81" i="4" s="1"/>
  <c r="CR81" i="4"/>
  <c r="CQ81" i="4"/>
  <c r="CP81" i="4"/>
  <c r="CO80" i="4"/>
  <c r="CS80" i="4" s="1"/>
  <c r="CR80" i="4"/>
  <c r="CQ80" i="4"/>
  <c r="CP80" i="4"/>
  <c r="CO79" i="4"/>
  <c r="CS79" i="4"/>
  <c r="CR79" i="4"/>
  <c r="CQ79" i="4"/>
  <c r="CP79" i="4"/>
  <c r="CL79" i="4"/>
  <c r="CK79" i="4"/>
  <c r="CO78" i="4"/>
  <c r="CR78" i="4"/>
  <c r="CQ78" i="4"/>
  <c r="CP78" i="4"/>
  <c r="CO77" i="4"/>
  <c r="CS77" i="4"/>
  <c r="CR77" i="4"/>
  <c r="CQ77" i="4"/>
  <c r="CP77" i="4"/>
  <c r="CO76" i="4"/>
  <c r="CS76" i="4" s="1"/>
  <c r="CR76" i="4"/>
  <c r="CQ76" i="4"/>
  <c r="CP76" i="4"/>
  <c r="CO75" i="4"/>
  <c r="CS75" i="4" s="1"/>
  <c r="CR75" i="4"/>
  <c r="CQ75" i="4"/>
  <c r="CP75" i="4"/>
  <c r="CO74" i="4"/>
  <c r="CS74" i="4" s="1"/>
  <c r="CR74" i="4"/>
  <c r="CQ74" i="4"/>
  <c r="CP74" i="4"/>
  <c r="CK74" i="4"/>
  <c r="CO73" i="4"/>
  <c r="CK73" i="4" s="1"/>
  <c r="CR73" i="4"/>
  <c r="CQ73" i="4"/>
  <c r="CP73" i="4"/>
  <c r="CO72" i="4"/>
  <c r="CS72" i="4" s="1"/>
  <c r="CR72" i="4"/>
  <c r="CQ72" i="4"/>
  <c r="CP72" i="4"/>
  <c r="CO71" i="4"/>
  <c r="CS71" i="4" s="1"/>
  <c r="CR71" i="4"/>
  <c r="CQ71" i="4"/>
  <c r="CP71" i="4"/>
  <c r="CL71" i="4"/>
  <c r="CO70" i="4"/>
  <c r="CR70" i="4"/>
  <c r="CQ70" i="4"/>
  <c r="CP70" i="4"/>
  <c r="CO69" i="4"/>
  <c r="CK69" i="4" s="1"/>
  <c r="CS69" i="4"/>
  <c r="CR69" i="4"/>
  <c r="CQ69" i="4"/>
  <c r="CP69" i="4"/>
  <c r="CO68" i="4"/>
  <c r="CS68" i="4" s="1"/>
  <c r="CR68" i="4"/>
  <c r="CQ68" i="4"/>
  <c r="CP68" i="4"/>
  <c r="CO67" i="4"/>
  <c r="CS67" i="4" s="1"/>
  <c r="CR67" i="4"/>
  <c r="CQ67" i="4"/>
  <c r="CP67" i="4"/>
  <c r="CO66" i="4"/>
  <c r="CS66" i="4" s="1"/>
  <c r="CR66" i="4"/>
  <c r="CQ66" i="4"/>
  <c r="CP66" i="4"/>
  <c r="CO65" i="4"/>
  <c r="CK65" i="4" s="1"/>
  <c r="CR65" i="4"/>
  <c r="CQ65" i="4"/>
  <c r="CP65" i="4"/>
  <c r="CO64" i="4"/>
  <c r="CS64" i="4" s="1"/>
  <c r="CR64" i="4"/>
  <c r="CQ64" i="4"/>
  <c r="CP64" i="4"/>
  <c r="CO63" i="4"/>
  <c r="CL63" i="4" s="1"/>
  <c r="CR63" i="4"/>
  <c r="CQ63" i="4"/>
  <c r="CP63" i="4"/>
  <c r="CO62" i="4"/>
  <c r="CS62" i="4" s="1"/>
  <c r="CR62" i="4"/>
  <c r="CQ62" i="4"/>
  <c r="CP62" i="4"/>
  <c r="CO61" i="4"/>
  <c r="CK61" i="4" s="1"/>
  <c r="CR61" i="4"/>
  <c r="CQ61" i="4"/>
  <c r="CP61" i="4"/>
  <c r="CL61" i="4"/>
  <c r="CO60" i="4"/>
  <c r="CS60" i="4" s="1"/>
  <c r="CR60" i="4"/>
  <c r="CQ60" i="4"/>
  <c r="CP60" i="4"/>
  <c r="CO59" i="4"/>
  <c r="CS59" i="4" s="1"/>
  <c r="CR59" i="4"/>
  <c r="CQ59" i="4"/>
  <c r="CP59" i="4"/>
  <c r="CO58" i="4"/>
  <c r="CS58" i="4" s="1"/>
  <c r="CR58" i="4"/>
  <c r="CQ58" i="4"/>
  <c r="CP58" i="4"/>
  <c r="CO57" i="4"/>
  <c r="CK57" i="4" s="1"/>
  <c r="CR57" i="4"/>
  <c r="CQ57" i="4"/>
  <c r="CP57" i="4"/>
  <c r="CO56" i="4"/>
  <c r="CS56" i="4" s="1"/>
  <c r="CR56" i="4"/>
  <c r="CQ56" i="4"/>
  <c r="CP56" i="4"/>
  <c r="CO55" i="4"/>
  <c r="CK55" i="4" s="1"/>
  <c r="CR55" i="4"/>
  <c r="CQ55" i="4"/>
  <c r="CP55" i="4"/>
  <c r="CO54" i="4"/>
  <c r="CS54" i="4" s="1"/>
  <c r="CR54" i="4"/>
  <c r="CQ54" i="4"/>
  <c r="CP54" i="4"/>
  <c r="CK54" i="4"/>
  <c r="CO53" i="4"/>
  <c r="CK53" i="4" s="1"/>
  <c r="CS53" i="4"/>
  <c r="CR53" i="4"/>
  <c r="CQ53" i="4"/>
  <c r="CP53" i="4"/>
  <c r="CL53" i="4"/>
  <c r="CO52" i="4"/>
  <c r="CS52" i="4" s="1"/>
  <c r="CR52" i="4"/>
  <c r="CQ52" i="4"/>
  <c r="CP52" i="4"/>
  <c r="CO51" i="4"/>
  <c r="CS51" i="4" s="1"/>
  <c r="CR51" i="4"/>
  <c r="CQ51" i="4"/>
  <c r="CP51" i="4"/>
  <c r="CO50" i="4"/>
  <c r="CR50" i="4"/>
  <c r="CQ50" i="4"/>
  <c r="CP50" i="4"/>
  <c r="CO49" i="4"/>
  <c r="CK49" i="4" s="1"/>
  <c r="CR49" i="4"/>
  <c r="CQ49" i="4"/>
  <c r="CP49" i="4"/>
  <c r="CO48" i="4"/>
  <c r="CS48" i="4" s="1"/>
  <c r="CR48" i="4"/>
  <c r="CQ48" i="4"/>
  <c r="CP48" i="4"/>
  <c r="CO47" i="4"/>
  <c r="CS47" i="4"/>
  <c r="CR47" i="4"/>
  <c r="CQ47" i="4"/>
  <c r="CP47" i="4"/>
  <c r="CL47" i="4"/>
  <c r="CK47" i="4"/>
  <c r="CO46" i="4"/>
  <c r="CL46" i="4" s="1"/>
  <c r="CP46" i="4"/>
  <c r="CS46" i="4"/>
  <c r="CR46" i="4"/>
  <c r="CQ46" i="4"/>
  <c r="CO45" i="4"/>
  <c r="CR45" i="4"/>
  <c r="CQ45" i="4"/>
  <c r="CP45" i="4"/>
  <c r="CO44" i="4"/>
  <c r="CP44" i="4"/>
  <c r="CR44" i="4"/>
  <c r="CQ44" i="4"/>
  <c r="CO43" i="4"/>
  <c r="CL43" i="4" s="1"/>
  <c r="CP43" i="4"/>
  <c r="CS43" i="4"/>
  <c r="CR43" i="4"/>
  <c r="CQ43" i="4"/>
  <c r="CO42" i="4"/>
  <c r="CS42" i="4" s="1"/>
  <c r="CR42" i="4"/>
  <c r="CQ42" i="4"/>
  <c r="CP42" i="4"/>
  <c r="CO41" i="4"/>
  <c r="CK41" i="4" s="1"/>
  <c r="CR41" i="4"/>
  <c r="CQ41" i="4"/>
  <c r="CP41" i="4"/>
  <c r="CO40" i="4"/>
  <c r="CR40" i="4"/>
  <c r="CQ40" i="4"/>
  <c r="CP40" i="4"/>
  <c r="CO39" i="4"/>
  <c r="CP39" i="4"/>
  <c r="CR39" i="4"/>
  <c r="CQ39" i="4"/>
  <c r="CO38" i="4"/>
  <c r="CR38" i="4"/>
  <c r="CQ38" i="4"/>
  <c r="CP38" i="4"/>
  <c r="CO37" i="4"/>
  <c r="CS37" i="4" s="1"/>
  <c r="CP37" i="4"/>
  <c r="CR37" i="4"/>
  <c r="CQ37" i="4"/>
  <c r="CL37" i="4"/>
  <c r="CO36" i="4"/>
  <c r="CR36" i="4"/>
  <c r="CQ36" i="4"/>
  <c r="CP36" i="4"/>
  <c r="CO35" i="4"/>
  <c r="CP35" i="4"/>
  <c r="CR35" i="4"/>
  <c r="CQ35" i="4"/>
  <c r="CO34" i="4"/>
  <c r="CL34" i="4" s="1"/>
  <c r="CP34" i="4"/>
  <c r="CR34" i="4"/>
  <c r="CQ34" i="4"/>
  <c r="CO33" i="4"/>
  <c r="CR33" i="4"/>
  <c r="CQ33" i="4"/>
  <c r="CP33" i="4"/>
  <c r="CO32" i="4"/>
  <c r="CK32" i="4" s="1"/>
  <c r="CR32" i="4"/>
  <c r="CQ32" i="4"/>
  <c r="CP32" i="4"/>
  <c r="CO31" i="4"/>
  <c r="CP31" i="4"/>
  <c r="CR31" i="4"/>
  <c r="CQ31" i="4"/>
  <c r="CO30" i="4"/>
  <c r="CL30" i="4" s="1"/>
  <c r="CP30" i="4"/>
  <c r="CR30" i="4"/>
  <c r="CQ30" i="4"/>
  <c r="CK30" i="4"/>
  <c r="CO29" i="4"/>
  <c r="CS29" i="4"/>
  <c r="CR29" i="4"/>
  <c r="CQ29" i="4"/>
  <c r="CP29" i="4"/>
  <c r="CL29" i="4"/>
  <c r="CK29" i="4"/>
  <c r="CO28" i="4"/>
  <c r="CK28" i="4" s="1"/>
  <c r="CR28" i="4"/>
  <c r="CQ28" i="4"/>
  <c r="CP28" i="4"/>
  <c r="CO27" i="4"/>
  <c r="CK27" i="4" s="1"/>
  <c r="CR27" i="4"/>
  <c r="CQ27" i="4"/>
  <c r="CP27" i="4"/>
  <c r="CO26" i="4"/>
  <c r="CR26" i="4"/>
  <c r="CQ26" i="4"/>
  <c r="CP26" i="4"/>
  <c r="CK26" i="4"/>
  <c r="CO25" i="4"/>
  <c r="CS25" i="4" s="1"/>
  <c r="CR25" i="4"/>
  <c r="CQ25" i="4"/>
  <c r="CP25" i="4"/>
  <c r="CO24" i="4"/>
  <c r="CK24" i="4" s="1"/>
  <c r="CR24" i="4"/>
  <c r="CQ24" i="4"/>
  <c r="CP24" i="4"/>
  <c r="CO23" i="4"/>
  <c r="CK23" i="4" s="1"/>
  <c r="CR23" i="4"/>
  <c r="CQ23" i="4"/>
  <c r="CP23" i="4"/>
  <c r="CO22" i="4"/>
  <c r="CR22" i="4"/>
  <c r="CQ22" i="4"/>
  <c r="CP22" i="4"/>
  <c r="CK22" i="4"/>
  <c r="CO21" i="4"/>
  <c r="CP21" i="4"/>
  <c r="CR21" i="4"/>
  <c r="CQ21" i="4"/>
  <c r="CO20" i="4"/>
  <c r="CK20" i="4" s="1"/>
  <c r="CR20" i="4"/>
  <c r="CQ20" i="4"/>
  <c r="CP20" i="4"/>
  <c r="CO19" i="4"/>
  <c r="CR19" i="4"/>
  <c r="CQ19" i="4"/>
  <c r="CP19" i="4"/>
  <c r="CO18" i="4"/>
  <c r="CP18" i="4"/>
  <c r="CR18" i="4"/>
  <c r="CQ18" i="4"/>
  <c r="CO17" i="4"/>
  <c r="CR17" i="4"/>
  <c r="CQ17" i="4"/>
  <c r="CP17" i="4"/>
  <c r="CO16" i="4"/>
  <c r="CK16" i="4" s="1"/>
  <c r="CR16" i="4"/>
  <c r="CQ16" i="4"/>
  <c r="CP16" i="4"/>
  <c r="CO15" i="4"/>
  <c r="CP15" i="4"/>
  <c r="CR15" i="4"/>
  <c r="CQ15" i="4"/>
  <c r="CO14" i="4"/>
  <c r="CR14" i="4"/>
  <c r="CQ14" i="4"/>
  <c r="CP14" i="4"/>
  <c r="CK14" i="4"/>
  <c r="CO13" i="4"/>
  <c r="CL13" i="4" s="1"/>
  <c r="CR13" i="4"/>
  <c r="CQ13" i="4"/>
  <c r="CP13" i="4"/>
  <c r="CO12" i="4"/>
  <c r="CL12" i="4" s="1"/>
  <c r="CP12" i="4"/>
  <c r="CR12" i="4"/>
  <c r="CQ12" i="4"/>
  <c r="CO11" i="4"/>
  <c r="CS11" i="4" s="1"/>
  <c r="CP11" i="4"/>
  <c r="CR11" i="4"/>
  <c r="CQ11" i="4"/>
  <c r="CC100" i="4"/>
  <c r="BY100" i="4" s="1"/>
  <c r="CF100" i="4"/>
  <c r="CE100" i="4"/>
  <c r="CD100" i="4"/>
  <c r="CC99" i="4"/>
  <c r="CG99" i="4"/>
  <c r="CF99" i="4"/>
  <c r="CE99" i="4"/>
  <c r="CD99" i="4"/>
  <c r="BZ99" i="4"/>
  <c r="BY99" i="4"/>
  <c r="CC98" i="4"/>
  <c r="CF98" i="4"/>
  <c r="CE98" i="4"/>
  <c r="CD98" i="4"/>
  <c r="BY98" i="4"/>
  <c r="CC97" i="4"/>
  <c r="BZ97" i="4" s="1"/>
  <c r="CF97" i="4"/>
  <c r="CE97" i="4"/>
  <c r="CD97" i="4"/>
  <c r="CC96" i="4"/>
  <c r="BY96" i="4" s="1"/>
  <c r="CF96" i="4"/>
  <c r="CE96" i="4"/>
  <c r="CD96" i="4"/>
  <c r="CC95" i="4"/>
  <c r="BY95" i="4" s="1"/>
  <c r="CF95" i="4"/>
  <c r="CE95" i="4"/>
  <c r="CD95" i="4"/>
  <c r="BZ95" i="4"/>
  <c r="CC94" i="4"/>
  <c r="CF94" i="4"/>
  <c r="CE94" i="4"/>
  <c r="CD94" i="4"/>
  <c r="BY94" i="4"/>
  <c r="CC93" i="4"/>
  <c r="CG93" i="4"/>
  <c r="CF93" i="4"/>
  <c r="CE93" i="4"/>
  <c r="CD93" i="4"/>
  <c r="CC92" i="4"/>
  <c r="BY92" i="4" s="1"/>
  <c r="CF92" i="4"/>
  <c r="CE92" i="4"/>
  <c r="CD92" i="4"/>
  <c r="CC91" i="4"/>
  <c r="CG91" i="4" s="1"/>
  <c r="CF91" i="4"/>
  <c r="CE91" i="4"/>
  <c r="CD91" i="4"/>
  <c r="CC90" i="4"/>
  <c r="BY90" i="4" s="1"/>
  <c r="CF90" i="4"/>
  <c r="CE90" i="4"/>
  <c r="CD90" i="4"/>
  <c r="CC89" i="4"/>
  <c r="BY89" i="4" s="1"/>
  <c r="CF89" i="4"/>
  <c r="CE89" i="4"/>
  <c r="CD89" i="4"/>
  <c r="CC88" i="4"/>
  <c r="BY88" i="4" s="1"/>
  <c r="CF88" i="4"/>
  <c r="CE88" i="4"/>
  <c r="CD88" i="4"/>
  <c r="CC87" i="4"/>
  <c r="CF87" i="4"/>
  <c r="CE87" i="4"/>
  <c r="CD87" i="4"/>
  <c r="CC86" i="4"/>
  <c r="BY86" i="4" s="1"/>
  <c r="CF86" i="4"/>
  <c r="CE86" i="4"/>
  <c r="CD86" i="4"/>
  <c r="CC85" i="4"/>
  <c r="CF85" i="4"/>
  <c r="CE85" i="4"/>
  <c r="CD85" i="4"/>
  <c r="CC84" i="4"/>
  <c r="CF84" i="4"/>
  <c r="CE84" i="4"/>
  <c r="CD84" i="4"/>
  <c r="BY84" i="4"/>
  <c r="CC83" i="4"/>
  <c r="CG83" i="4"/>
  <c r="CF83" i="4"/>
  <c r="CE83" i="4"/>
  <c r="CD83" i="4"/>
  <c r="CC82" i="4"/>
  <c r="CF82" i="4"/>
  <c r="CE82" i="4"/>
  <c r="CD82" i="4"/>
  <c r="BY82" i="4"/>
  <c r="CC81" i="4"/>
  <c r="BY81" i="4" s="1"/>
  <c r="CG81" i="4"/>
  <c r="CF81" i="4"/>
  <c r="CE81" i="4"/>
  <c r="CD81" i="4"/>
  <c r="BZ81" i="4"/>
  <c r="CC80" i="4"/>
  <c r="BY80" i="4" s="1"/>
  <c r="CF80" i="4"/>
  <c r="CE80" i="4"/>
  <c r="CD80" i="4"/>
  <c r="CC79" i="4"/>
  <c r="CG79" i="4"/>
  <c r="CF79" i="4"/>
  <c r="CE79" i="4"/>
  <c r="CD79" i="4"/>
  <c r="BZ79" i="4"/>
  <c r="BY79" i="4"/>
  <c r="CC78" i="4"/>
  <c r="CF78" i="4"/>
  <c r="CE78" i="4"/>
  <c r="CD78" i="4"/>
  <c r="BY78" i="4"/>
  <c r="CC77" i="4"/>
  <c r="CF77" i="4"/>
  <c r="CE77" i="4"/>
  <c r="CD77" i="4"/>
  <c r="BZ77" i="4"/>
  <c r="CC76" i="4"/>
  <c r="CF76" i="4"/>
  <c r="CE76" i="4"/>
  <c r="CD76" i="4"/>
  <c r="BY76" i="4"/>
  <c r="CC75" i="4"/>
  <c r="BY75" i="4" s="1"/>
  <c r="CF75" i="4"/>
  <c r="CE75" i="4"/>
  <c r="CD75" i="4"/>
  <c r="BZ75" i="4"/>
  <c r="CC74" i="4"/>
  <c r="BY74" i="4" s="1"/>
  <c r="CF74" i="4"/>
  <c r="CE74" i="4"/>
  <c r="CD74" i="4"/>
  <c r="CC73" i="4"/>
  <c r="CG73" i="4"/>
  <c r="CF73" i="4"/>
  <c r="CE73" i="4"/>
  <c r="CD73" i="4"/>
  <c r="CC72" i="4"/>
  <c r="CF72" i="4"/>
  <c r="CE72" i="4"/>
  <c r="CD72" i="4"/>
  <c r="BY72" i="4"/>
  <c r="CC71" i="4"/>
  <c r="CF71" i="4"/>
  <c r="CE71" i="4"/>
  <c r="CD71" i="4"/>
  <c r="CC70" i="4"/>
  <c r="BY70" i="4" s="1"/>
  <c r="CF70" i="4"/>
  <c r="CE70" i="4"/>
  <c r="CD70" i="4"/>
  <c r="CC69" i="4"/>
  <c r="CF69" i="4"/>
  <c r="CE69" i="4"/>
  <c r="CD69" i="4"/>
  <c r="CC68" i="4"/>
  <c r="BY68" i="4" s="1"/>
  <c r="CF68" i="4"/>
  <c r="CE68" i="4"/>
  <c r="CD68" i="4"/>
  <c r="CC67" i="4"/>
  <c r="BY67" i="4" s="1"/>
  <c r="CF67" i="4"/>
  <c r="CE67" i="4"/>
  <c r="CD67" i="4"/>
  <c r="BZ67" i="4"/>
  <c r="CC66" i="4"/>
  <c r="CF66" i="4"/>
  <c r="CE66" i="4"/>
  <c r="CD66" i="4"/>
  <c r="BY66" i="4"/>
  <c r="CC65" i="4"/>
  <c r="BY65" i="4" s="1"/>
  <c r="CG65" i="4"/>
  <c r="CF65" i="4"/>
  <c r="CE65" i="4"/>
  <c r="CD65" i="4"/>
  <c r="BZ65" i="4"/>
  <c r="CC64" i="4"/>
  <c r="BY64" i="4" s="1"/>
  <c r="CF64" i="4"/>
  <c r="CE64" i="4"/>
  <c r="CD64" i="4"/>
  <c r="CC63" i="4"/>
  <c r="BZ63" i="4" s="1"/>
  <c r="CG63" i="4"/>
  <c r="CF63" i="4"/>
  <c r="CE63" i="4"/>
  <c r="CD63" i="4"/>
  <c r="BY63" i="4"/>
  <c r="CC62" i="4"/>
  <c r="CF62" i="4"/>
  <c r="CE62" i="4"/>
  <c r="CD62" i="4"/>
  <c r="BY62" i="4"/>
  <c r="CC61" i="4"/>
  <c r="BY61" i="4" s="1"/>
  <c r="CG61" i="4"/>
  <c r="CF61" i="4"/>
  <c r="CE61" i="4"/>
  <c r="CD61" i="4"/>
  <c r="BZ61" i="4"/>
  <c r="CC60" i="4"/>
  <c r="CF60" i="4"/>
  <c r="CE60" i="4"/>
  <c r="CD60" i="4"/>
  <c r="BY60" i="4"/>
  <c r="CC59" i="4"/>
  <c r="BZ59" i="4" s="1"/>
  <c r="CF59" i="4"/>
  <c r="CE59" i="4"/>
  <c r="CD59" i="4"/>
  <c r="CC58" i="4"/>
  <c r="BY58" i="4" s="1"/>
  <c r="CF58" i="4"/>
  <c r="CE58" i="4"/>
  <c r="CD58" i="4"/>
  <c r="CC57" i="4"/>
  <c r="BY57" i="4" s="1"/>
  <c r="CF57" i="4"/>
  <c r="CE57" i="4"/>
  <c r="CD57" i="4"/>
  <c r="CC56" i="4"/>
  <c r="BY56" i="4" s="1"/>
  <c r="CF56" i="4"/>
  <c r="CE56" i="4"/>
  <c r="CD56" i="4"/>
  <c r="CC55" i="4"/>
  <c r="CF55" i="4"/>
  <c r="CE55" i="4"/>
  <c r="CD55" i="4"/>
  <c r="CC54" i="4"/>
  <c r="CF54" i="4"/>
  <c r="CE54" i="4"/>
  <c r="CD54" i="4"/>
  <c r="BY54" i="4"/>
  <c r="CC53" i="4"/>
  <c r="CF53" i="4"/>
  <c r="CE53" i="4"/>
  <c r="CD53" i="4"/>
  <c r="CC52" i="4"/>
  <c r="BY52" i="4" s="1"/>
  <c r="CF52" i="4"/>
  <c r="CE52" i="4"/>
  <c r="CD52" i="4"/>
  <c r="CC51" i="4"/>
  <c r="BY51" i="4" s="1"/>
  <c r="CG51" i="4"/>
  <c r="CF51" i="4"/>
  <c r="CE51" i="4"/>
  <c r="CD51" i="4"/>
  <c r="CC50" i="4"/>
  <c r="BY50" i="4" s="1"/>
  <c r="CF50" i="4"/>
  <c r="CE50" i="4"/>
  <c r="CD50" i="4"/>
  <c r="CC49" i="4"/>
  <c r="CF49" i="4"/>
  <c r="CE49" i="4"/>
  <c r="CD49" i="4"/>
  <c r="CC48" i="4"/>
  <c r="BZ48" i="4" s="1"/>
  <c r="CD48" i="4"/>
  <c r="CF48" i="4"/>
  <c r="CE48" i="4"/>
  <c r="CC47" i="4"/>
  <c r="BY47" i="4" s="1"/>
  <c r="CG47" i="4"/>
  <c r="CF47" i="4"/>
  <c r="CE47" i="4"/>
  <c r="CD47" i="4"/>
  <c r="BZ47" i="4"/>
  <c r="CC46" i="4"/>
  <c r="CG46" i="4" s="1"/>
  <c r="CF46" i="4"/>
  <c r="CE46" i="4"/>
  <c r="CD46" i="4"/>
  <c r="CC45" i="4"/>
  <c r="BZ45" i="4" s="1"/>
  <c r="CG45" i="4"/>
  <c r="CF45" i="4"/>
  <c r="CE45" i="4"/>
  <c r="CD45" i="4"/>
  <c r="BY45" i="4"/>
  <c r="CC44" i="4"/>
  <c r="BZ44" i="4" s="1"/>
  <c r="CD44" i="4"/>
  <c r="CF44" i="4"/>
  <c r="CE44" i="4"/>
  <c r="CC43" i="4"/>
  <c r="CG43" i="4" s="1"/>
  <c r="CD43" i="4"/>
  <c r="CF43" i="4"/>
  <c r="CE43" i="4"/>
  <c r="CC42" i="4"/>
  <c r="BZ42" i="4" s="1"/>
  <c r="CG42" i="4"/>
  <c r="CF42" i="4"/>
  <c r="CE42" i="4"/>
  <c r="CD42" i="4"/>
  <c r="BY42" i="4"/>
  <c r="CC41" i="4"/>
  <c r="CG41" i="4" s="1"/>
  <c r="CF41" i="4"/>
  <c r="CE41" i="4"/>
  <c r="CD41" i="4"/>
  <c r="BY41" i="4"/>
  <c r="CC40" i="4"/>
  <c r="BZ40" i="4" s="1"/>
  <c r="CD40" i="4"/>
  <c r="CF40" i="4"/>
  <c r="CE40" i="4"/>
  <c r="CC39" i="4"/>
  <c r="CG39" i="4" s="1"/>
  <c r="CD39" i="4"/>
  <c r="CF39" i="4"/>
  <c r="CE39" i="4"/>
  <c r="CC38" i="4"/>
  <c r="CG38" i="4" s="1"/>
  <c r="CF38" i="4"/>
  <c r="CE38" i="4"/>
  <c r="CD38" i="4"/>
  <c r="BY38" i="4"/>
  <c r="CC37" i="4"/>
  <c r="CD37" i="4"/>
  <c r="CF37" i="4"/>
  <c r="CE37" i="4"/>
  <c r="CC36" i="4"/>
  <c r="BZ36" i="4" s="1"/>
  <c r="CD36" i="4"/>
  <c r="CF36" i="4"/>
  <c r="CE36" i="4"/>
  <c r="CC35" i="4"/>
  <c r="CG35" i="4" s="1"/>
  <c r="CD35" i="4"/>
  <c r="CF35" i="4"/>
  <c r="CE35" i="4"/>
  <c r="CC34" i="4"/>
  <c r="CD34" i="4"/>
  <c r="CF34" i="4"/>
  <c r="CE34" i="4"/>
  <c r="CC33" i="4"/>
  <c r="BY33" i="4" s="1"/>
  <c r="CG33" i="4"/>
  <c r="CF33" i="4"/>
  <c r="CE33" i="4"/>
  <c r="CD33" i="4"/>
  <c r="CC32" i="4"/>
  <c r="CG32" i="4" s="1"/>
  <c r="CF32" i="4"/>
  <c r="CE32" i="4"/>
  <c r="CD32" i="4"/>
  <c r="CC31" i="4"/>
  <c r="CG31" i="4" s="1"/>
  <c r="CD31" i="4"/>
  <c r="CF31" i="4"/>
  <c r="CE31" i="4"/>
  <c r="BZ31" i="4"/>
  <c r="CC30" i="4"/>
  <c r="CG30" i="4" s="1"/>
  <c r="CD30" i="4"/>
  <c r="CF30" i="4"/>
  <c r="CE30" i="4"/>
  <c r="CC29" i="4"/>
  <c r="BY29" i="4" s="1"/>
  <c r="CD29" i="4"/>
  <c r="CF29" i="4"/>
  <c r="CE29" i="4"/>
  <c r="BZ29" i="4"/>
  <c r="CC28" i="4"/>
  <c r="CG28" i="4" s="1"/>
  <c r="CF28" i="4"/>
  <c r="CE28" i="4"/>
  <c r="CD28" i="4"/>
  <c r="CC27" i="4"/>
  <c r="BY27" i="4" s="1"/>
  <c r="CF27" i="4"/>
  <c r="CE27" i="4"/>
  <c r="CD27" i="4"/>
  <c r="CC26" i="4"/>
  <c r="BY26" i="4" s="1"/>
  <c r="CF26" i="4"/>
  <c r="CE26" i="4"/>
  <c r="CD26" i="4"/>
  <c r="CC25" i="4"/>
  <c r="CG25" i="4"/>
  <c r="CF25" i="4"/>
  <c r="CE25" i="4"/>
  <c r="CD25" i="4"/>
  <c r="BZ25" i="4"/>
  <c r="BY25" i="4"/>
  <c r="CC24" i="4"/>
  <c r="CG24" i="4" s="1"/>
  <c r="CF24" i="4"/>
  <c r="CE24" i="4"/>
  <c r="CD24" i="4"/>
  <c r="CC23" i="4"/>
  <c r="BY23" i="4" s="1"/>
  <c r="CF23" i="4"/>
  <c r="CE23" i="4"/>
  <c r="CD23" i="4"/>
  <c r="CC22" i="4"/>
  <c r="BY22" i="4" s="1"/>
  <c r="CF22" i="4"/>
  <c r="CE22" i="4"/>
  <c r="CD22" i="4"/>
  <c r="BZ22" i="4"/>
  <c r="CC21" i="4"/>
  <c r="CG21" i="4" s="1"/>
  <c r="CD21" i="4"/>
  <c r="CF21" i="4"/>
  <c r="CE21" i="4"/>
  <c r="CC20" i="4"/>
  <c r="CG20" i="4" s="1"/>
  <c r="CF20" i="4"/>
  <c r="CE20" i="4"/>
  <c r="CD20" i="4"/>
  <c r="CC19" i="4"/>
  <c r="BY19" i="4" s="1"/>
  <c r="CF19" i="4"/>
  <c r="CE19" i="4"/>
  <c r="CD19" i="4"/>
  <c r="CC18" i="4"/>
  <c r="CG18" i="4" s="1"/>
  <c r="CD18" i="4"/>
  <c r="CF18" i="4"/>
  <c r="CE18" i="4"/>
  <c r="CC17" i="4"/>
  <c r="BY17" i="4" s="1"/>
  <c r="CF17" i="4"/>
  <c r="CE17" i="4"/>
  <c r="CD17" i="4"/>
  <c r="BZ17" i="4"/>
  <c r="CC16" i="4"/>
  <c r="BZ16" i="4" s="1"/>
  <c r="CD16" i="4"/>
  <c r="CF16" i="4"/>
  <c r="CE16" i="4"/>
  <c r="CC15" i="4"/>
  <c r="BY15" i="4" s="1"/>
  <c r="CF15" i="4"/>
  <c r="CE15" i="4"/>
  <c r="CD15" i="4"/>
  <c r="CC14" i="4"/>
  <c r="BY14" i="4" s="1"/>
  <c r="CG14" i="4"/>
  <c r="CF14" i="4"/>
  <c r="CE14" i="4"/>
  <c r="CD14" i="4"/>
  <c r="BZ14" i="4"/>
  <c r="CC13" i="4"/>
  <c r="CG13" i="4" s="1"/>
  <c r="CF13" i="4"/>
  <c r="CE13" i="4"/>
  <c r="CD13" i="4"/>
  <c r="BY13" i="4"/>
  <c r="CC12" i="4"/>
  <c r="BZ12" i="4" s="1"/>
  <c r="CD12" i="4"/>
  <c r="CF12" i="4"/>
  <c r="CE12" i="4"/>
  <c r="CC11" i="4"/>
  <c r="CG11" i="4" s="1"/>
  <c r="CD11" i="4"/>
  <c r="CF11" i="4"/>
  <c r="CE11" i="4"/>
  <c r="BQ100" i="4"/>
  <c r="BU100" i="4" s="1"/>
  <c r="BT100" i="4"/>
  <c r="BS100" i="4"/>
  <c r="BR100" i="4"/>
  <c r="BM100" i="4"/>
  <c r="BQ99" i="4"/>
  <c r="BU99" i="4" s="1"/>
  <c r="BT99" i="4"/>
  <c r="BS99" i="4"/>
  <c r="BR99" i="4"/>
  <c r="BM99" i="4"/>
  <c r="BQ98" i="4"/>
  <c r="BU98" i="4" s="1"/>
  <c r="BT98" i="4"/>
  <c r="BS98" i="4"/>
  <c r="BR98" i="4"/>
  <c r="BQ97" i="4"/>
  <c r="BT97" i="4"/>
  <c r="BS97" i="4"/>
  <c r="BR97" i="4"/>
  <c r="BQ96" i="4"/>
  <c r="BN96" i="4" s="1"/>
  <c r="BT96" i="4"/>
  <c r="BS96" i="4"/>
  <c r="BR96" i="4"/>
  <c r="BQ95" i="4"/>
  <c r="BU95" i="4" s="1"/>
  <c r="BT95" i="4"/>
  <c r="BS95" i="4"/>
  <c r="BR95" i="4"/>
  <c r="BQ94" i="4"/>
  <c r="BU94" i="4" s="1"/>
  <c r="BT94" i="4"/>
  <c r="BS94" i="4"/>
  <c r="BR94" i="4"/>
  <c r="BQ93" i="4"/>
  <c r="BT93" i="4"/>
  <c r="BS93" i="4"/>
  <c r="BR93" i="4"/>
  <c r="BQ92" i="4"/>
  <c r="BU92" i="4" s="1"/>
  <c r="BT92" i="4"/>
  <c r="BS92" i="4"/>
  <c r="BR92" i="4"/>
  <c r="BM92" i="4"/>
  <c r="BQ91" i="4"/>
  <c r="BU91" i="4" s="1"/>
  <c r="BT91" i="4"/>
  <c r="BS91" i="4"/>
  <c r="BR91" i="4"/>
  <c r="BM91" i="4"/>
  <c r="BQ90" i="4"/>
  <c r="BU90" i="4" s="1"/>
  <c r="BT90" i="4"/>
  <c r="BS90" i="4"/>
  <c r="BR90" i="4"/>
  <c r="BQ89" i="4"/>
  <c r="BT89" i="4"/>
  <c r="BS89" i="4"/>
  <c r="BR89" i="4"/>
  <c r="BQ88" i="4"/>
  <c r="BN88" i="4" s="1"/>
  <c r="BT88" i="4"/>
  <c r="BS88" i="4"/>
  <c r="BR88" i="4"/>
  <c r="BQ87" i="4"/>
  <c r="BU87" i="4" s="1"/>
  <c r="BT87" i="4"/>
  <c r="BS87" i="4"/>
  <c r="BR87" i="4"/>
  <c r="BQ86" i="4"/>
  <c r="BU86" i="4" s="1"/>
  <c r="BT86" i="4"/>
  <c r="BS86" i="4"/>
  <c r="BR86" i="4"/>
  <c r="BQ85" i="4"/>
  <c r="BT85" i="4"/>
  <c r="BS85" i="4"/>
  <c r="BR85" i="4"/>
  <c r="BQ84" i="4"/>
  <c r="BU84" i="4" s="1"/>
  <c r="BT84" i="4"/>
  <c r="BS84" i="4"/>
  <c r="BR84" i="4"/>
  <c r="BM84" i="4"/>
  <c r="BQ83" i="4"/>
  <c r="BU83" i="4" s="1"/>
  <c r="BT83" i="4"/>
  <c r="BS83" i="4"/>
  <c r="BR83" i="4"/>
  <c r="BM83" i="4"/>
  <c r="BQ82" i="4"/>
  <c r="BU82" i="4" s="1"/>
  <c r="BT82" i="4"/>
  <c r="BS82" i="4"/>
  <c r="BR82" i="4"/>
  <c r="BQ81" i="4"/>
  <c r="BT81" i="4"/>
  <c r="BS81" i="4"/>
  <c r="BR81" i="4"/>
  <c r="BQ80" i="4"/>
  <c r="BN80" i="4" s="1"/>
  <c r="BT80" i="4"/>
  <c r="BS80" i="4"/>
  <c r="BR80" i="4"/>
  <c r="BQ79" i="4"/>
  <c r="BU79" i="4" s="1"/>
  <c r="BT79" i="4"/>
  <c r="BS79" i="4"/>
  <c r="BR79" i="4"/>
  <c r="BQ78" i="4"/>
  <c r="BU78" i="4" s="1"/>
  <c r="BT78" i="4"/>
  <c r="BS78" i="4"/>
  <c r="BR78" i="4"/>
  <c r="BQ77" i="4"/>
  <c r="BT77" i="4"/>
  <c r="BS77" i="4"/>
  <c r="BR77" i="4"/>
  <c r="BQ76" i="4"/>
  <c r="BU76" i="4" s="1"/>
  <c r="BT76" i="4"/>
  <c r="BS76" i="4"/>
  <c r="BR76" i="4"/>
  <c r="BM76" i="4"/>
  <c r="BQ75" i="4"/>
  <c r="BU75" i="4" s="1"/>
  <c r="BT75" i="4"/>
  <c r="BS75" i="4"/>
  <c r="BR75" i="4"/>
  <c r="BM75" i="4"/>
  <c r="BQ74" i="4"/>
  <c r="BU74" i="4" s="1"/>
  <c r="BT74" i="4"/>
  <c r="BS74" i="4"/>
  <c r="BR74" i="4"/>
  <c r="BQ73" i="4"/>
  <c r="BT73" i="4"/>
  <c r="BS73" i="4"/>
  <c r="BR73" i="4"/>
  <c r="BQ72" i="4"/>
  <c r="BN72" i="4" s="1"/>
  <c r="BT72" i="4"/>
  <c r="BS72" i="4"/>
  <c r="BR72" i="4"/>
  <c r="BQ71" i="4"/>
  <c r="BU71" i="4" s="1"/>
  <c r="BT71" i="4"/>
  <c r="BS71" i="4"/>
  <c r="BR71" i="4"/>
  <c r="BQ70" i="4"/>
  <c r="BU70" i="4" s="1"/>
  <c r="BT70" i="4"/>
  <c r="BS70" i="4"/>
  <c r="BR70" i="4"/>
  <c r="BQ69" i="4"/>
  <c r="BT69" i="4"/>
  <c r="BS69" i="4"/>
  <c r="BR69" i="4"/>
  <c r="BQ68" i="4"/>
  <c r="BU68" i="4" s="1"/>
  <c r="BT68" i="4"/>
  <c r="BS68" i="4"/>
  <c r="BR68" i="4"/>
  <c r="BM68" i="4"/>
  <c r="BQ67" i="4"/>
  <c r="BU67" i="4" s="1"/>
  <c r="BT67" i="4"/>
  <c r="BS67" i="4"/>
  <c r="BR67" i="4"/>
  <c r="BM67" i="4"/>
  <c r="BQ66" i="4"/>
  <c r="BU66" i="4" s="1"/>
  <c r="BT66" i="4"/>
  <c r="BS66" i="4"/>
  <c r="BR66" i="4"/>
  <c r="BQ65" i="4"/>
  <c r="BT65" i="4"/>
  <c r="BS65" i="4"/>
  <c r="BR65" i="4"/>
  <c r="BQ64" i="4"/>
  <c r="BU64" i="4" s="1"/>
  <c r="BT64" i="4"/>
  <c r="BS64" i="4"/>
  <c r="BR64" i="4"/>
  <c r="BN64" i="4"/>
  <c r="BQ63" i="4"/>
  <c r="BT63" i="4"/>
  <c r="BS63" i="4"/>
  <c r="BR63" i="4"/>
  <c r="BQ62" i="4"/>
  <c r="BU62" i="4" s="1"/>
  <c r="BT62" i="4"/>
  <c r="BS62" i="4"/>
  <c r="BR62" i="4"/>
  <c r="BQ61" i="4"/>
  <c r="BM61" i="4" s="1"/>
  <c r="BU61" i="4"/>
  <c r="BT61" i="4"/>
  <c r="BS61" i="4"/>
  <c r="BR61" i="4"/>
  <c r="BN61" i="4"/>
  <c r="BQ60" i="4"/>
  <c r="BU60" i="4" s="1"/>
  <c r="BT60" i="4"/>
  <c r="BS60" i="4"/>
  <c r="BR60" i="4"/>
  <c r="BQ59" i="4"/>
  <c r="BN59" i="4" s="1"/>
  <c r="BU59" i="4"/>
  <c r="BT59" i="4"/>
  <c r="BS59" i="4"/>
  <c r="BR59" i="4"/>
  <c r="BM59" i="4"/>
  <c r="BQ58" i="4"/>
  <c r="BU58" i="4" s="1"/>
  <c r="BT58" i="4"/>
  <c r="BS58" i="4"/>
  <c r="BR58" i="4"/>
  <c r="BQ57" i="4"/>
  <c r="BM57" i="4" s="1"/>
  <c r="BT57" i="4"/>
  <c r="BS57" i="4"/>
  <c r="BR57" i="4"/>
  <c r="BQ56" i="4"/>
  <c r="BU56" i="4" s="1"/>
  <c r="BT56" i="4"/>
  <c r="BS56" i="4"/>
  <c r="BR56" i="4"/>
  <c r="BM56" i="4"/>
  <c r="BQ55" i="4"/>
  <c r="BT55" i="4"/>
  <c r="BS55" i="4"/>
  <c r="BR55" i="4"/>
  <c r="BQ54" i="4"/>
  <c r="BU54" i="4" s="1"/>
  <c r="BT54" i="4"/>
  <c r="BS54" i="4"/>
  <c r="BR54" i="4"/>
  <c r="BQ53" i="4"/>
  <c r="BM53" i="4" s="1"/>
  <c r="BU53" i="4"/>
  <c r="BT53" i="4"/>
  <c r="BS53" i="4"/>
  <c r="BR53" i="4"/>
  <c r="BN53" i="4"/>
  <c r="BQ52" i="4"/>
  <c r="BU52" i="4" s="1"/>
  <c r="BT52" i="4"/>
  <c r="BS52" i="4"/>
  <c r="BR52" i="4"/>
  <c r="BM52" i="4"/>
  <c r="BQ51" i="4"/>
  <c r="BN51" i="4" s="1"/>
  <c r="BT51" i="4"/>
  <c r="BS51" i="4"/>
  <c r="BR51" i="4"/>
  <c r="BQ50" i="4"/>
  <c r="BU50" i="4" s="1"/>
  <c r="BT50" i="4"/>
  <c r="BS50" i="4"/>
  <c r="BR50" i="4"/>
  <c r="BQ49" i="4"/>
  <c r="BU49" i="4" s="1"/>
  <c r="BR49" i="4"/>
  <c r="BT49" i="4"/>
  <c r="BS49" i="4"/>
  <c r="BN49" i="4"/>
  <c r="BQ48" i="4"/>
  <c r="BU48" i="4" s="1"/>
  <c r="BT48" i="4"/>
  <c r="BS48" i="4"/>
  <c r="BR48" i="4"/>
  <c r="BM48" i="4"/>
  <c r="BQ47" i="4"/>
  <c r="BM47" i="4" s="1"/>
  <c r="BU47" i="4"/>
  <c r="BT47" i="4"/>
  <c r="BS47" i="4"/>
  <c r="BR47" i="4"/>
  <c r="BN47" i="4"/>
  <c r="BQ46" i="4"/>
  <c r="BU46" i="4" s="1"/>
  <c r="BT46" i="4"/>
  <c r="BS46" i="4"/>
  <c r="BR46" i="4"/>
  <c r="BQ45" i="4"/>
  <c r="BU45" i="4" s="1"/>
  <c r="BR45" i="4"/>
  <c r="BT45" i="4"/>
  <c r="BS45" i="4"/>
  <c r="BQ44" i="4"/>
  <c r="BU44" i="4" s="1"/>
  <c r="BR44" i="4"/>
  <c r="BT44" i="4"/>
  <c r="BS44" i="4"/>
  <c r="BQ43" i="4"/>
  <c r="BN43" i="4" s="1"/>
  <c r="BU43" i="4"/>
  <c r="BT43" i="4"/>
  <c r="BS43" i="4"/>
  <c r="BR43" i="4"/>
  <c r="BM43" i="4"/>
  <c r="BQ42" i="4"/>
  <c r="BU42" i="4" s="1"/>
  <c r="BT42" i="4"/>
  <c r="BS42" i="4"/>
  <c r="BR42" i="4"/>
  <c r="BQ41" i="4"/>
  <c r="BU41" i="4" s="1"/>
  <c r="BR41" i="4"/>
  <c r="BT41" i="4"/>
  <c r="BS41" i="4"/>
  <c r="BQ40" i="4"/>
  <c r="BN40" i="4" s="1"/>
  <c r="BR40" i="4"/>
  <c r="BU40" i="4"/>
  <c r="BT40" i="4"/>
  <c r="BS40" i="4"/>
  <c r="BM40" i="4"/>
  <c r="BQ39" i="4"/>
  <c r="BU39" i="4" s="1"/>
  <c r="BT39" i="4"/>
  <c r="BS39" i="4"/>
  <c r="BR39" i="4"/>
  <c r="BM39" i="4"/>
  <c r="BQ38" i="4"/>
  <c r="BN38" i="4" s="1"/>
  <c r="BR38" i="4"/>
  <c r="BT38" i="4"/>
  <c r="BS38" i="4"/>
  <c r="BQ37" i="4"/>
  <c r="BU37" i="4" s="1"/>
  <c r="BR37" i="4"/>
  <c r="BT37" i="4"/>
  <c r="BS37" i="4"/>
  <c r="BQ36" i="4"/>
  <c r="BN36" i="4" s="1"/>
  <c r="BR36" i="4"/>
  <c r="BU36" i="4"/>
  <c r="BT36" i="4"/>
  <c r="BS36" i="4"/>
  <c r="BM36" i="4"/>
  <c r="BQ35" i="4"/>
  <c r="BR35" i="4"/>
  <c r="BT35" i="4"/>
  <c r="BS35" i="4"/>
  <c r="BQ34" i="4"/>
  <c r="BU34" i="4" s="1"/>
  <c r="BT34" i="4"/>
  <c r="BS34" i="4"/>
  <c r="BR34" i="4"/>
  <c r="BQ33" i="4"/>
  <c r="BM33" i="4" s="1"/>
  <c r="BT33" i="4"/>
  <c r="BS33" i="4"/>
  <c r="BR33" i="4"/>
  <c r="BQ32" i="4"/>
  <c r="BN32" i="4" s="1"/>
  <c r="BR32" i="4"/>
  <c r="BT32" i="4"/>
  <c r="BS32" i="4"/>
  <c r="BQ31" i="4"/>
  <c r="BR31" i="4"/>
  <c r="BT31" i="4"/>
  <c r="BS31" i="4"/>
  <c r="BQ30" i="4"/>
  <c r="BN30" i="4" s="1"/>
  <c r="BR30" i="4"/>
  <c r="BT30" i="4"/>
  <c r="BS30" i="4"/>
  <c r="BQ29" i="4"/>
  <c r="BM29" i="4" s="1"/>
  <c r="BT29" i="4"/>
  <c r="BS29" i="4"/>
  <c r="BR29" i="4"/>
  <c r="BQ28" i="4"/>
  <c r="BU28" i="4" s="1"/>
  <c r="BT28" i="4"/>
  <c r="BS28" i="4"/>
  <c r="BR28" i="4"/>
  <c r="BM28" i="4"/>
  <c r="BQ27" i="4"/>
  <c r="BN27" i="4" s="1"/>
  <c r="BU27" i="4"/>
  <c r="BT27" i="4"/>
  <c r="BS27" i="4"/>
  <c r="BR27" i="4"/>
  <c r="BQ26" i="4"/>
  <c r="BU26" i="4" s="1"/>
  <c r="BT26" i="4"/>
  <c r="BS26" i="4"/>
  <c r="BR26" i="4"/>
  <c r="BQ25" i="4"/>
  <c r="BM25" i="4" s="1"/>
  <c r="BT25" i="4"/>
  <c r="BS25" i="4"/>
  <c r="BR25" i="4"/>
  <c r="BQ24" i="4"/>
  <c r="BU24" i="4" s="1"/>
  <c r="BT24" i="4"/>
  <c r="BS24" i="4"/>
  <c r="BR24" i="4"/>
  <c r="BQ23" i="4"/>
  <c r="BT23" i="4"/>
  <c r="BS23" i="4"/>
  <c r="BR23" i="4"/>
  <c r="BQ22" i="4"/>
  <c r="BN22" i="4" s="1"/>
  <c r="BR22" i="4"/>
  <c r="BT22" i="4"/>
  <c r="BS22" i="4"/>
  <c r="BQ21" i="4"/>
  <c r="BM21" i="4" s="1"/>
  <c r="BT21" i="4"/>
  <c r="BS21" i="4"/>
  <c r="BR21" i="4"/>
  <c r="BN21" i="4"/>
  <c r="BQ20" i="4"/>
  <c r="BU20" i="4" s="1"/>
  <c r="BT20" i="4"/>
  <c r="BS20" i="4"/>
  <c r="BR20" i="4"/>
  <c r="BM20" i="4"/>
  <c r="BQ19" i="4"/>
  <c r="BN19" i="4" s="1"/>
  <c r="BR19" i="4"/>
  <c r="BT19" i="4"/>
  <c r="BS19" i="4"/>
  <c r="BQ18" i="4"/>
  <c r="BU18" i="4" s="1"/>
  <c r="BT18" i="4"/>
  <c r="BS18" i="4"/>
  <c r="BR18" i="4"/>
  <c r="BQ17" i="4"/>
  <c r="BU17" i="4" s="1"/>
  <c r="BR17" i="4"/>
  <c r="BT17" i="4"/>
  <c r="BS17" i="4"/>
  <c r="BN17" i="4"/>
  <c r="BQ16" i="4"/>
  <c r="BN16" i="4" s="1"/>
  <c r="BT16" i="4"/>
  <c r="BS16" i="4"/>
  <c r="BR16" i="4"/>
  <c r="BQ15" i="4"/>
  <c r="BU15" i="4" s="1"/>
  <c r="BT15" i="4"/>
  <c r="BS15" i="4"/>
  <c r="BR15" i="4"/>
  <c r="BQ14" i="4"/>
  <c r="BU14" i="4" s="1"/>
  <c r="BT14" i="4"/>
  <c r="BS14" i="4"/>
  <c r="BR14" i="4"/>
  <c r="BQ13" i="4"/>
  <c r="BU13" i="4" s="1"/>
  <c r="BR13" i="4"/>
  <c r="BT13" i="4"/>
  <c r="BS13" i="4"/>
  <c r="BQ12" i="4"/>
  <c r="BN12" i="4" s="1"/>
  <c r="BR12" i="4"/>
  <c r="BT12" i="4"/>
  <c r="BS12" i="4"/>
  <c r="BM12" i="4"/>
  <c r="BQ11" i="4"/>
  <c r="BT11" i="4"/>
  <c r="BS11" i="4"/>
  <c r="BR11" i="4"/>
  <c r="BE100" i="4"/>
  <c r="BI100" i="4" s="1"/>
  <c r="BH100" i="4"/>
  <c r="BG100" i="4"/>
  <c r="BF100" i="4"/>
  <c r="BE99" i="4"/>
  <c r="BA99" i="4" s="1"/>
  <c r="BH99" i="4"/>
  <c r="BG99" i="4"/>
  <c r="BF99" i="4"/>
  <c r="BB99" i="4"/>
  <c r="BE98" i="4"/>
  <c r="BI98" i="4" s="1"/>
  <c r="BH98" i="4"/>
  <c r="BG98" i="4"/>
  <c r="BF98" i="4"/>
  <c r="BA98" i="4"/>
  <c r="BE97" i="4"/>
  <c r="BH97" i="4"/>
  <c r="BG97" i="4"/>
  <c r="BF97" i="4"/>
  <c r="BE96" i="4"/>
  <c r="BI96" i="4" s="1"/>
  <c r="BH96" i="4"/>
  <c r="BG96" i="4"/>
  <c r="BF96" i="4"/>
  <c r="BE95" i="4"/>
  <c r="BA95" i="4" s="1"/>
  <c r="BH95" i="4"/>
  <c r="BG95" i="4"/>
  <c r="BF95" i="4"/>
  <c r="BE94" i="4"/>
  <c r="BI94" i="4" s="1"/>
  <c r="BH94" i="4"/>
  <c r="BG94" i="4"/>
  <c r="BF94" i="4"/>
  <c r="BA94" i="4"/>
  <c r="BE93" i="4"/>
  <c r="BH93" i="4"/>
  <c r="BG93" i="4"/>
  <c r="BF93" i="4"/>
  <c r="BE92" i="4"/>
  <c r="BI92" i="4" s="1"/>
  <c r="BH92" i="4"/>
  <c r="BG92" i="4"/>
  <c r="BF92" i="4"/>
  <c r="BE91" i="4"/>
  <c r="BA91" i="4" s="1"/>
  <c r="BI91" i="4"/>
  <c r="BH91" i="4"/>
  <c r="BG91" i="4"/>
  <c r="BF91" i="4"/>
  <c r="BE90" i="4"/>
  <c r="BI90" i="4" s="1"/>
  <c r="BH90" i="4"/>
  <c r="BG90" i="4"/>
  <c r="BF90" i="4"/>
  <c r="BE89" i="4"/>
  <c r="BH89" i="4"/>
  <c r="BG89" i="4"/>
  <c r="BF89" i="4"/>
  <c r="BE88" i="4"/>
  <c r="BI88" i="4" s="1"/>
  <c r="BH88" i="4"/>
  <c r="BG88" i="4"/>
  <c r="BF88" i="4"/>
  <c r="BE87" i="4"/>
  <c r="BA87" i="4" s="1"/>
  <c r="BI87" i="4"/>
  <c r="BH87" i="4"/>
  <c r="BG87" i="4"/>
  <c r="BF87" i="4"/>
  <c r="BB87" i="4"/>
  <c r="BE86" i="4"/>
  <c r="BI86" i="4" s="1"/>
  <c r="BH86" i="4"/>
  <c r="BG86" i="4"/>
  <c r="BF86" i="4"/>
  <c r="BE85" i="4"/>
  <c r="BB85" i="4" s="1"/>
  <c r="BI85" i="4"/>
  <c r="BH85" i="4"/>
  <c r="BG85" i="4"/>
  <c r="BF85" i="4"/>
  <c r="BA85" i="4"/>
  <c r="BE84" i="4"/>
  <c r="BI84" i="4" s="1"/>
  <c r="BH84" i="4"/>
  <c r="BG84" i="4"/>
  <c r="BF84" i="4"/>
  <c r="BE83" i="4"/>
  <c r="BA83" i="4" s="1"/>
  <c r="BH83" i="4"/>
  <c r="BG83" i="4"/>
  <c r="BF83" i="4"/>
  <c r="BE82" i="4"/>
  <c r="BI82" i="4" s="1"/>
  <c r="BH82" i="4"/>
  <c r="BG82" i="4"/>
  <c r="BF82" i="4"/>
  <c r="BA82" i="4"/>
  <c r="BE81" i="4"/>
  <c r="BH81" i="4"/>
  <c r="BG81" i="4"/>
  <c r="BF81" i="4"/>
  <c r="BE80" i="4"/>
  <c r="BI80" i="4" s="1"/>
  <c r="BH80" i="4"/>
  <c r="BG80" i="4"/>
  <c r="BF80" i="4"/>
  <c r="BE79" i="4"/>
  <c r="BA79" i="4" s="1"/>
  <c r="BI79" i="4"/>
  <c r="BH79" i="4"/>
  <c r="BG79" i="4"/>
  <c r="BF79" i="4"/>
  <c r="BB79" i="4"/>
  <c r="BE78" i="4"/>
  <c r="BI78" i="4" s="1"/>
  <c r="BH78" i="4"/>
  <c r="BG78" i="4"/>
  <c r="BF78" i="4"/>
  <c r="BA78" i="4"/>
  <c r="BE77" i="4"/>
  <c r="BI77" i="4" s="1"/>
  <c r="BH77" i="4"/>
  <c r="BG77" i="4"/>
  <c r="BF77" i="4"/>
  <c r="BB77" i="4"/>
  <c r="BA77" i="4"/>
  <c r="BE76" i="4"/>
  <c r="BI76" i="4" s="1"/>
  <c r="BH76" i="4"/>
  <c r="BG76" i="4"/>
  <c r="BF76" i="4"/>
  <c r="BE75" i="4"/>
  <c r="BA75" i="4" s="1"/>
  <c r="BH75" i="4"/>
  <c r="BG75" i="4"/>
  <c r="BF75" i="4"/>
  <c r="BE74" i="4"/>
  <c r="BI74" i="4" s="1"/>
  <c r="BH74" i="4"/>
  <c r="BG74" i="4"/>
  <c r="BF74" i="4"/>
  <c r="BE73" i="4"/>
  <c r="BH73" i="4"/>
  <c r="BG73" i="4"/>
  <c r="BF73" i="4"/>
  <c r="BE72" i="4"/>
  <c r="BI72" i="4" s="1"/>
  <c r="BH72" i="4"/>
  <c r="BG72" i="4"/>
  <c r="BF72" i="4"/>
  <c r="BE71" i="4"/>
  <c r="BA71" i="4" s="1"/>
  <c r="BH71" i="4"/>
  <c r="BG71" i="4"/>
  <c r="BF71" i="4"/>
  <c r="BE70" i="4"/>
  <c r="BI70" i="4" s="1"/>
  <c r="BH70" i="4"/>
  <c r="BG70" i="4"/>
  <c r="BF70" i="4"/>
  <c r="BE69" i="4"/>
  <c r="BA69" i="4" s="1"/>
  <c r="BH69" i="4"/>
  <c r="BG69" i="4"/>
  <c r="BF69" i="4"/>
  <c r="BB69" i="4"/>
  <c r="BE68" i="4"/>
  <c r="BI68" i="4" s="1"/>
  <c r="BH68" i="4"/>
  <c r="BG68" i="4"/>
  <c r="BF68" i="4"/>
  <c r="BE67" i="4"/>
  <c r="BA67" i="4" s="1"/>
  <c r="BH67" i="4"/>
  <c r="BG67" i="4"/>
  <c r="BF67" i="4"/>
  <c r="BE66" i="4"/>
  <c r="BI66" i="4" s="1"/>
  <c r="BH66" i="4"/>
  <c r="BG66" i="4"/>
  <c r="BF66" i="4"/>
  <c r="BA66" i="4"/>
  <c r="BE65" i="4"/>
  <c r="BH65" i="4"/>
  <c r="BG65" i="4"/>
  <c r="BF65" i="4"/>
  <c r="BE64" i="4"/>
  <c r="BI64" i="4" s="1"/>
  <c r="BH64" i="4"/>
  <c r="BG64" i="4"/>
  <c r="BF64" i="4"/>
  <c r="BE63" i="4"/>
  <c r="BA63" i="4" s="1"/>
  <c r="BI63" i="4"/>
  <c r="BH63" i="4"/>
  <c r="BG63" i="4"/>
  <c r="BF63" i="4"/>
  <c r="BE62" i="4"/>
  <c r="BI62" i="4" s="1"/>
  <c r="BH62" i="4"/>
  <c r="BG62" i="4"/>
  <c r="BF62" i="4"/>
  <c r="BE61" i="4"/>
  <c r="BI61" i="4"/>
  <c r="BH61" i="4"/>
  <c r="BG61" i="4"/>
  <c r="BF61" i="4"/>
  <c r="BB61" i="4"/>
  <c r="BA61" i="4"/>
  <c r="BE60" i="4"/>
  <c r="BI60" i="4" s="1"/>
  <c r="BH60" i="4"/>
  <c r="BG60" i="4"/>
  <c r="BF60" i="4"/>
  <c r="BE59" i="4"/>
  <c r="BA59" i="4" s="1"/>
  <c r="BH59" i="4"/>
  <c r="BG59" i="4"/>
  <c r="BF59" i="4"/>
  <c r="BE58" i="4"/>
  <c r="BI58" i="4" s="1"/>
  <c r="BH58" i="4"/>
  <c r="BG58" i="4"/>
  <c r="BF58" i="4"/>
  <c r="BA58" i="4"/>
  <c r="BE57" i="4"/>
  <c r="BH57" i="4"/>
  <c r="BG57" i="4"/>
  <c r="BF57" i="4"/>
  <c r="BE56" i="4"/>
  <c r="BI56" i="4" s="1"/>
  <c r="BH56" i="4"/>
  <c r="BG56" i="4"/>
  <c r="BF56" i="4"/>
  <c r="BE55" i="4"/>
  <c r="BA55" i="4" s="1"/>
  <c r="BH55" i="4"/>
  <c r="BG55" i="4"/>
  <c r="BF55" i="4"/>
  <c r="BE54" i="4"/>
  <c r="BI54" i="4" s="1"/>
  <c r="BH54" i="4"/>
  <c r="BG54" i="4"/>
  <c r="BF54" i="4"/>
  <c r="BA54" i="4"/>
  <c r="BE53" i="4"/>
  <c r="BI53" i="4" s="1"/>
  <c r="BH53" i="4"/>
  <c r="BG53" i="4"/>
  <c r="BF53" i="4"/>
  <c r="BB53" i="4"/>
  <c r="BA53" i="4"/>
  <c r="BE52" i="4"/>
  <c r="BI52" i="4" s="1"/>
  <c r="BH52" i="4"/>
  <c r="BG52" i="4"/>
  <c r="BF52" i="4"/>
  <c r="BE51" i="4"/>
  <c r="BA51" i="4" s="1"/>
  <c r="BH51" i="4"/>
  <c r="BG51" i="4"/>
  <c r="BF51" i="4"/>
  <c r="BE50" i="4"/>
  <c r="BI50" i="4" s="1"/>
  <c r="BH50" i="4"/>
  <c r="BG50" i="4"/>
  <c r="BF50" i="4"/>
  <c r="BE49" i="4"/>
  <c r="BH49" i="4"/>
  <c r="BG49" i="4"/>
  <c r="BF49" i="4"/>
  <c r="BE48" i="4"/>
  <c r="BI48" i="4" s="1"/>
  <c r="BH48" i="4"/>
  <c r="BG48" i="4"/>
  <c r="BF48" i="4"/>
  <c r="BE47" i="4"/>
  <c r="BA47" i="4" s="1"/>
  <c r="BI47" i="4"/>
  <c r="BH47" i="4"/>
  <c r="BG47" i="4"/>
  <c r="BF47" i="4"/>
  <c r="BE46" i="4"/>
  <c r="BI46" i="4" s="1"/>
  <c r="BH46" i="4"/>
  <c r="BG46" i="4"/>
  <c r="BF46" i="4"/>
  <c r="BE45" i="4"/>
  <c r="BI45" i="4" s="1"/>
  <c r="BH45" i="4"/>
  <c r="BG45" i="4"/>
  <c r="BF45" i="4"/>
  <c r="BA45" i="4"/>
  <c r="BE44" i="4"/>
  <c r="BI44" i="4" s="1"/>
  <c r="BH44" i="4"/>
  <c r="BG44" i="4"/>
  <c r="BF44" i="4"/>
  <c r="BE43" i="4"/>
  <c r="BA43" i="4" s="1"/>
  <c r="BH43" i="4"/>
  <c r="BG43" i="4"/>
  <c r="BF43" i="4"/>
  <c r="BE42" i="4"/>
  <c r="BI42" i="4" s="1"/>
  <c r="BH42" i="4"/>
  <c r="BG42" i="4"/>
  <c r="BF42" i="4"/>
  <c r="BA42" i="4"/>
  <c r="BE41" i="4"/>
  <c r="BH41" i="4"/>
  <c r="BG41" i="4"/>
  <c r="BF41" i="4"/>
  <c r="BE40" i="4"/>
  <c r="BI40" i="4" s="1"/>
  <c r="BH40" i="4"/>
  <c r="BG40" i="4"/>
  <c r="BF40" i="4"/>
  <c r="BE39" i="4"/>
  <c r="BA39" i="4" s="1"/>
  <c r="BI39" i="4"/>
  <c r="BH39" i="4"/>
  <c r="BG39" i="4"/>
  <c r="BF39" i="4"/>
  <c r="BE38" i="4"/>
  <c r="BI38" i="4" s="1"/>
  <c r="BH38" i="4"/>
  <c r="BG38" i="4"/>
  <c r="BF38" i="4"/>
  <c r="BA38" i="4"/>
  <c r="BE37" i="4"/>
  <c r="BB37" i="4" s="1"/>
  <c r="BI37" i="4"/>
  <c r="BH37" i="4"/>
  <c r="BG37" i="4"/>
  <c r="BF37" i="4"/>
  <c r="BE36" i="4"/>
  <c r="BI36" i="4" s="1"/>
  <c r="BH36" i="4"/>
  <c r="BG36" i="4"/>
  <c r="BF36" i="4"/>
  <c r="BE35" i="4"/>
  <c r="BA35" i="4" s="1"/>
  <c r="BH35" i="4"/>
  <c r="BG35" i="4"/>
  <c r="BF35" i="4"/>
  <c r="BE34" i="4"/>
  <c r="BI34" i="4" s="1"/>
  <c r="BH34" i="4"/>
  <c r="BG34" i="4"/>
  <c r="BF34" i="4"/>
  <c r="BE33" i="4"/>
  <c r="BH33" i="4"/>
  <c r="BG33" i="4"/>
  <c r="BF33" i="4"/>
  <c r="BE32" i="4"/>
  <c r="BI32" i="4" s="1"/>
  <c r="BH32" i="4"/>
  <c r="BG32" i="4"/>
  <c r="BF32" i="4"/>
  <c r="BE31" i="4"/>
  <c r="BA31" i="4" s="1"/>
  <c r="BH31" i="4"/>
  <c r="BG31" i="4"/>
  <c r="BF31" i="4"/>
  <c r="BB31" i="4"/>
  <c r="BE30" i="4"/>
  <c r="BI30" i="4" s="1"/>
  <c r="BH30" i="4"/>
  <c r="BG30" i="4"/>
  <c r="BF30" i="4"/>
  <c r="BA30" i="4"/>
  <c r="BE29" i="4"/>
  <c r="BB29" i="4" s="1"/>
  <c r="BH29" i="4"/>
  <c r="BG29" i="4"/>
  <c r="BF29" i="4"/>
  <c r="BE28" i="4"/>
  <c r="BI28" i="4" s="1"/>
  <c r="BH28" i="4"/>
  <c r="BG28" i="4"/>
  <c r="BF28" i="4"/>
  <c r="BE27" i="4"/>
  <c r="BA27" i="4" s="1"/>
  <c r="BH27" i="4"/>
  <c r="BG27" i="4"/>
  <c r="BF27" i="4"/>
  <c r="BE26" i="4"/>
  <c r="BI26" i="4" s="1"/>
  <c r="BH26" i="4"/>
  <c r="BG26" i="4"/>
  <c r="BF26" i="4"/>
  <c r="BA26" i="4"/>
  <c r="BE25" i="4"/>
  <c r="BH25" i="4"/>
  <c r="BG25" i="4"/>
  <c r="BF25" i="4"/>
  <c r="BE24" i="4"/>
  <c r="BI24" i="4" s="1"/>
  <c r="BH24" i="4"/>
  <c r="BG24" i="4"/>
  <c r="BF24" i="4"/>
  <c r="BE23" i="4"/>
  <c r="BA23" i="4" s="1"/>
  <c r="BI23" i="4"/>
  <c r="BH23" i="4"/>
  <c r="BG23" i="4"/>
  <c r="BF23" i="4"/>
  <c r="BB23" i="4"/>
  <c r="BE22" i="4"/>
  <c r="BI22" i="4" s="1"/>
  <c r="BH22" i="4"/>
  <c r="BG22" i="4"/>
  <c r="BF22" i="4"/>
  <c r="BE21" i="4"/>
  <c r="BI21" i="4"/>
  <c r="BH21" i="4"/>
  <c r="BG21" i="4"/>
  <c r="BF21" i="4"/>
  <c r="BB21" i="4"/>
  <c r="BA21" i="4"/>
  <c r="BE20" i="4"/>
  <c r="BI20" i="4" s="1"/>
  <c r="BH20" i="4"/>
  <c r="BG20" i="4"/>
  <c r="BF20" i="4"/>
  <c r="BE19" i="4"/>
  <c r="BA19" i="4" s="1"/>
  <c r="BH19" i="4"/>
  <c r="BG19" i="4"/>
  <c r="BF19" i="4"/>
  <c r="BE18" i="4"/>
  <c r="BI18" i="4" s="1"/>
  <c r="BH18" i="4"/>
  <c r="BG18" i="4"/>
  <c r="BF18" i="4"/>
  <c r="BA18" i="4"/>
  <c r="BE17" i="4"/>
  <c r="BH17" i="4"/>
  <c r="BG17" i="4"/>
  <c r="BF17" i="4"/>
  <c r="BE16" i="4"/>
  <c r="BI16" i="4" s="1"/>
  <c r="BH16" i="4"/>
  <c r="BG16" i="4"/>
  <c r="BF16" i="4"/>
  <c r="BE15" i="4"/>
  <c r="BA15" i="4" s="1"/>
  <c r="BI15" i="4"/>
  <c r="BH15" i="4"/>
  <c r="BG15" i="4"/>
  <c r="BF15" i="4"/>
  <c r="BB15" i="4"/>
  <c r="BE14" i="4"/>
  <c r="BI14" i="4" s="1"/>
  <c r="BH14" i="4"/>
  <c r="BG14" i="4"/>
  <c r="BF14" i="4"/>
  <c r="BA14" i="4"/>
  <c r="BE13" i="4"/>
  <c r="BI13" i="4" s="1"/>
  <c r="BH13" i="4"/>
  <c r="BG13" i="4"/>
  <c r="BF13" i="4"/>
  <c r="BB13" i="4"/>
  <c r="BA13" i="4"/>
  <c r="BE12" i="4"/>
  <c r="BI12" i="4" s="1"/>
  <c r="BH12" i="4"/>
  <c r="BG12" i="4"/>
  <c r="BF12" i="4"/>
  <c r="BE11" i="4"/>
  <c r="BA11" i="4" s="1"/>
  <c r="BH11" i="4"/>
  <c r="BG11" i="4"/>
  <c r="BF11" i="4"/>
  <c r="AS100" i="4"/>
  <c r="AW100" i="4" s="1"/>
  <c r="AV100" i="4"/>
  <c r="AU100" i="4"/>
  <c r="AT100" i="4"/>
  <c r="AS99" i="4"/>
  <c r="AV99" i="4"/>
  <c r="AU99" i="4"/>
  <c r="AT99" i="4"/>
  <c r="AS98" i="4"/>
  <c r="AW98" i="4" s="1"/>
  <c r="AV98" i="4"/>
  <c r="AU98" i="4"/>
  <c r="AT98" i="4"/>
  <c r="AS97" i="4"/>
  <c r="AO97" i="4" s="1"/>
  <c r="AV97" i="4"/>
  <c r="AU97" i="4"/>
  <c r="AT97" i="4"/>
  <c r="AS96" i="4"/>
  <c r="AW96" i="4" s="1"/>
  <c r="AV96" i="4"/>
  <c r="AU96" i="4"/>
  <c r="AT96" i="4"/>
  <c r="AS95" i="4"/>
  <c r="AO95" i="4" s="1"/>
  <c r="AV95" i="4"/>
  <c r="AU95" i="4"/>
  <c r="AT95" i="4"/>
  <c r="AP95" i="4"/>
  <c r="AS94" i="4"/>
  <c r="AW94" i="4" s="1"/>
  <c r="AV94" i="4"/>
  <c r="AU94" i="4"/>
  <c r="AT94" i="4"/>
  <c r="AS93" i="4"/>
  <c r="AO93" i="4" s="1"/>
  <c r="AV93" i="4"/>
  <c r="AU93" i="4"/>
  <c r="AT93" i="4"/>
  <c r="AS92" i="4"/>
  <c r="AW92" i="4" s="1"/>
  <c r="AV92" i="4"/>
  <c r="AU92" i="4"/>
  <c r="AT92" i="4"/>
  <c r="AO92" i="4"/>
  <c r="AS91" i="4"/>
  <c r="AV91" i="4"/>
  <c r="AU91" i="4"/>
  <c r="AT91" i="4"/>
  <c r="AS90" i="4"/>
  <c r="AW90" i="4" s="1"/>
  <c r="AV90" i="4"/>
  <c r="AU90" i="4"/>
  <c r="AT90" i="4"/>
  <c r="AS89" i="4"/>
  <c r="AO89" i="4" s="1"/>
  <c r="AW89" i="4"/>
  <c r="AV89" i="4"/>
  <c r="AU89" i="4"/>
  <c r="AT89" i="4"/>
  <c r="AS88" i="4"/>
  <c r="AW88" i="4" s="1"/>
  <c r="AV88" i="4"/>
  <c r="AU88" i="4"/>
  <c r="AT88" i="4"/>
  <c r="AS87" i="4"/>
  <c r="AW87" i="4"/>
  <c r="AV87" i="4"/>
  <c r="AU87" i="4"/>
  <c r="AT87" i="4"/>
  <c r="AP87" i="4"/>
  <c r="AO87" i="4"/>
  <c r="AS86" i="4"/>
  <c r="AW86" i="4" s="1"/>
  <c r="AV86" i="4"/>
  <c r="AU86" i="4"/>
  <c r="AT86" i="4"/>
  <c r="AS85" i="4"/>
  <c r="AO85" i="4" s="1"/>
  <c r="AV85" i="4"/>
  <c r="AU85" i="4"/>
  <c r="AT85" i="4"/>
  <c r="AS84" i="4"/>
  <c r="AW84" i="4" s="1"/>
  <c r="AV84" i="4"/>
  <c r="AU84" i="4"/>
  <c r="AT84" i="4"/>
  <c r="AO84" i="4"/>
  <c r="AS83" i="4"/>
  <c r="AV83" i="4"/>
  <c r="AU83" i="4"/>
  <c r="AT83" i="4"/>
  <c r="AS82" i="4"/>
  <c r="AW82" i="4" s="1"/>
  <c r="AV82" i="4"/>
  <c r="AU82" i="4"/>
  <c r="AT82" i="4"/>
  <c r="AS81" i="4"/>
  <c r="AO81" i="4" s="1"/>
  <c r="AV81" i="4"/>
  <c r="AU81" i="4"/>
  <c r="AT81" i="4"/>
  <c r="AS80" i="4"/>
  <c r="AW80" i="4" s="1"/>
  <c r="AV80" i="4"/>
  <c r="AU80" i="4"/>
  <c r="AT80" i="4"/>
  <c r="AO80" i="4"/>
  <c r="AS79" i="4"/>
  <c r="AW79" i="4"/>
  <c r="AV79" i="4"/>
  <c r="AU79" i="4"/>
  <c r="AT79" i="4"/>
  <c r="AP79" i="4"/>
  <c r="AO79" i="4"/>
  <c r="AS78" i="4"/>
  <c r="AW78" i="4" s="1"/>
  <c r="AV78" i="4"/>
  <c r="AU78" i="4"/>
  <c r="AT78" i="4"/>
  <c r="AS77" i="4"/>
  <c r="AO77" i="4" s="1"/>
  <c r="AV77" i="4"/>
  <c r="AU77" i="4"/>
  <c r="AT77" i="4"/>
  <c r="AS76" i="4"/>
  <c r="AW76" i="4" s="1"/>
  <c r="AV76" i="4"/>
  <c r="AU76" i="4"/>
  <c r="AT76" i="4"/>
  <c r="AS75" i="4"/>
  <c r="AV75" i="4"/>
  <c r="AU75" i="4"/>
  <c r="AT75" i="4"/>
  <c r="AS74" i="4"/>
  <c r="AW74" i="4" s="1"/>
  <c r="AV74" i="4"/>
  <c r="AU74" i="4"/>
  <c r="AT74" i="4"/>
  <c r="AS73" i="4"/>
  <c r="AO73" i="4" s="1"/>
  <c r="AW73" i="4"/>
  <c r="AV73" i="4"/>
  <c r="AU73" i="4"/>
  <c r="AT73" i="4"/>
  <c r="AP73" i="4"/>
  <c r="AS72" i="4"/>
  <c r="AW72" i="4" s="1"/>
  <c r="AV72" i="4"/>
  <c r="AU72" i="4"/>
  <c r="AT72" i="4"/>
  <c r="AS71" i="4"/>
  <c r="AW71" i="4" s="1"/>
  <c r="AV71" i="4"/>
  <c r="AU71" i="4"/>
  <c r="AT71" i="4"/>
  <c r="AO71" i="4"/>
  <c r="AS70" i="4"/>
  <c r="AW70" i="4" s="1"/>
  <c r="AV70" i="4"/>
  <c r="AU70" i="4"/>
  <c r="AT70" i="4"/>
  <c r="AS69" i="4"/>
  <c r="AO69" i="4" s="1"/>
  <c r="AV69" i="4"/>
  <c r="AU69" i="4"/>
  <c r="AT69" i="4"/>
  <c r="AS68" i="4"/>
  <c r="AW68" i="4" s="1"/>
  <c r="AV68" i="4"/>
  <c r="AU68" i="4"/>
  <c r="AT68" i="4"/>
  <c r="AO68" i="4"/>
  <c r="AS67" i="4"/>
  <c r="AV67" i="4"/>
  <c r="AU67" i="4"/>
  <c r="AT67" i="4"/>
  <c r="AS66" i="4"/>
  <c r="AW66" i="4" s="1"/>
  <c r="AV66" i="4"/>
  <c r="AU66" i="4"/>
  <c r="AT66" i="4"/>
  <c r="AS65" i="4"/>
  <c r="AO65" i="4" s="1"/>
  <c r="AW65" i="4"/>
  <c r="AV65" i="4"/>
  <c r="AU65" i="4"/>
  <c r="AT65" i="4"/>
  <c r="AP65" i="4"/>
  <c r="AS64" i="4"/>
  <c r="AW64" i="4" s="1"/>
  <c r="AV64" i="4"/>
  <c r="AU64" i="4"/>
  <c r="AT64" i="4"/>
  <c r="AO64" i="4"/>
  <c r="AS63" i="4"/>
  <c r="AP63" i="4" s="1"/>
  <c r="AW63" i="4"/>
  <c r="AV63" i="4"/>
  <c r="AU63" i="4"/>
  <c r="AT63" i="4"/>
  <c r="AS62" i="4"/>
  <c r="AW62" i="4" s="1"/>
  <c r="AV62" i="4"/>
  <c r="AU62" i="4"/>
  <c r="AT62" i="4"/>
  <c r="AS61" i="4"/>
  <c r="AO61" i="4" s="1"/>
  <c r="AV61" i="4"/>
  <c r="AU61" i="4"/>
  <c r="AT61" i="4"/>
  <c r="AS60" i="4"/>
  <c r="AW60" i="4" s="1"/>
  <c r="AV60" i="4"/>
  <c r="AU60" i="4"/>
  <c r="AT60" i="4"/>
  <c r="AS59" i="4"/>
  <c r="AV59" i="4"/>
  <c r="AU59" i="4"/>
  <c r="AT59" i="4"/>
  <c r="AS58" i="4"/>
  <c r="AW58" i="4" s="1"/>
  <c r="AV58" i="4"/>
  <c r="AU58" i="4"/>
  <c r="AT58" i="4"/>
  <c r="AS57" i="4"/>
  <c r="AO57" i="4" s="1"/>
  <c r="AV57" i="4"/>
  <c r="AU57" i="4"/>
  <c r="AT57" i="4"/>
  <c r="AP57" i="4"/>
  <c r="AS56" i="4"/>
  <c r="AW56" i="4" s="1"/>
  <c r="AV56" i="4"/>
  <c r="AU56" i="4"/>
  <c r="AT56" i="4"/>
  <c r="AS55" i="4"/>
  <c r="AP55" i="4" s="1"/>
  <c r="AV55" i="4"/>
  <c r="AU55" i="4"/>
  <c r="AT55" i="4"/>
  <c r="AS54" i="4"/>
  <c r="AW54" i="4" s="1"/>
  <c r="AV54" i="4"/>
  <c r="AU54" i="4"/>
  <c r="AT54" i="4"/>
  <c r="AS53" i="4"/>
  <c r="AO53" i="4" s="1"/>
  <c r="AV53" i="4"/>
  <c r="AU53" i="4"/>
  <c r="AT53" i="4"/>
  <c r="AS52" i="4"/>
  <c r="AW52" i="4" s="1"/>
  <c r="AV52" i="4"/>
  <c r="AU52" i="4"/>
  <c r="AT52" i="4"/>
  <c r="AO52" i="4"/>
  <c r="AS51" i="4"/>
  <c r="AV51" i="4"/>
  <c r="AU51" i="4"/>
  <c r="AT51" i="4"/>
  <c r="AS50" i="4"/>
  <c r="AW50" i="4" s="1"/>
  <c r="AV50" i="4"/>
  <c r="AU50" i="4"/>
  <c r="AT50" i="4"/>
  <c r="AS49" i="4"/>
  <c r="AO49" i="4" s="1"/>
  <c r="AW49" i="4"/>
  <c r="AV49" i="4"/>
  <c r="AU49" i="4"/>
  <c r="AT49" i="4"/>
  <c r="AP49" i="4"/>
  <c r="AS48" i="4"/>
  <c r="AW48" i="4" s="1"/>
  <c r="AV48" i="4"/>
  <c r="AU48" i="4"/>
  <c r="AT48" i="4"/>
  <c r="AS47" i="4"/>
  <c r="AT47" i="4"/>
  <c r="AW47" i="4"/>
  <c r="AV47" i="4"/>
  <c r="AU47" i="4"/>
  <c r="AP47" i="4"/>
  <c r="AO47" i="4"/>
  <c r="AS46" i="4"/>
  <c r="AW46" i="4" s="1"/>
  <c r="AV46" i="4"/>
  <c r="AU46" i="4"/>
  <c r="AT46" i="4"/>
  <c r="AS45" i="4"/>
  <c r="AO45" i="4" s="1"/>
  <c r="AV45" i="4"/>
  <c r="AU45" i="4"/>
  <c r="AT45" i="4"/>
  <c r="AS44" i="4"/>
  <c r="AP44" i="4" s="1"/>
  <c r="AT44" i="4"/>
  <c r="AV44" i="4"/>
  <c r="AU44" i="4"/>
  <c r="AO44" i="4"/>
  <c r="AS43" i="4"/>
  <c r="AW43" i="4" s="1"/>
  <c r="AV43" i="4"/>
  <c r="AU43" i="4"/>
  <c r="AT43" i="4"/>
  <c r="AS42" i="4"/>
  <c r="AW42" i="4" s="1"/>
  <c r="AV42" i="4"/>
  <c r="AU42" i="4"/>
  <c r="AT42" i="4"/>
  <c r="AS41" i="4"/>
  <c r="AV41" i="4"/>
  <c r="AU41" i="4"/>
  <c r="AT41" i="4"/>
  <c r="AS40" i="4"/>
  <c r="AP40" i="4" s="1"/>
  <c r="AT40" i="4"/>
  <c r="AV40" i="4"/>
  <c r="AU40" i="4"/>
  <c r="AS39" i="4"/>
  <c r="AT39" i="4"/>
  <c r="AV39" i="4"/>
  <c r="AU39" i="4"/>
  <c r="AS38" i="4"/>
  <c r="AP38" i="4" s="1"/>
  <c r="AT38" i="4"/>
  <c r="AV38" i="4"/>
  <c r="AU38" i="4"/>
  <c r="AS37" i="4"/>
  <c r="AO37" i="4" s="1"/>
  <c r="AV37" i="4"/>
  <c r="AU37" i="4"/>
  <c r="AT37" i="4"/>
  <c r="AP37" i="4"/>
  <c r="AS36" i="4"/>
  <c r="AP36" i="4" s="1"/>
  <c r="AT36" i="4"/>
  <c r="AV36" i="4"/>
  <c r="AU36" i="4"/>
  <c r="AS35" i="4"/>
  <c r="AW35" i="4" s="1"/>
  <c r="AT35" i="4"/>
  <c r="AV35" i="4"/>
  <c r="AU35" i="4"/>
  <c r="AP35" i="4"/>
  <c r="AS34" i="4"/>
  <c r="AP34" i="4" s="1"/>
  <c r="AT34" i="4"/>
  <c r="AV34" i="4"/>
  <c r="AU34" i="4"/>
  <c r="AS33" i="4"/>
  <c r="AO33" i="4" s="1"/>
  <c r="AV33" i="4"/>
  <c r="AU33" i="4"/>
  <c r="AT33" i="4"/>
  <c r="AS32" i="4"/>
  <c r="AW32" i="4" s="1"/>
  <c r="AV32" i="4"/>
  <c r="AU32" i="4"/>
  <c r="AT32" i="4"/>
  <c r="AS31" i="4"/>
  <c r="AP31" i="4" s="1"/>
  <c r="AT31" i="4"/>
  <c r="AV31" i="4"/>
  <c r="AU31" i="4"/>
  <c r="AO31" i="4"/>
  <c r="AS30" i="4"/>
  <c r="AP30" i="4" s="1"/>
  <c r="AT30" i="4"/>
  <c r="AV30" i="4"/>
  <c r="AU30" i="4"/>
  <c r="AS29" i="4"/>
  <c r="AV29" i="4"/>
  <c r="AU29" i="4"/>
  <c r="AT29" i="4"/>
  <c r="AS28" i="4"/>
  <c r="AW28" i="4" s="1"/>
  <c r="AV28" i="4"/>
  <c r="AU28" i="4"/>
  <c r="AT28" i="4"/>
  <c r="AS27" i="4"/>
  <c r="AO27" i="4" s="1"/>
  <c r="AV27" i="4"/>
  <c r="AU27" i="4"/>
  <c r="AT27" i="4"/>
  <c r="AS26" i="4"/>
  <c r="AP26" i="4" s="1"/>
  <c r="AT26" i="4"/>
  <c r="AV26" i="4"/>
  <c r="AU26" i="4"/>
  <c r="AS25" i="4"/>
  <c r="AO25" i="4" s="1"/>
  <c r="AV25" i="4"/>
  <c r="AU25" i="4"/>
  <c r="AT25" i="4"/>
  <c r="AS24" i="4"/>
  <c r="AW24" i="4" s="1"/>
  <c r="AV24" i="4"/>
  <c r="AU24" i="4"/>
  <c r="AT24" i="4"/>
  <c r="AS23" i="4"/>
  <c r="AW23" i="4" s="1"/>
  <c r="AV23" i="4"/>
  <c r="AU23" i="4"/>
  <c r="AT23" i="4"/>
  <c r="AS22" i="4"/>
  <c r="AW22" i="4" s="1"/>
  <c r="AV22" i="4"/>
  <c r="AU22" i="4"/>
  <c r="AT22" i="4"/>
  <c r="AS21" i="4"/>
  <c r="AW21" i="4" s="1"/>
  <c r="AT21" i="4"/>
  <c r="AV21" i="4"/>
  <c r="AU21" i="4"/>
  <c r="AS20" i="4"/>
  <c r="AW20" i="4" s="1"/>
  <c r="AV20" i="4"/>
  <c r="AU20" i="4"/>
  <c r="AT20" i="4"/>
  <c r="AS19" i="4"/>
  <c r="AW19" i="4"/>
  <c r="AV19" i="4"/>
  <c r="AU19" i="4"/>
  <c r="AT19" i="4"/>
  <c r="AP19" i="4"/>
  <c r="AO19" i="4"/>
  <c r="AS18" i="4"/>
  <c r="AP18" i="4" s="1"/>
  <c r="AT18" i="4"/>
  <c r="AV18" i="4"/>
  <c r="AU18" i="4"/>
  <c r="AS17" i="4"/>
  <c r="AO17" i="4" s="1"/>
  <c r="AV17" i="4"/>
  <c r="AU17" i="4"/>
  <c r="AT17" i="4"/>
  <c r="AS16" i="4"/>
  <c r="AP16" i="4" s="1"/>
  <c r="AT16" i="4"/>
  <c r="AV16" i="4"/>
  <c r="AU16" i="4"/>
  <c r="AO16" i="4"/>
  <c r="AS15" i="4"/>
  <c r="AW15" i="4" s="1"/>
  <c r="AV15" i="4"/>
  <c r="AU15" i="4"/>
  <c r="AT15" i="4"/>
  <c r="AS14" i="4"/>
  <c r="AW14" i="4" s="1"/>
  <c r="AV14" i="4"/>
  <c r="AU14" i="4"/>
  <c r="AT14" i="4"/>
  <c r="AS13" i="4"/>
  <c r="AV13" i="4"/>
  <c r="AU13" i="4"/>
  <c r="AT13" i="4"/>
  <c r="AS12" i="4"/>
  <c r="AP12" i="4" s="1"/>
  <c r="AT12" i="4"/>
  <c r="AV12" i="4"/>
  <c r="AU12" i="4"/>
  <c r="AS11" i="4"/>
  <c r="AT11" i="4"/>
  <c r="AV11" i="4"/>
  <c r="AU11" i="4"/>
  <c r="AG100" i="4"/>
  <c r="AK100" i="4" s="1"/>
  <c r="AJ100" i="4"/>
  <c r="AI100" i="4"/>
  <c r="AH100" i="4"/>
  <c r="AG99" i="4"/>
  <c r="AC99" i="4" s="1"/>
  <c r="AJ99" i="4"/>
  <c r="AI99" i="4"/>
  <c r="AH99" i="4"/>
  <c r="AD99" i="4"/>
  <c r="AG98" i="4"/>
  <c r="AK98" i="4" s="1"/>
  <c r="AJ98" i="4"/>
  <c r="AI98" i="4"/>
  <c r="AH98" i="4"/>
  <c r="AC98" i="4"/>
  <c r="AG97" i="4"/>
  <c r="AD97" i="4" s="1"/>
  <c r="AK97" i="4"/>
  <c r="AJ97" i="4"/>
  <c r="AI97" i="4"/>
  <c r="AH97" i="4"/>
  <c r="AG96" i="4"/>
  <c r="AK96" i="4" s="1"/>
  <c r="AJ96" i="4"/>
  <c r="AI96" i="4"/>
  <c r="AH96" i="4"/>
  <c r="AG95" i="4"/>
  <c r="AC95" i="4" s="1"/>
  <c r="AJ95" i="4"/>
  <c r="AI95" i="4"/>
  <c r="AH95" i="4"/>
  <c r="AG94" i="4"/>
  <c r="AK94" i="4" s="1"/>
  <c r="AJ94" i="4"/>
  <c r="AI94" i="4"/>
  <c r="AH94" i="4"/>
  <c r="AG93" i="4"/>
  <c r="AJ93" i="4"/>
  <c r="AI93" i="4"/>
  <c r="AH93" i="4"/>
  <c r="AG92" i="4"/>
  <c r="AK92" i="4" s="1"/>
  <c r="AJ92" i="4"/>
  <c r="AI92" i="4"/>
  <c r="AH92" i="4"/>
  <c r="AG91" i="4"/>
  <c r="AC91" i="4" s="1"/>
  <c r="AJ91" i="4"/>
  <c r="AI91" i="4"/>
  <c r="AH91" i="4"/>
  <c r="AD91" i="4"/>
  <c r="AG90" i="4"/>
  <c r="AK90" i="4" s="1"/>
  <c r="AJ90" i="4"/>
  <c r="AI90" i="4"/>
  <c r="AH90" i="4"/>
  <c r="AG89" i="4"/>
  <c r="AD89" i="4" s="1"/>
  <c r="AJ89" i="4"/>
  <c r="AI89" i="4"/>
  <c r="AH89" i="4"/>
  <c r="AG88" i="4"/>
  <c r="AK88" i="4" s="1"/>
  <c r="AJ88" i="4"/>
  <c r="AI88" i="4"/>
  <c r="AH88" i="4"/>
  <c r="AG87" i="4"/>
  <c r="AC87" i="4" s="1"/>
  <c r="AJ87" i="4"/>
  <c r="AI87" i="4"/>
  <c r="AH87" i="4"/>
  <c r="AG86" i="4"/>
  <c r="AK86" i="4" s="1"/>
  <c r="AJ86" i="4"/>
  <c r="AI86" i="4"/>
  <c r="AH86" i="4"/>
  <c r="AC86" i="4"/>
  <c r="AG85" i="4"/>
  <c r="AJ85" i="4"/>
  <c r="AI85" i="4"/>
  <c r="AH85" i="4"/>
  <c r="AG84" i="4"/>
  <c r="AK84" i="4" s="1"/>
  <c r="AJ84" i="4"/>
  <c r="AI84" i="4"/>
  <c r="AH84" i="4"/>
  <c r="AG83" i="4"/>
  <c r="AC83" i="4" s="1"/>
  <c r="AK83" i="4"/>
  <c r="AJ83" i="4"/>
  <c r="AI83" i="4"/>
  <c r="AH83" i="4"/>
  <c r="AD83" i="4"/>
  <c r="AG82" i="4"/>
  <c r="AK82" i="4" s="1"/>
  <c r="AJ82" i="4"/>
  <c r="AI82" i="4"/>
  <c r="AH82" i="4"/>
  <c r="AG81" i="4"/>
  <c r="AK81" i="4"/>
  <c r="AJ81" i="4"/>
  <c r="AI81" i="4"/>
  <c r="AH81" i="4"/>
  <c r="AD81" i="4"/>
  <c r="AC81" i="4"/>
  <c r="AG80" i="4"/>
  <c r="AK80" i="4" s="1"/>
  <c r="AJ80" i="4"/>
  <c r="AI80" i="4"/>
  <c r="AH80" i="4"/>
  <c r="AG79" i="4"/>
  <c r="AC79" i="4" s="1"/>
  <c r="AJ79" i="4"/>
  <c r="AI79" i="4"/>
  <c r="AH79" i="4"/>
  <c r="AG78" i="4"/>
  <c r="AK78" i="4" s="1"/>
  <c r="AJ78" i="4"/>
  <c r="AI78" i="4"/>
  <c r="AH78" i="4"/>
  <c r="AC78" i="4"/>
  <c r="AG77" i="4"/>
  <c r="AJ77" i="4"/>
  <c r="AI77" i="4"/>
  <c r="AH77" i="4"/>
  <c r="AG76" i="4"/>
  <c r="AK76" i="4" s="1"/>
  <c r="AJ76" i="4"/>
  <c r="AI76" i="4"/>
  <c r="AH76" i="4"/>
  <c r="AG75" i="4"/>
  <c r="AC75" i="4" s="1"/>
  <c r="AK75" i="4"/>
  <c r="AJ75" i="4"/>
  <c r="AI75" i="4"/>
  <c r="AH75" i="4"/>
  <c r="AD75" i="4"/>
  <c r="AG74" i="4"/>
  <c r="AK74" i="4" s="1"/>
  <c r="AJ74" i="4"/>
  <c r="AI74" i="4"/>
  <c r="AH74" i="4"/>
  <c r="AG73" i="4"/>
  <c r="AK73" i="4" s="1"/>
  <c r="AJ73" i="4"/>
  <c r="AI73" i="4"/>
  <c r="AH73" i="4"/>
  <c r="AD73" i="4"/>
  <c r="AC73" i="4"/>
  <c r="AG72" i="4"/>
  <c r="AK72" i="4" s="1"/>
  <c r="AJ72" i="4"/>
  <c r="AI72" i="4"/>
  <c r="AH72" i="4"/>
  <c r="AG71" i="4"/>
  <c r="AC71" i="4" s="1"/>
  <c r="AJ71" i="4"/>
  <c r="AI71" i="4"/>
  <c r="AH71" i="4"/>
  <c r="AG70" i="4"/>
  <c r="AK70" i="4" s="1"/>
  <c r="AJ70" i="4"/>
  <c r="AI70" i="4"/>
  <c r="AH70" i="4"/>
  <c r="AC70" i="4"/>
  <c r="AG69" i="4"/>
  <c r="AJ69" i="4"/>
  <c r="AI69" i="4"/>
  <c r="AH69" i="4"/>
  <c r="AG68" i="4"/>
  <c r="AK68" i="4" s="1"/>
  <c r="AJ68" i="4"/>
  <c r="AI68" i="4"/>
  <c r="AH68" i="4"/>
  <c r="AG67" i="4"/>
  <c r="AC67" i="4" s="1"/>
  <c r="AJ67" i="4"/>
  <c r="AI67" i="4"/>
  <c r="AH67" i="4"/>
  <c r="AG66" i="4"/>
  <c r="AK66" i="4" s="1"/>
  <c r="AJ66" i="4"/>
  <c r="AI66" i="4"/>
  <c r="AH66" i="4"/>
  <c r="AG65" i="4"/>
  <c r="AC65" i="4" s="1"/>
  <c r="AJ65" i="4"/>
  <c r="AI65" i="4"/>
  <c r="AH65" i="4"/>
  <c r="AD65" i="4"/>
  <c r="AG64" i="4"/>
  <c r="AK64" i="4" s="1"/>
  <c r="AJ64" i="4"/>
  <c r="AI64" i="4"/>
  <c r="AH64" i="4"/>
  <c r="AG63" i="4"/>
  <c r="AC63" i="4" s="1"/>
  <c r="AJ63" i="4"/>
  <c r="AI63" i="4"/>
  <c r="AH63" i="4"/>
  <c r="AG62" i="4"/>
  <c r="AK62" i="4" s="1"/>
  <c r="AJ62" i="4"/>
  <c r="AI62" i="4"/>
  <c r="AH62" i="4"/>
  <c r="AC62" i="4"/>
  <c r="AG61" i="4"/>
  <c r="AJ61" i="4"/>
  <c r="AI61" i="4"/>
  <c r="AH61" i="4"/>
  <c r="AG60" i="4"/>
  <c r="AK60" i="4" s="1"/>
  <c r="AJ60" i="4"/>
  <c r="AI60" i="4"/>
  <c r="AH60" i="4"/>
  <c r="AG59" i="4"/>
  <c r="AC59" i="4" s="1"/>
  <c r="AK59" i="4"/>
  <c r="AJ59" i="4"/>
  <c r="AI59" i="4"/>
  <c r="AH59" i="4"/>
  <c r="AG58" i="4"/>
  <c r="AK58" i="4" s="1"/>
  <c r="AJ58" i="4"/>
  <c r="AI58" i="4"/>
  <c r="AH58" i="4"/>
  <c r="AC58" i="4"/>
  <c r="AG57" i="4"/>
  <c r="AK57" i="4"/>
  <c r="AJ57" i="4"/>
  <c r="AI57" i="4"/>
  <c r="AH57" i="4"/>
  <c r="AD57" i="4"/>
  <c r="AC57" i="4"/>
  <c r="AG56" i="4"/>
  <c r="AK56" i="4" s="1"/>
  <c r="AJ56" i="4"/>
  <c r="AI56" i="4"/>
  <c r="AH56" i="4"/>
  <c r="AG55" i="4"/>
  <c r="AC55" i="4" s="1"/>
  <c r="AJ55" i="4"/>
  <c r="AI55" i="4"/>
  <c r="AH55" i="4"/>
  <c r="AG54" i="4"/>
  <c r="AK54" i="4" s="1"/>
  <c r="AJ54" i="4"/>
  <c r="AI54" i="4"/>
  <c r="AH54" i="4"/>
  <c r="AG53" i="4"/>
  <c r="AJ53" i="4"/>
  <c r="AI53" i="4"/>
  <c r="AH53" i="4"/>
  <c r="AG52" i="4"/>
  <c r="AK52" i="4" s="1"/>
  <c r="AJ52" i="4"/>
  <c r="AI52" i="4"/>
  <c r="AH52" i="4"/>
  <c r="AG51" i="4"/>
  <c r="AC51" i="4" s="1"/>
  <c r="AJ51" i="4"/>
  <c r="AI51" i="4"/>
  <c r="AH51" i="4"/>
  <c r="AG50" i="4"/>
  <c r="AK50" i="4" s="1"/>
  <c r="AJ50" i="4"/>
  <c r="AI50" i="4"/>
  <c r="AH50" i="4"/>
  <c r="AC50" i="4"/>
  <c r="AG49" i="4"/>
  <c r="AK49" i="4"/>
  <c r="AJ49" i="4"/>
  <c r="AI49" i="4"/>
  <c r="AH49" i="4"/>
  <c r="AD49" i="4"/>
  <c r="AC49" i="4"/>
  <c r="AG48" i="4"/>
  <c r="AK48" i="4" s="1"/>
  <c r="AJ48" i="4"/>
  <c r="AI48" i="4"/>
  <c r="AH48" i="4"/>
  <c r="AG47" i="4"/>
  <c r="AK47" i="4" s="1"/>
  <c r="AH47" i="4"/>
  <c r="AJ47" i="4"/>
  <c r="AI47" i="4"/>
  <c r="AD47" i="4"/>
  <c r="AG46" i="4"/>
  <c r="AK46" i="4" s="1"/>
  <c r="AJ46" i="4"/>
  <c r="AI46" i="4"/>
  <c r="AH46" i="4"/>
  <c r="AG45" i="4"/>
  <c r="AC45" i="4" s="1"/>
  <c r="AJ45" i="4"/>
  <c r="AI45" i="4"/>
  <c r="AH45" i="4"/>
  <c r="AG44" i="4"/>
  <c r="AD44" i="4" s="1"/>
  <c r="AH44" i="4"/>
  <c r="AJ44" i="4"/>
  <c r="AI44" i="4"/>
  <c r="AG43" i="4"/>
  <c r="AC43" i="4" s="1"/>
  <c r="AJ43" i="4"/>
  <c r="AI43" i="4"/>
  <c r="AH43" i="4"/>
  <c r="AG42" i="4"/>
  <c r="AK42" i="4" s="1"/>
  <c r="AJ42" i="4"/>
  <c r="AI42" i="4"/>
  <c r="AH42" i="4"/>
  <c r="AG41" i="4"/>
  <c r="AK41" i="4" s="1"/>
  <c r="AJ41" i="4"/>
  <c r="AI41" i="4"/>
  <c r="AH41" i="4"/>
  <c r="AC41" i="4"/>
  <c r="AG40" i="4"/>
  <c r="AD40" i="4" s="1"/>
  <c r="AH40" i="4"/>
  <c r="AJ40" i="4"/>
  <c r="AI40" i="4"/>
  <c r="AG39" i="4"/>
  <c r="AK39" i="4" s="1"/>
  <c r="AH39" i="4"/>
  <c r="AJ39" i="4"/>
  <c r="AI39" i="4"/>
  <c r="AD39" i="4"/>
  <c r="AG38" i="4"/>
  <c r="AD38" i="4" s="1"/>
  <c r="AH38" i="4"/>
  <c r="AK38" i="4"/>
  <c r="AJ38" i="4"/>
  <c r="AI38" i="4"/>
  <c r="AG37" i="4"/>
  <c r="AC37" i="4" s="1"/>
  <c r="AJ37" i="4"/>
  <c r="AI37" i="4"/>
  <c r="AH37" i="4"/>
  <c r="AG36" i="4"/>
  <c r="AD36" i="4" s="1"/>
  <c r="AH36" i="4"/>
  <c r="AJ36" i="4"/>
  <c r="AI36" i="4"/>
  <c r="AG35" i="4"/>
  <c r="AK35" i="4" s="1"/>
  <c r="AH35" i="4"/>
  <c r="AJ35" i="4"/>
  <c r="AI35" i="4"/>
  <c r="AG34" i="4"/>
  <c r="AD34" i="4" s="1"/>
  <c r="AH34" i="4"/>
  <c r="AJ34" i="4"/>
  <c r="AI34" i="4"/>
  <c r="AC34" i="4"/>
  <c r="AG33" i="4"/>
  <c r="AK33" i="4" s="1"/>
  <c r="AJ33" i="4"/>
  <c r="AI33" i="4"/>
  <c r="AH33" i="4"/>
  <c r="AC33" i="4"/>
  <c r="AG32" i="4"/>
  <c r="AK32" i="4" s="1"/>
  <c r="AJ32" i="4"/>
  <c r="AI32" i="4"/>
  <c r="AH32" i="4"/>
  <c r="AG31" i="4"/>
  <c r="AK31" i="4" s="1"/>
  <c r="AH31" i="4"/>
  <c r="AJ31" i="4"/>
  <c r="AI31" i="4"/>
  <c r="AG30" i="4"/>
  <c r="AD30" i="4" s="1"/>
  <c r="AH30" i="4"/>
  <c r="AJ30" i="4"/>
  <c r="AI30" i="4"/>
  <c r="AG29" i="4"/>
  <c r="AC29" i="4" s="1"/>
  <c r="AJ29" i="4"/>
  <c r="AI29" i="4"/>
  <c r="AH29" i="4"/>
  <c r="AD29" i="4"/>
  <c r="AG28" i="4"/>
  <c r="AK28" i="4" s="1"/>
  <c r="AJ28" i="4"/>
  <c r="AI28" i="4"/>
  <c r="AH28" i="4"/>
  <c r="AG27" i="4"/>
  <c r="AC27" i="4" s="1"/>
  <c r="AJ27" i="4"/>
  <c r="AI27" i="4"/>
  <c r="AH27" i="4"/>
  <c r="AG26" i="4"/>
  <c r="AH26" i="4"/>
  <c r="AJ26" i="4"/>
  <c r="AI26" i="4"/>
  <c r="AG25" i="4"/>
  <c r="AK25" i="4" s="1"/>
  <c r="AJ25" i="4"/>
  <c r="AI25" i="4"/>
  <c r="AH25" i="4"/>
  <c r="AC25" i="4"/>
  <c r="AG24" i="4"/>
  <c r="AK24" i="4" s="1"/>
  <c r="AJ24" i="4"/>
  <c r="AI24" i="4"/>
  <c r="AH24" i="4"/>
  <c r="AG23" i="4"/>
  <c r="AC23" i="4" s="1"/>
  <c r="AJ23" i="4"/>
  <c r="AI23" i="4"/>
  <c r="AH23" i="4"/>
  <c r="AG22" i="4"/>
  <c r="AK22" i="4" s="1"/>
  <c r="AJ22" i="4"/>
  <c r="AI22" i="4"/>
  <c r="AH22" i="4"/>
  <c r="AG21" i="4"/>
  <c r="AH21" i="4"/>
  <c r="AJ21" i="4"/>
  <c r="AI21" i="4"/>
  <c r="AG20" i="4"/>
  <c r="AK20" i="4" s="1"/>
  <c r="AJ20" i="4"/>
  <c r="AI20" i="4"/>
  <c r="AH20" i="4"/>
  <c r="AG19" i="4"/>
  <c r="AC19" i="4" s="1"/>
  <c r="AJ19" i="4"/>
  <c r="AI19" i="4"/>
  <c r="AH19" i="4"/>
  <c r="AD19" i="4"/>
  <c r="AG18" i="4"/>
  <c r="AD18" i="4" s="1"/>
  <c r="AH18" i="4"/>
  <c r="AJ18" i="4"/>
  <c r="AI18" i="4"/>
  <c r="AG17" i="4"/>
  <c r="AC17" i="4" s="1"/>
  <c r="AK17" i="4"/>
  <c r="AJ17" i="4"/>
  <c r="AI17" i="4"/>
  <c r="AH17" i="4"/>
  <c r="AG16" i="4"/>
  <c r="AD16" i="4" s="1"/>
  <c r="AH16" i="4"/>
  <c r="AJ16" i="4"/>
  <c r="AI16" i="4"/>
  <c r="AG15" i="4"/>
  <c r="AC15" i="4" s="1"/>
  <c r="AK15" i="4"/>
  <c r="AJ15" i="4"/>
  <c r="AI15" i="4"/>
  <c r="AH15" i="4"/>
  <c r="AD15" i="4"/>
  <c r="AG14" i="4"/>
  <c r="AK14" i="4" s="1"/>
  <c r="AJ14" i="4"/>
  <c r="AI14" i="4"/>
  <c r="AH14" i="4"/>
  <c r="AG13" i="4"/>
  <c r="AK13" i="4" s="1"/>
  <c r="AJ13" i="4"/>
  <c r="AI13" i="4"/>
  <c r="AH13" i="4"/>
  <c r="AC13" i="4"/>
  <c r="AG12" i="4"/>
  <c r="AD12" i="4" s="1"/>
  <c r="AH12" i="4"/>
  <c r="AJ12" i="4"/>
  <c r="AI12" i="4"/>
  <c r="AG11" i="4"/>
  <c r="AK11" i="4" s="1"/>
  <c r="AH11" i="4"/>
  <c r="AJ11" i="4"/>
  <c r="AI11" i="4"/>
  <c r="AD11" i="4"/>
  <c r="U100" i="4"/>
  <c r="Y100" i="4" s="1"/>
  <c r="X100" i="4"/>
  <c r="W100" i="4"/>
  <c r="V100" i="4"/>
  <c r="Q100" i="4"/>
  <c r="U99" i="4"/>
  <c r="R99" i="4" s="1"/>
  <c r="Y99" i="4"/>
  <c r="X99" i="4"/>
  <c r="W99" i="4"/>
  <c r="V99" i="4"/>
  <c r="U98" i="4"/>
  <c r="Y98" i="4" s="1"/>
  <c r="X98" i="4"/>
  <c r="W98" i="4"/>
  <c r="V98" i="4"/>
  <c r="U97" i="4"/>
  <c r="Q97" i="4" s="1"/>
  <c r="X97" i="4"/>
  <c r="W97" i="4"/>
  <c r="V97" i="4"/>
  <c r="U96" i="4"/>
  <c r="Y96" i="4" s="1"/>
  <c r="X96" i="4"/>
  <c r="W96" i="4"/>
  <c r="V96" i="4"/>
  <c r="U95" i="4"/>
  <c r="X95" i="4"/>
  <c r="W95" i="4"/>
  <c r="V95" i="4"/>
  <c r="U94" i="4"/>
  <c r="Y94" i="4" s="1"/>
  <c r="X94" i="4"/>
  <c r="W94" i="4"/>
  <c r="V94" i="4"/>
  <c r="U93" i="4"/>
  <c r="Q93" i="4" s="1"/>
  <c r="X93" i="4"/>
  <c r="W93" i="4"/>
  <c r="V93" i="4"/>
  <c r="R93" i="4"/>
  <c r="U92" i="4"/>
  <c r="Y92" i="4" s="1"/>
  <c r="X92" i="4"/>
  <c r="W92" i="4"/>
  <c r="V92" i="4"/>
  <c r="U91" i="4"/>
  <c r="Y91" i="4"/>
  <c r="X91" i="4"/>
  <c r="W91" i="4"/>
  <c r="V91" i="4"/>
  <c r="R91" i="4"/>
  <c r="Q91" i="4"/>
  <c r="U90" i="4"/>
  <c r="Y90" i="4" s="1"/>
  <c r="X90" i="4"/>
  <c r="W90" i="4"/>
  <c r="V90" i="4"/>
  <c r="U89" i="4"/>
  <c r="Q89" i="4" s="1"/>
  <c r="X89" i="4"/>
  <c r="W89" i="4"/>
  <c r="V89" i="4"/>
  <c r="U88" i="4"/>
  <c r="Y88" i="4" s="1"/>
  <c r="X88" i="4"/>
  <c r="W88" i="4"/>
  <c r="V88" i="4"/>
  <c r="Q88" i="4"/>
  <c r="U87" i="4"/>
  <c r="X87" i="4"/>
  <c r="W87" i="4"/>
  <c r="V87" i="4"/>
  <c r="U86" i="4"/>
  <c r="Y86" i="4" s="1"/>
  <c r="X86" i="4"/>
  <c r="W86" i="4"/>
  <c r="V86" i="4"/>
  <c r="U85" i="4"/>
  <c r="Q85" i="4" s="1"/>
  <c r="X85" i="4"/>
  <c r="W85" i="4"/>
  <c r="V85" i="4"/>
  <c r="U84" i="4"/>
  <c r="Y84" i="4" s="1"/>
  <c r="X84" i="4"/>
  <c r="W84" i="4"/>
  <c r="V84" i="4"/>
  <c r="Q84" i="4"/>
  <c r="U83" i="4"/>
  <c r="Y83" i="4" s="1"/>
  <c r="X83" i="4"/>
  <c r="W83" i="4"/>
  <c r="V83" i="4"/>
  <c r="R83" i="4"/>
  <c r="Q83" i="4"/>
  <c r="U82" i="4"/>
  <c r="Y82" i="4" s="1"/>
  <c r="X82" i="4"/>
  <c r="W82" i="4"/>
  <c r="V82" i="4"/>
  <c r="U81" i="4"/>
  <c r="Q81" i="4" s="1"/>
  <c r="X81" i="4"/>
  <c r="W81" i="4"/>
  <c r="V81" i="4"/>
  <c r="U80" i="4"/>
  <c r="Y80" i="4" s="1"/>
  <c r="X80" i="4"/>
  <c r="W80" i="4"/>
  <c r="V80" i="4"/>
  <c r="U79" i="4"/>
  <c r="X79" i="4"/>
  <c r="W79" i="4"/>
  <c r="V79" i="4"/>
  <c r="U78" i="4"/>
  <c r="Y78" i="4" s="1"/>
  <c r="X78" i="4"/>
  <c r="W78" i="4"/>
  <c r="V78" i="4"/>
  <c r="U77" i="4"/>
  <c r="Q77" i="4" s="1"/>
  <c r="X77" i="4"/>
  <c r="W77" i="4"/>
  <c r="V77" i="4"/>
  <c r="U76" i="4"/>
  <c r="Y76" i="4" s="1"/>
  <c r="X76" i="4"/>
  <c r="W76" i="4"/>
  <c r="V76" i="4"/>
  <c r="Q76" i="4"/>
  <c r="U75" i="4"/>
  <c r="Y75" i="4" s="1"/>
  <c r="X75" i="4"/>
  <c r="W75" i="4"/>
  <c r="V75" i="4"/>
  <c r="R75" i="4"/>
  <c r="Q75" i="4"/>
  <c r="U74" i="4"/>
  <c r="Y74" i="4" s="1"/>
  <c r="X74" i="4"/>
  <c r="W74" i="4"/>
  <c r="V74" i="4"/>
  <c r="U73" i="4"/>
  <c r="Q73" i="4" s="1"/>
  <c r="X73" i="4"/>
  <c r="W73" i="4"/>
  <c r="V73" i="4"/>
  <c r="U72" i="4"/>
  <c r="Y72" i="4" s="1"/>
  <c r="X72" i="4"/>
  <c r="W72" i="4"/>
  <c r="V72" i="4"/>
  <c r="U71" i="4"/>
  <c r="X71" i="4"/>
  <c r="W71" i="4"/>
  <c r="V71" i="4"/>
  <c r="U70" i="4"/>
  <c r="Y70" i="4" s="1"/>
  <c r="X70" i="4"/>
  <c r="W70" i="4"/>
  <c r="V70" i="4"/>
  <c r="U69" i="4"/>
  <c r="Q69" i="4" s="1"/>
  <c r="Y69" i="4"/>
  <c r="X69" i="4"/>
  <c r="W69" i="4"/>
  <c r="V69" i="4"/>
  <c r="R69" i="4"/>
  <c r="U68" i="4"/>
  <c r="Y68" i="4" s="1"/>
  <c r="X68" i="4"/>
  <c r="W68" i="4"/>
  <c r="V68" i="4"/>
  <c r="Q68" i="4"/>
  <c r="U67" i="4"/>
  <c r="Y67" i="4" s="1"/>
  <c r="X67" i="4"/>
  <c r="W67" i="4"/>
  <c r="V67" i="4"/>
  <c r="Q67" i="4"/>
  <c r="U66" i="4"/>
  <c r="Y66" i="4" s="1"/>
  <c r="X66" i="4"/>
  <c r="W66" i="4"/>
  <c r="V66" i="4"/>
  <c r="U65" i="4"/>
  <c r="Q65" i="4" s="1"/>
  <c r="X65" i="4"/>
  <c r="W65" i="4"/>
  <c r="V65" i="4"/>
  <c r="U64" i="4"/>
  <c r="Y64" i="4" s="1"/>
  <c r="X64" i="4"/>
  <c r="W64" i="4"/>
  <c r="V64" i="4"/>
  <c r="U63" i="4"/>
  <c r="X63" i="4"/>
  <c r="W63" i="4"/>
  <c r="V63" i="4"/>
  <c r="U62" i="4"/>
  <c r="Y62" i="4" s="1"/>
  <c r="X62" i="4"/>
  <c r="W62" i="4"/>
  <c r="V62" i="4"/>
  <c r="U61" i="4"/>
  <c r="Q61" i="4" s="1"/>
  <c r="X61" i="4"/>
  <c r="W61" i="4"/>
  <c r="V61" i="4"/>
  <c r="U60" i="4"/>
  <c r="Y60" i="4" s="1"/>
  <c r="X60" i="4"/>
  <c r="W60" i="4"/>
  <c r="V60" i="4"/>
  <c r="U59" i="4"/>
  <c r="Y59" i="4"/>
  <c r="X59" i="4"/>
  <c r="W59" i="4"/>
  <c r="V59" i="4"/>
  <c r="R59" i="4"/>
  <c r="Q59" i="4"/>
  <c r="U58" i="4"/>
  <c r="Y58" i="4" s="1"/>
  <c r="X58" i="4"/>
  <c r="W58" i="4"/>
  <c r="V58" i="4"/>
  <c r="U57" i="4"/>
  <c r="Q57" i="4" s="1"/>
  <c r="X57" i="4"/>
  <c r="W57" i="4"/>
  <c r="V57" i="4"/>
  <c r="U56" i="4"/>
  <c r="Y56" i="4" s="1"/>
  <c r="X56" i="4"/>
  <c r="W56" i="4"/>
  <c r="V56" i="4"/>
  <c r="Q56" i="4"/>
  <c r="U55" i="4"/>
  <c r="X55" i="4"/>
  <c r="W55" i="4"/>
  <c r="V55" i="4"/>
  <c r="U54" i="4"/>
  <c r="Y54" i="4" s="1"/>
  <c r="X54" i="4"/>
  <c r="W54" i="4"/>
  <c r="V54" i="4"/>
  <c r="U53" i="4"/>
  <c r="Q53" i="4" s="1"/>
  <c r="X53" i="4"/>
  <c r="W53" i="4"/>
  <c r="V53" i="4"/>
  <c r="U52" i="4"/>
  <c r="Y52" i="4" s="1"/>
  <c r="X52" i="4"/>
  <c r="W52" i="4"/>
  <c r="V52" i="4"/>
  <c r="Q52" i="4"/>
  <c r="U51" i="4"/>
  <c r="Y51" i="4"/>
  <c r="X51" i="4"/>
  <c r="W51" i="4"/>
  <c r="V51" i="4"/>
  <c r="R51" i="4"/>
  <c r="Q51" i="4"/>
  <c r="U50" i="4"/>
  <c r="Y50" i="4" s="1"/>
  <c r="X50" i="4"/>
  <c r="W50" i="4"/>
  <c r="V50" i="4"/>
  <c r="U49" i="4"/>
  <c r="Q49" i="4" s="1"/>
  <c r="X49" i="4"/>
  <c r="W49" i="4"/>
  <c r="V49" i="4"/>
  <c r="U48" i="4"/>
  <c r="Q48" i="4" s="1"/>
  <c r="V48" i="4"/>
  <c r="X48" i="4"/>
  <c r="W48" i="4"/>
  <c r="U47" i="4"/>
  <c r="Y47" i="4" s="1"/>
  <c r="X47" i="4"/>
  <c r="W47" i="4"/>
  <c r="V47" i="4"/>
  <c r="Q47" i="4"/>
  <c r="U46" i="4"/>
  <c r="Y46" i="4" s="1"/>
  <c r="X46" i="4"/>
  <c r="W46" i="4"/>
  <c r="V46" i="4"/>
  <c r="U45" i="4"/>
  <c r="X45" i="4"/>
  <c r="W45" i="4"/>
  <c r="V45" i="4"/>
  <c r="U44" i="4"/>
  <c r="R44" i="4" s="1"/>
  <c r="V44" i="4"/>
  <c r="X44" i="4"/>
  <c r="W44" i="4"/>
  <c r="Q44" i="4"/>
  <c r="U43" i="4"/>
  <c r="X43" i="4"/>
  <c r="W43" i="4"/>
  <c r="V43" i="4"/>
  <c r="U42" i="4"/>
  <c r="Y42" i="4" s="1"/>
  <c r="X42" i="4"/>
  <c r="W42" i="4"/>
  <c r="V42" i="4"/>
  <c r="U41" i="4"/>
  <c r="Y41" i="4" s="1"/>
  <c r="V41" i="4"/>
  <c r="X41" i="4"/>
  <c r="W41" i="4"/>
  <c r="U40" i="4"/>
  <c r="V40" i="4"/>
  <c r="X40" i="4"/>
  <c r="W40" i="4"/>
  <c r="U39" i="4"/>
  <c r="Y39" i="4" s="1"/>
  <c r="V39" i="4"/>
  <c r="X39" i="4"/>
  <c r="W39" i="4"/>
  <c r="R39" i="4"/>
  <c r="U38" i="4"/>
  <c r="R38" i="4" s="1"/>
  <c r="V38" i="4"/>
  <c r="X38" i="4"/>
  <c r="W38" i="4"/>
  <c r="U37" i="4"/>
  <c r="Q37" i="4" s="1"/>
  <c r="X37" i="4"/>
  <c r="W37" i="4"/>
  <c r="V37" i="4"/>
  <c r="U36" i="4"/>
  <c r="Q36" i="4" s="1"/>
  <c r="V36" i="4"/>
  <c r="X36" i="4"/>
  <c r="W36" i="4"/>
  <c r="U35" i="4"/>
  <c r="R35" i="4" s="1"/>
  <c r="V35" i="4"/>
  <c r="X35" i="4"/>
  <c r="W35" i="4"/>
  <c r="U34" i="4"/>
  <c r="Y34" i="4" s="1"/>
  <c r="X34" i="4"/>
  <c r="W34" i="4"/>
  <c r="V34" i="4"/>
  <c r="U33" i="4"/>
  <c r="X33" i="4"/>
  <c r="W33" i="4"/>
  <c r="V33" i="4"/>
  <c r="U32" i="4"/>
  <c r="R32" i="4" s="1"/>
  <c r="V32" i="4"/>
  <c r="X32" i="4"/>
  <c r="W32" i="4"/>
  <c r="Q32" i="4"/>
  <c r="U31" i="4"/>
  <c r="V31" i="4"/>
  <c r="X31" i="4"/>
  <c r="W31" i="4"/>
  <c r="U30" i="4"/>
  <c r="R30" i="4" s="1"/>
  <c r="V30" i="4"/>
  <c r="X30" i="4"/>
  <c r="W30" i="4"/>
  <c r="U29" i="4"/>
  <c r="Q29" i="4" s="1"/>
  <c r="Y29" i="4"/>
  <c r="X29" i="4"/>
  <c r="W29" i="4"/>
  <c r="V29" i="4"/>
  <c r="R29" i="4"/>
  <c r="U28" i="4"/>
  <c r="Y28" i="4" s="1"/>
  <c r="X28" i="4"/>
  <c r="W28" i="4"/>
  <c r="V28" i="4"/>
  <c r="Q28" i="4"/>
  <c r="U27" i="4"/>
  <c r="R27" i="4" s="1"/>
  <c r="X27" i="4"/>
  <c r="W27" i="4"/>
  <c r="V27" i="4"/>
  <c r="U26" i="4"/>
  <c r="R26" i="4" s="1"/>
  <c r="V26" i="4"/>
  <c r="X26" i="4"/>
  <c r="W26" i="4"/>
  <c r="U25" i="4"/>
  <c r="Q25" i="4" s="1"/>
  <c r="X25" i="4"/>
  <c r="W25" i="4"/>
  <c r="V25" i="4"/>
  <c r="U24" i="4"/>
  <c r="Y24" i="4" s="1"/>
  <c r="X24" i="4"/>
  <c r="W24" i="4"/>
  <c r="V24" i="4"/>
  <c r="Q24" i="4"/>
  <c r="U23" i="4"/>
  <c r="X23" i="4"/>
  <c r="W23" i="4"/>
  <c r="V23" i="4"/>
  <c r="U22" i="4"/>
  <c r="Y22" i="4" s="1"/>
  <c r="X22" i="4"/>
  <c r="W22" i="4"/>
  <c r="V22" i="4"/>
  <c r="U21" i="4"/>
  <c r="Y21" i="4" s="1"/>
  <c r="V21" i="4"/>
  <c r="X21" i="4"/>
  <c r="W21" i="4"/>
  <c r="U20" i="4"/>
  <c r="Y20" i="4" s="1"/>
  <c r="X20" i="4"/>
  <c r="W20" i="4"/>
  <c r="V20" i="4"/>
  <c r="U19" i="4"/>
  <c r="Q19" i="4" s="1"/>
  <c r="X19" i="4"/>
  <c r="W19" i="4"/>
  <c r="V19" i="4"/>
  <c r="U18" i="4"/>
  <c r="R18" i="4" s="1"/>
  <c r="V18" i="4"/>
  <c r="X18" i="4"/>
  <c r="W18" i="4"/>
  <c r="U17" i="4"/>
  <c r="Q17" i="4" s="1"/>
  <c r="Y17" i="4"/>
  <c r="X17" i="4"/>
  <c r="W17" i="4"/>
  <c r="V17" i="4"/>
  <c r="R17" i="4"/>
  <c r="U16" i="4"/>
  <c r="Y16" i="4" s="1"/>
  <c r="X16" i="4"/>
  <c r="W16" i="4"/>
  <c r="V16" i="4"/>
  <c r="U15" i="4"/>
  <c r="R15" i="4" s="1"/>
  <c r="V15" i="4"/>
  <c r="X15" i="4"/>
  <c r="W15" i="4"/>
  <c r="U14" i="4"/>
  <c r="Y14" i="4" s="1"/>
  <c r="X14" i="4"/>
  <c r="W14" i="4"/>
  <c r="V14" i="4"/>
  <c r="U13" i="4"/>
  <c r="Q13" i="4" s="1"/>
  <c r="Y13" i="4"/>
  <c r="X13" i="4"/>
  <c r="W13" i="4"/>
  <c r="V13" i="4"/>
  <c r="U12" i="4"/>
  <c r="Q12" i="4" s="1"/>
  <c r="V12" i="4"/>
  <c r="X12" i="4"/>
  <c r="W12" i="4"/>
  <c r="U11" i="4"/>
  <c r="Y11" i="4" s="1"/>
  <c r="V11" i="4"/>
  <c r="X11" i="4"/>
  <c r="W11" i="4"/>
  <c r="Q11" i="4"/>
  <c r="I100" i="4"/>
  <c r="M100" i="4" s="1"/>
  <c r="L100" i="4"/>
  <c r="K100" i="4"/>
  <c r="J100" i="4"/>
  <c r="I99" i="4"/>
  <c r="L99" i="4"/>
  <c r="K99" i="4"/>
  <c r="J99" i="4"/>
  <c r="I98" i="4"/>
  <c r="M98" i="4" s="1"/>
  <c r="L98" i="4"/>
  <c r="K98" i="4"/>
  <c r="J98" i="4"/>
  <c r="I97" i="4"/>
  <c r="E97" i="4" s="1"/>
  <c r="M97" i="4"/>
  <c r="L97" i="4"/>
  <c r="K97" i="4"/>
  <c r="J97" i="4"/>
  <c r="I96" i="4"/>
  <c r="M96" i="4" s="1"/>
  <c r="L96" i="4"/>
  <c r="K96" i="4"/>
  <c r="J96" i="4"/>
  <c r="I95" i="4"/>
  <c r="E95" i="4" s="1"/>
  <c r="L95" i="4"/>
  <c r="K95" i="4"/>
  <c r="J95" i="4"/>
  <c r="I94" i="4"/>
  <c r="M94" i="4" s="1"/>
  <c r="L94" i="4"/>
  <c r="K94" i="4"/>
  <c r="J94" i="4"/>
  <c r="E94" i="4"/>
  <c r="I93" i="4"/>
  <c r="F93" i="4" s="1"/>
  <c r="M93" i="4"/>
  <c r="L93" i="4"/>
  <c r="K93" i="4"/>
  <c r="J93" i="4"/>
  <c r="I92" i="4"/>
  <c r="M92" i="4" s="1"/>
  <c r="L92" i="4"/>
  <c r="K92" i="4"/>
  <c r="J92" i="4"/>
  <c r="I91" i="4"/>
  <c r="L91" i="4"/>
  <c r="K91" i="4"/>
  <c r="J91" i="4"/>
  <c r="I90" i="4"/>
  <c r="M90" i="4" s="1"/>
  <c r="L90" i="4"/>
  <c r="K90" i="4"/>
  <c r="J90" i="4"/>
  <c r="I89" i="4"/>
  <c r="E89" i="4" s="1"/>
  <c r="M89" i="4"/>
  <c r="L89" i="4"/>
  <c r="K89" i="4"/>
  <c r="J89" i="4"/>
  <c r="F89" i="4"/>
  <c r="I88" i="4"/>
  <c r="M88" i="4" s="1"/>
  <c r="L88" i="4"/>
  <c r="K88" i="4"/>
  <c r="J88" i="4"/>
  <c r="I87" i="4"/>
  <c r="E87" i="4" s="1"/>
  <c r="L87" i="4"/>
  <c r="K87" i="4"/>
  <c r="J87" i="4"/>
  <c r="I86" i="4"/>
  <c r="M86" i="4" s="1"/>
  <c r="L86" i="4"/>
  <c r="K86" i="4"/>
  <c r="J86" i="4"/>
  <c r="E86" i="4"/>
  <c r="I85" i="4"/>
  <c r="F85" i="4" s="1"/>
  <c r="M85" i="4"/>
  <c r="L85" i="4"/>
  <c r="K85" i="4"/>
  <c r="J85" i="4"/>
  <c r="I84" i="4"/>
  <c r="M84" i="4" s="1"/>
  <c r="L84" i="4"/>
  <c r="K84" i="4"/>
  <c r="J84" i="4"/>
  <c r="I83" i="4"/>
  <c r="L83" i="4"/>
  <c r="K83" i="4"/>
  <c r="J83" i="4"/>
  <c r="I82" i="4"/>
  <c r="M82" i="4" s="1"/>
  <c r="L82" i="4"/>
  <c r="K82" i="4"/>
  <c r="J82" i="4"/>
  <c r="I81" i="4"/>
  <c r="E81" i="4" s="1"/>
  <c r="L81" i="4"/>
  <c r="K81" i="4"/>
  <c r="J81" i="4"/>
  <c r="I80" i="4"/>
  <c r="M80" i="4" s="1"/>
  <c r="L80" i="4"/>
  <c r="K80" i="4"/>
  <c r="J80" i="4"/>
  <c r="I79" i="4"/>
  <c r="E79" i="4" s="1"/>
  <c r="L79" i="4"/>
  <c r="K79" i="4"/>
  <c r="J79" i="4"/>
  <c r="F79" i="4"/>
  <c r="I78" i="4"/>
  <c r="M78" i="4" s="1"/>
  <c r="L78" i="4"/>
  <c r="K78" i="4"/>
  <c r="J78" i="4"/>
  <c r="I77" i="4"/>
  <c r="M77" i="4"/>
  <c r="L77" i="4"/>
  <c r="K77" i="4"/>
  <c r="J77" i="4"/>
  <c r="F77" i="4"/>
  <c r="E77" i="4"/>
  <c r="I76" i="4"/>
  <c r="M76" i="4" s="1"/>
  <c r="L76" i="4"/>
  <c r="K76" i="4"/>
  <c r="J76" i="4"/>
  <c r="I75" i="4"/>
  <c r="L75" i="4"/>
  <c r="K75" i="4"/>
  <c r="J75" i="4"/>
  <c r="I74" i="4"/>
  <c r="M74" i="4" s="1"/>
  <c r="L74" i="4"/>
  <c r="K74" i="4"/>
  <c r="J74" i="4"/>
  <c r="I73" i="4"/>
  <c r="E73" i="4" s="1"/>
  <c r="L73" i="4"/>
  <c r="K73" i="4"/>
  <c r="J73" i="4"/>
  <c r="I72" i="4"/>
  <c r="M72" i="4" s="1"/>
  <c r="L72" i="4"/>
  <c r="K72" i="4"/>
  <c r="J72" i="4"/>
  <c r="I71" i="4"/>
  <c r="E71" i="4" s="1"/>
  <c r="M71" i="4"/>
  <c r="L71" i="4"/>
  <c r="K71" i="4"/>
  <c r="J71" i="4"/>
  <c r="F71" i="4"/>
  <c r="I70" i="4"/>
  <c r="M70" i="4" s="1"/>
  <c r="L70" i="4"/>
  <c r="K70" i="4"/>
  <c r="J70" i="4"/>
  <c r="I69" i="4"/>
  <c r="M69" i="4"/>
  <c r="L69" i="4"/>
  <c r="K69" i="4"/>
  <c r="J69" i="4"/>
  <c r="F69" i="4"/>
  <c r="E69" i="4"/>
  <c r="I68" i="4"/>
  <c r="M68" i="4" s="1"/>
  <c r="L68" i="4"/>
  <c r="K68" i="4"/>
  <c r="J68" i="4"/>
  <c r="I67" i="4"/>
  <c r="L67" i="4"/>
  <c r="K67" i="4"/>
  <c r="J67" i="4"/>
  <c r="I66" i="4"/>
  <c r="M66" i="4" s="1"/>
  <c r="L66" i="4"/>
  <c r="K66" i="4"/>
  <c r="J66" i="4"/>
  <c r="E66" i="4"/>
  <c r="I65" i="4"/>
  <c r="M65" i="4"/>
  <c r="L65" i="4"/>
  <c r="K65" i="4"/>
  <c r="J65" i="4"/>
  <c r="F65" i="4"/>
  <c r="E65" i="4"/>
  <c r="I64" i="4"/>
  <c r="M64" i="4" s="1"/>
  <c r="L64" i="4"/>
  <c r="K64" i="4"/>
  <c r="J64" i="4"/>
  <c r="I63" i="4"/>
  <c r="E63" i="4" s="1"/>
  <c r="L63" i="4"/>
  <c r="K63" i="4"/>
  <c r="J63" i="4"/>
  <c r="I62" i="4"/>
  <c r="M62" i="4" s="1"/>
  <c r="L62" i="4"/>
  <c r="K62" i="4"/>
  <c r="J62" i="4"/>
  <c r="I61" i="4"/>
  <c r="M61" i="4" s="1"/>
  <c r="L61" i="4"/>
  <c r="K61" i="4"/>
  <c r="J61" i="4"/>
  <c r="I60" i="4"/>
  <c r="M60" i="4" s="1"/>
  <c r="L60" i="4"/>
  <c r="K60" i="4"/>
  <c r="J60" i="4"/>
  <c r="I59" i="4"/>
  <c r="E59" i="4" s="1"/>
  <c r="M59" i="4"/>
  <c r="L59" i="4"/>
  <c r="K59" i="4"/>
  <c r="J59" i="4"/>
  <c r="F59" i="4"/>
  <c r="I58" i="4"/>
  <c r="M58" i="4" s="1"/>
  <c r="L58" i="4"/>
  <c r="K58" i="4"/>
  <c r="J58" i="4"/>
  <c r="E58" i="4"/>
  <c r="I57" i="4"/>
  <c r="M57" i="4" s="1"/>
  <c r="L57" i="4"/>
  <c r="K57" i="4"/>
  <c r="J57" i="4"/>
  <c r="E57" i="4"/>
  <c r="I56" i="4"/>
  <c r="M56" i="4" s="1"/>
  <c r="L56" i="4"/>
  <c r="K56" i="4"/>
  <c r="J56" i="4"/>
  <c r="I55" i="4"/>
  <c r="E55" i="4" s="1"/>
  <c r="L55" i="4"/>
  <c r="K55" i="4"/>
  <c r="J55" i="4"/>
  <c r="I54" i="4"/>
  <c r="M54" i="4" s="1"/>
  <c r="L54" i="4"/>
  <c r="K54" i="4"/>
  <c r="J54" i="4"/>
  <c r="E54" i="4"/>
  <c r="I53" i="4"/>
  <c r="M53" i="4" s="1"/>
  <c r="L53" i="4"/>
  <c r="K53" i="4"/>
  <c r="J53" i="4"/>
  <c r="I52" i="4"/>
  <c r="M52" i="4" s="1"/>
  <c r="L52" i="4"/>
  <c r="K52" i="4"/>
  <c r="J52" i="4"/>
  <c r="I51" i="4"/>
  <c r="E51" i="4" s="1"/>
  <c r="L51" i="4"/>
  <c r="K51" i="4"/>
  <c r="J51" i="4"/>
  <c r="I50" i="4"/>
  <c r="M50" i="4" s="1"/>
  <c r="L50" i="4"/>
  <c r="K50" i="4"/>
  <c r="J50" i="4"/>
  <c r="E50" i="4"/>
  <c r="I49" i="4"/>
  <c r="F49" i="4" s="1"/>
  <c r="M49" i="4"/>
  <c r="L49" i="4"/>
  <c r="K49" i="4"/>
  <c r="J49" i="4"/>
  <c r="I48" i="4"/>
  <c r="F48" i="4" s="1"/>
  <c r="J48" i="4"/>
  <c r="L48" i="4"/>
  <c r="K48" i="4"/>
  <c r="I47" i="4"/>
  <c r="E47" i="4" s="1"/>
  <c r="L47" i="4"/>
  <c r="K47" i="4"/>
  <c r="J47" i="4"/>
  <c r="I46" i="4"/>
  <c r="M46" i="4" s="1"/>
  <c r="L46" i="4"/>
  <c r="K46" i="4"/>
  <c r="J46" i="4"/>
  <c r="I45" i="4"/>
  <c r="M45" i="4" s="1"/>
  <c r="L45" i="4"/>
  <c r="K45" i="4"/>
  <c r="J45" i="4"/>
  <c r="I44" i="4"/>
  <c r="F44" i="4" s="1"/>
  <c r="J44" i="4"/>
  <c r="L44" i="4"/>
  <c r="K44" i="4"/>
  <c r="I43" i="4"/>
  <c r="E43" i="4" s="1"/>
  <c r="L43" i="4"/>
  <c r="K43" i="4"/>
  <c r="J43" i="4"/>
  <c r="F43" i="4"/>
  <c r="I42" i="4"/>
  <c r="M42" i="4" s="1"/>
  <c r="L42" i="4"/>
  <c r="K42" i="4"/>
  <c r="J42" i="4"/>
  <c r="E42" i="4"/>
  <c r="I41" i="4"/>
  <c r="F41" i="4" s="1"/>
  <c r="J41" i="4"/>
  <c r="L41" i="4"/>
  <c r="K41" i="4"/>
  <c r="I40" i="4"/>
  <c r="F40" i="4" s="1"/>
  <c r="J40" i="4"/>
  <c r="L40" i="4"/>
  <c r="K40" i="4"/>
  <c r="I39" i="4"/>
  <c r="M39" i="4" s="1"/>
  <c r="J39" i="4"/>
  <c r="L39" i="4"/>
  <c r="K39" i="4"/>
  <c r="F39" i="4"/>
  <c r="I38" i="4"/>
  <c r="F38" i="4" s="1"/>
  <c r="J38" i="4"/>
  <c r="L38" i="4"/>
  <c r="K38" i="4"/>
  <c r="I37" i="4"/>
  <c r="M37" i="4" s="1"/>
  <c r="L37" i="4"/>
  <c r="K37" i="4"/>
  <c r="J37" i="4"/>
  <c r="I36" i="4"/>
  <c r="F36" i="4" s="1"/>
  <c r="J36" i="4"/>
  <c r="L36" i="4"/>
  <c r="K36" i="4"/>
  <c r="I35" i="4"/>
  <c r="M35" i="4" s="1"/>
  <c r="J35" i="4"/>
  <c r="L35" i="4"/>
  <c r="K35" i="4"/>
  <c r="F35" i="4"/>
  <c r="I34" i="4"/>
  <c r="F34" i="4" s="1"/>
  <c r="J34" i="4"/>
  <c r="L34" i="4"/>
  <c r="K34" i="4"/>
  <c r="I33" i="4"/>
  <c r="M33" i="4"/>
  <c r="L33" i="4"/>
  <c r="K33" i="4"/>
  <c r="J33" i="4"/>
  <c r="F33" i="4"/>
  <c r="E33" i="4"/>
  <c r="I32" i="4"/>
  <c r="M32" i="4" s="1"/>
  <c r="L32" i="4"/>
  <c r="K32" i="4"/>
  <c r="J32" i="4"/>
  <c r="I31" i="4"/>
  <c r="M31" i="4" s="1"/>
  <c r="J31" i="4"/>
  <c r="L31" i="4"/>
  <c r="K31" i="4"/>
  <c r="I30" i="4"/>
  <c r="F30" i="4" s="1"/>
  <c r="J30" i="4"/>
  <c r="M30" i="4"/>
  <c r="L30" i="4"/>
  <c r="K30" i="4"/>
  <c r="E30" i="4"/>
  <c r="I29" i="4"/>
  <c r="M29" i="4" s="1"/>
  <c r="L29" i="4"/>
  <c r="K29" i="4"/>
  <c r="J29" i="4"/>
  <c r="I28" i="4"/>
  <c r="M28" i="4" s="1"/>
  <c r="L28" i="4"/>
  <c r="K28" i="4"/>
  <c r="J28" i="4"/>
  <c r="I27" i="4"/>
  <c r="E27" i="4" s="1"/>
  <c r="L27" i="4"/>
  <c r="K27" i="4"/>
  <c r="J27" i="4"/>
  <c r="F27" i="4"/>
  <c r="I26" i="4"/>
  <c r="F26" i="4" s="1"/>
  <c r="J26" i="4"/>
  <c r="M26" i="4"/>
  <c r="L26" i="4"/>
  <c r="K26" i="4"/>
  <c r="E26" i="4"/>
  <c r="I25" i="4"/>
  <c r="E25" i="4" s="1"/>
  <c r="M25" i="4"/>
  <c r="L25" i="4"/>
  <c r="K25" i="4"/>
  <c r="J25" i="4"/>
  <c r="I24" i="4"/>
  <c r="M24" i="4" s="1"/>
  <c r="L24" i="4"/>
  <c r="K24" i="4"/>
  <c r="J24" i="4"/>
  <c r="I23" i="4"/>
  <c r="E23" i="4" s="1"/>
  <c r="M23" i="4"/>
  <c r="L23" i="4"/>
  <c r="K23" i="4"/>
  <c r="J23" i="4"/>
  <c r="F23" i="4"/>
  <c r="I22" i="4"/>
  <c r="M22" i="4" s="1"/>
  <c r="L22" i="4"/>
  <c r="K22" i="4"/>
  <c r="J22" i="4"/>
  <c r="I21" i="4"/>
  <c r="J21" i="4"/>
  <c r="M21" i="4"/>
  <c r="L21" i="4"/>
  <c r="K21" i="4"/>
  <c r="F21" i="4"/>
  <c r="E21" i="4"/>
  <c r="I20" i="4"/>
  <c r="M20" i="4" s="1"/>
  <c r="L20" i="4"/>
  <c r="K20" i="4"/>
  <c r="J20" i="4"/>
  <c r="I19" i="4"/>
  <c r="E19" i="4" s="1"/>
  <c r="L19" i="4"/>
  <c r="K19" i="4"/>
  <c r="J19" i="4"/>
  <c r="I18" i="4"/>
  <c r="F18" i="4" s="1"/>
  <c r="J18" i="4"/>
  <c r="M18" i="4"/>
  <c r="L18" i="4"/>
  <c r="K18" i="4"/>
  <c r="E18" i="4"/>
  <c r="I17" i="4"/>
  <c r="M17" i="4" s="1"/>
  <c r="L17" i="4"/>
  <c r="K17" i="4"/>
  <c r="J17" i="4"/>
  <c r="I16" i="4"/>
  <c r="M16" i="4" s="1"/>
  <c r="L16" i="4"/>
  <c r="K16" i="4"/>
  <c r="J16" i="4"/>
  <c r="I15" i="4"/>
  <c r="M15" i="4" s="1"/>
  <c r="J15" i="4"/>
  <c r="L15" i="4"/>
  <c r="K15" i="4"/>
  <c r="F15" i="4"/>
  <c r="I14" i="4"/>
  <c r="M14" i="4" s="1"/>
  <c r="L14" i="4"/>
  <c r="K14" i="4"/>
  <c r="J14" i="4"/>
  <c r="I13" i="4"/>
  <c r="M13" i="4" s="1"/>
  <c r="L13" i="4"/>
  <c r="K13" i="4"/>
  <c r="J13" i="4"/>
  <c r="F13" i="4"/>
  <c r="E13" i="4"/>
  <c r="I12" i="4"/>
  <c r="F12" i="4" s="1"/>
  <c r="J12" i="4"/>
  <c r="L12" i="4"/>
  <c r="K12" i="4"/>
  <c r="L11" i="4"/>
  <c r="N11" i="4"/>
  <c r="I11" i="4"/>
  <c r="M11" i="4" s="1"/>
  <c r="J11" i="4"/>
  <c r="K11" i="4"/>
  <c r="E11" i="4"/>
  <c r="K5" i="21"/>
  <c r="D5" i="21"/>
  <c r="B26" i="23"/>
  <c r="B2" i="23"/>
  <c r="B30" i="23"/>
  <c r="B28" i="23"/>
  <c r="B27" i="23"/>
  <c r="B25" i="23"/>
  <c r="B24" i="23"/>
  <c r="B23" i="23"/>
  <c r="B22" i="23"/>
  <c r="B20" i="23"/>
  <c r="B19" i="23"/>
  <c r="B18" i="23"/>
  <c r="B17" i="23"/>
  <c r="B16" i="23"/>
  <c r="B15" i="23"/>
  <c r="B14" i="23"/>
  <c r="B13" i="23"/>
  <c r="B12" i="23"/>
  <c r="B11" i="23"/>
  <c r="B10" i="23"/>
  <c r="B9" i="23"/>
  <c r="B8" i="23"/>
  <c r="B7" i="23"/>
  <c r="C5" i="21"/>
  <c r="B31" i="23"/>
  <c r="V30" i="23"/>
  <c r="B6" i="23"/>
  <c r="J5" i="21"/>
  <c r="I5" i="21"/>
  <c r="H5" i="21"/>
  <c r="G5" i="21"/>
  <c r="F5" i="21"/>
  <c r="E5" i="21"/>
  <c r="A6" i="21"/>
  <c r="A5" i="21"/>
  <c r="A2" i="21"/>
  <c r="KD226" i="4"/>
  <c r="KB226" i="4"/>
  <c r="KA226" i="4"/>
  <c r="JZ226" i="4"/>
  <c r="JY226" i="4"/>
  <c r="KC226" i="4" s="1"/>
  <c r="KD225" i="4"/>
  <c r="KB225" i="4"/>
  <c r="KA225" i="4"/>
  <c r="JZ225" i="4"/>
  <c r="JY225" i="4"/>
  <c r="KC225" i="4" s="1"/>
  <c r="KD224" i="4"/>
  <c r="KB224" i="4"/>
  <c r="KA224" i="4"/>
  <c r="JZ224" i="4"/>
  <c r="JY224" i="4"/>
  <c r="KC224" i="4" s="1"/>
  <c r="KD223" i="4"/>
  <c r="KB223" i="4"/>
  <c r="KA223" i="4"/>
  <c r="JZ223" i="4"/>
  <c r="JY223" i="4"/>
  <c r="KC223" i="4" s="1"/>
  <c r="KD222" i="4"/>
  <c r="KB222" i="4"/>
  <c r="KA222" i="4"/>
  <c r="JZ222" i="4"/>
  <c r="JY222" i="4"/>
  <c r="KC222" i="4" s="1"/>
  <c r="KD221" i="4"/>
  <c r="KB221" i="4"/>
  <c r="KA221" i="4"/>
  <c r="JZ221" i="4"/>
  <c r="JY221" i="4"/>
  <c r="KC221" i="4" s="1"/>
  <c r="KD220" i="4"/>
  <c r="KB220" i="4"/>
  <c r="KA220" i="4"/>
  <c r="JZ220" i="4"/>
  <c r="JY220" i="4"/>
  <c r="KC220" i="4" s="1"/>
  <c r="JR226" i="4"/>
  <c r="JP226" i="4"/>
  <c r="JO226" i="4"/>
  <c r="JN226" i="4"/>
  <c r="JM226" i="4"/>
  <c r="JQ226" i="4" s="1"/>
  <c r="JR225" i="4"/>
  <c r="JP225" i="4"/>
  <c r="JO225" i="4"/>
  <c r="JN225" i="4"/>
  <c r="JM225" i="4"/>
  <c r="JQ225" i="4" s="1"/>
  <c r="JR224" i="4"/>
  <c r="JP224" i="4"/>
  <c r="JO224" i="4"/>
  <c r="JN224" i="4"/>
  <c r="JM224" i="4"/>
  <c r="JI224" i="4" s="1"/>
  <c r="JQ224" i="4"/>
  <c r="JR223" i="4"/>
  <c r="JP223" i="4"/>
  <c r="JO223" i="4"/>
  <c r="JN223" i="4"/>
  <c r="JM223" i="4"/>
  <c r="JQ223" i="4" s="1"/>
  <c r="JR222" i="4"/>
  <c r="JP222" i="4"/>
  <c r="JO222" i="4"/>
  <c r="JN222" i="4"/>
  <c r="JM222" i="4"/>
  <c r="JJ222" i="4" s="1"/>
  <c r="JQ222" i="4"/>
  <c r="JR221" i="4"/>
  <c r="JP221" i="4"/>
  <c r="JO221" i="4"/>
  <c r="JN221" i="4"/>
  <c r="JM221" i="4"/>
  <c r="JQ221" i="4" s="1"/>
  <c r="JR220" i="4"/>
  <c r="JP220" i="4"/>
  <c r="JO220" i="4"/>
  <c r="JN220" i="4"/>
  <c r="JM220" i="4"/>
  <c r="JQ220" i="4" s="1"/>
  <c r="JF226" i="4"/>
  <c r="JD226" i="4"/>
  <c r="JC226" i="4"/>
  <c r="JB226" i="4"/>
  <c r="JA226" i="4"/>
  <c r="JE226" i="4" s="1"/>
  <c r="JF225" i="4"/>
  <c r="JD225" i="4"/>
  <c r="JC225" i="4"/>
  <c r="JB225" i="4"/>
  <c r="JA225" i="4"/>
  <c r="IX225" i="4" s="1"/>
  <c r="JE225" i="4"/>
  <c r="JF224" i="4"/>
  <c r="JD224" i="4"/>
  <c r="JC224" i="4"/>
  <c r="JB224" i="4"/>
  <c r="JA224" i="4"/>
  <c r="JE224" i="4" s="1"/>
  <c r="JF223" i="4"/>
  <c r="JD223" i="4"/>
  <c r="JC223" i="4"/>
  <c r="JB223" i="4"/>
  <c r="JA223" i="4"/>
  <c r="IW223" i="4" s="1"/>
  <c r="JE223" i="4"/>
  <c r="JF222" i="4"/>
  <c r="JD222" i="4"/>
  <c r="JC222" i="4"/>
  <c r="JB222" i="4"/>
  <c r="JA222" i="4"/>
  <c r="JE222" i="4" s="1"/>
  <c r="JF221" i="4"/>
  <c r="JD221" i="4"/>
  <c r="JC221" i="4"/>
  <c r="JB221" i="4"/>
  <c r="JA221" i="4"/>
  <c r="IX221" i="4" s="1"/>
  <c r="JF220" i="4"/>
  <c r="JD220" i="4"/>
  <c r="JC220" i="4"/>
  <c r="JB220" i="4"/>
  <c r="JA220" i="4"/>
  <c r="IX220" i="4" s="1"/>
  <c r="IT226" i="4"/>
  <c r="IR226" i="4"/>
  <c r="IQ226" i="4"/>
  <c r="IP226" i="4"/>
  <c r="IO226" i="4"/>
  <c r="IK226" i="4" s="1"/>
  <c r="IT225" i="4"/>
  <c r="IR225" i="4"/>
  <c r="IQ225" i="4"/>
  <c r="IP225" i="4"/>
  <c r="IO225" i="4"/>
  <c r="IT224" i="4"/>
  <c r="IR224" i="4"/>
  <c r="IQ224" i="4"/>
  <c r="IP224" i="4"/>
  <c r="IO224" i="4"/>
  <c r="IT223" i="4"/>
  <c r="IR223" i="4"/>
  <c r="IQ223" i="4"/>
  <c r="IP223" i="4"/>
  <c r="IO223" i="4"/>
  <c r="IL223" i="4" s="1"/>
  <c r="IT222" i="4"/>
  <c r="IR222" i="4"/>
  <c r="IQ222" i="4"/>
  <c r="IP222" i="4"/>
  <c r="IO222" i="4"/>
  <c r="IS222" i="4" s="1"/>
  <c r="IT221" i="4"/>
  <c r="IR221" i="4"/>
  <c r="IQ221" i="4"/>
  <c r="IP221" i="4"/>
  <c r="IO221" i="4"/>
  <c r="IT220" i="4"/>
  <c r="IR220" i="4"/>
  <c r="IQ220" i="4"/>
  <c r="IP220" i="4"/>
  <c r="IO220" i="4"/>
  <c r="IH226" i="4"/>
  <c r="IF226" i="4"/>
  <c r="IE226" i="4"/>
  <c r="ID226" i="4"/>
  <c r="IC226" i="4"/>
  <c r="IG226" i="4" s="1"/>
  <c r="IH225" i="4"/>
  <c r="IF225" i="4"/>
  <c r="IE225" i="4"/>
  <c r="ID225" i="4"/>
  <c r="IC225" i="4"/>
  <c r="HY225" i="4" s="1"/>
  <c r="IH224" i="4"/>
  <c r="IF224" i="4"/>
  <c r="IE224" i="4"/>
  <c r="ID224" i="4"/>
  <c r="IC224" i="4"/>
  <c r="HZ224" i="4" s="1"/>
  <c r="IH223" i="4"/>
  <c r="IF223" i="4"/>
  <c r="IE223" i="4"/>
  <c r="ID223" i="4"/>
  <c r="IC223" i="4"/>
  <c r="HZ223" i="4" s="1"/>
  <c r="IH222" i="4"/>
  <c r="IF222" i="4"/>
  <c r="IE222" i="4"/>
  <c r="ID222" i="4"/>
  <c r="IC222" i="4"/>
  <c r="HZ222" i="4" s="1"/>
  <c r="IH221" i="4"/>
  <c r="IF221" i="4"/>
  <c r="IE221" i="4"/>
  <c r="ID221" i="4"/>
  <c r="IC221" i="4"/>
  <c r="HZ221" i="4" s="1"/>
  <c r="IH220" i="4"/>
  <c r="IF220" i="4"/>
  <c r="IE220" i="4"/>
  <c r="ID220" i="4"/>
  <c r="IC220" i="4"/>
  <c r="HZ220" i="4" s="1"/>
  <c r="HV226" i="4"/>
  <c r="HT226" i="4"/>
  <c r="HS226" i="4"/>
  <c r="HR226" i="4"/>
  <c r="HQ226" i="4"/>
  <c r="HV225" i="4"/>
  <c r="HT225" i="4"/>
  <c r="HS225" i="4"/>
  <c r="HR225" i="4"/>
  <c r="HQ225" i="4"/>
  <c r="HN225" i="4" s="1"/>
  <c r="HV224" i="4"/>
  <c r="HT224" i="4"/>
  <c r="HS224" i="4"/>
  <c r="HR224" i="4"/>
  <c r="HQ224" i="4"/>
  <c r="HU224" i="4" s="1"/>
  <c r="HV223" i="4"/>
  <c r="HT223" i="4"/>
  <c r="HS223" i="4"/>
  <c r="HR223" i="4"/>
  <c r="HQ223" i="4"/>
  <c r="HU223" i="4"/>
  <c r="HM223" i="4"/>
  <c r="HV222" i="4"/>
  <c r="HT222" i="4"/>
  <c r="HS222" i="4"/>
  <c r="HR222" i="4"/>
  <c r="HQ222" i="4"/>
  <c r="HV221" i="4"/>
  <c r="HT221" i="4"/>
  <c r="HS221" i="4"/>
  <c r="HR221" i="4"/>
  <c r="HQ221" i="4"/>
  <c r="HU221" i="4" s="1"/>
  <c r="HV220" i="4"/>
  <c r="HT220" i="4"/>
  <c r="HS220" i="4"/>
  <c r="HR220" i="4"/>
  <c r="HQ220" i="4"/>
  <c r="HN220" i="4" s="1"/>
  <c r="HJ226" i="4"/>
  <c r="HH226" i="4"/>
  <c r="HG226" i="4"/>
  <c r="HF226" i="4"/>
  <c r="HE226" i="4"/>
  <c r="HB226" i="4" s="1"/>
  <c r="HJ225" i="4"/>
  <c r="HH225" i="4"/>
  <c r="HG225" i="4"/>
  <c r="HF225" i="4"/>
  <c r="HE225" i="4"/>
  <c r="HI225" i="4" s="1"/>
  <c r="HJ224" i="4"/>
  <c r="HH224" i="4"/>
  <c r="HG224" i="4"/>
  <c r="HF224" i="4"/>
  <c r="HE224" i="4"/>
  <c r="HI224" i="4" s="1"/>
  <c r="HJ223" i="4"/>
  <c r="HH223" i="4"/>
  <c r="HG223" i="4"/>
  <c r="HF223" i="4"/>
  <c r="HE223" i="4"/>
  <c r="HI223" i="4" s="1"/>
  <c r="HJ222" i="4"/>
  <c r="HH222" i="4"/>
  <c r="HG222" i="4"/>
  <c r="HF222" i="4"/>
  <c r="HE222" i="4"/>
  <c r="HA222" i="4"/>
  <c r="HJ221" i="4"/>
  <c r="HH221" i="4"/>
  <c r="HG221" i="4"/>
  <c r="HF221" i="4"/>
  <c r="HE221" i="4"/>
  <c r="HI221" i="4" s="1"/>
  <c r="HJ220" i="4"/>
  <c r="HH220" i="4"/>
  <c r="HG220" i="4"/>
  <c r="HF220" i="4"/>
  <c r="HE220" i="4"/>
  <c r="GX226" i="4"/>
  <c r="GV226" i="4"/>
  <c r="GU226" i="4"/>
  <c r="GT226" i="4"/>
  <c r="GS226" i="4"/>
  <c r="GP226" i="4" s="1"/>
  <c r="GW226" i="4"/>
  <c r="GX225" i="4"/>
  <c r="GV225" i="4"/>
  <c r="GU225" i="4"/>
  <c r="GT225" i="4"/>
  <c r="GS225" i="4"/>
  <c r="GW225" i="4" s="1"/>
  <c r="GX224" i="4"/>
  <c r="GV224" i="4"/>
  <c r="GU224" i="4"/>
  <c r="GT224" i="4"/>
  <c r="GS224" i="4"/>
  <c r="GW224" i="4" s="1"/>
  <c r="GX223" i="4"/>
  <c r="GV223" i="4"/>
  <c r="GU223" i="4"/>
  <c r="GT223" i="4"/>
  <c r="GS223" i="4"/>
  <c r="GW223" i="4"/>
  <c r="GX222" i="4"/>
  <c r="GV222" i="4"/>
  <c r="GU222" i="4"/>
  <c r="GT222" i="4"/>
  <c r="GS222" i="4"/>
  <c r="GW222" i="4" s="1"/>
  <c r="GX221" i="4"/>
  <c r="GV221" i="4"/>
  <c r="GU221" i="4"/>
  <c r="GT221" i="4"/>
  <c r="GS221" i="4"/>
  <c r="GP221" i="4" s="1"/>
  <c r="GX220" i="4"/>
  <c r="GV220" i="4"/>
  <c r="GU220" i="4"/>
  <c r="GT220" i="4"/>
  <c r="GS220" i="4"/>
  <c r="GP220" i="4" s="1"/>
  <c r="GL226" i="4"/>
  <c r="GJ226" i="4"/>
  <c r="GI226" i="4"/>
  <c r="GH226" i="4"/>
  <c r="GG226" i="4"/>
  <c r="GK226" i="4" s="1"/>
  <c r="GL225" i="4"/>
  <c r="GJ225" i="4"/>
  <c r="GI225" i="4"/>
  <c r="GH225" i="4"/>
  <c r="GG225" i="4"/>
  <c r="GK225" i="4" s="1"/>
  <c r="GL224" i="4"/>
  <c r="GJ224" i="4"/>
  <c r="GI224" i="4"/>
  <c r="GH224" i="4"/>
  <c r="GG224" i="4"/>
  <c r="GK224" i="4"/>
  <c r="GL223" i="4"/>
  <c r="GJ223" i="4"/>
  <c r="GI223" i="4"/>
  <c r="GH223" i="4"/>
  <c r="GG223" i="4"/>
  <c r="GK223" i="4" s="1"/>
  <c r="GL222" i="4"/>
  <c r="GJ222" i="4"/>
  <c r="GI222" i="4"/>
  <c r="GH222" i="4"/>
  <c r="GG222" i="4"/>
  <c r="GD222" i="4" s="1"/>
  <c r="GL221" i="4"/>
  <c r="GJ221" i="4"/>
  <c r="GI221" i="4"/>
  <c r="GH221" i="4"/>
  <c r="GG221" i="4"/>
  <c r="GD221" i="4" s="1"/>
  <c r="GL220" i="4"/>
  <c r="GJ220" i="4"/>
  <c r="GI220" i="4"/>
  <c r="GH220" i="4"/>
  <c r="GG220" i="4"/>
  <c r="GD220" i="4" s="1"/>
  <c r="FZ226" i="4"/>
  <c r="FX226" i="4"/>
  <c r="FW226" i="4"/>
  <c r="FV226" i="4"/>
  <c r="FU226" i="4"/>
  <c r="FR226" i="4" s="1"/>
  <c r="FZ225" i="4"/>
  <c r="FX225" i="4"/>
  <c r="FW225" i="4"/>
  <c r="FV225" i="4"/>
  <c r="FU225" i="4"/>
  <c r="FR225" i="4" s="1"/>
  <c r="FZ224" i="4"/>
  <c r="FX224" i="4"/>
  <c r="FW224" i="4"/>
  <c r="FV224" i="4"/>
  <c r="FU224" i="4"/>
  <c r="FR224" i="4" s="1"/>
  <c r="FZ223" i="4"/>
  <c r="FX223" i="4"/>
  <c r="FW223" i="4"/>
  <c r="FV223" i="4"/>
  <c r="FU223" i="4"/>
  <c r="FR223" i="4" s="1"/>
  <c r="FZ222" i="4"/>
  <c r="FX222" i="4"/>
  <c r="FW222" i="4"/>
  <c r="FV222" i="4"/>
  <c r="FU222" i="4"/>
  <c r="FR222" i="4" s="1"/>
  <c r="FZ221" i="4"/>
  <c r="FX221" i="4"/>
  <c r="FW221" i="4"/>
  <c r="FV221" i="4"/>
  <c r="FU221" i="4"/>
  <c r="FY221" i="4" s="1"/>
  <c r="FZ220" i="4"/>
  <c r="FX220" i="4"/>
  <c r="FW220" i="4"/>
  <c r="FV220" i="4"/>
  <c r="FU220" i="4"/>
  <c r="FR220" i="4" s="1"/>
  <c r="FN226" i="4"/>
  <c r="FL226" i="4"/>
  <c r="FK226" i="4"/>
  <c r="FJ226" i="4"/>
  <c r="FI226" i="4"/>
  <c r="FE226" i="4" s="1"/>
  <c r="FN225" i="4"/>
  <c r="FL225" i="4"/>
  <c r="FK225" i="4"/>
  <c r="FJ225" i="4"/>
  <c r="FI225" i="4"/>
  <c r="FE225" i="4" s="1"/>
  <c r="FN224" i="4"/>
  <c r="FL224" i="4"/>
  <c r="FK224" i="4"/>
  <c r="FJ224" i="4"/>
  <c r="FI224" i="4"/>
  <c r="FE224" i="4" s="1"/>
  <c r="FN223" i="4"/>
  <c r="FL223" i="4"/>
  <c r="FK223" i="4"/>
  <c r="FJ223" i="4"/>
  <c r="FI223" i="4"/>
  <c r="FM223" i="4" s="1"/>
  <c r="FN222" i="4"/>
  <c r="FL222" i="4"/>
  <c r="FK222" i="4"/>
  <c r="FJ222" i="4"/>
  <c r="FI222" i="4"/>
  <c r="FM222" i="4" s="1"/>
  <c r="FN221" i="4"/>
  <c r="FL221" i="4"/>
  <c r="FK221" i="4"/>
  <c r="FJ221" i="4"/>
  <c r="FI221" i="4"/>
  <c r="FF221" i="4" s="1"/>
  <c r="FN220" i="4"/>
  <c r="FL220" i="4"/>
  <c r="FK220" i="4"/>
  <c r="FJ220" i="4"/>
  <c r="FI220" i="4"/>
  <c r="FE220" i="4" s="1"/>
  <c r="FB226" i="4"/>
  <c r="EZ226" i="4"/>
  <c r="EY226" i="4"/>
  <c r="EX226" i="4"/>
  <c r="EW226" i="4"/>
  <c r="FA226" i="4" s="1"/>
  <c r="FB225" i="4"/>
  <c r="EZ225" i="4"/>
  <c r="EY225" i="4"/>
  <c r="EX225" i="4"/>
  <c r="EW225" i="4"/>
  <c r="FA225" i="4" s="1"/>
  <c r="FB224" i="4"/>
  <c r="EZ224" i="4"/>
  <c r="EY224" i="4"/>
  <c r="EX224" i="4"/>
  <c r="EW224" i="4"/>
  <c r="FA224" i="4" s="1"/>
  <c r="FB223" i="4"/>
  <c r="EZ223" i="4"/>
  <c r="EY223" i="4"/>
  <c r="EX223" i="4"/>
  <c r="EW223" i="4"/>
  <c r="ET223" i="4" s="1"/>
  <c r="FB222" i="4"/>
  <c r="EZ222" i="4"/>
  <c r="EY222" i="4"/>
  <c r="EX222" i="4"/>
  <c r="EW222" i="4"/>
  <c r="ET222" i="4" s="1"/>
  <c r="FB221" i="4"/>
  <c r="EZ221" i="4"/>
  <c r="EY221" i="4"/>
  <c r="EX221" i="4"/>
  <c r="EW221" i="4"/>
  <c r="ET221" i="4" s="1"/>
  <c r="FB220" i="4"/>
  <c r="EZ220" i="4"/>
  <c r="EY220" i="4"/>
  <c r="EX220" i="4"/>
  <c r="EW220" i="4"/>
  <c r="ES220" i="4" s="1"/>
  <c r="EP226" i="4"/>
  <c r="EN226" i="4"/>
  <c r="EM226" i="4"/>
  <c r="EL226" i="4"/>
  <c r="EK226" i="4"/>
  <c r="EO226" i="4" s="1"/>
  <c r="EP225" i="4"/>
  <c r="EN225" i="4"/>
  <c r="EM225" i="4"/>
  <c r="EL225" i="4"/>
  <c r="EK225" i="4"/>
  <c r="EO225" i="4" s="1"/>
  <c r="EP224" i="4"/>
  <c r="EN224" i="4"/>
  <c r="EM224" i="4"/>
  <c r="EL224" i="4"/>
  <c r="EK224" i="4"/>
  <c r="EG224" i="4" s="1"/>
  <c r="EP223" i="4"/>
  <c r="EN223" i="4"/>
  <c r="EM223" i="4"/>
  <c r="EL223" i="4"/>
  <c r="EK223" i="4"/>
  <c r="EO223" i="4" s="1"/>
  <c r="EP222" i="4"/>
  <c r="EN222" i="4"/>
  <c r="EM222" i="4"/>
  <c r="EL222" i="4"/>
  <c r="EK222" i="4"/>
  <c r="EH222" i="4" s="1"/>
  <c r="EP221" i="4"/>
  <c r="EN221" i="4"/>
  <c r="EM221" i="4"/>
  <c r="EL221" i="4"/>
  <c r="EK221" i="4"/>
  <c r="EH221" i="4"/>
  <c r="EP220" i="4"/>
  <c r="EN220" i="4"/>
  <c r="EM220" i="4"/>
  <c r="EL220" i="4"/>
  <c r="EK220" i="4"/>
  <c r="EH220" i="4" s="1"/>
  <c r="ED226" i="4"/>
  <c r="EB226" i="4"/>
  <c r="EA226" i="4"/>
  <c r="DZ226" i="4"/>
  <c r="DY226" i="4"/>
  <c r="DV226" i="4"/>
  <c r="ED225" i="4"/>
  <c r="EB225" i="4"/>
  <c r="EA225" i="4"/>
  <c r="DZ225" i="4"/>
  <c r="DY225" i="4"/>
  <c r="DV225" i="4" s="1"/>
  <c r="ED224" i="4"/>
  <c r="EB224" i="4"/>
  <c r="EA224" i="4"/>
  <c r="DZ224" i="4"/>
  <c r="DY224" i="4"/>
  <c r="ED223" i="4"/>
  <c r="EB223" i="4"/>
  <c r="EA223" i="4"/>
  <c r="DZ223" i="4"/>
  <c r="DY223" i="4"/>
  <c r="EC223" i="4" s="1"/>
  <c r="ED222" i="4"/>
  <c r="EB222" i="4"/>
  <c r="EA222" i="4"/>
  <c r="DZ222" i="4"/>
  <c r="DY222" i="4"/>
  <c r="DV222" i="4" s="1"/>
  <c r="ED221" i="4"/>
  <c r="EB221" i="4"/>
  <c r="EA221" i="4"/>
  <c r="DZ221" i="4"/>
  <c r="DY221" i="4"/>
  <c r="DU221" i="4" s="1"/>
  <c r="ED220" i="4"/>
  <c r="EB220" i="4"/>
  <c r="EA220" i="4"/>
  <c r="DZ220" i="4"/>
  <c r="DY220" i="4"/>
  <c r="DR226" i="4"/>
  <c r="DP226" i="4"/>
  <c r="DO226" i="4"/>
  <c r="DN226" i="4"/>
  <c r="DM226" i="4"/>
  <c r="DJ226" i="4" s="1"/>
  <c r="DR225" i="4"/>
  <c r="DP225" i="4"/>
  <c r="DO225" i="4"/>
  <c r="DN225" i="4"/>
  <c r="DM225" i="4"/>
  <c r="DJ225" i="4" s="1"/>
  <c r="DR224" i="4"/>
  <c r="DP224" i="4"/>
  <c r="DO224" i="4"/>
  <c r="DN224" i="4"/>
  <c r="DM224" i="4"/>
  <c r="DQ224" i="4" s="1"/>
  <c r="DI224" i="4"/>
  <c r="DR223" i="4"/>
  <c r="DP223" i="4"/>
  <c r="DO223" i="4"/>
  <c r="DN223" i="4"/>
  <c r="DM223" i="4"/>
  <c r="DJ223" i="4" s="1"/>
  <c r="DR222" i="4"/>
  <c r="DP222" i="4"/>
  <c r="DO222" i="4"/>
  <c r="DN222" i="4"/>
  <c r="DM222" i="4"/>
  <c r="DJ222" i="4" s="1"/>
  <c r="DR221" i="4"/>
  <c r="DP221" i="4"/>
  <c r="DO221" i="4"/>
  <c r="DN221" i="4"/>
  <c r="DM221" i="4"/>
  <c r="DJ221" i="4"/>
  <c r="DR220" i="4"/>
  <c r="DP220" i="4"/>
  <c r="DO220" i="4"/>
  <c r="DN220" i="4"/>
  <c r="DM220" i="4"/>
  <c r="DJ220" i="4" s="1"/>
  <c r="DF226" i="4"/>
  <c r="DD226" i="4"/>
  <c r="DC226" i="4"/>
  <c r="DB226" i="4"/>
  <c r="DA226" i="4"/>
  <c r="CX226" i="4" s="1"/>
  <c r="DF225" i="4"/>
  <c r="DD225" i="4"/>
  <c r="DC225" i="4"/>
  <c r="DB225" i="4"/>
  <c r="DA225" i="4"/>
  <c r="DE225" i="4" s="1"/>
  <c r="DF224" i="4"/>
  <c r="DD224" i="4"/>
  <c r="DC224" i="4"/>
  <c r="DB224" i="4"/>
  <c r="DA224" i="4"/>
  <c r="DE224" i="4" s="1"/>
  <c r="DF223" i="4"/>
  <c r="DD223" i="4"/>
  <c r="DC223" i="4"/>
  <c r="DB223" i="4"/>
  <c r="DA223" i="4"/>
  <c r="DE223" i="4" s="1"/>
  <c r="DF222" i="4"/>
  <c r="DD222" i="4"/>
  <c r="DC222" i="4"/>
  <c r="DB222" i="4"/>
  <c r="DA222" i="4"/>
  <c r="CW222" i="4" s="1"/>
  <c r="DF221" i="4"/>
  <c r="DD221" i="4"/>
  <c r="DC221" i="4"/>
  <c r="DB221" i="4"/>
  <c r="DA221" i="4"/>
  <c r="CX221" i="4" s="1"/>
  <c r="DF220" i="4"/>
  <c r="DD220" i="4"/>
  <c r="DC220" i="4"/>
  <c r="DB220" i="4"/>
  <c r="DA220" i="4"/>
  <c r="DE220" i="4" s="1"/>
  <c r="CT226" i="4"/>
  <c r="CR226" i="4"/>
  <c r="CQ226" i="4"/>
  <c r="CP226" i="4"/>
  <c r="CO226" i="4"/>
  <c r="CK226" i="4" s="1"/>
  <c r="CT225" i="4"/>
  <c r="CR225" i="4"/>
  <c r="CQ225" i="4"/>
  <c r="CP225" i="4"/>
  <c r="CO225" i="4"/>
  <c r="CS225" i="4"/>
  <c r="CT224" i="4"/>
  <c r="CR224" i="4"/>
  <c r="CQ224" i="4"/>
  <c r="CP224" i="4"/>
  <c r="CO224" i="4"/>
  <c r="CK224" i="4" s="1"/>
  <c r="CT223" i="4"/>
  <c r="CR223" i="4"/>
  <c r="CQ223" i="4"/>
  <c r="CP223" i="4"/>
  <c r="CO223" i="4"/>
  <c r="CL223" i="4" s="1"/>
  <c r="CS223" i="4"/>
  <c r="CT222" i="4"/>
  <c r="CR222" i="4"/>
  <c r="CQ222" i="4"/>
  <c r="CP222" i="4"/>
  <c r="CO222" i="4"/>
  <c r="CK222" i="4" s="1"/>
  <c r="CT221" i="4"/>
  <c r="CR221" i="4"/>
  <c r="CQ221" i="4"/>
  <c r="CP221" i="4"/>
  <c r="CO221" i="4"/>
  <c r="CL221" i="4" s="1"/>
  <c r="CT220" i="4"/>
  <c r="CR220" i="4"/>
  <c r="CQ220" i="4"/>
  <c r="CP220" i="4"/>
  <c r="CO220" i="4"/>
  <c r="CH226" i="4"/>
  <c r="CF226" i="4"/>
  <c r="CE226" i="4"/>
  <c r="CD226" i="4"/>
  <c r="CC226" i="4"/>
  <c r="BZ226" i="4"/>
  <c r="CH225" i="4"/>
  <c r="CF225" i="4"/>
  <c r="CE225" i="4"/>
  <c r="CD225" i="4"/>
  <c r="CC225" i="4"/>
  <c r="BZ225" i="4" s="1"/>
  <c r="CH224" i="4"/>
  <c r="CF224" i="4"/>
  <c r="CE224" i="4"/>
  <c r="CD224" i="4"/>
  <c r="CC224" i="4"/>
  <c r="BZ224" i="4"/>
  <c r="CH223" i="4"/>
  <c r="CF223" i="4"/>
  <c r="CE223" i="4"/>
  <c r="CD223" i="4"/>
  <c r="CC223" i="4"/>
  <c r="BZ223" i="4" s="1"/>
  <c r="CH222" i="4"/>
  <c r="CF222" i="4"/>
  <c r="CE222" i="4"/>
  <c r="CD222" i="4"/>
  <c r="CC222" i="4"/>
  <c r="BZ222" i="4" s="1"/>
  <c r="CH221" i="4"/>
  <c r="CF221" i="4"/>
  <c r="CE221" i="4"/>
  <c r="CD221" i="4"/>
  <c r="CC221" i="4"/>
  <c r="BZ221" i="4" s="1"/>
  <c r="CH220" i="4"/>
  <c r="CF220" i="4"/>
  <c r="CE220" i="4"/>
  <c r="CD220" i="4"/>
  <c r="CC220" i="4"/>
  <c r="BZ220" i="4" s="1"/>
  <c r="BV226" i="4"/>
  <c r="BT226" i="4"/>
  <c r="BS226" i="4"/>
  <c r="BR226" i="4"/>
  <c r="BQ226" i="4"/>
  <c r="BN226" i="4" s="1"/>
  <c r="BV225" i="4"/>
  <c r="BT225" i="4"/>
  <c r="BS225" i="4"/>
  <c r="BR225" i="4"/>
  <c r="BQ225" i="4"/>
  <c r="BU225" i="4" s="1"/>
  <c r="BN225" i="4"/>
  <c r="BV224" i="4"/>
  <c r="BT224" i="4"/>
  <c r="BS224" i="4"/>
  <c r="BR224" i="4"/>
  <c r="BQ224" i="4"/>
  <c r="BN224" i="4" s="1"/>
  <c r="BV223" i="4"/>
  <c r="BT223" i="4"/>
  <c r="BS223" i="4"/>
  <c r="BR223" i="4"/>
  <c r="BQ223" i="4"/>
  <c r="BU223" i="4" s="1"/>
  <c r="BV222" i="4"/>
  <c r="BT222" i="4"/>
  <c r="BS222" i="4"/>
  <c r="BR222" i="4"/>
  <c r="BQ222" i="4"/>
  <c r="BN222" i="4" s="1"/>
  <c r="BV221" i="4"/>
  <c r="BT221" i="4"/>
  <c r="BS221" i="4"/>
  <c r="BR221" i="4"/>
  <c r="BQ221" i="4"/>
  <c r="BN221" i="4"/>
  <c r="BV220" i="4"/>
  <c r="BT220" i="4"/>
  <c r="BS220" i="4"/>
  <c r="BR220" i="4"/>
  <c r="BQ220" i="4"/>
  <c r="BN220" i="4" s="1"/>
  <c r="BJ226" i="4"/>
  <c r="BH226" i="4"/>
  <c r="BG226" i="4"/>
  <c r="BF226" i="4"/>
  <c r="BE226" i="4"/>
  <c r="BI226" i="4" s="1"/>
  <c r="BJ225" i="4"/>
  <c r="BH225" i="4"/>
  <c r="BG225" i="4"/>
  <c r="BF225" i="4"/>
  <c r="BE225" i="4"/>
  <c r="BI225" i="4" s="1"/>
  <c r="BJ224" i="4"/>
  <c r="BH224" i="4"/>
  <c r="BG224" i="4"/>
  <c r="BF224" i="4"/>
  <c r="BE224" i="4"/>
  <c r="BA224" i="4" s="1"/>
  <c r="BI224" i="4"/>
  <c r="BJ223" i="4"/>
  <c r="BH223" i="4"/>
  <c r="BG223" i="4"/>
  <c r="BF223" i="4"/>
  <c r="BE223" i="4"/>
  <c r="BI223" i="4" s="1"/>
  <c r="BJ222" i="4"/>
  <c r="BH222" i="4"/>
  <c r="BG222" i="4"/>
  <c r="BF222" i="4"/>
  <c r="BE222" i="4"/>
  <c r="BB222" i="4"/>
  <c r="BJ221" i="4"/>
  <c r="BH221" i="4"/>
  <c r="BG221" i="4"/>
  <c r="BF221" i="4"/>
  <c r="BE221" i="4"/>
  <c r="BB221" i="4" s="1"/>
  <c r="BJ220" i="4"/>
  <c r="BH220" i="4"/>
  <c r="BG220" i="4"/>
  <c r="BF220" i="4"/>
  <c r="BE220" i="4"/>
  <c r="BA220" i="4" s="1"/>
  <c r="BB220" i="4"/>
  <c r="AX226" i="4"/>
  <c r="AV226" i="4"/>
  <c r="AU226" i="4"/>
  <c r="AT226" i="4"/>
  <c r="AS226" i="4"/>
  <c r="AW226" i="4" s="1"/>
  <c r="AX225" i="4"/>
  <c r="AV225" i="4"/>
  <c r="AU225" i="4"/>
  <c r="AT225" i="4"/>
  <c r="AS225" i="4"/>
  <c r="AW225" i="4" s="1"/>
  <c r="AX224" i="4"/>
  <c r="AV224" i="4"/>
  <c r="AU224" i="4"/>
  <c r="AT224" i="4"/>
  <c r="AS224" i="4"/>
  <c r="AO224" i="4" s="1"/>
  <c r="AX223" i="4"/>
  <c r="AV223" i="4"/>
  <c r="AU223" i="4"/>
  <c r="AT223" i="4"/>
  <c r="AS223" i="4"/>
  <c r="AO223" i="4" s="1"/>
  <c r="AP223" i="4"/>
  <c r="AX222" i="4"/>
  <c r="AV222" i="4"/>
  <c r="AU222" i="4"/>
  <c r="AT222" i="4"/>
  <c r="AS222" i="4"/>
  <c r="AP222" i="4" s="1"/>
  <c r="AX221" i="4"/>
  <c r="AV221" i="4"/>
  <c r="AU221" i="4"/>
  <c r="AT221" i="4"/>
  <c r="AS221" i="4"/>
  <c r="AW221" i="4" s="1"/>
  <c r="AP221" i="4"/>
  <c r="AX220" i="4"/>
  <c r="AV220" i="4"/>
  <c r="AU220" i="4"/>
  <c r="AT220" i="4"/>
  <c r="AS220" i="4"/>
  <c r="AP220" i="4" s="1"/>
  <c r="AL226" i="4"/>
  <c r="AJ226" i="4"/>
  <c r="AI226" i="4"/>
  <c r="AH226" i="4"/>
  <c r="AG226" i="4"/>
  <c r="AC226" i="4" s="1"/>
  <c r="AL225" i="4"/>
  <c r="AJ225" i="4"/>
  <c r="AI225" i="4"/>
  <c r="AH225" i="4"/>
  <c r="AG225" i="4"/>
  <c r="AD225" i="4" s="1"/>
  <c r="AL224" i="4"/>
  <c r="AJ224" i="4"/>
  <c r="AI224" i="4"/>
  <c r="AH224" i="4"/>
  <c r="AG224" i="4"/>
  <c r="AD224" i="4" s="1"/>
  <c r="AL223" i="4"/>
  <c r="AJ223" i="4"/>
  <c r="AI223" i="4"/>
  <c r="AH223" i="4"/>
  <c r="AG223" i="4"/>
  <c r="AC223" i="4" s="1"/>
  <c r="AL222" i="4"/>
  <c r="AJ222" i="4"/>
  <c r="AI222" i="4"/>
  <c r="AH222" i="4"/>
  <c r="AG222" i="4"/>
  <c r="AC222" i="4" s="1"/>
  <c r="AD222" i="4"/>
  <c r="AL221" i="4"/>
  <c r="AJ221" i="4"/>
  <c r="AI221" i="4"/>
  <c r="AH221" i="4"/>
  <c r="AG221" i="4"/>
  <c r="AD221" i="4" s="1"/>
  <c r="AL220" i="4"/>
  <c r="AJ220" i="4"/>
  <c r="AI220" i="4"/>
  <c r="AH220" i="4"/>
  <c r="AG220" i="4"/>
  <c r="AD220" i="4"/>
  <c r="Z226" i="4"/>
  <c r="X226" i="4"/>
  <c r="W226" i="4"/>
  <c r="V226" i="4"/>
  <c r="U226" i="4"/>
  <c r="Q226" i="4" s="1"/>
  <c r="Z225" i="4"/>
  <c r="X225" i="4"/>
  <c r="W225" i="4"/>
  <c r="V225" i="4"/>
  <c r="U225" i="4"/>
  <c r="R225" i="4" s="1"/>
  <c r="Z224" i="4"/>
  <c r="X224" i="4"/>
  <c r="W224" i="4"/>
  <c r="V224" i="4"/>
  <c r="U224" i="4"/>
  <c r="Q224" i="4" s="1"/>
  <c r="Z223" i="4"/>
  <c r="X223" i="4"/>
  <c r="W223" i="4"/>
  <c r="V223" i="4"/>
  <c r="U223" i="4"/>
  <c r="R223" i="4" s="1"/>
  <c r="Z222" i="4"/>
  <c r="X222" i="4"/>
  <c r="W222" i="4"/>
  <c r="V222" i="4"/>
  <c r="U222" i="4"/>
  <c r="R222" i="4"/>
  <c r="Z221" i="4"/>
  <c r="X221" i="4"/>
  <c r="W221" i="4"/>
  <c r="V221" i="4"/>
  <c r="U221" i="4"/>
  <c r="Q221" i="4" s="1"/>
  <c r="Z220" i="4"/>
  <c r="X220" i="4"/>
  <c r="W220" i="4"/>
  <c r="V220" i="4"/>
  <c r="U220" i="4"/>
  <c r="R220" i="4"/>
  <c r="N226" i="4"/>
  <c r="L226" i="4"/>
  <c r="K226" i="4"/>
  <c r="J226" i="4"/>
  <c r="I226" i="4"/>
  <c r="E226" i="4" s="1"/>
  <c r="N225" i="4"/>
  <c r="L225" i="4"/>
  <c r="K225" i="4"/>
  <c r="J225" i="4"/>
  <c r="I225" i="4"/>
  <c r="E225" i="4" s="1"/>
  <c r="F225" i="4"/>
  <c r="N224" i="4"/>
  <c r="L224" i="4"/>
  <c r="K224" i="4"/>
  <c r="J224" i="4"/>
  <c r="I224" i="4"/>
  <c r="E224" i="4" s="1"/>
  <c r="N223" i="4"/>
  <c r="L223" i="4"/>
  <c r="K223" i="4"/>
  <c r="J223" i="4"/>
  <c r="I223" i="4"/>
  <c r="E223" i="4" s="1"/>
  <c r="F223" i="4"/>
  <c r="N222" i="4"/>
  <c r="L222" i="4"/>
  <c r="K222" i="4"/>
  <c r="J222" i="4"/>
  <c r="I222" i="4"/>
  <c r="E222" i="4" s="1"/>
  <c r="N221" i="4"/>
  <c r="L221" i="4"/>
  <c r="K221" i="4"/>
  <c r="J221" i="4"/>
  <c r="I221" i="4"/>
  <c r="E221" i="4" s="1"/>
  <c r="F221" i="4"/>
  <c r="N220" i="4"/>
  <c r="L220" i="4"/>
  <c r="K220" i="4"/>
  <c r="J220" i="4"/>
  <c r="I220" i="4"/>
  <c r="E220" i="4" s="1"/>
  <c r="BA223" i="4"/>
  <c r="BA225" i="4"/>
  <c r="JU225" i="4"/>
  <c r="DI226" i="4"/>
  <c r="HA221" i="4"/>
  <c r="Q225" i="4"/>
  <c r="CK223" i="4"/>
  <c r="GC224" i="4"/>
  <c r="GO226" i="4"/>
  <c r="HM224" i="4"/>
  <c r="CW224" i="4"/>
  <c r="GO221" i="4"/>
  <c r="GO223" i="4"/>
  <c r="HN223" i="4"/>
  <c r="Q223" i="4"/>
  <c r="DI221" i="4"/>
  <c r="DI223" i="4"/>
  <c r="DV223" i="4"/>
  <c r="DU223" i="4"/>
  <c r="DV220" i="4"/>
  <c r="DU220" i="4"/>
  <c r="DU222" i="4"/>
  <c r="DV224" i="4"/>
  <c r="DU224" i="4"/>
  <c r="CK225" i="4"/>
  <c r="CX224" i="4"/>
  <c r="CW226" i="4"/>
  <c r="JU220" i="4"/>
  <c r="JU221" i="4"/>
  <c r="JU224" i="4"/>
  <c r="DU226" i="4"/>
  <c r="FF224" i="4"/>
  <c r="FF226" i="4"/>
  <c r="GD224" i="4"/>
  <c r="GC225" i="4"/>
  <c r="IW224" i="4"/>
  <c r="IX226" i="4"/>
  <c r="JI222" i="4"/>
  <c r="JJ224" i="4"/>
  <c r="JI225" i="4"/>
  <c r="AC220" i="4"/>
  <c r="AC221" i="4"/>
  <c r="AC224" i="4"/>
  <c r="AO221" i="4"/>
  <c r="BB225" i="4"/>
  <c r="CL225" i="4"/>
  <c r="CW221" i="4"/>
  <c r="ES226" i="4"/>
  <c r="FE223" i="4"/>
  <c r="FM225" i="4"/>
  <c r="HU222" i="4"/>
  <c r="HM222" i="4"/>
  <c r="HU226" i="4"/>
  <c r="HM226" i="4"/>
  <c r="HU225" i="4"/>
  <c r="FQ220" i="4"/>
  <c r="FQ221" i="4"/>
  <c r="FQ223" i="4"/>
  <c r="FQ224" i="4"/>
  <c r="FQ226" i="4"/>
  <c r="GC221" i="4"/>
  <c r="GC222" i="4"/>
  <c r="GC223" i="4"/>
  <c r="GP223" i="4"/>
  <c r="GO224" i="4"/>
  <c r="IX224" i="4"/>
  <c r="IW225" i="4"/>
  <c r="JJ226" i="4"/>
  <c r="JV221" i="4"/>
  <c r="JU226" i="4"/>
  <c r="CS222" i="4"/>
  <c r="CL226" i="4"/>
  <c r="Q220" i="4"/>
  <c r="Q222" i="4"/>
  <c r="R224" i="4"/>
  <c r="AP224" i="4"/>
  <c r="BA222" i="4"/>
  <c r="BM221" i="4"/>
  <c r="BM222" i="4"/>
  <c r="BY222" i="4"/>
  <c r="BY224" i="4"/>
  <c r="BY226" i="4"/>
  <c r="CL220" i="4"/>
  <c r="CK220" i="4"/>
  <c r="HB220" i="4"/>
  <c r="HA220" i="4"/>
  <c r="HB224" i="4"/>
  <c r="EG221" i="4"/>
  <c r="EG222" i="4"/>
  <c r="EH224" i="4"/>
  <c r="ES222" i="4"/>
  <c r="ET226" i="4"/>
  <c r="GP224" i="4"/>
  <c r="HI222" i="4"/>
  <c r="HB222" i="4"/>
  <c r="HI226" i="4"/>
  <c r="FF225" i="4"/>
  <c r="GD223" i="4"/>
  <c r="IL221" i="4"/>
  <c r="IK221" i="4"/>
  <c r="IL225" i="4"/>
  <c r="IK225" i="4"/>
  <c r="IL220" i="4"/>
  <c r="IK220" i="4"/>
  <c r="IL222" i="4"/>
  <c r="IK222" i="4"/>
  <c r="IL224" i="4"/>
  <c r="IK224" i="4"/>
  <c r="HN222" i="4"/>
  <c r="HN226" i="4"/>
  <c r="HY220" i="4"/>
  <c r="HY221" i="4"/>
  <c r="HY224" i="4"/>
  <c r="IW221" i="4"/>
  <c r="IX223" i="4"/>
  <c r="JJ221" i="4"/>
  <c r="JJ225" i="4"/>
  <c r="JV224" i="4"/>
  <c r="JV226" i="4"/>
  <c r="JE221" i="4"/>
  <c r="IS220" i="4"/>
  <c r="IS221" i="4"/>
  <c r="IS224" i="4"/>
  <c r="IS225" i="4"/>
  <c r="IG220" i="4"/>
  <c r="IG221" i="4"/>
  <c r="IG222" i="4"/>
  <c r="IG223" i="4"/>
  <c r="IG224" i="4"/>
  <c r="HI220" i="4"/>
  <c r="GW221" i="4"/>
  <c r="GK220" i="4"/>
  <c r="GK222" i="4"/>
  <c r="FY220" i="4"/>
  <c r="FY223" i="4"/>
  <c r="FY226" i="4"/>
  <c r="FM221" i="4"/>
  <c r="FA222" i="4"/>
  <c r="EO220" i="4"/>
  <c r="EO221" i="4"/>
  <c r="EC220" i="4"/>
  <c r="EC222" i="4"/>
  <c r="EC224" i="4"/>
  <c r="EC226" i="4"/>
  <c r="DQ221" i="4"/>
  <c r="DQ222" i="4"/>
  <c r="DQ226" i="4"/>
  <c r="CS220" i="4"/>
  <c r="CG220" i="4"/>
  <c r="CG222" i="4"/>
  <c r="CG224" i="4"/>
  <c r="CG226" i="4"/>
  <c r="BU221" i="4"/>
  <c r="BU224" i="4"/>
  <c r="BI222" i="4"/>
  <c r="AW223" i="4"/>
  <c r="AK220" i="4"/>
  <c r="AK224" i="4"/>
  <c r="Y220" i="4"/>
  <c r="Y222" i="4"/>
  <c r="M221" i="4"/>
  <c r="M223" i="4"/>
  <c r="M225" i="4"/>
  <c r="Y110" i="24" l="1"/>
  <c r="BC105" i="24"/>
  <c r="ET122" i="24"/>
  <c r="BU109" i="24"/>
  <c r="GQ105" i="24"/>
  <c r="Y102" i="24"/>
  <c r="G114" i="24"/>
  <c r="ES113" i="24"/>
  <c r="AQ101" i="24"/>
  <c r="GF101" i="24"/>
  <c r="CY105" i="24"/>
  <c r="CS101" i="24"/>
  <c r="GF72" i="24"/>
  <c r="EO101" i="24"/>
  <c r="F90" i="24"/>
  <c r="EO72" i="24"/>
  <c r="IK89" i="24"/>
  <c r="DE58" i="24"/>
  <c r="CX22" i="24"/>
  <c r="AO72" i="24"/>
  <c r="GQ89" i="24"/>
  <c r="FE29" i="24"/>
  <c r="DQ29" i="24"/>
  <c r="HD29" i="24"/>
  <c r="BI22" i="24"/>
  <c r="BN109" i="24"/>
  <c r="JE101" i="24"/>
  <c r="AR101" i="24"/>
  <c r="M98" i="24"/>
  <c r="CZ105" i="24"/>
  <c r="CM101" i="24"/>
  <c r="EH101" i="24"/>
  <c r="DE97" i="24"/>
  <c r="AW93" i="24"/>
  <c r="G90" i="24"/>
  <c r="IL89" i="24"/>
  <c r="M25" i="24"/>
  <c r="AP72" i="24"/>
  <c r="ES22" i="24"/>
  <c r="GW22" i="24"/>
  <c r="DI29" i="24"/>
  <c r="DJ29" i="24"/>
  <c r="F38" i="24"/>
  <c r="JE109" i="24"/>
  <c r="FM101" i="24"/>
  <c r="FM109" i="24"/>
  <c r="JV101" i="24"/>
  <c r="IL97" i="24"/>
  <c r="JE72" i="24"/>
  <c r="JW101" i="24"/>
  <c r="ET89" i="24"/>
  <c r="EI101" i="24"/>
  <c r="CY97" i="24"/>
  <c r="IG93" i="24"/>
  <c r="KC72" i="24"/>
  <c r="CS72" i="24"/>
  <c r="ET22" i="24"/>
  <c r="G25" i="24"/>
  <c r="HY72" i="24"/>
  <c r="BB22" i="24"/>
  <c r="GP22" i="24"/>
  <c r="IX109" i="24"/>
  <c r="DQ101" i="24"/>
  <c r="FF109" i="24"/>
  <c r="FA105" i="24"/>
  <c r="IA93" i="24"/>
  <c r="JU72" i="24"/>
  <c r="CK72" i="24"/>
  <c r="EU22" i="24"/>
  <c r="HZ72" i="24"/>
  <c r="BC22" i="24"/>
  <c r="HI109" i="24"/>
  <c r="GW89" i="24"/>
  <c r="JE29" i="24"/>
  <c r="GQ22" i="24"/>
  <c r="DK29" i="24"/>
  <c r="FH109" i="24"/>
  <c r="BU101" i="24"/>
  <c r="ES105" i="24"/>
  <c r="FM72" i="24"/>
  <c r="DE105" i="24"/>
  <c r="BD97" i="24"/>
  <c r="CS93" i="24"/>
  <c r="IB93" i="24"/>
  <c r="DE89" i="24"/>
  <c r="EV97" i="24"/>
  <c r="JW72" i="24"/>
  <c r="CM72" i="24"/>
  <c r="IA72" i="24"/>
  <c r="IL22" i="24"/>
  <c r="S24" i="24"/>
  <c r="HC109" i="24"/>
  <c r="GO89" i="24"/>
  <c r="IY29" i="24"/>
  <c r="HZ119" i="24"/>
  <c r="DK109" i="24"/>
  <c r="EU105" i="24"/>
  <c r="G106" i="24"/>
  <c r="JL89" i="24"/>
  <c r="DQ72" i="24"/>
  <c r="BA97" i="24"/>
  <c r="JX72" i="24"/>
  <c r="CN72" i="24"/>
  <c r="Y24" i="24"/>
  <c r="GR40" i="24"/>
  <c r="IZ29" i="24"/>
  <c r="E25" i="24"/>
  <c r="HD63" i="24"/>
  <c r="JQ118" i="24"/>
  <c r="M68" i="24"/>
  <c r="JQ31" i="24"/>
  <c r="F63" i="24"/>
  <c r="AR107" i="24"/>
  <c r="JX106" i="24"/>
  <c r="CX111" i="24"/>
  <c r="GP110" i="24"/>
  <c r="FH107" i="24"/>
  <c r="JE107" i="24"/>
  <c r="BN107" i="24"/>
  <c r="CZ111" i="24"/>
  <c r="HD107" i="24"/>
  <c r="HP94" i="24"/>
  <c r="EU103" i="24"/>
  <c r="KC99" i="24"/>
  <c r="CN99" i="24"/>
  <c r="ET111" i="24"/>
  <c r="EU95" i="24"/>
  <c r="CN91" i="24"/>
  <c r="EJ99" i="24"/>
  <c r="AQ98" i="24"/>
  <c r="IG91" i="24"/>
  <c r="CM90" i="24"/>
  <c r="DK106" i="24"/>
  <c r="BI110" i="24"/>
  <c r="GQ87" i="24"/>
  <c r="JE15" i="24"/>
  <c r="IM111" i="24"/>
  <c r="BC111" i="24"/>
  <c r="DJ107" i="24"/>
  <c r="GQ111" i="24"/>
  <c r="HB107" i="24"/>
  <c r="DE103" i="24"/>
  <c r="IG99" i="24"/>
  <c r="AW99" i="24"/>
  <c r="ES103" i="24"/>
  <c r="GE99" i="24"/>
  <c r="JX99" i="24"/>
  <c r="EU111" i="24"/>
  <c r="IB107" i="24"/>
  <c r="DK107" i="24"/>
  <c r="IS103" i="24"/>
  <c r="IS110" i="24"/>
  <c r="HC107" i="24"/>
  <c r="CX103" i="24"/>
  <c r="GP102" i="24"/>
  <c r="IA99" i="24"/>
  <c r="AQ99" i="24"/>
  <c r="BU106" i="24"/>
  <c r="GF99" i="24"/>
  <c r="IW106" i="24"/>
  <c r="GF98" i="24"/>
  <c r="EV111" i="24"/>
  <c r="HY98" i="24"/>
  <c r="BB87" i="24"/>
  <c r="CW102" i="24"/>
  <c r="AW90" i="24"/>
  <c r="BC110" i="24"/>
  <c r="GF107" i="24"/>
  <c r="AR106" i="24"/>
  <c r="Y108" i="24"/>
  <c r="DQ99" i="24"/>
  <c r="GW110" i="24"/>
  <c r="FM107" i="24"/>
  <c r="IL110" i="24"/>
  <c r="Y107" i="24"/>
  <c r="GQ102" i="24"/>
  <c r="BM106" i="24"/>
  <c r="BI103" i="24"/>
  <c r="FA102" i="24"/>
  <c r="IZ106" i="24"/>
  <c r="IS102" i="24"/>
  <c r="IS94" i="24"/>
  <c r="EO99" i="24"/>
  <c r="IA98" i="24"/>
  <c r="AW91" i="24"/>
  <c r="CX102" i="24"/>
  <c r="AO90" i="24"/>
  <c r="CW111" i="24"/>
  <c r="DE110" i="24"/>
  <c r="FF107" i="24"/>
  <c r="Q107" i="24"/>
  <c r="BB103" i="24"/>
  <c r="ET102" i="24"/>
  <c r="CK99" i="24"/>
  <c r="IL94" i="24"/>
  <c r="EH99" i="24"/>
  <c r="AQ91" i="24"/>
  <c r="GW103" i="24"/>
  <c r="IL95" i="24"/>
  <c r="DQ106" i="24"/>
  <c r="AQ90" i="24"/>
  <c r="FE107" i="24"/>
  <c r="DE111" i="24"/>
  <c r="CB95" i="24"/>
  <c r="FA103" i="24"/>
  <c r="CS99" i="24"/>
  <c r="CS91" i="24"/>
  <c r="EG99" i="24"/>
  <c r="AR91" i="24"/>
  <c r="GO103" i="24"/>
  <c r="BA95" i="24"/>
  <c r="IL87" i="24"/>
  <c r="AF95" i="24"/>
  <c r="DJ106" i="24"/>
  <c r="AR68" i="24"/>
  <c r="ET57" i="24"/>
  <c r="S81" i="24"/>
  <c r="IY55" i="24"/>
  <c r="EV57" i="24"/>
  <c r="BD63" i="24"/>
  <c r="CN56" i="24"/>
  <c r="IW55" i="24"/>
  <c r="F40" i="24"/>
  <c r="HB55" i="24"/>
  <c r="FA84" i="24"/>
  <c r="CX57" i="24"/>
  <c r="T35" i="24"/>
  <c r="E78" i="24"/>
  <c r="HI68" i="24"/>
  <c r="KC68" i="24"/>
  <c r="CZ57" i="24"/>
  <c r="HB63" i="24"/>
  <c r="JW68" i="24"/>
  <c r="IG68" i="24"/>
  <c r="GF56" i="24"/>
  <c r="DE57" i="24"/>
  <c r="F78" i="24"/>
  <c r="FM63" i="24"/>
  <c r="HI60" i="24"/>
  <c r="IB68" i="24"/>
  <c r="G78" i="24"/>
  <c r="GR57" i="24"/>
  <c r="BD57" i="24"/>
  <c r="H40" i="24"/>
  <c r="FH63" i="24"/>
  <c r="Y52" i="24"/>
  <c r="HC60" i="24"/>
  <c r="FY63" i="24"/>
  <c r="AO131" i="24"/>
  <c r="AW84" i="24"/>
  <c r="FA16" i="24"/>
  <c r="DX91" i="24"/>
  <c r="ET91" i="24"/>
  <c r="BC90" i="24"/>
  <c r="ES90" i="24"/>
  <c r="CS24" i="24"/>
  <c r="IN38" i="24"/>
  <c r="H31" i="24"/>
  <c r="S82" i="24"/>
  <c r="H91" i="24"/>
  <c r="AE38" i="24"/>
  <c r="DK11" i="24"/>
  <c r="HZ11" i="24"/>
  <c r="FA74" i="24"/>
  <c r="CX91" i="24"/>
  <c r="T82" i="24"/>
  <c r="CZ38" i="24"/>
  <c r="H66" i="24"/>
  <c r="DE90" i="24"/>
  <c r="GO74" i="24"/>
  <c r="FT34" i="24"/>
  <c r="FY34" i="24"/>
  <c r="S34" i="24"/>
  <c r="BZ38" i="24"/>
  <c r="DX90" i="24"/>
  <c r="ET74" i="24"/>
  <c r="BI74" i="24"/>
  <c r="M42" i="24"/>
  <c r="HD24" i="24"/>
  <c r="BD38" i="24"/>
  <c r="IN34" i="24"/>
  <c r="CZ90" i="24"/>
  <c r="GR74" i="24"/>
  <c r="DW34" i="24"/>
  <c r="T34" i="24"/>
  <c r="CA38" i="24"/>
  <c r="BU33" i="24"/>
  <c r="FR34" i="24"/>
  <c r="DE74" i="24"/>
  <c r="G27" i="24"/>
  <c r="BA74" i="24"/>
  <c r="GR34" i="24"/>
  <c r="CX90" i="24"/>
  <c r="HA33" i="24"/>
  <c r="FS34" i="24"/>
  <c r="M78" i="24"/>
  <c r="HB118" i="24"/>
  <c r="Y87" i="24"/>
  <c r="IM90" i="24"/>
  <c r="CX74" i="24"/>
  <c r="BB74" i="24"/>
  <c r="BI78" i="24"/>
  <c r="Y82" i="24"/>
  <c r="EV34" i="24"/>
  <c r="CY90" i="24"/>
  <c r="CB38" i="24"/>
  <c r="HB33" i="24"/>
  <c r="M47" i="24"/>
  <c r="Y63" i="24"/>
  <c r="Y91" i="24"/>
  <c r="Y92" i="24"/>
  <c r="BN100" i="24"/>
  <c r="BI90" i="24"/>
  <c r="BC74" i="24"/>
  <c r="BB78" i="24"/>
  <c r="AK38" i="24"/>
  <c r="DE15" i="24"/>
  <c r="FT91" i="24"/>
  <c r="GP90" i="24"/>
  <c r="BA78" i="24"/>
  <c r="JU11" i="24"/>
  <c r="E31" i="24"/>
  <c r="IA11" i="24"/>
  <c r="AK78" i="24"/>
  <c r="GO117" i="24"/>
  <c r="CL127" i="24"/>
  <c r="R134" i="24"/>
  <c r="FA108" i="24"/>
  <c r="H109" i="24"/>
  <c r="CZ108" i="24"/>
  <c r="GR108" i="24"/>
  <c r="GP100" i="24"/>
  <c r="IY104" i="24"/>
  <c r="IK100" i="24"/>
  <c r="IM108" i="24"/>
  <c r="FA87" i="24"/>
  <c r="DE87" i="24"/>
  <c r="G101" i="24"/>
  <c r="IM87" i="24"/>
  <c r="BC87" i="24"/>
  <c r="G99" i="24"/>
  <c r="CX82" i="24"/>
  <c r="FM15" i="24"/>
  <c r="HI66" i="24"/>
  <c r="CY29" i="24"/>
  <c r="DK92" i="24"/>
  <c r="FY120" i="24"/>
  <c r="FE125" i="24"/>
  <c r="EU108" i="24"/>
  <c r="AR104" i="24"/>
  <c r="GQ100" i="24"/>
  <c r="FA98" i="24"/>
  <c r="IN108" i="24"/>
  <c r="ET87" i="24"/>
  <c r="FA68" i="24"/>
  <c r="CX87" i="24"/>
  <c r="CZ98" i="24"/>
  <c r="KC94" i="24"/>
  <c r="IG94" i="24"/>
  <c r="HB66" i="24"/>
  <c r="FY30" i="24"/>
  <c r="AW104" i="24"/>
  <c r="GO108" i="24"/>
  <c r="BD98" i="24"/>
  <c r="FA100" i="24"/>
  <c r="ET98" i="24"/>
  <c r="BU104" i="24"/>
  <c r="BI98" i="24"/>
  <c r="ET68" i="24"/>
  <c r="JU94" i="24"/>
  <c r="EI56" i="24"/>
  <c r="HY94" i="24"/>
  <c r="KC56" i="24"/>
  <c r="BB82" i="24"/>
  <c r="DE100" i="24"/>
  <c r="CB33" i="24"/>
  <c r="DV29" i="24"/>
  <c r="JQ33" i="24"/>
  <c r="DK38" i="24"/>
  <c r="JQ29" i="24"/>
  <c r="FR63" i="24"/>
  <c r="IZ66" i="24"/>
  <c r="HY56" i="24"/>
  <c r="E84" i="24"/>
  <c r="E34" i="24"/>
  <c r="DX131" i="24"/>
  <c r="JX104" i="24"/>
  <c r="HI104" i="24"/>
  <c r="FM104" i="24"/>
  <c r="ET100" i="24"/>
  <c r="EU98" i="24"/>
  <c r="FM56" i="24"/>
  <c r="BM104" i="24"/>
  <c r="BB98" i="24"/>
  <c r="GE94" i="24"/>
  <c r="EU68" i="24"/>
  <c r="M84" i="24"/>
  <c r="DE82" i="24"/>
  <c r="M57" i="24"/>
  <c r="CZ82" i="24"/>
  <c r="EV42" i="24"/>
  <c r="IB94" i="24"/>
  <c r="JX56" i="24"/>
  <c r="CZ100" i="24"/>
  <c r="GW87" i="24"/>
  <c r="HO30" i="24"/>
  <c r="DW29" i="24"/>
  <c r="DV11" i="24"/>
  <c r="CG33" i="24"/>
  <c r="T60" i="24"/>
  <c r="JJ29" i="24"/>
  <c r="HZ56" i="24"/>
  <c r="E30" i="24"/>
  <c r="HB104" i="24"/>
  <c r="FF104" i="24"/>
  <c r="DQ104" i="24"/>
  <c r="IN98" i="24"/>
  <c r="JE104" i="24"/>
  <c r="EU100" i="24"/>
  <c r="BP104" i="24"/>
  <c r="IS98" i="24"/>
  <c r="T105" i="24"/>
  <c r="M101" i="24"/>
  <c r="M99" i="24"/>
  <c r="H34" i="24"/>
  <c r="AW94" i="24"/>
  <c r="IL82" i="24"/>
  <c r="CW100" i="24"/>
  <c r="GO87" i="24"/>
  <c r="FE34" i="24"/>
  <c r="S38" i="24"/>
  <c r="HI34" i="24"/>
  <c r="JK29" i="24"/>
  <c r="FM34" i="24"/>
  <c r="BI108" i="24"/>
  <c r="DI104" i="24"/>
  <c r="GW98" i="24"/>
  <c r="IW104" i="24"/>
  <c r="BA98" i="24"/>
  <c r="BN104" i="24"/>
  <c r="IS100" i="24"/>
  <c r="IL98" i="24"/>
  <c r="IS108" i="24"/>
  <c r="EO94" i="24"/>
  <c r="H101" i="24"/>
  <c r="IS87" i="24"/>
  <c r="BI87" i="24"/>
  <c r="GK56" i="24"/>
  <c r="H99" i="24"/>
  <c r="BD82" i="24"/>
  <c r="IN33" i="24"/>
  <c r="CZ29" i="24"/>
  <c r="AO94" i="24"/>
  <c r="GC56" i="24"/>
  <c r="CX100" i="24"/>
  <c r="GR87" i="24"/>
  <c r="T38" i="24"/>
  <c r="HC34" i="24"/>
  <c r="FG34" i="24"/>
  <c r="DV63" i="24"/>
  <c r="AP56" i="24"/>
  <c r="E41" i="24"/>
  <c r="JW114" i="24"/>
  <c r="DE108" i="24"/>
  <c r="BD108" i="24"/>
  <c r="DJ104" i="24"/>
  <c r="IN100" i="24"/>
  <c r="M100" i="24"/>
  <c r="IK87" i="24"/>
  <c r="BA87" i="24"/>
  <c r="GE56" i="24"/>
  <c r="BI82" i="24"/>
  <c r="CZ33" i="24"/>
  <c r="AR94" i="24"/>
  <c r="CM56" i="24"/>
  <c r="HI40" i="24"/>
  <c r="FH34" i="24"/>
  <c r="H100" i="24"/>
  <c r="IW129" i="24"/>
  <c r="Q134" i="24"/>
  <c r="CL18" i="4"/>
  <c r="CK18" i="4"/>
  <c r="FE66" i="4"/>
  <c r="FF66" i="4"/>
  <c r="FM66" i="4"/>
  <c r="GW60" i="4"/>
  <c r="GO60" i="4"/>
  <c r="JV225" i="4"/>
  <c r="BN223" i="4"/>
  <c r="DE226" i="4"/>
  <c r="HM225" i="4"/>
  <c r="JI226" i="4"/>
  <c r="M38" i="4"/>
  <c r="M41" i="4"/>
  <c r="AW12" i="4"/>
  <c r="AW40" i="4"/>
  <c r="BU19" i="4"/>
  <c r="BU32" i="4"/>
  <c r="BZ50" i="4"/>
  <c r="CS18" i="4"/>
  <c r="DI78" i="4"/>
  <c r="DJ78" i="4"/>
  <c r="DQ78" i="4"/>
  <c r="DV76" i="4"/>
  <c r="DU76" i="4"/>
  <c r="EC76" i="4"/>
  <c r="EC97" i="4"/>
  <c r="DU97" i="4"/>
  <c r="EO15" i="4"/>
  <c r="EG15" i="4"/>
  <c r="EH31" i="4"/>
  <c r="EG31" i="4"/>
  <c r="EO31" i="4"/>
  <c r="EG46" i="4"/>
  <c r="EH46" i="4"/>
  <c r="EO46" i="4"/>
  <c r="EH80" i="4"/>
  <c r="EG80" i="4"/>
  <c r="EO80" i="4"/>
  <c r="FM87" i="4"/>
  <c r="FE87" i="4"/>
  <c r="DE31" i="4"/>
  <c r="CX31" i="4"/>
  <c r="HI34" i="4"/>
  <c r="HA34" i="4"/>
  <c r="JV222" i="4"/>
  <c r="FM220" i="4"/>
  <c r="AD226" i="4"/>
  <c r="CW220" i="4"/>
  <c r="CX220" i="4"/>
  <c r="FF220" i="4"/>
  <c r="FM226" i="4"/>
  <c r="HM221" i="4"/>
  <c r="Y35" i="4"/>
  <c r="Q39" i="4"/>
  <c r="Y77" i="4"/>
  <c r="AK27" i="4"/>
  <c r="AK37" i="4"/>
  <c r="AK45" i="4"/>
  <c r="AK51" i="4"/>
  <c r="AK89" i="4"/>
  <c r="AO23" i="4"/>
  <c r="AW27" i="4"/>
  <c r="AW55" i="4"/>
  <c r="AO72" i="4"/>
  <c r="AW81" i="4"/>
  <c r="AO100" i="4"/>
  <c r="BI29" i="4"/>
  <c r="BA46" i="4"/>
  <c r="BI55" i="4"/>
  <c r="BA74" i="4"/>
  <c r="BU16" i="4"/>
  <c r="BN45" i="4"/>
  <c r="BM71" i="4"/>
  <c r="BM79" i="4"/>
  <c r="BM87" i="4"/>
  <c r="BM95" i="4"/>
  <c r="BZ11" i="4"/>
  <c r="CG27" i="4"/>
  <c r="BY93" i="4"/>
  <c r="BZ93" i="4"/>
  <c r="CS27" i="4"/>
  <c r="CK42" i="4"/>
  <c r="CK66" i="4"/>
  <c r="CX49" i="4"/>
  <c r="CW49" i="4"/>
  <c r="DE49" i="4"/>
  <c r="DE73" i="4"/>
  <c r="CW73" i="4"/>
  <c r="DQ60" i="4"/>
  <c r="DI60" i="4"/>
  <c r="EC12" i="4"/>
  <c r="DV12" i="4"/>
  <c r="EC84" i="4"/>
  <c r="DU84" i="4"/>
  <c r="EO59" i="4"/>
  <c r="EG59" i="4"/>
  <c r="EG70" i="4"/>
  <c r="EO70" i="4"/>
  <c r="FA13" i="4"/>
  <c r="ES13" i="4"/>
  <c r="FA65" i="4"/>
  <c r="ES65" i="4"/>
  <c r="FQ40" i="4"/>
  <c r="FR40" i="4"/>
  <c r="FY40" i="4"/>
  <c r="EC40" i="4"/>
  <c r="DV40" i="4"/>
  <c r="BM223" i="4"/>
  <c r="GC220" i="4"/>
  <c r="HN221" i="4"/>
  <c r="FE222" i="4"/>
  <c r="HA225" i="4"/>
  <c r="E49" i="4"/>
  <c r="M51" i="4"/>
  <c r="F57" i="4"/>
  <c r="F73" i="4"/>
  <c r="E85" i="4"/>
  <c r="E93" i="4"/>
  <c r="R11" i="4"/>
  <c r="Y27" i="4"/>
  <c r="Y32" i="4"/>
  <c r="R67" i="4"/>
  <c r="Q80" i="4"/>
  <c r="Q99" i="4"/>
  <c r="AK19" i="4"/>
  <c r="AD25" i="4"/>
  <c r="AK29" i="4"/>
  <c r="AD43" i="4"/>
  <c r="AC46" i="4"/>
  <c r="AC54" i="4"/>
  <c r="AD67" i="4"/>
  <c r="AC90" i="4"/>
  <c r="AC97" i="4"/>
  <c r="AK99" i="4"/>
  <c r="AO15" i="4"/>
  <c r="AP25" i="4"/>
  <c r="AO28" i="4"/>
  <c r="AW31" i="4"/>
  <c r="AP33" i="4"/>
  <c r="AW37" i="4"/>
  <c r="AO43" i="4"/>
  <c r="AO56" i="4"/>
  <c r="AO63" i="4"/>
  <c r="AP71" i="4"/>
  <c r="AP97" i="4"/>
  <c r="BA37" i="4"/>
  <c r="BB45" i="4"/>
  <c r="BB71" i="4"/>
  <c r="BI95" i="4"/>
  <c r="BU12" i="4"/>
  <c r="BM27" i="4"/>
  <c r="BU29" i="4"/>
  <c r="BN33" i="4"/>
  <c r="BU51" i="4"/>
  <c r="BN68" i="4"/>
  <c r="BU72" i="4"/>
  <c r="BN76" i="4"/>
  <c r="BU80" i="4"/>
  <c r="BN84" i="4"/>
  <c r="BU88" i="4"/>
  <c r="BN92" i="4"/>
  <c r="BU96" i="4"/>
  <c r="BN100" i="4"/>
  <c r="BZ13" i="4"/>
  <c r="BY21" i="4"/>
  <c r="CG26" i="4"/>
  <c r="CG29" i="4"/>
  <c r="BZ57" i="4"/>
  <c r="CG59" i="4"/>
  <c r="BY73" i="4"/>
  <c r="BZ73" i="4"/>
  <c r="CS13" i="4"/>
  <c r="CS50" i="4"/>
  <c r="CK50" i="4"/>
  <c r="CS55" i="4"/>
  <c r="CK63" i="4"/>
  <c r="CK85" i="4"/>
  <c r="CL85" i="4"/>
  <c r="DE37" i="4"/>
  <c r="CX37" i="4"/>
  <c r="DQ31" i="4"/>
  <c r="DJ31" i="4"/>
  <c r="EC69" i="4"/>
  <c r="DU69" i="4"/>
  <c r="FY224" i="4"/>
  <c r="AO222" i="4"/>
  <c r="EG225" i="4"/>
  <c r="GP225" i="4"/>
  <c r="ET220" i="4"/>
  <c r="FF222" i="4"/>
  <c r="FR221" i="4"/>
  <c r="F11" i="4"/>
  <c r="F25" i="4"/>
  <c r="M27" i="4"/>
  <c r="F31" i="4"/>
  <c r="E41" i="4"/>
  <c r="M43" i="4"/>
  <c r="E62" i="4"/>
  <c r="E70" i="4"/>
  <c r="M79" i="4"/>
  <c r="Q16" i="4"/>
  <c r="R21" i="4"/>
  <c r="R41" i="4"/>
  <c r="Y44" i="4"/>
  <c r="Q72" i="4"/>
  <c r="Q92" i="4"/>
  <c r="AD17" i="4"/>
  <c r="AK18" i="4"/>
  <c r="AD35" i="4"/>
  <c r="AD59" i="4"/>
  <c r="AK65" i="4"/>
  <c r="AC82" i="4"/>
  <c r="AC89" i="4"/>
  <c r="AK91" i="4"/>
  <c r="AO20" i="4"/>
  <c r="AW36" i="4"/>
  <c r="AO48" i="4"/>
  <c r="AO55" i="4"/>
  <c r="AW57" i="4"/>
  <c r="AO76" i="4"/>
  <c r="AP89" i="4"/>
  <c r="AW95" i="4"/>
  <c r="BA22" i="4"/>
  <c r="BA29" i="4"/>
  <c r="BI31" i="4"/>
  <c r="BA50" i="4"/>
  <c r="BB63" i="4"/>
  <c r="BI69" i="4"/>
  <c r="BA86" i="4"/>
  <c r="BB91" i="4"/>
  <c r="BM16" i="4"/>
  <c r="BM19" i="4"/>
  <c r="BU21" i="4"/>
  <c r="BN41" i="4"/>
  <c r="BN44" i="4"/>
  <c r="BM60" i="4"/>
  <c r="CG17" i="4"/>
  <c r="BZ21" i="4"/>
  <c r="BZ33" i="4"/>
  <c r="BZ43" i="4"/>
  <c r="BY46" i="4"/>
  <c r="CG50" i="4"/>
  <c r="BY91" i="4"/>
  <c r="CS38" i="4"/>
  <c r="CK38" i="4"/>
  <c r="DE20" i="4"/>
  <c r="CW20" i="4"/>
  <c r="DQ11" i="4"/>
  <c r="DJ11" i="4"/>
  <c r="EC77" i="4"/>
  <c r="DU77" i="4"/>
  <c r="EO12" i="4"/>
  <c r="EH12" i="4"/>
  <c r="EO32" i="4"/>
  <c r="EH32" i="4"/>
  <c r="EH34" i="4"/>
  <c r="EG34" i="4"/>
  <c r="EO34" i="4"/>
  <c r="EO47" i="4"/>
  <c r="EG47" i="4"/>
  <c r="EO83" i="4"/>
  <c r="EG83" i="4"/>
  <c r="EO87" i="4"/>
  <c r="EG87" i="4"/>
  <c r="FA38" i="4"/>
  <c r="ES38" i="4"/>
  <c r="FA93" i="4"/>
  <c r="ES93" i="4"/>
  <c r="FF14" i="4"/>
  <c r="FE14" i="4"/>
  <c r="FM14" i="4"/>
  <c r="FM75" i="4"/>
  <c r="FE75" i="4"/>
  <c r="HI56" i="4"/>
  <c r="HA56" i="4"/>
  <c r="FY222" i="4"/>
  <c r="E22" i="4"/>
  <c r="E38" i="4"/>
  <c r="E98" i="4"/>
  <c r="Q60" i="4"/>
  <c r="R77" i="4"/>
  <c r="Y93" i="4"/>
  <c r="AC14" i="4"/>
  <c r="AC22" i="4"/>
  <c r="AD27" i="4"/>
  <c r="AD37" i="4"/>
  <c r="AD45" i="4"/>
  <c r="AD51" i="4"/>
  <c r="AC74" i="4"/>
  <c r="AO12" i="4"/>
  <c r="AP27" i="4"/>
  <c r="AO40" i="4"/>
  <c r="AP81" i="4"/>
  <c r="BB55" i="4"/>
  <c r="BM32" i="4"/>
  <c r="BZ27" i="4"/>
  <c r="BY97" i="4"/>
  <c r="CG97" i="4"/>
  <c r="CS15" i="4"/>
  <c r="CL15" i="4"/>
  <c r="CL27" i="4"/>
  <c r="DE52" i="4"/>
  <c r="CW52" i="4"/>
  <c r="DQ22" i="4"/>
  <c r="DI22" i="4"/>
  <c r="DQ50" i="4"/>
  <c r="DI50" i="4"/>
  <c r="DV84" i="4"/>
  <c r="EH70" i="4"/>
  <c r="FA12" i="4"/>
  <c r="ET12" i="4"/>
  <c r="ET58" i="4"/>
  <c r="ES58" i="4"/>
  <c r="FA58" i="4"/>
  <c r="FM48" i="4"/>
  <c r="FF48" i="4"/>
  <c r="GK19" i="4"/>
  <c r="GC19" i="4"/>
  <c r="FA45" i="4"/>
  <c r="ES45" i="4"/>
  <c r="ES221" i="4"/>
  <c r="EH225" i="4"/>
  <c r="HZ225" i="4"/>
  <c r="DU225" i="4"/>
  <c r="ES224" i="4"/>
  <c r="E14" i="4"/>
  <c r="E46" i="4"/>
  <c r="E82" i="4"/>
  <c r="E90" i="4"/>
  <c r="R13" i="4"/>
  <c r="Q27" i="4"/>
  <c r="Q35" i="4"/>
  <c r="AC42" i="4"/>
  <c r="AC66" i="4"/>
  <c r="AC94" i="4"/>
  <c r="AO24" i="4"/>
  <c r="AO32" i="4"/>
  <c r="AO60" i="4"/>
  <c r="AO96" i="4"/>
  <c r="BA34" i="4"/>
  <c r="BB47" i="4"/>
  <c r="BA70" i="4"/>
  <c r="BI99" i="4"/>
  <c r="BN13" i="4"/>
  <c r="BM24" i="4"/>
  <c r="BM51" i="4"/>
  <c r="BM72" i="4"/>
  <c r="BM80" i="4"/>
  <c r="BM88" i="4"/>
  <c r="BM96" i="4"/>
  <c r="BZ18" i="4"/>
  <c r="CG22" i="4"/>
  <c r="BZ30" i="4"/>
  <c r="BZ35" i="4"/>
  <c r="BZ51" i="4"/>
  <c r="BY59" i="4"/>
  <c r="BY77" i="4"/>
  <c r="CG77" i="4"/>
  <c r="BY83" i="4"/>
  <c r="BZ83" i="4"/>
  <c r="CL11" i="4"/>
  <c r="CS31" i="4"/>
  <c r="CL31" i="4"/>
  <c r="CK43" i="4"/>
  <c r="CK62" i="4"/>
  <c r="CS70" i="4"/>
  <c r="CK70" i="4"/>
  <c r="CK77" i="4"/>
  <c r="CL77" i="4"/>
  <c r="CX13" i="4"/>
  <c r="CW13" i="4"/>
  <c r="DE32" i="4"/>
  <c r="CW32" i="4"/>
  <c r="DE56" i="4"/>
  <c r="CW56" i="4"/>
  <c r="DE96" i="4"/>
  <c r="CW96" i="4"/>
  <c r="DI41" i="4"/>
  <c r="DQ41" i="4"/>
  <c r="DU32" i="4"/>
  <c r="EC32" i="4"/>
  <c r="FE60" i="4"/>
  <c r="FF60" i="4"/>
  <c r="FM60" i="4"/>
  <c r="CS78" i="4"/>
  <c r="CK78" i="4"/>
  <c r="CS90" i="4"/>
  <c r="CK90" i="4"/>
  <c r="IW220" i="4"/>
  <c r="HB225" i="4"/>
  <c r="AP225" i="4"/>
  <c r="FA220" i="4"/>
  <c r="AK223" i="4"/>
  <c r="FF223" i="4"/>
  <c r="AP226" i="4"/>
  <c r="FQ222" i="4"/>
  <c r="GC226" i="4"/>
  <c r="F51" i="4"/>
  <c r="M73" i="4"/>
  <c r="F87" i="4"/>
  <c r="F97" i="4"/>
  <c r="Q20" i="4"/>
  <c r="AK30" i="4"/>
  <c r="AK43" i="4"/>
  <c r="AK67" i="4"/>
  <c r="AW25" i="4"/>
  <c r="AW33" i="4"/>
  <c r="AO88" i="4"/>
  <c r="AW97" i="4"/>
  <c r="BB39" i="4"/>
  <c r="BA62" i="4"/>
  <c r="BI71" i="4"/>
  <c r="BA90" i="4"/>
  <c r="BB95" i="4"/>
  <c r="BM15" i="4"/>
  <c r="BN29" i="4"/>
  <c r="BU33" i="4"/>
  <c r="BN37" i="4"/>
  <c r="BM64" i="4"/>
  <c r="BZ26" i="4"/>
  <c r="CG57" i="4"/>
  <c r="CK13" i="4"/>
  <c r="CS35" i="4"/>
  <c r="CL35" i="4"/>
  <c r="CL55" i="4"/>
  <c r="CS63" i="4"/>
  <c r="CK71" i="4"/>
  <c r="CS98" i="4"/>
  <c r="CK98" i="4"/>
  <c r="CX36" i="4"/>
  <c r="DE36" i="4"/>
  <c r="DJ30" i="4"/>
  <c r="DI30" i="4"/>
  <c r="DQ30" i="4"/>
  <c r="DQ76" i="4"/>
  <c r="DI76" i="4"/>
  <c r="FE78" i="4"/>
  <c r="FF78" i="4"/>
  <c r="FM78" i="4"/>
  <c r="GC12" i="4"/>
  <c r="GK12" i="4"/>
  <c r="GD12" i="4"/>
  <c r="GK71" i="4"/>
  <c r="GC71" i="4"/>
  <c r="DE57" i="4"/>
  <c r="DQ17" i="4"/>
  <c r="DQ25" i="4"/>
  <c r="DQ33" i="4"/>
  <c r="DQ45" i="4"/>
  <c r="DQ55" i="4"/>
  <c r="DQ82" i="4"/>
  <c r="EC100" i="4"/>
  <c r="EO54" i="4"/>
  <c r="EH56" i="4"/>
  <c r="EH86" i="4"/>
  <c r="EO88" i="4"/>
  <c r="ET64" i="4"/>
  <c r="FA66" i="4"/>
  <c r="ET92" i="4"/>
  <c r="FF16" i="4"/>
  <c r="FM38" i="4"/>
  <c r="FE59" i="4"/>
  <c r="FF68" i="4"/>
  <c r="FF74" i="4"/>
  <c r="FF86" i="4"/>
  <c r="FQ37" i="4"/>
  <c r="FR52" i="4"/>
  <c r="FQ57" i="4"/>
  <c r="FY81" i="4"/>
  <c r="FQ81" i="4"/>
  <c r="FQ86" i="4"/>
  <c r="FR86" i="4"/>
  <c r="GK15" i="4"/>
  <c r="GC15" i="4"/>
  <c r="ES34" i="4"/>
  <c r="FE28" i="4"/>
  <c r="FE83" i="4"/>
  <c r="FE95" i="4"/>
  <c r="FQ14" i="4"/>
  <c r="FQ26" i="4"/>
  <c r="FQ29" i="4"/>
  <c r="FQ36" i="4"/>
  <c r="FR44" i="4"/>
  <c r="FY69" i="4"/>
  <c r="FQ69" i="4"/>
  <c r="FR94" i="4"/>
  <c r="GK34" i="4"/>
  <c r="GC34" i="4"/>
  <c r="HI68" i="4"/>
  <c r="HA68" i="4"/>
  <c r="CG67" i="4"/>
  <c r="CG75" i="4"/>
  <c r="CG95" i="4"/>
  <c r="CS61" i="4"/>
  <c r="CL93" i="4"/>
  <c r="CW57" i="4"/>
  <c r="DE63" i="4"/>
  <c r="CX97" i="4"/>
  <c r="DQ13" i="4"/>
  <c r="DI17" i="4"/>
  <c r="DI25" i="4"/>
  <c r="DQ27" i="4"/>
  <c r="DQ62" i="4"/>
  <c r="DQ84" i="4"/>
  <c r="DQ94" i="4"/>
  <c r="DU18" i="4"/>
  <c r="EC20" i="4"/>
  <c r="EC30" i="4"/>
  <c r="EC92" i="4"/>
  <c r="DU100" i="4"/>
  <c r="EH62" i="4"/>
  <c r="EO64" i="4"/>
  <c r="EG88" i="4"/>
  <c r="EO94" i="4"/>
  <c r="ET48" i="4"/>
  <c r="ES61" i="4"/>
  <c r="ES66" i="4"/>
  <c r="FA72" i="4"/>
  <c r="ET94" i="4"/>
  <c r="FA100" i="4"/>
  <c r="FE15" i="4"/>
  <c r="FE38" i="4"/>
  <c r="FF46" i="4"/>
  <c r="FM50" i="4"/>
  <c r="FM62" i="4"/>
  <c r="FE67" i="4"/>
  <c r="FF76" i="4"/>
  <c r="FE79" i="4"/>
  <c r="FF82" i="4"/>
  <c r="FF94" i="4"/>
  <c r="FM96" i="4"/>
  <c r="FQ21" i="4"/>
  <c r="FQ41" i="4"/>
  <c r="FQ61" i="4"/>
  <c r="FQ64" i="4"/>
  <c r="FY64" i="4"/>
  <c r="FR64" i="4"/>
  <c r="FQ90" i="4"/>
  <c r="FY90" i="4"/>
  <c r="FQ96" i="4"/>
  <c r="GC27" i="4"/>
  <c r="GC37" i="4"/>
  <c r="GO13" i="4"/>
  <c r="GO24" i="4"/>
  <c r="GW55" i="4"/>
  <c r="GP55" i="4"/>
  <c r="GO55" i="4"/>
  <c r="HI29" i="4"/>
  <c r="HB29" i="4"/>
  <c r="HA29" i="4"/>
  <c r="CW16" i="4"/>
  <c r="CW25" i="4"/>
  <c r="DE33" i="4"/>
  <c r="CW39" i="4"/>
  <c r="DE55" i="4"/>
  <c r="CW72" i="4"/>
  <c r="CW80" i="4"/>
  <c r="DQ21" i="4"/>
  <c r="DJ33" i="4"/>
  <c r="DJ45" i="4"/>
  <c r="DJ55" i="4"/>
  <c r="DJ82" i="4"/>
  <c r="EC16" i="4"/>
  <c r="DV48" i="4"/>
  <c r="DU81" i="4"/>
  <c r="EG27" i="4"/>
  <c r="EG39" i="4"/>
  <c r="EH44" i="4"/>
  <c r="EH54" i="4"/>
  <c r="EG75" i="4"/>
  <c r="EO86" i="4"/>
  <c r="ES17" i="4"/>
  <c r="FA18" i="4"/>
  <c r="ES33" i="4"/>
  <c r="ET36" i="4"/>
  <c r="ES41" i="4"/>
  <c r="FA64" i="4"/>
  <c r="FM68" i="4"/>
  <c r="FM74" i="4"/>
  <c r="FM86" i="4"/>
  <c r="GD14" i="4"/>
  <c r="GK14" i="4"/>
  <c r="GC28" i="4"/>
  <c r="GD28" i="4"/>
  <c r="GC59" i="4"/>
  <c r="GD59" i="4"/>
  <c r="GK59" i="4"/>
  <c r="GC94" i="4"/>
  <c r="GO83" i="4"/>
  <c r="GW83" i="4"/>
  <c r="GP83" i="4"/>
  <c r="CW64" i="4"/>
  <c r="CW84" i="4"/>
  <c r="DI14" i="4"/>
  <c r="DI38" i="4"/>
  <c r="DI92" i="4"/>
  <c r="DV34" i="4"/>
  <c r="DU57" i="4"/>
  <c r="DU93" i="4"/>
  <c r="EG67" i="4"/>
  <c r="EG95" i="4"/>
  <c r="ES26" i="4"/>
  <c r="ES73" i="4"/>
  <c r="ES85" i="4"/>
  <c r="FF22" i="4"/>
  <c r="FE35" i="4"/>
  <c r="FE43" i="4"/>
  <c r="FR68" i="4"/>
  <c r="FY68" i="4"/>
  <c r="FY94" i="4"/>
  <c r="GC17" i="4"/>
  <c r="GK23" i="4"/>
  <c r="GC23" i="4"/>
  <c r="HA47" i="4"/>
  <c r="HI47" i="4"/>
  <c r="HB47" i="4"/>
  <c r="CL69" i="4"/>
  <c r="CX71" i="4"/>
  <c r="ET80" i="4"/>
  <c r="FM12" i="4"/>
  <c r="FM52" i="4"/>
  <c r="FM58" i="4"/>
  <c r="FM70" i="4"/>
  <c r="FF84" i="4"/>
  <c r="FY56" i="4"/>
  <c r="GW96" i="4"/>
  <c r="GO96" i="4"/>
  <c r="HA93" i="4"/>
  <c r="HI93" i="4"/>
  <c r="HB93" i="4"/>
  <c r="GC20" i="4"/>
  <c r="GD20" i="4"/>
  <c r="GD39" i="4"/>
  <c r="GK39" i="4"/>
  <c r="HA59" i="4"/>
  <c r="HI59" i="4"/>
  <c r="HB59" i="4"/>
  <c r="HZ49" i="4"/>
  <c r="IS59" i="4"/>
  <c r="IS75" i="4"/>
  <c r="IS95" i="4"/>
  <c r="JE17" i="4"/>
  <c r="JE38" i="4"/>
  <c r="JE53" i="4"/>
  <c r="JE57" i="4"/>
  <c r="JE71" i="4"/>
  <c r="KC57" i="4"/>
  <c r="KC69" i="4"/>
  <c r="AD60" i="24"/>
  <c r="AE60" i="24"/>
  <c r="M38" i="24"/>
  <c r="CS114" i="24"/>
  <c r="FT115" i="24"/>
  <c r="IW125" i="24"/>
  <c r="FE132" i="24"/>
  <c r="HM99" i="4"/>
  <c r="HY41" i="4"/>
  <c r="IK63" i="4"/>
  <c r="IK79" i="4"/>
  <c r="IW21" i="4"/>
  <c r="IW25" i="4"/>
  <c r="JI31" i="4"/>
  <c r="JI87" i="4"/>
  <c r="T73" i="24"/>
  <c r="IG11" i="24"/>
  <c r="JQ11" i="24"/>
  <c r="JU114" i="24"/>
  <c r="JI115" i="24"/>
  <c r="FQ97" i="4"/>
  <c r="GC18" i="4"/>
  <c r="GC21" i="4"/>
  <c r="GO40" i="4"/>
  <c r="GW51" i="4"/>
  <c r="GO68" i="4"/>
  <c r="GW87" i="4"/>
  <c r="HA14" i="4"/>
  <c r="HI25" i="4"/>
  <c r="HA42" i="4"/>
  <c r="HI61" i="4"/>
  <c r="HI73" i="4"/>
  <c r="HI79" i="4"/>
  <c r="HB99" i="4"/>
  <c r="HM83" i="4"/>
  <c r="HN96" i="4"/>
  <c r="HN99" i="4"/>
  <c r="IG25" i="4"/>
  <c r="HY34" i="4"/>
  <c r="HZ41" i="4"/>
  <c r="IG57" i="4"/>
  <c r="IG97" i="4"/>
  <c r="IS12" i="4"/>
  <c r="IS15" i="4"/>
  <c r="IS27" i="4"/>
  <c r="IS44" i="4"/>
  <c r="IS55" i="4"/>
  <c r="IL63" i="4"/>
  <c r="IS71" i="4"/>
  <c r="IL79" i="4"/>
  <c r="IL96" i="4"/>
  <c r="JE19" i="4"/>
  <c r="IX21" i="4"/>
  <c r="JE23" i="4"/>
  <c r="IX25" i="4"/>
  <c r="JE37" i="4"/>
  <c r="IX39" i="4"/>
  <c r="JE49" i="4"/>
  <c r="IX54" i="4"/>
  <c r="JE70" i="4"/>
  <c r="JJ31" i="4"/>
  <c r="JQ39" i="4"/>
  <c r="JQ56" i="4"/>
  <c r="JQ59" i="4"/>
  <c r="JJ81" i="4"/>
  <c r="JQ83" i="4"/>
  <c r="JJ87" i="4"/>
  <c r="JJ97" i="4"/>
  <c r="KC41" i="4"/>
  <c r="KC71" i="4"/>
  <c r="O30" i="12"/>
  <c r="M66" i="24"/>
  <c r="Q91" i="24"/>
  <c r="FQ116" i="24"/>
  <c r="T134" i="24"/>
  <c r="HN17" i="4"/>
  <c r="HM22" i="4"/>
  <c r="HN45" i="4"/>
  <c r="HM62" i="4"/>
  <c r="HM78" i="4"/>
  <c r="IW92" i="4"/>
  <c r="JI22" i="4"/>
  <c r="JI28" i="4"/>
  <c r="KC114" i="24"/>
  <c r="H117" i="24"/>
  <c r="JE117" i="24"/>
  <c r="CW123" i="24"/>
  <c r="FE136" i="24"/>
  <c r="GK75" i="4"/>
  <c r="GO28" i="4"/>
  <c r="GO37" i="4"/>
  <c r="GO52" i="4"/>
  <c r="GP67" i="4"/>
  <c r="GO88" i="4"/>
  <c r="GW99" i="4"/>
  <c r="HA26" i="4"/>
  <c r="HB41" i="4"/>
  <c r="HI57" i="4"/>
  <c r="HI63" i="4"/>
  <c r="HI75" i="4"/>
  <c r="HA80" i="4"/>
  <c r="HB95" i="4"/>
  <c r="HM26" i="4"/>
  <c r="HN29" i="4"/>
  <c r="HN47" i="4"/>
  <c r="HM55" i="4"/>
  <c r="HM71" i="4"/>
  <c r="HM87" i="4"/>
  <c r="HN95" i="4"/>
  <c r="HY26" i="4"/>
  <c r="HY58" i="4"/>
  <c r="IL51" i="4"/>
  <c r="IL95" i="4"/>
  <c r="IS97" i="4"/>
  <c r="IX17" i="4"/>
  <c r="JE22" i="4"/>
  <c r="IX38" i="4"/>
  <c r="JE51" i="4"/>
  <c r="IX71" i="4"/>
  <c r="JI60" i="4"/>
  <c r="JQ67" i="4"/>
  <c r="JQ79" i="4"/>
  <c r="JU34" i="4"/>
  <c r="FQ117" i="24"/>
  <c r="HA136" i="24"/>
  <c r="BB151" i="24"/>
  <c r="GC87" i="4"/>
  <c r="GC98" i="4"/>
  <c r="GP39" i="4"/>
  <c r="GO44" i="4"/>
  <c r="GO80" i="4"/>
  <c r="GO87" i="4"/>
  <c r="HA18" i="4"/>
  <c r="HA52" i="4"/>
  <c r="HA61" i="4"/>
  <c r="HA92" i="4"/>
  <c r="HN11" i="4"/>
  <c r="HU14" i="4"/>
  <c r="HM66" i="4"/>
  <c r="HM82" i="4"/>
  <c r="HY25" i="4"/>
  <c r="HY57" i="4"/>
  <c r="HY97" i="4"/>
  <c r="IK15" i="4"/>
  <c r="IK55" i="4"/>
  <c r="IK71" i="4"/>
  <c r="IW76" i="4"/>
  <c r="IW96" i="4"/>
  <c r="JI56" i="4"/>
  <c r="JI59" i="4"/>
  <c r="JI83" i="4"/>
  <c r="JU66" i="4"/>
  <c r="JU97" i="4"/>
  <c r="CN116" i="24"/>
  <c r="FT117" i="24"/>
  <c r="AO119" i="24"/>
  <c r="GD36" i="4"/>
  <c r="GP51" i="4"/>
  <c r="HB25" i="4"/>
  <c r="HA64" i="4"/>
  <c r="HB73" i="4"/>
  <c r="HB79" i="4"/>
  <c r="HI99" i="4"/>
  <c r="HN13" i="4"/>
  <c r="HM36" i="4"/>
  <c r="HN41" i="4"/>
  <c r="HM44" i="4"/>
  <c r="HU96" i="4"/>
  <c r="IS96" i="4"/>
  <c r="IX19" i="4"/>
  <c r="IX23" i="4"/>
  <c r="IX37" i="4"/>
  <c r="JE39" i="4"/>
  <c r="IX49" i="4"/>
  <c r="JE54" i="4"/>
  <c r="IX70" i="4"/>
  <c r="JJ39" i="4"/>
  <c r="JQ81" i="4"/>
  <c r="JQ97" i="4"/>
  <c r="JV41" i="4"/>
  <c r="JV71" i="4"/>
  <c r="R24" i="12"/>
  <c r="I30" i="12"/>
  <c r="BU16" i="24"/>
  <c r="M63" i="24"/>
  <c r="CB135" i="24"/>
  <c r="IW80" i="4"/>
  <c r="IW88" i="4"/>
  <c r="AE118" i="24"/>
  <c r="Y120" i="24"/>
  <c r="FF122" i="24"/>
  <c r="IW124" i="24"/>
  <c r="S24" i="12"/>
  <c r="P2" i="12"/>
  <c r="E24" i="12"/>
  <c r="B29" i="23"/>
  <c r="P30" i="12"/>
  <c r="G24" i="12"/>
  <c r="R2" i="12"/>
  <c r="H2" i="12"/>
  <c r="B3" i="23"/>
  <c r="M24" i="12"/>
  <c r="S30" i="12"/>
  <c r="P24" i="12"/>
  <c r="E78" i="4"/>
  <c r="AD31" i="4"/>
  <c r="AW39" i="4"/>
  <c r="AO39" i="4"/>
  <c r="AP39" i="4"/>
  <c r="BU35" i="4"/>
  <c r="BM35" i="4"/>
  <c r="BN35" i="4"/>
  <c r="BM69" i="4"/>
  <c r="BU69" i="4"/>
  <c r="BN69" i="4"/>
  <c r="BM85" i="4"/>
  <c r="BU85" i="4"/>
  <c r="BN85" i="4"/>
  <c r="BM97" i="4"/>
  <c r="BU97" i="4"/>
  <c r="BN97" i="4"/>
  <c r="E74" i="4"/>
  <c r="E75" i="4"/>
  <c r="M75" i="4"/>
  <c r="F75" i="4"/>
  <c r="Q45" i="4"/>
  <c r="Y45" i="4"/>
  <c r="R45" i="4"/>
  <c r="Q96" i="4"/>
  <c r="AC61" i="4"/>
  <c r="AK61" i="4"/>
  <c r="AD61" i="4"/>
  <c r="AO99" i="4"/>
  <c r="AW99" i="4"/>
  <c r="AP99" i="4"/>
  <c r="BA97" i="4"/>
  <c r="BI97" i="4"/>
  <c r="BB97" i="4"/>
  <c r="BU31" i="4"/>
  <c r="BM31" i="4"/>
  <c r="BN31" i="4"/>
  <c r="BM65" i="4"/>
  <c r="BU65" i="4"/>
  <c r="BN65" i="4"/>
  <c r="BM73" i="4"/>
  <c r="BU73" i="4"/>
  <c r="BN73" i="4"/>
  <c r="BM89" i="4"/>
  <c r="BU89" i="4"/>
  <c r="BN89" i="4"/>
  <c r="BY71" i="4"/>
  <c r="CG71" i="4"/>
  <c r="BZ71" i="4"/>
  <c r="CW21" i="4"/>
  <c r="DE21" i="4"/>
  <c r="CX21" i="4"/>
  <c r="HY223" i="4"/>
  <c r="E83" i="4"/>
  <c r="M83" i="4"/>
  <c r="F83" i="4"/>
  <c r="Y31" i="4"/>
  <c r="Q31" i="4"/>
  <c r="R31" i="4"/>
  <c r="R40" i="4"/>
  <c r="Y40" i="4"/>
  <c r="Q40" i="4"/>
  <c r="Q79" i="4"/>
  <c r="Y79" i="4"/>
  <c r="R79" i="4"/>
  <c r="AC53" i="4"/>
  <c r="AK53" i="4"/>
  <c r="AD53" i="4"/>
  <c r="AC85" i="4"/>
  <c r="AK85" i="4"/>
  <c r="AD85" i="4"/>
  <c r="AO13" i="4"/>
  <c r="AW13" i="4"/>
  <c r="AP13" i="4"/>
  <c r="AO59" i="4"/>
  <c r="AW59" i="4"/>
  <c r="AP59" i="4"/>
  <c r="AO91" i="4"/>
  <c r="AW91" i="4"/>
  <c r="AP91" i="4"/>
  <c r="BA33" i="4"/>
  <c r="BI33" i="4"/>
  <c r="BB33" i="4"/>
  <c r="BA65" i="4"/>
  <c r="BI65" i="4"/>
  <c r="BB65" i="4"/>
  <c r="BA93" i="4"/>
  <c r="BI93" i="4"/>
  <c r="BB93" i="4"/>
  <c r="BM23" i="4"/>
  <c r="BU23" i="4"/>
  <c r="BN23" i="4"/>
  <c r="CG34" i="4"/>
  <c r="BY34" i="4"/>
  <c r="BZ34" i="4"/>
  <c r="BY53" i="4"/>
  <c r="CG53" i="4"/>
  <c r="BZ53" i="4"/>
  <c r="BY85" i="4"/>
  <c r="CG85" i="4"/>
  <c r="BZ85" i="4"/>
  <c r="CK19" i="4"/>
  <c r="CS19" i="4"/>
  <c r="CL19" i="4"/>
  <c r="CS39" i="4"/>
  <c r="CK39" i="4"/>
  <c r="CL39" i="4"/>
  <c r="Q64" i="4"/>
  <c r="Q87" i="4"/>
  <c r="Y87" i="4"/>
  <c r="R87" i="4"/>
  <c r="AC93" i="4"/>
  <c r="AK93" i="4"/>
  <c r="AD93" i="4"/>
  <c r="BM77" i="4"/>
  <c r="BU77" i="4"/>
  <c r="BN77" i="4"/>
  <c r="BM93" i="4"/>
  <c r="BU93" i="4"/>
  <c r="BN93" i="4"/>
  <c r="EC221" i="4"/>
  <c r="BY220" i="4"/>
  <c r="GD226" i="4"/>
  <c r="ET225" i="4"/>
  <c r="Y221" i="4"/>
  <c r="AK222" i="4"/>
  <c r="CG223" i="4"/>
  <c r="DE222" i="4"/>
  <c r="DQ223" i="4"/>
  <c r="EC225" i="4"/>
  <c r="GK221" i="4"/>
  <c r="HU220" i="4"/>
  <c r="IS223" i="4"/>
  <c r="JJ223" i="4"/>
  <c r="HM220" i="4"/>
  <c r="HA224" i="4"/>
  <c r="GP222" i="4"/>
  <c r="CX225" i="4"/>
  <c r="BM225" i="4"/>
  <c r="BB226" i="4"/>
  <c r="JI223" i="4"/>
  <c r="HB221" i="4"/>
  <c r="JJ220" i="4"/>
  <c r="HY226" i="4"/>
  <c r="EH223" i="4"/>
  <c r="JV223" i="4"/>
  <c r="IW222" i="4"/>
  <c r="CK221" i="4"/>
  <c r="Y225" i="4"/>
  <c r="AK226" i="4"/>
  <c r="DJ224" i="4"/>
  <c r="ES223" i="4"/>
  <c r="ES225" i="4"/>
  <c r="HA226" i="4"/>
  <c r="E17" i="4"/>
  <c r="E29" i="4"/>
  <c r="M34" i="4"/>
  <c r="E37" i="4"/>
  <c r="E45" i="4"/>
  <c r="F47" i="4"/>
  <c r="M47" i="4"/>
  <c r="E53" i="4"/>
  <c r="F55" i="4"/>
  <c r="M55" i="4"/>
  <c r="E61" i="4"/>
  <c r="F63" i="4"/>
  <c r="M63" i="4"/>
  <c r="M87" i="4"/>
  <c r="E91" i="4"/>
  <c r="M91" i="4"/>
  <c r="F91" i="4"/>
  <c r="Q15" i="4"/>
  <c r="Y15" i="4"/>
  <c r="Q23" i="4"/>
  <c r="Y23" i="4"/>
  <c r="R23" i="4"/>
  <c r="R36" i="4"/>
  <c r="Y36" i="4"/>
  <c r="Q43" i="4"/>
  <c r="Y43" i="4"/>
  <c r="R43" i="4"/>
  <c r="R48" i="4"/>
  <c r="Y48" i="4"/>
  <c r="R61" i="4"/>
  <c r="Y61" i="4"/>
  <c r="Q71" i="4"/>
  <c r="Y71" i="4"/>
  <c r="R71" i="4"/>
  <c r="AK21" i="4"/>
  <c r="AC21" i="4"/>
  <c r="AD21" i="4"/>
  <c r="AD26" i="4"/>
  <c r="AK26" i="4"/>
  <c r="AC26" i="4"/>
  <c r="AC77" i="4"/>
  <c r="AK77" i="4"/>
  <c r="AD77" i="4"/>
  <c r="AO41" i="4"/>
  <c r="AW41" i="4"/>
  <c r="AP41" i="4"/>
  <c r="AO51" i="4"/>
  <c r="AW51" i="4"/>
  <c r="AP51" i="4"/>
  <c r="AO83" i="4"/>
  <c r="AW83" i="4"/>
  <c r="AP83" i="4"/>
  <c r="BA25" i="4"/>
  <c r="BI25" i="4"/>
  <c r="BB25" i="4"/>
  <c r="BA57" i="4"/>
  <c r="BI57" i="4"/>
  <c r="BB57" i="4"/>
  <c r="BA89" i="4"/>
  <c r="BI89" i="4"/>
  <c r="BB89" i="4"/>
  <c r="BM63" i="4"/>
  <c r="BU63" i="4"/>
  <c r="BN63" i="4"/>
  <c r="CG37" i="4"/>
  <c r="BY37" i="4"/>
  <c r="BZ37" i="4"/>
  <c r="BY55" i="4"/>
  <c r="CG55" i="4"/>
  <c r="BZ55" i="4"/>
  <c r="BY87" i="4"/>
  <c r="CG87" i="4"/>
  <c r="BZ87" i="4"/>
  <c r="CS21" i="4"/>
  <c r="CK21" i="4"/>
  <c r="CL21" i="4"/>
  <c r="CK33" i="4"/>
  <c r="CS33" i="4"/>
  <c r="CL33" i="4"/>
  <c r="CW27" i="4"/>
  <c r="DE27" i="4"/>
  <c r="CX27" i="4"/>
  <c r="Y19" i="4"/>
  <c r="R19" i="4"/>
  <c r="Q55" i="4"/>
  <c r="Y55" i="4"/>
  <c r="R55" i="4"/>
  <c r="AP21" i="4"/>
  <c r="AO67" i="4"/>
  <c r="AW67" i="4"/>
  <c r="AP67" i="4"/>
  <c r="BA41" i="4"/>
  <c r="BI41" i="4"/>
  <c r="BB41" i="4"/>
  <c r="BA73" i="4"/>
  <c r="BI73" i="4"/>
  <c r="BB73" i="4"/>
  <c r="BM81" i="4"/>
  <c r="BU81" i="4"/>
  <c r="BN81" i="4"/>
  <c r="BZ39" i="4"/>
  <c r="CK45" i="4"/>
  <c r="CS45" i="4"/>
  <c r="CL45" i="4"/>
  <c r="CK58" i="4"/>
  <c r="AW220" i="4"/>
  <c r="DQ225" i="4"/>
  <c r="IX222" i="4"/>
  <c r="DV221" i="4"/>
  <c r="JU223" i="4"/>
  <c r="M222" i="4"/>
  <c r="BU220" i="4"/>
  <c r="FY225" i="4"/>
  <c r="HZ226" i="4"/>
  <c r="IK223" i="4"/>
  <c r="CX223" i="4"/>
  <c r="BY223" i="4"/>
  <c r="BB224" i="4"/>
  <c r="F226" i="4"/>
  <c r="FQ225" i="4"/>
  <c r="BA226" i="4"/>
  <c r="AC225" i="4"/>
  <c r="EG223" i="4"/>
  <c r="GO222" i="4"/>
  <c r="AO225" i="4"/>
  <c r="JI220" i="4"/>
  <c r="F224" i="4"/>
  <c r="M226" i="4"/>
  <c r="R221" i="4"/>
  <c r="Y223" i="4"/>
  <c r="CS221" i="4"/>
  <c r="CX222" i="4"/>
  <c r="FA223" i="4"/>
  <c r="IL226" i="4"/>
  <c r="F17" i="4"/>
  <c r="F19" i="4"/>
  <c r="M19" i="4"/>
  <c r="F29" i="4"/>
  <c r="E34" i="4"/>
  <c r="F37" i="4"/>
  <c r="F45" i="4"/>
  <c r="F53" i="4"/>
  <c r="F61" i="4"/>
  <c r="E67" i="4"/>
  <c r="M67" i="4"/>
  <c r="F67" i="4"/>
  <c r="F81" i="4"/>
  <c r="M81" i="4"/>
  <c r="F95" i="4"/>
  <c r="M95" i="4"/>
  <c r="E99" i="4"/>
  <c r="M99" i="4"/>
  <c r="F99" i="4"/>
  <c r="R12" i="4"/>
  <c r="Y12" i="4"/>
  <c r="Q33" i="4"/>
  <c r="Y33" i="4"/>
  <c r="R33" i="4"/>
  <c r="R53" i="4"/>
  <c r="Y53" i="4"/>
  <c r="Q63" i="4"/>
  <c r="Y63" i="4"/>
  <c r="R63" i="4"/>
  <c r="R85" i="4"/>
  <c r="Y85" i="4"/>
  <c r="Q95" i="4"/>
  <c r="Y95" i="4"/>
  <c r="R95" i="4"/>
  <c r="AC69" i="4"/>
  <c r="AK69" i="4"/>
  <c r="AD69" i="4"/>
  <c r="AW11" i="4"/>
  <c r="AO11" i="4"/>
  <c r="AP11" i="4"/>
  <c r="AO29" i="4"/>
  <c r="AW29" i="4"/>
  <c r="AP29" i="4"/>
  <c r="AO75" i="4"/>
  <c r="AW75" i="4"/>
  <c r="AP75" i="4"/>
  <c r="BA17" i="4"/>
  <c r="BI17" i="4"/>
  <c r="BB17" i="4"/>
  <c r="BA49" i="4"/>
  <c r="BI49" i="4"/>
  <c r="BB49" i="4"/>
  <c r="BA81" i="4"/>
  <c r="BI81" i="4"/>
  <c r="BB81" i="4"/>
  <c r="BM11" i="4"/>
  <c r="BU11" i="4"/>
  <c r="BN11" i="4"/>
  <c r="BM55" i="4"/>
  <c r="BU55" i="4"/>
  <c r="BN55" i="4"/>
  <c r="BY49" i="4"/>
  <c r="CG49" i="4"/>
  <c r="BZ49" i="4"/>
  <c r="BY69" i="4"/>
  <c r="CG69" i="4"/>
  <c r="BZ69" i="4"/>
  <c r="CK17" i="4"/>
  <c r="CS17" i="4"/>
  <c r="CL17" i="4"/>
  <c r="CW19" i="4"/>
  <c r="DE19" i="4"/>
  <c r="CX19" i="4"/>
  <c r="CW29" i="4"/>
  <c r="DE29" i="4"/>
  <c r="CX29" i="4"/>
  <c r="AK34" i="4"/>
  <c r="AW16" i="4"/>
  <c r="AO35" i="4"/>
  <c r="AW44" i="4"/>
  <c r="BM44" i="4"/>
  <c r="BY18" i="4"/>
  <c r="BY30" i="4"/>
  <c r="DV39" i="4"/>
  <c r="EC39" i="4"/>
  <c r="EC52" i="4"/>
  <c r="DV52" i="4"/>
  <c r="DU52" i="4"/>
  <c r="DU70" i="4"/>
  <c r="EC70" i="4"/>
  <c r="DV70" i="4"/>
  <c r="CW36" i="4"/>
  <c r="CX41" i="4"/>
  <c r="DE41" i="4"/>
  <c r="DE44" i="4"/>
  <c r="CW48" i="4"/>
  <c r="CW53" i="4"/>
  <c r="DE53" i="4"/>
  <c r="CW61" i="4"/>
  <c r="CW69" i="4"/>
  <c r="CX77" i="4"/>
  <c r="DE77" i="4"/>
  <c r="CW83" i="4"/>
  <c r="CX85" i="4"/>
  <c r="DE85" i="4"/>
  <c r="CW91" i="4"/>
  <c r="CX93" i="4"/>
  <c r="DE93" i="4"/>
  <c r="CW99" i="4"/>
  <c r="DQ18" i="4"/>
  <c r="DQ34" i="4"/>
  <c r="DI43" i="4"/>
  <c r="DI53" i="4"/>
  <c r="DI61" i="4"/>
  <c r="DI72" i="4"/>
  <c r="DI88" i="4"/>
  <c r="DJ90" i="4"/>
  <c r="DQ90" i="4"/>
  <c r="DJ92" i="4"/>
  <c r="EC15" i="4"/>
  <c r="DV26" i="4"/>
  <c r="EC26" i="4"/>
  <c r="DU30" i="4"/>
  <c r="CK25" i="4"/>
  <c r="CK35" i="4"/>
  <c r="CL41" i="4"/>
  <c r="CS41" i="4"/>
  <c r="CK46" i="4"/>
  <c r="CK51" i="4"/>
  <c r="CK59" i="4"/>
  <c r="CK67" i="4"/>
  <c r="CK75" i="4"/>
  <c r="CK83" i="4"/>
  <c r="CK91" i="4"/>
  <c r="CK99" i="4"/>
  <c r="CW12" i="4"/>
  <c r="CX17" i="4"/>
  <c r="CX23" i="4"/>
  <c r="DE23" i="4"/>
  <c r="CX25" i="4"/>
  <c r="CW35" i="4"/>
  <c r="DE35" i="4"/>
  <c r="DE40" i="4"/>
  <c r="CW44" i="4"/>
  <c r="CW47" i="4"/>
  <c r="CX51" i="4"/>
  <c r="DE51" i="4"/>
  <c r="CX59" i="4"/>
  <c r="DE59" i="4"/>
  <c r="CX61" i="4"/>
  <c r="CX67" i="4"/>
  <c r="DE67" i="4"/>
  <c r="CX69" i="4"/>
  <c r="CX75" i="4"/>
  <c r="DE75" i="4"/>
  <c r="CX83" i="4"/>
  <c r="CX91" i="4"/>
  <c r="CX99" i="4"/>
  <c r="DI18" i="4"/>
  <c r="DJ23" i="4"/>
  <c r="DQ23" i="4"/>
  <c r="DI29" i="4"/>
  <c r="DI34" i="4"/>
  <c r="DI39" i="4"/>
  <c r="DQ39" i="4"/>
  <c r="DQ42" i="4"/>
  <c r="DJ43" i="4"/>
  <c r="DI49" i="4"/>
  <c r="DJ51" i="4"/>
  <c r="DQ51" i="4"/>
  <c r="DJ53" i="4"/>
  <c r="DJ59" i="4"/>
  <c r="DQ59" i="4"/>
  <c r="DJ61" i="4"/>
  <c r="DJ70" i="4"/>
  <c r="DQ70" i="4"/>
  <c r="DJ72" i="4"/>
  <c r="DJ86" i="4"/>
  <c r="DQ86" i="4"/>
  <c r="DJ88" i="4"/>
  <c r="DU15" i="4"/>
  <c r="DV24" i="4"/>
  <c r="EC24" i="4"/>
  <c r="DU34" i="4"/>
  <c r="R25" i="4"/>
  <c r="Y25" i="4"/>
  <c r="R37" i="4"/>
  <c r="Y37" i="4"/>
  <c r="R47" i="4"/>
  <c r="R49" i="4"/>
  <c r="Y49" i="4"/>
  <c r="R57" i="4"/>
  <c r="Y57" i="4"/>
  <c r="R65" i="4"/>
  <c r="Y65" i="4"/>
  <c r="R73" i="4"/>
  <c r="Y73" i="4"/>
  <c r="R81" i="4"/>
  <c r="Y81" i="4"/>
  <c r="R89" i="4"/>
  <c r="Y89" i="4"/>
  <c r="R97" i="4"/>
  <c r="Y97" i="4"/>
  <c r="AD13" i="4"/>
  <c r="AC18" i="4"/>
  <c r="AD23" i="4"/>
  <c r="AK23" i="4"/>
  <c r="AC30" i="4"/>
  <c r="AD33" i="4"/>
  <c r="AC38" i="4"/>
  <c r="AD41" i="4"/>
  <c r="AD55" i="4"/>
  <c r="AK55" i="4"/>
  <c r="AD63" i="4"/>
  <c r="AK63" i="4"/>
  <c r="AD71" i="4"/>
  <c r="AK71" i="4"/>
  <c r="AD79" i="4"/>
  <c r="AK79" i="4"/>
  <c r="AD87" i="4"/>
  <c r="AK87" i="4"/>
  <c r="AD95" i="4"/>
  <c r="AK95" i="4"/>
  <c r="AP15" i="4"/>
  <c r="AP17" i="4"/>
  <c r="AW17" i="4"/>
  <c r="AP23" i="4"/>
  <c r="AO36" i="4"/>
  <c r="AP43" i="4"/>
  <c r="AP45" i="4"/>
  <c r="AW45" i="4"/>
  <c r="AP53" i="4"/>
  <c r="AW53" i="4"/>
  <c r="AP61" i="4"/>
  <c r="AW61" i="4"/>
  <c r="AP69" i="4"/>
  <c r="AW69" i="4"/>
  <c r="AP77" i="4"/>
  <c r="AW77" i="4"/>
  <c r="AP85" i="4"/>
  <c r="AW85" i="4"/>
  <c r="AP93" i="4"/>
  <c r="AW93" i="4"/>
  <c r="BB11" i="4"/>
  <c r="BI11" i="4"/>
  <c r="BB19" i="4"/>
  <c r="BI19" i="4"/>
  <c r="BB27" i="4"/>
  <c r="BI27" i="4"/>
  <c r="BB35" i="4"/>
  <c r="BI35" i="4"/>
  <c r="BB43" i="4"/>
  <c r="BI43" i="4"/>
  <c r="BB51" i="4"/>
  <c r="BI51" i="4"/>
  <c r="BB59" i="4"/>
  <c r="BI59" i="4"/>
  <c r="BB67" i="4"/>
  <c r="BI67" i="4"/>
  <c r="BB75" i="4"/>
  <c r="BI75" i="4"/>
  <c r="BB83" i="4"/>
  <c r="BI83" i="4"/>
  <c r="BB90" i="4"/>
  <c r="BB94" i="4"/>
  <c r="BB98" i="4"/>
  <c r="BN15" i="4"/>
  <c r="BN25" i="4"/>
  <c r="BU25" i="4"/>
  <c r="BN39" i="4"/>
  <c r="BN57" i="4"/>
  <c r="BU57" i="4"/>
  <c r="BN67" i="4"/>
  <c r="BN71" i="4"/>
  <c r="BN75" i="4"/>
  <c r="BN79" i="4"/>
  <c r="BN83" i="4"/>
  <c r="BN87" i="4"/>
  <c r="BN91" i="4"/>
  <c r="BN95" i="4"/>
  <c r="BN99" i="4"/>
  <c r="BZ15" i="4"/>
  <c r="CG15" i="4"/>
  <c r="BZ19" i="4"/>
  <c r="CG19" i="4"/>
  <c r="BZ23" i="4"/>
  <c r="CG23" i="4"/>
  <c r="BZ38" i="4"/>
  <c r="BZ41" i="4"/>
  <c r="BZ89" i="4"/>
  <c r="CG89" i="4"/>
  <c r="BZ91" i="4"/>
  <c r="CL23" i="4"/>
  <c r="CS23" i="4"/>
  <c r="CL25" i="4"/>
  <c r="CL49" i="4"/>
  <c r="CS49" i="4"/>
  <c r="CL51" i="4"/>
  <c r="CL57" i="4"/>
  <c r="CS57" i="4"/>
  <c r="CL59" i="4"/>
  <c r="CL65" i="4"/>
  <c r="CS65" i="4"/>
  <c r="CL67" i="4"/>
  <c r="CL73" i="4"/>
  <c r="CS73" i="4"/>
  <c r="CL75" i="4"/>
  <c r="CL81" i="4"/>
  <c r="CS81" i="4"/>
  <c r="CL83" i="4"/>
  <c r="CL89" i="4"/>
  <c r="CS89" i="4"/>
  <c r="CL91" i="4"/>
  <c r="CL97" i="4"/>
  <c r="CS97" i="4"/>
  <c r="CL99" i="4"/>
  <c r="CW40" i="4"/>
  <c r="CX47" i="4"/>
  <c r="CX81" i="4"/>
  <c r="DE81" i="4"/>
  <c r="CX89" i="4"/>
  <c r="DE89" i="4"/>
  <c r="DJ29" i="4"/>
  <c r="DJ37" i="4"/>
  <c r="DQ37" i="4"/>
  <c r="DI42" i="4"/>
  <c r="DJ49" i="4"/>
  <c r="DU28" i="4"/>
  <c r="EC28" i="4"/>
  <c r="DV28" i="4"/>
  <c r="DU50" i="4"/>
  <c r="EC50" i="4"/>
  <c r="DV50" i="4"/>
  <c r="DU62" i="4"/>
  <c r="EC62" i="4"/>
  <c r="DV62" i="4"/>
  <c r="DV46" i="4"/>
  <c r="EC46" i="4"/>
  <c r="DV54" i="4"/>
  <c r="EC54" i="4"/>
  <c r="DV56" i="4"/>
  <c r="EC56" i="4"/>
  <c r="DV64" i="4"/>
  <c r="EC64" i="4"/>
  <c r="DV72" i="4"/>
  <c r="EC72" i="4"/>
  <c r="DV80" i="4"/>
  <c r="EC80" i="4"/>
  <c r="DV88" i="4"/>
  <c r="EC88" i="4"/>
  <c r="DV96" i="4"/>
  <c r="EC96" i="4"/>
  <c r="EG11" i="4"/>
  <c r="EH14" i="4"/>
  <c r="EO14" i="4"/>
  <c r="EH22" i="4"/>
  <c r="EO22" i="4"/>
  <c r="EH30" i="4"/>
  <c r="EG35" i="4"/>
  <c r="EH38" i="4"/>
  <c r="EO38" i="4"/>
  <c r="EG40" i="4"/>
  <c r="EO40" i="4"/>
  <c r="EH50" i="4"/>
  <c r="EO50" i="4"/>
  <c r="EH52" i="4"/>
  <c r="EO52" i="4"/>
  <c r="EH58" i="4"/>
  <c r="EO58" i="4"/>
  <c r="EH60" i="4"/>
  <c r="EO60" i="4"/>
  <c r="EH66" i="4"/>
  <c r="EO66" i="4"/>
  <c r="EH68" i="4"/>
  <c r="EO68" i="4"/>
  <c r="EH74" i="4"/>
  <c r="EO74" i="4"/>
  <c r="EH76" i="4"/>
  <c r="EO76" i="4"/>
  <c r="EH82" i="4"/>
  <c r="EO82" i="4"/>
  <c r="EH84" i="4"/>
  <c r="EO84" i="4"/>
  <c r="EH90" i="4"/>
  <c r="EO90" i="4"/>
  <c r="EH92" i="4"/>
  <c r="EO92" i="4"/>
  <c r="EH98" i="4"/>
  <c r="EO98" i="4"/>
  <c r="EH100" i="4"/>
  <c r="EO100" i="4"/>
  <c r="ES14" i="4"/>
  <c r="ES22" i="4"/>
  <c r="ES30" i="4"/>
  <c r="FA30" i="4"/>
  <c r="ET42" i="4"/>
  <c r="ES46" i="4"/>
  <c r="ET52" i="4"/>
  <c r="FA52" i="4"/>
  <c r="ET54" i="4"/>
  <c r="FA54" i="4"/>
  <c r="ET60" i="4"/>
  <c r="FA60" i="4"/>
  <c r="ET62" i="4"/>
  <c r="FA62" i="4"/>
  <c r="ET68" i="4"/>
  <c r="FA68" i="4"/>
  <c r="ET70" i="4"/>
  <c r="FA70" i="4"/>
  <c r="ET76" i="4"/>
  <c r="FA76" i="4"/>
  <c r="ET78" i="4"/>
  <c r="FA78" i="4"/>
  <c r="ET84" i="4"/>
  <c r="FA84" i="4"/>
  <c r="ET96" i="4"/>
  <c r="FA96" i="4"/>
  <c r="DV78" i="4"/>
  <c r="EC78" i="4"/>
  <c r="DV86" i="4"/>
  <c r="EC86" i="4"/>
  <c r="DV94" i="4"/>
  <c r="EC94" i="4"/>
  <c r="EH20" i="4"/>
  <c r="EO20" i="4"/>
  <c r="EH28" i="4"/>
  <c r="EO28" i="4"/>
  <c r="ET14" i="4"/>
  <c r="ET20" i="4"/>
  <c r="FA20" i="4"/>
  <c r="ET22" i="4"/>
  <c r="ET28" i="4"/>
  <c r="FA28" i="4"/>
  <c r="ET46" i="4"/>
  <c r="ET82" i="4"/>
  <c r="FA82" i="4"/>
  <c r="ES90" i="4"/>
  <c r="FA90" i="4"/>
  <c r="FM26" i="4"/>
  <c r="FF26" i="4"/>
  <c r="ES98" i="4"/>
  <c r="FA98" i="4"/>
  <c r="ET98" i="4"/>
  <c r="FF11" i="4"/>
  <c r="FM11" i="4"/>
  <c r="FF27" i="4"/>
  <c r="FE27" i="4"/>
  <c r="FM34" i="4"/>
  <c r="FF34" i="4"/>
  <c r="FM42" i="4"/>
  <c r="FF42" i="4"/>
  <c r="DV38" i="4"/>
  <c r="DV58" i="4"/>
  <c r="EC58" i="4"/>
  <c r="DV66" i="4"/>
  <c r="EC66" i="4"/>
  <c r="DV74" i="4"/>
  <c r="EC74" i="4"/>
  <c r="DV82" i="4"/>
  <c r="EC82" i="4"/>
  <c r="DV90" i="4"/>
  <c r="EC90" i="4"/>
  <c r="DV98" i="4"/>
  <c r="EC98" i="4"/>
  <c r="EO11" i="4"/>
  <c r="EH16" i="4"/>
  <c r="EO16" i="4"/>
  <c r="EH24" i="4"/>
  <c r="EO24" i="4"/>
  <c r="EG30" i="4"/>
  <c r="EO35" i="4"/>
  <c r="ET16" i="4"/>
  <c r="FA16" i="4"/>
  <c r="ET24" i="4"/>
  <c r="FA24" i="4"/>
  <c r="ET26" i="4"/>
  <c r="ET38" i="4"/>
  <c r="ES42" i="4"/>
  <c r="ET86" i="4"/>
  <c r="FA86" i="4"/>
  <c r="FM18" i="4"/>
  <c r="FF18" i="4"/>
  <c r="FQ22" i="4"/>
  <c r="FQ84" i="4"/>
  <c r="FQ92" i="4"/>
  <c r="FQ100" i="4"/>
  <c r="GC26" i="4"/>
  <c r="GC38" i="4"/>
  <c r="GK44" i="4"/>
  <c r="GC47" i="4"/>
  <c r="GC63" i="4"/>
  <c r="GC79" i="4"/>
  <c r="GC91" i="4"/>
  <c r="GC99" i="4"/>
  <c r="GO17" i="4"/>
  <c r="GO25" i="4"/>
  <c r="GW25" i="4"/>
  <c r="GO33" i="4"/>
  <c r="HM23" i="4"/>
  <c r="HU23" i="4"/>
  <c r="HM31" i="4"/>
  <c r="HM39" i="4"/>
  <c r="HU39" i="4"/>
  <c r="HY14" i="4"/>
  <c r="HY22" i="4"/>
  <c r="HY30" i="4"/>
  <c r="HY38" i="4"/>
  <c r="HY46" i="4"/>
  <c r="HY54" i="4"/>
  <c r="HY62" i="4"/>
  <c r="IG70" i="4"/>
  <c r="HZ70" i="4"/>
  <c r="HY74" i="4"/>
  <c r="IK16" i="4"/>
  <c r="IK19" i="4"/>
  <c r="IS23" i="4"/>
  <c r="IL23" i="4"/>
  <c r="IS31" i="4"/>
  <c r="IL31" i="4"/>
  <c r="IK31" i="4"/>
  <c r="IL39" i="4"/>
  <c r="IS39" i="4"/>
  <c r="IK39" i="4"/>
  <c r="IK57" i="4"/>
  <c r="IS57" i="4"/>
  <c r="IL57" i="4"/>
  <c r="IK65" i="4"/>
  <c r="IS65" i="4"/>
  <c r="IL65" i="4"/>
  <c r="FR20" i="4"/>
  <c r="FY20" i="4"/>
  <c r="FR22" i="4"/>
  <c r="FR30" i="4"/>
  <c r="FY30" i="4"/>
  <c r="FR38" i="4"/>
  <c r="FY38" i="4"/>
  <c r="FR46" i="4"/>
  <c r="FY46" i="4"/>
  <c r="FR54" i="4"/>
  <c r="FY54" i="4"/>
  <c r="FR62" i="4"/>
  <c r="FY62" i="4"/>
  <c r="FR70" i="4"/>
  <c r="FY70" i="4"/>
  <c r="FR76" i="4"/>
  <c r="FY76" i="4"/>
  <c r="FR84" i="4"/>
  <c r="FR92" i="4"/>
  <c r="FR100" i="4"/>
  <c r="GD24" i="4"/>
  <c r="GK24" i="4"/>
  <c r="GD26" i="4"/>
  <c r="GD38" i="4"/>
  <c r="GD40" i="4"/>
  <c r="GK40" i="4"/>
  <c r="GC44" i="4"/>
  <c r="GD47" i="4"/>
  <c r="GD61" i="4"/>
  <c r="GK61" i="4"/>
  <c r="GD63" i="4"/>
  <c r="GD77" i="4"/>
  <c r="GK77" i="4"/>
  <c r="GD79" i="4"/>
  <c r="GD89" i="4"/>
  <c r="GK89" i="4"/>
  <c r="GD91" i="4"/>
  <c r="GD97" i="4"/>
  <c r="GK97" i="4"/>
  <c r="GD99" i="4"/>
  <c r="GP15" i="4"/>
  <c r="GW15" i="4"/>
  <c r="GP17" i="4"/>
  <c r="GP23" i="4"/>
  <c r="GW23" i="4"/>
  <c r="GP31" i="4"/>
  <c r="GW31" i="4"/>
  <c r="GP33" i="4"/>
  <c r="GP45" i="4"/>
  <c r="GW45" i="4"/>
  <c r="GP53" i="4"/>
  <c r="GW53" i="4"/>
  <c r="GP61" i="4"/>
  <c r="GW61" i="4"/>
  <c r="GP69" i="4"/>
  <c r="GW69" i="4"/>
  <c r="GP77" i="4"/>
  <c r="GW77" i="4"/>
  <c r="GP85" i="4"/>
  <c r="GW85" i="4"/>
  <c r="GP93" i="4"/>
  <c r="GW93" i="4"/>
  <c r="HB11" i="4"/>
  <c r="HI11" i="4"/>
  <c r="HB19" i="4"/>
  <c r="HI19" i="4"/>
  <c r="HB27" i="4"/>
  <c r="HI27" i="4"/>
  <c r="HB35" i="4"/>
  <c r="HI35" i="4"/>
  <c r="HB43" i="4"/>
  <c r="HI43" i="4"/>
  <c r="HN21" i="4"/>
  <c r="HU21" i="4"/>
  <c r="HN31" i="4"/>
  <c r="HM90" i="4"/>
  <c r="HZ14" i="4"/>
  <c r="HZ22" i="4"/>
  <c r="HZ30" i="4"/>
  <c r="HZ38" i="4"/>
  <c r="HZ46" i="4"/>
  <c r="HZ54" i="4"/>
  <c r="HZ62" i="4"/>
  <c r="HZ74" i="4"/>
  <c r="IG78" i="4"/>
  <c r="HZ78" i="4"/>
  <c r="HZ93" i="4"/>
  <c r="IG93" i="4"/>
  <c r="IL16" i="4"/>
  <c r="IL19" i="4"/>
  <c r="IG86" i="4"/>
  <c r="HZ86" i="4"/>
  <c r="IS11" i="4"/>
  <c r="IK11" i="4"/>
  <c r="IL52" i="4"/>
  <c r="IS52" i="4"/>
  <c r="IK52" i="4"/>
  <c r="IK61" i="4"/>
  <c r="IS61" i="4"/>
  <c r="IL61" i="4"/>
  <c r="IK69" i="4"/>
  <c r="IS69" i="4"/>
  <c r="IL69" i="4"/>
  <c r="FE22" i="4"/>
  <c r="FR18" i="4"/>
  <c r="FY18" i="4"/>
  <c r="FR24" i="4"/>
  <c r="FY24" i="4"/>
  <c r="FR26" i="4"/>
  <c r="FR34" i="4"/>
  <c r="FY34" i="4"/>
  <c r="FR42" i="4"/>
  <c r="FY42" i="4"/>
  <c r="FR50" i="4"/>
  <c r="FY50" i="4"/>
  <c r="FR58" i="4"/>
  <c r="FY58" i="4"/>
  <c r="FR66" i="4"/>
  <c r="FY66" i="4"/>
  <c r="FR74" i="4"/>
  <c r="FY74" i="4"/>
  <c r="FR80" i="4"/>
  <c r="FR88" i="4"/>
  <c r="FR96" i="4"/>
  <c r="GD16" i="4"/>
  <c r="GK16" i="4"/>
  <c r="GD18" i="4"/>
  <c r="GD32" i="4"/>
  <c r="GK32" i="4"/>
  <c r="GD34" i="4"/>
  <c r="GC39" i="4"/>
  <c r="GD41" i="4"/>
  <c r="GK41" i="4"/>
  <c r="GD43" i="4"/>
  <c r="GD53" i="4"/>
  <c r="GK53" i="4"/>
  <c r="GD55" i="4"/>
  <c r="GD69" i="4"/>
  <c r="GK69" i="4"/>
  <c r="GD71" i="4"/>
  <c r="GD85" i="4"/>
  <c r="GK85" i="4"/>
  <c r="GD87" i="4"/>
  <c r="GD93" i="4"/>
  <c r="GK93" i="4"/>
  <c r="GD95" i="4"/>
  <c r="GP11" i="4"/>
  <c r="GW11" i="4"/>
  <c r="GP13" i="4"/>
  <c r="GP19" i="4"/>
  <c r="GW19" i="4"/>
  <c r="GP21" i="4"/>
  <c r="GP27" i="4"/>
  <c r="GW27" i="4"/>
  <c r="GP29" i="4"/>
  <c r="GP35" i="4"/>
  <c r="GW35" i="4"/>
  <c r="GP37" i="4"/>
  <c r="GP41" i="4"/>
  <c r="GW41" i="4"/>
  <c r="GP49" i="4"/>
  <c r="GW49" i="4"/>
  <c r="GP57" i="4"/>
  <c r="GW57" i="4"/>
  <c r="GP65" i="4"/>
  <c r="GW65" i="4"/>
  <c r="GP73" i="4"/>
  <c r="GW73" i="4"/>
  <c r="GP81" i="4"/>
  <c r="GW81" i="4"/>
  <c r="GP89" i="4"/>
  <c r="GW89" i="4"/>
  <c r="GP97" i="4"/>
  <c r="GW97" i="4"/>
  <c r="HB15" i="4"/>
  <c r="HI15" i="4"/>
  <c r="HB23" i="4"/>
  <c r="HI23" i="4"/>
  <c r="HB31" i="4"/>
  <c r="HI31" i="4"/>
  <c r="HB39" i="4"/>
  <c r="HI39" i="4"/>
  <c r="HM11" i="4"/>
  <c r="HM14" i="4"/>
  <c r="HN25" i="4"/>
  <c r="HU25" i="4"/>
  <c r="HN35" i="4"/>
  <c r="HU44" i="4"/>
  <c r="HN49" i="4"/>
  <c r="HU49" i="4"/>
  <c r="HN55" i="4"/>
  <c r="HN59" i="4"/>
  <c r="HN63" i="4"/>
  <c r="HN67" i="4"/>
  <c r="HN71" i="4"/>
  <c r="HN75" i="4"/>
  <c r="HN79" i="4"/>
  <c r="HN83" i="4"/>
  <c r="HN87" i="4"/>
  <c r="HN100" i="4"/>
  <c r="HZ18" i="4"/>
  <c r="HZ26" i="4"/>
  <c r="HZ34" i="4"/>
  <c r="HZ42" i="4"/>
  <c r="HZ50" i="4"/>
  <c r="HZ58" i="4"/>
  <c r="HZ66" i="4"/>
  <c r="HZ90" i="4"/>
  <c r="IG94" i="4"/>
  <c r="HZ94" i="4"/>
  <c r="IK12" i="4"/>
  <c r="IS20" i="4"/>
  <c r="IK20" i="4"/>
  <c r="JE81" i="4"/>
  <c r="IX81" i="4"/>
  <c r="JE93" i="4"/>
  <c r="IX93" i="4"/>
  <c r="JI16" i="4"/>
  <c r="JQ16" i="4"/>
  <c r="JJ16" i="4"/>
  <c r="JQ23" i="4"/>
  <c r="JJ23" i="4"/>
  <c r="JJ33" i="4"/>
  <c r="JQ33" i="4"/>
  <c r="JQ40" i="4"/>
  <c r="JJ40" i="4"/>
  <c r="JV13" i="4"/>
  <c r="KC13" i="4"/>
  <c r="KC17" i="4"/>
  <c r="JV17" i="4"/>
  <c r="JV30" i="4"/>
  <c r="KC30" i="4"/>
  <c r="JV33" i="4"/>
  <c r="KC33" i="4"/>
  <c r="JV53" i="4"/>
  <c r="KC53" i="4"/>
  <c r="KC78" i="4"/>
  <c r="JV78" i="4"/>
  <c r="JQ72" i="4"/>
  <c r="JJ72" i="4"/>
  <c r="KC49" i="4"/>
  <c r="JV49" i="4"/>
  <c r="IK100" i="4"/>
  <c r="IW13" i="4"/>
  <c r="IW42" i="4"/>
  <c r="IW45" i="4"/>
  <c r="IW74" i="4"/>
  <c r="JE77" i="4"/>
  <c r="IX77" i="4"/>
  <c r="IW90" i="4"/>
  <c r="JE90" i="4"/>
  <c r="IX90" i="4"/>
  <c r="JE97" i="4"/>
  <c r="IX97" i="4"/>
  <c r="JI11" i="4"/>
  <c r="JI15" i="4"/>
  <c r="JQ19" i="4"/>
  <c r="JJ19" i="4"/>
  <c r="JQ43" i="4"/>
  <c r="JJ43" i="4"/>
  <c r="JI88" i="4"/>
  <c r="JI91" i="4"/>
  <c r="KC14" i="4"/>
  <c r="JV14" i="4"/>
  <c r="JV77" i="4"/>
  <c r="KC77" i="4"/>
  <c r="KC81" i="4"/>
  <c r="JV81" i="4"/>
  <c r="JV94" i="4"/>
  <c r="JV97" i="4"/>
  <c r="IK51" i="4"/>
  <c r="IL73" i="4"/>
  <c r="IS73" i="4"/>
  <c r="IL77" i="4"/>
  <c r="IS77" i="4"/>
  <c r="IL81" i="4"/>
  <c r="IS81" i="4"/>
  <c r="IL100" i="4"/>
  <c r="IX13" i="4"/>
  <c r="IX42" i="4"/>
  <c r="IX45" i="4"/>
  <c r="IX74" i="4"/>
  <c r="IX98" i="4"/>
  <c r="JE98" i="4"/>
  <c r="JJ11" i="4"/>
  <c r="JJ15" i="4"/>
  <c r="JJ35" i="4"/>
  <c r="JQ35" i="4"/>
  <c r="JJ71" i="4"/>
  <c r="JQ71" i="4"/>
  <c r="JQ75" i="4"/>
  <c r="JJ75" i="4"/>
  <c r="JJ88" i="4"/>
  <c r="JJ91" i="4"/>
  <c r="JV21" i="4"/>
  <c r="KC21" i="4"/>
  <c r="JV39" i="4"/>
  <c r="KC39" i="4"/>
  <c r="KC46" i="4"/>
  <c r="JV46" i="4"/>
  <c r="JV73" i="4"/>
  <c r="KC73" i="4"/>
  <c r="D2" i="12"/>
  <c r="C2" i="12"/>
  <c r="U24" i="12"/>
  <c r="H30" i="12"/>
  <c r="L30" i="12"/>
  <c r="Q30" i="12"/>
  <c r="E2" i="12"/>
  <c r="N2" i="12"/>
  <c r="V2" i="12"/>
  <c r="DJ11" i="24"/>
  <c r="M22" i="24"/>
  <c r="AF114" i="24"/>
  <c r="GK115" i="24"/>
  <c r="IA116" i="24"/>
  <c r="FS117" i="24"/>
  <c r="GP117" i="24"/>
  <c r="IW119" i="24"/>
  <c r="FE120" i="24"/>
  <c r="HI123" i="24"/>
  <c r="DI124" i="24"/>
  <c r="IX124" i="24"/>
  <c r="FF125" i="24"/>
  <c r="JE125" i="24"/>
  <c r="FQ126" i="24"/>
  <c r="FY127" i="24"/>
  <c r="EJ128" i="24"/>
  <c r="ES129" i="24"/>
  <c r="FQ133" i="24"/>
  <c r="C24" i="12"/>
  <c r="L24" i="12"/>
  <c r="T24" i="12"/>
  <c r="FG11" i="24"/>
  <c r="CW11" i="24"/>
  <c r="JK84" i="24"/>
  <c r="IX119" i="24"/>
  <c r="DW124" i="24"/>
  <c r="JE124" i="24"/>
  <c r="FM125" i="24"/>
  <c r="BM127" i="24"/>
  <c r="HZ130" i="24"/>
  <c r="AP132" i="24"/>
  <c r="FR133" i="24"/>
  <c r="FG134" i="24"/>
  <c r="IW135" i="24"/>
  <c r="I2" i="12"/>
  <c r="AQ34" i="24"/>
  <c r="HN106" i="24"/>
  <c r="GC114" i="24"/>
  <c r="DL115" i="24"/>
  <c r="CZ116" i="24"/>
  <c r="FE117" i="24"/>
  <c r="GF117" i="24"/>
  <c r="FQ119" i="24"/>
  <c r="JE119" i="24"/>
  <c r="IW120" i="24"/>
  <c r="HM121" i="24"/>
  <c r="EC124" i="24"/>
  <c r="JQ124" i="24"/>
  <c r="BM125" i="24"/>
  <c r="FY125" i="24"/>
  <c r="CG127" i="24"/>
  <c r="IG130" i="24"/>
  <c r="FT133" i="24"/>
  <c r="HM134" i="24"/>
  <c r="CA135" i="24"/>
  <c r="IY135" i="24"/>
  <c r="DX136" i="24"/>
  <c r="DJ152" i="24"/>
  <c r="AW222" i="4"/>
  <c r="BI221" i="4"/>
  <c r="CL224" i="4"/>
  <c r="BM224" i="4"/>
  <c r="BM220" i="4"/>
  <c r="BA221" i="4"/>
  <c r="CS226" i="4"/>
  <c r="CW223" i="4"/>
  <c r="AO220" i="4"/>
  <c r="GO225" i="4"/>
  <c r="M224" i="4"/>
  <c r="M220" i="4"/>
  <c r="AK225" i="4"/>
  <c r="AK221" i="4"/>
  <c r="BI220" i="4"/>
  <c r="BU222" i="4"/>
  <c r="CG225" i="4"/>
  <c r="CG221" i="4"/>
  <c r="DE221" i="4"/>
  <c r="DQ220" i="4"/>
  <c r="EO222" i="4"/>
  <c r="FA221" i="4"/>
  <c r="GW220" i="4"/>
  <c r="IS226" i="4"/>
  <c r="JE220" i="4"/>
  <c r="JV220" i="4"/>
  <c r="HY222" i="4"/>
  <c r="HN224" i="4"/>
  <c r="GD225" i="4"/>
  <c r="ET224" i="4"/>
  <c r="EH226" i="4"/>
  <c r="EG220" i="4"/>
  <c r="CS224" i="4"/>
  <c r="BY225" i="4"/>
  <c r="BY221" i="4"/>
  <c r="R226" i="4"/>
  <c r="CL222" i="4"/>
  <c r="JU222" i="4"/>
  <c r="HB223" i="4"/>
  <c r="FE221" i="4"/>
  <c r="EG226" i="4"/>
  <c r="JI221" i="4"/>
  <c r="HA223" i="4"/>
  <c r="CW225" i="4"/>
  <c r="AO226" i="4"/>
  <c r="DI225" i="4"/>
  <c r="BM226" i="4"/>
  <c r="IW226" i="4"/>
  <c r="GO220" i="4"/>
  <c r="DI222" i="4"/>
  <c r="F220" i="4"/>
  <c r="F222" i="4"/>
  <c r="Y224" i="4"/>
  <c r="Y226" i="4"/>
  <c r="AD223" i="4"/>
  <c r="AW224" i="4"/>
  <c r="BB223" i="4"/>
  <c r="DI220" i="4"/>
  <c r="FM224" i="4"/>
  <c r="IG225" i="4"/>
  <c r="CG58" i="4"/>
  <c r="BZ58" i="4"/>
  <c r="CG60" i="4"/>
  <c r="BZ60" i="4"/>
  <c r="CG74" i="4"/>
  <c r="BZ74" i="4"/>
  <c r="CG76" i="4"/>
  <c r="BZ76" i="4"/>
  <c r="CG90" i="4"/>
  <c r="BZ90" i="4"/>
  <c r="CG92" i="4"/>
  <c r="BZ92" i="4"/>
  <c r="CK12" i="4"/>
  <c r="CS30" i="4"/>
  <c r="CS32" i="4"/>
  <c r="CL32" i="4"/>
  <c r="CK34" i="4"/>
  <c r="CS36" i="4"/>
  <c r="CL36" i="4"/>
  <c r="CK36" i="4"/>
  <c r="BU226" i="4"/>
  <c r="EO224" i="4"/>
  <c r="F14" i="4"/>
  <c r="F22" i="4"/>
  <c r="F42" i="4"/>
  <c r="F46" i="4"/>
  <c r="F50" i="4"/>
  <c r="F54" i="4"/>
  <c r="F58" i="4"/>
  <c r="F62" i="4"/>
  <c r="F66" i="4"/>
  <c r="F70" i="4"/>
  <c r="F74" i="4"/>
  <c r="F78" i="4"/>
  <c r="F82" i="4"/>
  <c r="F86" i="4"/>
  <c r="F90" i="4"/>
  <c r="F94" i="4"/>
  <c r="F98" i="4"/>
  <c r="R16" i="4"/>
  <c r="R20" i="4"/>
  <c r="R24" i="4"/>
  <c r="R28" i="4"/>
  <c r="R52" i="4"/>
  <c r="R56" i="4"/>
  <c r="R60" i="4"/>
  <c r="R64" i="4"/>
  <c r="R68" i="4"/>
  <c r="R72" i="4"/>
  <c r="R76" i="4"/>
  <c r="R80" i="4"/>
  <c r="R84" i="4"/>
  <c r="R88" i="4"/>
  <c r="R92" i="4"/>
  <c r="R96" i="4"/>
  <c r="R100" i="4"/>
  <c r="AD14" i="4"/>
  <c r="AD22" i="4"/>
  <c r="AD42" i="4"/>
  <c r="AD46" i="4"/>
  <c r="AD50" i="4"/>
  <c r="AD54" i="4"/>
  <c r="AD58" i="4"/>
  <c r="AD62" i="4"/>
  <c r="AD66" i="4"/>
  <c r="AD70" i="4"/>
  <c r="AD74" i="4"/>
  <c r="AD78" i="4"/>
  <c r="AD82" i="4"/>
  <c r="AD86" i="4"/>
  <c r="AD90" i="4"/>
  <c r="AD94" i="4"/>
  <c r="AD98" i="4"/>
  <c r="AP20" i="4"/>
  <c r="AP24" i="4"/>
  <c r="AP28" i="4"/>
  <c r="AP32" i="4"/>
  <c r="AP48" i="4"/>
  <c r="AP52" i="4"/>
  <c r="AP56" i="4"/>
  <c r="AP60" i="4"/>
  <c r="AP64" i="4"/>
  <c r="AP68" i="4"/>
  <c r="AP72" i="4"/>
  <c r="AP76" i="4"/>
  <c r="AP80" i="4"/>
  <c r="AP84" i="4"/>
  <c r="AP88" i="4"/>
  <c r="AP92" i="4"/>
  <c r="AP96" i="4"/>
  <c r="AP100" i="4"/>
  <c r="BB14" i="4"/>
  <c r="BB18" i="4"/>
  <c r="BB22" i="4"/>
  <c r="BB26" i="4"/>
  <c r="BB30" i="4"/>
  <c r="BB34" i="4"/>
  <c r="BB38" i="4"/>
  <c r="BB42" i="4"/>
  <c r="BB46" i="4"/>
  <c r="BB50" i="4"/>
  <c r="BB54" i="4"/>
  <c r="BB58" i="4"/>
  <c r="BB62" i="4"/>
  <c r="BB66" i="4"/>
  <c r="BB70" i="4"/>
  <c r="BB74" i="4"/>
  <c r="BB78" i="4"/>
  <c r="BB82" i="4"/>
  <c r="BB86" i="4"/>
  <c r="BN20" i="4"/>
  <c r="BN24" i="4"/>
  <c r="BN28" i="4"/>
  <c r="BN48" i="4"/>
  <c r="BN52" i="4"/>
  <c r="BN56" i="4"/>
  <c r="BN60" i="4"/>
  <c r="BZ46" i="4"/>
  <c r="CG54" i="4"/>
  <c r="BZ54" i="4"/>
  <c r="CG56" i="4"/>
  <c r="BZ56" i="4"/>
  <c r="CG70" i="4"/>
  <c r="BZ70" i="4"/>
  <c r="CG72" i="4"/>
  <c r="BZ72" i="4"/>
  <c r="CG86" i="4"/>
  <c r="BZ86" i="4"/>
  <c r="CG88" i="4"/>
  <c r="BZ88" i="4"/>
  <c r="CS14" i="4"/>
  <c r="CL14" i="4"/>
  <c r="CS28" i="4"/>
  <c r="CL28" i="4"/>
  <c r="CS40" i="4"/>
  <c r="CL40" i="4"/>
  <c r="CK40" i="4"/>
  <c r="E12" i="4"/>
  <c r="M12" i="4"/>
  <c r="E16" i="4"/>
  <c r="E20" i="4"/>
  <c r="E24" i="4"/>
  <c r="E28" i="4"/>
  <c r="E32" i="4"/>
  <c r="E36" i="4"/>
  <c r="M36" i="4"/>
  <c r="E40" i="4"/>
  <c r="M40" i="4"/>
  <c r="E44" i="4"/>
  <c r="M44" i="4"/>
  <c r="E48" i="4"/>
  <c r="M48" i="4"/>
  <c r="E52" i="4"/>
  <c r="E56" i="4"/>
  <c r="E60" i="4"/>
  <c r="E64" i="4"/>
  <c r="E68" i="4"/>
  <c r="E72" i="4"/>
  <c r="E76" i="4"/>
  <c r="E80" i="4"/>
  <c r="E84" i="4"/>
  <c r="E88" i="4"/>
  <c r="E92" i="4"/>
  <c r="E96" i="4"/>
  <c r="E100" i="4"/>
  <c r="Q14" i="4"/>
  <c r="Q18" i="4"/>
  <c r="Y18" i="4"/>
  <c r="Q22" i="4"/>
  <c r="Q26" i="4"/>
  <c r="Y26" i="4"/>
  <c r="Q30" i="4"/>
  <c r="Y30" i="4"/>
  <c r="Q34" i="4"/>
  <c r="Q38" i="4"/>
  <c r="Y38" i="4"/>
  <c r="Q42" i="4"/>
  <c r="Q46" i="4"/>
  <c r="Q50" i="4"/>
  <c r="Q54" i="4"/>
  <c r="Q58" i="4"/>
  <c r="Q62" i="4"/>
  <c r="Q66" i="4"/>
  <c r="Q70" i="4"/>
  <c r="Q74" i="4"/>
  <c r="Q78" i="4"/>
  <c r="Q82" i="4"/>
  <c r="Q86" i="4"/>
  <c r="Q90" i="4"/>
  <c r="Q94" i="4"/>
  <c r="Q98" i="4"/>
  <c r="AC12" i="4"/>
  <c r="AK12" i="4"/>
  <c r="AC16" i="4"/>
  <c r="AK16" i="4"/>
  <c r="AC20" i="4"/>
  <c r="AC24" i="4"/>
  <c r="AC28" i="4"/>
  <c r="AC32" i="4"/>
  <c r="AC36" i="4"/>
  <c r="AK36" i="4"/>
  <c r="AC40" i="4"/>
  <c r="AK40" i="4"/>
  <c r="AC44" i="4"/>
  <c r="AK44" i="4"/>
  <c r="AC48" i="4"/>
  <c r="AC52" i="4"/>
  <c r="AC56" i="4"/>
  <c r="AC60" i="4"/>
  <c r="AC64" i="4"/>
  <c r="AC68" i="4"/>
  <c r="AC72" i="4"/>
  <c r="AC76" i="4"/>
  <c r="AC80" i="4"/>
  <c r="AC84" i="4"/>
  <c r="AC88" i="4"/>
  <c r="AC92" i="4"/>
  <c r="AC96" i="4"/>
  <c r="AC100" i="4"/>
  <c r="AO14" i="4"/>
  <c r="AO18" i="4"/>
  <c r="AW18" i="4"/>
  <c r="AO22" i="4"/>
  <c r="AO26" i="4"/>
  <c r="AW26" i="4"/>
  <c r="AO30" i="4"/>
  <c r="AW30" i="4"/>
  <c r="AO34" i="4"/>
  <c r="AW34" i="4"/>
  <c r="AO38" i="4"/>
  <c r="AW38" i="4"/>
  <c r="AO42" i="4"/>
  <c r="AO46" i="4"/>
  <c r="AO50" i="4"/>
  <c r="AO54" i="4"/>
  <c r="AO58" i="4"/>
  <c r="AO62" i="4"/>
  <c r="AO66" i="4"/>
  <c r="AO70" i="4"/>
  <c r="AO74" i="4"/>
  <c r="AO78" i="4"/>
  <c r="AO82" i="4"/>
  <c r="AO86" i="4"/>
  <c r="AO90" i="4"/>
  <c r="AO94" i="4"/>
  <c r="AO98" i="4"/>
  <c r="BA12" i="4"/>
  <c r="BA16" i="4"/>
  <c r="BA20" i="4"/>
  <c r="BA24" i="4"/>
  <c r="BA28" i="4"/>
  <c r="BA32" i="4"/>
  <c r="BA36" i="4"/>
  <c r="BA40" i="4"/>
  <c r="BA44" i="4"/>
  <c r="BA48" i="4"/>
  <c r="BA52" i="4"/>
  <c r="BA56" i="4"/>
  <c r="BA60" i="4"/>
  <c r="BA64" i="4"/>
  <c r="BA68" i="4"/>
  <c r="BA72" i="4"/>
  <c r="BA76" i="4"/>
  <c r="BA80" i="4"/>
  <c r="BA84" i="4"/>
  <c r="BA88" i="4"/>
  <c r="BA92" i="4"/>
  <c r="BA96" i="4"/>
  <c r="BA100" i="4"/>
  <c r="BM14" i="4"/>
  <c r="BM18" i="4"/>
  <c r="BM22" i="4"/>
  <c r="BU22" i="4"/>
  <c r="BM26" i="4"/>
  <c r="BM30" i="4"/>
  <c r="BU30" i="4"/>
  <c r="BM34" i="4"/>
  <c r="BM38" i="4"/>
  <c r="BU38" i="4"/>
  <c r="BM42" i="4"/>
  <c r="BM46" i="4"/>
  <c r="BM50" i="4"/>
  <c r="BM54" i="4"/>
  <c r="BM58" i="4"/>
  <c r="BM62" i="4"/>
  <c r="BM66" i="4"/>
  <c r="BM70" i="4"/>
  <c r="BM74" i="4"/>
  <c r="BM78" i="4"/>
  <c r="BM82" i="4"/>
  <c r="BM86" i="4"/>
  <c r="BM90" i="4"/>
  <c r="BM94" i="4"/>
  <c r="BM98" i="4"/>
  <c r="BY12" i="4"/>
  <c r="CG12" i="4"/>
  <c r="BY16" i="4"/>
  <c r="CG16" i="4"/>
  <c r="BY20" i="4"/>
  <c r="BY24" i="4"/>
  <c r="BY28" i="4"/>
  <c r="BY32" i="4"/>
  <c r="BY36" i="4"/>
  <c r="CG36" i="4"/>
  <c r="BY40" i="4"/>
  <c r="CG40" i="4"/>
  <c r="BY44" i="4"/>
  <c r="CG44" i="4"/>
  <c r="BY48" i="4"/>
  <c r="CG48" i="4"/>
  <c r="CG52" i="4"/>
  <c r="BZ52" i="4"/>
  <c r="CG66" i="4"/>
  <c r="BZ66" i="4"/>
  <c r="CG68" i="4"/>
  <c r="BZ68" i="4"/>
  <c r="CG82" i="4"/>
  <c r="BZ82" i="4"/>
  <c r="CG84" i="4"/>
  <c r="BZ84" i="4"/>
  <c r="CG98" i="4"/>
  <c r="BZ98" i="4"/>
  <c r="CG100" i="4"/>
  <c r="BZ100" i="4"/>
  <c r="CS24" i="4"/>
  <c r="CL24" i="4"/>
  <c r="CS26" i="4"/>
  <c r="CL26" i="4"/>
  <c r="E15" i="4"/>
  <c r="F16" i="4"/>
  <c r="F20" i="4"/>
  <c r="F24" i="4"/>
  <c r="F28" i="4"/>
  <c r="E31" i="4"/>
  <c r="F32" i="4"/>
  <c r="E35" i="4"/>
  <c r="E39" i="4"/>
  <c r="F52" i="4"/>
  <c r="F56" i="4"/>
  <c r="F60" i="4"/>
  <c r="F64" i="4"/>
  <c r="F68" i="4"/>
  <c r="F72" i="4"/>
  <c r="F76" i="4"/>
  <c r="F80" i="4"/>
  <c r="F84" i="4"/>
  <c r="F88" i="4"/>
  <c r="F92" i="4"/>
  <c r="F96" i="4"/>
  <c r="F100" i="4"/>
  <c r="R14" i="4"/>
  <c r="Q21" i="4"/>
  <c r="R22" i="4"/>
  <c r="R34" i="4"/>
  <c r="Q41" i="4"/>
  <c r="R42" i="4"/>
  <c r="R46" i="4"/>
  <c r="R50" i="4"/>
  <c r="R54" i="4"/>
  <c r="R58" i="4"/>
  <c r="R62" i="4"/>
  <c r="R66" i="4"/>
  <c r="R70" i="4"/>
  <c r="R74" i="4"/>
  <c r="R78" i="4"/>
  <c r="R82" i="4"/>
  <c r="R86" i="4"/>
  <c r="R90" i="4"/>
  <c r="R94" i="4"/>
  <c r="R98" i="4"/>
  <c r="AC11" i="4"/>
  <c r="AD20" i="4"/>
  <c r="AD24" i="4"/>
  <c r="AD28" i="4"/>
  <c r="AC31" i="4"/>
  <c r="AD32" i="4"/>
  <c r="AC35" i="4"/>
  <c r="AC39" i="4"/>
  <c r="AC47" i="4"/>
  <c r="AD48" i="4"/>
  <c r="AD52" i="4"/>
  <c r="AD56" i="4"/>
  <c r="AD60" i="4"/>
  <c r="AD64" i="4"/>
  <c r="AD68" i="4"/>
  <c r="AD72" i="4"/>
  <c r="AD76" i="4"/>
  <c r="AD80" i="4"/>
  <c r="AD84" i="4"/>
  <c r="AD88" i="4"/>
  <c r="AD92" i="4"/>
  <c r="AD96" i="4"/>
  <c r="AD100" i="4"/>
  <c r="AP14" i="4"/>
  <c r="AO21" i="4"/>
  <c r="AP22" i="4"/>
  <c r="AP42" i="4"/>
  <c r="AP46" i="4"/>
  <c r="AP50" i="4"/>
  <c r="AP54" i="4"/>
  <c r="AP58" i="4"/>
  <c r="AP62" i="4"/>
  <c r="AP66" i="4"/>
  <c r="AP70" i="4"/>
  <c r="AP74" i="4"/>
  <c r="AP78" i="4"/>
  <c r="AP82" i="4"/>
  <c r="AP86" i="4"/>
  <c r="AP90" i="4"/>
  <c r="AP94" i="4"/>
  <c r="AP98" i="4"/>
  <c r="BB12" i="4"/>
  <c r="BB16" i="4"/>
  <c r="BB20" i="4"/>
  <c r="BB24" i="4"/>
  <c r="BB28" i="4"/>
  <c r="BB32" i="4"/>
  <c r="BB36" i="4"/>
  <c r="BB40" i="4"/>
  <c r="BB44" i="4"/>
  <c r="BB48" i="4"/>
  <c r="BB52" i="4"/>
  <c r="BB56" i="4"/>
  <c r="BB60" i="4"/>
  <c r="BB64" i="4"/>
  <c r="BB68" i="4"/>
  <c r="BB72" i="4"/>
  <c r="BB76" i="4"/>
  <c r="BB80" i="4"/>
  <c r="BB84" i="4"/>
  <c r="BB88" i="4"/>
  <c r="BB92" i="4"/>
  <c r="BB96" i="4"/>
  <c r="BB100" i="4"/>
  <c r="BM13" i="4"/>
  <c r="BN14" i="4"/>
  <c r="BM17" i="4"/>
  <c r="BN18" i="4"/>
  <c r="BN26" i="4"/>
  <c r="BN34" i="4"/>
  <c r="BM37" i="4"/>
  <c r="BM41" i="4"/>
  <c r="BN42" i="4"/>
  <c r="BM45" i="4"/>
  <c r="BN46" i="4"/>
  <c r="BM49" i="4"/>
  <c r="BN50" i="4"/>
  <c r="BN54" i="4"/>
  <c r="BN58" i="4"/>
  <c r="BN62" i="4"/>
  <c r="BN66" i="4"/>
  <c r="BN70" i="4"/>
  <c r="BN74" i="4"/>
  <c r="BN78" i="4"/>
  <c r="BN82" i="4"/>
  <c r="BN86" i="4"/>
  <c r="BN90" i="4"/>
  <c r="BN94" i="4"/>
  <c r="BN98" i="4"/>
  <c r="BY11" i="4"/>
  <c r="BZ20" i="4"/>
  <c r="BZ24" i="4"/>
  <c r="BZ28" i="4"/>
  <c r="BY31" i="4"/>
  <c r="BZ32" i="4"/>
  <c r="BY35" i="4"/>
  <c r="BY39" i="4"/>
  <c r="BY43" i="4"/>
  <c r="CG62" i="4"/>
  <c r="BZ62" i="4"/>
  <c r="CG64" i="4"/>
  <c r="BZ64" i="4"/>
  <c r="CG78" i="4"/>
  <c r="BZ78" i="4"/>
  <c r="CG80" i="4"/>
  <c r="BZ80" i="4"/>
  <c r="CG94" i="4"/>
  <c r="BZ94" i="4"/>
  <c r="CG96" i="4"/>
  <c r="BZ96" i="4"/>
  <c r="CS12" i="4"/>
  <c r="CS16" i="4"/>
  <c r="CL16" i="4"/>
  <c r="CS20" i="4"/>
  <c r="CL20" i="4"/>
  <c r="CS22" i="4"/>
  <c r="CL22" i="4"/>
  <c r="CS34" i="4"/>
  <c r="CL44" i="4"/>
  <c r="CS44" i="4"/>
  <c r="CK44" i="4"/>
  <c r="CK37" i="4"/>
  <c r="CL38" i="4"/>
  <c r="CL42" i="4"/>
  <c r="CL50" i="4"/>
  <c r="CL54" i="4"/>
  <c r="CL58" i="4"/>
  <c r="CL62" i="4"/>
  <c r="CL66" i="4"/>
  <c r="CL70" i="4"/>
  <c r="CL74" i="4"/>
  <c r="CL78" i="4"/>
  <c r="CL82" i="4"/>
  <c r="CL86" i="4"/>
  <c r="CL90" i="4"/>
  <c r="CL94" i="4"/>
  <c r="CL98" i="4"/>
  <c r="CW11" i="4"/>
  <c r="CW15" i="4"/>
  <c r="CX16" i="4"/>
  <c r="CX20" i="4"/>
  <c r="CX24" i="4"/>
  <c r="CX28" i="4"/>
  <c r="CW31" i="4"/>
  <c r="CX32" i="4"/>
  <c r="CX52" i="4"/>
  <c r="CX56" i="4"/>
  <c r="CX60" i="4"/>
  <c r="CX64" i="4"/>
  <c r="CX68" i="4"/>
  <c r="CX72" i="4"/>
  <c r="CX76" i="4"/>
  <c r="CX80" i="4"/>
  <c r="CX84" i="4"/>
  <c r="CX88" i="4"/>
  <c r="CX92" i="4"/>
  <c r="CX96" i="4"/>
  <c r="CX100" i="4"/>
  <c r="DJ14" i="4"/>
  <c r="DJ22" i="4"/>
  <c r="DJ26" i="4"/>
  <c r="DJ38" i="4"/>
  <c r="DJ46" i="4"/>
  <c r="DJ50" i="4"/>
  <c r="DJ54" i="4"/>
  <c r="DQ54" i="4"/>
  <c r="DJ58" i="4"/>
  <c r="DQ58" i="4"/>
  <c r="DQ67" i="4"/>
  <c r="DJ67" i="4"/>
  <c r="DQ69" i="4"/>
  <c r="DJ69" i="4"/>
  <c r="DQ83" i="4"/>
  <c r="DJ83" i="4"/>
  <c r="DQ85" i="4"/>
  <c r="DJ85" i="4"/>
  <c r="DQ99" i="4"/>
  <c r="DJ99" i="4"/>
  <c r="DU11" i="4"/>
  <c r="EC29" i="4"/>
  <c r="DV29" i="4"/>
  <c r="DU31" i="4"/>
  <c r="EC33" i="4"/>
  <c r="DV33" i="4"/>
  <c r="DU35" i="4"/>
  <c r="EC45" i="4"/>
  <c r="DV45" i="4"/>
  <c r="EC47" i="4"/>
  <c r="DV47" i="4"/>
  <c r="EC55" i="4"/>
  <c r="DV55" i="4"/>
  <c r="EC63" i="4"/>
  <c r="DV63" i="4"/>
  <c r="DU63" i="4"/>
  <c r="CK48" i="4"/>
  <c r="CK52" i="4"/>
  <c r="CK56" i="4"/>
  <c r="CK60" i="4"/>
  <c r="CK64" i="4"/>
  <c r="CK68" i="4"/>
  <c r="CK72" i="4"/>
  <c r="CK76" i="4"/>
  <c r="CK80" i="4"/>
  <c r="CK84" i="4"/>
  <c r="CK88" i="4"/>
  <c r="CK92" i="4"/>
  <c r="CK96" i="4"/>
  <c r="CK100" i="4"/>
  <c r="CW14" i="4"/>
  <c r="CW18" i="4"/>
  <c r="DE18" i="4"/>
  <c r="CW22" i="4"/>
  <c r="CW26" i="4"/>
  <c r="CW30" i="4"/>
  <c r="DE30" i="4"/>
  <c r="CW34" i="4"/>
  <c r="DE34" i="4"/>
  <c r="CW38" i="4"/>
  <c r="CW42" i="4"/>
  <c r="CW46" i="4"/>
  <c r="CW50" i="4"/>
  <c r="CW54" i="4"/>
  <c r="CW58" i="4"/>
  <c r="CW62" i="4"/>
  <c r="CW66" i="4"/>
  <c r="CW70" i="4"/>
  <c r="CW74" i="4"/>
  <c r="CW78" i="4"/>
  <c r="CW82" i="4"/>
  <c r="CW86" i="4"/>
  <c r="CW90" i="4"/>
  <c r="CW94" i="4"/>
  <c r="CW98" i="4"/>
  <c r="DI12" i="4"/>
  <c r="DQ12" i="4"/>
  <c r="DI16" i="4"/>
  <c r="DI20" i="4"/>
  <c r="DI24" i="4"/>
  <c r="DI28" i="4"/>
  <c r="DI32" i="4"/>
  <c r="DI36" i="4"/>
  <c r="DQ36" i="4"/>
  <c r="DI40" i="4"/>
  <c r="DQ40" i="4"/>
  <c r="DI44" i="4"/>
  <c r="DQ44" i="4"/>
  <c r="DI48" i="4"/>
  <c r="DQ48" i="4"/>
  <c r="DQ63" i="4"/>
  <c r="DJ63" i="4"/>
  <c r="DQ65" i="4"/>
  <c r="DJ65" i="4"/>
  <c r="DQ79" i="4"/>
  <c r="DJ79" i="4"/>
  <c r="DQ81" i="4"/>
  <c r="DJ81" i="4"/>
  <c r="DQ95" i="4"/>
  <c r="DJ95" i="4"/>
  <c r="DQ97" i="4"/>
  <c r="DJ97" i="4"/>
  <c r="EC25" i="4"/>
  <c r="DV25" i="4"/>
  <c r="EC27" i="4"/>
  <c r="DV27" i="4"/>
  <c r="EC51" i="4"/>
  <c r="DV51" i="4"/>
  <c r="EC53" i="4"/>
  <c r="DV53" i="4"/>
  <c r="CK11" i="4"/>
  <c r="CK15" i="4"/>
  <c r="CK31" i="4"/>
  <c r="CL48" i="4"/>
  <c r="CL52" i="4"/>
  <c r="CL56" i="4"/>
  <c r="CL60" i="4"/>
  <c r="CL64" i="4"/>
  <c r="CL68" i="4"/>
  <c r="CL72" i="4"/>
  <c r="CL76" i="4"/>
  <c r="CL80" i="4"/>
  <c r="CL84" i="4"/>
  <c r="CL88" i="4"/>
  <c r="CL92" i="4"/>
  <c r="CL96" i="4"/>
  <c r="CL100" i="4"/>
  <c r="CX14" i="4"/>
  <c r="CX22" i="4"/>
  <c r="CX26" i="4"/>
  <c r="CW37" i="4"/>
  <c r="CX38" i="4"/>
  <c r="CX42" i="4"/>
  <c r="CX46" i="4"/>
  <c r="CX50" i="4"/>
  <c r="CX54" i="4"/>
  <c r="CX58" i="4"/>
  <c r="CX62" i="4"/>
  <c r="CX66" i="4"/>
  <c r="CX70" i="4"/>
  <c r="CX74" i="4"/>
  <c r="CX78" i="4"/>
  <c r="CX82" i="4"/>
  <c r="CX86" i="4"/>
  <c r="CX90" i="4"/>
  <c r="CX94" i="4"/>
  <c r="CX98" i="4"/>
  <c r="DI11" i="4"/>
  <c r="DI15" i="4"/>
  <c r="DJ16" i="4"/>
  <c r="DJ20" i="4"/>
  <c r="DJ24" i="4"/>
  <c r="DJ28" i="4"/>
  <c r="DI31" i="4"/>
  <c r="DJ32" i="4"/>
  <c r="DJ52" i="4"/>
  <c r="DJ56" i="4"/>
  <c r="DJ60" i="4"/>
  <c r="DQ75" i="4"/>
  <c r="DJ75" i="4"/>
  <c r="DQ77" i="4"/>
  <c r="DJ77" i="4"/>
  <c r="DQ91" i="4"/>
  <c r="DJ91" i="4"/>
  <c r="DQ93" i="4"/>
  <c r="DJ93" i="4"/>
  <c r="EC21" i="4"/>
  <c r="DV21" i="4"/>
  <c r="EC23" i="4"/>
  <c r="DV23" i="4"/>
  <c r="EC41" i="4"/>
  <c r="DV41" i="4"/>
  <c r="EC43" i="4"/>
  <c r="DV43" i="4"/>
  <c r="EC49" i="4"/>
  <c r="DV49" i="4"/>
  <c r="EC59" i="4"/>
  <c r="DV59" i="4"/>
  <c r="DU59" i="4"/>
  <c r="DQ71" i="4"/>
  <c r="DJ71" i="4"/>
  <c r="DQ73" i="4"/>
  <c r="DJ73" i="4"/>
  <c r="DQ87" i="4"/>
  <c r="DJ87" i="4"/>
  <c r="DQ89" i="4"/>
  <c r="DJ89" i="4"/>
  <c r="EC11" i="4"/>
  <c r="EC13" i="4"/>
  <c r="DV13" i="4"/>
  <c r="EC17" i="4"/>
  <c r="DV17" i="4"/>
  <c r="EC19" i="4"/>
  <c r="DV19" i="4"/>
  <c r="EC31" i="4"/>
  <c r="EC37" i="4"/>
  <c r="DV37" i="4"/>
  <c r="DU67" i="4"/>
  <c r="DU71" i="4"/>
  <c r="DU75" i="4"/>
  <c r="DU79" i="4"/>
  <c r="DU83" i="4"/>
  <c r="DU87" i="4"/>
  <c r="DU91" i="4"/>
  <c r="DU95" i="4"/>
  <c r="DU99" i="4"/>
  <c r="EG13" i="4"/>
  <c r="EG17" i="4"/>
  <c r="EG21" i="4"/>
  <c r="EG25" i="4"/>
  <c r="EG29" i="4"/>
  <c r="EG33" i="4"/>
  <c r="EG37" i="4"/>
  <c r="EG41" i="4"/>
  <c r="EG45" i="4"/>
  <c r="EG49" i="4"/>
  <c r="EG53" i="4"/>
  <c r="EG57" i="4"/>
  <c r="EG61" i="4"/>
  <c r="EG65" i="4"/>
  <c r="EG69" i="4"/>
  <c r="EG73" i="4"/>
  <c r="EG77" i="4"/>
  <c r="EG81" i="4"/>
  <c r="EG85" i="4"/>
  <c r="EG89" i="4"/>
  <c r="EG93" i="4"/>
  <c r="EG97" i="4"/>
  <c r="ES11" i="4"/>
  <c r="FA11" i="4"/>
  <c r="ES15" i="4"/>
  <c r="ES19" i="4"/>
  <c r="ES23" i="4"/>
  <c r="ES27" i="4"/>
  <c r="ES31" i="4"/>
  <c r="FA31" i="4"/>
  <c r="ES35" i="4"/>
  <c r="FA35" i="4"/>
  <c r="ES39" i="4"/>
  <c r="FA39" i="4"/>
  <c r="ES43" i="4"/>
  <c r="ES47" i="4"/>
  <c r="ES51" i="4"/>
  <c r="ES55" i="4"/>
  <c r="ES59" i="4"/>
  <c r="ES63" i="4"/>
  <c r="ES67" i="4"/>
  <c r="ES71" i="4"/>
  <c r="ES75" i="4"/>
  <c r="ES79" i="4"/>
  <c r="ES83" i="4"/>
  <c r="ES87" i="4"/>
  <c r="ES91" i="4"/>
  <c r="ES95" i="4"/>
  <c r="ES99" i="4"/>
  <c r="FE13" i="4"/>
  <c r="FM13" i="4"/>
  <c r="FE17" i="4"/>
  <c r="FE21" i="4"/>
  <c r="FE25" i="4"/>
  <c r="FE29" i="4"/>
  <c r="FE33" i="4"/>
  <c r="FM33" i="4"/>
  <c r="FE37" i="4"/>
  <c r="FM37" i="4"/>
  <c r="FE41" i="4"/>
  <c r="FE45" i="4"/>
  <c r="FE49" i="4"/>
  <c r="FE53" i="4"/>
  <c r="FE57" i="4"/>
  <c r="FE61" i="4"/>
  <c r="FE65" i="4"/>
  <c r="FE69" i="4"/>
  <c r="FE73" i="4"/>
  <c r="FE77" i="4"/>
  <c r="FE81" i="4"/>
  <c r="FE85" i="4"/>
  <c r="FE89" i="4"/>
  <c r="FE93" i="4"/>
  <c r="FE97" i="4"/>
  <c r="FQ11" i="4"/>
  <c r="FQ15" i="4"/>
  <c r="FQ19" i="4"/>
  <c r="FQ23" i="4"/>
  <c r="FQ27" i="4"/>
  <c r="FY27" i="4"/>
  <c r="FQ31" i="4"/>
  <c r="FQ35" i="4"/>
  <c r="FQ39" i="4"/>
  <c r="FQ43" i="4"/>
  <c r="FQ47" i="4"/>
  <c r="FQ51" i="4"/>
  <c r="FQ55" i="4"/>
  <c r="FQ59" i="4"/>
  <c r="FQ63" i="4"/>
  <c r="FQ67" i="4"/>
  <c r="FQ71" i="4"/>
  <c r="FQ75" i="4"/>
  <c r="FQ79" i="4"/>
  <c r="FQ83" i="4"/>
  <c r="FQ87" i="4"/>
  <c r="FQ91" i="4"/>
  <c r="FQ95" i="4"/>
  <c r="FQ99" i="4"/>
  <c r="GK58" i="4"/>
  <c r="GD58" i="4"/>
  <c r="GK60" i="4"/>
  <c r="GD60" i="4"/>
  <c r="GK74" i="4"/>
  <c r="GD74" i="4"/>
  <c r="GK76" i="4"/>
  <c r="GD76" i="4"/>
  <c r="GK88" i="4"/>
  <c r="GD88" i="4"/>
  <c r="GC88" i="4"/>
  <c r="GK96" i="4"/>
  <c r="GD96" i="4"/>
  <c r="GC96" i="4"/>
  <c r="GW14" i="4"/>
  <c r="GP14" i="4"/>
  <c r="GO14" i="4"/>
  <c r="DV67" i="4"/>
  <c r="DV71" i="4"/>
  <c r="DV75" i="4"/>
  <c r="DV79" i="4"/>
  <c r="DV83" i="4"/>
  <c r="DV87" i="4"/>
  <c r="DV91" i="4"/>
  <c r="DV95" i="4"/>
  <c r="DV99" i="4"/>
  <c r="EG12" i="4"/>
  <c r="EH13" i="4"/>
  <c r="EH17" i="4"/>
  <c r="EH21" i="4"/>
  <c r="EH25" i="4"/>
  <c r="EH29" i="4"/>
  <c r="EG32" i="4"/>
  <c r="EH33" i="4"/>
  <c r="EG36" i="4"/>
  <c r="EH37" i="4"/>
  <c r="EH41" i="4"/>
  <c r="EG44" i="4"/>
  <c r="EH45" i="4"/>
  <c r="EH49" i="4"/>
  <c r="EH53" i="4"/>
  <c r="EH57" i="4"/>
  <c r="EH61" i="4"/>
  <c r="EH65" i="4"/>
  <c r="EH69" i="4"/>
  <c r="EH73" i="4"/>
  <c r="EH77" i="4"/>
  <c r="EH81" i="4"/>
  <c r="EH85" i="4"/>
  <c r="EH89" i="4"/>
  <c r="EH93" i="4"/>
  <c r="EH97" i="4"/>
  <c r="ET15" i="4"/>
  <c r="ET19" i="4"/>
  <c r="ET23" i="4"/>
  <c r="ET27" i="4"/>
  <c r="ET43" i="4"/>
  <c r="ET47" i="4"/>
  <c r="ET51" i="4"/>
  <c r="ET55" i="4"/>
  <c r="ET59" i="4"/>
  <c r="ET63" i="4"/>
  <c r="ET67" i="4"/>
  <c r="ET71" i="4"/>
  <c r="ET75" i="4"/>
  <c r="ET79" i="4"/>
  <c r="ET83" i="4"/>
  <c r="ET87" i="4"/>
  <c r="ET91" i="4"/>
  <c r="ET95" i="4"/>
  <c r="ET99" i="4"/>
  <c r="FF17" i="4"/>
  <c r="FE20" i="4"/>
  <c r="FF21" i="4"/>
  <c r="FE24" i="4"/>
  <c r="FF25" i="4"/>
  <c r="FF29" i="4"/>
  <c r="FE36" i="4"/>
  <c r="FE40" i="4"/>
  <c r="FF41" i="4"/>
  <c r="FE44" i="4"/>
  <c r="FF45" i="4"/>
  <c r="FE48" i="4"/>
  <c r="FF49" i="4"/>
  <c r="FF53" i="4"/>
  <c r="FF57" i="4"/>
  <c r="FF61" i="4"/>
  <c r="FF65" i="4"/>
  <c r="FF69" i="4"/>
  <c r="FF73" i="4"/>
  <c r="FF77" i="4"/>
  <c r="FF81" i="4"/>
  <c r="FF85" i="4"/>
  <c r="FF89" i="4"/>
  <c r="FF93" i="4"/>
  <c r="FF97" i="4"/>
  <c r="FR11" i="4"/>
  <c r="FR15" i="4"/>
  <c r="FR19" i="4"/>
  <c r="FR23" i="4"/>
  <c r="FR31" i="4"/>
  <c r="FR35" i="4"/>
  <c r="FR39" i="4"/>
  <c r="FR43" i="4"/>
  <c r="FR47" i="4"/>
  <c r="FR51" i="4"/>
  <c r="FR55" i="4"/>
  <c r="FR59" i="4"/>
  <c r="FR63" i="4"/>
  <c r="FR67" i="4"/>
  <c r="FR71" i="4"/>
  <c r="FR75" i="4"/>
  <c r="FR79" i="4"/>
  <c r="FR83" i="4"/>
  <c r="FR87" i="4"/>
  <c r="FR91" i="4"/>
  <c r="FR95" i="4"/>
  <c r="FR99" i="4"/>
  <c r="GD13" i="4"/>
  <c r="GD17" i="4"/>
  <c r="GD21" i="4"/>
  <c r="GD25" i="4"/>
  <c r="GD29" i="4"/>
  <c r="GD33" i="4"/>
  <c r="GC36" i="4"/>
  <c r="GD37" i="4"/>
  <c r="GD45" i="4"/>
  <c r="GK45" i="4"/>
  <c r="GK54" i="4"/>
  <c r="GD54" i="4"/>
  <c r="GK56" i="4"/>
  <c r="GD56" i="4"/>
  <c r="GK70" i="4"/>
  <c r="GD70" i="4"/>
  <c r="GK72" i="4"/>
  <c r="GD72" i="4"/>
  <c r="GK86" i="4"/>
  <c r="GD86" i="4"/>
  <c r="GK42" i="4"/>
  <c r="GD42" i="4"/>
  <c r="GK50" i="4"/>
  <c r="GD50" i="4"/>
  <c r="GK52" i="4"/>
  <c r="GD52" i="4"/>
  <c r="GK66" i="4"/>
  <c r="GD66" i="4"/>
  <c r="GK68" i="4"/>
  <c r="GD68" i="4"/>
  <c r="GK82" i="4"/>
  <c r="GD82" i="4"/>
  <c r="GK84" i="4"/>
  <c r="GD84" i="4"/>
  <c r="GK92" i="4"/>
  <c r="GD92" i="4"/>
  <c r="GC92" i="4"/>
  <c r="GK100" i="4"/>
  <c r="GD100" i="4"/>
  <c r="GC100" i="4"/>
  <c r="DU12" i="4"/>
  <c r="DU36" i="4"/>
  <c r="DU40" i="4"/>
  <c r="DU44" i="4"/>
  <c r="DU48" i="4"/>
  <c r="DV57" i="4"/>
  <c r="DV61" i="4"/>
  <c r="DV65" i="4"/>
  <c r="DV69" i="4"/>
  <c r="DV73" i="4"/>
  <c r="DV77" i="4"/>
  <c r="DV81" i="4"/>
  <c r="DV85" i="4"/>
  <c r="DV89" i="4"/>
  <c r="DV93" i="4"/>
  <c r="DV97" i="4"/>
  <c r="EH15" i="4"/>
  <c r="EH19" i="4"/>
  <c r="EH23" i="4"/>
  <c r="EH27" i="4"/>
  <c r="EG42" i="4"/>
  <c r="EH43" i="4"/>
  <c r="EH47" i="4"/>
  <c r="EH51" i="4"/>
  <c r="EH55" i="4"/>
  <c r="EH59" i="4"/>
  <c r="EH63" i="4"/>
  <c r="EH67" i="4"/>
  <c r="EH71" i="4"/>
  <c r="EH75" i="4"/>
  <c r="EH79" i="4"/>
  <c r="EH83" i="4"/>
  <c r="EH87" i="4"/>
  <c r="EH91" i="4"/>
  <c r="EH95" i="4"/>
  <c r="EH99" i="4"/>
  <c r="ES12" i="4"/>
  <c r="ET13" i="4"/>
  <c r="ET17" i="4"/>
  <c r="ET21" i="4"/>
  <c r="ET25" i="4"/>
  <c r="ET29" i="4"/>
  <c r="ES32" i="4"/>
  <c r="ET33" i="4"/>
  <c r="ES36" i="4"/>
  <c r="ET37" i="4"/>
  <c r="ES40" i="4"/>
  <c r="ET41" i="4"/>
  <c r="ES44" i="4"/>
  <c r="ET45" i="4"/>
  <c r="ES48" i="4"/>
  <c r="ET49" i="4"/>
  <c r="ET53" i="4"/>
  <c r="ET57" i="4"/>
  <c r="ET61" i="4"/>
  <c r="ET65" i="4"/>
  <c r="ET69" i="4"/>
  <c r="ET73" i="4"/>
  <c r="ET77" i="4"/>
  <c r="ET81" i="4"/>
  <c r="ET85" i="4"/>
  <c r="ET89" i="4"/>
  <c r="ET93" i="4"/>
  <c r="ET97" i="4"/>
  <c r="FF15" i="4"/>
  <c r="FF19" i="4"/>
  <c r="FF23" i="4"/>
  <c r="FE30" i="4"/>
  <c r="FF31" i="4"/>
  <c r="FF35" i="4"/>
  <c r="FF39" i="4"/>
  <c r="FF43" i="4"/>
  <c r="FF47" i="4"/>
  <c r="FF51" i="4"/>
  <c r="FF55" i="4"/>
  <c r="FF59" i="4"/>
  <c r="FF63" i="4"/>
  <c r="FF67" i="4"/>
  <c r="FF71" i="4"/>
  <c r="FF75" i="4"/>
  <c r="FF79" i="4"/>
  <c r="FF83" i="4"/>
  <c r="FF87" i="4"/>
  <c r="FF91" i="4"/>
  <c r="FF95" i="4"/>
  <c r="FF99" i="4"/>
  <c r="FR13" i="4"/>
  <c r="FR17" i="4"/>
  <c r="FR21" i="4"/>
  <c r="FR25" i="4"/>
  <c r="FR29" i="4"/>
  <c r="FR33" i="4"/>
  <c r="FR37" i="4"/>
  <c r="FR41" i="4"/>
  <c r="FR45" i="4"/>
  <c r="FR49" i="4"/>
  <c r="FR53" i="4"/>
  <c r="FR57" i="4"/>
  <c r="FR61" i="4"/>
  <c r="FR65" i="4"/>
  <c r="FR69" i="4"/>
  <c r="FR73" i="4"/>
  <c r="FR77" i="4"/>
  <c r="FR81" i="4"/>
  <c r="FR85" i="4"/>
  <c r="FR89" i="4"/>
  <c r="FR93" i="4"/>
  <c r="FR97" i="4"/>
  <c r="GD11" i="4"/>
  <c r="GD15" i="4"/>
  <c r="GD19" i="4"/>
  <c r="GD23" i="4"/>
  <c r="GD27" i="4"/>
  <c r="GD31" i="4"/>
  <c r="GD35" i="4"/>
  <c r="GK46" i="4"/>
  <c r="GD46" i="4"/>
  <c r="GK48" i="4"/>
  <c r="GD48" i="4"/>
  <c r="GK62" i="4"/>
  <c r="GD62" i="4"/>
  <c r="GK64" i="4"/>
  <c r="GD64" i="4"/>
  <c r="GK78" i="4"/>
  <c r="GD78" i="4"/>
  <c r="GK80" i="4"/>
  <c r="GD80" i="4"/>
  <c r="HA46" i="4"/>
  <c r="HA50" i="4"/>
  <c r="HA54" i="4"/>
  <c r="HA58" i="4"/>
  <c r="HA62" i="4"/>
  <c r="HA66" i="4"/>
  <c r="HA70" i="4"/>
  <c r="HA74" i="4"/>
  <c r="HA78" i="4"/>
  <c r="HA82" i="4"/>
  <c r="HA86" i="4"/>
  <c r="HA90" i="4"/>
  <c r="HA94" i="4"/>
  <c r="HA98" i="4"/>
  <c r="HM12" i="4"/>
  <c r="HU12" i="4"/>
  <c r="HM16" i="4"/>
  <c r="HM20" i="4"/>
  <c r="HU20" i="4"/>
  <c r="HM24" i="4"/>
  <c r="HU28" i="4"/>
  <c r="HU57" i="4"/>
  <c r="HN57" i="4"/>
  <c r="HM57" i="4"/>
  <c r="HU65" i="4"/>
  <c r="HN65" i="4"/>
  <c r="HM65" i="4"/>
  <c r="HU73" i="4"/>
  <c r="HN73" i="4"/>
  <c r="HM73" i="4"/>
  <c r="HU81" i="4"/>
  <c r="HN81" i="4"/>
  <c r="HM81" i="4"/>
  <c r="HU89" i="4"/>
  <c r="HN89" i="4"/>
  <c r="HM89" i="4"/>
  <c r="HY11" i="4"/>
  <c r="IG11" i="4"/>
  <c r="HZ11" i="4"/>
  <c r="IG12" i="4"/>
  <c r="HZ12" i="4"/>
  <c r="HY12" i="4"/>
  <c r="HY19" i="4"/>
  <c r="IG19" i="4"/>
  <c r="HZ19" i="4"/>
  <c r="IG20" i="4"/>
  <c r="HZ20" i="4"/>
  <c r="HY20" i="4"/>
  <c r="HY27" i="4"/>
  <c r="IG27" i="4"/>
  <c r="HZ27" i="4"/>
  <c r="HZ28" i="4"/>
  <c r="IG28" i="4"/>
  <c r="HY28" i="4"/>
  <c r="HY35" i="4"/>
  <c r="IG35" i="4"/>
  <c r="HZ35" i="4"/>
  <c r="IG36" i="4"/>
  <c r="HZ36" i="4"/>
  <c r="HY36" i="4"/>
  <c r="HY43" i="4"/>
  <c r="IG43" i="4"/>
  <c r="HZ43" i="4"/>
  <c r="HZ44" i="4"/>
  <c r="IG44" i="4"/>
  <c r="HY44" i="4"/>
  <c r="HY51" i="4"/>
  <c r="IG51" i="4"/>
  <c r="HZ51" i="4"/>
  <c r="IG52" i="4"/>
  <c r="HZ52" i="4"/>
  <c r="HY52" i="4"/>
  <c r="GD90" i="4"/>
  <c r="GD94" i="4"/>
  <c r="GD98" i="4"/>
  <c r="GP12" i="4"/>
  <c r="GP16" i="4"/>
  <c r="GP20" i="4"/>
  <c r="GP24" i="4"/>
  <c r="GP28" i="4"/>
  <c r="GP32" i="4"/>
  <c r="GP36" i="4"/>
  <c r="GO39" i="4"/>
  <c r="GP40" i="4"/>
  <c r="GP44" i="4"/>
  <c r="GP48" i="4"/>
  <c r="GP52" i="4"/>
  <c r="GP56" i="4"/>
  <c r="GP60" i="4"/>
  <c r="GP64" i="4"/>
  <c r="GP68" i="4"/>
  <c r="GP72" i="4"/>
  <c r="GP76" i="4"/>
  <c r="GP80" i="4"/>
  <c r="GP84" i="4"/>
  <c r="GP88" i="4"/>
  <c r="GP92" i="4"/>
  <c r="GP96" i="4"/>
  <c r="GP100" i="4"/>
  <c r="HB14" i="4"/>
  <c r="HB18" i="4"/>
  <c r="HB22" i="4"/>
  <c r="HB26" i="4"/>
  <c r="HB30" i="4"/>
  <c r="HB34" i="4"/>
  <c r="HB38" i="4"/>
  <c r="HB42" i="4"/>
  <c r="HB46" i="4"/>
  <c r="HB50" i="4"/>
  <c r="HB54" i="4"/>
  <c r="HB58" i="4"/>
  <c r="HB62" i="4"/>
  <c r="HB66" i="4"/>
  <c r="HB70" i="4"/>
  <c r="HB74" i="4"/>
  <c r="HB78" i="4"/>
  <c r="HB82" i="4"/>
  <c r="HB86" i="4"/>
  <c r="HB90" i="4"/>
  <c r="HB94" i="4"/>
  <c r="HB98" i="4"/>
  <c r="HN16" i="4"/>
  <c r="HN24" i="4"/>
  <c r="HN32" i="4"/>
  <c r="HN36" i="4"/>
  <c r="HN40" i="4"/>
  <c r="HN48" i="4"/>
  <c r="HN52" i="4"/>
  <c r="HN60" i="4"/>
  <c r="HU60" i="4"/>
  <c r="HN68" i="4"/>
  <c r="HU68" i="4"/>
  <c r="HN76" i="4"/>
  <c r="HU76" i="4"/>
  <c r="HN84" i="4"/>
  <c r="HU84" i="4"/>
  <c r="HU92" i="4"/>
  <c r="HN92" i="4"/>
  <c r="HM92" i="4"/>
  <c r="GO18" i="4"/>
  <c r="GO22" i="4"/>
  <c r="GO26" i="4"/>
  <c r="GO30" i="4"/>
  <c r="GO34" i="4"/>
  <c r="GO38" i="4"/>
  <c r="GO42" i="4"/>
  <c r="GO46" i="4"/>
  <c r="GO50" i="4"/>
  <c r="GO54" i="4"/>
  <c r="GO58" i="4"/>
  <c r="GO62" i="4"/>
  <c r="GO66" i="4"/>
  <c r="GO70" i="4"/>
  <c r="GO74" i="4"/>
  <c r="GO78" i="4"/>
  <c r="GO82" i="4"/>
  <c r="GO86" i="4"/>
  <c r="GO90" i="4"/>
  <c r="GO94" i="4"/>
  <c r="GO98" i="4"/>
  <c r="HA12" i="4"/>
  <c r="HA16" i="4"/>
  <c r="HA20" i="4"/>
  <c r="HA24" i="4"/>
  <c r="HA28" i="4"/>
  <c r="HA32" i="4"/>
  <c r="HA36" i="4"/>
  <c r="HA40" i="4"/>
  <c r="HA44" i="4"/>
  <c r="HI44" i="4"/>
  <c r="HM30" i="4"/>
  <c r="HM34" i="4"/>
  <c r="HM38" i="4"/>
  <c r="HM42" i="4"/>
  <c r="HM46" i="4"/>
  <c r="HM50" i="4"/>
  <c r="HU53" i="4"/>
  <c r="HN53" i="4"/>
  <c r="HM53" i="4"/>
  <c r="HU61" i="4"/>
  <c r="HN61" i="4"/>
  <c r="HM61" i="4"/>
  <c r="HU69" i="4"/>
  <c r="HN69" i="4"/>
  <c r="HM69" i="4"/>
  <c r="HU77" i="4"/>
  <c r="HN77" i="4"/>
  <c r="HM77" i="4"/>
  <c r="HU85" i="4"/>
  <c r="HN85" i="4"/>
  <c r="HM85" i="4"/>
  <c r="HU98" i="4"/>
  <c r="HN98" i="4"/>
  <c r="HY15" i="4"/>
  <c r="IG15" i="4"/>
  <c r="HZ15" i="4"/>
  <c r="IG16" i="4"/>
  <c r="HZ16" i="4"/>
  <c r="HY16" i="4"/>
  <c r="HY23" i="4"/>
  <c r="IG23" i="4"/>
  <c r="HZ23" i="4"/>
  <c r="IG24" i="4"/>
  <c r="HZ24" i="4"/>
  <c r="HY24" i="4"/>
  <c r="HY31" i="4"/>
  <c r="IG31" i="4"/>
  <c r="HZ31" i="4"/>
  <c r="IG32" i="4"/>
  <c r="HZ32" i="4"/>
  <c r="HY32" i="4"/>
  <c r="HY39" i="4"/>
  <c r="IG39" i="4"/>
  <c r="HZ39" i="4"/>
  <c r="IG40" i="4"/>
  <c r="HZ40" i="4"/>
  <c r="HY40" i="4"/>
  <c r="HY47" i="4"/>
  <c r="IG47" i="4"/>
  <c r="HZ47" i="4"/>
  <c r="IG48" i="4"/>
  <c r="HZ48" i="4"/>
  <c r="HY48" i="4"/>
  <c r="HY55" i="4"/>
  <c r="IG55" i="4"/>
  <c r="HZ55" i="4"/>
  <c r="IG56" i="4"/>
  <c r="HZ56" i="4"/>
  <c r="HY56" i="4"/>
  <c r="GP18" i="4"/>
  <c r="GP22" i="4"/>
  <c r="GP26" i="4"/>
  <c r="GP30" i="4"/>
  <c r="GP34" i="4"/>
  <c r="GP38" i="4"/>
  <c r="GP42" i="4"/>
  <c r="GP46" i="4"/>
  <c r="GP50" i="4"/>
  <c r="GP54" i="4"/>
  <c r="GP58" i="4"/>
  <c r="GP62" i="4"/>
  <c r="GP66" i="4"/>
  <c r="GP70" i="4"/>
  <c r="GP74" i="4"/>
  <c r="GP78" i="4"/>
  <c r="GP82" i="4"/>
  <c r="GP86" i="4"/>
  <c r="GP90" i="4"/>
  <c r="GP94" i="4"/>
  <c r="GP98" i="4"/>
  <c r="HB12" i="4"/>
  <c r="HB16" i="4"/>
  <c r="HB20" i="4"/>
  <c r="HB24" i="4"/>
  <c r="HB28" i="4"/>
  <c r="HB32" i="4"/>
  <c r="HB36" i="4"/>
  <c r="HB40" i="4"/>
  <c r="HB48" i="4"/>
  <c r="HB52" i="4"/>
  <c r="HB56" i="4"/>
  <c r="HB60" i="4"/>
  <c r="HB64" i="4"/>
  <c r="HB68" i="4"/>
  <c r="HB72" i="4"/>
  <c r="HB76" i="4"/>
  <c r="HB80" i="4"/>
  <c r="HB84" i="4"/>
  <c r="HB88" i="4"/>
  <c r="HB92" i="4"/>
  <c r="HB96" i="4"/>
  <c r="HB100" i="4"/>
  <c r="HM13" i="4"/>
  <c r="HM17" i="4"/>
  <c r="HN18" i="4"/>
  <c r="HN22" i="4"/>
  <c r="HN26" i="4"/>
  <c r="HN30" i="4"/>
  <c r="HN34" i="4"/>
  <c r="HN38" i="4"/>
  <c r="HM41" i="4"/>
  <c r="HN42" i="4"/>
  <c r="HM45" i="4"/>
  <c r="HN46" i="4"/>
  <c r="HN50" i="4"/>
  <c r="HN56" i="4"/>
  <c r="HU56" i="4"/>
  <c r="HN64" i="4"/>
  <c r="HU64" i="4"/>
  <c r="HN72" i="4"/>
  <c r="HU72" i="4"/>
  <c r="HN80" i="4"/>
  <c r="HU80" i="4"/>
  <c r="HN88" i="4"/>
  <c r="HU88" i="4"/>
  <c r="HN54" i="4"/>
  <c r="HN58" i="4"/>
  <c r="HN62" i="4"/>
  <c r="HN66" i="4"/>
  <c r="HN70" i="4"/>
  <c r="HN74" i="4"/>
  <c r="HN78" i="4"/>
  <c r="HN82" i="4"/>
  <c r="HN86" i="4"/>
  <c r="HN97" i="4"/>
  <c r="HU97" i="4"/>
  <c r="IL21" i="4"/>
  <c r="IS21" i="4"/>
  <c r="IL25" i="4"/>
  <c r="IS25" i="4"/>
  <c r="IL29" i="4"/>
  <c r="IS29" i="4"/>
  <c r="IL33" i="4"/>
  <c r="IS33" i="4"/>
  <c r="IL37" i="4"/>
  <c r="IS37" i="4"/>
  <c r="IS41" i="4"/>
  <c r="IK41" i="4"/>
  <c r="IS42" i="4"/>
  <c r="IL42" i="4"/>
  <c r="IK42" i="4"/>
  <c r="HU94" i="4"/>
  <c r="HN94" i="4"/>
  <c r="HZ59" i="4"/>
  <c r="IG59" i="4"/>
  <c r="HZ63" i="4"/>
  <c r="IG63" i="4"/>
  <c r="HZ67" i="4"/>
  <c r="IG67" i="4"/>
  <c r="HZ71" i="4"/>
  <c r="IG71" i="4"/>
  <c r="HZ75" i="4"/>
  <c r="IG75" i="4"/>
  <c r="HZ79" i="4"/>
  <c r="IG79" i="4"/>
  <c r="HZ83" i="4"/>
  <c r="IG83" i="4"/>
  <c r="HZ87" i="4"/>
  <c r="IG87" i="4"/>
  <c r="HZ91" i="4"/>
  <c r="IG91" i="4"/>
  <c r="HZ95" i="4"/>
  <c r="IG95" i="4"/>
  <c r="HZ99" i="4"/>
  <c r="IG99" i="4"/>
  <c r="IL13" i="4"/>
  <c r="IS13" i="4"/>
  <c r="IS17" i="4"/>
  <c r="IK17" i="4"/>
  <c r="IS18" i="4"/>
  <c r="IL18" i="4"/>
  <c r="IK18" i="4"/>
  <c r="IS22" i="4"/>
  <c r="IL22" i="4"/>
  <c r="IK22" i="4"/>
  <c r="IS26" i="4"/>
  <c r="IL26" i="4"/>
  <c r="IK26" i="4"/>
  <c r="IS30" i="4"/>
  <c r="IL30" i="4"/>
  <c r="IK30" i="4"/>
  <c r="IS34" i="4"/>
  <c r="IL34" i="4"/>
  <c r="IK34" i="4"/>
  <c r="IS38" i="4"/>
  <c r="IL38" i="4"/>
  <c r="IK38" i="4"/>
  <c r="IL53" i="4"/>
  <c r="IS53" i="4"/>
  <c r="IG60" i="4"/>
  <c r="HZ60" i="4"/>
  <c r="HY60" i="4"/>
  <c r="IG64" i="4"/>
  <c r="HZ64" i="4"/>
  <c r="HY64" i="4"/>
  <c r="IG68" i="4"/>
  <c r="HZ68" i="4"/>
  <c r="HY68" i="4"/>
  <c r="IG72" i="4"/>
  <c r="HZ72" i="4"/>
  <c r="HY72" i="4"/>
  <c r="IG76" i="4"/>
  <c r="HZ76" i="4"/>
  <c r="HY76" i="4"/>
  <c r="IG80" i="4"/>
  <c r="HZ80" i="4"/>
  <c r="HY80" i="4"/>
  <c r="IG84" i="4"/>
  <c r="HZ84" i="4"/>
  <c r="HY84" i="4"/>
  <c r="IG88" i="4"/>
  <c r="HZ88" i="4"/>
  <c r="HY88" i="4"/>
  <c r="IG92" i="4"/>
  <c r="HZ92" i="4"/>
  <c r="HY92" i="4"/>
  <c r="IG96" i="4"/>
  <c r="HZ96" i="4"/>
  <c r="HY96" i="4"/>
  <c r="IG100" i="4"/>
  <c r="HZ100" i="4"/>
  <c r="HY100" i="4"/>
  <c r="IL14" i="4"/>
  <c r="IS14" i="4"/>
  <c r="IK14" i="4"/>
  <c r="IS49" i="4"/>
  <c r="IK49" i="4"/>
  <c r="IL50" i="4"/>
  <c r="IS50" i="4"/>
  <c r="IK50" i="4"/>
  <c r="IS54" i="4"/>
  <c r="IL54" i="4"/>
  <c r="IK54" i="4"/>
  <c r="IS58" i="4"/>
  <c r="IL58" i="4"/>
  <c r="IK58" i="4"/>
  <c r="IS45" i="4"/>
  <c r="IK45" i="4"/>
  <c r="IS46" i="4"/>
  <c r="IL46" i="4"/>
  <c r="IK46" i="4"/>
  <c r="IS98" i="4"/>
  <c r="IL98" i="4"/>
  <c r="JE24" i="4"/>
  <c r="IX24" i="4"/>
  <c r="JE40" i="4"/>
  <c r="IX40" i="4"/>
  <c r="JE56" i="4"/>
  <c r="IX56" i="4"/>
  <c r="JE72" i="4"/>
  <c r="IX72" i="4"/>
  <c r="JE79" i="4"/>
  <c r="IX79" i="4"/>
  <c r="IW79" i="4"/>
  <c r="JE87" i="4"/>
  <c r="IX87" i="4"/>
  <c r="IW87" i="4"/>
  <c r="JE95" i="4"/>
  <c r="IX95" i="4"/>
  <c r="IW95" i="4"/>
  <c r="JQ13" i="4"/>
  <c r="JJ13" i="4"/>
  <c r="JI13" i="4"/>
  <c r="JQ21" i="4"/>
  <c r="JJ21" i="4"/>
  <c r="JI21" i="4"/>
  <c r="JJ29" i="4"/>
  <c r="JQ29" i="4"/>
  <c r="JJ36" i="4"/>
  <c r="JQ36" i="4"/>
  <c r="JI41" i="4"/>
  <c r="JQ41" i="4"/>
  <c r="JJ41" i="4"/>
  <c r="JQ54" i="4"/>
  <c r="JJ54" i="4"/>
  <c r="JJ61" i="4"/>
  <c r="JQ61" i="4"/>
  <c r="JJ68" i="4"/>
  <c r="JQ68" i="4"/>
  <c r="JI73" i="4"/>
  <c r="JQ73" i="4"/>
  <c r="JJ73" i="4"/>
  <c r="JQ86" i="4"/>
  <c r="JJ86" i="4"/>
  <c r="JJ93" i="4"/>
  <c r="JQ93" i="4"/>
  <c r="JJ100" i="4"/>
  <c r="JQ100" i="4"/>
  <c r="JU15" i="4"/>
  <c r="KC15" i="4"/>
  <c r="JV15" i="4"/>
  <c r="KC28" i="4"/>
  <c r="JV28" i="4"/>
  <c r="JV35" i="4"/>
  <c r="KC35" i="4"/>
  <c r="JV42" i="4"/>
  <c r="KC42" i="4"/>
  <c r="JU47" i="4"/>
  <c r="KC47" i="4"/>
  <c r="JV47" i="4"/>
  <c r="KC60" i="4"/>
  <c r="JV60" i="4"/>
  <c r="JV67" i="4"/>
  <c r="KC67" i="4"/>
  <c r="JV74" i="4"/>
  <c r="KC74" i="4"/>
  <c r="JU79" i="4"/>
  <c r="KC79" i="4"/>
  <c r="JV79" i="4"/>
  <c r="KC92" i="4"/>
  <c r="JV92" i="4"/>
  <c r="JV99" i="4"/>
  <c r="KC99" i="4"/>
  <c r="IS86" i="4"/>
  <c r="IL86" i="4"/>
  <c r="JE12" i="4"/>
  <c r="IX12" i="4"/>
  <c r="JE28" i="4"/>
  <c r="IX28" i="4"/>
  <c r="JE44" i="4"/>
  <c r="IX44" i="4"/>
  <c r="JE60" i="4"/>
  <c r="IX60" i="4"/>
  <c r="JQ32" i="4"/>
  <c r="JJ32" i="4"/>
  <c r="JI32" i="4"/>
  <c r="JQ42" i="4"/>
  <c r="JJ42" i="4"/>
  <c r="JQ64" i="4"/>
  <c r="JJ64" i="4"/>
  <c r="JI64" i="4"/>
  <c r="JQ74" i="4"/>
  <c r="JJ74" i="4"/>
  <c r="JQ96" i="4"/>
  <c r="JJ96" i="4"/>
  <c r="JI96" i="4"/>
  <c r="KC16" i="4"/>
  <c r="JV16" i="4"/>
  <c r="KC38" i="4"/>
  <c r="JV38" i="4"/>
  <c r="JU38" i="4"/>
  <c r="KC48" i="4"/>
  <c r="JV48" i="4"/>
  <c r="KC70" i="4"/>
  <c r="JV70" i="4"/>
  <c r="JU70" i="4"/>
  <c r="KC80" i="4"/>
  <c r="JV80" i="4"/>
  <c r="IK62" i="4"/>
  <c r="IK66" i="4"/>
  <c r="IK70" i="4"/>
  <c r="IK74" i="4"/>
  <c r="IK78" i="4"/>
  <c r="IK82" i="4"/>
  <c r="IS90" i="4"/>
  <c r="IL90" i="4"/>
  <c r="IK92" i="4"/>
  <c r="JE16" i="4"/>
  <c r="IX16" i="4"/>
  <c r="IW18" i="4"/>
  <c r="JE32" i="4"/>
  <c r="IX32" i="4"/>
  <c r="IW34" i="4"/>
  <c r="JE48" i="4"/>
  <c r="IX48" i="4"/>
  <c r="IW50" i="4"/>
  <c r="JE64" i="4"/>
  <c r="IX64" i="4"/>
  <c r="IW66" i="4"/>
  <c r="JE75" i="4"/>
  <c r="IX75" i="4"/>
  <c r="IW75" i="4"/>
  <c r="JE83" i="4"/>
  <c r="IX83" i="4"/>
  <c r="IW83" i="4"/>
  <c r="JE91" i="4"/>
  <c r="IX91" i="4"/>
  <c r="IW91" i="4"/>
  <c r="JE99" i="4"/>
  <c r="IX99" i="4"/>
  <c r="IW99" i="4"/>
  <c r="JQ17" i="4"/>
  <c r="JJ17" i="4"/>
  <c r="JI17" i="4"/>
  <c r="JQ25" i="4"/>
  <c r="JJ25" i="4"/>
  <c r="JI25" i="4"/>
  <c r="JQ38" i="4"/>
  <c r="JJ38" i="4"/>
  <c r="JJ45" i="4"/>
  <c r="JQ45" i="4"/>
  <c r="JJ52" i="4"/>
  <c r="JQ52" i="4"/>
  <c r="JI57" i="4"/>
  <c r="JQ57" i="4"/>
  <c r="JJ57" i="4"/>
  <c r="JQ70" i="4"/>
  <c r="JJ70" i="4"/>
  <c r="JJ77" i="4"/>
  <c r="JQ77" i="4"/>
  <c r="JJ84" i="4"/>
  <c r="JQ84" i="4"/>
  <c r="JI89" i="4"/>
  <c r="JQ89" i="4"/>
  <c r="JJ89" i="4"/>
  <c r="KC12" i="4"/>
  <c r="JV12" i="4"/>
  <c r="JV19" i="4"/>
  <c r="KC19" i="4"/>
  <c r="JV26" i="4"/>
  <c r="KC26" i="4"/>
  <c r="JU31" i="4"/>
  <c r="KC31" i="4"/>
  <c r="JV31" i="4"/>
  <c r="KC44" i="4"/>
  <c r="JV44" i="4"/>
  <c r="JV51" i="4"/>
  <c r="KC51" i="4"/>
  <c r="JV58" i="4"/>
  <c r="KC58" i="4"/>
  <c r="JU63" i="4"/>
  <c r="KC63" i="4"/>
  <c r="JV63" i="4"/>
  <c r="KC76" i="4"/>
  <c r="JV76" i="4"/>
  <c r="JV83" i="4"/>
  <c r="KC83" i="4"/>
  <c r="JV90" i="4"/>
  <c r="KC90" i="4"/>
  <c r="JU95" i="4"/>
  <c r="KC95" i="4"/>
  <c r="JV95" i="4"/>
  <c r="IL62" i="4"/>
  <c r="IL66" i="4"/>
  <c r="IL70" i="4"/>
  <c r="IL74" i="4"/>
  <c r="IL78" i="4"/>
  <c r="IL82" i="4"/>
  <c r="IL85" i="4"/>
  <c r="IS85" i="4"/>
  <c r="IL92" i="4"/>
  <c r="IS94" i="4"/>
  <c r="IL94" i="4"/>
  <c r="IX11" i="4"/>
  <c r="JE11" i="4"/>
  <c r="IX18" i="4"/>
  <c r="JE20" i="4"/>
  <c r="IX20" i="4"/>
  <c r="IX27" i="4"/>
  <c r="JE27" i="4"/>
  <c r="IX34" i="4"/>
  <c r="JE36" i="4"/>
  <c r="IX36" i="4"/>
  <c r="IX43" i="4"/>
  <c r="JE43" i="4"/>
  <c r="IX50" i="4"/>
  <c r="JE52" i="4"/>
  <c r="IX52" i="4"/>
  <c r="IX59" i="4"/>
  <c r="JE59" i="4"/>
  <c r="IX66" i="4"/>
  <c r="JE68" i="4"/>
  <c r="IX68" i="4"/>
  <c r="IX78" i="4"/>
  <c r="JE78" i="4"/>
  <c r="IX86" i="4"/>
  <c r="JE86" i="4"/>
  <c r="IX94" i="4"/>
  <c r="JE94" i="4"/>
  <c r="JJ12" i="4"/>
  <c r="JQ12" i="4"/>
  <c r="JJ20" i="4"/>
  <c r="JQ20" i="4"/>
  <c r="JQ26" i="4"/>
  <c r="JJ26" i="4"/>
  <c r="JQ48" i="4"/>
  <c r="JJ48" i="4"/>
  <c r="JI48" i="4"/>
  <c r="JQ58" i="4"/>
  <c r="JJ58" i="4"/>
  <c r="JQ80" i="4"/>
  <c r="JJ80" i="4"/>
  <c r="JI80" i="4"/>
  <c r="JQ90" i="4"/>
  <c r="JJ90" i="4"/>
  <c r="KC22" i="4"/>
  <c r="JV22" i="4"/>
  <c r="JU22" i="4"/>
  <c r="KC32" i="4"/>
  <c r="JV32" i="4"/>
  <c r="KC54" i="4"/>
  <c r="JV54" i="4"/>
  <c r="JU54" i="4"/>
  <c r="KC64" i="4"/>
  <c r="JV64" i="4"/>
  <c r="KC86" i="4"/>
  <c r="JV86" i="4"/>
  <c r="JU86" i="4"/>
  <c r="KC96" i="4"/>
  <c r="JV96" i="4"/>
  <c r="IX76" i="4"/>
  <c r="IX80" i="4"/>
  <c r="IX84" i="4"/>
  <c r="IX88" i="4"/>
  <c r="IX92" i="4"/>
  <c r="IX96" i="4"/>
  <c r="IX100" i="4"/>
  <c r="JJ14" i="4"/>
  <c r="JJ18" i="4"/>
  <c r="JJ22" i="4"/>
  <c r="JJ28" i="4"/>
  <c r="JQ30" i="4"/>
  <c r="JJ30" i="4"/>
  <c r="JJ37" i="4"/>
  <c r="JQ37" i="4"/>
  <c r="JJ44" i="4"/>
  <c r="JQ46" i="4"/>
  <c r="JJ46" i="4"/>
  <c r="JJ53" i="4"/>
  <c r="JQ53" i="4"/>
  <c r="JJ60" i="4"/>
  <c r="JQ62" i="4"/>
  <c r="JJ62" i="4"/>
  <c r="JJ69" i="4"/>
  <c r="JQ69" i="4"/>
  <c r="JJ76" i="4"/>
  <c r="JQ78" i="4"/>
  <c r="JJ78" i="4"/>
  <c r="JJ85" i="4"/>
  <c r="JQ85" i="4"/>
  <c r="JJ92" i="4"/>
  <c r="JQ94" i="4"/>
  <c r="JJ94" i="4"/>
  <c r="JV11" i="4"/>
  <c r="KC11" i="4"/>
  <c r="JV18" i="4"/>
  <c r="KC20" i="4"/>
  <c r="JV20" i="4"/>
  <c r="JV27" i="4"/>
  <c r="KC27" i="4"/>
  <c r="JV34" i="4"/>
  <c r="KC36" i="4"/>
  <c r="JV36" i="4"/>
  <c r="JV43" i="4"/>
  <c r="KC43" i="4"/>
  <c r="JV50" i="4"/>
  <c r="KC52" i="4"/>
  <c r="JV52" i="4"/>
  <c r="JV59" i="4"/>
  <c r="KC59" i="4"/>
  <c r="JV66" i="4"/>
  <c r="KC68" i="4"/>
  <c r="JV68" i="4"/>
  <c r="JV75" i="4"/>
  <c r="KC75" i="4"/>
  <c r="JV82" i="4"/>
  <c r="KC84" i="4"/>
  <c r="JV84" i="4"/>
  <c r="JV91" i="4"/>
  <c r="KC91" i="4"/>
  <c r="JV98" i="4"/>
  <c r="KC100" i="4"/>
  <c r="JV100" i="4"/>
  <c r="JQ34" i="4"/>
  <c r="JJ34" i="4"/>
  <c r="JQ50" i="4"/>
  <c r="JJ50" i="4"/>
  <c r="JQ66" i="4"/>
  <c r="JJ66" i="4"/>
  <c r="JQ82" i="4"/>
  <c r="JJ82" i="4"/>
  <c r="JQ98" i="4"/>
  <c r="JJ98" i="4"/>
  <c r="KC24" i="4"/>
  <c r="JV24" i="4"/>
  <c r="KC40" i="4"/>
  <c r="JV40" i="4"/>
  <c r="KC56" i="4"/>
  <c r="JV56" i="4"/>
  <c r="KC72" i="4"/>
  <c r="JV72" i="4"/>
  <c r="KC88" i="4"/>
  <c r="JV88" i="4"/>
  <c r="CK11" i="24"/>
  <c r="BU52" i="24"/>
  <c r="CX11" i="24"/>
  <c r="Y56" i="24"/>
  <c r="CL100" i="24"/>
  <c r="FQ114" i="24"/>
  <c r="DX115" i="24"/>
  <c r="HP115" i="24"/>
  <c r="CM116" i="24"/>
  <c r="IZ116" i="24"/>
  <c r="F117" i="24"/>
  <c r="AP117" i="24"/>
  <c r="FF117" i="24"/>
  <c r="GE117" i="24"/>
  <c r="HN117" i="24"/>
  <c r="FE118" i="24"/>
  <c r="JV119" i="24"/>
  <c r="FM120" i="24"/>
  <c r="JE120" i="24"/>
  <c r="DI121" i="24"/>
  <c r="HU121" i="24"/>
  <c r="AE122" i="24"/>
  <c r="FM122" i="24"/>
  <c r="DL123" i="24"/>
  <c r="BY125" i="24"/>
  <c r="JE126" i="24"/>
  <c r="BN127" i="24"/>
  <c r="HY128" i="24"/>
  <c r="FF134" i="24"/>
  <c r="DV136" i="24"/>
  <c r="FG136" i="24"/>
  <c r="HD136" i="24"/>
  <c r="G2" i="12"/>
  <c r="F24" i="12"/>
  <c r="N24" i="12"/>
  <c r="V24" i="12"/>
  <c r="E30" i="12"/>
  <c r="N30" i="12"/>
  <c r="R30" i="12"/>
  <c r="V30" i="12"/>
  <c r="D24" i="12"/>
  <c r="F2" i="12"/>
  <c r="H24" i="12"/>
  <c r="K2" i="12"/>
  <c r="M2" i="12"/>
  <c r="O2" i="12"/>
  <c r="Q2" i="12"/>
  <c r="S2" i="12"/>
  <c r="U2" i="12"/>
  <c r="X2" i="12"/>
  <c r="X22" i="12"/>
  <c r="EC11" i="24"/>
  <c r="HY11" i="24"/>
  <c r="DQ11" i="24"/>
  <c r="CZ11" i="24"/>
  <c r="FT55" i="24"/>
  <c r="Q82" i="24"/>
  <c r="BA22" i="24"/>
  <c r="Q96" i="24"/>
  <c r="HO116" i="24"/>
  <c r="JI116" i="24"/>
  <c r="FH117" i="24"/>
  <c r="FF118" i="24"/>
  <c r="DJ121" i="24"/>
  <c r="Q123" i="24"/>
  <c r="CA125" i="24"/>
  <c r="R127" i="24"/>
  <c r="BP127" i="24"/>
  <c r="HZ128" i="24"/>
  <c r="CL130" i="24"/>
  <c r="AR131" i="24"/>
  <c r="BY134" i="24"/>
  <c r="FH136" i="24"/>
  <c r="GD137" i="24"/>
  <c r="B4" i="23"/>
  <c r="G30" i="12"/>
  <c r="R93" i="24"/>
  <c r="HA93" i="24"/>
  <c r="Y96" i="24"/>
  <c r="CK114" i="24"/>
  <c r="HD114" i="24"/>
  <c r="CK115" i="24"/>
  <c r="GC115" i="24"/>
  <c r="T116" i="24"/>
  <c r="EH116" i="24"/>
  <c r="HP116" i="24"/>
  <c r="JL116" i="24"/>
  <c r="EV117" i="24"/>
  <c r="FM117" i="24"/>
  <c r="GC117" i="24"/>
  <c r="GR117" i="24"/>
  <c r="FM118" i="24"/>
  <c r="JK118" i="24"/>
  <c r="IY119" i="24"/>
  <c r="EC120" i="24"/>
  <c r="HU120" i="24"/>
  <c r="EH122" i="24"/>
  <c r="BY123" i="24"/>
  <c r="GD124" i="24"/>
  <c r="JI124" i="24"/>
  <c r="CG125" i="24"/>
  <c r="FQ125" i="24"/>
  <c r="GR126" i="24"/>
  <c r="AO127" i="24"/>
  <c r="BU127" i="24"/>
  <c r="IG128" i="24"/>
  <c r="CY129" i="24"/>
  <c r="AW131" i="24"/>
  <c r="CK133" i="24"/>
  <c r="CG134" i="24"/>
  <c r="JJ134" i="24"/>
  <c r="G94" i="24"/>
  <c r="E112" i="24"/>
  <c r="E108" i="24"/>
  <c r="G56" i="24"/>
  <c r="H108" i="24"/>
  <c r="AK66" i="24"/>
  <c r="F112" i="24"/>
  <c r="F108" i="24"/>
  <c r="G60" i="24"/>
  <c r="M60" i="24"/>
  <c r="M56" i="24"/>
  <c r="M94" i="24"/>
  <c r="M72" i="24"/>
  <c r="H60" i="24"/>
  <c r="F103" i="24"/>
  <c r="E56" i="24"/>
  <c r="E54" i="24"/>
  <c r="F60" i="24"/>
  <c r="M34" i="24"/>
  <c r="G112" i="24"/>
  <c r="G108" i="24"/>
  <c r="F94" i="24"/>
  <c r="M88" i="24"/>
  <c r="F56" i="24"/>
  <c r="AK15" i="24"/>
  <c r="AD52" i="24"/>
  <c r="AC11" i="24"/>
  <c r="R57" i="24"/>
  <c r="Q57" i="24"/>
  <c r="IS78" i="24"/>
  <c r="BC78" i="24"/>
  <c r="DQ84" i="24"/>
  <c r="Y57" i="24"/>
  <c r="EV84" i="24"/>
  <c r="AQ84" i="24"/>
  <c r="EH84" i="24"/>
  <c r="AD30" i="24"/>
  <c r="HN11" i="24"/>
  <c r="FE11" i="24"/>
  <c r="E80" i="24"/>
  <c r="T81" i="24"/>
  <c r="FF11" i="24"/>
  <c r="AO78" i="24"/>
  <c r="G66" i="24"/>
  <c r="F41" i="24"/>
  <c r="F12" i="24"/>
  <c r="BC11" i="24"/>
  <c r="E42" i="24"/>
  <c r="F42" i="24"/>
  <c r="R42" i="24"/>
  <c r="CS84" i="24"/>
  <c r="T57" i="24"/>
  <c r="CZ40" i="24"/>
  <c r="H41" i="24"/>
  <c r="GR47" i="24"/>
  <c r="R73" i="24"/>
  <c r="GK11" i="24"/>
  <c r="DE78" i="24"/>
  <c r="HI41" i="24"/>
  <c r="BZ11" i="24"/>
  <c r="CG11" i="24"/>
  <c r="AR78" i="24"/>
  <c r="F66" i="24"/>
  <c r="BD11" i="24"/>
  <c r="GD31" i="24"/>
  <c r="Q81" i="24"/>
  <c r="S57" i="24"/>
  <c r="DJ47" i="24"/>
  <c r="KC11" i="24"/>
  <c r="HB11" i="24"/>
  <c r="Y81" i="24"/>
  <c r="GC11" i="24"/>
  <c r="FM11" i="24"/>
  <c r="JV11" i="24"/>
  <c r="GF41" i="24"/>
  <c r="AF57" i="24"/>
  <c r="AE57" i="24"/>
  <c r="Q72" i="24"/>
  <c r="DI72" i="24"/>
  <c r="S88" i="24"/>
  <c r="H90" i="24"/>
  <c r="S95" i="24"/>
  <c r="R99" i="24"/>
  <c r="BD99" i="24"/>
  <c r="FQ127" i="24"/>
  <c r="BI128" i="24"/>
  <c r="GF129" i="24"/>
  <c r="BB130" i="24"/>
  <c r="JI131" i="24"/>
  <c r="BP132" i="24"/>
  <c r="IK132" i="24"/>
  <c r="AF133" i="24"/>
  <c r="JU133" i="24"/>
  <c r="JI134" i="24"/>
  <c r="JQ134" i="24"/>
  <c r="AC135" i="24"/>
  <c r="DK135" i="24"/>
  <c r="JK136" i="24"/>
  <c r="IM137" i="24"/>
  <c r="AC123" i="24"/>
  <c r="BN125" i="24"/>
  <c r="JI125" i="24"/>
  <c r="DU120" i="24"/>
  <c r="FF120" i="24"/>
  <c r="HA120" i="24"/>
  <c r="IX121" i="24"/>
  <c r="GC122" i="24"/>
  <c r="AE123" i="24"/>
  <c r="IY124" i="24"/>
  <c r="JJ124" i="24"/>
  <c r="BP125" i="24"/>
  <c r="FG125" i="24"/>
  <c r="FR125" i="24"/>
  <c r="IX125" i="24"/>
  <c r="JK125" i="24"/>
  <c r="DU127" i="24"/>
  <c r="JK134" i="24"/>
  <c r="BY136" i="24"/>
  <c r="IL151" i="24"/>
  <c r="E94" i="24"/>
  <c r="R95" i="24"/>
  <c r="ES98" i="24"/>
  <c r="R101" i="24"/>
  <c r="R102" i="24"/>
  <c r="CK102" i="24"/>
  <c r="F104" i="24"/>
  <c r="EG109" i="24"/>
  <c r="DU114" i="24"/>
  <c r="AQ115" i="24"/>
  <c r="FQ115" i="24"/>
  <c r="HM115" i="24"/>
  <c r="CK116" i="24"/>
  <c r="HM116" i="24"/>
  <c r="IW116" i="24"/>
  <c r="E117" i="24"/>
  <c r="DQ117" i="24"/>
  <c r="GD118" i="24"/>
  <c r="JI118" i="24"/>
  <c r="DI119" i="24"/>
  <c r="DW120" i="24"/>
  <c r="FH120" i="24"/>
  <c r="BY121" i="24"/>
  <c r="AC122" i="24"/>
  <c r="FE122" i="24"/>
  <c r="AK123" i="24"/>
  <c r="FF123" i="24"/>
  <c r="DU124" i="24"/>
  <c r="IK124" i="24"/>
  <c r="BU125" i="24"/>
  <c r="ES125" i="24"/>
  <c r="IZ125" i="24"/>
  <c r="JQ125" i="24"/>
  <c r="BY126" i="24"/>
  <c r="IX126" i="24"/>
  <c r="CA127" i="24"/>
  <c r="BB128" i="24"/>
  <c r="JL128" i="24"/>
  <c r="GO131" i="24"/>
  <c r="BO132" i="24"/>
  <c r="FY133" i="24"/>
  <c r="DV134" i="24"/>
  <c r="IX134" i="24"/>
  <c r="DI135" i="24"/>
  <c r="HA135" i="24"/>
  <c r="BZ136" i="24"/>
  <c r="JJ136" i="24"/>
  <c r="IK137" i="24"/>
  <c r="F152" i="24"/>
  <c r="S60" i="24"/>
  <c r="IX16" i="24"/>
  <c r="IZ16" i="24"/>
  <c r="BN47" i="24"/>
  <c r="BP47" i="24"/>
  <c r="CB47" i="24"/>
  <c r="CG47" i="24"/>
  <c r="FF47" i="24"/>
  <c r="FE47" i="24"/>
  <c r="HC47" i="24"/>
  <c r="HI47" i="24"/>
  <c r="HM66" i="24"/>
  <c r="HO66" i="24"/>
  <c r="JQ66" i="24"/>
  <c r="JI66" i="24"/>
  <c r="JL66" i="24"/>
  <c r="BN60" i="24"/>
  <c r="BU60" i="24"/>
  <c r="CA60" i="24"/>
  <c r="CG60" i="24"/>
  <c r="DK60" i="24"/>
  <c r="DL60" i="24"/>
  <c r="DU60" i="24"/>
  <c r="EC60" i="24"/>
  <c r="FF60" i="24"/>
  <c r="FH60" i="24"/>
  <c r="FQ60" i="24"/>
  <c r="FS60" i="24"/>
  <c r="GW60" i="24"/>
  <c r="GR60" i="24"/>
  <c r="CL94" i="24"/>
  <c r="CM94" i="24"/>
  <c r="CW94" i="24"/>
  <c r="CZ94" i="24"/>
  <c r="EG94" i="24"/>
  <c r="EJ94" i="24"/>
  <c r="EV94" i="24"/>
  <c r="ET94" i="24"/>
  <c r="JV94" i="24"/>
  <c r="JW94" i="24"/>
  <c r="CL96" i="24"/>
  <c r="CK96" i="24"/>
  <c r="FF96" i="24"/>
  <c r="FM96" i="24"/>
  <c r="IB96" i="24"/>
  <c r="IG96" i="24"/>
  <c r="IX96" i="24"/>
  <c r="JE96" i="24"/>
  <c r="EU97" i="24"/>
  <c r="FA97" i="24"/>
  <c r="GP97" i="24"/>
  <c r="GR97" i="24"/>
  <c r="FR111" i="24"/>
  <c r="FT111" i="24"/>
  <c r="FT60" i="24"/>
  <c r="DJ60" i="24"/>
  <c r="HM47" i="24"/>
  <c r="HC66" i="24"/>
  <c r="FY47" i="24"/>
  <c r="DI60" i="24"/>
  <c r="DQ60" i="24"/>
  <c r="FM60" i="24"/>
  <c r="FY60" i="24"/>
  <c r="IX81" i="24"/>
  <c r="IW81" i="24"/>
  <c r="BN33" i="24"/>
  <c r="BM33" i="24"/>
  <c r="BP33" i="24"/>
  <c r="CA33" i="24"/>
  <c r="BZ33" i="24"/>
  <c r="DI33" i="24"/>
  <c r="DK33" i="24"/>
  <c r="DQ33" i="24"/>
  <c r="DX33" i="24"/>
  <c r="DW33" i="24"/>
  <c r="DV33" i="24"/>
  <c r="FF33" i="24"/>
  <c r="FM33" i="24"/>
  <c r="IX33" i="24"/>
  <c r="IY33" i="24"/>
  <c r="IW33" i="24"/>
  <c r="JE33" i="24"/>
  <c r="JJ33" i="24"/>
  <c r="JI33" i="24"/>
  <c r="CL90" i="24"/>
  <c r="CS90" i="24"/>
  <c r="IA90" i="24"/>
  <c r="IG90" i="24"/>
  <c r="BI97" i="24"/>
  <c r="EV96" i="24"/>
  <c r="AP98" i="24"/>
  <c r="FH97" i="24"/>
  <c r="CZ97" i="24"/>
  <c r="AO97" i="24"/>
  <c r="IW96" i="24"/>
  <c r="GO96" i="24"/>
  <c r="ES97" i="24"/>
  <c r="GE96" i="24"/>
  <c r="CM96" i="24"/>
  <c r="FA94" i="24"/>
  <c r="CK94" i="24"/>
  <c r="EH97" i="24"/>
  <c r="FE96" i="24"/>
  <c r="BD60" i="24"/>
  <c r="CN97" i="24"/>
  <c r="IM96" i="24"/>
  <c r="AR96" i="24"/>
  <c r="HZ94" i="24"/>
  <c r="AQ94" i="24"/>
  <c r="GW97" i="24"/>
  <c r="BM97" i="24"/>
  <c r="HY96" i="24"/>
  <c r="CZ96" i="24"/>
  <c r="CX94" i="24"/>
  <c r="HN35" i="24"/>
  <c r="FE60" i="24"/>
  <c r="BO60" i="24"/>
  <c r="HU66" i="24"/>
  <c r="JL33" i="24"/>
  <c r="FH33" i="24"/>
  <c r="IY81" i="24"/>
  <c r="DV47" i="24"/>
  <c r="JQ16" i="24"/>
  <c r="FG47" i="24"/>
  <c r="HD66" i="24"/>
  <c r="BZ60" i="24"/>
  <c r="DL33" i="24"/>
  <c r="FG60" i="24"/>
  <c r="EC33" i="24"/>
  <c r="CY84" i="24"/>
  <c r="CZ84" i="24"/>
  <c r="DE84" i="24"/>
  <c r="IB84" i="24"/>
  <c r="IG84" i="24"/>
  <c r="GE104" i="24"/>
  <c r="GK104" i="24"/>
  <c r="IN104" i="24"/>
  <c r="IS104" i="24"/>
  <c r="AK57" i="24"/>
  <c r="EV102" i="24"/>
  <c r="JV113" i="24"/>
  <c r="FG63" i="24"/>
  <c r="FS55" i="24"/>
  <c r="FS63" i="24"/>
  <c r="HD31" i="24"/>
  <c r="DI92" i="24"/>
  <c r="GF113" i="24"/>
  <c r="JX112" i="24"/>
  <c r="DQ113" i="24"/>
  <c r="BI113" i="24"/>
  <c r="HI112" i="24"/>
  <c r="FA112" i="24"/>
  <c r="GW113" i="24"/>
  <c r="CW113" i="24"/>
  <c r="GO112" i="24"/>
  <c r="DE113" i="24"/>
  <c r="IX112" i="24"/>
  <c r="GR112" i="24"/>
  <c r="EU113" i="24"/>
  <c r="HI113" i="24"/>
  <c r="HC113" i="24"/>
  <c r="BC73" i="24"/>
  <c r="BD73" i="24"/>
  <c r="BU73" i="24"/>
  <c r="BP73" i="24"/>
  <c r="BO73" i="24"/>
  <c r="CA73" i="24"/>
  <c r="CB73" i="24"/>
  <c r="BZ73" i="24"/>
  <c r="DJ73" i="24"/>
  <c r="DL73" i="24"/>
  <c r="DQ73" i="24"/>
  <c r="DX73" i="24"/>
  <c r="DV73" i="24"/>
  <c r="DU73" i="24"/>
  <c r="GQ73" i="24"/>
  <c r="GR73" i="24"/>
  <c r="JI73" i="24"/>
  <c r="JJ73" i="24"/>
  <c r="AK31" i="24"/>
  <c r="AC31" i="24"/>
  <c r="CA78" i="24"/>
  <c r="BZ78" i="24"/>
  <c r="CN78" i="24"/>
  <c r="CM78" i="24"/>
  <c r="CS78" i="24"/>
  <c r="CX78" i="24"/>
  <c r="CZ78" i="24"/>
  <c r="CW78" i="24"/>
  <c r="EO78" i="24"/>
  <c r="EJ78" i="24"/>
  <c r="ET78" i="24"/>
  <c r="FA78" i="24"/>
  <c r="GD78" i="24"/>
  <c r="GK78" i="24"/>
  <c r="GC78" i="24"/>
  <c r="GF78" i="24"/>
  <c r="GQ78" i="24"/>
  <c r="GP78" i="24"/>
  <c r="IN78" i="24"/>
  <c r="IM78" i="24"/>
  <c r="IL78" i="24"/>
  <c r="JX78" i="24"/>
  <c r="JW78" i="24"/>
  <c r="KC78" i="24"/>
  <c r="AP80" i="24"/>
  <c r="AR80" i="24"/>
  <c r="AQ80" i="24"/>
  <c r="AW80" i="24"/>
  <c r="BB80" i="24"/>
  <c r="BC80" i="24"/>
  <c r="BD68" i="24"/>
  <c r="BB68" i="24"/>
  <c r="BA68" i="24"/>
  <c r="BI68" i="24"/>
  <c r="CY68" i="24"/>
  <c r="DE68" i="24"/>
  <c r="EH68" i="24"/>
  <c r="EG68" i="24"/>
  <c r="EJ68" i="24"/>
  <c r="EO68" i="24"/>
  <c r="GD68" i="24"/>
  <c r="GE68" i="24"/>
  <c r="GC68" i="24"/>
  <c r="GK68" i="24"/>
  <c r="GR68" i="24"/>
  <c r="GP68" i="24"/>
  <c r="GO68" i="24"/>
  <c r="GW68" i="24"/>
  <c r="IN68" i="24"/>
  <c r="IL68" i="24"/>
  <c r="IK68" i="24"/>
  <c r="IS68" i="24"/>
  <c r="GO98" i="24"/>
  <c r="GR98" i="24"/>
  <c r="DU112" i="24"/>
  <c r="DX112" i="24"/>
  <c r="IL112" i="24"/>
  <c r="IN112" i="24"/>
  <c r="IS112" i="24"/>
  <c r="IM112" i="24"/>
  <c r="DJ113" i="24"/>
  <c r="BC113" i="24"/>
  <c r="HB112" i="24"/>
  <c r="EU112" i="24"/>
  <c r="GQ113" i="24"/>
  <c r="BU113" i="24"/>
  <c r="FM112" i="24"/>
  <c r="FM113" i="24"/>
  <c r="CY113" i="24"/>
  <c r="FA113" i="24"/>
  <c r="EV113" i="24"/>
  <c r="HD113" i="24"/>
  <c r="BD31" i="24"/>
  <c r="BM73" i="24"/>
  <c r="JK73" i="24"/>
  <c r="DL15" i="24"/>
  <c r="DK15" i="24"/>
  <c r="ET15" i="24"/>
  <c r="FA15" i="24"/>
  <c r="IB57" i="24"/>
  <c r="IA57" i="24"/>
  <c r="IG57" i="24"/>
  <c r="HZ57" i="24"/>
  <c r="IK57" i="24"/>
  <c r="IN57" i="24"/>
  <c r="IS57" i="24"/>
  <c r="IY57" i="24"/>
  <c r="IZ57" i="24"/>
  <c r="JU57" i="24"/>
  <c r="KC57" i="24"/>
  <c r="JV57" i="24"/>
  <c r="BC58" i="24"/>
  <c r="BI58" i="24"/>
  <c r="BU58" i="24"/>
  <c r="BP58" i="24"/>
  <c r="CK58" i="24"/>
  <c r="CL58" i="24"/>
  <c r="CM58" i="24"/>
  <c r="CS58" i="24"/>
  <c r="DJ58" i="24"/>
  <c r="DQ58" i="24"/>
  <c r="DK58" i="24"/>
  <c r="EU58" i="24"/>
  <c r="FA58" i="24"/>
  <c r="ET58" i="24"/>
  <c r="GO58" i="24"/>
  <c r="GR58" i="24"/>
  <c r="GW58" i="24"/>
  <c r="IB58" i="24"/>
  <c r="HZ58" i="24"/>
  <c r="IG58" i="24"/>
  <c r="IY58" i="24"/>
  <c r="IZ58" i="24"/>
  <c r="JE58" i="24"/>
  <c r="AP24" i="24"/>
  <c r="AQ24" i="24"/>
  <c r="AW24" i="24"/>
  <c r="BB24" i="24"/>
  <c r="BD24" i="24"/>
  <c r="BI24" i="24"/>
  <c r="BM24" i="24"/>
  <c r="BO24" i="24"/>
  <c r="BP24" i="24"/>
  <c r="BU24" i="24"/>
  <c r="CZ24" i="24"/>
  <c r="DE24" i="24"/>
  <c r="DJ24" i="24"/>
  <c r="DK24" i="24"/>
  <c r="DL24" i="24"/>
  <c r="DQ24" i="24"/>
  <c r="ES24" i="24"/>
  <c r="EV24" i="24"/>
  <c r="FH24" i="24"/>
  <c r="FG24" i="24"/>
  <c r="FM24" i="24"/>
  <c r="AR88" i="24"/>
  <c r="AO88" i="24"/>
  <c r="CL88" i="24"/>
  <c r="CM88" i="24"/>
  <c r="CK88" i="24"/>
  <c r="CS88" i="24"/>
  <c r="CX88" i="24"/>
  <c r="DE88" i="24"/>
  <c r="CY88" i="24"/>
  <c r="CZ88" i="24"/>
  <c r="IA88" i="24"/>
  <c r="HZ88" i="24"/>
  <c r="HY88" i="24"/>
  <c r="JV88" i="24"/>
  <c r="JX88" i="24"/>
  <c r="JW88" i="24"/>
  <c r="JU88" i="24"/>
  <c r="BD89" i="24"/>
  <c r="BC89" i="24"/>
  <c r="BB89" i="24"/>
  <c r="BA89" i="24"/>
  <c r="BD91" i="24"/>
  <c r="BI91" i="24"/>
  <c r="BC91" i="24"/>
  <c r="BB91" i="24"/>
  <c r="EJ91" i="24"/>
  <c r="EO91" i="24"/>
  <c r="EI91" i="24"/>
  <c r="EH91" i="24"/>
  <c r="GD91" i="24"/>
  <c r="GK91" i="24"/>
  <c r="GF91" i="24"/>
  <c r="GE91" i="24"/>
  <c r="GR91" i="24"/>
  <c r="GO91" i="24"/>
  <c r="GQ91" i="24"/>
  <c r="GW91" i="24"/>
  <c r="IN91" i="24"/>
  <c r="IS91" i="24"/>
  <c r="IM91" i="24"/>
  <c r="IL91" i="24"/>
  <c r="BD93" i="24"/>
  <c r="BI93" i="24"/>
  <c r="BC93" i="24"/>
  <c r="BB93" i="24"/>
  <c r="EI93" i="24"/>
  <c r="EH93" i="24"/>
  <c r="EG93" i="24"/>
  <c r="GD93" i="24"/>
  <c r="GK93" i="24"/>
  <c r="GF93" i="24"/>
  <c r="GE93" i="24"/>
  <c r="BD95" i="24"/>
  <c r="BI95" i="24"/>
  <c r="BB95" i="24"/>
  <c r="EI95" i="24"/>
  <c r="EJ95" i="24"/>
  <c r="GP95" i="24"/>
  <c r="GW95" i="24"/>
  <c r="AF103" i="24"/>
  <c r="AK103" i="24"/>
  <c r="GP103" i="24"/>
  <c r="GR103" i="24"/>
  <c r="GK108" i="24"/>
  <c r="GE108" i="24"/>
  <c r="GD108" i="24"/>
  <c r="GC108" i="24"/>
  <c r="CN113" i="24"/>
  <c r="HC112" i="24"/>
  <c r="BN113" i="24"/>
  <c r="BD100" i="24"/>
  <c r="AQ100" i="24"/>
  <c r="IK112" i="24"/>
  <c r="HO52" i="24"/>
  <c r="HN52" i="24"/>
  <c r="HU52" i="24"/>
  <c r="HO54" i="24"/>
  <c r="HU54" i="24"/>
  <c r="JJ54" i="24"/>
  <c r="JQ54" i="24"/>
  <c r="ET81" i="24"/>
  <c r="EV81" i="24"/>
  <c r="FH81" i="24"/>
  <c r="FE81" i="24"/>
  <c r="FS81" i="24"/>
  <c r="FT81" i="24"/>
  <c r="FY81" i="24"/>
  <c r="HI81" i="24"/>
  <c r="HD81" i="24"/>
  <c r="HC81" i="24"/>
  <c r="HO81" i="24"/>
  <c r="HN81" i="24"/>
  <c r="HU81" i="24"/>
  <c r="BN66" i="24"/>
  <c r="BM66" i="24"/>
  <c r="CG66" i="24"/>
  <c r="CB66" i="24"/>
  <c r="AO42" i="24"/>
  <c r="AQ42" i="24"/>
  <c r="AW42" i="24"/>
  <c r="BD42" i="24"/>
  <c r="BI42" i="24"/>
  <c r="BO42" i="24"/>
  <c r="BP42" i="24"/>
  <c r="BU42" i="24"/>
  <c r="CZ42" i="24"/>
  <c r="DE42" i="24"/>
  <c r="DL42" i="24"/>
  <c r="DQ42" i="24"/>
  <c r="EI42" i="24"/>
  <c r="EO42" i="24"/>
  <c r="FG42" i="24"/>
  <c r="FH42" i="24"/>
  <c r="FM42" i="24"/>
  <c r="GE42" i="24"/>
  <c r="GK42" i="24"/>
  <c r="GR42" i="24"/>
  <c r="GW42" i="24"/>
  <c r="IA42" i="24"/>
  <c r="IG42" i="24"/>
  <c r="HZ42" i="24"/>
  <c r="IM42" i="24"/>
  <c r="IN42" i="24"/>
  <c r="IS42" i="24"/>
  <c r="IL42" i="24"/>
  <c r="IZ42" i="24"/>
  <c r="JE42" i="24"/>
  <c r="HC74" i="24"/>
  <c r="HB74" i="24"/>
  <c r="HA74" i="24"/>
  <c r="IN74" i="24"/>
  <c r="IL74" i="24"/>
  <c r="IK74" i="24"/>
  <c r="IS74" i="24"/>
  <c r="IK101" i="24"/>
  <c r="IN101" i="24"/>
  <c r="FR104" i="24"/>
  <c r="HM99" i="24"/>
  <c r="HU12" i="24"/>
  <c r="HM12" i="24"/>
  <c r="ET30" i="24"/>
  <c r="FA30" i="24"/>
  <c r="EU30" i="24"/>
  <c r="BN41" i="24"/>
  <c r="BO41" i="24"/>
  <c r="FG35" i="24"/>
  <c r="FM35" i="24"/>
  <c r="HY24" i="24"/>
  <c r="HZ24" i="24"/>
  <c r="EG90" i="24"/>
  <c r="EH90" i="24"/>
  <c r="HI95" i="24"/>
  <c r="HB95" i="24"/>
  <c r="JL112" i="24"/>
  <c r="JQ112" i="24"/>
  <c r="BB100" i="24"/>
  <c r="KC95" i="24"/>
  <c r="GK90" i="24"/>
  <c r="IB95" i="24"/>
  <c r="GQ90" i="24"/>
  <c r="IM95" i="24"/>
  <c r="ET90" i="24"/>
  <c r="IG24" i="24"/>
  <c r="JW24" i="24"/>
  <c r="EV30" i="24"/>
  <c r="HY90" i="24"/>
  <c r="JV24" i="24"/>
  <c r="HO35" i="24"/>
  <c r="BP41" i="24"/>
  <c r="HB30" i="24"/>
  <c r="FS30" i="24"/>
  <c r="FR12" i="24"/>
  <c r="AD15" i="24"/>
  <c r="AE15" i="24"/>
  <c r="BM15" i="24"/>
  <c r="BU15" i="24"/>
  <c r="HB41" i="24"/>
  <c r="HD41" i="24"/>
  <c r="IX41" i="24"/>
  <c r="IY41" i="24"/>
  <c r="JL41" i="24"/>
  <c r="JJ41" i="24"/>
  <c r="BN52" i="24"/>
  <c r="BP52" i="24"/>
  <c r="BM52" i="24"/>
  <c r="CW80" i="24"/>
  <c r="CZ80" i="24"/>
  <c r="JV80" i="24"/>
  <c r="JU80" i="24"/>
  <c r="FT68" i="24"/>
  <c r="FR68" i="24"/>
  <c r="AD94" i="24"/>
  <c r="AC94" i="24"/>
  <c r="HI94" i="24"/>
  <c r="FF30" i="24"/>
  <c r="FG30" i="24"/>
  <c r="JW95" i="24"/>
  <c r="IS90" i="24"/>
  <c r="GE90" i="24"/>
  <c r="EO90" i="24"/>
  <c r="IS95" i="24"/>
  <c r="JW90" i="24"/>
  <c r="EU90" i="24"/>
  <c r="IN24" i="24"/>
  <c r="GR35" i="24"/>
  <c r="BD41" i="24"/>
  <c r="HZ90" i="24"/>
  <c r="FM30" i="24"/>
  <c r="FY12" i="24"/>
  <c r="EH12" i="24"/>
  <c r="GP54" i="24"/>
  <c r="GQ54" i="24"/>
  <c r="GO54" i="24"/>
  <c r="HP54" i="24"/>
  <c r="HN54" i="24"/>
  <c r="HM54" i="24"/>
  <c r="CK81" i="24"/>
  <c r="IM34" i="24"/>
  <c r="IK34" i="24"/>
  <c r="DX84" i="24"/>
  <c r="DW84" i="24"/>
  <c r="IM84" i="24"/>
  <c r="IS84" i="24"/>
  <c r="IB56" i="24"/>
  <c r="IG56" i="24"/>
  <c r="BU93" i="24"/>
  <c r="EC97" i="24"/>
  <c r="DV97" i="24"/>
  <c r="IY100" i="24"/>
  <c r="IZ100" i="24"/>
  <c r="IW100" i="24"/>
  <c r="CB111" i="24"/>
  <c r="BZ111" i="24"/>
  <c r="EI35" i="24"/>
  <c r="EH35" i="24"/>
  <c r="GF90" i="24"/>
  <c r="IG95" i="24"/>
  <c r="GW90" i="24"/>
  <c r="EI90" i="24"/>
  <c r="IK95" i="24"/>
  <c r="FA90" i="24"/>
  <c r="KC24" i="24"/>
  <c r="IA24" i="24"/>
  <c r="EV35" i="24"/>
  <c r="HU35" i="24"/>
  <c r="HU30" i="24"/>
  <c r="FH30" i="24"/>
  <c r="FQ12" i="24"/>
  <c r="HA30" i="24"/>
  <c r="HC30" i="24"/>
  <c r="DW16" i="24"/>
  <c r="DU16" i="24"/>
  <c r="IX31" i="24"/>
  <c r="IZ31" i="24"/>
  <c r="HP81" i="24"/>
  <c r="HM81" i="24"/>
  <c r="CW58" i="24"/>
  <c r="CX58" i="24"/>
  <c r="HA58" i="24"/>
  <c r="HC58" i="24"/>
  <c r="CN24" i="24"/>
  <c r="CL24" i="24"/>
  <c r="FT22" i="24"/>
  <c r="FY22" i="24"/>
  <c r="FS22" i="24"/>
  <c r="IK22" i="24"/>
  <c r="IS22" i="24"/>
  <c r="HM72" i="24"/>
  <c r="HN72" i="24"/>
  <c r="GQ74" i="24"/>
  <c r="GW74" i="24"/>
  <c r="IZ102" i="24"/>
  <c r="IX102" i="24"/>
  <c r="IW102" i="24"/>
  <c r="FR107" i="24"/>
  <c r="AF112" i="24"/>
  <c r="DL72" i="24"/>
  <c r="IZ74" i="24"/>
  <c r="DU91" i="24"/>
  <c r="DQ92" i="24"/>
  <c r="EH96" i="24"/>
  <c r="HU99" i="24"/>
  <c r="IY101" i="24"/>
  <c r="BP105" i="24"/>
  <c r="EC108" i="24"/>
  <c r="HN108" i="24"/>
  <c r="AD110" i="24"/>
  <c r="BO47" i="24"/>
  <c r="JE16" i="24"/>
  <c r="CG16" i="24"/>
  <c r="DK47" i="24"/>
  <c r="FQ104" i="24"/>
  <c r="BM81" i="24"/>
  <c r="BU81" i="24"/>
  <c r="IB35" i="24"/>
  <c r="IG35" i="24"/>
  <c r="IA35" i="24"/>
  <c r="JL35" i="24"/>
  <c r="JK35" i="24"/>
  <c r="DX24" i="24"/>
  <c r="DU24" i="24"/>
  <c r="JQ90" i="24"/>
  <c r="JI90" i="24"/>
  <c r="DQ56" i="24"/>
  <c r="JE84" i="24"/>
  <c r="GP94" i="24"/>
  <c r="JX90" i="24"/>
  <c r="HI24" i="24"/>
  <c r="FA24" i="24"/>
  <c r="EJ56" i="24"/>
  <c r="IA84" i="24"/>
  <c r="GR24" i="24"/>
  <c r="EI24" i="24"/>
  <c r="BD40" i="24"/>
  <c r="AP88" i="24"/>
  <c r="FA56" i="24"/>
  <c r="IL84" i="24"/>
  <c r="ET24" i="24"/>
  <c r="JE35" i="24"/>
  <c r="AW63" i="24"/>
  <c r="AP63" i="24"/>
  <c r="BY52" i="24"/>
  <c r="BZ52" i="24"/>
  <c r="CB52" i="24"/>
  <c r="CG52" i="24"/>
  <c r="DK52" i="24"/>
  <c r="DQ52" i="24"/>
  <c r="DV52" i="24"/>
  <c r="DU52" i="24"/>
  <c r="EC52" i="24"/>
  <c r="CW89" i="24"/>
  <c r="CZ89" i="24"/>
  <c r="FY93" i="24"/>
  <c r="FQ93" i="24"/>
  <c r="GQ93" i="24"/>
  <c r="GW93" i="24"/>
  <c r="GP93" i="24"/>
  <c r="GR93" i="24"/>
  <c r="FF41" i="24"/>
  <c r="FG41" i="24"/>
  <c r="FE41" i="24"/>
  <c r="FM41" i="24"/>
  <c r="AF55" i="24"/>
  <c r="AC55" i="24"/>
  <c r="AD55" i="24"/>
  <c r="AK55" i="24"/>
  <c r="AF81" i="24"/>
  <c r="AE81" i="24"/>
  <c r="AF40" i="24"/>
  <c r="AE40" i="24"/>
  <c r="AD40" i="24"/>
  <c r="AK40" i="24"/>
  <c r="AC40" i="24"/>
  <c r="BO40" i="24"/>
  <c r="BU40" i="24"/>
  <c r="DU40" i="24"/>
  <c r="EC40" i="24"/>
  <c r="HP84" i="24"/>
  <c r="HN84" i="24"/>
  <c r="HM84" i="24"/>
  <c r="GC94" i="24"/>
  <c r="GD94" i="24"/>
  <c r="JE97" i="24"/>
  <c r="JL90" i="24"/>
  <c r="KC97" i="24"/>
  <c r="KC90" i="24"/>
  <c r="GW24" i="24"/>
  <c r="EO24" i="24"/>
  <c r="GE24" i="24"/>
  <c r="AQ88" i="24"/>
  <c r="ET56" i="24"/>
  <c r="HC24" i="24"/>
  <c r="BP40" i="24"/>
  <c r="CW16" i="24"/>
  <c r="CX16" i="24"/>
  <c r="DE16" i="24"/>
  <c r="IZ47" i="24"/>
  <c r="IY47" i="24"/>
  <c r="JE47" i="24"/>
  <c r="IL63" i="24"/>
  <c r="IM63" i="24"/>
  <c r="IK63" i="24"/>
  <c r="IX63" i="24"/>
  <c r="IZ63" i="24"/>
  <c r="IW63" i="24"/>
  <c r="IY63" i="24"/>
  <c r="JK63" i="24"/>
  <c r="JJ63" i="24"/>
  <c r="JQ63" i="24"/>
  <c r="JL63" i="24"/>
  <c r="BN29" i="24"/>
  <c r="BP29" i="24"/>
  <c r="BO29" i="24"/>
  <c r="BU29" i="24"/>
  <c r="CB54" i="24"/>
  <c r="CA54" i="24"/>
  <c r="BY54" i="24"/>
  <c r="BZ54" i="24"/>
  <c r="CG54" i="24"/>
  <c r="FQ54" i="24"/>
  <c r="FT54" i="24"/>
  <c r="FS54" i="24"/>
  <c r="JW33" i="24"/>
  <c r="JU33" i="24"/>
  <c r="AC34" i="24"/>
  <c r="CN66" i="24"/>
  <c r="CS66" i="24"/>
  <c r="CL66" i="24"/>
  <c r="FH66" i="24"/>
  <c r="FM66" i="24"/>
  <c r="FQ66" i="24"/>
  <c r="FS66" i="24"/>
  <c r="GK38" i="24"/>
  <c r="GE38" i="24"/>
  <c r="GD38" i="24"/>
  <c r="HO38" i="24"/>
  <c r="HU38" i="24"/>
  <c r="FE57" i="24"/>
  <c r="FF57" i="24"/>
  <c r="FG57" i="24"/>
  <c r="HP82" i="24"/>
  <c r="HO82" i="24"/>
  <c r="HN82" i="24"/>
  <c r="IX82" i="24"/>
  <c r="IY82" i="24"/>
  <c r="FF78" i="24"/>
  <c r="FH78" i="24"/>
  <c r="AE91" i="24"/>
  <c r="AK91" i="24"/>
  <c r="AD91" i="24"/>
  <c r="HO93" i="24"/>
  <c r="HU93" i="24"/>
  <c r="DL96" i="24"/>
  <c r="DJ96" i="24"/>
  <c r="FA41" i="24"/>
  <c r="ES41" i="24"/>
  <c r="CA40" i="24"/>
  <c r="CG40" i="24"/>
  <c r="JV97" i="24"/>
  <c r="GK94" i="24"/>
  <c r="JU90" i="24"/>
  <c r="GK24" i="24"/>
  <c r="IN35" i="24"/>
  <c r="CZ66" i="24"/>
  <c r="EV41" i="24"/>
  <c r="AW88" i="24"/>
  <c r="GP24" i="24"/>
  <c r="DV54" i="24"/>
  <c r="AC29" i="24"/>
  <c r="FH41" i="24"/>
  <c r="AQ31" i="24"/>
  <c r="AW31" i="24"/>
  <c r="AO31" i="24"/>
  <c r="CB31" i="24"/>
  <c r="BZ31" i="24"/>
  <c r="CG31" i="24"/>
  <c r="DW31" i="24"/>
  <c r="DV31" i="24"/>
  <c r="IM60" i="24"/>
  <c r="IS60" i="24"/>
  <c r="IL60" i="24"/>
  <c r="IZ60" i="24"/>
  <c r="IY60" i="24"/>
  <c r="JE60" i="24"/>
  <c r="JI60" i="24"/>
  <c r="JQ60" i="24"/>
  <c r="JK60" i="24"/>
  <c r="BP35" i="24"/>
  <c r="BM35" i="24"/>
  <c r="BZ35" i="24"/>
  <c r="BY35" i="24"/>
  <c r="DU35" i="24"/>
  <c r="DW35" i="24"/>
  <c r="DV35" i="24"/>
  <c r="JJ92" i="24"/>
  <c r="JI92" i="24"/>
  <c r="CB16" i="24"/>
  <c r="JQ73" i="24"/>
  <c r="GC31" i="24"/>
  <c r="FA63" i="24"/>
  <c r="BI41" i="24"/>
  <c r="GK41" i="24"/>
  <c r="ES34" i="24"/>
  <c r="EJ35" i="24"/>
  <c r="HN42" i="24"/>
  <c r="FQ88" i="24"/>
  <c r="HM89" i="24"/>
  <c r="HC93" i="24"/>
  <c r="JU105" i="24"/>
  <c r="DX107" i="24"/>
  <c r="FR108" i="24"/>
  <c r="HP108" i="24"/>
  <c r="EO109" i="24"/>
  <c r="BZ112" i="24"/>
  <c r="IM12" i="24"/>
  <c r="ET16" i="24"/>
  <c r="IX29" i="24"/>
  <c r="BI33" i="24"/>
  <c r="ET34" i="24"/>
  <c r="HP42" i="24"/>
  <c r="CW57" i="24"/>
  <c r="GQ58" i="24"/>
  <c r="DX78" i="24"/>
  <c r="IW80" i="24"/>
  <c r="AO74" i="24"/>
  <c r="FY88" i="24"/>
  <c r="HO89" i="24"/>
  <c r="GC90" i="24"/>
  <c r="BN92" i="24"/>
  <c r="EC92" i="24"/>
  <c r="DQ93" i="24"/>
  <c r="HI93" i="24"/>
  <c r="EH94" i="24"/>
  <c r="HM97" i="24"/>
  <c r="IX98" i="24"/>
  <c r="CW99" i="24"/>
  <c r="IW99" i="24"/>
  <c r="ES100" i="24"/>
  <c r="DL101" i="24"/>
  <c r="GO102" i="24"/>
  <c r="HD103" i="24"/>
  <c r="CB104" i="24"/>
  <c r="HM104" i="24"/>
  <c r="CW106" i="24"/>
  <c r="FS108" i="24"/>
  <c r="FE110" i="24"/>
  <c r="GC113" i="24"/>
  <c r="GD99" i="24"/>
  <c r="JV104" i="24"/>
  <c r="FT108" i="24"/>
  <c r="HM108" i="24"/>
  <c r="BP109" i="24"/>
  <c r="JJ109" i="24"/>
  <c r="FQ112" i="24"/>
  <c r="GE113" i="24"/>
  <c r="IG52" i="24"/>
  <c r="HZ52" i="24"/>
  <c r="IY38" i="24"/>
  <c r="IX38" i="24"/>
  <c r="IW38" i="24"/>
  <c r="CZ95" i="24"/>
  <c r="CW95" i="24"/>
  <c r="IM113" i="24"/>
  <c r="CX109" i="24"/>
  <c r="CZ109" i="24"/>
  <c r="EI98" i="24"/>
  <c r="CN98" i="24"/>
  <c r="BC100" i="24"/>
  <c r="KC93" i="24"/>
  <c r="AW100" i="24"/>
  <c r="AR100" i="24"/>
  <c r="CY95" i="24"/>
  <c r="CW98" i="24"/>
  <c r="BI84" i="24"/>
  <c r="IN52" i="24"/>
  <c r="EG95" i="24"/>
  <c r="GQ95" i="24"/>
  <c r="FG66" i="24"/>
  <c r="BO81" i="24"/>
  <c r="AC54" i="24"/>
  <c r="AE30" i="24"/>
  <c r="HM29" i="24"/>
  <c r="FM40" i="24"/>
  <c r="HU29" i="24"/>
  <c r="CK12" i="24"/>
  <c r="BB73" i="24"/>
  <c r="BI73" i="24"/>
  <c r="EO31" i="24"/>
  <c r="EH31" i="24"/>
  <c r="HA81" i="24"/>
  <c r="HB81" i="24"/>
  <c r="DW42" i="24"/>
  <c r="DX42" i="24"/>
  <c r="JK57" i="24"/>
  <c r="JL57" i="24"/>
  <c r="JJ57" i="24"/>
  <c r="JU56" i="24"/>
  <c r="JV56" i="24"/>
  <c r="FS72" i="24"/>
  <c r="FT72" i="24"/>
  <c r="DX88" i="24"/>
  <c r="EC88" i="24"/>
  <c r="BO90" i="24"/>
  <c r="BP90" i="24"/>
  <c r="HU91" i="24"/>
  <c r="HM91" i="24"/>
  <c r="JE94" i="24"/>
  <c r="IX94" i="24"/>
  <c r="JK96" i="24"/>
  <c r="JQ96" i="24"/>
  <c r="JI96" i="24"/>
  <c r="DX102" i="24"/>
  <c r="DV102" i="24"/>
  <c r="GP105" i="24"/>
  <c r="GO105" i="24"/>
  <c r="CM107" i="24"/>
  <c r="CS107" i="24"/>
  <c r="AW55" i="24"/>
  <c r="AQ55" i="24"/>
  <c r="BN80" i="24"/>
  <c r="BM80" i="24"/>
  <c r="AF100" i="24"/>
  <c r="AE100" i="24"/>
  <c r="HO101" i="24"/>
  <c r="HP101" i="24"/>
  <c r="JW109" i="24"/>
  <c r="KC109" i="24"/>
  <c r="JU109" i="24"/>
  <c r="BP111" i="24"/>
  <c r="BM111" i="24"/>
  <c r="HM113" i="24"/>
  <c r="HP113" i="24"/>
  <c r="DQ109" i="24"/>
  <c r="CW109" i="24"/>
  <c r="EJ98" i="24"/>
  <c r="BA100" i="24"/>
  <c r="JL93" i="24"/>
  <c r="BU80" i="24"/>
  <c r="FA95" i="24"/>
  <c r="JW93" i="24"/>
  <c r="AP100" i="24"/>
  <c r="CX98" i="24"/>
  <c r="BP84" i="24"/>
  <c r="JW38" i="24"/>
  <c r="EV55" i="24"/>
  <c r="EH95" i="24"/>
  <c r="FT40" i="24"/>
  <c r="BP81" i="24"/>
  <c r="FM55" i="24"/>
  <c r="FR40" i="24"/>
  <c r="FY66" i="24"/>
  <c r="BY55" i="24"/>
  <c r="BY30" i="24"/>
  <c r="HI29" i="24"/>
  <c r="CS12" i="24"/>
  <c r="FG40" i="24"/>
  <c r="AK81" i="24"/>
  <c r="AD54" i="24"/>
  <c r="HN29" i="24"/>
  <c r="CN12" i="24"/>
  <c r="GF35" i="24"/>
  <c r="GK35" i="24"/>
  <c r="GE35" i="24"/>
  <c r="GC35" i="24"/>
  <c r="DW58" i="24"/>
  <c r="DX58" i="24"/>
  <c r="ES84" i="24"/>
  <c r="EU84" i="24"/>
  <c r="GC80" i="24"/>
  <c r="GD80" i="24"/>
  <c r="CK93" i="24"/>
  <c r="CL93" i="24"/>
  <c r="BO94" i="24"/>
  <c r="BP94" i="24"/>
  <c r="BN94" i="24"/>
  <c r="AE101" i="24"/>
  <c r="AD101" i="24"/>
  <c r="DK103" i="24"/>
  <c r="DJ103" i="24"/>
  <c r="DL103" i="24"/>
  <c r="DI103" i="24"/>
  <c r="JW108" i="24"/>
  <c r="JU108" i="24"/>
  <c r="GD109" i="24"/>
  <c r="GE109" i="24"/>
  <c r="GC109" i="24"/>
  <c r="EH110" i="24"/>
  <c r="EO110" i="24"/>
  <c r="DW113" i="24"/>
  <c r="DV113" i="24"/>
  <c r="EU66" i="24"/>
  <c r="FA66" i="24"/>
  <c r="ES66" i="24"/>
  <c r="AR84" i="24"/>
  <c r="AO84" i="24"/>
  <c r="CA98" i="24"/>
  <c r="BZ98" i="24"/>
  <c r="CL109" i="24"/>
  <c r="CM109" i="24"/>
  <c r="CK109" i="24"/>
  <c r="DJ109" i="24"/>
  <c r="BU111" i="24"/>
  <c r="DE95" i="24"/>
  <c r="DE98" i="24"/>
  <c r="GC95" i="24"/>
  <c r="BD84" i="24"/>
  <c r="IZ38" i="24"/>
  <c r="CZ55" i="24"/>
  <c r="FE40" i="24"/>
  <c r="AC81" i="24"/>
  <c r="HI15" i="24"/>
  <c r="DQ15" i="24"/>
  <c r="FS40" i="24"/>
  <c r="FR66" i="24"/>
  <c r="HC29" i="24"/>
  <c r="DK73" i="24"/>
  <c r="JJ12" i="24"/>
  <c r="AD12" i="24"/>
  <c r="FY40" i="24"/>
  <c r="CG73" i="24"/>
  <c r="FH40" i="24"/>
  <c r="AD81" i="24"/>
  <c r="HO29" i="24"/>
  <c r="EC73" i="24"/>
  <c r="AK12" i="24"/>
  <c r="CL12" i="24"/>
  <c r="ES16" i="24"/>
  <c r="IG47" i="24"/>
  <c r="HZ47" i="24"/>
  <c r="BA73" i="24"/>
  <c r="IS31" i="24"/>
  <c r="IK31" i="24"/>
  <c r="AO63" i="24"/>
  <c r="HA29" i="24"/>
  <c r="BA41" i="24"/>
  <c r="ET41" i="24"/>
  <c r="EU41" i="24"/>
  <c r="CS54" i="24"/>
  <c r="CM54" i="24"/>
  <c r="IB54" i="24"/>
  <c r="IA54" i="24"/>
  <c r="IB33" i="24"/>
  <c r="HZ33" i="24"/>
  <c r="EU57" i="24"/>
  <c r="ES57" i="24"/>
  <c r="AO24" i="24"/>
  <c r="AR24" i="24"/>
  <c r="CL56" i="24"/>
  <c r="CK56" i="24"/>
  <c r="BZ72" i="24"/>
  <c r="CG72" i="24"/>
  <c r="JU87" i="24"/>
  <c r="JV87" i="24"/>
  <c r="AC89" i="24"/>
  <c r="AD89" i="24"/>
  <c r="HD90" i="24"/>
  <c r="HA90" i="24"/>
  <c r="HC92" i="24"/>
  <c r="HB92" i="24"/>
  <c r="AD96" i="24"/>
  <c r="AE96" i="24"/>
  <c r="FG99" i="24"/>
  <c r="FH99" i="24"/>
  <c r="HO100" i="24"/>
  <c r="HP100" i="24"/>
  <c r="HP102" i="24"/>
  <c r="HU102" i="24"/>
  <c r="HM102" i="24"/>
  <c r="EI104" i="24"/>
  <c r="EG104" i="24"/>
  <c r="HZ104" i="24"/>
  <c r="IG104" i="24"/>
  <c r="GC106" i="24"/>
  <c r="GK106" i="24"/>
  <c r="IW107" i="24"/>
  <c r="IZ107" i="24"/>
  <c r="AP42" i="24"/>
  <c r="DI58" i="24"/>
  <c r="HM58" i="24"/>
  <c r="IY80" i="24"/>
  <c r="GW54" i="24"/>
  <c r="ES81" i="24"/>
  <c r="CW33" i="24"/>
  <c r="AR34" i="24"/>
  <c r="FA34" i="24"/>
  <c r="AO35" i="24"/>
  <c r="AR42" i="24"/>
  <c r="HN58" i="24"/>
  <c r="JU24" i="24"/>
  <c r="HU84" i="24"/>
  <c r="IX78" i="24"/>
  <c r="FS80" i="24"/>
  <c r="IZ80" i="24"/>
  <c r="DL22" i="24"/>
  <c r="IN22" i="24"/>
  <c r="EV68" i="24"/>
  <c r="FQ74" i="24"/>
  <c r="CG88" i="24"/>
  <c r="IW88" i="24"/>
  <c r="HN99" i="24"/>
  <c r="HA101" i="24"/>
  <c r="IX101" i="24"/>
  <c r="AC103" i="24"/>
  <c r="JJ103" i="24"/>
  <c r="CM104" i="24"/>
  <c r="FY104" i="24"/>
  <c r="FY106" i="24"/>
  <c r="AQ107" i="24"/>
  <c r="GE107" i="24"/>
  <c r="FQ108" i="24"/>
  <c r="HU108" i="24"/>
  <c r="CK110" i="24"/>
  <c r="EI111" i="24"/>
  <c r="JW111" i="24"/>
  <c r="CM112" i="24"/>
  <c r="FS112" i="24"/>
  <c r="GK113" i="24"/>
  <c r="JJ84" i="24"/>
  <c r="DJ92" i="24"/>
  <c r="HB93" i="24"/>
  <c r="HO99" i="24"/>
  <c r="AE103" i="24"/>
  <c r="GC104" i="24"/>
  <c r="AC112" i="24"/>
  <c r="JI112" i="24"/>
  <c r="CS16" i="24"/>
  <c r="CK16" i="24"/>
  <c r="CN16" i="24"/>
  <c r="DK16" i="24"/>
  <c r="DQ16" i="24"/>
  <c r="DL16" i="24"/>
  <c r="FE73" i="24"/>
  <c r="FF73" i="24"/>
  <c r="FM73" i="24"/>
  <c r="HP73" i="24"/>
  <c r="HU73" i="24"/>
  <c r="DJ30" i="24"/>
  <c r="DQ30" i="24"/>
  <c r="IM30" i="24"/>
  <c r="IK30" i="24"/>
  <c r="IX30" i="24"/>
  <c r="IY30" i="24"/>
  <c r="JE30" i="24"/>
  <c r="JJ30" i="24"/>
  <c r="JL30" i="24"/>
  <c r="JQ30" i="24"/>
  <c r="JI30" i="24"/>
  <c r="EI41" i="24"/>
  <c r="EO41" i="24"/>
  <c r="EJ41" i="24"/>
  <c r="BC54" i="24"/>
  <c r="BA54" i="24"/>
  <c r="EI81" i="24"/>
  <c r="EG81" i="24"/>
  <c r="AQ33" i="24"/>
  <c r="AO33" i="24"/>
  <c r="BI34" i="24"/>
  <c r="BB34" i="24"/>
  <c r="BA34" i="24"/>
  <c r="BY34" i="24"/>
  <c r="CA34" i="24"/>
  <c r="BZ34" i="24"/>
  <c r="DQ34" i="24"/>
  <c r="DJ34" i="24"/>
  <c r="DL34" i="24"/>
  <c r="GF34" i="24"/>
  <c r="GK34" i="24"/>
  <c r="DI40" i="24"/>
  <c r="DL40" i="24"/>
  <c r="BN38" i="24"/>
  <c r="BU38" i="24"/>
  <c r="GW38" i="24"/>
  <c r="GP38" i="24"/>
  <c r="GO38" i="24"/>
  <c r="HD38" i="24"/>
  <c r="HC38" i="24"/>
  <c r="JU42" i="24"/>
  <c r="JX42" i="24"/>
  <c r="AE58" i="24"/>
  <c r="AD58" i="24"/>
  <c r="DW82" i="24"/>
  <c r="DX82" i="24"/>
  <c r="DV82" i="24"/>
  <c r="HB84" i="24"/>
  <c r="HA84" i="24"/>
  <c r="HP80" i="24"/>
  <c r="HO80" i="24"/>
  <c r="JV91" i="24"/>
  <c r="JU91" i="24"/>
  <c r="IK92" i="24"/>
  <c r="IN92" i="24"/>
  <c r="EC94" i="24"/>
  <c r="DU94" i="24"/>
  <c r="FG95" i="24"/>
  <c r="FH95" i="24"/>
  <c r="FF95" i="24"/>
  <c r="CZ101" i="24"/>
  <c r="CW101" i="24"/>
  <c r="HY101" i="24"/>
  <c r="HZ101" i="24"/>
  <c r="JK104" i="24"/>
  <c r="JL104" i="24"/>
  <c r="IL105" i="24"/>
  <c r="IK105" i="24"/>
  <c r="JV107" i="24"/>
  <c r="JW107" i="24"/>
  <c r="JU107" i="24"/>
  <c r="GO109" i="24"/>
  <c r="GP109" i="24"/>
  <c r="IG113" i="24"/>
  <c r="IA113" i="24"/>
  <c r="HC73" i="24"/>
  <c r="HI73" i="24"/>
  <c r="HA73" i="24"/>
  <c r="JX31" i="24"/>
  <c r="JV31" i="24"/>
  <c r="JX107" i="24"/>
  <c r="IN113" i="24"/>
  <c r="BP108" i="24"/>
  <c r="IM105" i="24"/>
  <c r="JE113" i="24"/>
  <c r="BM108" i="24"/>
  <c r="BU102" i="24"/>
  <c r="BN108" i="24"/>
  <c r="BB108" i="24"/>
  <c r="IB101" i="24"/>
  <c r="CY101" i="24"/>
  <c r="BA102" i="24"/>
  <c r="BB102" i="24"/>
  <c r="IS92" i="24"/>
  <c r="AQ102" i="24"/>
  <c r="GE95" i="24"/>
  <c r="GW82" i="24"/>
  <c r="AW58" i="24"/>
  <c r="IA80" i="24"/>
  <c r="HD82" i="24"/>
  <c r="EI82" i="24"/>
  <c r="BD58" i="24"/>
  <c r="GR38" i="24"/>
  <c r="BD66" i="24"/>
  <c r="BD54" i="24"/>
  <c r="CZ30" i="24"/>
  <c r="IM80" i="24"/>
  <c r="ET82" i="24"/>
  <c r="BB58" i="24"/>
  <c r="JV42" i="24"/>
  <c r="HD109" i="24"/>
  <c r="GO95" i="24"/>
  <c r="HN38" i="24"/>
  <c r="BM38" i="24"/>
  <c r="DV40" i="24"/>
  <c r="AD66" i="24"/>
  <c r="BU34" i="24"/>
  <c r="FG73" i="24"/>
  <c r="DL30" i="24"/>
  <c r="BO38" i="24"/>
  <c r="GR15" i="24"/>
  <c r="GW15" i="24"/>
  <c r="AR73" i="24"/>
  <c r="AP73" i="24"/>
  <c r="AF31" i="24"/>
  <c r="AE31" i="24"/>
  <c r="AD31" i="24"/>
  <c r="FA31" i="24"/>
  <c r="ET31" i="24"/>
  <c r="ES31" i="24"/>
  <c r="FT31" i="24"/>
  <c r="FY31" i="24"/>
  <c r="BC63" i="24"/>
  <c r="BB63" i="24"/>
  <c r="BN63" i="24"/>
  <c r="BO63" i="24"/>
  <c r="BM63" i="24"/>
  <c r="BU63" i="24"/>
  <c r="DJ63" i="24"/>
  <c r="DL63" i="24"/>
  <c r="DK63" i="24"/>
  <c r="FF29" i="24"/>
  <c r="FH29" i="24"/>
  <c r="FG29" i="24"/>
  <c r="FY29" i="24"/>
  <c r="FS29" i="24"/>
  <c r="FR29" i="24"/>
  <c r="EI30" i="24"/>
  <c r="EJ30" i="24"/>
  <c r="EH30" i="24"/>
  <c r="DE52" i="24"/>
  <c r="CX52" i="24"/>
  <c r="DJ52" i="24"/>
  <c r="DL52" i="24"/>
  <c r="DX52" i="24"/>
  <c r="DW52" i="24"/>
  <c r="FG52" i="24"/>
  <c r="FH52" i="24"/>
  <c r="GE54" i="24"/>
  <c r="GK54" i="24"/>
  <c r="GF54" i="24"/>
  <c r="EI55" i="24"/>
  <c r="EG55" i="24"/>
  <c r="FF55" i="24"/>
  <c r="FG55" i="24"/>
  <c r="IL55" i="24"/>
  <c r="IS55" i="24"/>
  <c r="IM55" i="24"/>
  <c r="IX55" i="24"/>
  <c r="IZ55" i="24"/>
  <c r="JI55" i="24"/>
  <c r="JL55" i="24"/>
  <c r="JQ55" i="24"/>
  <c r="JK55" i="24"/>
  <c r="FF81" i="24"/>
  <c r="FG81" i="24"/>
  <c r="FM81" i="24"/>
  <c r="FQ81" i="24"/>
  <c r="FR81" i="24"/>
  <c r="EJ34" i="24"/>
  <c r="EI34" i="24"/>
  <c r="EH34" i="24"/>
  <c r="HB34" i="24"/>
  <c r="HD34" i="24"/>
  <c r="BP66" i="24"/>
  <c r="BO66" i="24"/>
  <c r="BY66" i="24"/>
  <c r="CA66" i="24"/>
  <c r="BZ66" i="24"/>
  <c r="FT35" i="24"/>
  <c r="FR35" i="24"/>
  <c r="FY35" i="24"/>
  <c r="GF40" i="24"/>
  <c r="GK40" i="24"/>
  <c r="GE40" i="24"/>
  <c r="CL42" i="24"/>
  <c r="CN42" i="24"/>
  <c r="CK42" i="24"/>
  <c r="EC57" i="24"/>
  <c r="DW57" i="24"/>
  <c r="DV57" i="24"/>
  <c r="HP57" i="24"/>
  <c r="HM57" i="24"/>
  <c r="CB58" i="24"/>
  <c r="CG58" i="24"/>
  <c r="BZ58" i="24"/>
  <c r="DI84" i="24"/>
  <c r="DJ84" i="24"/>
  <c r="AQ78" i="24"/>
  <c r="AP78" i="24"/>
  <c r="HZ68" i="24"/>
  <c r="HY68" i="24"/>
  <c r="HO74" i="24"/>
  <c r="HP74" i="24"/>
  <c r="IZ89" i="24"/>
  <c r="JE89" i="24"/>
  <c r="IX89" i="24"/>
  <c r="IY89" i="24"/>
  <c r="IW89" i="24"/>
  <c r="FQ90" i="24"/>
  <c r="FY90" i="24"/>
  <c r="BD12" i="24"/>
  <c r="BC12" i="24"/>
  <c r="FS15" i="24"/>
  <c r="FR15" i="24"/>
  <c r="FT15" i="24"/>
  <c r="IG16" i="24"/>
  <c r="HZ16" i="24"/>
  <c r="IB113" i="24"/>
  <c r="IN105" i="24"/>
  <c r="IX113" i="24"/>
  <c r="GW109" i="24"/>
  <c r="JE105" i="24"/>
  <c r="BA108" i="24"/>
  <c r="BD102" i="24"/>
  <c r="HI84" i="24"/>
  <c r="IL92" i="24"/>
  <c r="KC91" i="24"/>
  <c r="AW102" i="24"/>
  <c r="AR102" i="24"/>
  <c r="GF95" i="24"/>
  <c r="GK82" i="24"/>
  <c r="KC58" i="24"/>
  <c r="CS57" i="24"/>
  <c r="GR82" i="24"/>
  <c r="JW58" i="24"/>
  <c r="AQ58" i="24"/>
  <c r="CZ34" i="24"/>
  <c r="IN30" i="24"/>
  <c r="EH82" i="24"/>
  <c r="HA109" i="24"/>
  <c r="GR95" i="24"/>
  <c r="DW40" i="24"/>
  <c r="AE66" i="24"/>
  <c r="EC34" i="24"/>
  <c r="BO34" i="24"/>
  <c r="CB63" i="24"/>
  <c r="HN73" i="24"/>
  <c r="FH73" i="24"/>
  <c r="BY63" i="24"/>
  <c r="DQ40" i="24"/>
  <c r="HD73" i="24"/>
  <c r="BP38" i="24"/>
  <c r="DW63" i="24"/>
  <c r="DK40" i="24"/>
  <c r="BZ63" i="24"/>
  <c r="DK34" i="24"/>
  <c r="CL16" i="24"/>
  <c r="CZ16" i="24"/>
  <c r="CY16" i="24"/>
  <c r="DI16" i="24"/>
  <c r="DV16" i="24"/>
  <c r="DX16" i="24"/>
  <c r="DI47" i="24"/>
  <c r="DL47" i="24"/>
  <c r="DX47" i="24"/>
  <c r="DW47" i="24"/>
  <c r="FR47" i="24"/>
  <c r="FT47" i="24"/>
  <c r="FQ47" i="24"/>
  <c r="CS41" i="24"/>
  <c r="CN41" i="24"/>
  <c r="CL41" i="24"/>
  <c r="DW41" i="24"/>
  <c r="EC41" i="24"/>
  <c r="EG41" i="24"/>
  <c r="JL54" i="24"/>
  <c r="JI54" i="24"/>
  <c r="JK54" i="24"/>
  <c r="IX66" i="24"/>
  <c r="IY66" i="24"/>
  <c r="JE66" i="24"/>
  <c r="JK66" i="24"/>
  <c r="JJ66" i="24"/>
  <c r="AK60" i="24"/>
  <c r="BM60" i="24"/>
  <c r="HB60" i="24"/>
  <c r="HD60" i="24"/>
  <c r="HP60" i="24"/>
  <c r="HO60" i="24"/>
  <c r="HN60" i="24"/>
  <c r="BC35" i="24"/>
  <c r="BI35" i="24"/>
  <c r="BN35" i="24"/>
  <c r="BO35" i="24"/>
  <c r="BU35" i="24"/>
  <c r="CG35" i="24"/>
  <c r="CA35" i="24"/>
  <c r="CL35" i="24"/>
  <c r="HN40" i="24"/>
  <c r="HU40" i="24"/>
  <c r="FF38" i="24"/>
  <c r="FE38" i="24"/>
  <c r="FR38" i="24"/>
  <c r="FY38" i="24"/>
  <c r="EG24" i="24"/>
  <c r="EJ24" i="24"/>
  <c r="GO24" i="24"/>
  <c r="JL82" i="24"/>
  <c r="JJ82" i="24"/>
  <c r="JI82" i="24"/>
  <c r="CZ68" i="24"/>
  <c r="CW68" i="24"/>
  <c r="GQ109" i="24"/>
  <c r="IG101" i="24"/>
  <c r="DE101" i="24"/>
  <c r="DX94" i="24"/>
  <c r="IM92" i="24"/>
  <c r="JW91" i="24"/>
  <c r="GK95" i="24"/>
  <c r="GE82" i="24"/>
  <c r="BD34" i="24"/>
  <c r="JV58" i="24"/>
  <c r="HB38" i="24"/>
  <c r="DJ40" i="24"/>
  <c r="DV34" i="24"/>
  <c r="BP34" i="24"/>
  <c r="HO73" i="24"/>
  <c r="HA38" i="24"/>
  <c r="DI34" i="24"/>
  <c r="IZ30" i="24"/>
  <c r="BP63" i="24"/>
  <c r="JK30" i="24"/>
  <c r="CA63" i="24"/>
  <c r="GW12" i="24"/>
  <c r="GP12" i="24"/>
  <c r="CN15" i="24"/>
  <c r="CL15" i="24"/>
  <c r="EI15" i="24"/>
  <c r="EG15" i="24"/>
  <c r="BA16" i="24"/>
  <c r="BC16" i="24"/>
  <c r="BI16" i="24"/>
  <c r="CM16" i="24"/>
  <c r="DJ16" i="24"/>
  <c r="JW16" i="24"/>
  <c r="DX31" i="24"/>
  <c r="DU31" i="24"/>
  <c r="AR63" i="24"/>
  <c r="AQ63" i="24"/>
  <c r="BA63" i="24"/>
  <c r="GW63" i="24"/>
  <c r="GO63" i="24"/>
  <c r="HC63" i="24"/>
  <c r="HI63" i="24"/>
  <c r="CM29" i="24"/>
  <c r="CK29" i="24"/>
  <c r="CL30" i="24"/>
  <c r="EH41" i="24"/>
  <c r="JI41" i="24"/>
  <c r="JQ41" i="24"/>
  <c r="AK52" i="24"/>
  <c r="DU54" i="24"/>
  <c r="DX54" i="24"/>
  <c r="EC54" i="24"/>
  <c r="GC54" i="24"/>
  <c r="GW55" i="24"/>
  <c r="GQ55" i="24"/>
  <c r="GO55" i="24"/>
  <c r="HA55" i="24"/>
  <c r="HI55" i="24"/>
  <c r="HD55" i="24"/>
  <c r="HY55" i="24"/>
  <c r="AR33" i="24"/>
  <c r="FE33" i="24"/>
  <c r="FG33" i="24"/>
  <c r="FT33" i="24"/>
  <c r="FS33" i="24"/>
  <c r="FR33" i="24"/>
  <c r="HM33" i="24"/>
  <c r="HN33" i="24"/>
  <c r="BC34" i="24"/>
  <c r="DJ66" i="24"/>
  <c r="DI66" i="24"/>
  <c r="DL66" i="24"/>
  <c r="DK66" i="24"/>
  <c r="IB60" i="24"/>
  <c r="IA60" i="24"/>
  <c r="HZ60" i="24"/>
  <c r="DL35" i="24"/>
  <c r="DK35" i="24"/>
  <c r="DX35" i="24"/>
  <c r="EC35" i="24"/>
  <c r="BN40" i="24"/>
  <c r="BM40" i="24"/>
  <c r="IM40" i="24"/>
  <c r="IS40" i="24"/>
  <c r="IL40" i="24"/>
  <c r="JI40" i="24"/>
  <c r="JK40" i="24"/>
  <c r="JJ40" i="24"/>
  <c r="BA57" i="24"/>
  <c r="BC57" i="24"/>
  <c r="CB57" i="24"/>
  <c r="AK58" i="24"/>
  <c r="JX58" i="24"/>
  <c r="DU82" i="24"/>
  <c r="DJ78" i="24"/>
  <c r="DI78" i="24"/>
  <c r="AK80" i="24"/>
  <c r="AD80" i="24"/>
  <c r="AC80" i="24"/>
  <c r="AD56" i="24"/>
  <c r="AF56" i="24"/>
  <c r="AO56" i="24"/>
  <c r="AR56" i="24"/>
  <c r="AW56" i="24"/>
  <c r="IZ22" i="24"/>
  <c r="IX22" i="24"/>
  <c r="JL87" i="24"/>
  <c r="JQ87" i="24"/>
  <c r="JI87" i="24"/>
  <c r="EG72" i="24"/>
  <c r="EH72" i="24"/>
  <c r="CZ74" i="24"/>
  <c r="CW74" i="24"/>
  <c r="BO89" i="24"/>
  <c r="BM89" i="24"/>
  <c r="JK89" i="24"/>
  <c r="JQ89" i="24"/>
  <c r="ES91" i="24"/>
  <c r="EV91" i="24"/>
  <c r="AD92" i="24"/>
  <c r="AE92" i="24"/>
  <c r="JQ95" i="24"/>
  <c r="JI95" i="24"/>
  <c r="DW96" i="24"/>
  <c r="EC96" i="24"/>
  <c r="DU96" i="24"/>
  <c r="FS97" i="24"/>
  <c r="FY97" i="24"/>
  <c r="FS98" i="24"/>
  <c r="FR98" i="24"/>
  <c r="IK99" i="24"/>
  <c r="IN99" i="24"/>
  <c r="FH102" i="24"/>
  <c r="FF102" i="24"/>
  <c r="EH107" i="24"/>
  <c r="EO107" i="24"/>
  <c r="AP109" i="24"/>
  <c r="AW109" i="24"/>
  <c r="HO109" i="24"/>
  <c r="HU109" i="24"/>
  <c r="HP109" i="24"/>
  <c r="HN109" i="24"/>
  <c r="AP112" i="24"/>
  <c r="AW112" i="24"/>
  <c r="HO84" i="24"/>
  <c r="FE78" i="24"/>
  <c r="BA72" i="24"/>
  <c r="BD72" i="24"/>
  <c r="FG72" i="24"/>
  <c r="FH72" i="24"/>
  <c r="DI89" i="24"/>
  <c r="DJ89" i="24"/>
  <c r="HY89" i="24"/>
  <c r="HZ89" i="24"/>
  <c r="FR91" i="24"/>
  <c r="FS91" i="24"/>
  <c r="HP98" i="24"/>
  <c r="HU98" i="24"/>
  <c r="HO98" i="24"/>
  <c r="HM98" i="24"/>
  <c r="BO99" i="24"/>
  <c r="BN99" i="24"/>
  <c r="BP99" i="24"/>
  <c r="BM99" i="24"/>
  <c r="DX100" i="24"/>
  <c r="EC100" i="24"/>
  <c r="DV100" i="24"/>
  <c r="DU100" i="24"/>
  <c r="GD101" i="24"/>
  <c r="GC101" i="24"/>
  <c r="JU102" i="24"/>
  <c r="JV102" i="24"/>
  <c r="CB105" i="24"/>
  <c r="BZ105" i="24"/>
  <c r="DW106" i="24"/>
  <c r="DV106" i="24"/>
  <c r="AE107" i="24"/>
  <c r="AK107" i="24"/>
  <c r="AC107" i="24"/>
  <c r="FH108" i="24"/>
  <c r="FE108" i="24"/>
  <c r="DX111" i="24"/>
  <c r="DU111" i="24"/>
  <c r="JK111" i="24"/>
  <c r="JL111" i="24"/>
  <c r="JJ111" i="24"/>
  <c r="GC41" i="24"/>
  <c r="HY54" i="24"/>
  <c r="AP34" i="24"/>
  <c r="HY35" i="24"/>
  <c r="FG78" i="24"/>
  <c r="FQ22" i="24"/>
  <c r="HD72" i="24"/>
  <c r="HA72" i="24"/>
  <c r="IX87" i="24"/>
  <c r="IW87" i="24"/>
  <c r="BN88" i="24"/>
  <c r="BP88" i="24"/>
  <c r="DW89" i="24"/>
  <c r="EC89" i="24"/>
  <c r="HC90" i="24"/>
  <c r="HB90" i="24"/>
  <c r="HI90" i="24"/>
  <c r="JK97" i="24"/>
  <c r="JJ97" i="24"/>
  <c r="DW99" i="24"/>
  <c r="DX99" i="24"/>
  <c r="DV99" i="24"/>
  <c r="HC100" i="24"/>
  <c r="HB100" i="24"/>
  <c r="HA100" i="24"/>
  <c r="DU104" i="24"/>
  <c r="EC104" i="24"/>
  <c r="CB107" i="24"/>
  <c r="CG107" i="24"/>
  <c r="CA107" i="24"/>
  <c r="BY107" i="24"/>
  <c r="JL108" i="24"/>
  <c r="JQ108" i="24"/>
  <c r="JJ108" i="24"/>
  <c r="JI108" i="24"/>
  <c r="DW110" i="24"/>
  <c r="DX110" i="24"/>
  <c r="DU110" i="24"/>
  <c r="HO112" i="24"/>
  <c r="HU112" i="24"/>
  <c r="HM112" i="24"/>
  <c r="JK92" i="24"/>
  <c r="CG93" i="24"/>
  <c r="DW93" i="24"/>
  <c r="HO94" i="24"/>
  <c r="AK95" i="24"/>
  <c r="DJ95" i="24"/>
  <c r="HZ95" i="24"/>
  <c r="DQ96" i="24"/>
  <c r="EJ96" i="24"/>
  <c r="AF97" i="24"/>
  <c r="HU97" i="24"/>
  <c r="DJ99" i="24"/>
  <c r="IX99" i="24"/>
  <c r="AK100" i="24"/>
  <c r="GO100" i="24"/>
  <c r="AF101" i="24"/>
  <c r="HB101" i="24"/>
  <c r="EC102" i="24"/>
  <c r="HB103" i="24"/>
  <c r="CG104" i="24"/>
  <c r="IA104" i="24"/>
  <c r="AW105" i="24"/>
  <c r="FS105" i="24"/>
  <c r="AD106" i="24"/>
  <c r="KC106" i="24"/>
  <c r="DU107" i="24"/>
  <c r="FT107" i="24"/>
  <c r="JL107" i="24"/>
  <c r="CX108" i="24"/>
  <c r="KC108" i="24"/>
  <c r="CS110" i="24"/>
  <c r="IZ111" i="24"/>
  <c r="CB112" i="24"/>
  <c r="EI112" i="24"/>
  <c r="FY112" i="24"/>
  <c r="JJ112" i="24"/>
  <c r="BM113" i="24"/>
  <c r="EC113" i="24"/>
  <c r="HD74" i="24"/>
  <c r="DU88" i="24"/>
  <c r="BN90" i="24"/>
  <c r="DV92" i="24"/>
  <c r="DI93" i="24"/>
  <c r="HN93" i="24"/>
  <c r="HA94" i="24"/>
  <c r="DI96" i="24"/>
  <c r="JJ96" i="24"/>
  <c r="AC100" i="24"/>
  <c r="DU102" i="24"/>
  <c r="HN102" i="24"/>
  <c r="HA103" i="24"/>
  <c r="BY104" i="24"/>
  <c r="JV109" i="24"/>
  <c r="FR112" i="24"/>
  <c r="DU113" i="24"/>
  <c r="AP11" i="24"/>
  <c r="AR11" i="24"/>
  <c r="AR12" i="24"/>
  <c r="AO12" i="24"/>
  <c r="AW12" i="24"/>
  <c r="GD12" i="24"/>
  <c r="GF12" i="24"/>
  <c r="Q47" i="24"/>
  <c r="S47" i="24"/>
  <c r="Y47" i="24"/>
  <c r="AF47" i="24"/>
  <c r="AK47" i="24"/>
  <c r="AD47" i="24"/>
  <c r="GK47" i="24"/>
  <c r="GD47" i="24"/>
  <c r="IX73" i="24"/>
  <c r="IZ73" i="24"/>
  <c r="IY73" i="24"/>
  <c r="AF63" i="24"/>
  <c r="AC63" i="24"/>
  <c r="GK29" i="24"/>
  <c r="GE29" i="24"/>
  <c r="GD29" i="24"/>
  <c r="DE41" i="24"/>
  <c r="CY41" i="24"/>
  <c r="CW41" i="24"/>
  <c r="DI41" i="24"/>
  <c r="DQ41" i="24"/>
  <c r="FA52" i="24"/>
  <c r="ES52" i="24"/>
  <c r="FT52" i="24"/>
  <c r="FS52" i="24"/>
  <c r="FR52" i="24"/>
  <c r="FA54" i="24"/>
  <c r="ET54" i="24"/>
  <c r="CM55" i="24"/>
  <c r="CS55" i="24"/>
  <c r="CN55" i="24"/>
  <c r="CL55" i="24"/>
  <c r="DJ55" i="24"/>
  <c r="DK55" i="24"/>
  <c r="DQ55" i="24"/>
  <c r="CX81" i="24"/>
  <c r="DE81" i="24"/>
  <c r="CW81" i="24"/>
  <c r="DI81" i="24"/>
  <c r="DQ81" i="24"/>
  <c r="JW81" i="24"/>
  <c r="JX81" i="24"/>
  <c r="JU81" i="24"/>
  <c r="F33" i="24"/>
  <c r="E33" i="24"/>
  <c r="G33" i="24"/>
  <c r="EI33" i="24"/>
  <c r="EJ33" i="24"/>
  <c r="IX34" i="24"/>
  <c r="IW34" i="24"/>
  <c r="GF60" i="24"/>
  <c r="GK60" i="24"/>
  <c r="GE60" i="24"/>
  <c r="GC60" i="24"/>
  <c r="Q58" i="24"/>
  <c r="R58" i="24"/>
  <c r="EJ58" i="24"/>
  <c r="EG58" i="24"/>
  <c r="FH84" i="24"/>
  <c r="FE84" i="24"/>
  <c r="FF84" i="24"/>
  <c r="EO58" i="24"/>
  <c r="CZ41" i="24"/>
  <c r="GK84" i="24"/>
  <c r="EH58" i="24"/>
  <c r="IY34" i="24"/>
  <c r="FE54" i="24"/>
  <c r="DV41" i="24"/>
  <c r="AD63" i="24"/>
  <c r="IW73" i="24"/>
  <c r="DL41" i="24"/>
  <c r="GW84" i="24"/>
  <c r="GQ84" i="24"/>
  <c r="JQ34" i="24"/>
  <c r="GK12" i="24"/>
  <c r="DX11" i="24"/>
  <c r="DW11" i="24"/>
  <c r="DX12" i="24"/>
  <c r="DU12" i="24"/>
  <c r="DV12" i="24"/>
  <c r="JW12" i="24"/>
  <c r="JX12" i="24"/>
  <c r="JU12" i="24"/>
  <c r="M15" i="24"/>
  <c r="G15" i="24"/>
  <c r="BI47" i="24"/>
  <c r="BB47" i="24"/>
  <c r="BA47" i="24"/>
  <c r="HB47" i="24"/>
  <c r="HA47" i="24"/>
  <c r="HD47" i="24"/>
  <c r="HP47" i="24"/>
  <c r="HU47" i="24"/>
  <c r="KC41" i="24"/>
  <c r="JX41" i="24"/>
  <c r="JV41" i="24"/>
  <c r="EJ66" i="24"/>
  <c r="EI66" i="24"/>
  <c r="EG66" i="24"/>
  <c r="CM40" i="24"/>
  <c r="CL40" i="24"/>
  <c r="DJ42" i="24"/>
  <c r="DK42" i="24"/>
  <c r="DI42" i="24"/>
  <c r="BN57" i="24"/>
  <c r="BM57" i="24"/>
  <c r="FT24" i="24"/>
  <c r="FS24" i="24"/>
  <c r="AR82" i="24"/>
  <c r="AO82" i="24"/>
  <c r="GF82" i="24"/>
  <c r="GC82" i="24"/>
  <c r="FM84" i="24"/>
  <c r="GE58" i="24"/>
  <c r="GE84" i="24"/>
  <c r="IZ34" i="24"/>
  <c r="FM52" i="24"/>
  <c r="AE63" i="24"/>
  <c r="AW11" i="24"/>
  <c r="DK81" i="24"/>
  <c r="GO84" i="24"/>
  <c r="JJ34" i="24"/>
  <c r="T47" i="24"/>
  <c r="JL11" i="24"/>
  <c r="JI11" i="24"/>
  <c r="HP12" i="24"/>
  <c r="HO12" i="24"/>
  <c r="HN12" i="24"/>
  <c r="CX15" i="24"/>
  <c r="CY15" i="24"/>
  <c r="CW15" i="24"/>
  <c r="BN16" i="24"/>
  <c r="BO16" i="24"/>
  <c r="BP16" i="24"/>
  <c r="HB31" i="24"/>
  <c r="HI31" i="24"/>
  <c r="KC63" i="24"/>
  <c r="JW63" i="24"/>
  <c r="JV63" i="24"/>
  <c r="R29" i="24"/>
  <c r="T29" i="24"/>
  <c r="AF29" i="24"/>
  <c r="AD29" i="24"/>
  <c r="AK29" i="24"/>
  <c r="IS29" i="24"/>
  <c r="IK29" i="24"/>
  <c r="HP30" i="24"/>
  <c r="HM30" i="24"/>
  <c r="CB41" i="24"/>
  <c r="CA41" i="24"/>
  <c r="BY41" i="24"/>
  <c r="BZ41" i="24"/>
  <c r="G54" i="24"/>
  <c r="M54" i="24"/>
  <c r="AF54" i="24"/>
  <c r="AK54" i="24"/>
  <c r="IM54" i="24"/>
  <c r="IS54" i="24"/>
  <c r="IL54" i="24"/>
  <c r="IK54" i="24"/>
  <c r="GQ33" i="24"/>
  <c r="GP33" i="24"/>
  <c r="HC33" i="24"/>
  <c r="HI33" i="24"/>
  <c r="IB34" i="24"/>
  <c r="IA34" i="24"/>
  <c r="HY34" i="24"/>
  <c r="HB40" i="24"/>
  <c r="HA40" i="24"/>
  <c r="HP40" i="24"/>
  <c r="HO40" i="24"/>
  <c r="GO42" i="24"/>
  <c r="GP42" i="24"/>
  <c r="IW57" i="24"/>
  <c r="IX57" i="24"/>
  <c r="AF24" i="24"/>
  <c r="AK24" i="24"/>
  <c r="AD24" i="24"/>
  <c r="AC24" i="24"/>
  <c r="HA78" i="24"/>
  <c r="HD78" i="24"/>
  <c r="IB78" i="24"/>
  <c r="HY78" i="24"/>
  <c r="IX56" i="24"/>
  <c r="IZ56" i="24"/>
  <c r="IY56" i="24"/>
  <c r="IW56" i="24"/>
  <c r="GK58" i="24"/>
  <c r="EV58" i="24"/>
  <c r="T58" i="24"/>
  <c r="IN73" i="24"/>
  <c r="GD58" i="24"/>
  <c r="DJ41" i="24"/>
  <c r="AC47" i="24"/>
  <c r="EC15" i="24"/>
  <c r="AO11" i="24"/>
  <c r="EC12" i="24"/>
  <c r="Y33" i="24"/>
  <c r="DL81" i="24"/>
  <c r="FR54" i="24"/>
  <c r="JK34" i="24"/>
  <c r="DL55" i="24"/>
  <c r="KC12" i="24"/>
  <c r="FY54" i="24"/>
  <c r="HN47" i="24"/>
  <c r="AQ11" i="24"/>
  <c r="HO11" i="24"/>
  <c r="HP11" i="24"/>
  <c r="HU11" i="24"/>
  <c r="AP12" i="24"/>
  <c r="EJ12" i="24"/>
  <c r="EI12" i="24"/>
  <c r="EO12" i="24"/>
  <c r="FF15" i="24"/>
  <c r="FH15" i="24"/>
  <c r="FE15" i="24"/>
  <c r="FR16" i="24"/>
  <c r="FS16" i="24"/>
  <c r="FQ16" i="24"/>
  <c r="KC16" i="24"/>
  <c r="JU16" i="24"/>
  <c r="JX16" i="24"/>
  <c r="R47" i="24"/>
  <c r="GE47" i="24"/>
  <c r="IX47" i="24"/>
  <c r="IW47" i="24"/>
  <c r="JL47" i="24"/>
  <c r="JK47" i="24"/>
  <c r="JJ47" i="24"/>
  <c r="G73" i="24"/>
  <c r="E73" i="24"/>
  <c r="F73" i="24"/>
  <c r="Q73" i="24"/>
  <c r="Y73" i="24"/>
  <c r="CS31" i="24"/>
  <c r="CM31" i="24"/>
  <c r="CL31" i="24"/>
  <c r="DK31" i="24"/>
  <c r="DL31" i="24"/>
  <c r="DQ31" i="24"/>
  <c r="DI31" i="24"/>
  <c r="JL31" i="24"/>
  <c r="JI31" i="24"/>
  <c r="JK31" i="24"/>
  <c r="GF63" i="24"/>
  <c r="GE63" i="24"/>
  <c r="IB30" i="24"/>
  <c r="IG30" i="24"/>
  <c r="IA30" i="24"/>
  <c r="HZ30" i="24"/>
  <c r="IL41" i="24"/>
  <c r="IS41" i="24"/>
  <c r="IK41" i="24"/>
  <c r="CS52" i="24"/>
  <c r="CM52" i="24"/>
  <c r="CL52" i="24"/>
  <c r="AR54" i="24"/>
  <c r="AW54" i="24"/>
  <c r="AQ54" i="24"/>
  <c r="AP54" i="24"/>
  <c r="DE54" i="24"/>
  <c r="CX54" i="24"/>
  <c r="CW54" i="24"/>
  <c r="BI55" i="24"/>
  <c r="BB55" i="24"/>
  <c r="BA55" i="24"/>
  <c r="CK55" i="24"/>
  <c r="FF66" i="24"/>
  <c r="FE66" i="24"/>
  <c r="CX60" i="24"/>
  <c r="CW60" i="24"/>
  <c r="JI35" i="24"/>
  <c r="JQ35" i="24"/>
  <c r="IB40" i="24"/>
  <c r="IG40" i="24"/>
  <c r="IA40" i="24"/>
  <c r="HZ40" i="24"/>
  <c r="DJ38" i="24"/>
  <c r="DI38" i="24"/>
  <c r="DX38" i="24"/>
  <c r="DV38" i="24"/>
  <c r="EC38" i="24"/>
  <c r="CW24" i="24"/>
  <c r="CY24" i="24"/>
  <c r="IM24" i="24"/>
  <c r="IK24" i="24"/>
  <c r="CK78" i="24"/>
  <c r="CL78" i="24"/>
  <c r="EG78" i="24"/>
  <c r="EH78" i="24"/>
  <c r="HD80" i="24"/>
  <c r="HC80" i="24"/>
  <c r="HB80" i="24"/>
  <c r="HA80" i="24"/>
  <c r="EH56" i="24"/>
  <c r="EG56" i="24"/>
  <c r="FH68" i="24"/>
  <c r="FF68" i="24"/>
  <c r="FG68" i="24"/>
  <c r="FE68" i="24"/>
  <c r="CA87" i="24"/>
  <c r="CB87" i="24"/>
  <c r="BZ87" i="24"/>
  <c r="HC89" i="24"/>
  <c r="HD89" i="24"/>
  <c r="HB89" i="24"/>
  <c r="BZ90" i="24"/>
  <c r="CA90" i="24"/>
  <c r="BY90" i="24"/>
  <c r="HY91" i="24"/>
  <c r="HZ91" i="24"/>
  <c r="BA94" i="24"/>
  <c r="BD94" i="24"/>
  <c r="DK98" i="24"/>
  <c r="DJ98" i="24"/>
  <c r="DL98" i="24"/>
  <c r="DI98" i="24"/>
  <c r="DK100" i="24"/>
  <c r="DL100" i="24"/>
  <c r="FG100" i="24"/>
  <c r="FH100" i="24"/>
  <c r="FE100" i="24"/>
  <c r="DW105" i="24"/>
  <c r="EC105" i="24"/>
  <c r="DX105" i="24"/>
  <c r="DV105" i="24"/>
  <c r="ET106" i="24"/>
  <c r="ES106" i="24"/>
  <c r="DQ118" i="24"/>
  <c r="DI118" i="24"/>
  <c r="DL118" i="24"/>
  <c r="DK118" i="24"/>
  <c r="DJ118" i="24"/>
  <c r="IK118" i="24"/>
  <c r="IN118" i="24"/>
  <c r="AP121" i="24"/>
  <c r="AO121" i="24"/>
  <c r="HY123" i="24"/>
  <c r="HZ123" i="24"/>
  <c r="BN135" i="24"/>
  <c r="BP135" i="24"/>
  <c r="BO135" i="24"/>
  <c r="BM135" i="24"/>
  <c r="EG135" i="24"/>
  <c r="EH135" i="24"/>
  <c r="HZ137" i="24"/>
  <c r="HY137" i="24"/>
  <c r="ES151" i="24"/>
  <c r="ET151" i="24"/>
  <c r="DI73" i="24"/>
  <c r="GO73" i="24"/>
  <c r="BY31" i="24"/>
  <c r="EJ31" i="24"/>
  <c r="EU31" i="24"/>
  <c r="GF31" i="24"/>
  <c r="JW31" i="24"/>
  <c r="EG63" i="24"/>
  <c r="FQ63" i="24"/>
  <c r="GP63" i="24"/>
  <c r="IS63" i="24"/>
  <c r="BM29" i="24"/>
  <c r="CN29" i="24"/>
  <c r="AP30" i="24"/>
  <c r="CW30" i="24"/>
  <c r="GD30" i="24"/>
  <c r="IL30" i="24"/>
  <c r="DI52" i="24"/>
  <c r="BB54" i="24"/>
  <c r="EH54" i="24"/>
  <c r="ES55" i="24"/>
  <c r="GD55" i="24"/>
  <c r="GF38" i="24"/>
  <c r="GQ38" i="24"/>
  <c r="FE42" i="24"/>
  <c r="DX57" i="24"/>
  <c r="HY57" i="24"/>
  <c r="HP58" i="24"/>
  <c r="BY24" i="24"/>
  <c r="CW82" i="24"/>
  <c r="JK82" i="24"/>
  <c r="AD78" i="24"/>
  <c r="AC78" i="24"/>
  <c r="JL78" i="24"/>
  <c r="JK78" i="24"/>
  <c r="JJ78" i="24"/>
  <c r="CB80" i="24"/>
  <c r="BY80" i="24"/>
  <c r="HP22" i="24"/>
  <c r="HU22" i="24"/>
  <c r="HM22" i="24"/>
  <c r="DX87" i="24"/>
  <c r="DW87" i="24"/>
  <c r="DV87" i="24"/>
  <c r="JQ88" i="24"/>
  <c r="JI88" i="24"/>
  <c r="JL88" i="24"/>
  <c r="JK88" i="24"/>
  <c r="HN90" i="24"/>
  <c r="HO90" i="24"/>
  <c r="FG91" i="24"/>
  <c r="FH91" i="24"/>
  <c r="FF91" i="24"/>
  <c r="GR92" i="24"/>
  <c r="GO92" i="24"/>
  <c r="EV95" i="24"/>
  <c r="ES95" i="24"/>
  <c r="JE95" i="24"/>
  <c r="IW95" i="24"/>
  <c r="CA101" i="24"/>
  <c r="BZ101" i="24"/>
  <c r="EC101" i="24"/>
  <c r="DU101" i="24"/>
  <c r="DX101" i="24"/>
  <c r="DW101" i="24"/>
  <c r="HC102" i="24"/>
  <c r="HD102" i="24"/>
  <c r="FE104" i="24"/>
  <c r="FH104" i="24"/>
  <c r="HZ108" i="24"/>
  <c r="IA108" i="24"/>
  <c r="CA109" i="24"/>
  <c r="CB109" i="24"/>
  <c r="BZ109" i="24"/>
  <c r="FS109" i="24"/>
  <c r="FT109" i="24"/>
  <c r="FR109" i="24"/>
  <c r="AP113" i="24"/>
  <c r="AW113" i="24"/>
  <c r="AO113" i="24"/>
  <c r="GO113" i="24"/>
  <c r="GP113" i="24"/>
  <c r="HO114" i="24"/>
  <c r="HU114" i="24"/>
  <c r="HM114" i="24"/>
  <c r="HP114" i="24"/>
  <c r="E115" i="24"/>
  <c r="F115" i="24"/>
  <c r="KC115" i="24"/>
  <c r="JU115" i="24"/>
  <c r="EH117" i="24"/>
  <c r="EI117" i="24"/>
  <c r="EJ117" i="24"/>
  <c r="EG117" i="24"/>
  <c r="CL11" i="24"/>
  <c r="DE11" i="24"/>
  <c r="AE12" i="24"/>
  <c r="FT12" i="24"/>
  <c r="GR12" i="24"/>
  <c r="EG31" i="24"/>
  <c r="GK31" i="24"/>
  <c r="EO63" i="24"/>
  <c r="GQ63" i="24"/>
  <c r="CS29" i="24"/>
  <c r="AQ30" i="24"/>
  <c r="CY30" i="24"/>
  <c r="ES30" i="24"/>
  <c r="IS30" i="24"/>
  <c r="GD41" i="24"/>
  <c r="JU52" i="24"/>
  <c r="BI54" i="24"/>
  <c r="EI54" i="24"/>
  <c r="HZ54" i="24"/>
  <c r="JW54" i="24"/>
  <c r="FA55" i="24"/>
  <c r="GF55" i="24"/>
  <c r="IB55" i="24"/>
  <c r="FA81" i="24"/>
  <c r="BA33" i="24"/>
  <c r="GD33" i="24"/>
  <c r="AO34" i="24"/>
  <c r="EO34" i="24"/>
  <c r="GC34" i="24"/>
  <c r="CK66" i="24"/>
  <c r="IG60" i="24"/>
  <c r="BA35" i="24"/>
  <c r="CN35" i="24"/>
  <c r="FQ35" i="24"/>
  <c r="HM35" i="24"/>
  <c r="GC40" i="24"/>
  <c r="GC38" i="24"/>
  <c r="Q42" i="24"/>
  <c r="BN42" i="24"/>
  <c r="FF42" i="24"/>
  <c r="IK42" i="24"/>
  <c r="AC57" i="24"/>
  <c r="DU57" i="24"/>
  <c r="HA57" i="24"/>
  <c r="JX57" i="24"/>
  <c r="BA58" i="24"/>
  <c r="CN58" i="24"/>
  <c r="HB58" i="24"/>
  <c r="HU58" i="24"/>
  <c r="CB24" i="24"/>
  <c r="EU24" i="24"/>
  <c r="IB24" i="24"/>
  <c r="AF82" i="24"/>
  <c r="IW82" i="24"/>
  <c r="JQ82" i="24"/>
  <c r="CG84" i="24"/>
  <c r="BZ84" i="24"/>
  <c r="CW84" i="24"/>
  <c r="EC84" i="24"/>
  <c r="DV84" i="24"/>
  <c r="DL78" i="24"/>
  <c r="DK78" i="24"/>
  <c r="HY80" i="24"/>
  <c r="HZ80" i="24"/>
  <c r="BP68" i="24"/>
  <c r="BN68" i="24"/>
  <c r="BO68" i="24"/>
  <c r="BM68" i="24"/>
  <c r="FT87" i="24"/>
  <c r="FY87" i="24"/>
  <c r="FS87" i="24"/>
  <c r="FR87" i="24"/>
  <c r="BA90" i="24"/>
  <c r="BD90" i="24"/>
  <c r="FM90" i="24"/>
  <c r="FE90" i="24"/>
  <c r="AO93" i="24"/>
  <c r="AP93" i="24"/>
  <c r="BZ94" i="24"/>
  <c r="CA94" i="24"/>
  <c r="BY94" i="24"/>
  <c r="CG96" i="24"/>
  <c r="BY96" i="24"/>
  <c r="FG98" i="24"/>
  <c r="FH98" i="24"/>
  <c r="FE98" i="24"/>
  <c r="AO99" i="24"/>
  <c r="AP99" i="24"/>
  <c r="JV100" i="24"/>
  <c r="JU100" i="24"/>
  <c r="FF101" i="24"/>
  <c r="FH101" i="24"/>
  <c r="FG101" i="24"/>
  <c r="DK102" i="24"/>
  <c r="DL102" i="24"/>
  <c r="FS103" i="24"/>
  <c r="FR103" i="24"/>
  <c r="AE111" i="24"/>
  <c r="AK111" i="24"/>
  <c r="AC111" i="24"/>
  <c r="AD111" i="24"/>
  <c r="GE112" i="24"/>
  <c r="GC112" i="24"/>
  <c r="GK112" i="24"/>
  <c r="GD112" i="24"/>
  <c r="EH114" i="24"/>
  <c r="EO114" i="24"/>
  <c r="EI114" i="24"/>
  <c r="IW16" i="24"/>
  <c r="BC33" i="24"/>
  <c r="GD34" i="24"/>
  <c r="BB35" i="24"/>
  <c r="DX80" i="24"/>
  <c r="DV80" i="24"/>
  <c r="DU80" i="24"/>
  <c r="DW68" i="24"/>
  <c r="DV68" i="24"/>
  <c r="DU68" i="24"/>
  <c r="JV68" i="24"/>
  <c r="JU68" i="24"/>
  <c r="JL72" i="24"/>
  <c r="JK72" i="24"/>
  <c r="EC74" i="24"/>
  <c r="DU74" i="24"/>
  <c r="DX74" i="24"/>
  <c r="DW74" i="24"/>
  <c r="AE88" i="24"/>
  <c r="AF88" i="24"/>
  <c r="AC88" i="24"/>
  <c r="CZ91" i="24"/>
  <c r="CW91" i="24"/>
  <c r="IY92" i="24"/>
  <c r="IZ92" i="24"/>
  <c r="IX92" i="24"/>
  <c r="FR95" i="24"/>
  <c r="FS95" i="24"/>
  <c r="FQ95" i="24"/>
  <c r="JV95" i="24"/>
  <c r="JU95" i="24"/>
  <c r="S98" i="24"/>
  <c r="R98" i="24"/>
  <c r="CA103" i="24"/>
  <c r="BZ103" i="24"/>
  <c r="DI105" i="24"/>
  <c r="DL105" i="24"/>
  <c r="DU105" i="24"/>
  <c r="HA106" i="24"/>
  <c r="HD106" i="24"/>
  <c r="DW109" i="24"/>
  <c r="DX109" i="24"/>
  <c r="DU109" i="24"/>
  <c r="GK111" i="24"/>
  <c r="GD111" i="24"/>
  <c r="GE111" i="24"/>
  <c r="GC111" i="24"/>
  <c r="CW112" i="24"/>
  <c r="CX112" i="24"/>
  <c r="CB110" i="24"/>
  <c r="BZ110" i="24"/>
  <c r="CG110" i="24"/>
  <c r="CL111" i="24"/>
  <c r="CS111" i="24"/>
  <c r="JL113" i="24"/>
  <c r="JJ113" i="24"/>
  <c r="JQ113" i="24"/>
  <c r="CW114" i="24"/>
  <c r="CX114" i="24"/>
  <c r="JK114" i="24"/>
  <c r="JQ114" i="24"/>
  <c r="JL114" i="24"/>
  <c r="JJ114" i="24"/>
  <c r="AE115" i="24"/>
  <c r="AK115" i="24"/>
  <c r="AF115" i="24"/>
  <c r="AD115" i="24"/>
  <c r="AE116" i="24"/>
  <c r="AK116" i="24"/>
  <c r="AF116" i="24"/>
  <c r="AC116" i="24"/>
  <c r="EC118" i="24"/>
  <c r="DW118" i="24"/>
  <c r="DV118" i="24"/>
  <c r="FR118" i="24"/>
  <c r="FY118" i="24"/>
  <c r="FS118" i="24"/>
  <c r="FQ118" i="24"/>
  <c r="IY118" i="24"/>
  <c r="JE118" i="24"/>
  <c r="IZ118" i="24"/>
  <c r="IX118" i="24"/>
  <c r="HC119" i="24"/>
  <c r="HB119" i="24"/>
  <c r="IK120" i="24"/>
  <c r="IN120" i="24"/>
  <c r="HB121" i="24"/>
  <c r="HA121" i="24"/>
  <c r="H122" i="24"/>
  <c r="E122" i="24"/>
  <c r="CN128" i="24"/>
  <c r="CL128" i="24"/>
  <c r="BN129" i="24"/>
  <c r="BM129" i="24"/>
  <c r="FT129" i="24"/>
  <c r="FQ129" i="24"/>
  <c r="AF130" i="24"/>
  <c r="AC130" i="24"/>
  <c r="FQ131" i="24"/>
  <c r="FT131" i="24"/>
  <c r="S132" i="24"/>
  <c r="R132" i="24"/>
  <c r="T132" i="24"/>
  <c r="Q132" i="24"/>
  <c r="ES133" i="24"/>
  <c r="EV133" i="24"/>
  <c r="JK133" i="24"/>
  <c r="JL133" i="24"/>
  <c r="DK134" i="24"/>
  <c r="DI134" i="24"/>
  <c r="IK134" i="24"/>
  <c r="IN134" i="24"/>
  <c r="BY88" i="24"/>
  <c r="DV88" i="24"/>
  <c r="FR88" i="24"/>
  <c r="DV89" i="24"/>
  <c r="DJ93" i="24"/>
  <c r="HB94" i="24"/>
  <c r="AC95" i="24"/>
  <c r="DK96" i="24"/>
  <c r="DV96" i="24"/>
  <c r="FQ97" i="24"/>
  <c r="HN97" i="24"/>
  <c r="IW98" i="24"/>
  <c r="IY99" i="24"/>
  <c r="BM100" i="24"/>
  <c r="DW100" i="24"/>
  <c r="DW102" i="24"/>
  <c r="FE102" i="24"/>
  <c r="HO102" i="24"/>
  <c r="IY102" i="24"/>
  <c r="FS104" i="24"/>
  <c r="GD104" i="24"/>
  <c r="JJ104" i="24"/>
  <c r="AO105" i="24"/>
  <c r="JU106" i="24"/>
  <c r="AD107" i="24"/>
  <c r="CK107" i="24"/>
  <c r="DU108" i="24"/>
  <c r="JK108" i="24"/>
  <c r="JV108" i="24"/>
  <c r="AO109" i="24"/>
  <c r="JL109" i="24"/>
  <c r="JQ109" i="24"/>
  <c r="HZ110" i="24"/>
  <c r="IG110" i="24"/>
  <c r="HY110" i="24"/>
  <c r="FY111" i="24"/>
  <c r="FQ111" i="24"/>
  <c r="FS111" i="24"/>
  <c r="HZ111" i="24"/>
  <c r="IG111" i="24"/>
  <c r="HY111" i="24"/>
  <c r="DW112" i="24"/>
  <c r="DV112" i="24"/>
  <c r="EC112" i="24"/>
  <c r="JW112" i="24"/>
  <c r="KC112" i="24"/>
  <c r="JU112" i="24"/>
  <c r="DI113" i="24"/>
  <c r="DL113" i="24"/>
  <c r="HO113" i="24"/>
  <c r="HU113" i="24"/>
  <c r="HN113" i="24"/>
  <c r="Q114" i="24"/>
  <c r="T114" i="24"/>
  <c r="CG115" i="24"/>
  <c r="BY115" i="24"/>
  <c r="CA116" i="24"/>
  <c r="CG116" i="24"/>
  <c r="CB116" i="24"/>
  <c r="BZ116" i="24"/>
  <c r="JV116" i="24"/>
  <c r="JW116" i="24"/>
  <c r="JX116" i="24"/>
  <c r="JU116" i="24"/>
  <c r="CL119" i="24"/>
  <c r="CK119" i="24"/>
  <c r="BN124" i="24"/>
  <c r="BM124" i="24"/>
  <c r="FG126" i="24"/>
  <c r="FM126" i="24"/>
  <c r="FH126" i="24"/>
  <c r="FF126" i="24"/>
  <c r="FE126" i="24"/>
  <c r="DI22" i="24"/>
  <c r="FR22" i="24"/>
  <c r="BY72" i="24"/>
  <c r="FR72" i="24"/>
  <c r="IW74" i="24"/>
  <c r="BZ88" i="24"/>
  <c r="DW88" i="24"/>
  <c r="FS88" i="24"/>
  <c r="DX89" i="24"/>
  <c r="JI89" i="24"/>
  <c r="AC91" i="24"/>
  <c r="Q92" i="24"/>
  <c r="DU92" i="24"/>
  <c r="DL93" i="24"/>
  <c r="HM93" i="24"/>
  <c r="HD94" i="24"/>
  <c r="Q95" i="24"/>
  <c r="AD95" i="24"/>
  <c r="AD97" i="24"/>
  <c r="FR97" i="24"/>
  <c r="HO97" i="24"/>
  <c r="HN98" i="24"/>
  <c r="IY98" i="24"/>
  <c r="DI99" i="24"/>
  <c r="FE99" i="24"/>
  <c r="AD100" i="24"/>
  <c r="BO100" i="24"/>
  <c r="HN100" i="24"/>
  <c r="HN101" i="24"/>
  <c r="IW101" i="24"/>
  <c r="FG102" i="24"/>
  <c r="AD103" i="24"/>
  <c r="BZ104" i="24"/>
  <c r="HY104" i="24"/>
  <c r="AQ105" i="24"/>
  <c r="JW106" i="24"/>
  <c r="AF107" i="24"/>
  <c r="BZ107" i="24"/>
  <c r="CL107" i="24"/>
  <c r="EG107" i="24"/>
  <c r="GC107" i="24"/>
  <c r="JJ107" i="24"/>
  <c r="DV108" i="24"/>
  <c r="AQ109" i="24"/>
  <c r="HZ109" i="24"/>
  <c r="IA109" i="24"/>
  <c r="JI109" i="24"/>
  <c r="AE110" i="24"/>
  <c r="AC110" i="24"/>
  <c r="BY110" i="24"/>
  <c r="CA111" i="24"/>
  <c r="CG111" i="24"/>
  <c r="BY111" i="24"/>
  <c r="CK111" i="24"/>
  <c r="DW111" i="24"/>
  <c r="DV111" i="24"/>
  <c r="EC111" i="24"/>
  <c r="AE113" i="24"/>
  <c r="AF113" i="24"/>
  <c r="IZ113" i="24"/>
  <c r="IW113" i="24"/>
  <c r="JI113" i="24"/>
  <c r="DW114" i="24"/>
  <c r="DV114" i="24"/>
  <c r="EC114" i="24"/>
  <c r="HZ115" i="24"/>
  <c r="IG115" i="24"/>
  <c r="IA115" i="24"/>
  <c r="DV119" i="24"/>
  <c r="EC119" i="24"/>
  <c r="DW119" i="24"/>
  <c r="DU119" i="24"/>
  <c r="BU122" i="24"/>
  <c r="BN122" i="24"/>
  <c r="AO123" i="24"/>
  <c r="AP123" i="24"/>
  <c r="AW115" i="24"/>
  <c r="EC115" i="24"/>
  <c r="FY115" i="24"/>
  <c r="GP115" i="24"/>
  <c r="HU115" i="24"/>
  <c r="CX116" i="24"/>
  <c r="JE116" i="24"/>
  <c r="ET117" i="24"/>
  <c r="AK118" i="24"/>
  <c r="R120" i="24"/>
  <c r="FS120" i="24"/>
  <c r="IZ120" i="24"/>
  <c r="AD121" i="24"/>
  <c r="EV121" i="24"/>
  <c r="HO121" i="24"/>
  <c r="AD122" i="24"/>
  <c r="FG122" i="24"/>
  <c r="HA122" i="24"/>
  <c r="S123" i="24"/>
  <c r="Y123" i="24"/>
  <c r="CL123" i="24"/>
  <c r="JV123" i="24"/>
  <c r="EG124" i="24"/>
  <c r="EH124" i="24"/>
  <c r="FF124" i="24"/>
  <c r="AP125" i="24"/>
  <c r="AO125" i="24"/>
  <c r="BD126" i="24"/>
  <c r="BA126" i="24"/>
  <c r="GC126" i="24"/>
  <c r="GD126" i="24"/>
  <c r="FH127" i="24"/>
  <c r="FM127" i="24"/>
  <c r="FF127" i="24"/>
  <c r="FE127" i="24"/>
  <c r="AF128" i="24"/>
  <c r="AC128" i="24"/>
  <c r="BB131" i="24"/>
  <c r="BI131" i="24"/>
  <c r="BC131" i="24"/>
  <c r="BA131" i="24"/>
  <c r="GE131" i="24"/>
  <c r="GK131" i="24"/>
  <c r="GF131" i="24"/>
  <c r="GD131" i="24"/>
  <c r="DK124" i="24"/>
  <c r="DQ124" i="24"/>
  <c r="DL124" i="24"/>
  <c r="HO125" i="24"/>
  <c r="HM125" i="24"/>
  <c r="BO126" i="24"/>
  <c r="BU126" i="24"/>
  <c r="BP126" i="24"/>
  <c r="BN126" i="24"/>
  <c r="AR128" i="24"/>
  <c r="AW128" i="24"/>
  <c r="AQ128" i="24"/>
  <c r="AP128" i="24"/>
  <c r="FF128" i="24"/>
  <c r="FE128" i="24"/>
  <c r="IM128" i="24"/>
  <c r="IS128" i="24"/>
  <c r="IK128" i="24"/>
  <c r="IK129" i="24"/>
  <c r="IM129" i="24"/>
  <c r="BD134" i="24"/>
  <c r="BA134" i="24"/>
  <c r="T135" i="24"/>
  <c r="R135" i="24"/>
  <c r="S135" i="24"/>
  <c r="GR135" i="24"/>
  <c r="GO135" i="24"/>
  <c r="FT137" i="24"/>
  <c r="FQ137" i="24"/>
  <c r="KC137" i="24"/>
  <c r="JW137" i="24"/>
  <c r="JV137" i="24"/>
  <c r="CL110" i="24"/>
  <c r="EG110" i="24"/>
  <c r="JU111" i="24"/>
  <c r="AO112" i="24"/>
  <c r="CK112" i="24"/>
  <c r="HN112" i="24"/>
  <c r="JK112" i="24"/>
  <c r="CM114" i="24"/>
  <c r="DU115" i="24"/>
  <c r="FR115" i="24"/>
  <c r="GE115" i="24"/>
  <c r="HN115" i="24"/>
  <c r="CW116" i="24"/>
  <c r="IB116" i="24"/>
  <c r="IX116" i="24"/>
  <c r="JK116" i="24"/>
  <c r="AC118" i="24"/>
  <c r="FH118" i="24"/>
  <c r="R123" i="24"/>
  <c r="DK123" i="24"/>
  <c r="HM124" i="24"/>
  <c r="HO124" i="24"/>
  <c r="EH126" i="24"/>
  <c r="EG126" i="24"/>
  <c r="IB127" i="24"/>
  <c r="IG127" i="24"/>
  <c r="HY127" i="24"/>
  <c r="FS134" i="24"/>
  <c r="FY134" i="24"/>
  <c r="FT134" i="24"/>
  <c r="FQ134" i="24"/>
  <c r="GC136" i="24"/>
  <c r="GD136" i="24"/>
  <c r="GO124" i="24"/>
  <c r="CW125" i="24"/>
  <c r="E126" i="24"/>
  <c r="CA126" i="24"/>
  <c r="FS126" i="24"/>
  <c r="JI126" i="24"/>
  <c r="GO128" i="24"/>
  <c r="EH130" i="24"/>
  <c r="CL131" i="24"/>
  <c r="GQ131" i="24"/>
  <c r="JJ131" i="24"/>
  <c r="FH132" i="24"/>
  <c r="HM133" i="24"/>
  <c r="DW134" i="24"/>
  <c r="HN134" i="24"/>
  <c r="AF135" i="24"/>
  <c r="DL135" i="24"/>
  <c r="HD135" i="24"/>
  <c r="DI136" i="24"/>
  <c r="IW136" i="24"/>
  <c r="Q137" i="24"/>
  <c r="T125" i="24"/>
  <c r="CG126" i="24"/>
  <c r="FY126" i="24"/>
  <c r="IW126" i="24"/>
  <c r="JQ126" i="24"/>
  <c r="BY127" i="24"/>
  <c r="CZ127" i="24"/>
  <c r="Q128" i="24"/>
  <c r="AR129" i="24"/>
  <c r="DI129" i="24"/>
  <c r="Q130" i="24"/>
  <c r="CB130" i="24"/>
  <c r="HY130" i="24"/>
  <c r="JI130" i="24"/>
  <c r="AP131" i="24"/>
  <c r="GW131" i="24"/>
  <c r="JQ131" i="24"/>
  <c r="BA132" i="24"/>
  <c r="FF132" i="24"/>
  <c r="BN133" i="24"/>
  <c r="HU133" i="24"/>
  <c r="AP134" i="24"/>
  <c r="HP134" i="24"/>
  <c r="AK135" i="24"/>
  <c r="HB135" i="24"/>
  <c r="DK136" i="24"/>
  <c r="FS136" i="24"/>
  <c r="IY136" i="24"/>
  <c r="FF152" i="24"/>
  <c r="Q111" i="24"/>
  <c r="F88" i="24"/>
  <c r="G103" i="24"/>
  <c r="H80" i="24"/>
  <c r="R112" i="24"/>
  <c r="R110" i="24"/>
  <c r="R108" i="24"/>
  <c r="R106" i="24"/>
  <c r="H111" i="24"/>
  <c r="G105" i="24"/>
  <c r="Y101" i="24"/>
  <c r="Y99" i="24"/>
  <c r="G110" i="24"/>
  <c r="G100" i="24"/>
  <c r="E106" i="24"/>
  <c r="Y72" i="24"/>
  <c r="R111" i="24"/>
  <c r="R105" i="24"/>
  <c r="G96" i="24"/>
  <c r="G72" i="24"/>
  <c r="M27" i="24"/>
  <c r="Y58" i="24"/>
  <c r="T84" i="24"/>
  <c r="H54" i="24"/>
  <c r="S84" i="24"/>
  <c r="H103" i="24"/>
  <c r="M91" i="24"/>
  <c r="G91" i="24"/>
  <c r="R52" i="24"/>
  <c r="H22" i="24"/>
  <c r="F80" i="24"/>
  <c r="Y40" i="24"/>
  <c r="Q33" i="24"/>
  <c r="S41" i="24"/>
  <c r="Y29" i="24"/>
  <c r="S33" i="24"/>
  <c r="H68" i="24"/>
  <c r="S52" i="24"/>
  <c r="F15" i="24"/>
  <c r="G47" i="24"/>
  <c r="F47" i="24"/>
  <c r="G41" i="24"/>
  <c r="M73" i="24"/>
  <c r="F35" i="24"/>
  <c r="R91" i="24"/>
  <c r="R92" i="24"/>
  <c r="Y95" i="24"/>
  <c r="R96" i="24"/>
  <c r="Q98" i="24"/>
  <c r="Q99" i="24"/>
  <c r="Q102" i="24"/>
  <c r="Y112" i="24"/>
  <c r="Y106" i="24"/>
  <c r="G111" i="24"/>
  <c r="M105" i="24"/>
  <c r="H112" i="24"/>
  <c r="M106" i="24"/>
  <c r="H106" i="24"/>
  <c r="Q105" i="24"/>
  <c r="F72" i="24"/>
  <c r="F58" i="24"/>
  <c r="M103" i="24"/>
  <c r="R35" i="24"/>
  <c r="Y41" i="24"/>
  <c r="E68" i="24"/>
  <c r="Y35" i="24"/>
  <c r="E35" i="24"/>
  <c r="S112" i="24"/>
  <c r="S110" i="24"/>
  <c r="S108" i="24"/>
  <c r="S106" i="24"/>
  <c r="H105" i="24"/>
  <c r="Y88" i="24"/>
  <c r="Y111" i="24"/>
  <c r="Y105" i="24"/>
  <c r="M58" i="24"/>
  <c r="H84" i="24"/>
  <c r="H57" i="24"/>
  <c r="F84" i="24"/>
  <c r="F57" i="24"/>
  <c r="R33" i="24"/>
  <c r="S35" i="24"/>
  <c r="M80" i="24"/>
  <c r="S40" i="24"/>
  <c r="Q52" i="24"/>
  <c r="T41" i="24"/>
  <c r="S29" i="24"/>
  <c r="E58" i="24"/>
  <c r="E57" i="24"/>
  <c r="H15" i="24"/>
  <c r="E47" i="24"/>
  <c r="M30" i="24"/>
  <c r="M35" i="24"/>
  <c r="Q40" i="24"/>
  <c r="S91" i="24"/>
  <c r="T92" i="24"/>
  <c r="T96" i="24"/>
  <c r="T98" i="24"/>
  <c r="T99" i="24"/>
  <c r="Q101" i="24"/>
  <c r="T102" i="24"/>
  <c r="F111" i="24"/>
  <c r="M12" i="24"/>
  <c r="E12" i="24"/>
  <c r="S15" i="24"/>
  <c r="R15" i="24"/>
  <c r="JW15" i="24"/>
  <c r="KC15" i="24"/>
  <c r="AQ16" i="24"/>
  <c r="AR16" i="24"/>
  <c r="FG16" i="24"/>
  <c r="FE16" i="24"/>
  <c r="IL16" i="24"/>
  <c r="IN16" i="24"/>
  <c r="IS47" i="24"/>
  <c r="IL47" i="24"/>
  <c r="GE73" i="24"/>
  <c r="GF73" i="24"/>
  <c r="DE31" i="24"/>
  <c r="CX31" i="24"/>
  <c r="IA31" i="24"/>
  <c r="HZ31" i="24"/>
  <c r="IA63" i="24"/>
  <c r="IG63" i="24"/>
  <c r="GQ30" i="24"/>
  <c r="GP30" i="24"/>
  <c r="EO52" i="24"/>
  <c r="EH52" i="24"/>
  <c r="EI52" i="24"/>
  <c r="IG12" i="24"/>
  <c r="BZ12" i="24"/>
  <c r="AD11" i="24"/>
  <c r="H12" i="24"/>
  <c r="EV11" i="24"/>
  <c r="ET11" i="24"/>
  <c r="IS11" i="24"/>
  <c r="IN11" i="24"/>
  <c r="DE12" i="24"/>
  <c r="CY12" i="24"/>
  <c r="FA12" i="24"/>
  <c r="ET12" i="24"/>
  <c r="HY12" i="24"/>
  <c r="DW15" i="24"/>
  <c r="DX15" i="24"/>
  <c r="ES15" i="24"/>
  <c r="JU15" i="24"/>
  <c r="AO16" i="24"/>
  <c r="EO16" i="24"/>
  <c r="EH16" i="24"/>
  <c r="JK16" i="24"/>
  <c r="JI16" i="24"/>
  <c r="AW47" i="24"/>
  <c r="AQ47" i="24"/>
  <c r="GC73" i="24"/>
  <c r="BA31" i="24"/>
  <c r="GP31" i="24"/>
  <c r="GO31" i="24"/>
  <c r="HY31" i="24"/>
  <c r="ET63" i="24"/>
  <c r="EU63" i="24"/>
  <c r="HY63" i="24"/>
  <c r="Q29" i="24"/>
  <c r="IG29" i="24"/>
  <c r="HZ29" i="24"/>
  <c r="BI30" i="24"/>
  <c r="BB30" i="24"/>
  <c r="BA30" i="24"/>
  <c r="AQ41" i="24"/>
  <c r="AR41" i="24"/>
  <c r="AP41" i="24"/>
  <c r="AW41" i="24"/>
  <c r="DU41" i="24"/>
  <c r="DX41" i="24"/>
  <c r="F52" i="24"/>
  <c r="G52" i="24"/>
  <c r="M52" i="24"/>
  <c r="FE52" i="24"/>
  <c r="FF52" i="24"/>
  <c r="Y15" i="24"/>
  <c r="Q12" i="24"/>
  <c r="JQ12" i="24"/>
  <c r="CG12" i="24"/>
  <c r="AE47" i="24"/>
  <c r="HA11" i="24"/>
  <c r="CB11" i="24"/>
  <c r="BI12" i="24"/>
  <c r="BA12" i="24"/>
  <c r="CB12" i="24"/>
  <c r="GC12" i="24"/>
  <c r="IA12" i="24"/>
  <c r="IS12" i="24"/>
  <c r="IN12" i="24"/>
  <c r="JL12" i="24"/>
  <c r="CM15" i="24"/>
  <c r="CS15" i="24"/>
  <c r="EH15" i="24"/>
  <c r="EU15" i="24"/>
  <c r="HC15" i="24"/>
  <c r="HB15" i="24"/>
  <c r="HM15" i="24"/>
  <c r="JV15" i="24"/>
  <c r="AP16" i="24"/>
  <c r="BB16" i="24"/>
  <c r="BD16" i="24"/>
  <c r="IA16" i="24"/>
  <c r="IB16" i="24"/>
  <c r="IK16" i="24"/>
  <c r="AQ73" i="24"/>
  <c r="AW73" i="24"/>
  <c r="GD73" i="24"/>
  <c r="GP73" i="24"/>
  <c r="GW73" i="24"/>
  <c r="KC73" i="24"/>
  <c r="JV73" i="24"/>
  <c r="F31" i="24"/>
  <c r="AP31" i="24"/>
  <c r="BC31" i="24"/>
  <c r="IB31" i="24"/>
  <c r="IL31" i="24"/>
  <c r="IM31" i="24"/>
  <c r="DI63" i="24"/>
  <c r="GK63" i="24"/>
  <c r="GC63" i="24"/>
  <c r="HZ63" i="24"/>
  <c r="GW29" i="24"/>
  <c r="GP29" i="24"/>
  <c r="GO29" i="24"/>
  <c r="GF30" i="24"/>
  <c r="GE30" i="24"/>
  <c r="GO30" i="24"/>
  <c r="GP41" i="24"/>
  <c r="GQ41" i="24"/>
  <c r="GO41" i="24"/>
  <c r="GW41" i="24"/>
  <c r="HM52" i="24"/>
  <c r="HP52" i="24"/>
  <c r="IS16" i="24"/>
  <c r="HU15" i="24"/>
  <c r="BY12" i="24"/>
  <c r="BY11" i="24"/>
  <c r="HI11" i="24"/>
  <c r="CA47" i="24"/>
  <c r="HC11" i="24"/>
  <c r="JI12" i="24"/>
  <c r="AK11" i="24"/>
  <c r="AF11" i="24"/>
  <c r="BB11" i="24"/>
  <c r="ES11" i="24"/>
  <c r="GD11" i="24"/>
  <c r="GF11" i="24"/>
  <c r="IL11" i="24"/>
  <c r="BB12" i="24"/>
  <c r="CX12" i="24"/>
  <c r="EU12" i="24"/>
  <c r="GE12" i="24"/>
  <c r="HZ12" i="24"/>
  <c r="Q15" i="24"/>
  <c r="CK15" i="24"/>
  <c r="DJ15" i="24"/>
  <c r="DI15" i="24"/>
  <c r="DU15" i="24"/>
  <c r="EJ15" i="24"/>
  <c r="EV15" i="24"/>
  <c r="FQ15" i="24"/>
  <c r="GK15" i="24"/>
  <c r="GE15" i="24"/>
  <c r="GO15" i="24"/>
  <c r="HO15" i="24"/>
  <c r="JX15" i="24"/>
  <c r="AW16" i="24"/>
  <c r="CA16" i="24"/>
  <c r="BY16" i="24"/>
  <c r="FF16" i="24"/>
  <c r="HY16" i="24"/>
  <c r="IM16" i="24"/>
  <c r="JL16" i="24"/>
  <c r="BM47" i="24"/>
  <c r="FM47" i="24"/>
  <c r="GW47" i="24"/>
  <c r="GO47" i="24"/>
  <c r="IK47" i="24"/>
  <c r="AO73" i="24"/>
  <c r="GK73" i="24"/>
  <c r="G31" i="24"/>
  <c r="AR31" i="24"/>
  <c r="BI31" i="24"/>
  <c r="CW31" i="24"/>
  <c r="GQ31" i="24"/>
  <c r="IG31" i="24"/>
  <c r="KC31" i="24"/>
  <c r="JU31" i="24"/>
  <c r="EI63" i="24"/>
  <c r="EH63" i="24"/>
  <c r="GD63" i="24"/>
  <c r="IB63" i="24"/>
  <c r="CX29" i="24"/>
  <c r="CW29" i="24"/>
  <c r="AF30" i="24"/>
  <c r="AC30" i="24"/>
  <c r="CM30" i="24"/>
  <c r="CS30" i="24"/>
  <c r="CN30" i="24"/>
  <c r="FT30" i="24"/>
  <c r="FQ30" i="24"/>
  <c r="GC30" i="24"/>
  <c r="GW30" i="24"/>
  <c r="IA41" i="24"/>
  <c r="IB41" i="24"/>
  <c r="HZ41" i="24"/>
  <c r="IG41" i="24"/>
  <c r="CM41" i="24"/>
  <c r="CX41" i="24"/>
  <c r="JW41" i="24"/>
  <c r="IL52" i="24"/>
  <c r="KC52" i="24"/>
  <c r="DE55" i="24"/>
  <c r="EO55" i="24"/>
  <c r="GE55" i="24"/>
  <c r="GP55" i="24"/>
  <c r="HZ55" i="24"/>
  <c r="BN81" i="24"/>
  <c r="CS81" i="24"/>
  <c r="EO81" i="24"/>
  <c r="JV81" i="24"/>
  <c r="M33" i="24"/>
  <c r="AP33" i="24"/>
  <c r="CM33" i="24"/>
  <c r="DJ33" i="24"/>
  <c r="GO33" i="24"/>
  <c r="HP33" i="24"/>
  <c r="IM33" i="24"/>
  <c r="R34" i="24"/>
  <c r="CB34" i="24"/>
  <c r="GO34" i="24"/>
  <c r="IG34" i="24"/>
  <c r="AF66" i="24"/>
  <c r="CW66" i="24"/>
  <c r="EO66" i="24"/>
  <c r="HP66" i="24"/>
  <c r="CS60" i="24"/>
  <c r="CK60" i="24"/>
  <c r="CN60" i="24"/>
  <c r="GQ60" i="24"/>
  <c r="GP60" i="24"/>
  <c r="GO60" i="24"/>
  <c r="IX60" i="24"/>
  <c r="IW60" i="24"/>
  <c r="JL60" i="24"/>
  <c r="IM35" i="24"/>
  <c r="IL35" i="24"/>
  <c r="IK35" i="24"/>
  <c r="DE40" i="24"/>
  <c r="CY40" i="24"/>
  <c r="DX40" i="24"/>
  <c r="HM38" i="24"/>
  <c r="HP38" i="24"/>
  <c r="GD42" i="24"/>
  <c r="GF42" i="24"/>
  <c r="GC42" i="24"/>
  <c r="EG57" i="24"/>
  <c r="EJ57" i="24"/>
  <c r="IX84" i="24"/>
  <c r="IZ84" i="24"/>
  <c r="IY84" i="24"/>
  <c r="S80" i="24"/>
  <c r="Q80" i="24"/>
  <c r="JQ56" i="24"/>
  <c r="JJ56" i="24"/>
  <c r="JL56" i="24"/>
  <c r="JK56" i="24"/>
  <c r="AO22" i="24"/>
  <c r="AP22" i="24"/>
  <c r="HZ22" i="24"/>
  <c r="HY22" i="24"/>
  <c r="FS101" i="24"/>
  <c r="FR101" i="24"/>
  <c r="IX103" i="24"/>
  <c r="IZ103" i="24"/>
  <c r="IY103" i="24"/>
  <c r="IW103" i="24"/>
  <c r="AE105" i="24"/>
  <c r="AK105" i="24"/>
  <c r="AD105" i="24"/>
  <c r="AF105" i="24"/>
  <c r="AC105" i="24"/>
  <c r="JK106" i="24"/>
  <c r="JQ106" i="24"/>
  <c r="JJ106" i="24"/>
  <c r="JL106" i="24"/>
  <c r="JI106" i="24"/>
  <c r="BP107" i="24"/>
  <c r="BM107" i="24"/>
  <c r="AP114" i="24"/>
  <c r="AQ114" i="24"/>
  <c r="AW114" i="24"/>
  <c r="AO114" i="24"/>
  <c r="DV117" i="24"/>
  <c r="DX117" i="24"/>
  <c r="DW117" i="24"/>
  <c r="DU117" i="24"/>
  <c r="IM117" i="24"/>
  <c r="IK117" i="24"/>
  <c r="GO118" i="24"/>
  <c r="GR118" i="24"/>
  <c r="Q124" i="24"/>
  <c r="R124" i="24"/>
  <c r="FY124" i="24"/>
  <c r="FS124" i="24"/>
  <c r="FR124" i="24"/>
  <c r="FQ124" i="24"/>
  <c r="AW130" i="24"/>
  <c r="AO130" i="24"/>
  <c r="AR130" i="24"/>
  <c r="AQ130" i="24"/>
  <c r="AP130" i="24"/>
  <c r="FF130" i="24"/>
  <c r="FE130" i="24"/>
  <c r="CW34" i="24"/>
  <c r="GP34" i="24"/>
  <c r="BA66" i="24"/>
  <c r="CX66" i="24"/>
  <c r="AR35" i="24"/>
  <c r="AW35" i="24"/>
  <c r="AQ35" i="24"/>
  <c r="JW35" i="24"/>
  <c r="JX35" i="24"/>
  <c r="JV35" i="24"/>
  <c r="AW38" i="24"/>
  <c r="AO38" i="24"/>
  <c r="AR38" i="24"/>
  <c r="AQ38" i="24"/>
  <c r="HB42" i="24"/>
  <c r="HC42" i="24"/>
  <c r="HA42" i="24"/>
  <c r="JQ42" i="24"/>
  <c r="JI42" i="24"/>
  <c r="JL42" i="24"/>
  <c r="JK42" i="24"/>
  <c r="BN58" i="24"/>
  <c r="BM58" i="24"/>
  <c r="R24" i="24"/>
  <c r="Q24" i="24"/>
  <c r="BC24" i="24"/>
  <c r="BA24" i="24"/>
  <c r="CG82" i="24"/>
  <c r="BY82" i="24"/>
  <c r="CB82" i="24"/>
  <c r="CA82" i="24"/>
  <c r="HB82" i="24"/>
  <c r="HA82" i="24"/>
  <c r="AD84" i="24"/>
  <c r="AE84" i="24"/>
  <c r="CK84" i="24"/>
  <c r="CN84" i="24"/>
  <c r="FY84" i="24"/>
  <c r="FT84" i="24"/>
  <c r="FS84" i="24"/>
  <c r="FR84" i="24"/>
  <c r="BN78" i="24"/>
  <c r="BP78" i="24"/>
  <c r="BO78" i="24"/>
  <c r="BM78" i="24"/>
  <c r="FT56" i="24"/>
  <c r="FQ56" i="24"/>
  <c r="FY56" i="24"/>
  <c r="FR56" i="24"/>
  <c r="DK68" i="24"/>
  <c r="DI68" i="24"/>
  <c r="CG91" i="24"/>
  <c r="CA91" i="24"/>
  <c r="BZ91" i="24"/>
  <c r="BY91" i="24"/>
  <c r="BN98" i="24"/>
  <c r="BP98" i="24"/>
  <c r="BO98" i="24"/>
  <c r="BM98" i="24"/>
  <c r="S100" i="24"/>
  <c r="R100" i="24"/>
  <c r="T100" i="24"/>
  <c r="Q100" i="24"/>
  <c r="FF103" i="24"/>
  <c r="FH103" i="24"/>
  <c r="FG103" i="24"/>
  <c r="FE103" i="24"/>
  <c r="IL29" i="24"/>
  <c r="DE30" i="24"/>
  <c r="EO30" i="24"/>
  <c r="BC41" i="24"/>
  <c r="CK41" i="24"/>
  <c r="IM41" i="24"/>
  <c r="JU41" i="24"/>
  <c r="CW52" i="24"/>
  <c r="ET52" i="24"/>
  <c r="IA52" i="24"/>
  <c r="JV52" i="24"/>
  <c r="CL54" i="24"/>
  <c r="ES54" i="24"/>
  <c r="JV54" i="24"/>
  <c r="AP55" i="24"/>
  <c r="CW55" i="24"/>
  <c r="EH55" i="24"/>
  <c r="EU55" i="24"/>
  <c r="GC55" i="24"/>
  <c r="IG55" i="24"/>
  <c r="CL81" i="24"/>
  <c r="CY81" i="24"/>
  <c r="EH81" i="24"/>
  <c r="EU81" i="24"/>
  <c r="KC81" i="24"/>
  <c r="AW33" i="24"/>
  <c r="CX33" i="24"/>
  <c r="GC33" i="24"/>
  <c r="GW33" i="24"/>
  <c r="IK33" i="24"/>
  <c r="JV33" i="24"/>
  <c r="BN34" i="24"/>
  <c r="GE34" i="24"/>
  <c r="GW34" i="24"/>
  <c r="HZ34" i="24"/>
  <c r="IL34" i="24"/>
  <c r="JL34" i="24"/>
  <c r="CM66" i="24"/>
  <c r="DE66" i="24"/>
  <c r="EH66" i="24"/>
  <c r="ET66" i="24"/>
  <c r="FT66" i="24"/>
  <c r="CL60" i="24"/>
  <c r="DE60" i="24"/>
  <c r="CY60" i="24"/>
  <c r="DX60" i="24"/>
  <c r="CX35" i="24"/>
  <c r="CY35" i="24"/>
  <c r="CW35" i="24"/>
  <c r="ET35" i="24"/>
  <c r="ES35" i="24"/>
  <c r="CS40" i="24"/>
  <c r="CK40" i="24"/>
  <c r="CN40" i="24"/>
  <c r="CW40" i="24"/>
  <c r="GQ40" i="24"/>
  <c r="GP40" i="24"/>
  <c r="GO40" i="24"/>
  <c r="IX40" i="24"/>
  <c r="IW40" i="24"/>
  <c r="JL40" i="24"/>
  <c r="BI38" i="24"/>
  <c r="BC38" i="24"/>
  <c r="BB38" i="24"/>
  <c r="JV38" i="24"/>
  <c r="JX38" i="24"/>
  <c r="JU38" i="24"/>
  <c r="CW42" i="24"/>
  <c r="CX42" i="24"/>
  <c r="EJ42" i="24"/>
  <c r="EH42" i="24"/>
  <c r="EG42" i="24"/>
  <c r="AR57" i="24"/>
  <c r="AO57" i="24"/>
  <c r="IX58" i="24"/>
  <c r="IW58" i="24"/>
  <c r="HU24" i="24"/>
  <c r="HM24" i="24"/>
  <c r="HP24" i="24"/>
  <c r="HO24" i="24"/>
  <c r="FF82" i="24"/>
  <c r="FE82" i="24"/>
  <c r="BA80" i="24"/>
  <c r="BD80" i="24"/>
  <c r="JK22" i="24"/>
  <c r="JQ22" i="24"/>
  <c r="JI22" i="24"/>
  <c r="JL22" i="24"/>
  <c r="JJ22" i="24"/>
  <c r="IK52" i="24"/>
  <c r="JX52" i="24"/>
  <c r="CY55" i="24"/>
  <c r="EJ55" i="24"/>
  <c r="CN81" i="24"/>
  <c r="EJ81" i="24"/>
  <c r="CL33" i="24"/>
  <c r="IL33" i="24"/>
  <c r="JW66" i="24"/>
  <c r="JV66" i="24"/>
  <c r="AF35" i="24"/>
  <c r="AC35" i="24"/>
  <c r="GQ35" i="24"/>
  <c r="GP35" i="24"/>
  <c r="GO35" i="24"/>
  <c r="GF57" i="24"/>
  <c r="GC57" i="24"/>
  <c r="FY58" i="24"/>
  <c r="FQ58" i="24"/>
  <c r="FT58" i="24"/>
  <c r="FS58" i="24"/>
  <c r="JL58" i="24"/>
  <c r="JQ58" i="24"/>
  <c r="JK58" i="24"/>
  <c r="JJ58" i="24"/>
  <c r="FF24" i="24"/>
  <c r="FE24" i="24"/>
  <c r="FT82" i="24"/>
  <c r="FY82" i="24"/>
  <c r="FS82" i="24"/>
  <c r="FR82" i="24"/>
  <c r="HY82" i="24"/>
  <c r="IB82" i="24"/>
  <c r="BN84" i="24"/>
  <c r="BM84" i="24"/>
  <c r="IN84" i="24"/>
  <c r="IK84" i="24"/>
  <c r="GR78" i="24"/>
  <c r="GO78" i="24"/>
  <c r="R56" i="24"/>
  <c r="S56" i="24"/>
  <c r="CZ87" i="24"/>
  <c r="CW87" i="24"/>
  <c r="ES87" i="24"/>
  <c r="EV87" i="24"/>
  <c r="HZ87" i="24"/>
  <c r="HY87" i="24"/>
  <c r="FY92" i="24"/>
  <c r="FS92" i="24"/>
  <c r="FR92" i="24"/>
  <c r="FQ92" i="24"/>
  <c r="HD132" i="24"/>
  <c r="HC132" i="24"/>
  <c r="HB132" i="24"/>
  <c r="HA132" i="24"/>
  <c r="JU151" i="24"/>
  <c r="JV151" i="24"/>
  <c r="R153" i="24"/>
  <c r="Q153" i="24"/>
  <c r="FF80" i="24"/>
  <c r="FH80" i="24"/>
  <c r="DJ56" i="24"/>
  <c r="DL56" i="24"/>
  <c r="DI56" i="24"/>
  <c r="S22" i="24"/>
  <c r="R22" i="24"/>
  <c r="AK72" i="24"/>
  <c r="AC72" i="24"/>
  <c r="AF72" i="24"/>
  <c r="AE72" i="24"/>
  <c r="ES74" i="24"/>
  <c r="EV74" i="24"/>
  <c r="AK87" i="24"/>
  <c r="AC87" i="24"/>
  <c r="AF87" i="24"/>
  <c r="AE87" i="24"/>
  <c r="DJ87" i="24"/>
  <c r="DL87" i="24"/>
  <c r="DK87" i="24"/>
  <c r="DK88" i="24"/>
  <c r="DJ88" i="24"/>
  <c r="DL88" i="24"/>
  <c r="DI88" i="24"/>
  <c r="FG88" i="24"/>
  <c r="FF88" i="24"/>
  <c r="FE88" i="24"/>
  <c r="GR88" i="24"/>
  <c r="GO88" i="24"/>
  <c r="AP89" i="24"/>
  <c r="AO89" i="24"/>
  <c r="JE91" i="24"/>
  <c r="IX91" i="24"/>
  <c r="IW91" i="24"/>
  <c r="JE93" i="24"/>
  <c r="IW93" i="24"/>
  <c r="IZ93" i="24"/>
  <c r="IY93" i="24"/>
  <c r="BU95" i="24"/>
  <c r="BM95" i="24"/>
  <c r="BP95" i="24"/>
  <c r="BO95" i="24"/>
  <c r="CA97" i="24"/>
  <c r="BZ97" i="24"/>
  <c r="HC97" i="24"/>
  <c r="HB97" i="24"/>
  <c r="HD97" i="24"/>
  <c r="HA97" i="24"/>
  <c r="IN97" i="24"/>
  <c r="IK97" i="24"/>
  <c r="CL98" i="24"/>
  <c r="CK98" i="24"/>
  <c r="EC98" i="24"/>
  <c r="DU98" i="24"/>
  <c r="DX98" i="24"/>
  <c r="DW98" i="24"/>
  <c r="JV98" i="24"/>
  <c r="JU98" i="24"/>
  <c r="AK99" i="24"/>
  <c r="AC99" i="24"/>
  <c r="AF99" i="24"/>
  <c r="AE99" i="24"/>
  <c r="HC99" i="24"/>
  <c r="HB99" i="24"/>
  <c r="HD99" i="24"/>
  <c r="HA99" i="24"/>
  <c r="JK100" i="24"/>
  <c r="JJ100" i="24"/>
  <c r="S103" i="24"/>
  <c r="R103" i="24"/>
  <c r="T103" i="24"/>
  <c r="Q103" i="24"/>
  <c r="BD103" i="24"/>
  <c r="BA103" i="24"/>
  <c r="GD103" i="24"/>
  <c r="GC103" i="24"/>
  <c r="HU103" i="24"/>
  <c r="HM103" i="24"/>
  <c r="HP103" i="24"/>
  <c r="HO103" i="24"/>
  <c r="CL105" i="24"/>
  <c r="CS105" i="24"/>
  <c r="CM105" i="24"/>
  <c r="CK105" i="24"/>
  <c r="HN57" i="24"/>
  <c r="AE24" i="24"/>
  <c r="CK24" i="24"/>
  <c r="DW24" i="24"/>
  <c r="HB24" i="24"/>
  <c r="DJ82" i="24"/>
  <c r="EC82" i="24"/>
  <c r="Q84" i="24"/>
  <c r="CB84" i="24"/>
  <c r="DU84" i="24"/>
  <c r="FG84" i="24"/>
  <c r="JL84" i="24"/>
  <c r="AE78" i="24"/>
  <c r="EC78" i="24"/>
  <c r="DV78" i="24"/>
  <c r="FS78" i="24"/>
  <c r="HB78" i="24"/>
  <c r="HC78" i="24"/>
  <c r="AO80" i="24"/>
  <c r="BZ80" i="24"/>
  <c r="DI80" i="24"/>
  <c r="EC80" i="24"/>
  <c r="HU80" i="24"/>
  <c r="HN80" i="24"/>
  <c r="AK56" i="24"/>
  <c r="AE56" i="24"/>
  <c r="HP56" i="24"/>
  <c r="HM56" i="24"/>
  <c r="HU56" i="24"/>
  <c r="BN22" i="24"/>
  <c r="BP22" i="24"/>
  <c r="BM22" i="24"/>
  <c r="FH22" i="24"/>
  <c r="FF22" i="24"/>
  <c r="E27" i="24"/>
  <c r="JQ68" i="24"/>
  <c r="JL68" i="24"/>
  <c r="JI68" i="24"/>
  <c r="IN72" i="24"/>
  <c r="IK72" i="24"/>
  <c r="BP74" i="24"/>
  <c r="BN74" i="24"/>
  <c r="BO74" i="24"/>
  <c r="BM74" i="24"/>
  <c r="JK74" i="24"/>
  <c r="JJ74" i="24"/>
  <c r="HB88" i="24"/>
  <c r="HD88" i="24"/>
  <c r="HC88" i="24"/>
  <c r="CL89" i="24"/>
  <c r="CK89" i="24"/>
  <c r="JQ93" i="24"/>
  <c r="JK93" i="24"/>
  <c r="JJ93" i="24"/>
  <c r="CG95" i="24"/>
  <c r="CA95" i="24"/>
  <c r="BZ95" i="24"/>
  <c r="IX97" i="24"/>
  <c r="IZ97" i="24"/>
  <c r="IY97" i="24"/>
  <c r="HC98" i="24"/>
  <c r="HB98" i="24"/>
  <c r="HD98" i="24"/>
  <c r="HA98" i="24"/>
  <c r="FS100" i="24"/>
  <c r="FR100" i="24"/>
  <c r="BD101" i="24"/>
  <c r="BA101" i="24"/>
  <c r="H102" i="24"/>
  <c r="E102" i="24"/>
  <c r="AK102" i="24"/>
  <c r="AC102" i="24"/>
  <c r="AF102" i="24"/>
  <c r="AE102" i="24"/>
  <c r="BN103" i="24"/>
  <c r="BP103" i="24"/>
  <c r="BO103" i="24"/>
  <c r="IB103" i="24"/>
  <c r="IA103" i="24"/>
  <c r="HZ103" i="24"/>
  <c r="CS106" i="24"/>
  <c r="CK106" i="24"/>
  <c r="GK110" i="24"/>
  <c r="GE110" i="24"/>
  <c r="GD110" i="24"/>
  <c r="GC110" i="24"/>
  <c r="GD60" i="24"/>
  <c r="IK60" i="24"/>
  <c r="GD35" i="24"/>
  <c r="HZ35" i="24"/>
  <c r="GD40" i="24"/>
  <c r="IK40" i="24"/>
  <c r="Y42" i="24"/>
  <c r="BM42" i="24"/>
  <c r="DV42" i="24"/>
  <c r="AD57" i="24"/>
  <c r="BZ57" i="24"/>
  <c r="HO57" i="24"/>
  <c r="AC58" i="24"/>
  <c r="DV58" i="24"/>
  <c r="AD82" i="24"/>
  <c r="EV78" i="24"/>
  <c r="ES78" i="24"/>
  <c r="JQ78" i="24"/>
  <c r="JI78" i="24"/>
  <c r="CA80" i="24"/>
  <c r="FE80" i="24"/>
  <c r="IN80" i="24"/>
  <c r="IK80" i="24"/>
  <c r="CB56" i="24"/>
  <c r="CG56" i="24"/>
  <c r="BY56" i="24"/>
  <c r="CZ22" i="24"/>
  <c r="CW22" i="24"/>
  <c r="R27" i="24"/>
  <c r="T27" i="24"/>
  <c r="S27" i="24"/>
  <c r="AE68" i="24"/>
  <c r="AD68" i="24"/>
  <c r="IX72" i="24"/>
  <c r="IZ72" i="24"/>
  <c r="IY72" i="24"/>
  <c r="CA74" i="24"/>
  <c r="CG74" i="24"/>
  <c r="CB74" i="24"/>
  <c r="BZ74" i="24"/>
  <c r="BU91" i="24"/>
  <c r="BM91" i="24"/>
  <c r="BP91" i="24"/>
  <c r="BO91" i="24"/>
  <c r="FM92" i="24"/>
  <c r="FE92" i="24"/>
  <c r="FH92" i="24"/>
  <c r="FG92" i="24"/>
  <c r="FM94" i="24"/>
  <c r="FF94" i="24"/>
  <c r="FE94" i="24"/>
  <c r="H98" i="24"/>
  <c r="E98" i="24"/>
  <c r="AK98" i="24"/>
  <c r="AC98" i="24"/>
  <c r="AF98" i="24"/>
  <c r="AE98" i="24"/>
  <c r="EG100" i="24"/>
  <c r="EH100" i="24"/>
  <c r="BN101" i="24"/>
  <c r="BP101" i="24"/>
  <c r="BO101" i="24"/>
  <c r="BN102" i="24"/>
  <c r="BP102" i="24"/>
  <c r="BO102" i="24"/>
  <c r="CZ103" i="24"/>
  <c r="CW103" i="24"/>
  <c r="EC103" i="24"/>
  <c r="DU103" i="24"/>
  <c r="DX103" i="24"/>
  <c r="DW103" i="24"/>
  <c r="IM103" i="24"/>
  <c r="IN103" i="24"/>
  <c r="IL103" i="24"/>
  <c r="JQ105" i="24"/>
  <c r="JI105" i="24"/>
  <c r="CS108" i="24"/>
  <c r="CM108" i="24"/>
  <c r="CL108" i="24"/>
  <c r="CK108" i="24"/>
  <c r="EH108" i="24"/>
  <c r="EO108" i="24"/>
  <c r="EI108" i="24"/>
  <c r="EG108" i="24"/>
  <c r="E109" i="24"/>
  <c r="F109" i="24"/>
  <c r="CA68" i="24"/>
  <c r="H72" i="24"/>
  <c r="BM72" i="24"/>
  <c r="DJ72" i="24"/>
  <c r="FF72" i="24"/>
  <c r="GO72" i="24"/>
  <c r="HU72" i="24"/>
  <c r="FT74" i="24"/>
  <c r="IX74" i="24"/>
  <c r="BY87" i="24"/>
  <c r="CG87" i="24"/>
  <c r="IZ87" i="24"/>
  <c r="R88" i="24"/>
  <c r="AK88" i="24"/>
  <c r="EH88" i="24"/>
  <c r="GD88" i="24"/>
  <c r="IX88" i="24"/>
  <c r="AK89" i="24"/>
  <c r="HA89" i="24"/>
  <c r="HI89" i="24"/>
  <c r="HU89" i="24"/>
  <c r="BM90" i="24"/>
  <c r="BU90" i="24"/>
  <c r="CG90" i="24"/>
  <c r="HU90" i="24"/>
  <c r="AP91" i="24"/>
  <c r="FE91" i="24"/>
  <c r="FM91" i="24"/>
  <c r="FY91" i="24"/>
  <c r="AK92" i="24"/>
  <c r="EH92" i="24"/>
  <c r="IW92" i="24"/>
  <c r="JE92" i="24"/>
  <c r="JQ92" i="24"/>
  <c r="EC93" i="24"/>
  <c r="HZ93" i="24"/>
  <c r="BM94" i="24"/>
  <c r="BU94" i="24"/>
  <c r="CG94" i="24"/>
  <c r="HU94" i="24"/>
  <c r="AP95" i="24"/>
  <c r="FE95" i="24"/>
  <c r="FM95" i="24"/>
  <c r="FY95" i="24"/>
  <c r="AK96" i="24"/>
  <c r="AC97" i="24"/>
  <c r="AK97" i="24"/>
  <c r="HZ97" i="24"/>
  <c r="FF98" i="24"/>
  <c r="JJ98" i="24"/>
  <c r="DU99" i="24"/>
  <c r="EC99" i="24"/>
  <c r="FF99" i="24"/>
  <c r="DJ100" i="24"/>
  <c r="FF100" i="24"/>
  <c r="HM100" i="24"/>
  <c r="HU100" i="24"/>
  <c r="IX100" i="24"/>
  <c r="AC101" i="24"/>
  <c r="AK101" i="24"/>
  <c r="DJ101" i="24"/>
  <c r="HM101" i="24"/>
  <c r="HU101" i="24"/>
  <c r="DJ102" i="24"/>
  <c r="HB102" i="24"/>
  <c r="AP103" i="24"/>
  <c r="CS104" i="24"/>
  <c r="DW104" i="24"/>
  <c r="DX104" i="24"/>
  <c r="HO104" i="24"/>
  <c r="HU104" i="24"/>
  <c r="JW104" i="24"/>
  <c r="Q106" i="24"/>
  <c r="AE109" i="24"/>
  <c r="AK109" i="24"/>
  <c r="AF109" i="24"/>
  <c r="AD109" i="24"/>
  <c r="AP110" i="24"/>
  <c r="AW110" i="24"/>
  <c r="AQ110" i="24"/>
  <c r="AO110" i="24"/>
  <c r="HO110" i="24"/>
  <c r="HU110" i="24"/>
  <c r="HP110" i="24"/>
  <c r="HN110" i="24"/>
  <c r="JQ110" i="24"/>
  <c r="JI110" i="24"/>
  <c r="JL110" i="24"/>
  <c r="JK110" i="24"/>
  <c r="FH112" i="24"/>
  <c r="FE112" i="24"/>
  <c r="CG113" i="24"/>
  <c r="BY113" i="24"/>
  <c r="CB113" i="24"/>
  <c r="CA113" i="24"/>
  <c r="CA114" i="24"/>
  <c r="CG114" i="24"/>
  <c r="CB114" i="24"/>
  <c r="BZ114" i="24"/>
  <c r="EH115" i="24"/>
  <c r="EI115" i="24"/>
  <c r="EG115" i="24"/>
  <c r="EO115" i="24"/>
  <c r="BN118" i="24"/>
  <c r="BU118" i="24"/>
  <c r="IZ123" i="24"/>
  <c r="JE123" i="24"/>
  <c r="IY123" i="24"/>
  <c r="IW123" i="24"/>
  <c r="HA104" i="24"/>
  <c r="HD104" i="24"/>
  <c r="CA105" i="24"/>
  <c r="CG105" i="24"/>
  <c r="BY105" i="24"/>
  <c r="EH105" i="24"/>
  <c r="EG105" i="24"/>
  <c r="EO105" i="24"/>
  <c r="HO105" i="24"/>
  <c r="HN105" i="24"/>
  <c r="KC110" i="24"/>
  <c r="JW110" i="24"/>
  <c r="JV110" i="24"/>
  <c r="AP111" i="24"/>
  <c r="AW111" i="24"/>
  <c r="AQ111" i="24"/>
  <c r="AO111" i="24"/>
  <c r="GO111" i="24"/>
  <c r="GP111" i="24"/>
  <c r="CS113" i="24"/>
  <c r="CM113" i="24"/>
  <c r="CL113" i="24"/>
  <c r="EH113" i="24"/>
  <c r="EO113" i="24"/>
  <c r="EI113" i="24"/>
  <c r="EG113" i="24"/>
  <c r="S117" i="24"/>
  <c r="R117" i="24"/>
  <c r="CM117" i="24"/>
  <c r="CK117" i="24"/>
  <c r="S118" i="24"/>
  <c r="Y118" i="24"/>
  <c r="T118" i="24"/>
  <c r="R118" i="24"/>
  <c r="Q118" i="24"/>
  <c r="JQ119" i="24"/>
  <c r="JJ119" i="24"/>
  <c r="JK119" i="24"/>
  <c r="JJ120" i="24"/>
  <c r="JK120" i="24"/>
  <c r="JI120" i="24"/>
  <c r="JQ120" i="24"/>
  <c r="FR121" i="24"/>
  <c r="FQ121" i="24"/>
  <c r="FS123" i="24"/>
  <c r="FR123" i="24"/>
  <c r="FY123" i="24"/>
  <c r="FQ123" i="24"/>
  <c r="DK22" i="24"/>
  <c r="HN22" i="24"/>
  <c r="IW22" i="24"/>
  <c r="JJ87" i="24"/>
  <c r="Q88" i="24"/>
  <c r="AD88" i="24"/>
  <c r="BO88" i="24"/>
  <c r="CA88" i="24"/>
  <c r="HM90" i="24"/>
  <c r="AC92" i="24"/>
  <c r="DU93" i="24"/>
  <c r="HM94" i="24"/>
  <c r="AC96" i="24"/>
  <c r="JL96" i="24"/>
  <c r="FT97" i="24"/>
  <c r="DL99" i="24"/>
  <c r="DI100" i="24"/>
  <c r="HD100" i="24"/>
  <c r="T101" i="24"/>
  <c r="DI101" i="24"/>
  <c r="HD101" i="24"/>
  <c r="DI102" i="24"/>
  <c r="HA102" i="24"/>
  <c r="CK104" i="24"/>
  <c r="DV104" i="24"/>
  <c r="EH104" i="24"/>
  <c r="EO104" i="24"/>
  <c r="HN104" i="24"/>
  <c r="JQ104" i="24"/>
  <c r="JI104" i="24"/>
  <c r="JU104" i="24"/>
  <c r="CG108" i="24"/>
  <c r="BY108" i="24"/>
  <c r="CB108" i="24"/>
  <c r="CA108" i="24"/>
  <c r="IZ109" i="24"/>
  <c r="IW109" i="24"/>
  <c r="FY110" i="24"/>
  <c r="FQ110" i="24"/>
  <c r="FT110" i="24"/>
  <c r="FS110" i="24"/>
  <c r="HO111" i="24"/>
  <c r="HU111" i="24"/>
  <c r="HP111" i="24"/>
  <c r="HN111" i="24"/>
  <c r="HZ112" i="24"/>
  <c r="IG112" i="24"/>
  <c r="IA112" i="24"/>
  <c r="HY112" i="24"/>
  <c r="FS113" i="24"/>
  <c r="FY113" i="24"/>
  <c r="FT113" i="24"/>
  <c r="FR113" i="24"/>
  <c r="HZ114" i="24"/>
  <c r="IA114" i="24"/>
  <c r="HY114" i="24"/>
  <c r="IG114" i="24"/>
  <c r="AP116" i="24"/>
  <c r="AQ116" i="24"/>
  <c r="AO116" i="24"/>
  <c r="AW116" i="24"/>
  <c r="CW119" i="24"/>
  <c r="CZ119" i="24"/>
  <c r="HU119" i="24"/>
  <c r="HO119" i="24"/>
  <c r="HN119" i="24"/>
  <c r="HM119" i="24"/>
  <c r="CA122" i="24"/>
  <c r="BZ122" i="24"/>
  <c r="CG122" i="24"/>
  <c r="BY122" i="24"/>
  <c r="BU123" i="24"/>
  <c r="BM123" i="24"/>
  <c r="BP123" i="24"/>
  <c r="BO123" i="24"/>
  <c r="BN123" i="24"/>
  <c r="CA124" i="24"/>
  <c r="BZ124" i="24"/>
  <c r="BY124" i="24"/>
  <c r="CG124" i="24"/>
  <c r="AW107" i="24"/>
  <c r="DL107" i="24"/>
  <c r="EC107" i="24"/>
  <c r="FQ107" i="24"/>
  <c r="FY107" i="24"/>
  <c r="GK107" i="24"/>
  <c r="JI107" i="24"/>
  <c r="JQ107" i="24"/>
  <c r="KC107" i="24"/>
  <c r="IG108" i="24"/>
  <c r="BY109" i="24"/>
  <c r="CG109" i="24"/>
  <c r="CS109" i="24"/>
  <c r="EC109" i="24"/>
  <c r="FQ109" i="24"/>
  <c r="FY109" i="24"/>
  <c r="GK109" i="24"/>
  <c r="IG109" i="24"/>
  <c r="CX110" i="24"/>
  <c r="EC110" i="24"/>
  <c r="EO111" i="24"/>
  <c r="JI111" i="24"/>
  <c r="JQ111" i="24"/>
  <c r="KC111" i="24"/>
  <c r="AK112" i="24"/>
  <c r="BY112" i="24"/>
  <c r="CG112" i="24"/>
  <c r="CS112" i="24"/>
  <c r="EO112" i="24"/>
  <c r="F113" i="24"/>
  <c r="AK113" i="24"/>
  <c r="KC113" i="24"/>
  <c r="FT114" i="24"/>
  <c r="FS114" i="24"/>
  <c r="CB115" i="24"/>
  <c r="CA115" i="24"/>
  <c r="JL115" i="24"/>
  <c r="JK115" i="24"/>
  <c r="HC116" i="24"/>
  <c r="HI116" i="24"/>
  <c r="HD116" i="24"/>
  <c r="CG119" i="24"/>
  <c r="BD120" i="24"/>
  <c r="DK120" i="24"/>
  <c r="DQ120" i="24"/>
  <c r="DL120" i="24"/>
  <c r="HD120" i="24"/>
  <c r="HC120" i="24"/>
  <c r="JQ121" i="24"/>
  <c r="JK121" i="24"/>
  <c r="JV121" i="24"/>
  <c r="DL122" i="24"/>
  <c r="DQ122" i="24"/>
  <c r="DK122" i="24"/>
  <c r="FS122" i="24"/>
  <c r="FR122" i="24"/>
  <c r="JE122" i="24"/>
  <c r="IW122" i="24"/>
  <c r="AD124" i="24"/>
  <c r="AK124" i="24"/>
  <c r="AE124" i="24"/>
  <c r="CK125" i="24"/>
  <c r="CL125" i="24"/>
  <c r="JU125" i="24"/>
  <c r="JV125" i="24"/>
  <c r="EV127" i="24"/>
  <c r="ES127" i="24"/>
  <c r="JX127" i="24"/>
  <c r="JV127" i="24"/>
  <c r="G129" i="24"/>
  <c r="E129" i="24"/>
  <c r="HD133" i="24"/>
  <c r="HB133" i="24"/>
  <c r="HZ136" i="24"/>
  <c r="HY136" i="24"/>
  <c r="H137" i="24"/>
  <c r="E137" i="24"/>
  <c r="FF151" i="24"/>
  <c r="FE151" i="24"/>
  <c r="HZ113" i="24"/>
  <c r="HY113" i="24"/>
  <c r="AE114" i="24"/>
  <c r="AD114" i="24"/>
  <c r="FH114" i="24"/>
  <c r="FE114" i="24"/>
  <c r="BP115" i="24"/>
  <c r="BM115" i="24"/>
  <c r="IZ115" i="24"/>
  <c r="IW115" i="24"/>
  <c r="DK116" i="24"/>
  <c r="DJ116" i="24"/>
  <c r="JW117" i="24"/>
  <c r="JU117" i="24"/>
  <c r="EG118" i="24"/>
  <c r="EH118" i="24"/>
  <c r="Y119" i="24"/>
  <c r="R119" i="24"/>
  <c r="DK119" i="24"/>
  <c r="DQ119" i="24"/>
  <c r="DL119" i="24"/>
  <c r="HI119" i="24"/>
  <c r="HA119" i="24"/>
  <c r="HD119" i="24"/>
  <c r="GR120" i="24"/>
  <c r="GO120" i="24"/>
  <c r="HC121" i="24"/>
  <c r="HI121" i="24"/>
  <c r="HD121" i="24"/>
  <c r="BP122" i="24"/>
  <c r="BO122" i="24"/>
  <c r="CG123" i="24"/>
  <c r="CA123" i="24"/>
  <c r="FH123" i="24"/>
  <c r="FG123" i="24"/>
  <c r="FM124" i="24"/>
  <c r="FE124" i="24"/>
  <c r="FH124" i="24"/>
  <c r="HO126" i="24"/>
  <c r="HM126" i="24"/>
  <c r="CB128" i="24"/>
  <c r="BY128" i="24"/>
  <c r="JV129" i="24"/>
  <c r="JX129" i="24"/>
  <c r="EO131" i="24"/>
  <c r="EI131" i="24"/>
  <c r="EH131" i="24"/>
  <c r="EJ131" i="24"/>
  <c r="CW132" i="24"/>
  <c r="CZ132" i="24"/>
  <c r="AD134" i="24"/>
  <c r="AE134" i="24"/>
  <c r="CZ134" i="24"/>
  <c r="CW134" i="24"/>
  <c r="GW137" i="24"/>
  <c r="GQ137" i="24"/>
  <c r="GP137" i="24"/>
  <c r="GO137" i="24"/>
  <c r="CW151" i="24"/>
  <c r="CX151" i="24"/>
  <c r="AO107" i="24"/>
  <c r="DV107" i="24"/>
  <c r="EI107" i="24"/>
  <c r="DX108" i="24"/>
  <c r="HY108" i="24"/>
  <c r="DV109" i="24"/>
  <c r="EI109" i="24"/>
  <c r="HY109" i="24"/>
  <c r="AF110" i="24"/>
  <c r="DV110" i="24"/>
  <c r="EI110" i="24"/>
  <c r="AF111" i="24"/>
  <c r="EG111" i="24"/>
  <c r="AD112" i="24"/>
  <c r="AQ112" i="24"/>
  <c r="EG112" i="24"/>
  <c r="HP112" i="24"/>
  <c r="AD113" i="24"/>
  <c r="AQ113" i="24"/>
  <c r="DX113" i="24"/>
  <c r="JU113" i="24"/>
  <c r="AC114" i="24"/>
  <c r="FR114" i="24"/>
  <c r="GE114" i="24"/>
  <c r="GD114" i="24"/>
  <c r="BZ115" i="24"/>
  <c r="CM115" i="24"/>
  <c r="CL115" i="24"/>
  <c r="JJ115" i="24"/>
  <c r="JW115" i="24"/>
  <c r="JV115" i="24"/>
  <c r="GP116" i="24"/>
  <c r="GO116" i="24"/>
  <c r="HA116" i="24"/>
  <c r="IM116" i="24"/>
  <c r="IN116" i="24"/>
  <c r="IK116" i="24"/>
  <c r="BN117" i="24"/>
  <c r="BM117" i="24"/>
  <c r="DK117" i="24"/>
  <c r="DL117" i="24"/>
  <c r="DJ117" i="24"/>
  <c r="BZ120" i="24"/>
  <c r="BY120" i="24"/>
  <c r="DI120" i="24"/>
  <c r="HB120" i="24"/>
  <c r="HO120" i="24"/>
  <c r="HN120" i="24"/>
  <c r="CL121" i="24"/>
  <c r="CK121" i="24"/>
  <c r="JE121" i="24"/>
  <c r="IW121" i="24"/>
  <c r="IZ121" i="24"/>
  <c r="JI121" i="24"/>
  <c r="BA122" i="24"/>
  <c r="BD122" i="24"/>
  <c r="BM122" i="24"/>
  <c r="GO122" i="24"/>
  <c r="GR122" i="24"/>
  <c r="EC123" i="24"/>
  <c r="DW123" i="24"/>
  <c r="DV123" i="24"/>
  <c r="FE123" i="24"/>
  <c r="DL125" i="24"/>
  <c r="DJ125" i="24"/>
  <c r="T126" i="24"/>
  <c r="R126" i="24"/>
  <c r="DW126" i="24"/>
  <c r="DU126" i="24"/>
  <c r="HP128" i="24"/>
  <c r="HM128" i="24"/>
  <c r="IX133" i="24"/>
  <c r="IZ133" i="24"/>
  <c r="IY133" i="24"/>
  <c r="IW133" i="24"/>
  <c r="BO136" i="24"/>
  <c r="BN136" i="24"/>
  <c r="BP136" i="24"/>
  <c r="BM136" i="24"/>
  <c r="EJ129" i="24"/>
  <c r="EH129" i="24"/>
  <c r="DE131" i="24"/>
  <c r="CY131" i="24"/>
  <c r="FA131" i="24"/>
  <c r="EU131" i="24"/>
  <c r="ET131" i="24"/>
  <c r="GD132" i="24"/>
  <c r="GC132" i="24"/>
  <c r="HP132" i="24"/>
  <c r="HO132" i="24"/>
  <c r="R133" i="24"/>
  <c r="T133" i="24"/>
  <c r="CA133" i="24"/>
  <c r="BY133" i="24"/>
  <c r="DW133" i="24"/>
  <c r="DX133" i="24"/>
  <c r="DV133" i="24"/>
  <c r="FT135" i="24"/>
  <c r="FY135" i="24"/>
  <c r="FS135" i="24"/>
  <c r="JK135" i="24"/>
  <c r="JJ135" i="24"/>
  <c r="JI135" i="24"/>
  <c r="IY126" i="24"/>
  <c r="JJ126" i="24"/>
  <c r="FG127" i="24"/>
  <c r="FR127" i="24"/>
  <c r="HZ127" i="24"/>
  <c r="IA128" i="24"/>
  <c r="IL128" i="24"/>
  <c r="EG129" i="24"/>
  <c r="BI130" i="24"/>
  <c r="BC130" i="24"/>
  <c r="HB130" i="24"/>
  <c r="HA130" i="24"/>
  <c r="IL130" i="24"/>
  <c r="IK130" i="24"/>
  <c r="JV131" i="24"/>
  <c r="JU131" i="24"/>
  <c r="BN134" i="24"/>
  <c r="BP134" i="24"/>
  <c r="DJ134" i="24"/>
  <c r="DL134" i="24"/>
  <c r="HD134" i="24"/>
  <c r="HC134" i="24"/>
  <c r="HA134" i="24"/>
  <c r="HO135" i="24"/>
  <c r="HN135" i="24"/>
  <c r="AP136" i="24"/>
  <c r="AO136" i="24"/>
  <c r="BA136" i="24"/>
  <c r="R137" i="24"/>
  <c r="T137" i="24"/>
  <c r="GK137" i="24"/>
  <c r="GC137" i="24"/>
  <c r="GF137" i="24"/>
  <c r="IA137" i="24"/>
  <c r="IG137" i="24"/>
  <c r="IB137" i="24"/>
  <c r="E151" i="24"/>
  <c r="F151" i="24"/>
  <c r="GC151" i="24"/>
  <c r="EG114" i="24"/>
  <c r="HN114" i="24"/>
  <c r="AO115" i="24"/>
  <c r="DV115" i="24"/>
  <c r="HY115" i="24"/>
  <c r="AD116" i="24"/>
  <c r="HY116" i="24"/>
  <c r="ES117" i="24"/>
  <c r="FQ120" i="24"/>
  <c r="IX120" i="24"/>
  <c r="IA127" i="24"/>
  <c r="BA128" i="24"/>
  <c r="EI129" i="24"/>
  <c r="EU129" i="24"/>
  <c r="ET129" i="24"/>
  <c r="CS131" i="24"/>
  <c r="CK131" i="24"/>
  <c r="CN131" i="24"/>
  <c r="CW131" i="24"/>
  <c r="AK132" i="24"/>
  <c r="AE132" i="24"/>
  <c r="AD132" i="24"/>
  <c r="H133" i="24"/>
  <c r="E133" i="24"/>
  <c r="Q133" i="24"/>
  <c r="DL133" i="24"/>
  <c r="DK133" i="24"/>
  <c r="DI133" i="24"/>
  <c r="DU133" i="24"/>
  <c r="GO133" i="24"/>
  <c r="GR133" i="24"/>
  <c r="FF135" i="24"/>
  <c r="FH135" i="24"/>
  <c r="FG135" i="24"/>
  <c r="FQ135" i="24"/>
  <c r="CB136" i="24"/>
  <c r="CA136" i="24"/>
  <c r="HO136" i="24"/>
  <c r="HP136" i="24"/>
  <c r="HY151" i="24"/>
  <c r="HZ151" i="24"/>
  <c r="IS137" i="24"/>
  <c r="ET155" i="24"/>
  <c r="BM132" i="24"/>
  <c r="FE134" i="24"/>
  <c r="FR134" i="24"/>
  <c r="Q135" i="24"/>
  <c r="AD135" i="24"/>
  <c r="DU136" i="24"/>
  <c r="JI136" i="24"/>
  <c r="S42" i="24"/>
  <c r="Q56" i="24"/>
  <c r="T56" i="24"/>
  <c r="R78" i="24"/>
  <c r="S68" i="24"/>
  <c r="Q68" i="24"/>
  <c r="Y68" i="24"/>
  <c r="T68" i="24"/>
  <c r="GW11" i="24"/>
  <c r="GO11" i="24"/>
  <c r="GR11" i="24"/>
  <c r="GQ11" i="24"/>
  <c r="IZ11" i="24"/>
  <c r="JE11" i="24"/>
  <c r="IY11" i="24"/>
  <c r="IW11" i="24"/>
  <c r="BP12" i="24"/>
  <c r="BO12" i="24"/>
  <c r="BM12" i="24"/>
  <c r="BU12" i="24"/>
  <c r="BN12" i="24"/>
  <c r="IZ12" i="24"/>
  <c r="IY12" i="24"/>
  <c r="JE12" i="24"/>
  <c r="BD15" i="24"/>
  <c r="BC15" i="24"/>
  <c r="BB15" i="24"/>
  <c r="BI15" i="24"/>
  <c r="HN16" i="24"/>
  <c r="HP16" i="24"/>
  <c r="HO16" i="24"/>
  <c r="CS47" i="24"/>
  <c r="CK47" i="24"/>
  <c r="CN47" i="24"/>
  <c r="CM47" i="24"/>
  <c r="KC47" i="24"/>
  <c r="JU47" i="24"/>
  <c r="JX47" i="24"/>
  <c r="JW47" i="24"/>
  <c r="FM31" i="24"/>
  <c r="FF31" i="24"/>
  <c r="FH31" i="24"/>
  <c r="FE31" i="24"/>
  <c r="FY41" i="24"/>
  <c r="FR41" i="24"/>
  <c r="FQ41" i="24"/>
  <c r="FT41" i="24"/>
  <c r="IX52" i="24"/>
  <c r="IZ52" i="24"/>
  <c r="IW52" i="24"/>
  <c r="IY52" i="24"/>
  <c r="JI52" i="24"/>
  <c r="JK52" i="24"/>
  <c r="JL52" i="24"/>
  <c r="DX55" i="24"/>
  <c r="DW55" i="24"/>
  <c r="DV55" i="24"/>
  <c r="EC55" i="24"/>
  <c r="M81" i="24"/>
  <c r="G81" i="24"/>
  <c r="F81" i="24"/>
  <c r="BI81" i="24"/>
  <c r="BD81" i="24"/>
  <c r="BC81" i="24"/>
  <c r="BB81" i="24"/>
  <c r="GW81" i="24"/>
  <c r="GQ81" i="24"/>
  <c r="GP81" i="24"/>
  <c r="IS81" i="24"/>
  <c r="IN81" i="24"/>
  <c r="IM81" i="24"/>
  <c r="IL81" i="24"/>
  <c r="HP34" i="24"/>
  <c r="HU34" i="24"/>
  <c r="HM34" i="24"/>
  <c r="HO34" i="24"/>
  <c r="AW66" i="24"/>
  <c r="AO66" i="24"/>
  <c r="AQ66" i="24"/>
  <c r="AR66" i="24"/>
  <c r="AP66" i="24"/>
  <c r="DX66" i="24"/>
  <c r="DW66" i="24"/>
  <c r="DV66" i="24"/>
  <c r="EC66" i="24"/>
  <c r="DU66" i="24"/>
  <c r="BP11" i="24"/>
  <c r="BU11" i="24"/>
  <c r="JJ15" i="24"/>
  <c r="JQ15" i="24"/>
  <c r="JL15" i="24"/>
  <c r="JK15" i="24"/>
  <c r="H16" i="24"/>
  <c r="G16" i="24"/>
  <c r="M16" i="24"/>
  <c r="F16" i="24"/>
  <c r="BI29" i="24"/>
  <c r="BD29" i="24"/>
  <c r="BC29" i="24"/>
  <c r="BB29" i="24"/>
  <c r="AW52" i="24"/>
  <c r="AO52" i="24"/>
  <c r="AR52" i="24"/>
  <c r="AQ52" i="24"/>
  <c r="H81" i="24"/>
  <c r="DU55" i="24"/>
  <c r="HU16" i="24"/>
  <c r="FG31" i="24"/>
  <c r="JJ52" i="24"/>
  <c r="HN34" i="24"/>
  <c r="JE52" i="24"/>
  <c r="EH11" i="24"/>
  <c r="EJ11" i="24"/>
  <c r="EO11" i="24"/>
  <c r="EI11" i="24"/>
  <c r="FS11" i="24"/>
  <c r="FQ11" i="24"/>
  <c r="FT11" i="24"/>
  <c r="FY11" i="24"/>
  <c r="FR11" i="24"/>
  <c r="DL12" i="24"/>
  <c r="DJ12" i="24"/>
  <c r="DI12" i="24"/>
  <c r="DQ12" i="24"/>
  <c r="BO15" i="24"/>
  <c r="BP15" i="24"/>
  <c r="BN15" i="24"/>
  <c r="IG15" i="24"/>
  <c r="HY15" i="24"/>
  <c r="IB15" i="24"/>
  <c r="IA15" i="24"/>
  <c r="S16" i="24"/>
  <c r="T16" i="24"/>
  <c r="R16" i="24"/>
  <c r="Y16" i="24"/>
  <c r="GK16" i="24"/>
  <c r="GC16" i="24"/>
  <c r="GF16" i="24"/>
  <c r="GE16" i="24"/>
  <c r="DE47" i="24"/>
  <c r="CY47" i="24"/>
  <c r="CX47" i="24"/>
  <c r="CZ47" i="24"/>
  <c r="FT73" i="24"/>
  <c r="FS73" i="24"/>
  <c r="FQ73" i="24"/>
  <c r="FR73" i="24"/>
  <c r="FY73" i="24"/>
  <c r="IG73" i="24"/>
  <c r="HY73" i="24"/>
  <c r="IB73" i="24"/>
  <c r="IA73" i="24"/>
  <c r="R31" i="24"/>
  <c r="Q31" i="24"/>
  <c r="T31" i="24"/>
  <c r="S31" i="24"/>
  <c r="CS63" i="24"/>
  <c r="CK63" i="24"/>
  <c r="CN63" i="24"/>
  <c r="CM63" i="24"/>
  <c r="BN30" i="24"/>
  <c r="BP30" i="24"/>
  <c r="BM30" i="24"/>
  <c r="BO30" i="24"/>
  <c r="CA30" i="24"/>
  <c r="BZ30" i="24"/>
  <c r="CB30" i="24"/>
  <c r="BI52" i="24"/>
  <c r="BC52" i="24"/>
  <c r="BB52" i="24"/>
  <c r="BD52" i="24"/>
  <c r="GK52" i="24"/>
  <c r="GC52" i="24"/>
  <c r="GF52" i="24"/>
  <c r="GE52" i="24"/>
  <c r="R54" i="24"/>
  <c r="Y54" i="24"/>
  <c r="Q54" i="24"/>
  <c r="T54" i="24"/>
  <c r="DI54" i="24"/>
  <c r="DQ54" i="24"/>
  <c r="DL54" i="24"/>
  <c r="DK54" i="24"/>
  <c r="HB54" i="24"/>
  <c r="HD54" i="24"/>
  <c r="HA54" i="24"/>
  <c r="HC54" i="24"/>
  <c r="HI54" i="24"/>
  <c r="BN55" i="24"/>
  <c r="BP55" i="24"/>
  <c r="BM55" i="24"/>
  <c r="BO55" i="24"/>
  <c r="CG55" i="24"/>
  <c r="CA55" i="24"/>
  <c r="CB55" i="24"/>
  <c r="GR81" i="24"/>
  <c r="BM11" i="24"/>
  <c r="FS41" i="24"/>
  <c r="FH12" i="24"/>
  <c r="FM12" i="24"/>
  <c r="FG12" i="24"/>
  <c r="FF12" i="24"/>
  <c r="BZ15" i="24"/>
  <c r="CG15" i="24"/>
  <c r="CB15" i="24"/>
  <c r="CA15" i="24"/>
  <c r="IN15" i="24"/>
  <c r="IM15" i="24"/>
  <c r="IL15" i="24"/>
  <c r="IS15" i="24"/>
  <c r="GR16" i="24"/>
  <c r="GQ16" i="24"/>
  <c r="GW16" i="24"/>
  <c r="GP16" i="24"/>
  <c r="AF73" i="24"/>
  <c r="AD73" i="24"/>
  <c r="AC73" i="24"/>
  <c r="AK73" i="24"/>
  <c r="CS73" i="24"/>
  <c r="CK73" i="24"/>
  <c r="CN73" i="24"/>
  <c r="CM73" i="24"/>
  <c r="EO73" i="24"/>
  <c r="EG73" i="24"/>
  <c r="EJ73" i="24"/>
  <c r="EI73" i="24"/>
  <c r="IS73" i="24"/>
  <c r="IM73" i="24"/>
  <c r="IL73" i="24"/>
  <c r="DE63" i="24"/>
  <c r="CZ63" i="24"/>
  <c r="CY63" i="24"/>
  <c r="CX63" i="24"/>
  <c r="HP63" i="24"/>
  <c r="HU63" i="24"/>
  <c r="HM63" i="24"/>
  <c r="HO63" i="24"/>
  <c r="CB29" i="24"/>
  <c r="BZ29" i="24"/>
  <c r="BY29" i="24"/>
  <c r="CG29" i="24"/>
  <c r="EO29" i="24"/>
  <c r="EG29" i="24"/>
  <c r="EJ29" i="24"/>
  <c r="EI29" i="24"/>
  <c r="KC30" i="24"/>
  <c r="JU30" i="24"/>
  <c r="JX30" i="24"/>
  <c r="JW30" i="24"/>
  <c r="GW52" i="24"/>
  <c r="GQ52" i="24"/>
  <c r="GR52" i="24"/>
  <c r="GP52" i="24"/>
  <c r="HD52" i="24"/>
  <c r="HA52" i="24"/>
  <c r="HC52" i="24"/>
  <c r="HI52" i="24"/>
  <c r="HB52" i="24"/>
  <c r="HP55" i="24"/>
  <c r="HO55" i="24"/>
  <c r="HM55" i="24"/>
  <c r="HN55" i="24"/>
  <c r="HU55" i="24"/>
  <c r="CB81" i="24"/>
  <c r="CG81" i="24"/>
  <c r="BY81" i="24"/>
  <c r="CA81" i="24"/>
  <c r="DX81" i="24"/>
  <c r="EC81" i="24"/>
  <c r="DU81" i="24"/>
  <c r="DW81" i="24"/>
  <c r="JL81" i="24"/>
  <c r="JK81" i="24"/>
  <c r="JI81" i="24"/>
  <c r="JJ81" i="24"/>
  <c r="JQ81" i="24"/>
  <c r="AE33" i="24"/>
  <c r="AC33" i="24"/>
  <c r="AD33" i="24"/>
  <c r="AK33" i="24"/>
  <c r="KC34" i="24"/>
  <c r="JU34" i="24"/>
  <c r="JW34" i="24"/>
  <c r="JX34" i="24"/>
  <c r="JV34" i="24"/>
  <c r="GW66" i="24"/>
  <c r="GQ66" i="24"/>
  <c r="GP66" i="24"/>
  <c r="GO66" i="24"/>
  <c r="GR66" i="24"/>
  <c r="F11" i="24"/>
  <c r="G11" i="24"/>
  <c r="M11" i="24"/>
  <c r="H11" i="24"/>
  <c r="E11" i="24"/>
  <c r="FA47" i="24"/>
  <c r="EU47" i="24"/>
  <c r="ET47" i="24"/>
  <c r="FQ31" i="24"/>
  <c r="FS31" i="24"/>
  <c r="FR31" i="24"/>
  <c r="G29" i="24"/>
  <c r="M29" i="24"/>
  <c r="DX30" i="24"/>
  <c r="DW30" i="24"/>
  <c r="DV30" i="24"/>
  <c r="EC30" i="24"/>
  <c r="BN11" i="24"/>
  <c r="JQ52" i="24"/>
  <c r="BO11" i="24"/>
  <c r="IX12" i="24"/>
  <c r="E29" i="24"/>
  <c r="GP11" i="24"/>
  <c r="HD12" i="24"/>
  <c r="HA12" i="24"/>
  <c r="HC12" i="24"/>
  <c r="HB12" i="24"/>
  <c r="HI12" i="24"/>
  <c r="AW15" i="24"/>
  <c r="AO15" i="24"/>
  <c r="AR15" i="24"/>
  <c r="AQ15" i="24"/>
  <c r="BA15" i="24"/>
  <c r="IY15" i="24"/>
  <c r="IZ15" i="24"/>
  <c r="IX15" i="24"/>
  <c r="JI15" i="24"/>
  <c r="HC16" i="24"/>
  <c r="HD16" i="24"/>
  <c r="HB16" i="24"/>
  <c r="HI16" i="24"/>
  <c r="HM16" i="24"/>
  <c r="CL47" i="24"/>
  <c r="EO47" i="24"/>
  <c r="EG47" i="24"/>
  <c r="EJ47" i="24"/>
  <c r="EI47" i="24"/>
  <c r="ES47" i="24"/>
  <c r="JV47" i="24"/>
  <c r="DE73" i="24"/>
  <c r="CZ73" i="24"/>
  <c r="CY73" i="24"/>
  <c r="CX73" i="24"/>
  <c r="FA73" i="24"/>
  <c r="EU73" i="24"/>
  <c r="EV73" i="24"/>
  <c r="ET73" i="24"/>
  <c r="BN31" i="24"/>
  <c r="BO31" i="24"/>
  <c r="BM31" i="24"/>
  <c r="BU31" i="24"/>
  <c r="HP31" i="24"/>
  <c r="HM31" i="24"/>
  <c r="HO31" i="24"/>
  <c r="HN31" i="24"/>
  <c r="AW29" i="24"/>
  <c r="AO29" i="24"/>
  <c r="AR29" i="24"/>
  <c r="AQ29" i="24"/>
  <c r="BA29" i="24"/>
  <c r="FA29" i="24"/>
  <c r="EU29" i="24"/>
  <c r="ET29" i="24"/>
  <c r="EV29" i="24"/>
  <c r="KC29" i="24"/>
  <c r="JU29" i="24"/>
  <c r="JX29" i="24"/>
  <c r="JW29" i="24"/>
  <c r="S30" i="24"/>
  <c r="R30" i="24"/>
  <c r="Y30" i="24"/>
  <c r="Q30" i="24"/>
  <c r="AF41" i="24"/>
  <c r="AK41" i="24"/>
  <c r="AC41" i="24"/>
  <c r="AE41" i="24"/>
  <c r="HP41" i="24"/>
  <c r="HO41" i="24"/>
  <c r="HN41" i="24"/>
  <c r="HU41" i="24"/>
  <c r="AP52" i="24"/>
  <c r="BN54" i="24"/>
  <c r="BP54" i="24"/>
  <c r="BM54" i="24"/>
  <c r="BO54" i="24"/>
  <c r="BU54" i="24"/>
  <c r="FF54" i="24"/>
  <c r="FG54" i="24"/>
  <c r="FM54" i="24"/>
  <c r="IX54" i="24"/>
  <c r="JE54" i="24"/>
  <c r="IW54" i="24"/>
  <c r="IZ54" i="24"/>
  <c r="M55" i="24"/>
  <c r="F55" i="24"/>
  <c r="H55" i="24"/>
  <c r="E55" i="24"/>
  <c r="G55" i="24"/>
  <c r="S55" i="24"/>
  <c r="Y55" i="24"/>
  <c r="R55" i="24"/>
  <c r="Q55" i="24"/>
  <c r="KC55" i="24"/>
  <c r="JU55" i="24"/>
  <c r="JX55" i="24"/>
  <c r="JW55" i="24"/>
  <c r="E81" i="24"/>
  <c r="AW81" i="24"/>
  <c r="AO81" i="24"/>
  <c r="AR81" i="24"/>
  <c r="AQ81" i="24"/>
  <c r="BA81" i="24"/>
  <c r="GK81" i="24"/>
  <c r="GC81" i="24"/>
  <c r="GF81" i="24"/>
  <c r="GE81" i="24"/>
  <c r="GO81" i="24"/>
  <c r="IG81" i="24"/>
  <c r="HY81" i="24"/>
  <c r="IB81" i="24"/>
  <c r="IA81" i="24"/>
  <c r="IK81" i="24"/>
  <c r="FA33" i="24"/>
  <c r="EU33" i="24"/>
  <c r="ET33" i="24"/>
  <c r="ES33" i="24"/>
  <c r="KC60" i="24"/>
  <c r="JU60" i="24"/>
  <c r="JX60" i="24"/>
  <c r="JW60" i="24"/>
  <c r="IM58" i="24"/>
  <c r="IK58" i="24"/>
  <c r="IW24" i="24"/>
  <c r="IX24" i="24"/>
  <c r="HP87" i="24"/>
  <c r="HU87" i="24"/>
  <c r="HN87" i="24"/>
  <c r="HO87" i="24"/>
  <c r="HM87" i="24"/>
  <c r="DL90" i="24"/>
  <c r="DK90" i="24"/>
  <c r="DI90" i="24"/>
  <c r="DQ90" i="24"/>
  <c r="DJ90" i="24"/>
  <c r="HD91" i="24"/>
  <c r="HC91" i="24"/>
  <c r="HI91" i="24"/>
  <c r="HB91" i="24"/>
  <c r="HA91" i="24"/>
  <c r="DL94" i="24"/>
  <c r="DK94" i="24"/>
  <c r="DQ94" i="24"/>
  <c r="DJ94" i="24"/>
  <c r="DI94" i="24"/>
  <c r="AF104" i="24"/>
  <c r="AE104" i="24"/>
  <c r="AK104" i="24"/>
  <c r="AD104" i="24"/>
  <c r="AC104" i="24"/>
  <c r="CB106" i="24"/>
  <c r="CA106" i="24"/>
  <c r="CG106" i="24"/>
  <c r="BZ106" i="24"/>
  <c r="BY106" i="24"/>
  <c r="JK117" i="24"/>
  <c r="JJ117" i="24"/>
  <c r="JL117" i="24"/>
  <c r="JI117" i="24"/>
  <c r="CM68" i="24"/>
  <c r="ET88" i="24"/>
  <c r="IS58" i="24"/>
  <c r="IZ24" i="24"/>
  <c r="FH58" i="24"/>
  <c r="BZ40" i="24"/>
  <c r="HC35" i="24"/>
  <c r="IY35" i="24"/>
  <c r="HZ78" i="24"/>
  <c r="T15" i="24"/>
  <c r="AF15" i="24"/>
  <c r="GF15" i="24"/>
  <c r="GQ15" i="24"/>
  <c r="HD15" i="24"/>
  <c r="HP15" i="24"/>
  <c r="EJ16" i="24"/>
  <c r="EU16" i="24"/>
  <c r="FH16" i="24"/>
  <c r="FT16" i="24"/>
  <c r="AR47" i="24"/>
  <c r="BC47" i="24"/>
  <c r="BY47" i="24"/>
  <c r="DU47" i="24"/>
  <c r="GF47" i="24"/>
  <c r="GQ47" i="24"/>
  <c r="IB47" i="24"/>
  <c r="IM47" i="24"/>
  <c r="JI47" i="24"/>
  <c r="BN73" i="24"/>
  <c r="HM73" i="24"/>
  <c r="JX73" i="24"/>
  <c r="CN31" i="24"/>
  <c r="CY31" i="24"/>
  <c r="HA31" i="24"/>
  <c r="IW31" i="24"/>
  <c r="FE63" i="24"/>
  <c r="JX63" i="24"/>
  <c r="DU29" i="24"/>
  <c r="GF29" i="24"/>
  <c r="GQ29" i="24"/>
  <c r="IB29" i="24"/>
  <c r="IM29" i="24"/>
  <c r="JI29" i="24"/>
  <c r="AR30" i="24"/>
  <c r="BC30" i="24"/>
  <c r="DI30" i="24"/>
  <c r="FE30" i="24"/>
  <c r="Q41" i="24"/>
  <c r="BM41" i="24"/>
  <c r="HA41" i="24"/>
  <c r="IW41" i="24"/>
  <c r="AC52" i="24"/>
  <c r="CN52" i="24"/>
  <c r="CY52" i="24"/>
  <c r="EJ52" i="24"/>
  <c r="EU52" i="24"/>
  <c r="FQ52" i="24"/>
  <c r="IB52" i="24"/>
  <c r="IM52" i="24"/>
  <c r="CN54" i="24"/>
  <c r="CY54" i="24"/>
  <c r="EJ54" i="24"/>
  <c r="EU54" i="24"/>
  <c r="JX54" i="24"/>
  <c r="AR55" i="24"/>
  <c r="BC55" i="24"/>
  <c r="DI55" i="24"/>
  <c r="FE55" i="24"/>
  <c r="CN33" i="24"/>
  <c r="CY33" i="24"/>
  <c r="EO33" i="24"/>
  <c r="EG33" i="24"/>
  <c r="GE33" i="24"/>
  <c r="IA33" i="24"/>
  <c r="JX33" i="24"/>
  <c r="CL34" i="24"/>
  <c r="CX34" i="24"/>
  <c r="DE34" i="24"/>
  <c r="DU34" i="24"/>
  <c r="AW60" i="24"/>
  <c r="AO60" i="24"/>
  <c r="AR60" i="24"/>
  <c r="AQ60" i="24"/>
  <c r="KC40" i="24"/>
  <c r="JU40" i="24"/>
  <c r="JX40" i="24"/>
  <c r="JW40" i="24"/>
  <c r="CS38" i="24"/>
  <c r="CK38" i="24"/>
  <c r="CN38" i="24"/>
  <c r="CM38" i="24"/>
  <c r="EO38" i="24"/>
  <c r="EG38" i="24"/>
  <c r="EJ38" i="24"/>
  <c r="EI38" i="24"/>
  <c r="BC42" i="24"/>
  <c r="BB42" i="24"/>
  <c r="BA42" i="24"/>
  <c r="CN57" i="24"/>
  <c r="CK57" i="24"/>
  <c r="GQ57" i="24"/>
  <c r="GO57" i="24"/>
  <c r="JK24" i="24"/>
  <c r="JQ24" i="24"/>
  <c r="JL24" i="24"/>
  <c r="JJ24" i="24"/>
  <c r="IM82" i="24"/>
  <c r="IK82" i="24"/>
  <c r="GC84" i="24"/>
  <c r="GD84" i="24"/>
  <c r="HB56" i="24"/>
  <c r="HD56" i="24"/>
  <c r="HC56" i="24"/>
  <c r="HA56" i="24"/>
  <c r="IS66" i="24"/>
  <c r="IM66" i="24"/>
  <c r="IL66" i="24"/>
  <c r="FF35" i="24"/>
  <c r="FE35" i="24"/>
  <c r="FA40" i="24"/>
  <c r="EU40" i="24"/>
  <c r="ET40" i="24"/>
  <c r="CG42" i="24"/>
  <c r="BY42" i="24"/>
  <c r="CB42" i="24"/>
  <c r="CA42" i="24"/>
  <c r="FY57" i="24"/>
  <c r="FQ57" i="24"/>
  <c r="FT57" i="24"/>
  <c r="FS57" i="24"/>
  <c r="BN82" i="24"/>
  <c r="BM82" i="24"/>
  <c r="HU78" i="24"/>
  <c r="HM78" i="24"/>
  <c r="HP78" i="24"/>
  <c r="HO78" i="24"/>
  <c r="HN78" i="24"/>
  <c r="IZ68" i="24"/>
  <c r="IW68" i="24"/>
  <c r="IX68" i="24"/>
  <c r="IY68" i="24"/>
  <c r="DK74" i="24"/>
  <c r="DL74" i="24"/>
  <c r="DJ74" i="24"/>
  <c r="DI74" i="24"/>
  <c r="BD88" i="24"/>
  <c r="BA88" i="24"/>
  <c r="IZ90" i="24"/>
  <c r="IY90" i="24"/>
  <c r="JE90" i="24"/>
  <c r="IX90" i="24"/>
  <c r="IW90" i="24"/>
  <c r="DQ91" i="24"/>
  <c r="DI91" i="24"/>
  <c r="DL91" i="24"/>
  <c r="DK91" i="24"/>
  <c r="DJ91" i="24"/>
  <c r="BP96" i="24"/>
  <c r="BO96" i="24"/>
  <c r="BU96" i="24"/>
  <c r="BN96" i="24"/>
  <c r="BM96" i="24"/>
  <c r="EO106" i="24"/>
  <c r="EI106" i="24"/>
  <c r="EH106" i="24"/>
  <c r="EG106" i="24"/>
  <c r="IA117" i="24"/>
  <c r="IB117" i="24"/>
  <c r="HY117" i="24"/>
  <c r="HZ117" i="24"/>
  <c r="KC128" i="24"/>
  <c r="JU128" i="24"/>
  <c r="JW128" i="24"/>
  <c r="JV128" i="24"/>
  <c r="JX128" i="24"/>
  <c r="IZ131" i="24"/>
  <c r="IY131" i="24"/>
  <c r="IX131" i="24"/>
  <c r="IW131" i="24"/>
  <c r="DL132" i="24"/>
  <c r="DK132" i="24"/>
  <c r="DI132" i="24"/>
  <c r="DJ132" i="24"/>
  <c r="IB135" i="24"/>
  <c r="IS135" i="24"/>
  <c r="IM135" i="24"/>
  <c r="IG135" i="24"/>
  <c r="IK135" i="24"/>
  <c r="JQ117" i="24"/>
  <c r="EJ106" i="24"/>
  <c r="DQ74" i="24"/>
  <c r="EU88" i="24"/>
  <c r="KC84" i="24"/>
  <c r="JE24" i="24"/>
  <c r="EV40" i="24"/>
  <c r="IN66" i="24"/>
  <c r="IL58" i="24"/>
  <c r="FH35" i="24"/>
  <c r="HA35" i="24"/>
  <c r="CS11" i="24"/>
  <c r="AC12" i="24"/>
  <c r="HD35" i="24"/>
  <c r="IZ35" i="24"/>
  <c r="DI11" i="24"/>
  <c r="IA78" i="24"/>
  <c r="E15" i="24"/>
  <c r="BA11" i="24"/>
  <c r="CM11" i="24"/>
  <c r="EU11" i="24"/>
  <c r="IK11" i="24"/>
  <c r="JW11" i="24"/>
  <c r="AQ12" i="24"/>
  <c r="CW12" i="24"/>
  <c r="ES12" i="24"/>
  <c r="GO12" i="24"/>
  <c r="IK12" i="24"/>
  <c r="GC15" i="24"/>
  <c r="EG16" i="24"/>
  <c r="AO47" i="24"/>
  <c r="GC47" i="24"/>
  <c r="HY47" i="24"/>
  <c r="JU73" i="24"/>
  <c r="CK31" i="24"/>
  <c r="DX63" i="24"/>
  <c r="JU63" i="24"/>
  <c r="GC29" i="24"/>
  <c r="HY29" i="24"/>
  <c r="AO30" i="24"/>
  <c r="CK52" i="24"/>
  <c r="EG52" i="24"/>
  <c r="HY52" i="24"/>
  <c r="CK54" i="24"/>
  <c r="EG54" i="24"/>
  <c r="JU54" i="24"/>
  <c r="AO55" i="24"/>
  <c r="CK33" i="24"/>
  <c r="EH33" i="24"/>
  <c r="FQ33" i="24"/>
  <c r="GK33" i="24"/>
  <c r="KC33" i="24"/>
  <c r="BI66" i="24"/>
  <c r="BB66" i="24"/>
  <c r="BI60" i="24"/>
  <c r="BC60" i="24"/>
  <c r="BB60" i="24"/>
  <c r="EO60" i="24"/>
  <c r="EG60" i="24"/>
  <c r="EJ60" i="24"/>
  <c r="EI60" i="24"/>
  <c r="AW40" i="24"/>
  <c r="AO40" i="24"/>
  <c r="AR40" i="24"/>
  <c r="AQ40" i="24"/>
  <c r="AF38" i="24"/>
  <c r="AC38" i="24"/>
  <c r="DE38" i="24"/>
  <c r="CY38" i="24"/>
  <c r="CX38" i="24"/>
  <c r="FA38" i="24"/>
  <c r="EU38" i="24"/>
  <c r="ET38" i="24"/>
  <c r="IG38" i="24"/>
  <c r="HY38" i="24"/>
  <c r="IB38" i="24"/>
  <c r="IA38" i="24"/>
  <c r="JQ38" i="24"/>
  <c r="JI38" i="24"/>
  <c r="JL38" i="24"/>
  <c r="JK38" i="24"/>
  <c r="FY42" i="24"/>
  <c r="FQ42" i="24"/>
  <c r="FT42" i="24"/>
  <c r="FS42" i="24"/>
  <c r="IB42" i="24"/>
  <c r="HY42" i="24"/>
  <c r="DJ57" i="24"/>
  <c r="DI57" i="24"/>
  <c r="GF24" i="24"/>
  <c r="GC24" i="24"/>
  <c r="EC56" i="24"/>
  <c r="DU56" i="24"/>
  <c r="DX56" i="24"/>
  <c r="DW56" i="24"/>
  <c r="DV56" i="24"/>
  <c r="CB40" i="24"/>
  <c r="BY40" i="24"/>
  <c r="FF58" i="24"/>
  <c r="FE58" i="24"/>
  <c r="EU82" i="24"/>
  <c r="ES82" i="24"/>
  <c r="CL68" i="24"/>
  <c r="CK68" i="24"/>
  <c r="CB89" i="24"/>
  <c r="CA89" i="24"/>
  <c r="BY89" i="24"/>
  <c r="CG89" i="24"/>
  <c r="BZ89" i="24"/>
  <c r="FH93" i="24"/>
  <c r="FG93" i="24"/>
  <c r="FM93" i="24"/>
  <c r="FF93" i="24"/>
  <c r="FE93" i="24"/>
  <c r="Y94" i="24"/>
  <c r="Q94" i="24"/>
  <c r="T94" i="24"/>
  <c r="S94" i="24"/>
  <c r="R94" i="24"/>
  <c r="IN122" i="24"/>
  <c r="IK122" i="24"/>
  <c r="HY132" i="24"/>
  <c r="HZ132" i="24"/>
  <c r="AK137" i="24"/>
  <c r="AC137" i="24"/>
  <c r="AE137" i="24"/>
  <c r="AD137" i="24"/>
  <c r="AF137" i="24"/>
  <c r="IG132" i="24"/>
  <c r="IB132" i="24"/>
  <c r="HY135" i="24"/>
  <c r="IS122" i="24"/>
  <c r="JE68" i="24"/>
  <c r="BI88" i="24"/>
  <c r="FA88" i="24"/>
  <c r="JW84" i="24"/>
  <c r="FA82" i="24"/>
  <c r="BP82" i="24"/>
  <c r="JU84" i="24"/>
  <c r="IY24" i="24"/>
  <c r="FG58" i="24"/>
  <c r="IW35" i="24"/>
  <c r="HB35" i="24"/>
  <c r="IG78" i="24"/>
  <c r="IG33" i="24"/>
  <c r="HY33" i="24"/>
  <c r="CM34" i="24"/>
  <c r="CS34" i="24"/>
  <c r="CK34" i="24"/>
  <c r="GK66" i="24"/>
  <c r="GC66" i="24"/>
  <c r="GF66" i="24"/>
  <c r="GE66" i="24"/>
  <c r="IG66" i="24"/>
  <c r="HY66" i="24"/>
  <c r="IB66" i="24"/>
  <c r="IA66" i="24"/>
  <c r="IK66" i="24"/>
  <c r="CB60" i="24"/>
  <c r="BY60" i="24"/>
  <c r="FA60" i="24"/>
  <c r="EU60" i="24"/>
  <c r="ET60" i="24"/>
  <c r="JV60" i="24"/>
  <c r="DJ35" i="24"/>
  <c r="DI35" i="24"/>
  <c r="M40" i="24"/>
  <c r="G40" i="24"/>
  <c r="BI40" i="24"/>
  <c r="BC40" i="24"/>
  <c r="BB40" i="24"/>
  <c r="EO40" i="24"/>
  <c r="EG40" i="24"/>
  <c r="EJ40" i="24"/>
  <c r="EI40" i="24"/>
  <c r="ES40" i="24"/>
  <c r="FT38" i="24"/>
  <c r="FQ38" i="24"/>
  <c r="IS38" i="24"/>
  <c r="IM38" i="24"/>
  <c r="IL38" i="24"/>
  <c r="BZ42" i="24"/>
  <c r="EU42" i="24"/>
  <c r="ET42" i="24"/>
  <c r="ES42" i="24"/>
  <c r="IX42" i="24"/>
  <c r="IW42" i="24"/>
  <c r="FR57" i="24"/>
  <c r="AR58" i="24"/>
  <c r="AO58" i="24"/>
  <c r="GO82" i="24"/>
  <c r="GQ82" i="24"/>
  <c r="JV78" i="24"/>
  <c r="JU78" i="24"/>
  <c r="BN56" i="24"/>
  <c r="BP56" i="24"/>
  <c r="BO56" i="24"/>
  <c r="BM56" i="24"/>
  <c r="EC22" i="24"/>
  <c r="DU22" i="24"/>
  <c r="DX22" i="24"/>
  <c r="DW22" i="24"/>
  <c r="DV22" i="24"/>
  <c r="GD22" i="24"/>
  <c r="GC22" i="24"/>
  <c r="JU66" i="24"/>
  <c r="KC66" i="24"/>
  <c r="CK35" i="24"/>
  <c r="CS35" i="24"/>
  <c r="DE35" i="24"/>
  <c r="EG35" i="24"/>
  <c r="EO35" i="24"/>
  <c r="FA35" i="24"/>
  <c r="JU35" i="24"/>
  <c r="KC35" i="24"/>
  <c r="G42" i="24"/>
  <c r="CY42" i="24"/>
  <c r="DU42" i="24"/>
  <c r="EC42" i="24"/>
  <c r="GQ42" i="24"/>
  <c r="HM42" i="24"/>
  <c r="HU42" i="24"/>
  <c r="BY57" i="24"/>
  <c r="CG57" i="24"/>
  <c r="IM57" i="24"/>
  <c r="AF58" i="24"/>
  <c r="CA58" i="24"/>
  <c r="CY58" i="24"/>
  <c r="ES58" i="24"/>
  <c r="GF58" i="24"/>
  <c r="HY58" i="24"/>
  <c r="BN24" i="24"/>
  <c r="CG24" i="24"/>
  <c r="DI24" i="24"/>
  <c r="EC24" i="24"/>
  <c r="BA82" i="24"/>
  <c r="CN82" i="24"/>
  <c r="EG82" i="24"/>
  <c r="HU82" i="24"/>
  <c r="HM82" i="24"/>
  <c r="BC84" i="24"/>
  <c r="BA84" i="24"/>
  <c r="CG78" i="24"/>
  <c r="BY78" i="24"/>
  <c r="CB78" i="24"/>
  <c r="FY78" i="24"/>
  <c r="FQ78" i="24"/>
  <c r="FT78" i="24"/>
  <c r="AF80" i="24"/>
  <c r="AE80" i="24"/>
  <c r="BP80" i="24"/>
  <c r="BO80" i="24"/>
  <c r="DL80" i="24"/>
  <c r="DK80" i="24"/>
  <c r="HB22" i="24"/>
  <c r="HD22" i="24"/>
  <c r="HC22" i="24"/>
  <c r="R89" i="24"/>
  <c r="T89" i="24"/>
  <c r="S89" i="24"/>
  <c r="Q89" i="24"/>
  <c r="AK90" i="24"/>
  <c r="AE90" i="24"/>
  <c r="AD90" i="24"/>
  <c r="AC90" i="24"/>
  <c r="FY24" i="24"/>
  <c r="FQ24" i="24"/>
  <c r="EJ84" i="24"/>
  <c r="EG84" i="24"/>
  <c r="HD84" i="24"/>
  <c r="HC84" i="24"/>
  <c r="R80" i="24"/>
  <c r="T80" i="24"/>
  <c r="JQ80" i="24"/>
  <c r="JI80" i="24"/>
  <c r="JL80" i="24"/>
  <c r="JK80" i="24"/>
  <c r="EV56" i="24"/>
  <c r="ES56" i="24"/>
  <c r="CG22" i="24"/>
  <c r="BY22" i="24"/>
  <c r="CB22" i="24"/>
  <c r="CA22" i="24"/>
  <c r="R25" i="24"/>
  <c r="T25" i="24"/>
  <c r="S25" i="24"/>
  <c r="AP68" i="24"/>
  <c r="AO68" i="24"/>
  <c r="HO68" i="24"/>
  <c r="HP68" i="24"/>
  <c r="HU68" i="24"/>
  <c r="HN68" i="24"/>
  <c r="HM68" i="24"/>
  <c r="AE74" i="24"/>
  <c r="AD74" i="24"/>
  <c r="AK74" i="24"/>
  <c r="AF74" i="24"/>
  <c r="AC74" i="24"/>
  <c r="CL74" i="24"/>
  <c r="CK74" i="24"/>
  <c r="FH74" i="24"/>
  <c r="FE74" i="24"/>
  <c r="FF74" i="24"/>
  <c r="FG74" i="24"/>
  <c r="JV74" i="24"/>
  <c r="JU74" i="24"/>
  <c r="FG87" i="24"/>
  <c r="FF87" i="24"/>
  <c r="FE87" i="24"/>
  <c r="FH87" i="24"/>
  <c r="IN88" i="24"/>
  <c r="IK88" i="24"/>
  <c r="Y60" i="24"/>
  <c r="JQ57" i="24"/>
  <c r="JI57" i="24"/>
  <c r="EC58" i="24"/>
  <c r="DU58" i="24"/>
  <c r="BZ24" i="24"/>
  <c r="DV24" i="24"/>
  <c r="FR24" i="24"/>
  <c r="AK82" i="24"/>
  <c r="AC82" i="24"/>
  <c r="JX82" i="24"/>
  <c r="JU82" i="24"/>
  <c r="AK84" i="24"/>
  <c r="AC84" i="24"/>
  <c r="HZ84" i="24"/>
  <c r="HY84" i="24"/>
  <c r="T78" i="24"/>
  <c r="S78" i="24"/>
  <c r="IZ78" i="24"/>
  <c r="IY78" i="24"/>
  <c r="FY80" i="24"/>
  <c r="FQ80" i="24"/>
  <c r="FT80" i="24"/>
  <c r="FF56" i="24"/>
  <c r="FH56" i="24"/>
  <c r="FG56" i="24"/>
  <c r="GR56" i="24"/>
  <c r="GO56" i="24"/>
  <c r="GC72" i="24"/>
  <c r="GD72" i="24"/>
  <c r="BO87" i="24"/>
  <c r="BN87" i="24"/>
  <c r="BM87" i="24"/>
  <c r="BP87" i="24"/>
  <c r="JU89" i="24"/>
  <c r="JV89" i="24"/>
  <c r="HD68" i="24"/>
  <c r="HC68" i="24"/>
  <c r="EC72" i="24"/>
  <c r="DU72" i="24"/>
  <c r="DW72" i="24"/>
  <c r="T74" i="24"/>
  <c r="S87" i="24"/>
  <c r="CK87" i="24"/>
  <c r="CL87" i="24"/>
  <c r="H88" i="24"/>
  <c r="E88" i="24"/>
  <c r="DW90" i="24"/>
  <c r="DV90" i="24"/>
  <c r="EC90" i="24"/>
  <c r="E92" i="24"/>
  <c r="H92" i="24"/>
  <c r="CA92" i="24"/>
  <c r="BZ92" i="24"/>
  <c r="CG92" i="24"/>
  <c r="BY92" i="24"/>
  <c r="HU92" i="24"/>
  <c r="HO92" i="24"/>
  <c r="HN92" i="24"/>
  <c r="HM92" i="24"/>
  <c r="AE93" i="24"/>
  <c r="AD93" i="24"/>
  <c r="AK93" i="24"/>
  <c r="AC93" i="24"/>
  <c r="GO94" i="24"/>
  <c r="GR94" i="24"/>
  <c r="JK94" i="24"/>
  <c r="JJ94" i="24"/>
  <c r="JQ94" i="24"/>
  <c r="JI94" i="24"/>
  <c r="EC95" i="24"/>
  <c r="DW95" i="24"/>
  <c r="DV95" i="24"/>
  <c r="DU95" i="24"/>
  <c r="HO95" i="24"/>
  <c r="HN95" i="24"/>
  <c r="HU95" i="24"/>
  <c r="HM95" i="24"/>
  <c r="JQ99" i="24"/>
  <c r="JI99" i="24"/>
  <c r="JL99" i="24"/>
  <c r="JK99" i="24"/>
  <c r="JJ99" i="24"/>
  <c r="EG102" i="24"/>
  <c r="EH102" i="24"/>
  <c r="JQ102" i="24"/>
  <c r="JI102" i="24"/>
  <c r="JL102" i="24"/>
  <c r="JK102" i="24"/>
  <c r="JJ102" i="24"/>
  <c r="IG105" i="24"/>
  <c r="IA105" i="24"/>
  <c r="HZ105" i="24"/>
  <c r="HY105" i="24"/>
  <c r="HO107" i="24"/>
  <c r="HP107" i="24"/>
  <c r="HN107" i="24"/>
  <c r="HU107" i="24"/>
  <c r="HM107" i="24"/>
  <c r="AE108" i="24"/>
  <c r="AF108" i="24"/>
  <c r="AD108" i="24"/>
  <c r="AK108" i="24"/>
  <c r="AC108" i="24"/>
  <c r="ET116" i="24"/>
  <c r="EV116" i="24"/>
  <c r="ES116" i="24"/>
  <c r="EU116" i="24"/>
  <c r="BY84" i="24"/>
  <c r="FQ84" i="24"/>
  <c r="JI84" i="24"/>
  <c r="DU78" i="24"/>
  <c r="HM80" i="24"/>
  <c r="AC56" i="24"/>
  <c r="CA56" i="24"/>
  <c r="FS56" i="24"/>
  <c r="HO56" i="24"/>
  <c r="JI56" i="24"/>
  <c r="AC22" i="24"/>
  <c r="FG22" i="24"/>
  <c r="HO22" i="24"/>
  <c r="IY22" i="24"/>
  <c r="AK68" i="24"/>
  <c r="AC68" i="24"/>
  <c r="AF68" i="24"/>
  <c r="DX68" i="24"/>
  <c r="EC68" i="24"/>
  <c r="FY68" i="24"/>
  <c r="FQ68" i="24"/>
  <c r="FS68" i="24"/>
  <c r="CA72" i="24"/>
  <c r="CB72" i="24"/>
  <c r="HP72" i="24"/>
  <c r="HO72" i="24"/>
  <c r="JQ72" i="24"/>
  <c r="JI72" i="24"/>
  <c r="JJ72" i="24"/>
  <c r="HU74" i="24"/>
  <c r="HM74" i="24"/>
  <c r="HN74" i="24"/>
  <c r="HY74" i="24"/>
  <c r="JQ74" i="24"/>
  <c r="JI74" i="24"/>
  <c r="JL74" i="24"/>
  <c r="AO87" i="24"/>
  <c r="AP87" i="24"/>
  <c r="HB87" i="24"/>
  <c r="HD87" i="24"/>
  <c r="HA87" i="24"/>
  <c r="CK91" i="24"/>
  <c r="CL91" i="24"/>
  <c r="JU93" i="24"/>
  <c r="JV93" i="24"/>
  <c r="CG68" i="24"/>
  <c r="BY68" i="24"/>
  <c r="BZ68" i="24"/>
  <c r="DJ68" i="24"/>
  <c r="DL68" i="24"/>
  <c r="HA68" i="24"/>
  <c r="JK68" i="24"/>
  <c r="JJ68" i="24"/>
  <c r="S72" i="24"/>
  <c r="R72" i="24"/>
  <c r="BP72" i="24"/>
  <c r="BO72" i="24"/>
  <c r="DV72" i="24"/>
  <c r="HB72" i="24"/>
  <c r="HC72" i="24"/>
  <c r="S74" i="24"/>
  <c r="FS74" i="24"/>
  <c r="FR74" i="24"/>
  <c r="HU88" i="24"/>
  <c r="HM88" i="24"/>
  <c r="HP88" i="24"/>
  <c r="HN88" i="24"/>
  <c r="FT89" i="24"/>
  <c r="FS89" i="24"/>
  <c r="FY89" i="24"/>
  <c r="FQ89" i="24"/>
  <c r="Y90" i="24"/>
  <c r="Q90" i="24"/>
  <c r="T90" i="24"/>
  <c r="S90" i="24"/>
  <c r="HP96" i="24"/>
  <c r="HO96" i="24"/>
  <c r="HU96" i="24"/>
  <c r="HN96" i="24"/>
  <c r="HM96" i="24"/>
  <c r="HY99" i="24"/>
  <c r="HZ99" i="24"/>
  <c r="CG100" i="24"/>
  <c r="BY100" i="24"/>
  <c r="CB100" i="24"/>
  <c r="CA100" i="24"/>
  <c r="BZ100" i="24"/>
  <c r="FY102" i="24"/>
  <c r="FQ102" i="24"/>
  <c r="FT102" i="24"/>
  <c r="FS102" i="24"/>
  <c r="FR102" i="24"/>
  <c r="FF89" i="24"/>
  <c r="FH89" i="24"/>
  <c r="FH90" i="24"/>
  <c r="FG90" i="24"/>
  <c r="GR90" i="24"/>
  <c r="IN90" i="24"/>
  <c r="IK90" i="24"/>
  <c r="JK91" i="24"/>
  <c r="JJ91" i="24"/>
  <c r="GD92" i="24"/>
  <c r="BP93" i="24"/>
  <c r="BO93" i="24"/>
  <c r="CZ93" i="24"/>
  <c r="EV93" i="24"/>
  <c r="ES93" i="24"/>
  <c r="FS94" i="24"/>
  <c r="FR94" i="24"/>
  <c r="CL95" i="24"/>
  <c r="IZ95" i="24"/>
  <c r="IY95" i="24"/>
  <c r="H96" i="24"/>
  <c r="BD96" i="24"/>
  <c r="BA96" i="24"/>
  <c r="FY96" i="24"/>
  <c r="FQ96" i="24"/>
  <c r="FT96" i="24"/>
  <c r="EH98" i="24"/>
  <c r="CG99" i="24"/>
  <c r="BY99" i="24"/>
  <c r="CB99" i="24"/>
  <c r="FY99" i="24"/>
  <c r="FQ99" i="24"/>
  <c r="FT99" i="24"/>
  <c r="AP101" i="24"/>
  <c r="JQ101" i="24"/>
  <c r="JI101" i="24"/>
  <c r="JL101" i="24"/>
  <c r="CG102" i="24"/>
  <c r="BY102" i="24"/>
  <c r="CB102" i="24"/>
  <c r="JX103" i="24"/>
  <c r="JW103" i="24"/>
  <c r="R104" i="24"/>
  <c r="T104" i="24"/>
  <c r="AQ104" i="24"/>
  <c r="AP104" i="24"/>
  <c r="CX104" i="24"/>
  <c r="CW104" i="24"/>
  <c r="ET104" i="24"/>
  <c r="ES104" i="24"/>
  <c r="F105" i="24"/>
  <c r="BB105" i="24"/>
  <c r="BA105" i="24"/>
  <c r="GK105" i="24"/>
  <c r="GE105" i="24"/>
  <c r="JL105" i="24"/>
  <c r="JK105" i="24"/>
  <c r="AW106" i="24"/>
  <c r="AQ106" i="24"/>
  <c r="FT106" i="24"/>
  <c r="FS106" i="24"/>
  <c r="IG106" i="24"/>
  <c r="IA106" i="24"/>
  <c r="F107" i="24"/>
  <c r="E107" i="24"/>
  <c r="BB107" i="24"/>
  <c r="BA107" i="24"/>
  <c r="GP107" i="24"/>
  <c r="HZ107" i="24"/>
  <c r="IG107" i="24"/>
  <c r="IA107" i="24"/>
  <c r="IK107" i="24"/>
  <c r="T108" i="24"/>
  <c r="AP108" i="24"/>
  <c r="AW108" i="24"/>
  <c r="AQ108" i="24"/>
  <c r="HD108" i="24"/>
  <c r="DL109" i="24"/>
  <c r="T110" i="24"/>
  <c r="HD110" i="24"/>
  <c r="DL111" i="24"/>
  <c r="T112" i="24"/>
  <c r="HD112" i="24"/>
  <c r="DX116" i="24"/>
  <c r="DW116" i="24"/>
  <c r="DU116" i="24"/>
  <c r="FH116" i="24"/>
  <c r="FG116" i="24"/>
  <c r="FM116" i="24"/>
  <c r="FF116" i="24"/>
  <c r="AF117" i="24"/>
  <c r="AE117" i="24"/>
  <c r="AD117" i="24"/>
  <c r="AC117" i="24"/>
  <c r="HI117" i="24"/>
  <c r="HA117" i="24"/>
  <c r="HD117" i="24"/>
  <c r="HB117" i="24"/>
  <c r="HU118" i="24"/>
  <c r="HO118" i="24"/>
  <c r="HN118" i="24"/>
  <c r="HM118" i="24"/>
  <c r="BP119" i="24"/>
  <c r="BO119" i="24"/>
  <c r="BN119" i="24"/>
  <c r="BM119" i="24"/>
  <c r="EV119" i="24"/>
  <c r="ES119" i="24"/>
  <c r="DW121" i="24"/>
  <c r="DV121" i="24"/>
  <c r="DU121" i="24"/>
  <c r="EC121" i="24"/>
  <c r="HO123" i="24"/>
  <c r="HU123" i="24"/>
  <c r="HN123" i="24"/>
  <c r="HM123" i="24"/>
  <c r="E124" i="24"/>
  <c r="H124" i="24"/>
  <c r="HC124" i="24"/>
  <c r="HI124" i="24"/>
  <c r="HA124" i="24"/>
  <c r="HD124" i="24"/>
  <c r="HB124" i="24"/>
  <c r="HB128" i="24"/>
  <c r="HA128" i="24"/>
  <c r="BB129" i="24"/>
  <c r="BI129" i="24"/>
  <c r="BC129" i="24"/>
  <c r="BA129" i="24"/>
  <c r="M130" i="24"/>
  <c r="F130" i="24"/>
  <c r="G130" i="24"/>
  <c r="E130" i="24"/>
  <c r="GF130" i="24"/>
  <c r="GE130" i="24"/>
  <c r="GK130" i="24"/>
  <c r="GC130" i="24"/>
  <c r="GD130" i="24"/>
  <c r="JK90" i="24"/>
  <c r="JJ90" i="24"/>
  <c r="EC91" i="24"/>
  <c r="DW91" i="24"/>
  <c r="HO91" i="24"/>
  <c r="HN91" i="24"/>
  <c r="BP92" i="24"/>
  <c r="BO92" i="24"/>
  <c r="HI92" i="24"/>
  <c r="HA92" i="24"/>
  <c r="HD92" i="24"/>
  <c r="T93" i="24"/>
  <c r="S93" i="24"/>
  <c r="FS93" i="24"/>
  <c r="FR93" i="24"/>
  <c r="AK94" i="24"/>
  <c r="AE94" i="24"/>
  <c r="DW94" i="24"/>
  <c r="DV94" i="24"/>
  <c r="IZ94" i="24"/>
  <c r="IY94" i="24"/>
  <c r="DQ95" i="24"/>
  <c r="DI95" i="24"/>
  <c r="DL95" i="24"/>
  <c r="HD95" i="24"/>
  <c r="HC95" i="24"/>
  <c r="CA96" i="24"/>
  <c r="BZ96" i="24"/>
  <c r="DX97" i="24"/>
  <c r="DW97" i="24"/>
  <c r="FY98" i="24"/>
  <c r="FQ98" i="24"/>
  <c r="FT98" i="24"/>
  <c r="JQ98" i="24"/>
  <c r="JI98" i="24"/>
  <c r="JL98" i="24"/>
  <c r="CG101" i="24"/>
  <c r="BY101" i="24"/>
  <c r="CB101" i="24"/>
  <c r="FY101" i="24"/>
  <c r="FQ101" i="24"/>
  <c r="FT101" i="24"/>
  <c r="HU105" i="24"/>
  <c r="HM105" i="24"/>
  <c r="HP105" i="24"/>
  <c r="IZ105" i="24"/>
  <c r="IW105" i="24"/>
  <c r="CM106" i="24"/>
  <c r="CL106" i="24"/>
  <c r="EC106" i="24"/>
  <c r="DU106" i="24"/>
  <c r="DX106" i="24"/>
  <c r="FH106" i="24"/>
  <c r="FE106" i="24"/>
  <c r="ET108" i="24"/>
  <c r="ES108" i="24"/>
  <c r="BB109" i="24"/>
  <c r="BA109" i="24"/>
  <c r="IL109" i="24"/>
  <c r="IK109" i="24"/>
  <c r="ET110" i="24"/>
  <c r="ES110" i="24"/>
  <c r="BB111" i="24"/>
  <c r="BA111" i="24"/>
  <c r="IL111" i="24"/>
  <c r="IK111" i="24"/>
  <c r="ET112" i="24"/>
  <c r="ES112" i="24"/>
  <c r="BB113" i="24"/>
  <c r="BA113" i="24"/>
  <c r="IL113" i="24"/>
  <c r="IK113" i="24"/>
  <c r="ET114" i="24"/>
  <c r="ES114" i="24"/>
  <c r="BB115" i="24"/>
  <c r="BA115" i="24"/>
  <c r="IL115" i="24"/>
  <c r="IK115" i="24"/>
  <c r="CZ117" i="24"/>
  <c r="CY117" i="24"/>
  <c r="CW117" i="24"/>
  <c r="H118" i="24"/>
  <c r="G118" i="24"/>
  <c r="F118" i="24"/>
  <c r="E118" i="24"/>
  <c r="AE119" i="24"/>
  <c r="AD119" i="24"/>
  <c r="AK119" i="24"/>
  <c r="AC119" i="24"/>
  <c r="FH119" i="24"/>
  <c r="FG119" i="24"/>
  <c r="FM119" i="24"/>
  <c r="FF119" i="24"/>
  <c r="BU121" i="24"/>
  <c r="BM121" i="24"/>
  <c r="BP121" i="24"/>
  <c r="BO121" i="24"/>
  <c r="BN121" i="24"/>
  <c r="CZ121" i="24"/>
  <c r="CW121" i="24"/>
  <c r="Y122" i="24"/>
  <c r="Q122" i="24"/>
  <c r="T122" i="24"/>
  <c r="S122" i="24"/>
  <c r="FY72" i="24"/>
  <c r="FQ72" i="24"/>
  <c r="EC87" i="24"/>
  <c r="DU87" i="24"/>
  <c r="IY87" i="24"/>
  <c r="JK87" i="24"/>
  <c r="FH88" i="24"/>
  <c r="IZ88" i="24"/>
  <c r="AF89" i="24"/>
  <c r="AE89" i="24"/>
  <c r="BN89" i="24"/>
  <c r="BP89" i="24"/>
  <c r="DL89" i="24"/>
  <c r="DK89" i="24"/>
  <c r="EV89" i="24"/>
  <c r="ES89" i="24"/>
  <c r="FE89" i="24"/>
  <c r="FF90" i="24"/>
  <c r="FS90" i="24"/>
  <c r="FR90" i="24"/>
  <c r="IZ91" i="24"/>
  <c r="IY91" i="24"/>
  <c r="JI91" i="24"/>
  <c r="BD92" i="24"/>
  <c r="BA92" i="24"/>
  <c r="BM92" i="24"/>
  <c r="Q93" i="24"/>
  <c r="BN93" i="24"/>
  <c r="CA93" i="24"/>
  <c r="BZ93" i="24"/>
  <c r="FH94" i="24"/>
  <c r="FG94" i="24"/>
  <c r="FQ94" i="24"/>
  <c r="IN94" i="24"/>
  <c r="IK94" i="24"/>
  <c r="IW94" i="24"/>
  <c r="HA95" i="24"/>
  <c r="IX95" i="24"/>
  <c r="JK95" i="24"/>
  <c r="JJ95" i="24"/>
  <c r="FR96" i="24"/>
  <c r="CG97" i="24"/>
  <c r="BY97" i="24"/>
  <c r="CB97" i="24"/>
  <c r="DU97" i="24"/>
  <c r="JQ97" i="24"/>
  <c r="JI97" i="24"/>
  <c r="JL97" i="24"/>
  <c r="CG98" i="24"/>
  <c r="BY98" i="24"/>
  <c r="CB98" i="24"/>
  <c r="BZ99" i="24"/>
  <c r="FR99" i="24"/>
  <c r="FY100" i="24"/>
  <c r="FQ100" i="24"/>
  <c r="FT100" i="24"/>
  <c r="JQ100" i="24"/>
  <c r="JI100" i="24"/>
  <c r="JL100" i="24"/>
  <c r="JJ101" i="24"/>
  <c r="BZ102" i="24"/>
  <c r="CG103" i="24"/>
  <c r="BY103" i="24"/>
  <c r="CB103" i="24"/>
  <c r="FY103" i="24"/>
  <c r="FQ103" i="24"/>
  <c r="FT103" i="24"/>
  <c r="JQ103" i="24"/>
  <c r="JI103" i="24"/>
  <c r="JL103" i="24"/>
  <c r="JU103" i="24"/>
  <c r="G104" i="24"/>
  <c r="H104" i="24"/>
  <c r="Q104" i="24"/>
  <c r="FY105" i="24"/>
  <c r="FQ105" i="24"/>
  <c r="FT105" i="24"/>
  <c r="GC105" i="24"/>
  <c r="JJ105" i="24"/>
  <c r="JW105" i="24"/>
  <c r="JV105" i="24"/>
  <c r="AK106" i="24"/>
  <c r="AC106" i="24"/>
  <c r="AF106" i="24"/>
  <c r="AO106" i="24"/>
  <c r="FR106" i="24"/>
  <c r="GE106" i="24"/>
  <c r="GD106" i="24"/>
  <c r="HU106" i="24"/>
  <c r="HM106" i="24"/>
  <c r="HP106" i="24"/>
  <c r="HY106" i="24"/>
  <c r="GF116" i="24"/>
  <c r="GD116" i="24"/>
  <c r="GE116" i="24"/>
  <c r="GC116" i="24"/>
  <c r="BB117" i="24"/>
  <c r="BD117" i="24"/>
  <c r="BC117" i="24"/>
  <c r="BA117" i="24"/>
  <c r="CA117" i="24"/>
  <c r="BZ117" i="24"/>
  <c r="BY117" i="24"/>
  <c r="CA118" i="24"/>
  <c r="BZ118" i="24"/>
  <c r="CG118" i="24"/>
  <c r="BY118" i="24"/>
  <c r="DW132" i="24"/>
  <c r="DX132" i="24"/>
  <c r="DV132" i="24"/>
  <c r="EC132" i="24"/>
  <c r="IX132" i="24"/>
  <c r="IY132" i="24"/>
  <c r="IW132" i="24"/>
  <c r="IZ132" i="24"/>
  <c r="JV135" i="24"/>
  <c r="JU135" i="24"/>
  <c r="CW136" i="24"/>
  <c r="CZ136" i="24"/>
  <c r="IN136" i="24"/>
  <c r="IK136" i="24"/>
  <c r="FS116" i="24"/>
  <c r="FR116" i="24"/>
  <c r="GR116" i="24"/>
  <c r="GQ116" i="24"/>
  <c r="Y117" i="24"/>
  <c r="Q117" i="24"/>
  <c r="T117" i="24"/>
  <c r="AQ117" i="24"/>
  <c r="AR117" i="24"/>
  <c r="IZ117" i="24"/>
  <c r="IY117" i="24"/>
  <c r="JX117" i="24"/>
  <c r="JV117" i="24"/>
  <c r="BP118" i="24"/>
  <c r="BO118" i="24"/>
  <c r="HI118" i="24"/>
  <c r="HA118" i="24"/>
  <c r="HD118" i="24"/>
  <c r="T119" i="24"/>
  <c r="S119" i="24"/>
  <c r="FS119" i="24"/>
  <c r="FR119" i="24"/>
  <c r="BU120" i="24"/>
  <c r="BM120" i="24"/>
  <c r="BP120" i="24"/>
  <c r="BN120" i="24"/>
  <c r="JK122" i="24"/>
  <c r="JQ122" i="24"/>
  <c r="JJ122" i="24"/>
  <c r="JI122" i="24"/>
  <c r="EV123" i="24"/>
  <c r="ES123" i="24"/>
  <c r="BD124" i="24"/>
  <c r="BA124" i="24"/>
  <c r="HC125" i="24"/>
  <c r="HI125" i="24"/>
  <c r="HA125" i="24"/>
  <c r="HB125" i="24"/>
  <c r="AD126" i="24"/>
  <c r="AK126" i="24"/>
  <c r="AE126" i="24"/>
  <c r="AC126" i="24"/>
  <c r="IN126" i="24"/>
  <c r="IK126" i="24"/>
  <c r="AD127" i="24"/>
  <c r="AK127" i="24"/>
  <c r="AC127" i="24"/>
  <c r="DQ116" i="24"/>
  <c r="DI116" i="24"/>
  <c r="DL116" i="24"/>
  <c r="EI116" i="24"/>
  <c r="EJ116" i="24"/>
  <c r="BP117" i="24"/>
  <c r="BO117" i="24"/>
  <c r="CN117" i="24"/>
  <c r="CL117" i="24"/>
  <c r="HP117" i="24"/>
  <c r="HO117" i="24"/>
  <c r="IL117" i="24"/>
  <c r="IN117" i="24"/>
  <c r="IW117" i="24"/>
  <c r="BD118" i="24"/>
  <c r="BA118" i="24"/>
  <c r="BM118" i="24"/>
  <c r="Q119" i="24"/>
  <c r="CA119" i="24"/>
  <c r="BZ119" i="24"/>
  <c r="H120" i="24"/>
  <c r="E120" i="24"/>
  <c r="AE120" i="24"/>
  <c r="AD120" i="24"/>
  <c r="AC120" i="24"/>
  <c r="Y121" i="24"/>
  <c r="Q121" i="24"/>
  <c r="T121" i="24"/>
  <c r="R121" i="24"/>
  <c r="FM121" i="24"/>
  <c r="FE121" i="24"/>
  <c r="FH121" i="24"/>
  <c r="FF121" i="24"/>
  <c r="HN122" i="24"/>
  <c r="HU122" i="24"/>
  <c r="HO122" i="24"/>
  <c r="HM122" i="24"/>
  <c r="CG121" i="24"/>
  <c r="CA121" i="24"/>
  <c r="DW122" i="24"/>
  <c r="DV122" i="24"/>
  <c r="DU122" i="24"/>
  <c r="JK123" i="24"/>
  <c r="JJ123" i="24"/>
  <c r="JI123" i="24"/>
  <c r="S124" i="24"/>
  <c r="Y124" i="24"/>
  <c r="T124" i="24"/>
  <c r="AD125" i="24"/>
  <c r="AK125" i="24"/>
  <c r="AE125" i="24"/>
  <c r="AC125" i="24"/>
  <c r="DV125" i="24"/>
  <c r="EC125" i="24"/>
  <c r="DU125" i="24"/>
  <c r="DK127" i="24"/>
  <c r="DQ127" i="24"/>
  <c r="DI127" i="24"/>
  <c r="DL127" i="24"/>
  <c r="DJ127" i="24"/>
  <c r="F128" i="24"/>
  <c r="M128" i="24"/>
  <c r="E128" i="24"/>
  <c r="GK128" i="24"/>
  <c r="GC128" i="24"/>
  <c r="GE128" i="24"/>
  <c r="GD128" i="24"/>
  <c r="DX129" i="24"/>
  <c r="DU129" i="24"/>
  <c r="GP129" i="24"/>
  <c r="GW129" i="24"/>
  <c r="GO129" i="24"/>
  <c r="GQ130" i="24"/>
  <c r="GP130" i="24"/>
  <c r="GW130" i="24"/>
  <c r="BM131" i="24"/>
  <c r="BN131" i="24"/>
  <c r="JI119" i="24"/>
  <c r="T120" i="24"/>
  <c r="S120" i="24"/>
  <c r="CG120" i="24"/>
  <c r="CA120" i="24"/>
  <c r="EH120" i="24"/>
  <c r="EG120" i="24"/>
  <c r="GD120" i="24"/>
  <c r="GC120" i="24"/>
  <c r="AK121" i="24"/>
  <c r="AE121" i="24"/>
  <c r="DL121" i="24"/>
  <c r="DK121" i="24"/>
  <c r="FY121" i="24"/>
  <c r="FS121" i="24"/>
  <c r="HZ121" i="24"/>
  <c r="HY121" i="24"/>
  <c r="HC122" i="24"/>
  <c r="HD122" i="24"/>
  <c r="HB122" i="24"/>
  <c r="IZ122" i="24"/>
  <c r="IY122" i="24"/>
  <c r="IX122" i="24"/>
  <c r="HD123" i="24"/>
  <c r="HC123" i="24"/>
  <c r="HB123" i="24"/>
  <c r="BP124" i="24"/>
  <c r="BU124" i="24"/>
  <c r="BO124" i="24"/>
  <c r="HZ125" i="24"/>
  <c r="HY125" i="24"/>
  <c r="DK126" i="24"/>
  <c r="DQ126" i="24"/>
  <c r="DI126" i="24"/>
  <c r="DL126" i="24"/>
  <c r="DJ126" i="24"/>
  <c r="HC126" i="24"/>
  <c r="HI126" i="24"/>
  <c r="HA126" i="24"/>
  <c r="HB126" i="24"/>
  <c r="CX128" i="24"/>
  <c r="DE128" i="24"/>
  <c r="CY128" i="24"/>
  <c r="CW128" i="24"/>
  <c r="FA128" i="24"/>
  <c r="ET128" i="24"/>
  <c r="ES128" i="24"/>
  <c r="CM129" i="24"/>
  <c r="CS129" i="24"/>
  <c r="CK129" i="24"/>
  <c r="CN129" i="24"/>
  <c r="CL129" i="24"/>
  <c r="IG129" i="24"/>
  <c r="HY129" i="24"/>
  <c r="IA129" i="24"/>
  <c r="IB129" i="24"/>
  <c r="HZ129" i="24"/>
  <c r="DE130" i="24"/>
  <c r="CX130" i="24"/>
  <c r="CY130" i="24"/>
  <c r="CW130" i="24"/>
  <c r="ET130" i="24"/>
  <c r="FA130" i="24"/>
  <c r="ES130" i="24"/>
  <c r="HN124" i="24"/>
  <c r="HU124" i="24"/>
  <c r="S125" i="24"/>
  <c r="Y125" i="24"/>
  <c r="Q125" i="24"/>
  <c r="S126" i="24"/>
  <c r="Y126" i="24"/>
  <c r="Q126" i="24"/>
  <c r="DV126" i="24"/>
  <c r="EC126" i="24"/>
  <c r="DV127" i="24"/>
  <c r="EC127" i="24"/>
  <c r="CM128" i="24"/>
  <c r="CS128" i="24"/>
  <c r="CK128" i="24"/>
  <c r="AQ129" i="24"/>
  <c r="AW129" i="24"/>
  <c r="AO129" i="24"/>
  <c r="CX129" i="24"/>
  <c r="DE129" i="24"/>
  <c r="IS129" i="24"/>
  <c r="IL129" i="24"/>
  <c r="KC129" i="24"/>
  <c r="JU129" i="24"/>
  <c r="JW129" i="24"/>
  <c r="CS130" i="24"/>
  <c r="CK130" i="24"/>
  <c r="CM130" i="24"/>
  <c r="JX130" i="24"/>
  <c r="JW130" i="24"/>
  <c r="KC130" i="24"/>
  <c r="JU130" i="24"/>
  <c r="IB131" i="24"/>
  <c r="IA131" i="24"/>
  <c r="IG131" i="24"/>
  <c r="HY131" i="24"/>
  <c r="FY132" i="24"/>
  <c r="FQ132" i="24"/>
  <c r="FS132" i="24"/>
  <c r="FR132" i="24"/>
  <c r="FT132" i="24"/>
  <c r="JL132" i="24"/>
  <c r="JK132" i="24"/>
  <c r="JJ132" i="24"/>
  <c r="JQ132" i="24"/>
  <c r="FG133" i="24"/>
  <c r="FH133" i="24"/>
  <c r="FE133" i="24"/>
  <c r="FF133" i="24"/>
  <c r="CK135" i="24"/>
  <c r="CL135" i="24"/>
  <c r="T136" i="24"/>
  <c r="S136" i="24"/>
  <c r="Q136" i="24"/>
  <c r="R136" i="24"/>
  <c r="CN137" i="24"/>
  <c r="CS137" i="24"/>
  <c r="CK137" i="24"/>
  <c r="CL137" i="24"/>
  <c r="CM137" i="24"/>
  <c r="DJ122" i="24"/>
  <c r="FQ122" i="24"/>
  <c r="DQ123" i="24"/>
  <c r="DI123" i="24"/>
  <c r="DU123" i="24"/>
  <c r="IX123" i="24"/>
  <c r="DK125" i="24"/>
  <c r="DQ125" i="24"/>
  <c r="DI125" i="24"/>
  <c r="HN125" i="24"/>
  <c r="HU125" i="24"/>
  <c r="HN126" i="24"/>
  <c r="HU126" i="24"/>
  <c r="S127" i="24"/>
  <c r="Y127" i="24"/>
  <c r="Q127" i="24"/>
  <c r="JW127" i="24"/>
  <c r="KC127" i="24"/>
  <c r="JU127" i="24"/>
  <c r="EO128" i="24"/>
  <c r="EG128" i="24"/>
  <c r="EI128" i="24"/>
  <c r="GW128" i="24"/>
  <c r="GP128" i="24"/>
  <c r="M129" i="24"/>
  <c r="F129" i="24"/>
  <c r="GE129" i="24"/>
  <c r="GK129" i="24"/>
  <c r="GC129" i="24"/>
  <c r="EI130" i="24"/>
  <c r="EO130" i="24"/>
  <c r="EG130" i="24"/>
  <c r="HM130" i="24"/>
  <c r="HP130" i="24"/>
  <c r="G131" i="24"/>
  <c r="F131" i="24"/>
  <c r="M131" i="24"/>
  <c r="DI131" i="24"/>
  <c r="DJ131" i="24"/>
  <c r="IN131" i="24"/>
  <c r="IL131" i="24"/>
  <c r="IM131" i="24"/>
  <c r="CB132" i="24"/>
  <c r="CA132" i="24"/>
  <c r="CG132" i="24"/>
  <c r="BY132" i="24"/>
  <c r="HZ134" i="24"/>
  <c r="HY134" i="24"/>
  <c r="EC135" i="24"/>
  <c r="DU135" i="24"/>
  <c r="DW135" i="24"/>
  <c r="DV135" i="24"/>
  <c r="DX135" i="24"/>
  <c r="AE136" i="24"/>
  <c r="AF136" i="24"/>
  <c r="AD136" i="24"/>
  <c r="AK136" i="24"/>
  <c r="IB130" i="24"/>
  <c r="IM130" i="24"/>
  <c r="JL131" i="24"/>
  <c r="JW131" i="24"/>
  <c r="BO133" i="24"/>
  <c r="CB133" i="24"/>
  <c r="HC133" i="24"/>
  <c r="HP133" i="24"/>
  <c r="AK134" i="24"/>
  <c r="AC134" i="24"/>
  <c r="BO134" i="24"/>
  <c r="CA134" i="24"/>
  <c r="IZ134" i="24"/>
  <c r="HU135" i="24"/>
  <c r="HM135" i="24"/>
  <c r="FY136" i="24"/>
  <c r="FQ136" i="24"/>
  <c r="EJ137" i="24"/>
  <c r="EI137" i="24"/>
  <c r="EO137" i="24"/>
  <c r="EG137" i="24"/>
  <c r="HM137" i="24"/>
  <c r="HP137" i="24"/>
  <c r="R152" i="24"/>
  <c r="Q152" i="24"/>
  <c r="ES154" i="24"/>
  <c r="ET154" i="24"/>
  <c r="GO154" i="24"/>
  <c r="GP154" i="24"/>
  <c r="AK133" i="24"/>
  <c r="AC133" i="24"/>
  <c r="JQ133" i="24"/>
  <c r="JI133" i="24"/>
  <c r="HU136" i="24"/>
  <c r="HM136" i="24"/>
  <c r="GP151" i="24"/>
  <c r="GO151" i="24"/>
  <c r="HA152" i="24"/>
  <c r="HB152" i="24"/>
  <c r="IK154" i="24"/>
  <c r="IL154" i="24"/>
  <c r="EG131" i="24"/>
  <c r="AC132" i="24"/>
  <c r="HU132" i="24"/>
  <c r="HM132" i="24"/>
  <c r="AD133" i="24"/>
  <c r="BM133" i="24"/>
  <c r="BZ133" i="24"/>
  <c r="EG133" i="24"/>
  <c r="HA133" i="24"/>
  <c r="HN133" i="24"/>
  <c r="JJ133" i="24"/>
  <c r="AF134" i="24"/>
  <c r="BM134" i="24"/>
  <c r="BZ134" i="24"/>
  <c r="EC134" i="24"/>
  <c r="DU134" i="24"/>
  <c r="GC134" i="24"/>
  <c r="HB134" i="24"/>
  <c r="HU134" i="24"/>
  <c r="IW134" i="24"/>
  <c r="H135" i="24"/>
  <c r="CG135" i="24"/>
  <c r="BY135" i="24"/>
  <c r="ES135" i="24"/>
  <c r="HP135" i="24"/>
  <c r="IX135" i="24"/>
  <c r="JQ135" i="24"/>
  <c r="DJ136" i="24"/>
  <c r="EC136" i="24"/>
  <c r="FT136" i="24"/>
  <c r="HN136" i="24"/>
  <c r="IZ136" i="24"/>
  <c r="JQ136" i="24"/>
  <c r="EH137" i="24"/>
  <c r="F155" i="24"/>
  <c r="BB155" i="24"/>
  <c r="CX155" i="24"/>
  <c r="FE137" i="24"/>
  <c r="JX137" i="24"/>
  <c r="AP151" i="24"/>
  <c r="CL151" i="24"/>
  <c r="EH151" i="24"/>
  <c r="BM152" i="24"/>
  <c r="IW152" i="24"/>
  <c r="FE155" i="24"/>
  <c r="JU137" i="24"/>
  <c r="Y22" i="24"/>
  <c r="Q22" i="24"/>
  <c r="T22" i="24"/>
  <c r="Q60" i="24"/>
  <c r="R66" i="24"/>
  <c r="Q66" i="24"/>
  <c r="Y66" i="24"/>
  <c r="R63" i="24"/>
  <c r="Q63" i="24"/>
  <c r="S63" i="24"/>
  <c r="Y12" i="24"/>
  <c r="T12" i="24"/>
  <c r="S12" i="24"/>
  <c r="T11" i="24"/>
  <c r="S11" i="24"/>
  <c r="R11" i="24"/>
  <c r="Y11" i="24"/>
</calcChain>
</file>

<file path=xl/comments1.xml><?xml version="1.0" encoding="utf-8"?>
<comments xmlns="http://schemas.openxmlformats.org/spreadsheetml/2006/main">
  <authors>
    <author>Kevin Deegan-Krause</author>
  </authors>
  <commentList>
    <comment ref="D5" authorId="0" shapeId="0">
      <text>
        <r>
          <rPr>
            <sz val="9"/>
            <color indexed="81"/>
            <rFont val="Tahoma"/>
            <family val="2"/>
          </rPr>
          <t>Data is in process of final formatting and should be available by March 2012.</t>
        </r>
      </text>
    </comment>
  </commentList>
</comments>
</file>

<file path=xl/comments2.xml><?xml version="1.0" encoding="utf-8"?>
<comments xmlns="http://schemas.openxmlformats.org/spreadsheetml/2006/main">
  <authors>
    <author>Smith, Rachel - Oxford</author>
  </authors>
  <commentList>
    <comment ref="C2" authorId="0" shapeId="0">
      <text>
        <r>
          <rPr>
            <sz val="9"/>
            <color indexed="81"/>
            <rFont val="Tahoma"/>
            <family val="2"/>
          </rPr>
          <t xml:space="preserve">The new cabinet is regarded as dating from 28 August 1990 when the single Rural Party Minister (SMP) retired from the Cabinet (thus also reducing the number of seats by one). The Holkeri I cabinet from which the Rural Party minister retired had been invested on 30 April 1987.
</t>
        </r>
      </text>
    </comment>
    <comment ref="AH18" authorId="0" shapeId="0">
      <text>
        <r>
          <rPr>
            <sz val="9"/>
            <color indexed="81"/>
            <rFont val="Tahoma"/>
            <family val="2"/>
          </rPr>
          <t xml:space="preserve">Not in PDY data but cannot leave blank so assume 0 here.
</t>
        </r>
      </text>
    </comment>
    <comment ref="AI18" authorId="0" shapeId="0">
      <text>
        <r>
          <rPr>
            <sz val="9"/>
            <color indexed="81"/>
            <rFont val="Tahoma"/>
            <family val="2"/>
          </rPr>
          <t xml:space="preserve">Not in PDY data but cannot leave blank so assume 0 here.
</t>
        </r>
      </text>
    </comment>
    <comment ref="AM18" authorId="0" shapeId="0">
      <text>
        <r>
          <rPr>
            <sz val="9"/>
            <color indexed="81"/>
            <rFont val="Tahoma"/>
            <family val="2"/>
          </rPr>
          <t xml:space="preserve">Not in PDY data but cannot leave blank so assume 0 here.
</t>
        </r>
      </text>
    </comment>
    <comment ref="AN18" authorId="0" shapeId="0">
      <text>
        <r>
          <rPr>
            <sz val="9"/>
            <color indexed="81"/>
            <rFont val="Tahoma"/>
            <family val="2"/>
          </rPr>
          <t xml:space="preserve">Not in PDY data but cannot leave blank so assume 0 here.
</t>
        </r>
      </text>
    </comment>
    <comment ref="AR18" authorId="0" shapeId="0">
      <text>
        <r>
          <rPr>
            <sz val="9"/>
            <color indexed="81"/>
            <rFont val="Tahoma"/>
            <family val="2"/>
          </rPr>
          <t xml:space="preserve">Not in PDY data but cannot leave blank so assume 0 here.
</t>
        </r>
      </text>
    </comment>
    <comment ref="AS18" authorId="0" shapeId="0">
      <text>
        <r>
          <rPr>
            <sz val="9"/>
            <color indexed="81"/>
            <rFont val="Tahoma"/>
            <family val="2"/>
          </rPr>
          <t xml:space="preserve">Not in PDY data but cannot leave blank so assume 0 here.
</t>
        </r>
      </text>
    </comment>
    <comment ref="AW18" authorId="0" shapeId="0">
      <text>
        <r>
          <rPr>
            <sz val="9"/>
            <color indexed="81"/>
            <rFont val="Tahoma"/>
            <family val="2"/>
          </rPr>
          <t xml:space="preserve">Not in PDY data but cannot leave blank so assume 0 here.
</t>
        </r>
      </text>
    </comment>
    <comment ref="AX18" authorId="0" shapeId="0">
      <text>
        <r>
          <rPr>
            <sz val="9"/>
            <color indexed="81"/>
            <rFont val="Tahoma"/>
            <family val="2"/>
          </rPr>
          <t xml:space="preserve">Not in PDY data but cannot leave blank so assume 0 here.
</t>
        </r>
      </text>
    </comment>
    <comment ref="BB18" authorId="0" shapeId="0">
      <text>
        <r>
          <rPr>
            <sz val="9"/>
            <color indexed="81"/>
            <rFont val="Tahoma"/>
            <family val="2"/>
          </rPr>
          <t xml:space="preserve">Not in PDY data but cannot leave blank so assume 0 here.
</t>
        </r>
      </text>
    </comment>
    <comment ref="BC18" authorId="0" shapeId="0">
      <text>
        <r>
          <rPr>
            <sz val="9"/>
            <color indexed="81"/>
            <rFont val="Tahoma"/>
            <family val="2"/>
          </rPr>
          <t xml:space="preserve">Not in PDY data but cannot leave blank so assume 0 here.
</t>
        </r>
      </text>
    </comment>
    <comment ref="BG18" authorId="0" shapeId="0">
      <text>
        <r>
          <rPr>
            <sz val="9"/>
            <color indexed="81"/>
            <rFont val="Tahoma"/>
            <family val="2"/>
          </rPr>
          <t xml:space="preserve">Not in PDY data but cannot leave blank so assume 0 here.
</t>
        </r>
      </text>
    </comment>
    <comment ref="BH18" authorId="0" shapeId="0">
      <text>
        <r>
          <rPr>
            <sz val="9"/>
            <color indexed="81"/>
            <rFont val="Tahoma"/>
            <family val="2"/>
          </rPr>
          <t xml:space="preserve">Not in PDY data but cannot leave blank so assume 0 here.
</t>
        </r>
      </text>
    </comment>
    <comment ref="BL18" authorId="0" shapeId="0">
      <text>
        <r>
          <rPr>
            <sz val="9"/>
            <color indexed="81"/>
            <rFont val="Tahoma"/>
            <family val="2"/>
          </rPr>
          <t xml:space="preserve">Not in PDY data but cannot leave blank so assume 0 here.
</t>
        </r>
      </text>
    </comment>
    <comment ref="BM18" authorId="0" shapeId="0">
      <text>
        <r>
          <rPr>
            <sz val="9"/>
            <color indexed="81"/>
            <rFont val="Tahoma"/>
            <family val="2"/>
          </rPr>
          <t xml:space="preserve">Not in PDY data but cannot leave blank so assume 0 here.
</t>
        </r>
      </text>
    </comment>
  </commentList>
</comments>
</file>

<file path=xl/comments3.xml><?xml version="1.0" encoding="utf-8"?>
<comments xmlns="http://schemas.openxmlformats.org/spreadsheetml/2006/main">
  <authors>
    <author>Smith, Rachel - Oxford</author>
    <author>Kevin Deegan-Krause</author>
  </authors>
  <commentList>
    <comment ref="C1" authorId="0" shapeId="0">
      <text>
        <r>
          <rPr>
            <sz val="9"/>
            <color indexed="81"/>
            <rFont val="Tahoma"/>
            <family val="2"/>
          </rPr>
          <t>For the first time in Finnish electoral history the two voting days (Sunday and Monday) was reduced to one (Sunday).</t>
        </r>
      </text>
    </comment>
    <comment ref="W1" authorId="0" shapeId="0">
      <text>
        <r>
          <rPr>
            <sz val="9"/>
            <color indexed="81"/>
            <rFont val="Tahoma"/>
            <family val="2"/>
          </rPr>
          <t>Advanced voting in Finland from 1 to 14 March, and abroad from 1 to 11 March.</t>
        </r>
      </text>
    </comment>
    <comment ref="AQ2" authorId="0" shapeId="0">
      <text>
        <r>
          <rPr>
            <sz val="9"/>
            <color indexed="81"/>
            <rFont val="Tahoma"/>
            <family val="2"/>
          </rPr>
          <t>Advanced voting in Finland from 10 to 16 March, and abroad from 1 to 13 March.</t>
        </r>
      </text>
    </comment>
    <comment ref="W3" authorId="0" shapeId="0">
      <text>
        <r>
          <rPr>
            <sz val="9"/>
            <color indexed="81"/>
            <rFont val="Tahoma"/>
            <family val="2"/>
          </rPr>
          <t>Of which 67 women and 133 men</t>
        </r>
      </text>
    </comment>
    <comment ref="AQ3" authorId="0" shapeId="0">
      <text>
        <r>
          <rPr>
            <sz val="9"/>
            <color indexed="81"/>
            <rFont val="Tahoma"/>
            <family val="2"/>
          </rPr>
          <t>Result: 74 occupied by women and 126 by men.</t>
        </r>
      </text>
    </comment>
    <comment ref="C6" authorId="0" shapeId="0">
      <text>
        <r>
          <rPr>
            <sz val="9"/>
            <color indexed="81"/>
            <rFont val="Tahoma"/>
            <family val="2"/>
          </rPr>
          <t>The total votes cast include Finnish citizens outside Finland. Turnout of electors resident in Finland was 72.1 percent (which is the measure normally used), and the turnout of Finnish citizens living abroad was 5.6 percent.</t>
        </r>
      </text>
    </comment>
    <comment ref="W6" authorId="0" shapeId="0">
      <text>
        <r>
          <rPr>
            <sz val="9"/>
            <color indexed="81"/>
            <rFont val="Tahoma"/>
            <family val="2"/>
          </rPr>
          <t xml:space="preserve">Women 69.3% and men 67.8%. The total votes cast include Finnish citizens outside Finland. Turnout of electors resident in Finland was 71.7 per cent (which is the measure normally used), and the turnout of Finnish citizens living abroad was 6.1 per cent. </t>
        </r>
      </text>
    </comment>
    <comment ref="AQ6" authorId="0" shapeId="0">
      <text>
        <r>
          <rPr>
            <sz val="9"/>
            <color indexed="81"/>
            <rFont val="Tahoma"/>
            <family val="2"/>
          </rPr>
          <t xml:space="preserve">Women 66.1% and men 64.3%. The total votes cast include Finnish citizens outside Finland. Turnout of electors resident in Finland was 68.3 percent (which is the measure normally used), and the turnout of Finnish citizens living abroad was 6.5 percent.
</t>
        </r>
      </text>
    </comment>
    <comment ref="BK6" authorId="0" shapeId="0">
      <text>
        <r>
          <rPr>
            <sz val="9"/>
            <color indexed="81"/>
            <rFont val="Tahoma"/>
            <family val="2"/>
          </rPr>
          <t>The total votes cast includes Finnish citizens living outside Finland. Turnout of electors resident in Finland was 69.7 per cent (which is the measure normally used); the turnout of Finnish citizens living abroad was 8.8 per cent.</t>
        </r>
      </text>
    </comment>
    <comment ref="CE6" authorId="0" shapeId="0">
      <text>
        <r>
          <rPr>
            <sz val="9"/>
            <color indexed="81"/>
            <rFont val="Tahoma"/>
            <family val="2"/>
          </rPr>
          <t>The total votes cast include Finnish citizens outside Finland. Turnout of electors resident in Finland was 67.9 per cent (which is the measure normally used), and the turnout of Finnish citizens living abroad was 8.6 per cent.</t>
        </r>
      </text>
    </comment>
    <comment ref="CY6" authorId="1" shapeId="0">
      <text>
        <r>
          <rPr>
            <sz val="9"/>
            <color indexed="81"/>
            <rFont val="Tahoma"/>
            <family val="2"/>
          </rPr>
          <t>The total votes cast include Finnish citizens outside Finland. Turnout of residents in Finland was 70.5 per cent (which is the measure normally used), and the turnout of Finnish citizens living abroad was 10.6 per cent.</t>
        </r>
      </text>
    </comment>
    <comment ref="C8" authorId="0" shapeId="0">
      <text>
        <r>
          <rPr>
            <sz val="9"/>
            <color indexed="81"/>
            <rFont val="Tahoma"/>
            <family val="2"/>
          </rPr>
          <t>PDY gives valid votes as percentage of electorate: 61.1%.</t>
        </r>
      </text>
    </comment>
    <comment ref="W8" authorId="0" shapeId="0">
      <text>
        <r>
          <rPr>
            <sz val="9"/>
            <color indexed="81"/>
            <rFont val="Tahoma"/>
            <family val="2"/>
          </rPr>
          <t>PDY gives valid votes as percentage of electorate: 68.0%.</t>
        </r>
      </text>
    </comment>
    <comment ref="AQ8" authorId="0" shapeId="0">
      <text>
        <r>
          <rPr>
            <sz val="9"/>
            <color indexed="81"/>
            <rFont val="Tahoma"/>
            <family val="2"/>
          </rPr>
          <t>PDY gives valid votes as percentage of electorate: 64.6%.</t>
        </r>
      </text>
    </comment>
    <comment ref="AA11" authorId="1" shapeId="0">
      <text>
        <r>
          <rPr>
            <sz val="9"/>
            <color indexed="81"/>
            <rFont val="Tahoma"/>
            <family val="2"/>
          </rPr>
          <t>Not identical to print PDY.</t>
        </r>
      </text>
    </comment>
    <comment ref="E12" authorId="0" shapeId="0">
      <text>
        <r>
          <rPr>
            <sz val="9"/>
            <color indexed="81"/>
            <rFont val="Tahoma"/>
            <family val="2"/>
          </rPr>
          <t>The text PDY results for the Swedish People’s Party include 9,344 votes from the unilingual Swedish constituency of Åland Island for 1991. Also the apportioned seat elected by plural voting is included (representing Åländsk Samling in the Swedish Parliament group): 158820.</t>
        </r>
      </text>
    </comment>
    <comment ref="F12" authorId="0" shapeId="0">
      <text>
        <r>
          <rPr>
            <sz val="9"/>
            <color indexed="81"/>
            <rFont val="Tahoma"/>
            <family val="2"/>
          </rPr>
          <t>The text PDY results for the Swedish People’s Party include 9,344 votes from the unilingual Swedish constituency of Åland Island for 1991. Also the apportioned seat elected by plural voting is included (representing Åländsk Samling in the Swedish Parliament group): 158820.</t>
        </r>
      </text>
    </comment>
    <comment ref="Y12" authorId="0" shapeId="0">
      <text>
        <r>
          <rPr>
            <sz val="9"/>
            <color indexed="81"/>
            <rFont val="Tahoma"/>
            <family val="2"/>
          </rPr>
          <t>The results of the Swedish People’s Party include 9,905 votes from the unilingual Swedish constituency of Åland Island. Also the reserved seat elected by plural voting is included (representing Åländsk Samling in the Swedish Parliament group), totaling 152,779.</t>
        </r>
      </text>
    </comment>
    <comment ref="AS12" authorId="0" shapeId="0">
      <text>
        <r>
          <rPr>
            <sz val="9"/>
            <color indexed="81"/>
            <rFont val="Tahoma"/>
            <family val="2"/>
          </rPr>
          <t xml:space="preserve">The results of the Swedish People’s Party include 10,472 votes from the unilingual Swedish constituency of Åland Island. Also the appointed seat is included (representing Åländsk Samling in the Swedish Parliament group).
</t>
        </r>
      </text>
    </comment>
    <comment ref="BM12" authorId="0" shapeId="0">
      <text>
        <r>
          <rPr>
            <sz val="9"/>
            <color indexed="81"/>
            <rFont val="Tahoma"/>
            <family val="2"/>
          </rPr>
          <t>The results of the Swedish People’s Party include 11,651 votes from the unilingual Swedish constituency of Åland Islands. The appointed seat is also included (representing Åländsk Samling in the Swedish Parliament group) for a total of 140475 and 5.0%</t>
        </r>
      </text>
    </comment>
    <comment ref="BN12" authorId="0" shapeId="0">
      <text>
        <r>
          <rPr>
            <sz val="9"/>
            <color indexed="81"/>
            <rFont val="Tahoma"/>
            <family val="2"/>
          </rPr>
          <t>The results of the Swedish People’s Party include 11,651 votes from the unilingual Swedish constituency of Åland Islands. The appointed seat is also included (representing Åländsk Samling in the Swedish Parliament group) for a total of 140475 and 5.0%</t>
        </r>
      </text>
    </comment>
    <comment ref="CG12" authorId="0" shapeId="0">
      <text>
        <r>
          <rPr>
            <sz val="9"/>
            <color indexed="81"/>
            <rFont val="Tahoma"/>
            <family val="2"/>
          </rPr>
          <t>In the text PDY the results of the Swedish People’s Party include 11,168 votes from the unilingual Swedish constituency of Åland Islands. Also the appointed seat is included (representing Åländsk Samling in the Swedish Parliament group) for a total of 137,688.  In the electronic version these are disaggregated.</t>
        </r>
      </text>
    </comment>
    <comment ref="CH12" authorId="0" shapeId="0">
      <text>
        <r>
          <rPr>
            <sz val="9"/>
            <color indexed="81"/>
            <rFont val="Tahoma"/>
            <family val="2"/>
          </rPr>
          <t>In the text PDY the results of the Swedish People’s Party include 11,168 votes from the unilingual Swedish constituency of Åland Islands. Also the appointed seat is included (representing Åländsk Samling in the Swedish Parliament group) for a total of 137,688.  In the electronic version these are disaggregated.</t>
        </r>
      </text>
    </comment>
    <comment ref="CJ12" authorId="0" shapeId="0">
      <text>
        <r>
          <rPr>
            <sz val="9"/>
            <color indexed="81"/>
            <rFont val="Tahoma"/>
            <family val="2"/>
          </rPr>
          <t>In the text PDY the results of the Swedish People’s Party include 11,168 votes from the unilingual Swedish constituency of Åland Islands. Also the appointed seat is included (representing Åländsk Samling in the Swedish Parliament group) for a total of 137,688.  In the electronic version these are disaggregated.</t>
        </r>
      </text>
    </comment>
    <comment ref="CK12" authorId="0" shapeId="0">
      <text>
        <r>
          <rPr>
            <sz val="9"/>
            <color indexed="81"/>
            <rFont val="Tahoma"/>
            <family val="2"/>
          </rPr>
          <t>In the text PDY the results of the Swedish People’s Party include 11,168 votes from the unilingual Swedish constituency of Åland Islands. Also the appointed seat is included (representing Åländsk Samling in the Swedish Parliament group) for a total of 137,688.  In the electronic version these are disaggregated.</t>
        </r>
      </text>
    </comment>
    <comment ref="DA12" authorId="1" shapeId="0">
      <text>
        <r>
          <rPr>
            <sz val="9"/>
            <color indexed="81"/>
            <rFont val="Tahoma"/>
            <family val="2"/>
          </rPr>
          <t>In the text PDY, the results of the Swedish People’s Party total 136288 and include 10,503 votes from the unilingual single-member constituency of Åland which are disaggregated here. Also, the appointed seat is included (representing Åländsk Samling in the Swedish Parliamentary group).</t>
        </r>
      </text>
    </comment>
    <comment ref="DB12" authorId="1" shapeId="0">
      <text>
        <r>
          <rPr>
            <sz val="9"/>
            <color indexed="81"/>
            <rFont val="Tahoma"/>
            <family val="2"/>
          </rPr>
          <t>In the text PDY, the results of the Swedish People’s Party total 136288 and include 10,503 votes from the unilingual single-member constituency of Åland which are disaggregated here. Also, the appointed seat is included (representing Åländsk Samling in the Swedish Parliamentary group).</t>
        </r>
      </text>
    </comment>
    <comment ref="DC12" authorId="1" shapeId="0">
      <text>
        <r>
          <rPr>
            <sz val="9"/>
            <color indexed="81"/>
            <rFont val="Tahoma"/>
            <family val="2"/>
          </rPr>
          <t>In the text PDY, the results of the Swedish People’s Party total 136288 and include 10,503 votes from the unilingual single-member constituency of Åland which are disaggregated here. Also, the appointed seat is included (representing Åländsk Samling in the Swedish Parliamentary group).</t>
        </r>
      </text>
    </comment>
    <comment ref="DD12" authorId="1" shapeId="0">
      <text>
        <r>
          <rPr>
            <sz val="9"/>
            <color indexed="81"/>
            <rFont val="Tahoma"/>
            <family val="2"/>
          </rPr>
          <t>In the text PDY, the results of the Swedish People’s Party total 136288 and include 10,503 votes from the unilingual single-member constituency of Åland which are disaggregated here. Also, the appointed seat is included (representing Åländsk Samling in the Swedish Parliamentary group).</t>
        </r>
      </text>
    </comment>
    <comment ref="DE12" authorId="1" shapeId="0">
      <text>
        <r>
          <rPr>
            <sz val="9"/>
            <color indexed="81"/>
            <rFont val="Tahoma"/>
            <family val="2"/>
          </rPr>
          <t>In the text PDY, the results of the Swedish People’s Party total 136288 and include 10,503 votes from the unilingual single-member constituency of Åland which are disaggregated here. Also, the appointed seat is included (representing Åländsk Samling in the Swedish Parliamentary group).</t>
        </r>
      </text>
    </comment>
    <comment ref="DF12" authorId="1" shapeId="0">
      <text>
        <r>
          <rPr>
            <sz val="9"/>
            <color indexed="81"/>
            <rFont val="Tahoma"/>
            <family val="2"/>
          </rPr>
          <t>In the text PDY, the results of the Swedish People’s Party total 136288 and include 10,503 votes from the unilingual single-member constituency of Åland which are disaggregated here. Also, the appointed seat is included (representing Åländsk Samling in the Swedish Parliamentary group).</t>
        </r>
      </text>
    </comment>
    <comment ref="AU13" authorId="1" shapeId="0">
      <text>
        <r>
          <rPr>
            <sz val="9"/>
            <color indexed="81"/>
            <rFont val="Tahoma"/>
            <family val="2"/>
          </rPr>
          <t>Not identical to Print PDY</t>
        </r>
      </text>
    </comment>
    <comment ref="B16" authorId="0" shapeId="0">
      <text>
        <r>
          <rPr>
            <sz val="9"/>
            <color indexed="81"/>
            <rFont val="Tahoma"/>
            <family val="2"/>
          </rPr>
          <t>Left-Wing Alliance is a new political party in the parliamentary arena which was founded at an open meeting on 28 April 1990. Although the intention was to create a totally new party to the left of the Social Democrats with a strong left-green image, the result became a disappointment for the new leaders. Instead of winning new adherents and voters the party was filled with members from the former Communist parties and factions. Since the late 1960s the Communist Party and the People’s Democratic League (which represented the communists in elections) were deeply divided in an ideological conflict between Euro-Communists (the majority) and the orthodox Moscow supporters (the minority). After years of conflict and electoral decline the almost paralyzed party split when the orthodox faction formed a new party, Democratic Alternative, in 1985. The new party was formed to give their candidates a fair chance of being nominated in elections, but their members stayed in the old party and refused to be ejected. The internal conflict between the two factions in the Communist Party continued in an even more implacable manner than before. Four years later the deadlock was broken when the People’s Democratic League and the affiliated Communist Party merged to form the new Left-Wing Alliance and the Democratic Alternative ceased to exist. Now the former members from the three communist parties and their factions are organized in one party but their co-operation remains deeply affected by the scars from the past, and this clearly hampers renewal attempts. In this Table, the 1991 results of the Left-Wing Alliance are compared to the combined 1987 results of the People’s Democratic League and Democratic Alternative.</t>
        </r>
      </text>
    </comment>
    <comment ref="W16" authorId="0" shapeId="0">
      <text>
        <r>
          <rPr>
            <sz val="9"/>
            <color indexed="81"/>
            <rFont val="Tahoma"/>
            <family val="2"/>
          </rPr>
          <t>Left-Wing Alliance is a new political party in the parliamentary arena which was founded at an open meeting on 28 April 1990. Although the intention was to create a totally new party to the left of the Social Democrats with a strong left-green image, the result became a disappointment for the new leaders. Instead of winning new adherents and voters the party was filled with members from the former Communist parties and factions. Since the late 1960s the Communist Party and the People’s Democratic League (which represented the communists in elections) were deeply divided in an ideological conflict between Euro-Communists (the majority) and the orthodox Moscow supporters (the minority). After years of conflict and electoral decline the almost paralyzed party split when the orthodox faction formed a new party, Democratic Alternative, in 1985. The new party was formed to give their candidates a fair chance of being nominated in elections, but their members stayed in the old party and refused to be ejected. The internal conflict between the two factions in the Communist Party continued in an even more implacable manner than before. Four years later the deadlock was broken when the People’s Democratic League and the affiliated Communist Party merged to form the new Left-Wing Alliance and the Democratic Alternative ceased to exist. Now the former members from the three communist parties and their factions are organized in one party but their co-operation remains deeply affected by the scars from the past, and this clearly hampers renewal attempts. In this Table, the 1991 results of the Left-Wing Alliance are compared to the combined 1987 results of the People’s Democratic League and Democratic Alternative.</t>
        </r>
      </text>
    </comment>
    <comment ref="BK17" authorId="0" shapeId="0">
      <text>
        <r>
          <rPr>
            <sz val="9"/>
            <color indexed="81"/>
            <rFont val="Tahoma"/>
            <family val="2"/>
          </rPr>
          <t>Until 1999 - Christian League (SKL)</t>
        </r>
      </text>
    </comment>
    <comment ref="CG17" authorId="1" shapeId="0">
      <text>
        <r>
          <rPr>
            <sz val="9"/>
            <color indexed="81"/>
            <rFont val="Tahoma"/>
            <family val="2"/>
          </rPr>
          <t>The Text PDY lists 137,790.</t>
        </r>
      </text>
    </comment>
    <comment ref="AQ18" authorId="0" shapeId="0">
      <text>
        <r>
          <rPr>
            <sz val="9"/>
            <color indexed="81"/>
            <rFont val="Tahoma"/>
            <family val="2"/>
          </rPr>
          <t>The Rural Party changed its name to True Finns in 1995. The Rural Party went bankrupt after the disastrous parliamentary election four years ago when the number of seats was reduced from 7 to 1.</t>
        </r>
      </text>
    </comment>
    <comment ref="AU18" authorId="1" shapeId="0">
      <text>
        <r>
          <rPr>
            <sz val="9"/>
            <color indexed="81"/>
            <rFont val="Tahoma"/>
            <family val="2"/>
          </rPr>
          <t>If regarded as a successor to the Rural Party, this is 0</t>
        </r>
      </text>
    </comment>
    <comment ref="BK18" authorId="0" shapeId="0">
      <text>
        <r>
          <rPr>
            <sz val="9"/>
            <color indexed="81"/>
            <rFont val="Tahoma"/>
            <family val="2"/>
          </rPr>
          <t>The Rural Party changed its name to True Finns in 1995. The Rural Party went bankrupt after the disastrous parliamentary election four years ago when the number of seats was reduced from 7 to 1.</t>
        </r>
      </text>
    </comment>
    <comment ref="CE18" authorId="0" shapeId="0">
      <text>
        <r>
          <rPr>
            <sz val="9"/>
            <color indexed="81"/>
            <rFont val="Tahoma"/>
            <family val="2"/>
          </rPr>
          <t>The Rural Party changed its name to True Finns in 1995. The Rural Party went bankrupt after the disastrous parliamentary election four years ago when the number of seats was reduced from 7 to 1.</t>
        </r>
      </text>
    </comment>
    <comment ref="CY18" authorId="0" shapeId="0">
      <text>
        <r>
          <rPr>
            <sz val="9"/>
            <color indexed="81"/>
            <rFont val="Tahoma"/>
            <family val="2"/>
          </rPr>
          <t>The Rural Party changed its name to True Finns in 1995. The Rural Party went bankrupt after the disastrous parliamentary election four years ago when the number of seats was reduced from 7 to 1.</t>
        </r>
      </text>
    </comment>
    <comment ref="DS18" authorId="0" shapeId="0">
      <text>
        <r>
          <rPr>
            <sz val="9"/>
            <color indexed="81"/>
            <rFont val="Tahoma"/>
            <family val="2"/>
          </rPr>
          <t>The Rural Party changed its name to True Finns in 1995. The Rural Party went bankrupt after the disastrous parliamentary election four years ago when the number of seats was reduced from 7 to 1.</t>
        </r>
      </text>
    </comment>
    <comment ref="E20" authorId="1" shapeId="0">
      <text>
        <r>
          <rPr>
            <sz val="9"/>
            <color indexed="81"/>
            <rFont val="Tahoma"/>
            <family val="2"/>
          </rPr>
          <t>Not listed in print PDF.</t>
        </r>
      </text>
    </comment>
    <comment ref="F20" authorId="1" shapeId="0">
      <text>
        <r>
          <rPr>
            <sz val="9"/>
            <color indexed="81"/>
            <rFont val="Tahoma"/>
            <family val="2"/>
          </rPr>
          <t>Not listed in print PDF.</t>
        </r>
      </text>
    </comment>
    <comment ref="G20" authorId="1" shapeId="0">
      <text>
        <r>
          <rPr>
            <sz val="9"/>
            <color indexed="81"/>
            <rFont val="Tahoma"/>
            <family val="2"/>
          </rPr>
          <t>Not listed in print PDF.</t>
        </r>
      </text>
    </comment>
    <comment ref="Y22" authorId="1" shapeId="0">
      <text>
        <r>
          <rPr>
            <sz val="9"/>
            <color indexed="81"/>
            <rFont val="Tahoma"/>
            <family val="2"/>
          </rPr>
          <t>Not listed in original PDY.</t>
        </r>
      </text>
    </comment>
    <comment ref="B23" authorId="0" shapeId="0">
      <text>
        <r>
          <rPr>
            <sz val="9"/>
            <color indexed="81"/>
            <rFont val="Tahoma"/>
            <family val="2"/>
          </rPr>
          <t>The Ecological Party appeared first time in national elections in 1991 and won only 0.1 percent of the votes. Originally its founders came from the Green movement. When the movement was transformed to a party (Green League formally founded in 1988) many divergential views were debated on how green politics best should be run in parliament. As a result of individual conflicts the Ecological Party was founded with marginal importance in elections. In 1995, however, the party appointed one of the presidential candidates from 1994 (Pertti ‘Veltto=Lazy’ Virtanen) as a candidate. With a successful electoral alliance in one constituency and with Virtanen’s anti-party image, well known in the media, the party managed to win one seat with only 0.3 per cent of the votes.  The Ecological Party took a new name in Finnish, which is Kirjava “Puolue -Elonkehän Puolesta- for Year 1999.</t>
        </r>
      </text>
    </comment>
    <comment ref="W23" authorId="0" shapeId="0">
      <text>
        <r>
          <rPr>
            <sz val="9"/>
            <color indexed="81"/>
            <rFont val="Tahoma"/>
            <family val="2"/>
          </rPr>
          <t>The Ecological Party appeared first time in national elections in 1991 and won only 0.1 percent of the votes. Originally its founders came from the Green movement. When the movement was transformed to a party (Green League formally founded in 1988) many divergential views were debated on how green politics best should be run in parliament. As a result of individual conflicts the Ecological Party was founded with marginal importance in elections. In 1995, however, the party appointed one of the presidential candidates from 1994 (Pertti ‘Veltto=Lazy’ Virtanen) as a candidate. With a successful electoral alliance in one constituency and with Virtanen’s anti-party image, well known in the media, the party managed to win one seat with only 0.3 per cent of the votes.  The Ecological Party took a new name in Finnish, which is Kirjava “Puolue -Elonkehän Puolesta- for Year 1999.</t>
        </r>
      </text>
    </comment>
    <comment ref="AQ23" authorId="0" shapeId="0">
      <text>
        <r>
          <rPr>
            <sz val="9"/>
            <color indexed="81"/>
            <rFont val="Tahoma"/>
            <family val="2"/>
          </rPr>
          <t>The Ecological Party took a new name in Finnish, which is Kirjava “Puolue" - Elonkehän Puolesta - for Year 1999.</t>
        </r>
      </text>
    </comment>
    <comment ref="B24" authorId="0" shapeId="0">
      <text>
        <r>
          <rPr>
            <sz val="9"/>
            <color indexed="81"/>
            <rFont val="Tahoma"/>
            <family val="2"/>
          </rPr>
          <t>The Progressive Finnish Party was founded shortly before the election by some well known and well off intellectuals. They adopted the name of the Liberal Party’s predecessors from the
first decades of this century. However, the party is not holding the traditions of social liberalism from the past like the Liberal People’s Party does with little success. In contrast, the party
advocates the ideas of new liberalism with strong emphasis on the individual freedom to utilize material advantages. The Scandinavian welfare model is seen as obsolete and as effectively hindering the realization of the citizen’s individual preferences in economic and social activities. In the election the party was supported by mainly young urban well educated and employed people in the Helsinki metropolitan area. On a left to right scale the party is located close to the conservative National Coalition.</t>
        </r>
      </text>
    </comment>
    <comment ref="W24" authorId="0" shapeId="0">
      <text>
        <r>
          <rPr>
            <sz val="9"/>
            <color indexed="81"/>
            <rFont val="Tahoma"/>
            <family val="2"/>
          </rPr>
          <t>The Progressive Finnish Party was founded shortly before the election by some well known and well off intellectuals. They adopted the name of the Liberal Party’s predecessors from the
first decades of this century. However, the party is not holding the traditions of social liberalism from the past like the Liberal People’s Party does with little success. In contrast, the party
advocates the ideas of new liberalism with strong emphasis on the individual freedom to utilize material advantages. The Scandinavian welfare model is seen as obsolete and as effectively hindering the realization of the citizen’s individual preferences in economic and social activities. In the election the party was supported by mainly young urban well educated and employed people in the Helsinki metropolitan area. On a left to right scale the party is located close to the conservative National Coalition.</t>
        </r>
      </text>
    </comment>
    <comment ref="AD24" authorId="0" shapeId="0">
      <text>
        <r>
          <rPr>
            <sz val="9"/>
            <color indexed="81"/>
            <rFont val="Tahoma"/>
            <family val="2"/>
          </rPr>
          <t>PDY leaves blank,  assume value 0.</t>
        </r>
      </text>
    </comment>
    <comment ref="AX24" authorId="0" shapeId="0">
      <text>
        <r>
          <rPr>
            <sz val="9"/>
            <color indexed="81"/>
            <rFont val="Tahoma"/>
            <family val="2"/>
          </rPr>
          <t>PDY leaves blank,  assume value 0.</t>
        </r>
      </text>
    </comment>
    <comment ref="B25" authorId="0" shapeId="0">
      <text>
        <r>
          <rPr>
            <sz val="9"/>
            <color indexed="81"/>
            <rFont val="Tahoma"/>
            <family val="2"/>
          </rPr>
          <t xml:space="preserve">The Reform Group was founded by the former Social Democrat and Trade Union boss Risto Kuisma. He was elected to Parliament on the Social Democratic list in the 1995 election. In 1997 he left Social Democratic Party and joined the Progressive Finnish Party due to internal disputes. In 1998 he left the Progressive Finns because of dissatisfaction and he chose to stand as an independent before creating a new party for the 1999 election. </t>
        </r>
      </text>
    </comment>
    <comment ref="W25" authorId="0" shapeId="0">
      <text>
        <r>
          <rPr>
            <sz val="9"/>
            <color indexed="81"/>
            <rFont val="Tahoma"/>
            <family val="2"/>
          </rPr>
          <t xml:space="preserve">The Reform Group was founded by the former Social Democrat and Trade Union boss Risto Kuisma. He was elected to Parliament on the Social Democratic list in the 1995 election. In 1997 he left Social Democratic Party and joined the Progressive Finnish Party due to internal disputes. In 1998 he left the Progressive Finns because of dissatisfaction and he chose to stand as an independent before creating a new party for the 1999 election. </t>
        </r>
      </text>
    </comment>
    <comment ref="AV25" authorId="0" shapeId="0">
      <text>
        <r>
          <rPr>
            <sz val="9"/>
            <color indexed="81"/>
            <rFont val="Tahoma"/>
            <family val="2"/>
          </rPr>
          <t>PDY leaves blank,  assume value 0.</t>
        </r>
      </text>
    </comment>
    <comment ref="AW25" authorId="0" shapeId="0">
      <text>
        <r>
          <rPr>
            <sz val="9"/>
            <color indexed="81"/>
            <rFont val="Tahoma"/>
            <family val="2"/>
          </rPr>
          <t>PDY leaves blank,  assume value 0.</t>
        </r>
      </text>
    </comment>
    <comment ref="AX25" authorId="0" shapeId="0">
      <text>
        <r>
          <rPr>
            <sz val="9"/>
            <color indexed="81"/>
            <rFont val="Tahoma"/>
            <family val="2"/>
          </rPr>
          <t>PDY leaves blank,  assume value 0.</t>
        </r>
      </text>
    </comment>
    <comment ref="DA26" authorId="1" shapeId="0">
      <text>
        <r>
          <rPr>
            <sz val="9"/>
            <color indexed="81"/>
            <rFont val="Tahoma"/>
            <family val="2"/>
          </rPr>
          <t>Not listed separately in original PDY.</t>
        </r>
      </text>
    </comment>
    <comment ref="DB26" authorId="1" shapeId="0">
      <text>
        <r>
          <rPr>
            <sz val="9"/>
            <color indexed="81"/>
            <rFont val="Tahoma"/>
            <family val="2"/>
          </rPr>
          <t>Not listed separately in original PDY.</t>
        </r>
      </text>
    </comment>
    <comment ref="DC26" authorId="1" shapeId="0">
      <text>
        <r>
          <rPr>
            <sz val="9"/>
            <color indexed="81"/>
            <rFont val="Tahoma"/>
            <family val="2"/>
          </rPr>
          <t>Not listed separately in original PDY.</t>
        </r>
      </text>
    </comment>
    <comment ref="E27" authorId="1" shapeId="0">
      <text>
        <r>
          <rPr>
            <sz val="9"/>
            <color indexed="81"/>
            <rFont val="Tahoma"/>
            <family val="2"/>
          </rPr>
          <t>Includes all votes cast in the Aland constituency.</t>
        </r>
      </text>
    </comment>
    <comment ref="Y27" authorId="1" shapeId="0">
      <text>
        <r>
          <rPr>
            <sz val="9"/>
            <color indexed="81"/>
            <rFont val="Tahoma"/>
            <family val="2"/>
          </rPr>
          <t>Includes all votes cast in the Aland constituency.</t>
        </r>
      </text>
    </comment>
    <comment ref="AS27" authorId="1" shapeId="0">
      <text>
        <r>
          <rPr>
            <sz val="9"/>
            <color indexed="81"/>
            <rFont val="Tahoma"/>
            <family val="2"/>
          </rPr>
          <t>Includes all votes cast in the Aland constituency.</t>
        </r>
      </text>
    </comment>
    <comment ref="BM27" authorId="0" shapeId="0">
      <text>
        <r>
          <rPr>
            <sz val="9"/>
            <color indexed="81"/>
            <rFont val="Tahoma"/>
            <family val="2"/>
          </rPr>
          <t>Includes all votes from the Aland constituency [The results of the Swedish People’s Party include 11,651 votes from the unilingual Swedish constituency of Åland Islands. The appointed seat is also included (representing Åländsk Samling in the Swedish Parliament group) for a total of 140475 and 5.0%]</t>
        </r>
      </text>
    </comment>
    <comment ref="BN27" authorId="0" shapeId="0">
      <text>
        <r>
          <rPr>
            <sz val="9"/>
            <color indexed="81"/>
            <rFont val="Tahoma"/>
            <family val="2"/>
          </rPr>
          <t>The results of the Swedish People’s Party include 11,651 votes from the unilingual Swedish constituency of Åland Islands. The appointed seat is also included (representing Åländsk Samling in the Swedish Parliament group) for a total of 140475 and 5.0%</t>
        </r>
      </text>
    </comment>
    <comment ref="CG27" authorId="1" shapeId="0">
      <text>
        <r>
          <rPr>
            <sz val="9"/>
            <color indexed="81"/>
            <rFont val="Tahoma"/>
            <family val="2"/>
          </rPr>
          <t>Includes all votes from the Aland constituency Of which: Borgerlig Allians, gemensam lista, 9561, Socialdemokraterna, gemensam lista, 1607</t>
        </r>
      </text>
    </comment>
    <comment ref="CJ27" authorId="0" shapeId="0">
      <text>
        <r>
          <rPr>
            <sz val="9"/>
            <color indexed="81"/>
            <rFont val="Tahoma"/>
            <family val="2"/>
          </rPr>
          <t>In the text PDY the results of the Swedish People’s Party include 11,168 votes from the unilingual Swedish constituency of Åland Islands. Also the appointed seat is included (representing Åländsk Samling in the Swedish Parliament group) for a total of 137,688.  In the electronic version these are disaggregated.</t>
        </r>
      </text>
    </comment>
    <comment ref="DA27" authorId="1" shapeId="0">
      <text>
        <r>
          <rPr>
            <sz val="9"/>
            <color indexed="81"/>
            <rFont val="Tahoma"/>
            <family val="2"/>
          </rPr>
          <t>Includes all votes from the Aland constituency of which: Åländsk samling gemensam lista, 8546, Gemensam lista Alliansen för Åland - samarbete för självstyrelse och utveckling, 1957.</t>
        </r>
      </text>
    </comment>
    <comment ref="DB27" authorId="1" shapeId="0">
      <text>
        <r>
          <rPr>
            <sz val="9"/>
            <color indexed="81"/>
            <rFont val="Tahoma"/>
            <family val="2"/>
          </rPr>
          <t>Not listed separately in original PDY.</t>
        </r>
      </text>
    </comment>
    <comment ref="DE27" authorId="1" shapeId="0">
      <text>
        <r>
          <rPr>
            <sz val="9"/>
            <color indexed="81"/>
            <rFont val="Tahoma"/>
            <family val="2"/>
          </rPr>
          <t>In the text PDY, the results of the Swedish People’s Party total 136288 and include 10,503 votes from the unilingual single-member constituency of Åland which are disaggregated here. Also, the appointed seat is included (representing Åländsk Samling in the Swedish Parliamentary group).</t>
        </r>
      </text>
    </comment>
    <comment ref="DU27" authorId="1" shapeId="0">
      <text>
        <r>
          <rPr>
            <sz val="9"/>
            <color indexed="81"/>
            <rFont val="Tahoma"/>
            <family val="2"/>
          </rPr>
          <t>Includes all votes from the Aland constituency [of which: Åländsk samling, 10910; Liberalerna på Åland, 1277</t>
        </r>
      </text>
    </comment>
    <comment ref="B39" authorId="0" shapeId="0">
      <text>
        <r>
          <rPr>
            <b/>
            <sz val="9"/>
            <color indexed="81"/>
            <rFont val="Tahoma"/>
            <family val="2"/>
          </rPr>
          <t>For Year 1991:</t>
        </r>
        <r>
          <rPr>
            <sz val="9"/>
            <color indexed="81"/>
            <rFont val="Tahoma"/>
            <family val="2"/>
          </rPr>
          <t xml:space="preserve"> The category of ‘others‘ includes the following parties: Women’s Movement (NAISL) with 0.5 percent of the valid votes; For Peace and Socialism - Communist Worker’s Party (KTP) 0.2 percent; Independent Pensioner’s (Rses) 0.2 percent, and Ecological Party the Greens (EPV) 0.1 percent. The non-party lists won 0.4 percent of the valid votes. 
</t>
        </r>
        <r>
          <rPr>
            <b/>
            <sz val="9"/>
            <color indexed="81"/>
            <rFont val="Tahoma"/>
            <family val="2"/>
          </rPr>
          <t>For Year 1995:</t>
        </r>
        <r>
          <rPr>
            <sz val="9"/>
            <color indexed="81"/>
            <rFont val="Tahoma"/>
            <family val="2"/>
          </rPr>
          <t xml:space="preserve">The category of ‘others’ include parties which did not manage to win any mandate neither in this election nor in the 1991 election. The following parties are included: Alliance for Free Finland (VSL) with 1.0 percent of the valid votes; Women’s Party (NAISP) 0.3 percent; Natural Law Party (LLP) 0.2 percent; Pensioners for the People (EKA) 0.2 percent; For Peace and Socialism - Communist Worker’s Party (KTP) 0.2 percent; Finnish Pensioners’ Party (SEP) 0.1 percent; Joint Responsibility Party (YVP) 0.1 percent. The non-party lists won 0.8 percent of the valid votes. 
</t>
        </r>
        <r>
          <rPr>
            <b/>
            <sz val="9"/>
            <color indexed="81"/>
            <rFont val="Tahoma"/>
            <family val="2"/>
          </rPr>
          <t>For Year 1999:</t>
        </r>
        <r>
          <rPr>
            <sz val="9"/>
            <color indexed="81"/>
            <rFont val="Tahoma"/>
            <family val="2"/>
          </rPr>
          <t xml:space="preserve"> Others include those parties and lists which did not manage to win any mandate either in the 1995 or in the 1999 Finnish parliamentary election. The Communist Party of Finland (SKP) with 0.8 percent of the valid votes; Alliance for Free Finland (VSL) 0.4 percent; Pensioners for the People (EKA) 0.2 percent; Liberal Party (LKP) 0.2 percent; Finland’s Pensioners’ Party (SEP) 0.2 percent; Natural Law Party (LLP) 0.1 percent; For Peace and Socialism – The Communist Party of Finland (KTP) 0.1 percent; and other non-party groups 0.8 percent. 
</t>
        </r>
        <r>
          <rPr>
            <b/>
            <sz val="9"/>
            <color indexed="81"/>
            <rFont val="Tahoma"/>
            <family val="2"/>
          </rPr>
          <t>For year 2003:</t>
        </r>
        <r>
          <rPr>
            <sz val="9"/>
            <color indexed="81"/>
            <rFont val="Tahoma"/>
            <family val="2"/>
          </rPr>
          <t xml:space="preserve"> Others include those parties and lists that did not manage to win any mandate in the 1999 or 2003 Finnish Parliament elections or did not nominate candidates in the 2003 election (Reform Group, REM). The Communist Party of Finland (SKP) won 0.8 per cent of the valid votes; Forces for Change in Finland (MVS) 0.4 per cent; For the Poor (KA) 0.1 per cent; Finland Rises United People in Great Finland (SNKY) 0.1 per cent; Finnish People’s Blue-Whites (SKS) 0.2 per cent; Pensioners for the People (EKA) 0.2 per cent; Liberal Party (LKP) 0.3 per cent; Ecological Party (KIPU) 0.2 per cent, For Peace and Socialism – The Communist Worker’s Party of Finland (KTP) 0.1 per cent; Joint Responsibility Party (YVP) 0.0 per cent; and other non-party groups 0.0 per cent. 
</t>
        </r>
        <r>
          <rPr>
            <b/>
            <sz val="9"/>
            <color indexed="81"/>
            <rFont val="Tahoma"/>
            <family val="2"/>
          </rPr>
          <t xml:space="preserve">For year 2007: </t>
        </r>
        <r>
          <rPr>
            <sz val="9"/>
            <color indexed="81"/>
            <rFont val="Tahoma"/>
            <family val="2"/>
          </rPr>
          <t>Others include those parties and lists that did not manage to win any seats in either the 2003 or the 2007 Finnish parliamentary elections. The Finnish Senior Citizens’ Party (SSP; in 2003 – Pensioners for the People) won 0.6 per cent of the votes; Independence Party (IP; in 2003 – Forces for Change in Finland) 0.2 per cent; For Peace and Socialism/Communist Worker’s Party of Finland (KTP) 0.1 per cent; the Finnish Workers’ Party (STP) 0.1 per cent; the Finnish Patriotic Movement (SIK; in 2003 – Finland Rises/People Unite) 0.0 per cent; Joint Responsibility Party (YVP) 0.0 per cent; and other non-party groups 0.5 per cent.</t>
        </r>
      </text>
    </comment>
    <comment ref="E39" authorId="1" shapeId="0">
      <text>
        <r>
          <rPr>
            <sz val="9"/>
            <color indexed="81"/>
            <rFont val="Tahoma"/>
            <family val="2"/>
          </rPr>
          <t>Others, 32701 votes, 1.2%, of which: For Peace and Socialism  - Communist Workers' Party, 6201 votes, 0.23%; Independent Non-aligned Pensioners in Finland, 5230 votes, 0.19%; Greens, 3835 votes, 0.14%; Party of Humanity, 2831 votes, 0.1%; Joint Responsibility Party of Pensioners and the Green, 2807 votes, 0.1%; Others, 11797 votes, 0.43%.</t>
        </r>
      </text>
    </comment>
    <comment ref="F39" authorId="1" shapeId="0">
      <text>
        <r>
          <rPr>
            <sz val="9"/>
            <color indexed="81"/>
            <rFont val="Tahoma"/>
            <family val="2"/>
          </rPr>
          <t>Others, 32701 votes, 1.2%, of which: For Peace and Socialism  - Communist Workers' Party, 6201 votes, 0.23%; Independent Non-aligned Pensioners in Finland, 5230 votes, 0.19%; Greens, 3835 votes, 0.14%; Party of Humanity, 2831 votes, 0.1%; Joint Responsibility Party of Pensioners and the Green, 2807 votes, 0.1%; Others, 11797 votes, 0.43%.</t>
        </r>
      </text>
    </comment>
    <comment ref="G39" authorId="1" shapeId="0">
      <text>
        <r>
          <rPr>
            <sz val="9"/>
            <color indexed="81"/>
            <rFont val="Tahoma"/>
            <family val="2"/>
          </rPr>
          <t>Because composition of the "Other" category may change, this cell is set at zero.</t>
        </r>
      </text>
    </comment>
    <comment ref="Y39" authorId="1" shapeId="0">
      <text>
        <r>
          <rPr>
            <sz val="9"/>
            <color indexed="81"/>
            <rFont val="Tahoma"/>
            <family val="2"/>
          </rPr>
          <t>Others, 47475 votes, 1.7%, of which: Women's Party, 7919 votes, 0.28%; Natural Law Party, 6819 votes, 0.25%; For Peace and Socialism – Communist Workers' Party, 4784 votes, 0.17%; Pensioners' Party of Finland, 3974 votes, 0.14%; Joint Responsibility Party, 1706 votes, 0.06%; Others, 22273 votes, 0.8%.</t>
        </r>
      </text>
    </comment>
    <comment ref="AA39" authorId="1" shapeId="0">
      <text>
        <r>
          <rPr>
            <sz val="9"/>
            <color indexed="81"/>
            <rFont val="Tahoma"/>
            <family val="2"/>
          </rPr>
          <t>Because composition of the "Other" category may change, this cell is set at zero.</t>
        </r>
      </text>
    </comment>
    <comment ref="AB39" authorId="1" shapeId="0">
      <text>
        <r>
          <rPr>
            <sz val="9"/>
            <color indexed="81"/>
            <rFont val="Tahoma"/>
            <family val="2"/>
          </rPr>
          <t>Because composition of the "Other" category may change, this cell is set at zero.</t>
        </r>
      </text>
    </comment>
    <comment ref="AD39" authorId="0" shapeId="0">
      <text>
        <r>
          <rPr>
            <sz val="9"/>
            <color indexed="81"/>
            <rFont val="Tahoma"/>
            <family val="2"/>
          </rPr>
          <t>PDY leaves blank,  assume value 0.</t>
        </r>
      </text>
    </comment>
    <comment ref="AS39" authorId="1" shapeId="0">
      <text>
        <r>
          <rPr>
            <sz val="9"/>
            <color indexed="81"/>
            <rFont val="Tahoma"/>
            <family val="2"/>
          </rPr>
          <t>Others, 28295 votes, 1.1%, of which: Liberal People's Party, 5194 votes, 0.19%; Pensioners Party of Finland, 4481 votes, 0.17%; Natural Law Party, 3903 votes, 0.15%; For Peace and Socialism – Communist Workers' Party, 3455 votes, 0.13%; Others, 11262 votes, 0.42%.</t>
        </r>
      </text>
    </comment>
    <comment ref="AT39" authorId="1" shapeId="0">
      <text>
        <r>
          <rPr>
            <sz val="9"/>
            <color indexed="81"/>
            <rFont val="Tahoma"/>
            <family val="2"/>
          </rPr>
          <t>Others, 28295 votes, 1.1%, of which: Liberal People's Party, 5194 votes, 0.19%; Pensioners Party of Finland, 4481 votes, 0.17%; Natural Law Party, 3903 votes, 0.15%; For Peace and Socialism – Communist Workers' Party, 3455 votes, 0.13%; Others, 11262 votes, 0.42%.</t>
        </r>
      </text>
    </comment>
    <comment ref="AU39" authorId="1" shapeId="0">
      <text>
        <r>
          <rPr>
            <sz val="9"/>
            <color indexed="81"/>
            <rFont val="Tahoma"/>
            <family val="2"/>
          </rPr>
          <t>Because composition of the "Other" category may change, this cell is set at zero.</t>
        </r>
      </text>
    </comment>
    <comment ref="AX39" authorId="0" shapeId="0">
      <text>
        <r>
          <rPr>
            <sz val="9"/>
            <color indexed="81"/>
            <rFont val="Tahoma"/>
            <family val="2"/>
          </rPr>
          <t>PDY leaves blank,  assume value 0.</t>
        </r>
      </text>
    </comment>
    <comment ref="BM39" authorId="1" shapeId="0">
      <text>
        <r>
          <rPr>
            <sz val="9"/>
            <color indexed="81"/>
            <rFont val="Tahoma"/>
            <family val="2"/>
          </rPr>
          <t>Others, 34161 votes, 1.2%, of which: Forces for Change in Finland, 11485 votes, 0.41%; Liberals, 8776 votes, 0.31%; Finnish People's Blue-whites, 4579 votes, 0.16%; For Peace and Socialism - Communist Worker's Party, 2908 votes, 0.1%; Suomi Nousee - Kansa Yhdistyy, 2640 votes, 0.09%; For the Poor, 1448 votes, 0.05%; Yhteisvastuu puolue, 404 votes, 0.01%; Other, 1921 votes, 0.07%.</t>
        </r>
      </text>
    </comment>
    <comment ref="BN39" authorId="1" shapeId="0">
      <text>
        <r>
          <rPr>
            <sz val="9"/>
            <color indexed="81"/>
            <rFont val="Tahoma"/>
            <family val="2"/>
          </rPr>
          <t>Others, 34161 votes, 1.2%, of which: Forces for Change in Finland, 11485 votes, 0.41%; Liberals, 8776 votes, 0.31%; Finnish People's Blue-whites, 4579 votes, 0.16%; For Peace and Socialism - Communist Worker's Party, 2908 votes, 0.1%; Suomi Nousee - Kansa Yhdistyy, 2640 votes, 0.09%; For the Poor, 1448 votes, 0.05%; Yhteisvastuu puolue, 404 votes, 0.01%; Other, 1921 votes, 0.07%.</t>
        </r>
      </text>
    </comment>
    <comment ref="BO39" authorId="1" shapeId="0">
      <text>
        <r>
          <rPr>
            <sz val="9"/>
            <color indexed="81"/>
            <rFont val="Tahoma"/>
            <family val="2"/>
          </rPr>
          <t>Because composition of the "Other" category may change, this cell is set at zero.</t>
        </r>
      </text>
    </comment>
    <comment ref="CG39" authorId="1" shapeId="0">
      <text>
        <r>
          <rPr>
            <sz val="9"/>
            <color indexed="81"/>
            <rFont val="Tahoma"/>
            <family val="2"/>
          </rPr>
          <t xml:space="preserve">Others, 21322 votes, 0.4%, of which: Itsenäisyyspuolue, 5541 votes, 0.1%; Liberals, 3171 votes, 0.06%; Finnish People's Blue-whites, 3913 votes, 0.07%; For Peace and Socialism - Communist Worker's Party, 2007 votes, 0.04%; For the Poor, 2521 votes, 0.05%; Suomen Työväenpuolue STP, 1764 votes, 0.03%; Suomen Isänmaallinen kansanliike, 821 votes, 0.02%; Joint Responsibility Party, 164 votes, 0%; Remaining other, 1420 votes, 0.03%. </t>
        </r>
      </text>
    </comment>
    <comment ref="CH39" authorId="1" shapeId="0">
      <text>
        <r>
          <rPr>
            <sz val="9"/>
            <color indexed="81"/>
            <rFont val="Tahoma"/>
            <family val="2"/>
          </rPr>
          <t>Others, 22929 votes, 0.4%, of which: Itsenäisyyspuolue, 5541 votes, 0.1%; Liberals, 3171 votes, 0.06%; Finnish People's Blue-whites, 3913 votes, 0.07%; For Peace and Socialism - Communist Worker's Party, 2007 votes, 0.04%; For the Poor, 2521 votes, 0.05%; Suomen Työväenpuolue STP, 1764 votes, 0.03%; Suomen Isänmaallinen kansanliike, 821 votes, 0.02%; Joint Responsibility Party, 164 votes, 0%; +Other Aland Island, 1607 votes, 0.03%; Remaining other, 1420 votes, 0.03%. (+ marks Aland votes)</t>
        </r>
      </text>
    </comment>
    <comment ref="CI39" authorId="1" shapeId="0">
      <text>
        <r>
          <rPr>
            <sz val="9"/>
            <color indexed="81"/>
            <rFont val="Tahoma"/>
            <family val="2"/>
          </rPr>
          <t>Because composition of the "Other" category may change, this cell is set at zero.</t>
        </r>
      </text>
    </comment>
    <comment ref="DA39" authorId="1" shapeId="0">
      <text>
        <r>
          <rPr>
            <sz val="9"/>
            <color indexed="81"/>
            <rFont val="Tahoma"/>
            <family val="2"/>
          </rPr>
          <t xml:space="preserve">Original PDY lists as 48582, which includes the Pirate Party, Communist Party and Senior Party, disaggregated here.  Others, 21,052 votes, 0.7%, of which: Change 2011-Muutos 2011, 7504 votes, 0.3%; Vapauspuolue (VP) - Suomen tulevaisuus, 4285 votes, 0.2%; Independence Party (IP) -Itsenäisyyspuolue, 3236 votes, 0.1%; Suomen Työväenpuolue STP, 1857 votes, 0.1%; Communist Worker's Party - For Peace and Socialism (KTP), 1575 votes, 0.1%; For the Poor-Köyhien Asialla (KP), 1335 votes, 0.05%; 0.07%  Other individual candidates, 1260 votes, 0.05%.
</t>
        </r>
      </text>
    </comment>
    <comment ref="DB39" authorId="1" shapeId="0">
      <text>
        <r>
          <rPr>
            <sz val="9"/>
            <color indexed="81"/>
            <rFont val="Tahoma"/>
            <family val="2"/>
          </rPr>
          <t xml:space="preserve">Original PDY lists as 48582, which includes the Pirate Party, Communist Party and Senior Party, disaggregated here.  Others, 21,052 votes, 0.7%, of which: Change 2011-Muutos 2011, 7504 votes, 0.3%; Vapauspuolue (VP) - Suomen tulevaisuus, 4285 votes, 0.2%; Independence Party (IP) -Itsenäisyyspuolue, 3236 votes, 0.1%; Suomen Työväenpuolue STP, 1857 votes, 0.1%; Communist Worker's Party - For Peace and Socialism (KTP), 1575 votes, 0.1%; For the Poor-Köyhien Asialla (KP), 1335 votes, 0.05%; Other Aland 1957 votes, 0.07%  Other individual candidates, 1260 votes, 0.05%. </t>
        </r>
      </text>
    </comment>
    <comment ref="DC39" authorId="1" shapeId="0">
      <text>
        <r>
          <rPr>
            <sz val="9"/>
            <color indexed="81"/>
            <rFont val="Tahoma"/>
            <family val="2"/>
          </rPr>
          <t>Because composition of the "Other" category may change, this cell is set at zero.</t>
        </r>
      </text>
    </comment>
    <comment ref="DU39" authorId="1" shapeId="0">
      <text>
        <r>
          <rPr>
            <sz val="9"/>
            <color indexed="81"/>
            <rFont val="Tahoma"/>
            <family val="2"/>
          </rPr>
          <t>Others, 14693 votes, 0.5%, of which: Change 2011, 7442 votes, 0.25%; Communist Workers Party - For Peace and Socialism, 1100 votes, 0.04%; Labour Party of Finland, 984 votes, 0.03%; For The Poor, 623 votes, 0.02%; Other, 4544 votes, 0.15%</t>
        </r>
      </text>
    </comment>
    <comment ref="DV39" authorId="1" shapeId="0">
      <text>
        <r>
          <rPr>
            <sz val="9"/>
            <color indexed="81"/>
            <rFont val="Tahoma"/>
            <family val="2"/>
          </rPr>
          <t>Others, 14693 votes, 0.5%, of which: Change 2011, 7442 votes, 0.25%; Communist Workers Party - For Peace and Socialism, 1100 votes, 0.04%; Labour Party of Finland, 984 votes, 0.03%; For The Poor, 623 votes, 0.02%; Other, 4544 votes, 0.15%</t>
        </r>
      </text>
    </comment>
    <comment ref="DW39" authorId="1" shapeId="0">
      <text>
        <r>
          <rPr>
            <sz val="9"/>
            <color indexed="81"/>
            <rFont val="Tahoma"/>
            <family val="2"/>
          </rPr>
          <t>Because composition of the "Other" category may change, this cell is set at zero.</t>
        </r>
      </text>
    </comment>
  </commentList>
</comments>
</file>

<file path=xl/comments4.xml><?xml version="1.0" encoding="utf-8"?>
<comments xmlns="http://schemas.openxmlformats.org/spreadsheetml/2006/main">
  <authors>
    <author>Smith, Rachel - Oxford</author>
    <author>Kevin Deegan-Krause</author>
  </authors>
  <commentList>
    <comment ref="C1" authorId="0" shapeId="0">
      <text>
        <r>
          <rPr>
            <sz val="9"/>
            <color indexed="81"/>
            <rFont val="Tahoma"/>
            <family val="2"/>
          </rPr>
          <t>Advanced voting in Finland from 9-15 October, and abroad from 9-12 October.</t>
        </r>
      </text>
    </comment>
    <comment ref="W1" authorId="0" shapeId="0">
      <text>
        <r>
          <rPr>
            <sz val="9"/>
            <color indexed="81"/>
            <rFont val="Tahoma"/>
            <family val="2"/>
          </rPr>
          <t>Advanced voting in Finland from 2–8 June, and abroad from 2–6</t>
        </r>
      </text>
    </comment>
    <comment ref="C2" authorId="0" shapeId="0">
      <text>
        <r>
          <rPr>
            <sz val="9"/>
            <color indexed="81"/>
            <rFont val="Tahoma"/>
            <family val="2"/>
          </rPr>
          <t>Advanced voting in Finland from 9-15 October, and abroad from 9-12 October.</t>
        </r>
      </text>
    </comment>
    <comment ref="C3" authorId="0" shapeId="0">
      <text>
        <r>
          <rPr>
            <sz val="9"/>
            <color indexed="81"/>
            <rFont val="Tahoma"/>
            <family val="2"/>
          </rPr>
          <t>Result: 8 women and 8 men</t>
        </r>
      </text>
    </comment>
    <comment ref="W3" authorId="0" shapeId="0">
      <text>
        <r>
          <rPr>
            <sz val="9"/>
            <color indexed="81"/>
            <rFont val="Tahoma"/>
            <family val="2"/>
          </rPr>
          <t>Result: 7 occupied by women and 9 by men</t>
        </r>
      </text>
    </comment>
    <comment ref="AQ3" authorId="0" shapeId="0">
      <text>
        <r>
          <rPr>
            <sz val="9"/>
            <color indexed="81"/>
            <rFont val="Tahoma"/>
            <family val="2"/>
          </rPr>
          <t>The number of seats for Finland in the European Parliament was reduced from 16 in 1999 to 14 in 2004.</t>
        </r>
      </text>
    </comment>
    <comment ref="BK3" authorId="0" shapeId="0">
      <text>
        <r>
          <rPr>
            <sz val="9"/>
            <color indexed="81"/>
            <rFont val="Tahoma"/>
            <family val="2"/>
          </rPr>
          <t>The number of seats for Finland in the EP was reduced from 14 in 2004 to 13 in 2009.</t>
        </r>
      </text>
    </comment>
    <comment ref="C6" authorId="0" shapeId="0">
      <text>
        <r>
          <rPr>
            <sz val="9"/>
            <color indexed="81"/>
            <rFont val="Tahoma"/>
            <family val="2"/>
          </rPr>
          <t>Women 58.4% and men 56.7%. The total votes cast include Finnish citizens outside Finland. Turnout of electors resident in Finland was 60.3 per cent (which is the measure normally used), and the turnout of Finnish citizens living abroad was 2.6 per cent.</t>
        </r>
      </text>
    </comment>
    <comment ref="W6" authorId="0" shapeId="0">
      <text>
        <r>
          <rPr>
            <sz val="9"/>
            <color indexed="81"/>
            <rFont val="Tahoma"/>
            <family val="2"/>
          </rPr>
          <t>Women 30.8% and men 29.5%. The total votes cast include Finnish citizens outside Finland. Turnout of electors resident in Finland was 31.4 percent (which is the measure normally used), and the turnout of Finnish citizens living abroad was 2.7 percent.</t>
        </r>
      </text>
    </comment>
    <comment ref="AQ6" authorId="0" shapeId="0">
      <text>
        <r>
          <rPr>
            <sz val="9"/>
            <color indexed="81"/>
            <rFont val="Tahoma"/>
            <family val="2"/>
          </rPr>
          <t>The total votes cast include Finnish citizens outside Finland. Turnout of electors resident in Finland was 41.1 per cent (which is the measure normally used), and the turnout of Finnish citizens living abroad was 3.7 per cent.</t>
        </r>
      </text>
    </comment>
    <comment ref="BK6" authorId="0" shapeId="0">
      <text>
        <r>
          <rPr>
            <sz val="9"/>
            <color indexed="81"/>
            <rFont val="Tahoma"/>
            <family val="2"/>
          </rPr>
          <t>Total votes cast include Finnish citizens outside Finland. Turnout of electors resident in Finland was 40.3 per cent.</t>
        </r>
      </text>
    </comment>
    <comment ref="C8" authorId="0" shapeId="0">
      <text>
        <r>
          <rPr>
            <sz val="9"/>
            <color indexed="81"/>
            <rFont val="Tahoma"/>
            <family val="2"/>
          </rPr>
          <t>PDY gives valid votes as percentage of electorate: 54.7%.</t>
        </r>
      </text>
    </comment>
    <comment ref="W8" authorId="0" shapeId="0">
      <text>
        <r>
          <rPr>
            <sz val="9"/>
            <color indexed="81"/>
            <rFont val="Tahoma"/>
            <family val="2"/>
          </rPr>
          <t>PDY gives valid votes as percentage of electorate: 30.0%.</t>
        </r>
      </text>
    </comment>
    <comment ref="AD10" authorId="0" shapeId="0">
      <text>
        <r>
          <rPr>
            <sz val="9"/>
            <color indexed="81"/>
            <rFont val="Tahoma"/>
            <family val="2"/>
          </rPr>
          <t>PDY also include % change just for this year - data not included here but can be calculated from other data</t>
        </r>
        <r>
          <rPr>
            <b/>
            <sz val="9"/>
            <color indexed="81"/>
            <rFont val="Tahoma"/>
            <family val="2"/>
          </rPr>
          <t>.</t>
        </r>
      </text>
    </comment>
    <comment ref="G11" authorId="1" shapeId="0">
      <text>
        <r>
          <rPr>
            <sz val="9"/>
            <color indexed="81"/>
            <rFont val="Tahoma"/>
            <family val="2"/>
          </rPr>
          <t xml:space="preserve">No previous election.
</t>
        </r>
      </text>
    </comment>
    <comment ref="J11" authorId="1" shapeId="0">
      <text>
        <r>
          <rPr>
            <sz val="9"/>
            <color indexed="81"/>
            <rFont val="Tahoma"/>
            <family val="2"/>
          </rPr>
          <t xml:space="preserve">No previous election.
</t>
        </r>
      </text>
    </comment>
    <comment ref="AD11" authorId="1" shapeId="0">
      <text>
        <r>
          <rPr>
            <sz val="9"/>
            <color indexed="81"/>
            <rFont val="Tahoma"/>
            <family val="2"/>
          </rPr>
          <t>PDY: Original PDY records raw change in seats: -1</t>
        </r>
      </text>
    </comment>
    <comment ref="BR11" authorId="1" shapeId="0">
      <text>
        <r>
          <rPr>
            <sz val="9"/>
            <color indexed="81"/>
            <rFont val="Tahoma"/>
            <family val="2"/>
          </rPr>
          <t>PDY: Original PDY records raw change in seats: -1</t>
        </r>
      </text>
    </comment>
    <comment ref="CL11" authorId="1" shapeId="0">
      <text>
        <r>
          <rPr>
            <sz val="9"/>
            <color indexed="81"/>
            <rFont val="Tahoma"/>
            <family val="2"/>
          </rPr>
          <t xml:space="preserve"> Seat change in raw numbers: 0 </t>
        </r>
      </text>
    </comment>
    <comment ref="G12" authorId="1" shapeId="0">
      <text>
        <r>
          <rPr>
            <sz val="9"/>
            <color indexed="81"/>
            <rFont val="Tahoma"/>
            <family val="2"/>
          </rPr>
          <t xml:space="preserve">No previous election.
</t>
        </r>
      </text>
    </comment>
    <comment ref="J12" authorId="1" shapeId="0">
      <text>
        <r>
          <rPr>
            <sz val="9"/>
            <color indexed="81"/>
            <rFont val="Tahoma"/>
            <family val="2"/>
          </rPr>
          <t xml:space="preserve">No previous election.
</t>
        </r>
      </text>
    </comment>
    <comment ref="CL12" authorId="1" shapeId="0">
      <text>
        <r>
          <rPr>
            <sz val="9"/>
            <color indexed="81"/>
            <rFont val="Tahoma"/>
            <family val="2"/>
          </rPr>
          <t xml:space="preserve"> Seat change in raw numbers: 0 </t>
        </r>
      </text>
    </comment>
    <comment ref="G13" authorId="1" shapeId="0">
      <text>
        <r>
          <rPr>
            <sz val="9"/>
            <color indexed="81"/>
            <rFont val="Tahoma"/>
            <family val="2"/>
          </rPr>
          <t xml:space="preserve">No previous election.
</t>
        </r>
      </text>
    </comment>
    <comment ref="J13" authorId="1" shapeId="0">
      <text>
        <r>
          <rPr>
            <sz val="9"/>
            <color indexed="81"/>
            <rFont val="Tahoma"/>
            <family val="2"/>
          </rPr>
          <t xml:space="preserve">No previous election.
</t>
        </r>
      </text>
    </comment>
    <comment ref="BR13" authorId="1" shapeId="0">
      <text>
        <r>
          <rPr>
            <sz val="9"/>
            <color indexed="81"/>
            <rFont val="Tahoma"/>
            <family val="2"/>
          </rPr>
          <t>PDY: Original PDY records raw change in seats: -1</t>
        </r>
      </text>
    </comment>
    <comment ref="CL13" authorId="1" shapeId="0">
      <text>
        <r>
          <rPr>
            <sz val="9"/>
            <color indexed="81"/>
            <rFont val="Tahoma"/>
            <family val="2"/>
          </rPr>
          <t xml:space="preserve"> Seat change in raw numbers: 0 </t>
        </r>
      </text>
    </comment>
    <comment ref="G14" authorId="1" shapeId="0">
      <text>
        <r>
          <rPr>
            <sz val="9"/>
            <color indexed="81"/>
            <rFont val="Tahoma"/>
            <family val="2"/>
          </rPr>
          <t xml:space="preserve">No previous election.
</t>
        </r>
      </text>
    </comment>
    <comment ref="J14" authorId="1" shapeId="0">
      <text>
        <r>
          <rPr>
            <sz val="9"/>
            <color indexed="81"/>
            <rFont val="Tahoma"/>
            <family val="2"/>
          </rPr>
          <t xml:space="preserve">No previous election.
</t>
        </r>
      </text>
    </comment>
    <comment ref="BR14" authorId="1" shapeId="0">
      <text>
        <r>
          <rPr>
            <sz val="9"/>
            <color indexed="81"/>
            <rFont val="Tahoma"/>
            <family val="2"/>
          </rPr>
          <t>PDY: Original PDY records raw change in seats: -1</t>
        </r>
      </text>
    </comment>
    <comment ref="CL14" authorId="1" shapeId="0">
      <text>
        <r>
          <rPr>
            <sz val="9"/>
            <color indexed="81"/>
            <rFont val="Tahoma"/>
            <family val="2"/>
          </rPr>
          <t xml:space="preserve"> Seat change in raw numbers: 0 </t>
        </r>
      </text>
    </comment>
    <comment ref="G15" authorId="1" shapeId="0">
      <text>
        <r>
          <rPr>
            <sz val="9"/>
            <color indexed="81"/>
            <rFont val="Tahoma"/>
            <family val="2"/>
          </rPr>
          <t xml:space="preserve">No previous election.
</t>
        </r>
      </text>
    </comment>
    <comment ref="J15" authorId="1" shapeId="0">
      <text>
        <r>
          <rPr>
            <sz val="9"/>
            <color indexed="81"/>
            <rFont val="Tahoma"/>
            <family val="2"/>
          </rPr>
          <t xml:space="preserve">No previous election.
</t>
        </r>
      </text>
    </comment>
    <comment ref="AD15" authorId="1" shapeId="0">
      <text>
        <r>
          <rPr>
            <sz val="9"/>
            <color indexed="81"/>
            <rFont val="Tahoma"/>
            <family val="2"/>
          </rPr>
          <t>PDY: Original PDY records raw change in seats: -1</t>
        </r>
      </text>
    </comment>
    <comment ref="BR15" authorId="1" shapeId="0">
      <text>
        <r>
          <rPr>
            <sz val="9"/>
            <color indexed="81"/>
            <rFont val="Tahoma"/>
            <family val="2"/>
          </rPr>
          <t>PDY: Original PDY records raw change in seats: -1</t>
        </r>
      </text>
    </comment>
    <comment ref="CL15" authorId="1" shapeId="0">
      <text>
        <r>
          <rPr>
            <sz val="9"/>
            <color indexed="81"/>
            <rFont val="Tahoma"/>
            <family val="2"/>
          </rPr>
          <t xml:space="preserve"> Seat change in raw numbers: +1 </t>
        </r>
      </text>
    </comment>
    <comment ref="G16" authorId="1" shapeId="0">
      <text>
        <r>
          <rPr>
            <sz val="9"/>
            <color indexed="81"/>
            <rFont val="Tahoma"/>
            <family val="2"/>
          </rPr>
          <t xml:space="preserve">No previous election.
</t>
        </r>
      </text>
    </comment>
    <comment ref="J16" authorId="1" shapeId="0">
      <text>
        <r>
          <rPr>
            <sz val="9"/>
            <color indexed="81"/>
            <rFont val="Tahoma"/>
            <family val="2"/>
          </rPr>
          <t xml:space="preserve">No previous election.
</t>
        </r>
      </text>
    </comment>
    <comment ref="AD16" authorId="1" shapeId="0">
      <text>
        <r>
          <rPr>
            <sz val="9"/>
            <color indexed="81"/>
            <rFont val="Tahoma"/>
            <family val="2"/>
          </rPr>
          <t>PDY: Original PDY records raw change in seats: +1</t>
        </r>
      </text>
    </comment>
    <comment ref="AX16" authorId="1" shapeId="0">
      <text>
        <r>
          <rPr>
            <sz val="9"/>
            <color indexed="81"/>
            <rFont val="Tahoma"/>
            <family val="2"/>
          </rPr>
          <t>PDY: Original PDY records raw change in seats: -1</t>
        </r>
      </text>
    </comment>
    <comment ref="BR16" authorId="1" shapeId="0">
      <text>
        <r>
          <rPr>
            <sz val="9"/>
            <color indexed="81"/>
            <rFont val="Tahoma"/>
            <family val="2"/>
          </rPr>
          <t>PDY: Original PDY records raw change in seats: +1</t>
        </r>
      </text>
    </comment>
    <comment ref="CL16" authorId="1" shapeId="0">
      <text>
        <r>
          <rPr>
            <sz val="9"/>
            <color indexed="81"/>
            <rFont val="Tahoma"/>
            <family val="2"/>
          </rPr>
          <t xml:space="preserve"> Seat change in raw numbers: -1 </t>
        </r>
      </text>
    </comment>
    <comment ref="B17" authorId="0" shapeId="0">
      <text>
        <r>
          <rPr>
            <sz val="9"/>
            <color indexed="81"/>
            <rFont val="Tahoma"/>
            <family val="2"/>
          </rPr>
          <t xml:space="preserve">The True Finns are founded from the ruins of Rural Party which went bankrupt after the disastrous Parliament election in 1995 when the number of seats was reduced from 7 to 1 </t>
        </r>
      </text>
    </comment>
    <comment ref="G17" authorId="1" shapeId="0">
      <text>
        <r>
          <rPr>
            <sz val="9"/>
            <color indexed="81"/>
            <rFont val="Tahoma"/>
            <family val="2"/>
          </rPr>
          <t xml:space="preserve">No previous election.
</t>
        </r>
      </text>
    </comment>
    <comment ref="J17" authorId="1" shapeId="0">
      <text>
        <r>
          <rPr>
            <sz val="9"/>
            <color indexed="81"/>
            <rFont val="Tahoma"/>
            <family val="2"/>
          </rPr>
          <t xml:space="preserve">No previous election.
</t>
        </r>
      </text>
    </comment>
    <comment ref="BR17" authorId="1" shapeId="0">
      <text>
        <r>
          <rPr>
            <sz val="9"/>
            <color indexed="81"/>
            <rFont val="Tahoma"/>
            <family val="2"/>
          </rPr>
          <t>PDY: Original PDY records raw change in seats: +1</t>
        </r>
      </text>
    </comment>
    <comment ref="CL17" authorId="1" shapeId="0">
      <text>
        <r>
          <rPr>
            <sz val="9"/>
            <color indexed="81"/>
            <rFont val="Tahoma"/>
            <family val="2"/>
          </rPr>
          <t xml:space="preserve"> Seat change in raw numbers: +1 </t>
        </r>
      </text>
    </comment>
    <comment ref="G18" authorId="1" shapeId="0">
      <text>
        <r>
          <rPr>
            <sz val="9"/>
            <color indexed="81"/>
            <rFont val="Tahoma"/>
            <family val="2"/>
          </rPr>
          <t xml:space="preserve">No previous election.
</t>
        </r>
      </text>
    </comment>
    <comment ref="J18" authorId="1" shapeId="0">
      <text>
        <r>
          <rPr>
            <sz val="9"/>
            <color indexed="81"/>
            <rFont val="Tahoma"/>
            <family val="2"/>
          </rPr>
          <t xml:space="preserve">No previous election.
</t>
        </r>
      </text>
    </comment>
    <comment ref="AD18" authorId="1" shapeId="0">
      <text>
        <r>
          <rPr>
            <sz val="9"/>
            <color indexed="81"/>
            <rFont val="Tahoma"/>
            <family val="2"/>
          </rPr>
          <t>PDY: Original PDY records raw change in seats: +1</t>
        </r>
      </text>
    </comment>
    <comment ref="AX18" authorId="1" shapeId="0">
      <text>
        <r>
          <rPr>
            <sz val="9"/>
            <color indexed="81"/>
            <rFont val="Tahoma"/>
            <family val="2"/>
          </rPr>
          <t>PDY: Original PDY records raw change in seats: -1</t>
        </r>
      </text>
    </comment>
    <comment ref="BR18" authorId="1" shapeId="0">
      <text>
        <r>
          <rPr>
            <sz val="9"/>
            <color indexed="81"/>
            <rFont val="Tahoma"/>
            <family val="2"/>
          </rPr>
          <t>PDY: Original PDY records raw change in seats: +1</t>
        </r>
      </text>
    </comment>
    <comment ref="CL18" authorId="1" shapeId="0">
      <text>
        <r>
          <rPr>
            <sz val="9"/>
            <color indexed="81"/>
            <rFont val="Tahoma"/>
            <family val="2"/>
          </rPr>
          <t xml:space="preserve"> Seat change in raw numbers: -1 </t>
        </r>
      </text>
    </comment>
    <comment ref="G19" authorId="1" shapeId="0">
      <text>
        <r>
          <rPr>
            <sz val="9"/>
            <color indexed="81"/>
            <rFont val="Tahoma"/>
            <family val="2"/>
          </rPr>
          <t xml:space="preserve">No previous election.
</t>
        </r>
      </text>
    </comment>
    <comment ref="J19" authorId="1" shapeId="0">
      <text>
        <r>
          <rPr>
            <sz val="9"/>
            <color indexed="81"/>
            <rFont val="Tahoma"/>
            <family val="2"/>
          </rPr>
          <t xml:space="preserve">No previous election.
</t>
        </r>
      </text>
    </comment>
    <comment ref="CL20" authorId="1" shapeId="0">
      <text>
        <r>
          <rPr>
            <sz val="9"/>
            <color indexed="81"/>
            <rFont val="Tahoma"/>
            <family val="2"/>
          </rPr>
          <t xml:space="preserve"> Seat change in raw numbers: 0 </t>
        </r>
      </text>
    </comment>
    <comment ref="CL22" authorId="1" shapeId="0">
      <text>
        <r>
          <rPr>
            <sz val="9"/>
            <color indexed="81"/>
            <rFont val="Tahoma"/>
            <family val="2"/>
          </rPr>
          <t xml:space="preserve"> Seat change in raw numbers: 0 </t>
        </r>
      </text>
    </comment>
    <comment ref="G23" authorId="1" shapeId="0">
      <text>
        <r>
          <rPr>
            <sz val="9"/>
            <color indexed="81"/>
            <rFont val="Tahoma"/>
            <family val="2"/>
          </rPr>
          <t xml:space="preserve">No previous election.
</t>
        </r>
      </text>
    </comment>
    <comment ref="J23" authorId="1" shapeId="0">
      <text>
        <r>
          <rPr>
            <sz val="9"/>
            <color indexed="81"/>
            <rFont val="Tahoma"/>
            <family val="2"/>
          </rPr>
          <t xml:space="preserve">No previous election.
</t>
        </r>
      </text>
    </comment>
    <comment ref="G24" authorId="1" shapeId="0">
      <text>
        <r>
          <rPr>
            <sz val="9"/>
            <color indexed="81"/>
            <rFont val="Tahoma"/>
            <family val="2"/>
          </rPr>
          <t xml:space="preserve">No previous election.
</t>
        </r>
      </text>
    </comment>
    <comment ref="J24" authorId="1" shapeId="0">
      <text>
        <r>
          <rPr>
            <sz val="9"/>
            <color indexed="81"/>
            <rFont val="Tahoma"/>
            <family val="2"/>
          </rPr>
          <t xml:space="preserve">No previous election.
</t>
        </r>
      </text>
    </comment>
    <comment ref="B25" authorId="0" shapeId="0">
      <text>
        <r>
          <rPr>
            <sz val="9"/>
            <color indexed="81"/>
            <rFont val="Tahoma"/>
            <family val="2"/>
          </rPr>
          <t xml:space="preserve"> For Year 1996, Others include those parties and lists which did not manage to win any mandate neither in the 1991 nor in the 1995 Finnish Parliament election. The following parties are included: Alliance for Free Finland (VSL) with 0.6 percent of the valid votes; Liberal People's Party (LKP) 0.4 percent; Finnish Pensioners' Party (SEP) 0.3 percent; Natural Law Party (LLP) 0.1 percent; Pensioners for the People (EKA); Alternative to EU (VEU) which is a non-party list won 2.1 percent of the valid votes. 
For Year 1999, Others include those parties and lists which did not manage to win any mandate either in the 1996 or in the 1999 European Parliament election in Finland. The following parties are included: True Finns (PS) with 0.8 percent of the valid votes; Pensioners for the People (EKA) 0.2 percent; Ecological Party (KIPU) 2.4 percent; The Communist Party of Finland (SKP) 0.6 percent.
For Year 2004: Others’ includes those parties and lists that did not manage to win any mandate in either the 1999 or the 2004 EP elections. The following parties are included: True Finns (PS) with 0.5 per cent of the valid vote; Pensioners for the People (EKA), 0.2 per cent; Communist Party of Finland (SKP), 0.6 per cent; Liberals (LIB), 0.2 per cent; Finnish People’s Blue-Whites (SKS), 0.2 per cent; Finland-Fatherland (SI), 0.1 per cent; and For the Poor (KA), 0.3 per cent. 
For Year 2009: Others include those parties and lists that did not manage to win any seats in either the 2004 or 2009 EP elections. The following parties are included: Communist Party of Finland (SKP) 0.5 per cent of the valid vote; For the Poor (KA), 0.3 per cent; Independence Party (IP), 0.2 per cent; the Finnish Workers’ Party (STP), 0.2 per cent; Finnish Senior Citizens’ Party (SSP), 0.2 per cent; None-party List, 0.5 per cent.
</t>
        </r>
      </text>
    </comment>
    <comment ref="C25" authorId="0" shapeId="0">
      <text>
        <r>
          <rPr>
            <sz val="9"/>
            <color indexed="81"/>
            <rFont val="Tahoma"/>
            <family val="2"/>
          </rPr>
          <t xml:space="preserve"> For Year 1996, Others include those parties and lists which did not manage to win any mandate neither in the 1991 nor in the 1995 Finnish Parliament election. The following parties are included: Alliance for Free Finland (VSL) with 0.6 percent of the valid votes; Liberal People's Party (LKP) 0.4 percent; Finnish Pensioners' Party (SEP) 0.3 percent; Natural Law Party (LLP) 0.1 percent; Pensioners for the People (EKA); Alternative to EU (VEU) which is a non-party list won 2.1 percent of the valid votes. 
</t>
        </r>
      </text>
    </comment>
    <comment ref="E25" authorId="1" shapeId="0">
      <text>
        <r>
          <rPr>
            <sz val="9"/>
            <color indexed="81"/>
            <rFont val="Tahoma"/>
            <family val="2"/>
          </rPr>
          <t xml:space="preserve">Others, 20629 votes, 0.8%, of which: LKP/LFP, 8305 votes, 0.37%; SEP/FPP, 6357 votes, 0.28%; LLP, 3327 votes, 0.15%; EKA, 2640, 0.12%
</t>
        </r>
      </text>
    </comment>
    <comment ref="G25" authorId="1" shapeId="0">
      <text>
        <r>
          <rPr>
            <sz val="9"/>
            <color indexed="81"/>
            <rFont val="Tahoma"/>
            <family val="2"/>
          </rPr>
          <t xml:space="preserve">No previous election.
</t>
        </r>
      </text>
    </comment>
    <comment ref="J25" authorId="1" shapeId="0">
      <text>
        <r>
          <rPr>
            <sz val="9"/>
            <color indexed="81"/>
            <rFont val="Tahoma"/>
            <family val="2"/>
          </rPr>
          <t xml:space="preserve">No previous election.
</t>
        </r>
      </text>
    </comment>
    <comment ref="W25" authorId="0" shapeId="0">
      <text>
        <r>
          <rPr>
            <sz val="9"/>
            <color indexed="81"/>
            <rFont val="Tahoma"/>
            <family val="2"/>
          </rPr>
          <t>Original PDY puts many parties in "Other".  Notes from the original "For Year 1999, Others include those parties and lists which did not manage to win any mandate either in the 1996 or in the 1999 European Parliament election in Finland. The following parties are included: True Finns (PS) with 0.8 percent of the valid votes; Pensioners for the People (EKA) 0.2 percent; Ecological Party (KIPU) 2.4 percent; The Communist Party of Finland (SKP) 0.6 percent."</t>
        </r>
      </text>
    </comment>
    <comment ref="Y25" authorId="1" shapeId="0">
      <text>
        <r>
          <rPr>
            <sz val="9"/>
            <color indexed="81"/>
            <rFont val="Tahoma"/>
            <family val="2"/>
          </rPr>
          <t>In 1999 the category of "Other" consists solely of Pensioners for the People, Eläkeläiset Kansan Asialla (EKA tai ELKA)</t>
        </r>
      </text>
    </comment>
    <comment ref="Z25" authorId="1" shapeId="0">
      <text>
        <r>
          <rPr>
            <sz val="9"/>
            <color indexed="81"/>
            <rFont val="Tahoma"/>
            <family val="2"/>
          </rPr>
          <t>In 1999 the category of "Other" consists solely of Pensioners for the People, Eläkeläiset Kansan Asialla (EKA tai ELKA)</t>
        </r>
      </text>
    </comment>
    <comment ref="AQ25" authorId="0" shapeId="0">
      <text>
        <r>
          <rPr>
            <sz val="9"/>
            <color indexed="81"/>
            <rFont val="Tahoma"/>
            <family val="2"/>
          </rPr>
          <t xml:space="preserve">For Year 2004: Others’ includes those parties and lists that did not manage to win any mandate in either the 1999 or the 2004 EP elections. The following parties are included: True Finns (PS) with 0.5 per cent of the valid vote; Pensioners for the People (EKA), 0.2 per cent; Communist Party of Finland (SKP), 0.6 per cent; Liberals (LIB), 0.2 per cent; Finnish People’s Blue-Whites (SKS), 0.2 per cent; Finland-Fatherland (SI), 0.1 per cent; and For the Poor (KA), 0.3 per cent. 
</t>
        </r>
      </text>
    </comment>
    <comment ref="AS25" authorId="1" shapeId="0">
      <text>
        <r>
          <rPr>
            <sz val="9"/>
            <color indexed="81"/>
            <rFont val="Tahoma"/>
            <family val="2"/>
          </rPr>
          <t>Others, 17636 votes, 1.1%, of which: For the Poor, 5687 votes, 0.34%; Liberals, 3558 votes, 0.21%; Pensioners for the People, 3279 votes, 0.2%; Finnish People's Blue-whites, 3248 votes, 0.2%; Finland - Fatherland, 1864 votes, 0.11%.</t>
        </r>
      </text>
    </comment>
    <comment ref="AT25" authorId="1" shapeId="0">
      <text>
        <r>
          <rPr>
            <sz val="9"/>
            <color indexed="81"/>
            <rFont val="Tahoma"/>
            <family val="2"/>
          </rPr>
          <t>Others, 17636 votes, 1.1%, of which: For the Poor, 5687 votes, 0.34%; Liberals, 3558 votes, 0.21%; Pensioners for the People, 3279 votes, 0.2%; Finnish People's Blue-whites, 3248 votes, 0.2%; Finland - Fatherland, 1864 votes, 0.11%.</t>
        </r>
      </text>
    </comment>
    <comment ref="BK25" authorId="0" shapeId="0">
      <text>
        <r>
          <rPr>
            <sz val="9"/>
            <color indexed="81"/>
            <rFont val="Tahoma"/>
            <family val="2"/>
          </rPr>
          <t xml:space="preserve">For Year 2009: Others include those parties and lists that did not manage to win any seats in either the 2004 or 2009 EP elections. The following parties are included: Communist Party of Finland (SKP) 0.5 per cent of the valid vote; For the Poor (KA), 0.3 per cent; Independence Party (IP), 0.2 per cent; the Finnish Workers’ Party (STP), 0.2 per cent; Finnish Senior Citizens’ Party (SSP), 0.2 per cent; None-party List, 0.5 per cent.
</t>
        </r>
      </text>
    </comment>
    <comment ref="BM25" authorId="1" shapeId="0">
      <text>
        <r>
          <rPr>
            <sz val="9"/>
            <color indexed="81"/>
            <rFont val="Tahoma"/>
            <family val="2"/>
          </rPr>
          <t>Others, 22507 votes, 1.4%, of which: Liisa Sulkakoski, 8463 votes, 0.51%; Köyhien Asialla, 4338 votes, 0.26%; Itsenäisyyspuolue, 3563 votes, 0.21%; Suomen Työväenpuolue STP, 3169 votes, 0.19%; Suomen Senioripuolue, 2974 votes, 0.18%.</t>
        </r>
      </text>
    </comment>
    <comment ref="BN25" authorId="1" shapeId="0">
      <text>
        <r>
          <rPr>
            <sz val="9"/>
            <color indexed="81"/>
            <rFont val="Tahoma"/>
            <family val="2"/>
          </rPr>
          <t>Others, 22507 votes, 1.4%, of which: Liisa Sulkakoski, 8463 votes, 0.51%; Köyhien Asialla, 4338 votes, 0.26%; Itsenäisyyspuolue, 3563 votes, 0.21%; Suomen Työväenpuolue STP, 3169 votes, 0.19%; Suomen Senioripuolue, 2974 votes, 0.18%.</t>
        </r>
      </text>
    </comment>
    <comment ref="CG25" authorId="1" shapeId="0">
      <text>
        <r>
          <rPr>
            <sz val="9"/>
            <color indexed="81"/>
            <rFont val="Tahoma"/>
            <family val="2"/>
          </rPr>
          <t>Others, 20737 votes, 1.2%, of which:  Independence Party, 5668 votes, 0.33%; Change 2011, 4768 votes, 0.28%; For the Poor, 2667 votes, 0.15%; Blue and White Front, 1176 votes, 0.07%; Kristiina Ilmarinen, 526 votes, 0.03%.</t>
        </r>
      </text>
    </comment>
  </commentList>
</comments>
</file>

<file path=xl/comments5.xml><?xml version="1.0" encoding="utf-8"?>
<comments xmlns="http://schemas.openxmlformats.org/spreadsheetml/2006/main">
  <authors>
    <author>Smith, Rachel - Oxford</author>
    <author>Kevin Deegan-Krause</author>
  </authors>
  <commentList>
    <comment ref="I2" authorId="0" shapeId="0">
      <text>
        <r>
          <rPr>
            <sz val="9"/>
            <color indexed="81"/>
            <rFont val="Tahoma"/>
            <family val="2"/>
          </rPr>
          <t xml:space="preserve">Advanced voting 5 January and between 7 and 11 January in Finland and to 8 January abroad
</t>
        </r>
      </text>
    </comment>
    <comment ref="D6" authorId="0" shapeId="0">
      <text>
        <r>
          <rPr>
            <sz val="9"/>
            <color indexed="81"/>
            <rFont val="Tahoma"/>
            <family val="2"/>
          </rPr>
          <t xml:space="preserve">Women 79.4% and Men 77.4%
</t>
        </r>
      </text>
    </comment>
    <comment ref="F6" authorId="0" shapeId="0">
      <text>
        <r>
          <rPr>
            <sz val="9"/>
            <color indexed="81"/>
            <rFont val="Tahoma"/>
            <family val="2"/>
          </rPr>
          <t>Women 80.0% and Men 77.2%</t>
        </r>
      </text>
    </comment>
    <comment ref="I6" authorId="0" shapeId="0">
      <text>
        <r>
          <rPr>
            <sz val="9"/>
            <color indexed="81"/>
            <rFont val="Tahoma"/>
            <family val="2"/>
          </rPr>
          <t xml:space="preserve">Women 76.4% and Men 70.6%. The total votes cast include Finnish citizens outside Finland. Turnout of electors resident in Finland was 76.9 percent (which is the measure normally used), and the turnout of Finnish citizens living abroad was 10.6 percent.
</t>
        </r>
      </text>
    </comment>
    <comment ref="K6" authorId="0" shapeId="0">
      <text>
        <r>
          <rPr>
            <sz val="9"/>
            <color indexed="81"/>
            <rFont val="Tahoma"/>
            <family val="2"/>
          </rPr>
          <t>Women 78.9% and Men 74.5%. Turnout of electors resident in Finland was 80.2 percent, and the turnout of Finnish citizens living abroad was 11.7 percent.</t>
        </r>
      </text>
    </comment>
    <comment ref="N6" authorId="0" shapeId="0">
      <text>
        <r>
          <rPr>
            <sz val="9"/>
            <color indexed="81"/>
            <rFont val="Tahoma"/>
            <family val="2"/>
          </rPr>
          <t>The total votes cast include Finnish citizens outside Finland. Turnout of electors resident in Finland was 73.9 per cent (which is the measure normally used), and the turnout of Finnish citizens living abroad was 11.4 per cent.</t>
        </r>
      </text>
    </comment>
    <comment ref="P6" authorId="0" shapeId="0">
      <text>
        <r>
          <rPr>
            <sz val="9"/>
            <color indexed="81"/>
            <rFont val="Tahoma"/>
            <family val="2"/>
          </rPr>
          <t>Turnout of electors resident in Finland was 77.2 per cent, and the turnout of Finnish citizens living abroad was 12.6 per cent.</t>
        </r>
      </text>
    </comment>
    <comment ref="S6" authorId="1" shapeId="0">
      <text>
        <r>
          <rPr>
            <sz val="9"/>
            <color indexed="81"/>
            <rFont val="Tahoma"/>
            <family val="2"/>
          </rPr>
          <t>The total votes cast include Finnish citizens outside Finland. Turnout of electors resident in Finland (the measure normally used) in the first round was 72.8 per cent, and in the second round 68.9 per cent.</t>
        </r>
      </text>
    </comment>
    <comment ref="U6" authorId="1" shapeId="0">
      <text>
        <r>
          <rPr>
            <sz val="9"/>
            <color indexed="81"/>
            <rFont val="Tahoma"/>
            <family val="2"/>
          </rPr>
          <t>The total votes cast include Finnish citizens outside Finland. Turnout of electors resident in Finland (the measure normally used) in the first round was 72.8 per cent, and in the second round 68.9 per cent.</t>
        </r>
      </text>
    </comment>
    <comment ref="D8" authorId="0" shapeId="0">
      <text>
        <r>
          <rPr>
            <sz val="9"/>
            <color indexed="81"/>
            <rFont val="Tahoma"/>
            <family val="2"/>
          </rPr>
          <t>PDY gives this as percentage of electorate rather than share of votes cast : 78.2%</t>
        </r>
      </text>
    </comment>
    <comment ref="F8" authorId="0" shapeId="0">
      <text>
        <r>
          <rPr>
            <sz val="9"/>
            <color indexed="81"/>
            <rFont val="Tahoma"/>
            <family val="2"/>
          </rPr>
          <t>PDY gives this as percentage of electorate rather than share of votes cast : 78.3%</t>
        </r>
      </text>
    </comment>
    <comment ref="I8" authorId="0" shapeId="0">
      <text>
        <r>
          <rPr>
            <sz val="9"/>
            <color indexed="81"/>
            <rFont val="Tahoma"/>
            <family val="2"/>
          </rPr>
          <t xml:space="preserve">percentage not in PDY - calculated
</t>
        </r>
      </text>
    </comment>
    <comment ref="K8" authorId="0" shapeId="0">
      <text>
        <r>
          <rPr>
            <sz val="9"/>
            <color indexed="81"/>
            <rFont val="Tahoma"/>
            <family val="2"/>
          </rPr>
          <t xml:space="preserve">percentage not in PDY - calculated
</t>
        </r>
      </text>
    </comment>
    <comment ref="B22" authorId="1" shapeId="0">
      <text>
        <r>
          <rPr>
            <sz val="9"/>
            <color indexed="81"/>
            <rFont val="Tahoma"/>
            <family val="2"/>
          </rPr>
          <t xml:space="preserve">Female
</t>
        </r>
      </text>
    </comment>
    <comment ref="B23" authorId="1" shapeId="0">
      <text>
        <r>
          <rPr>
            <sz val="9"/>
            <color indexed="81"/>
            <rFont val="Tahoma"/>
            <family val="2"/>
          </rPr>
          <t>Male</t>
        </r>
      </text>
    </comment>
    <comment ref="B24" authorId="1" shapeId="0">
      <text>
        <r>
          <rPr>
            <sz val="9"/>
            <color indexed="81"/>
            <rFont val="Tahoma"/>
            <family val="2"/>
          </rPr>
          <t xml:space="preserve">Female
</t>
        </r>
      </text>
    </comment>
    <comment ref="B25" authorId="1" shapeId="0">
      <text>
        <r>
          <rPr>
            <sz val="9"/>
            <color indexed="81"/>
            <rFont val="Tahoma"/>
            <family val="2"/>
          </rPr>
          <t>Male</t>
        </r>
      </text>
    </comment>
    <comment ref="B26" authorId="1" shapeId="0">
      <text>
        <r>
          <rPr>
            <sz val="9"/>
            <color indexed="81"/>
            <rFont val="Tahoma"/>
            <family val="2"/>
          </rPr>
          <t>Male</t>
        </r>
      </text>
    </comment>
  </commentList>
</comments>
</file>

<file path=xl/comments6.xml><?xml version="1.0" encoding="utf-8"?>
<comments xmlns="http://schemas.openxmlformats.org/spreadsheetml/2006/main">
  <authors>
    <author>Smith, Rachel - Oxford</author>
    <author>Kevin Deegan-Krause</author>
  </authors>
  <commentList>
    <comment ref="E1" authorId="0" shapeId="0">
      <text>
        <r>
          <rPr>
            <sz val="9"/>
            <color indexed="81"/>
            <rFont val="Tahoma"/>
            <family val="2"/>
          </rPr>
          <t xml:space="preserve">Advanced voting between 5 October to 11 October 1994
</t>
        </r>
      </text>
    </comment>
    <comment ref="E4" authorId="1" shapeId="0">
      <text>
        <r>
          <rPr>
            <sz val="9"/>
            <color indexed="81"/>
            <rFont val="Tahoma"/>
            <family val="2"/>
          </rPr>
          <t>Original PDY does not give separate "participating" figure.  Number use here refers to total votes.</t>
        </r>
      </text>
    </comment>
    <comment ref="E5" authorId="1" shapeId="0">
      <text>
        <r>
          <rPr>
            <sz val="9"/>
            <color indexed="81"/>
            <rFont val="Tahoma"/>
            <family val="2"/>
          </rPr>
          <t>Original PDY does not give separate "participating" figure.  Number use here refers to total votes.</t>
        </r>
      </text>
    </comment>
    <comment ref="E7" authorId="0" shapeId="0">
      <text>
        <r>
          <rPr>
            <sz val="9"/>
            <color indexed="81"/>
            <rFont val="Tahoma"/>
            <family val="2"/>
          </rPr>
          <t>Turnout of electors resident in Finland was 74 per cent (74.4% women and 73.5% men), and the turnout of Finnish citizens living abroad was 10.7 per cent.</t>
        </r>
      </text>
    </comment>
    <comment ref="E9" authorId="0" shapeId="0">
      <text>
        <r>
          <rPr>
            <sz val="9"/>
            <color indexed="81"/>
            <rFont val="Tahoma"/>
            <family val="2"/>
          </rPr>
          <t xml:space="preserve">Calculated, not in PDY. PDY gives valid votes as percentage of electorate rather than percentage of total votes at 70.5%
</t>
        </r>
      </text>
    </comment>
    <comment ref="E13" authorId="0" shapeId="0">
      <text>
        <r>
          <rPr>
            <sz val="9"/>
            <color indexed="81"/>
            <rFont val="Tahoma"/>
            <family val="2"/>
          </rPr>
          <t>% NO of total electorate 30.4%</t>
        </r>
      </text>
    </comment>
  </commentList>
</comments>
</file>

<file path=xl/sharedStrings.xml><?xml version="1.0" encoding="utf-8"?>
<sst xmlns="http://schemas.openxmlformats.org/spreadsheetml/2006/main" count="3761" uniqueCount="1083">
  <si>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</si>
  <si>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</si>
  <si>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</si>
  <si>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</si>
  <si>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</si>
  <si>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</si>
  <si>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</si>
  <si>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</si>
  <si>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</si>
  <si>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</si>
  <si>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</si>
  <si>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</si>
  <si>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</si>
  <si>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</si>
  <si>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</si>
  <si>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</si>
  <si>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</si>
  <si>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</si>
  <si>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</si>
  <si>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</si>
  <si>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</si>
  <si>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</si>
  <si>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</si>
  <si>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</si>
  <si>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</si>
  <si>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</si>
  <si>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</si>
  <si>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</si>
  <si>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</si>
  <si>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</si>
  <si>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</si>
  <si>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</si>
  <si>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</si>
  <si>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</si>
  <si>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</si>
  <si>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</si>
  <si>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</si>
  <si>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</si>
  <si>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</si>
  <si>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</si>
  <si>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</si>
  <si>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</si>
  <si>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</si>
  <si>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</si>
  <si>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</si>
  <si>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</si>
  <si>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</si>
  <si>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</si>
  <si>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</si>
  <si>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</si>
  <si>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</si>
  <si>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</si>
  <si>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</si>
  <si>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</si>
  <si>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</si>
  <si>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</si>
  <si>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</si>
  <si>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</si>
  <si>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</si>
  <si>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</si>
  <si>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</si>
  <si>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</si>
  <si>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</si>
  <si>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</si>
  <si>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</si>
  <si>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</si>
  <si>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</si>
  <si>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</si>
  <si>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</si>
  <si>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</si>
  <si>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</si>
  <si>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</si>
  <si>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</si>
  <si>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</si>
  <si>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</si>
  <si>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</si>
  <si>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</si>
  <si>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</si>
  <si>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</si>
  <si>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</si>
  <si>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</si>
  <si>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</si>
  <si>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</si>
  <si>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</si>
  <si>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</si>
  <si>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</si>
  <si>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</si>
  <si>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</si>
  <si>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</si>
  <si>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</si>
  <si>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</si>
  <si>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</si>
  <si>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</si>
  <si>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</si>
  <si>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</si>
  <si>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</si>
  <si>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</si>
  <si>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</si>
  <si>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</si>
  <si>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</si>
  <si>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</si>
  <si>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</si>
  <si>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</si>
  <si>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</si>
  <si>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</si>
  <si>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</si>
  <si>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</si>
  <si>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</si>
  <si>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</si>
  <si>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</si>
  <si>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</si>
  <si>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</si>
  <si>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</si>
  <si>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</si>
  <si>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</si>
  <si>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</si>
  <si>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</si>
  <si>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</si>
  <si>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</si>
  <si>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</si>
  <si>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</si>
  <si>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</si>
  <si>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</si>
  <si>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</si>
  <si>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</si>
  <si>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</si>
  <si>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</si>
  <si>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</si>
  <si>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</si>
  <si>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</si>
  <si>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</si>
  <si>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</si>
  <si>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</si>
  <si>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</si>
  <si>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ministryname_lang2 (if any)</t>
  </si>
  <si>
    <t>Others</t>
  </si>
  <si>
    <t>ministers_in process'</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</si>
  <si>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</si>
  <si>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</si>
  <si>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</si>
  <si>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</si>
  <si>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</si>
  <si>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</si>
  <si>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</si>
  <si>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</si>
  <si>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</si>
  <si>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</si>
  <si>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</si>
  <si>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</si>
  <si>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</si>
  <si>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</si>
  <si>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</si>
  <si>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</si>
  <si>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</si>
  <si>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</si>
  <si>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</si>
  <si>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</si>
  <si>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</si>
  <si>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Data is in the process of reformatting so sheet is empty and data is in "_in process" temporary sheet of the same name.</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</si>
  <si>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</si>
  <si>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</si>
  <si>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</si>
  <si>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</si>
  <si>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</si>
  <si>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</si>
  <si>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</si>
  <si>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</si>
  <si>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</si>
  <si>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</si>
  <si>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</si>
  <si>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</si>
  <si>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</si>
  <si>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</si>
  <si>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</si>
  <si>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</si>
  <si>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</si>
  <si>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</si>
  <si>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</si>
  <si>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</si>
  <si>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</si>
  <si>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</si>
  <si>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</si>
  <si>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</si>
  <si>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</si>
  <si>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</si>
  <si>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</si>
  <si>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</si>
  <si>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</si>
  <si>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</si>
  <si>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</si>
  <si>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</si>
  <si>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</si>
  <si>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</si>
  <si>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</si>
  <si>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</si>
  <si>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</si>
  <si>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</si>
  <si>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</si>
  <si>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</si>
  <si>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</si>
  <si>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</si>
  <si>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</si>
  <si>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</si>
  <si>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</si>
  <si>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</si>
  <si>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</si>
  <si>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</si>
  <si>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</si>
  <si>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</si>
  <si>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</si>
  <si>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</si>
  <si>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</si>
  <si>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</si>
  <si>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</si>
  <si>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</si>
  <si>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</si>
  <si>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Value</t>
  </si>
  <si>
    <t>Electorate</t>
  </si>
  <si>
    <t>Endnote Output</t>
  </si>
  <si>
    <t>Bibtex Output</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</si>
  <si>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</si>
  <si>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</si>
  <si>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</si>
  <si>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</si>
  <si>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</si>
  <si>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</si>
  <si>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</si>
  <si>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</si>
  <si>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</si>
  <si>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</si>
  <si>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</si>
  <si>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</si>
  <si>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</si>
  <si>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</si>
  <si>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</si>
  <si>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</si>
  <si>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</si>
  <si>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</si>
  <si>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</si>
  <si>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</si>
  <si>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</si>
  <si>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</si>
  <si>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</si>
  <si>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</si>
  <si>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</si>
  <si>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</si>
  <si>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</si>
  <si>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</si>
  <si>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</si>
  <si>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</si>
  <si>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</si>
  <si>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</si>
  <si>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</si>
  <si>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</si>
  <si>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</si>
  <si>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</si>
  <si>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</si>
  <si>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</si>
  <si>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</si>
  <si>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</si>
  <si>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</si>
  <si>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</si>
  <si>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</si>
  <si>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</si>
  <si>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</si>
  <si>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</si>
  <si>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</si>
  <si>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</si>
  <si>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</si>
  <si>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</si>
  <si>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</si>
  <si>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</si>
  <si>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</si>
  <si>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</si>
  <si>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</si>
  <si>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</si>
  <si>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</si>
  <si>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</si>
  <si>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</si>
  <si>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</si>
  <si>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</si>
  <si>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</si>
  <si>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</si>
  <si>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</si>
  <si>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</si>
  <si>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</si>
  <si>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</si>
  <si>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</si>
  <si>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L. Prokop (1941 female, ÖVP), died on 31 December 2006; from 1 to 11 January 2007 (inauguration of the new government), her ministry was provisionally led by Chancellor W. Schüssel (1945 male, ÖVP)</t>
  </si>
  <si>
    <t>fi_sdp01</t>
  </si>
  <si>
    <t>red</t>
  </si>
  <si>
    <t>Social Democratic Party</t>
  </si>
  <si>
    <t>SDP</t>
  </si>
  <si>
    <t>Sosialidemokraattinen Puolue</t>
  </si>
  <si>
    <t>Finlands Socialdemokratiska Parti</t>
  </si>
  <si>
    <t>fi_sfp01</t>
  </si>
  <si>
    <t>yellow</t>
  </si>
  <si>
    <t>Swedish People’s Party</t>
  </si>
  <si>
    <t>SFP</t>
  </si>
  <si>
    <t>Svenska Folkpartiet</t>
  </si>
  <si>
    <t>Suomen ruotsalainen kansanpuolue</t>
  </si>
  <si>
    <t>fi_kesk01</t>
  </si>
  <si>
    <t>green</t>
  </si>
  <si>
    <t>Centre Party</t>
  </si>
  <si>
    <t>KESK</t>
  </si>
  <si>
    <t>Suomen Keskusta</t>
  </si>
  <si>
    <t>Centern i Finland</t>
  </si>
  <si>
    <t>fi_lkp01</t>
  </si>
  <si>
    <t>Liberal People’s Party</t>
  </si>
  <si>
    <t>LKP</t>
  </si>
  <si>
    <t>Liberaalinen Kansanpuolue</t>
  </si>
  <si>
    <t>fi_kok01</t>
  </si>
  <si>
    <t>National Coalition</t>
  </si>
  <si>
    <t>KOK</t>
  </si>
  <si>
    <t>Kansallinen Kokoomus</t>
  </si>
  <si>
    <t>Samlingspartiet</t>
  </si>
  <si>
    <t>fi_vas01</t>
  </si>
  <si>
    <t>red (dark)</t>
  </si>
  <si>
    <t>Left-Wing Alliance</t>
  </si>
  <si>
    <t>VAS</t>
  </si>
  <si>
    <t xml:space="preserve">Vasemmistoliitto </t>
  </si>
  <si>
    <t>Vänsterförbundet</t>
  </si>
  <si>
    <t>fi_kd01</t>
  </si>
  <si>
    <t>KD</t>
  </si>
  <si>
    <t>Kristillisdemokraatit</t>
  </si>
  <si>
    <t>Kristdemokraterna</t>
  </si>
  <si>
    <t>Christian League</t>
  </si>
  <si>
    <t>SKL</t>
  </si>
  <si>
    <t>Suomen Kristillinen Liitto</t>
  </si>
  <si>
    <t>25 May 2001</t>
  </si>
  <si>
    <t>fi_ps01</t>
  </si>
  <si>
    <t>Perussuomalaiset</t>
  </si>
  <si>
    <t>PS</t>
  </si>
  <si>
    <t>Sannfinländarna</t>
  </si>
  <si>
    <t>Finnish Rural Party</t>
  </si>
  <si>
    <t>SMP</t>
  </si>
  <si>
    <t>Suomen maaseudun puolue</t>
  </si>
  <si>
    <t>13 October 1995</t>
  </si>
  <si>
    <t>fi_pop01</t>
  </si>
  <si>
    <t>Constitutional Party</t>
  </si>
  <si>
    <t>POP</t>
  </si>
  <si>
    <t>Perustuslaillinen oikeistopuole</t>
  </si>
  <si>
    <t>fi_vihr01</t>
  </si>
  <si>
    <t>green (light)</t>
  </si>
  <si>
    <t>Green League</t>
  </si>
  <si>
    <t>VIHR</t>
  </si>
  <si>
    <t>Vihrea Liitto</t>
  </si>
  <si>
    <t>Gröna förbundet</t>
  </si>
  <si>
    <t>fi_sep01</t>
  </si>
  <si>
    <t>Pensioners’ Party</t>
  </si>
  <si>
    <t>SEP</t>
  </si>
  <si>
    <t>Elakelaisten Puolue</t>
  </si>
  <si>
    <t>fi_eko01</t>
  </si>
  <si>
    <t>Ecological Party</t>
  </si>
  <si>
    <t>EKO</t>
  </si>
  <si>
    <t>Ekologinen Puolue</t>
  </si>
  <si>
    <t>fi_nuors01</t>
  </si>
  <si>
    <t>Progressive Finnish Party</t>
  </si>
  <si>
    <t>NUORS</t>
  </si>
  <si>
    <t>Nuorsuomalainen Puolue</t>
  </si>
  <si>
    <t>fi_rem01</t>
  </si>
  <si>
    <t>Reform Group</t>
  </si>
  <si>
    <t>REM</t>
  </si>
  <si>
    <t>Remonttiryhma</t>
  </si>
  <si>
    <t>no acronym</t>
  </si>
  <si>
    <t>fi_nonpolitical01</t>
  </si>
  <si>
    <t>Non-Political</t>
  </si>
  <si>
    <t>fi_independent01</t>
  </si>
  <si>
    <t>Independent</t>
  </si>
  <si>
    <t>Holkeri II</t>
  </si>
  <si>
    <t>Aho I</t>
  </si>
  <si>
    <t>Aho II</t>
  </si>
  <si>
    <t>Lipponen I</t>
  </si>
  <si>
    <t>Lipponen II</t>
  </si>
  <si>
    <t>Jäätteenmäki I</t>
  </si>
  <si>
    <t>Vanhanen I</t>
  </si>
  <si>
    <t>Vanhanen II</t>
  </si>
  <si>
    <t>National Coalition (KOK)</t>
  </si>
  <si>
    <t>Social Democratic Party (SDP)</t>
  </si>
  <si>
    <t>Swedish People’s Party (SFP)</t>
  </si>
  <si>
    <t>Centre Party (KESK)</t>
  </si>
  <si>
    <t>Christian League (SKL)</t>
  </si>
  <si>
    <t>Green League (VIHR)</t>
  </si>
  <si>
    <t>Left-Wing Alliance (VAS)</t>
  </si>
  <si>
    <t>Non-political</t>
  </si>
  <si>
    <t>Social Democratic Party/Sosialidemokraattinen Puolue (SDP)</t>
  </si>
  <si>
    <t>Swedish People’s Party/Svenska Folkpartiet (SFP)</t>
  </si>
  <si>
    <t>Centre Party/Suomen Keskusta (KESK)</t>
  </si>
  <si>
    <t>Liberal People’s Party/Liberaalinen Kansanpuolue (LKP)</t>
  </si>
  <si>
    <t>National Coalition/Kansallinen Kokoomus (KOK)</t>
  </si>
  <si>
    <t>Left-Wing Alliance/Vasemmistoliitto (VAS)</t>
  </si>
  <si>
    <t>Christian League/Kristellinen Liitto (SKL)</t>
  </si>
  <si>
    <t>True Finns</t>
  </si>
  <si>
    <t>Constitutional Party/Perustuslaillinen oikeistopuole (POP)</t>
  </si>
  <si>
    <t>Green League/Vihreä (VIHR)</t>
  </si>
  <si>
    <t>Pensioners’ Party/Eläkeläisten Puole (SEP)</t>
  </si>
  <si>
    <t>Ecological Party/Ekologinen Puolue (EKO)</t>
  </si>
  <si>
    <t>Kirjava “Puolue" -Elonkehän Puolesta</t>
  </si>
  <si>
    <t>Progressive Finnish Party/ Nuorsuomalainen Puolue (NUORS)</t>
  </si>
  <si>
    <t>Reform Group/Remonttiryhmä (REM)</t>
  </si>
  <si>
    <t>Christian League/Kristillinen Liitto (SKL)</t>
  </si>
  <si>
    <t>Christian Democrats/Kristillisdemokraatit</t>
  </si>
  <si>
    <t>Green League/Vihreä Liitto (VIHR)</t>
  </si>
  <si>
    <t>True Finns/Perussuomalaiset (PS)</t>
  </si>
  <si>
    <t>Progressive Finnish Party/Nuorsuomalainen Puolue (NUORS)</t>
  </si>
  <si>
    <t>1,366,233 Advance votes cast (44.5%)</t>
  </si>
  <si>
    <t>1517061 Advance votes cast (47.4%)</t>
  </si>
  <si>
    <t>PresID</t>
  </si>
  <si>
    <t>Refid</t>
  </si>
  <si>
    <t>topic</t>
  </si>
  <si>
    <t>question</t>
  </si>
  <si>
    <t>answer</t>
  </si>
  <si>
    <t>EU</t>
  </si>
  <si>
    <t>Should Finland join the European Union in accordance with the negotiated Accession Treaty?</t>
  </si>
  <si>
    <t>yes</t>
  </si>
  <si>
    <t>no</t>
  </si>
  <si>
    <t>fi_ref_eu01</t>
  </si>
  <si>
    <t>TY  - JOUR</t>
  </si>
  <si>
    <t>AU  - Sundberg, Jan</t>
  </si>
  <si>
    <t>TI  - Finland</t>
  </si>
  <si>
    <t>JO  - European Journal of Political Research</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</si>
  <si>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</si>
  <si>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</si>
  <si>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</si>
  <si>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</si>
  <si>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</si>
  <si>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</si>
  <si>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</si>
  <si>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</si>
  <si>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</si>
  <si>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</si>
  <si>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</si>
  <si>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</si>
  <si>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</si>
  <si>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</si>
  <si>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</si>
  <si>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</si>
  <si>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</si>
  <si>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</si>
  <si>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</si>
  <si>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IS  - 4</t>
  </si>
  <si>
    <t>IS  - 3-4</t>
  </si>
  <si>
    <t>IS  - 7-8</t>
  </si>
  <si>
    <t>PB  - Blackwell Publishing Ltd</t>
  </si>
  <si>
    <t>PB  - Blackwell Publishing Ltd.</t>
  </si>
  <si>
    <t>SN  - 1475-6765</t>
  </si>
  <si>
    <t>UR  - http://dx.doi.org/10.1111/j.1475-6765.1992.tb00324.x</t>
  </si>
  <si>
    <t>UR  - http://dx.doi.org/10.1111/j.1475-6765.1993.tb00392.x</t>
  </si>
  <si>
    <t>UR  - http://dx.doi.org/10.1111/j.1475-6765.1994.tb00448.x</t>
  </si>
  <si>
    <t>UR  - http://dx.doi.org/10.1111/j.1475-6765.1995.tb00497.x</t>
  </si>
  <si>
    <t>UR  - http://dx.doi.org/10.1111/j.1475-6765.1996.tb00684.x</t>
  </si>
  <si>
    <t>UR  - http://dx.doi.org/10.1111/1475-6765.00046</t>
  </si>
  <si>
    <t>UR  - http://dx.doi.org/10.1111/1475-6765.00046-i5</t>
  </si>
  <si>
    <t>UR  - http://dx.doi.org/10.1111/j.1475-6765.1999.tb00714.x</t>
  </si>
  <si>
    <t>UR  - http://dx.doi.org/10.1111/j.1475-6765.2000.tb01143.x</t>
  </si>
  <si>
    <t>UR  - http://dx.doi.org/10.1111/1475-6765.00046-i2</t>
  </si>
  <si>
    <t>UR  - http://dx.doi.org/10.1111/1475-6765.00044-i1</t>
  </si>
  <si>
    <t>UR  - http://dx.doi.org/10.1111/j.0304-4130.2003.00117.x</t>
  </si>
  <si>
    <t>UR  - http://dx.doi.org/10.1111/j.1475-6765.2004.00190.x</t>
  </si>
  <si>
    <t>UR  - http://dx.doi.org/10.1111/j.1475-6765.2005.00262.x</t>
  </si>
  <si>
    <t>UR  - http://dx.doi.org/10.1111/j.1475-6765.2006.00662.x</t>
  </si>
  <si>
    <t>UR  - http://dx.doi.org/10.1111/j.1475-6765.2007.00737.x</t>
  </si>
  <si>
    <t>UR  - http://dx.doi.org/10.1111/j.1475-6765.2008.00792.x</t>
  </si>
  <si>
    <t>UR  - http://dx.doi.org/10.1111/j.1475-6765.2009.01856.x</t>
  </si>
  <si>
    <t>UR  - http://dx.doi.org/10.1111/j.1475-6765.2010.01951.x</t>
  </si>
  <si>
    <t>DO  - 10.1111/j.1475-6765.1992.tb00324.x</t>
  </si>
  <si>
    <t>DO  - 10.1111/j.1475-6765.1993.tb00392.x</t>
  </si>
  <si>
    <t>DO  - 10.1111/j.1475-6765.1994.tb00448.x</t>
  </si>
  <si>
    <t>DO  - 10.1111/j.1475-6765.1995.tb00497.x</t>
  </si>
  <si>
    <t>DO  - 10.1111/j.1475-6765.1996.tb00684.x</t>
  </si>
  <si>
    <t>DO  - 10.1111/1475-6765.00046</t>
  </si>
  <si>
    <t>DO  - 10.1111/1475-6765.00046-i5</t>
  </si>
  <si>
    <t>DO  - 10.1111/j.1475-6765.1999.tb00714.x</t>
  </si>
  <si>
    <t>DO  - 10.1111/j.1475-6765.2000.tb01143.x</t>
  </si>
  <si>
    <t>DO  - 10.1111/1475-6765.00046-i2</t>
  </si>
  <si>
    <t>DO  - 10.1111/1475-6765.00044-i1</t>
  </si>
  <si>
    <t>DO  - 10.1111/j.0304-4130.2003.00117.x</t>
  </si>
  <si>
    <t>DO  - 10.1111/j.1475-6765.2004.00190.x</t>
  </si>
  <si>
    <t>DO  - 10.1111/j.1475-6765.2005.00262.x</t>
  </si>
  <si>
    <t>DO  - 10.1111/j.1475-6765.2006.00662.x</t>
  </si>
  <si>
    <t>DO  - 10.1111/j.1475-6765.2007.00737.x</t>
  </si>
  <si>
    <t>DO  - 10.1111/j.1475-6765.2008.00792.x</t>
  </si>
  <si>
    <t>DO  - 10.1111/j.1475-6765.2009.01856.x</t>
  </si>
  <si>
    <t>DO  - 10.1111/j.1475-6765.2010.01951.x</t>
  </si>
  <si>
    <t>SP  - 391</t>
  </si>
  <si>
    <t>SP  - 419</t>
  </si>
  <si>
    <t>SP  - 289</t>
  </si>
  <si>
    <t>SP  - 323</t>
  </si>
  <si>
    <t>SP  - 321</t>
  </si>
  <si>
    <t>SP  - 357</t>
  </si>
  <si>
    <t>SP  - 389</t>
  </si>
  <si>
    <t>SP  - 383</t>
  </si>
  <si>
    <t>SP  - 374</t>
  </si>
  <si>
    <t>SP  - 291</t>
  </si>
  <si>
    <t>SP  - 952</t>
  </si>
  <si>
    <t>SP  - 940</t>
  </si>
  <si>
    <t>SP  - 1000</t>
  </si>
  <si>
    <t>SP  - 1008</t>
  </si>
  <si>
    <t>SP  - 1101</t>
  </si>
  <si>
    <t>SP  - 949</t>
  </si>
  <si>
    <t>SP  - 969</t>
  </si>
  <si>
    <t>SP  - 956</t>
  </si>
  <si>
    <t>SP  - 964</t>
  </si>
  <si>
    <t>EP  - 399</t>
  </si>
  <si>
    <t>EP  - 423</t>
  </si>
  <si>
    <t>EP  - 292</t>
  </si>
  <si>
    <t>EP  - 331</t>
  </si>
  <si>
    <t>EP  - 330</t>
  </si>
  <si>
    <t>EP  - 361</t>
  </si>
  <si>
    <t>EP  - 391</t>
  </si>
  <si>
    <t>EP  - 386</t>
  </si>
  <si>
    <t>EP  - 381</t>
  </si>
  <si>
    <t>EP  - 299</t>
  </si>
  <si>
    <t>EP  - 954</t>
  </si>
  <si>
    <t>EP  - 942</t>
  </si>
  <si>
    <t>EP  - 1005</t>
  </si>
  <si>
    <t>EP  - 1011</t>
  </si>
  <si>
    <t>EP  - 1103</t>
  </si>
  <si>
    <t>EP  - 952</t>
  </si>
  <si>
    <t>EP  - 975</t>
  </si>
  <si>
    <t>EP  - 958</t>
  </si>
  <si>
    <t>EP  - 969</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</si>
  <si>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</si>
  <si>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</si>
  <si>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</si>
  <si>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</si>
  <si>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</si>
  <si>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</si>
  <si>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</si>
  <si>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</si>
  <si>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</si>
  <si>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</si>
  <si>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</si>
  <si>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</si>
  <si>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</si>
  <si>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</si>
  <si>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</si>
  <si>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</si>
  <si>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</si>
  <si>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</si>
  <si>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</si>
  <si>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 xml:space="preserve">ER  - </t>
  </si>
  <si>
    <t>http://en.wikipedia.org/wiki/Politics_of_Finland</t>
  </si>
  <si>
    <t>http://parlgov.org/stable/data/fin.html</t>
  </si>
  <si>
    <t>http://www.ipu.org/parline-e/reports/2111_A.htm</t>
  </si>
  <si>
    <t>http://data.un.org/CountryProfile.aspx?crname=Finland</t>
  </si>
  <si>
    <t>http://www.nsd.uib.no/european_election_database/country/finland</t>
  </si>
  <si>
    <t>https://www.cia.gov/library/publications/the-world-factbook/geos/fi.html</t>
  </si>
  <si>
    <t>The full data file in xlsx format contains information on referendums and regional alliances</t>
  </si>
  <si>
    <t>AU  - SUNDBERG, JAN</t>
  </si>
  <si>
    <t>JO  - European Journal of Political Research Political Data Yearbook</t>
  </si>
  <si>
    <t>VL  - 50</t>
  </si>
  <si>
    <t>VL  - 51</t>
  </si>
  <si>
    <t>IS  - 1</t>
  </si>
  <si>
    <t>SN  - 2047-8852</t>
  </si>
  <si>
    <t>UR  - http://dx.doi.org/10.1111/j.1475-6765.2011.02020.x</t>
  </si>
  <si>
    <t>UR  - http://dx.doi.org/10.1111/j.2047-8852.2012.00010.x</t>
  </si>
  <si>
    <t>DO  - 10.1111/j.1475-6765.2011.02020.x</t>
  </si>
  <si>
    <t>DO  - 10.1111/j.2047-8852.2012.00010.x</t>
  </si>
  <si>
    <t>SP  - 965</t>
  </si>
  <si>
    <t>SP  - 96</t>
  </si>
  <si>
    <t>EP  - 102</t>
  </si>
  <si>
    <t>PY  - 2011</t>
  </si>
  <si>
    <t>PY  - 2012</t>
  </si>
  <si>
    <t>Electoral Alliances</t>
  </si>
  <si>
    <t>Constituency</t>
  </si>
  <si>
    <t>Electoral Alliance</t>
  </si>
  <si>
    <t>Votes N</t>
  </si>
  <si>
    <t>Votes %</t>
  </si>
  <si>
    <t>Helsingin kaupunki/Helsingfors stad</t>
  </si>
  <si>
    <t xml:space="preserve">SKL and POP </t>
  </si>
  <si>
    <t>SKL, SMP, NAISP, SEP</t>
  </si>
  <si>
    <t>Uudenmaan Iääni/Nylands Iän</t>
  </si>
  <si>
    <t>KTM and EVY</t>
  </si>
  <si>
    <t>SFP, LKP</t>
  </si>
  <si>
    <t xml:space="preserve">SMP and Rses </t>
  </si>
  <si>
    <t>KTP, EKA</t>
  </si>
  <si>
    <t xml:space="preserve">SKL, POP, SEP, and EPV </t>
  </si>
  <si>
    <t>KESK, SKL, SMP, SEP</t>
  </si>
  <si>
    <t>Turun läänin etelä/Åbo läns södra</t>
  </si>
  <si>
    <t xml:space="preserve">LKM and EPV </t>
  </si>
  <si>
    <t xml:space="preserve">SMP, SEP and Rses </t>
  </si>
  <si>
    <t>EKO, KTP, EKA</t>
  </si>
  <si>
    <t>KESK, SFP and SKL</t>
  </si>
  <si>
    <t>KESK, SFP, SKL, LKP</t>
  </si>
  <si>
    <t>Turun läänin pohjounen/Åbo läns norra</t>
  </si>
  <si>
    <t xml:space="preserve">KESK and SKL </t>
  </si>
  <si>
    <t>SMP, EKO, NAISP, EKA</t>
  </si>
  <si>
    <t>LKP, SMP, SEP</t>
  </si>
  <si>
    <t>Turun läänin pohjoinen/Åbo läns norra</t>
  </si>
  <si>
    <t>SKL, SMP, LKP, EKO,</t>
  </si>
  <si>
    <t>Hämeen läänin etelä/Tavastehusläns södra</t>
  </si>
  <si>
    <t xml:space="preserve">SKL and SEP </t>
  </si>
  <si>
    <t>NAISP, SEP</t>
  </si>
  <si>
    <t xml:space="preserve">LKP, SMP and Rses </t>
  </si>
  <si>
    <t>Hämeen läänin pohjounen/Tavastehusläns norra</t>
  </si>
  <si>
    <t>KTP and EVY</t>
  </si>
  <si>
    <t>NAISP, EKA</t>
  </si>
  <si>
    <t>SEP and EVY</t>
  </si>
  <si>
    <t>Hämeen läänin pohjoinen/Tavastehusläns norra</t>
  </si>
  <si>
    <t>SKL, SMP, EKO,</t>
  </si>
  <si>
    <t xml:space="preserve">LKP, SMP and SKL </t>
  </si>
  <si>
    <t>Kymen Iääni/Kymmene Iän</t>
  </si>
  <si>
    <t>KESK, LKP</t>
  </si>
  <si>
    <t xml:space="preserve">LKP and SMP </t>
  </si>
  <si>
    <t>KESK, SKL, SMP, LKP</t>
  </si>
  <si>
    <t>Mikkelin Iääni/St Michels Iän</t>
  </si>
  <si>
    <t xml:space="preserve">LKP, SMP, SEP and EPV </t>
  </si>
  <si>
    <t>Pohjois Karjalan Iääni/Norra Karelens Iän</t>
  </si>
  <si>
    <t xml:space="preserve">SMP, SEP, EPV and NAISL </t>
  </si>
  <si>
    <t>SKL, SMP, LKP,</t>
  </si>
  <si>
    <t xml:space="preserve">KESK, LKP and SKL </t>
  </si>
  <si>
    <t>Kuopion Iääni/Kuopio Iän</t>
  </si>
  <si>
    <t>LKP and SMP</t>
  </si>
  <si>
    <t>Keski Suomen Iääni/Mellersta Finlands Iän</t>
  </si>
  <si>
    <t>SKL, SMP, LKP, NAISP</t>
  </si>
  <si>
    <t xml:space="preserve">SMP and EPV </t>
  </si>
  <si>
    <t>Vaasan Iääni/Vasa Iän</t>
  </si>
  <si>
    <t>KESK, SKL</t>
  </si>
  <si>
    <t>KOK, SMP, LKP</t>
  </si>
  <si>
    <t>POP and SEP</t>
  </si>
  <si>
    <t>EKO, KTP</t>
  </si>
  <si>
    <t>Oulun Iääni/Uleåborgs Iän</t>
  </si>
  <si>
    <t>SKL, SMP</t>
  </si>
  <si>
    <t>Oulun lääni/Uleåborgs Iän</t>
  </si>
  <si>
    <t>LKP, EKO</t>
  </si>
  <si>
    <t xml:space="preserve">LKP and SKL </t>
  </si>
  <si>
    <t>Lapin Iääni/Lapplands Iän</t>
  </si>
  <si>
    <t>KESK, SMP, LKP</t>
  </si>
  <si>
    <t xml:space="preserve">KESK and LKP </t>
  </si>
  <si>
    <t>KOK, SKL</t>
  </si>
  <si>
    <t>Finland</t>
  </si>
  <si>
    <t>blue</t>
  </si>
  <si>
    <t>orange</t>
  </si>
  <si>
    <t>teal</t>
  </si>
  <si>
    <t>Prime Minister</t>
  </si>
  <si>
    <t>Pääministeri</t>
  </si>
  <si>
    <t>Vice Prime Minister</t>
  </si>
  <si>
    <t>Paaminiserin sijainen</t>
  </si>
  <si>
    <t>Minister of Foreign Affairs</t>
  </si>
  <si>
    <t>Ulkoasisinministeri</t>
  </si>
  <si>
    <t>Minister of Foreign Trade</t>
  </si>
  <si>
    <t>Ulkomaankauppaministeri</t>
  </si>
  <si>
    <t>Minister of European Affairs and Foreign Trade</t>
  </si>
  <si>
    <t>Eurooppa- ja ulkomaankauppaministeri</t>
  </si>
  <si>
    <t>Europa- och utrikeshandelsminister</t>
  </si>
  <si>
    <t>Maa- ja metsatalousministeri</t>
  </si>
  <si>
    <t>Jord-och skogsbruksminis</t>
  </si>
  <si>
    <t>Kehitysministeri</t>
  </si>
  <si>
    <t>Utvecklingsminister</t>
  </si>
  <si>
    <t>Minister of Defense</t>
  </si>
  <si>
    <t>Puolustusministeri</t>
  </si>
  <si>
    <t>Minister of Employment</t>
  </si>
  <si>
    <t>Tyoministeri</t>
  </si>
  <si>
    <t>Minister of Finance</t>
  </si>
  <si>
    <t>Valtiovarainministeri</t>
  </si>
  <si>
    <t>Minister of Finance II</t>
  </si>
  <si>
    <t>Valtiovarainministeri II</t>
  </si>
  <si>
    <t>Minister at the Ministry of Finance</t>
  </si>
  <si>
    <t>Ministeri valtiovarainministeriössä</t>
  </si>
  <si>
    <t>Minister of Trade and Industry</t>
  </si>
  <si>
    <t>Kauppa- jateollisuusministeri</t>
  </si>
  <si>
    <t>Minister of Justice</t>
  </si>
  <si>
    <t>Oikeusministeri</t>
  </si>
  <si>
    <t>Minister of Education</t>
  </si>
  <si>
    <t>Opetusministeri</t>
  </si>
  <si>
    <t>Minister of Education II</t>
  </si>
  <si>
    <t>Opetusministeri II</t>
  </si>
  <si>
    <t>Minister of Environment</t>
  </si>
  <si>
    <t>Ympäristöministeri</t>
  </si>
  <si>
    <t>Minister of Housing</t>
  </si>
  <si>
    <t>Asuntoministeri</t>
  </si>
  <si>
    <t>Minister of Social Affairs and Health</t>
  </si>
  <si>
    <t>Sosiaali- ja terveysministeri</t>
  </si>
  <si>
    <t>Social- och Hälsovärdsminister II</t>
  </si>
  <si>
    <t>Minister of Social Affairs and Health II</t>
  </si>
  <si>
    <t>Sosiaali- ja terveysministeri II</t>
  </si>
  <si>
    <t>Minister of Health and Social Service</t>
  </si>
  <si>
    <t>Peruspalveluministeri</t>
  </si>
  <si>
    <t>Minister of Agriculture and Forestry</t>
  </si>
  <si>
    <t>Maa- ja metsätalousministeri</t>
  </si>
  <si>
    <t>Jord- och</t>
  </si>
  <si>
    <t>Minister of Transport</t>
  </si>
  <si>
    <t>Liikenneministeri</t>
  </si>
  <si>
    <t>Minister of Transport and Communication</t>
  </si>
  <si>
    <t>Minister of Communication</t>
  </si>
  <si>
    <t>Viestintäministeri</t>
  </si>
  <si>
    <t>Minister of Culture</t>
  </si>
  <si>
    <t>Kulauuriministeri</t>
  </si>
  <si>
    <t>Minister of Culture and Sport</t>
  </si>
  <si>
    <t>Kulttuuri- ja urheiluministeri</t>
  </si>
  <si>
    <t>Minister of Labour</t>
  </si>
  <si>
    <t>Minister of Economic Affairs</t>
  </si>
  <si>
    <t>Elinkeinoministeri</t>
  </si>
  <si>
    <t>Minister of Migration and European Affairs</t>
  </si>
  <si>
    <t>Maahanmuutto- ja eurooppaministeri</t>
  </si>
  <si>
    <t>Minister of Administrative Affairs</t>
  </si>
  <si>
    <t>Hallintoministeri</t>
  </si>
  <si>
    <t>Minister of Regional and Municipal Affairs</t>
  </si>
  <si>
    <t>Alue- ja kuntaministeri</t>
  </si>
  <si>
    <t>Minister of Public Administration and Local Government</t>
  </si>
  <si>
    <t>Hallinto- ja kuntaministeri</t>
  </si>
  <si>
    <t>Katainen I</t>
  </si>
  <si>
    <t xml:space="preserve">Statsminister </t>
  </si>
  <si>
    <t xml:space="preserve">Stallforetradande Statsminister </t>
  </si>
  <si>
    <t xml:space="preserve">Utrikesminister </t>
  </si>
  <si>
    <t xml:space="preserve">Utrikeshandelsminister </t>
  </si>
  <si>
    <t>Minister of Minister of Nordic Co-Operation</t>
  </si>
  <si>
    <t>Pohjoismainen yhteystyoministeri</t>
  </si>
  <si>
    <t>Nordisk samarbetsminister</t>
  </si>
  <si>
    <t>Minister of Development Co-Operation</t>
  </si>
  <si>
    <t>Minister of International Development/Kehitysministeri/Utvecklingsminister: Heidi Hautala (1955 female, fi_vihr01)</t>
  </si>
  <si>
    <t xml:space="preserve">Forsvarsminister </t>
  </si>
  <si>
    <t xml:space="preserve">Arbetsminister </t>
  </si>
  <si>
    <t xml:space="preserve">finansminister </t>
  </si>
  <si>
    <t xml:space="preserve">Finansminister II </t>
  </si>
  <si>
    <t xml:space="preserve">Minister I finansministeriet </t>
  </si>
  <si>
    <t xml:space="preserve">Handels-ochindustriminister </t>
  </si>
  <si>
    <t xml:space="preserve">Näringsminister  </t>
  </si>
  <si>
    <t xml:space="preserve">Justitieminister </t>
  </si>
  <si>
    <t xml:space="preserve">Inrikesminister  </t>
  </si>
  <si>
    <t xml:space="preserve">Undervisningsminister </t>
  </si>
  <si>
    <t xml:space="preserve">Undervisningsminister II  </t>
  </si>
  <si>
    <t>Minister of Education and Science</t>
  </si>
  <si>
    <t>Undervisningsminister</t>
  </si>
  <si>
    <t xml:space="preserve">Bostadsminister </t>
  </si>
  <si>
    <t>Minister of Housing and Communications</t>
  </si>
  <si>
    <t>Asunto- ja viestintäministeri</t>
  </si>
  <si>
    <t>Bostads- och kommunikationsminister</t>
  </si>
  <si>
    <t xml:space="preserve">Kommunikationsminister </t>
  </si>
  <si>
    <t xml:space="preserve">Trafikminister </t>
  </si>
  <si>
    <t xml:space="preserve">ocial- ochhalsovirdsminister II </t>
  </si>
  <si>
    <t xml:space="preserve">Omsorgsminister </t>
  </si>
  <si>
    <t xml:space="preserve">Kulturminister  </t>
  </si>
  <si>
    <t xml:space="preserve">Kultur- och idrottsminister 
</t>
  </si>
  <si>
    <t xml:space="preserve">Migrations- och Europaminister </t>
  </si>
  <si>
    <t xml:space="preserve">Forvaltningsminister </t>
  </si>
  <si>
    <t xml:space="preserve">Region och kommunminister </t>
  </si>
  <si>
    <t xml:space="preserve">Förvaltnings- och kommunminister </t>
  </si>
  <si>
    <t>Jyrki Katainen (1971 male, fi_kok01)</t>
  </si>
  <si>
    <t>Erkki Tuomioja (1946 male, fi_sdp01)</t>
  </si>
  <si>
    <t>Alexander Stubb (1968 male, fi_kok01)</t>
  </si>
  <si>
    <t>Heidi Hautala (1955 female, fi_vihr01)</t>
  </si>
  <si>
    <t>Jutta Urpilainen (1975 female, fi_sdp01)</t>
  </si>
  <si>
    <t>Jyri Häkämies (1961 male, fi_kok01)</t>
  </si>
  <si>
    <t>Anna-Maja Henriksson (1964 female, fi_sfp01)</t>
  </si>
  <si>
    <t>Ville Niinistö (1976 male, fi_vihr01)</t>
  </si>
  <si>
    <t>Krista Kiuru (1974 female, fi_sdp01)</t>
  </si>
  <si>
    <t>Paula Risikko (1960 female, fi_kok01)</t>
  </si>
  <si>
    <t>Maria Guzenina-Richardson (1969 female, fi_sdp01)</t>
  </si>
  <si>
    <t>Jari Koskinen (1960 male, fi_kok01)</t>
  </si>
  <si>
    <t>Lauri Ihalainen (1947 male, fi_sdp01)</t>
  </si>
  <si>
    <t>Henna Virkkunen (1972 female, fi_kok01)</t>
  </si>
  <si>
    <t>Stefan Wallin (1967 male, fi_sfp01)</t>
  </si>
  <si>
    <t>Carl Haglund (1979 male, fi_sfp01)</t>
  </si>
  <si>
    <t>Jan Vapaavuori (1965 male, fi_kok01)</t>
  </si>
  <si>
    <t>Päivi Räsänen (1959 female, fi_kd01)</t>
  </si>
  <si>
    <t>Paavo Arhinmäki (1976 male, fi_vas01)</t>
  </si>
  <si>
    <t>Jukka Gustafsson (1947 male, fi_sdp01)</t>
  </si>
  <si>
    <t>Merja Kyllönen (1977 female, fi_vas01)</t>
  </si>
  <si>
    <t>National Coalition Party</t>
  </si>
  <si>
    <t>Social Democratic Party of Finland</t>
  </si>
  <si>
    <t>Center Party of Finland</t>
  </si>
  <si>
    <t>Left Alliance</t>
  </si>
  <si>
    <t>Swedish People's Party in Finland</t>
  </si>
  <si>
    <t>Pirate Party</t>
  </si>
  <si>
    <t>fi_smp01</t>
  </si>
  <si>
    <t>blue (medium)</t>
  </si>
  <si>
    <t>fi_pp01</t>
  </si>
  <si>
    <t>gray (dark)</t>
  </si>
  <si>
    <t>PP</t>
  </si>
  <si>
    <t>Piraattipuolue</t>
  </si>
  <si>
    <t xml:space="preserve">Rural Party/Maaseudun Puole (SMP), </t>
  </si>
  <si>
    <t>Data for "Others" supplemented by http://192.49.229.35/E2011/e/tulos/tulos_kokomaa.html</t>
  </si>
  <si>
    <t>536 555</t>
  </si>
  <si>
    <t>1802 328</t>
  </si>
  <si>
    <t>287 571</t>
  </si>
  <si>
    <t>205 111</t>
  </si>
  <si>
    <t>574 275</t>
  </si>
  <si>
    <t xml:space="preserve">1077 425  </t>
  </si>
  <si>
    <t>fi_other01</t>
  </si>
  <si>
    <t>gray (light)</t>
  </si>
  <si>
    <t>Other</t>
  </si>
  <si>
    <t>-</t>
  </si>
  <si>
    <t>Sources: http://tulospalvelu.vaalit.fi/EPV2014/fi/tulos_kokomaa.html</t>
  </si>
  <si>
    <t>Social Democratic Party; Sosialidemokraattinen Puolue(SDP)</t>
  </si>
  <si>
    <t>Swedish People’s Party; Suomen ruotsalainen kansanpuolue(SFP)</t>
  </si>
  <si>
    <t>Centre Party; Suomen Keskusta(KESK)</t>
  </si>
  <si>
    <t xml:space="preserve">National Coalition Party; Kansallinen Kokoomus(KOK) </t>
  </si>
  <si>
    <t>Left Alliance; Vasemmistoliitto(VAS)</t>
  </si>
  <si>
    <t>Green League;Vihreä liitto(VHIR)</t>
  </si>
  <si>
    <t>Christian Democrats; Kristillisdemokraatit(KD)</t>
  </si>
  <si>
    <t>Finns Party; Perussuomalaiset(PS)</t>
  </si>
  <si>
    <t>Pirate Party; Piraattipuolue</t>
  </si>
  <si>
    <t>purple</t>
  </si>
  <si>
    <t>Communist Party of Finland</t>
  </si>
  <si>
    <t>Alliance for a Free Finland/Vapaan Suomen Liitto (VSL)</t>
  </si>
  <si>
    <t>Ecological Party/Ekologinen puolue Vihreät (EKO)</t>
  </si>
  <si>
    <t>Communist Party of Finland/Suomen Kommunistinen Puolue (SKP)</t>
  </si>
  <si>
    <t>Alternative to the EU/Vaihtoehto EU:Lle (VEU)</t>
  </si>
  <si>
    <t>http://tulospalvelu.vaalit.fi/EP2009/e/tulos/tulos_kokomaa.html</t>
  </si>
  <si>
    <t>http://tulospalvelu.vaalit.fi/EP2004/e/tulospalvelu.html</t>
  </si>
  <si>
    <t>http://www.stat.fi/tk/he/vaalit/vaalit2004eur/euvaa_2004_2004-12-22_tau_009.xls</t>
  </si>
  <si>
    <t>Suomen Kommunistinen Puolue</t>
  </si>
  <si>
    <t>SKP</t>
  </si>
  <si>
    <t>Vaihtoehto EU:Lle</t>
  </si>
  <si>
    <t>VEU</t>
  </si>
  <si>
    <t>Alternative to the EU</t>
  </si>
  <si>
    <t>fi_skp01</t>
  </si>
  <si>
    <t>fi_veu01</t>
  </si>
  <si>
    <t>Alliance for a Free Finland</t>
  </si>
  <si>
    <t>Vapaan Suomen Liitto</t>
  </si>
  <si>
    <t xml:space="preserve"> VSL</t>
  </si>
  <si>
    <t>Christian Democrats</t>
  </si>
  <si>
    <t>PY  - 2013</t>
  </si>
  <si>
    <t>VL  - 52</t>
  </si>
  <si>
    <t>SP  - 65</t>
  </si>
  <si>
    <t>EP  - 69</t>
  </si>
  <si>
    <t>UR  - http://dx.doi.org/10.1111/j.2047-8852.12009</t>
  </si>
  <si>
    <t>DO  - 10.1111/j.2047-8852.12009</t>
  </si>
  <si>
    <t>fi_vsl01</t>
  </si>
  <si>
    <t>Ahtisaari, Martti</t>
  </si>
  <si>
    <t>Rehn, Elisabeth</t>
  </si>
  <si>
    <t>Väyrynen, Paavo</t>
  </si>
  <si>
    <t>Ilaskivi, Raimo</t>
  </si>
  <si>
    <t>Andersson, Claes</t>
  </si>
  <si>
    <t>Kankaanniemi, Toimi</t>
  </si>
  <si>
    <t>Aittoniemi, Sulo</t>
  </si>
  <si>
    <t>Korhonen, Keijo</t>
  </si>
  <si>
    <t>Virtanen, Pertti</t>
  </si>
  <si>
    <t>Kuuskoski, Eeva</t>
  </si>
  <si>
    <t>Tiainen, Pekka</t>
  </si>
  <si>
    <t>Lax, Henrik</t>
  </si>
  <si>
    <t>Vanhanen, Matti</t>
  </si>
  <si>
    <t>Niinistö, Sauli</t>
  </si>
  <si>
    <t>Soini, Timo</t>
  </si>
  <si>
    <t>Hautala, Heidi</t>
  </si>
  <si>
    <t>Kallis, Bjarne</t>
  </si>
  <si>
    <t>Lahti, Arto</t>
  </si>
  <si>
    <t>Arhinmäki, Paavo</t>
  </si>
  <si>
    <t>Lipponen, Paavo</t>
  </si>
  <si>
    <t>Haavisto, Pekka</t>
  </si>
  <si>
    <t>Essayah, Sari</t>
  </si>
  <si>
    <t>Halonen , Tarja</t>
  </si>
  <si>
    <t>Uosukainen , Riitta</t>
  </si>
  <si>
    <t>Aho , Esko</t>
  </si>
  <si>
    <t>Hakalehto , Ilkka</t>
  </si>
  <si>
    <t>Kuisma , Risto</t>
  </si>
  <si>
    <t>hr_ahtisaari01</t>
  </si>
  <si>
    <t>hr_rehn01</t>
  </si>
  <si>
    <t>hr_väyrynen01</t>
  </si>
  <si>
    <t>hr_ilaskivi01</t>
  </si>
  <si>
    <t>hr_andersson01</t>
  </si>
  <si>
    <t>hr_kankaanniemi01</t>
  </si>
  <si>
    <t>hr_aittoniemi01</t>
  </si>
  <si>
    <t>hr_korhonen01</t>
  </si>
  <si>
    <t>hr_virtanen01</t>
  </si>
  <si>
    <t>hr_kuuskoski01</t>
  </si>
  <si>
    <t>hr_tiainen01</t>
  </si>
  <si>
    <t>hr_halonen01</t>
  </si>
  <si>
    <t>hr_aho01</t>
  </si>
  <si>
    <t>hr_uosukainen01</t>
  </si>
  <si>
    <t>hr_hakalehto01</t>
  </si>
  <si>
    <t>hr_kuisma01</t>
  </si>
  <si>
    <t>hr_lax01</t>
  </si>
  <si>
    <t>hr_vanhanen01</t>
  </si>
  <si>
    <t>hr_niinistö01</t>
  </si>
  <si>
    <t>hr_soini01</t>
  </si>
  <si>
    <t>hr_hautala01</t>
  </si>
  <si>
    <t>hr_kallis01</t>
  </si>
  <si>
    <t>hr_lahti01</t>
  </si>
  <si>
    <t>hr_arhinmäki01</t>
  </si>
  <si>
    <t>hr_lipponen01</t>
  </si>
  <si>
    <t>hr_haavisto01</t>
  </si>
  <si>
    <t>hr_essayah01</t>
  </si>
  <si>
    <t>Stubb I</t>
  </si>
  <si>
    <t>Alexander Stubb  (1968 male, NCP)</t>
  </si>
  <si>
    <t>Antti Rinne (1962 male, SDP)</t>
  </si>
  <si>
    <t>Pekka Haavisto (1958 male, GL)</t>
  </si>
  <si>
    <t>Anna-Maja Henriksson (1964 female, SPP)</t>
  </si>
  <si>
    <t>Carl Haglund (1979 male, SPP)</t>
  </si>
  <si>
    <t>Krista Kiuru (1974 female, SDP)</t>
  </si>
  <si>
    <t>Petteri Orpo (1969 male, NCP)</t>
  </si>
  <si>
    <t>Minister of Transport and Local Government</t>
  </si>
  <si>
    <t>Paula Risikko (1960 female, NCP)</t>
  </si>
  <si>
    <t>Jan Vapaavuori (1965 male, NCP)</t>
  </si>
  <si>
    <t>Lauri Ihalainen (1947 male, SDP)</t>
  </si>
  <si>
    <t>Laura Räty (1977 female, NCP)</t>
  </si>
  <si>
    <t>Susanna Huovinen (1972 female, SDP)</t>
  </si>
  <si>
    <t>Ville Niinistö (1976 male, GL)</t>
  </si>
  <si>
    <t>Pia Viitanen (1967 female, SDP)</t>
  </si>
  <si>
    <t>Minister of Culture and Housing</t>
  </si>
  <si>
    <t>Opetus- ja viestintäministeri</t>
  </si>
  <si>
    <t>Minister of Education and Communication</t>
  </si>
  <si>
    <t>Kulttuuri- ja asuntoministeri</t>
  </si>
  <si>
    <t>Undervisnings- och kommunikationsminister</t>
  </si>
  <si>
    <t>Kultur- och bostadsminister</t>
  </si>
  <si>
    <t>Trafik- och kommunminister</t>
  </si>
  <si>
    <t>Pia Viitanen (1967 female, fi_sdp01)</t>
  </si>
  <si>
    <t>Erkki Tuomioja (1946 male, SDP)</t>
  </si>
  <si>
    <t>Lenita Toivakka (1961 female, NCP)</t>
  </si>
  <si>
    <t>Sanni Grahn-Laasonen (1983 female, fi_kok01)</t>
  </si>
  <si>
    <t>Sirpa Paatero (1964  female, fi_sdp01)</t>
  </si>
  <si>
    <t>Aland Coalition</t>
  </si>
  <si>
    <t>Independence Party</t>
  </si>
  <si>
    <t>Åländsk Samling</t>
  </si>
  <si>
    <t>Åland Coalition</t>
  </si>
  <si>
    <t>AS</t>
  </si>
  <si>
    <t>fi_as01</t>
  </si>
  <si>
    <t>Itsenäisyyspuolue</t>
  </si>
  <si>
    <t>fi_ipu01</t>
  </si>
  <si>
    <t>Last Updated:</t>
  </si>
  <si>
    <t>Update Notes:</t>
  </si>
  <si>
    <t>Info_parties2</t>
  </si>
  <si>
    <t>This sheet contains calculations for integrating databases.</t>
  </si>
  <si>
    <t>Calculations for integration with other databases</t>
  </si>
  <si>
    <t>Country</t>
  </si>
  <si>
    <t>Name_english</t>
  </si>
  <si>
    <t>Name_short</t>
  </si>
  <si>
    <t>First_PDY_Year</t>
  </si>
  <si>
    <t>Last_PDY_Year</t>
  </si>
  <si>
    <t>Max_Vote</t>
  </si>
  <si>
    <t>Year_of_max_vote</t>
  </si>
  <si>
    <t>New Data: ministers after 2014, parlseats_lh after 2013
Legacy Data: ministers to 2011
Format: Needs new parlseats_lh and parlseats_uh formats, new info_parties 
Additional data: Could use party logo, party website, party founding, name, merge/split, leader data</t>
  </si>
  <si>
    <t>Sipilä I</t>
  </si>
  <si>
    <t>Minister of Justice and Employment</t>
  </si>
  <si>
    <t>Ulkomaankauppa- ja kehitysministeri</t>
  </si>
  <si>
    <t>Utrikeshandels- och utvecklingsminister</t>
  </si>
  <si>
    <t>Minister of Foreign Trade and Development</t>
  </si>
  <si>
    <t>Oikeus- ja työministeri</t>
  </si>
  <si>
    <t>Justitie- och arbetsminister</t>
  </si>
  <si>
    <t>Sisäministeri</t>
  </si>
  <si>
    <t>Petteri Orpo (1969 male, fi_kok01)</t>
  </si>
  <si>
    <t>Minister of Local Government and Public Reforms</t>
  </si>
  <si>
    <t>Minister of Education and Culture</t>
  </si>
  <si>
    <t>Opetus- ja kulttuuriministeri</t>
  </si>
  <si>
    <t>Undervisnings- och kulturminister</t>
  </si>
  <si>
    <t>Minister of Agriculture and Environment</t>
  </si>
  <si>
    <t>Maatalous- ja ympäristöministeri</t>
  </si>
  <si>
    <t>Jordbruks- och miljöminister</t>
  </si>
  <si>
    <t xml:space="preserve">Miljöminister </t>
  </si>
  <si>
    <t>Liikenne- ja viestintäministeri</t>
  </si>
  <si>
    <t>Kommunikationsminister</t>
  </si>
  <si>
    <t>Minister of Family Affairs and Social Services</t>
  </si>
  <si>
    <t>Perhe- ja peruspalveluministeri</t>
  </si>
  <si>
    <t>Familje- och omsorgsminister</t>
  </si>
  <si>
    <t>Juha Sipilä (1961 male, fi_kesk01)</t>
  </si>
  <si>
    <t>Olli Rehn (1962 male, fi_kesk01)</t>
  </si>
  <si>
    <t>Kimmo Tiilikainen (1966 male, fi_kesk01)</t>
  </si>
  <si>
    <t>Anne Berner (1964 female, fi_kesk01)</t>
  </si>
  <si>
    <t>Anu Vehviläinen (1963 female, fi_kesk01)</t>
  </si>
  <si>
    <t>Juha Rehula (1963 male, fi_kesk01)</t>
  </si>
  <si>
    <t>Timo Soini (1962 male, fi_ps01)</t>
  </si>
  <si>
    <t>Jussi Niinistö (1970 male, fi_ps01)</t>
  </si>
  <si>
    <t>Jari Lindström (1965 male, fi_ps01)</t>
  </si>
  <si>
    <t>Hanna Mäntylä (1974 female, fi_ps01)</t>
  </si>
  <si>
    <t>Suomen Senioripuolue</t>
  </si>
  <si>
    <t>Communist Party</t>
  </si>
  <si>
    <t>Aland Samling</t>
  </si>
  <si>
    <t>League of Free Finland</t>
  </si>
  <si>
    <t>Also see: http://everything.explained.today/Finnish_parliamentary_election%2c_1991/</t>
  </si>
  <si>
    <t>Party of Women</t>
  </si>
  <si>
    <t>Finlands Kommunistiska Parti</t>
  </si>
  <si>
    <t>Naisten puolue</t>
  </si>
  <si>
    <t>NP</t>
  </si>
  <si>
    <t>fi_np01</t>
  </si>
  <si>
    <t>VSL</t>
  </si>
  <si>
    <t>Supported Forces for Change in Finland (see Other)</t>
  </si>
  <si>
    <t>Pirkko Mattila (1964 female, fi_ps01)</t>
  </si>
  <si>
    <t>VL  - 56</t>
  </si>
  <si>
    <t>PY  - 2017</t>
  </si>
  <si>
    <t>AU  - PALONEN, EMILIA</t>
  </si>
  <si>
    <t>PB  - John Wiley &amp; Sons Ltd</t>
  </si>
  <si>
    <t>UR  - http://dx.doi.org/10.1111/2047-8852.12170</t>
  </si>
  <si>
    <t>DO  - 10.1111/2047-8852.12170</t>
  </si>
  <si>
    <t>SP  - 92</t>
  </si>
  <si>
    <t>EP  - 98</t>
  </si>
  <si>
    <t>ER  -</t>
  </si>
  <si>
    <t>https://tulospalvelu.vaalit.fi/TPV-2018_1/en/ehdtulos_kokomaa.html</t>
  </si>
  <si>
    <t>partyname_english</t>
  </si>
  <si>
    <t>partyname_acronym</t>
  </si>
  <si>
    <t>Valitsijayhdistys </t>
  </si>
  <si>
    <t>Valmansförening </t>
  </si>
  <si>
    <t xml:space="preserve">Kyllonen, Merja </t>
  </si>
  <si>
    <t xml:space="preserve">Huhtasaari, Laura </t>
  </si>
  <si>
    <t>Haatainen, Tuula</t>
  </si>
  <si>
    <t xml:space="preserve">Torvalds, Nils </t>
  </si>
  <si>
    <t>hr_huhtasaari01</t>
  </si>
  <si>
    <t>hr_haatainen01</t>
  </si>
  <si>
    <t>hr_torvalds01</t>
  </si>
  <si>
    <t>hr_kyllonen01</t>
  </si>
  <si>
    <t>True Finns/The Finns Party (PS)</t>
  </si>
  <si>
    <t>Swedish People’s Party/Svenska Folkpartiet (SFP/RKP)</t>
  </si>
  <si>
    <t>Seven Star Movement</t>
  </si>
  <si>
    <t>STL</t>
  </si>
  <si>
    <t>Seitseman tahden liike</t>
  </si>
  <si>
    <t>fi_stl01</t>
  </si>
  <si>
    <t>Citizen's Party</t>
  </si>
  <si>
    <t>KP</t>
  </si>
  <si>
    <t>Kansalaispuolue</t>
  </si>
  <si>
    <t>Feminist Party</t>
  </si>
  <si>
    <t>FP</t>
  </si>
  <si>
    <t>Feministinenpuolue</t>
  </si>
  <si>
    <t>fi_fp01</t>
  </si>
  <si>
    <t>fi_kp01</t>
  </si>
  <si>
    <t>Finnish People First</t>
  </si>
  <si>
    <t>SKE</t>
  </si>
  <si>
    <t>Suomen Kansa Ensin</t>
  </si>
  <si>
    <t>fi_ske01</t>
  </si>
  <si>
    <t>Communist Workers Party for Peace and Socialism</t>
  </si>
  <si>
    <t>KTP</t>
  </si>
  <si>
    <t>Kommunistinen Tyovaenpuolue</t>
  </si>
  <si>
    <t>fi_ktp01</t>
  </si>
  <si>
    <t>LIBE</t>
  </si>
  <si>
    <t>Liberal Party - Freedom to Choose</t>
  </si>
  <si>
    <t>Liberaalipuolue - Vapaus valita</t>
  </si>
  <si>
    <t>fi_libe01</t>
  </si>
  <si>
    <t>Animal Justice Party</t>
  </si>
  <si>
    <t>AJP</t>
  </si>
  <si>
    <t>Elainoikeuspuolue</t>
  </si>
  <si>
    <t>fi_ajp01</t>
  </si>
  <si>
    <t>Seven Star Movement/Seitseman tahden liike (STL)</t>
  </si>
  <si>
    <t>Citizen's Party/Kansalaispuolue (KP)</t>
  </si>
  <si>
    <t>Feminist Party/Feministinenpuolue (FP)</t>
  </si>
  <si>
    <t>Finnish People First/Suomen Kansa Ensin (SKE)</t>
  </si>
  <si>
    <t>Communist Workers Party/Kommunistinen Tyovaenpuolue (KTP)</t>
  </si>
  <si>
    <t>Liberal Party/Liberaalipuolue (LIBE)</t>
  </si>
  <si>
    <t>Animal Justice Party/Elainoikeuspuolue (AJP)</t>
  </si>
  <si>
    <t>Christian Democrats/Kristillisdemokraatit (KD)</t>
  </si>
  <si>
    <t>Blue Reform</t>
  </si>
  <si>
    <t>SIN</t>
  </si>
  <si>
    <t>Sininen tulevaisuus</t>
  </si>
  <si>
    <t>Blue Reform/Sininen tulevaisuus (SIN)</t>
  </si>
  <si>
    <t>fi_sin01</t>
  </si>
  <si>
    <t>Communist Party of Finland (SKP)</t>
  </si>
  <si>
    <t>League of Free Finland/Independence Party (IP)</t>
  </si>
  <si>
    <t>https://www.stat.fi/til/evaa/tau_en.html</t>
  </si>
  <si>
    <t>The Finns Party</t>
  </si>
  <si>
    <t>Finns Party/Perussuomalaiset (PS)</t>
  </si>
  <si>
    <t>True Finns\Perussuomalaiset (PS)</t>
  </si>
  <si>
    <t>http://pxnet2.stat.fi/PXWeb/pxweb/en/StatFin/StatFin__vaa/</t>
  </si>
  <si>
    <t>Rehn became Governor of Bank of Finland</t>
  </si>
  <si>
    <t>Mika Lintilä (1966 male, fi_kesk01)</t>
  </si>
  <si>
    <t>New ministry</t>
  </si>
  <si>
    <t>Jari Leppä (1959 male, fi_kesk01)</t>
  </si>
  <si>
    <t>Minister of European Affairs, Culture, and Sport</t>
  </si>
  <si>
    <t>Sampo Terho (1977 male, fi_sin01)</t>
  </si>
  <si>
    <t>cabinet reorganization</t>
  </si>
  <si>
    <t>Deputy Prime Minister</t>
  </si>
  <si>
    <t>Annika Saarikko (1983 female, fi_kesk01)</t>
  </si>
  <si>
    <t>became speaker of parliament</t>
  </si>
  <si>
    <t>.</t>
  </si>
  <si>
    <t>Kai Mykkänen (1979 male, fi_kok01)</t>
  </si>
  <si>
    <t>Anne-Mari Virolainen (1965 female, fi_kok01)</t>
  </si>
  <si>
    <t>Rinne I</t>
  </si>
  <si>
    <t>Antti Rinne (1962 male, fi_sdp01)</t>
  </si>
  <si>
    <t>Maria Ohisalo (1985 female, fi_vihr01)</t>
  </si>
  <si>
    <t>Pekka Haavisto (1958 male, fi_vihr01)</t>
  </si>
  <si>
    <t>Minister of Development Cooperation and Foreign Trade</t>
  </si>
  <si>
    <t>Ville Skinnari (1974 male, fi_sdp01)</t>
  </si>
  <si>
    <t>Timo Harakka (1962 male, fi_sdp01)</t>
  </si>
  <si>
    <t>Antti Kaikkonen (1974 male, fi_kesk01)</t>
  </si>
  <si>
    <t>Minister of Local Government and Ownership Steering</t>
  </si>
  <si>
    <t>Sanna Marin (1985 female, fi_sdp01)</t>
  </si>
  <si>
    <t>Li Andersson (1987 female, fi_vas01)</t>
  </si>
  <si>
    <t>Minister of Science and Culture</t>
  </si>
  <si>
    <t>Minister of European Affairs</t>
  </si>
  <si>
    <t>Tytti Tuppurainen (1976 female, fi_sdp01)</t>
  </si>
  <si>
    <t>Minister of Environment and Climate Change</t>
  </si>
  <si>
    <t>Krista Mikkonen (1972 female, fi_vihr01)</t>
  </si>
  <si>
    <t>Minister of Interior</t>
  </si>
  <si>
    <t>Katri Kulmuni (1987 female, fi_kesk01)</t>
  </si>
  <si>
    <t>Aino-Kaisa Pekonen (1979 female, fi_vas01)</t>
  </si>
  <si>
    <t>Minister of Nordic Cooperation and Equality</t>
  </si>
  <si>
    <t>Marin I</t>
  </si>
  <si>
    <t>Tuula Haatainen (1960 female, fi_sdp01)</t>
  </si>
  <si>
    <t>Minister of Local Government</t>
  </si>
  <si>
    <t>Hanna Kosonen (1976 female, fi_kesk01)</t>
  </si>
  <si>
    <t>Minister of European Affairs and Ownership Steering</t>
  </si>
  <si>
    <t>Minister of Environment, Energy, and Housing</t>
  </si>
  <si>
    <t>Lenita Toivakka (1961 female, fi_kok01)</t>
  </si>
  <si>
    <t>Thomas Blomqvist (1965 male, fi_sfp01)</t>
  </si>
  <si>
    <t>Sirpa Paatero (1964 female, fi_sdp01)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</si>
</sst>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409]d\-mmm\-yyyy;@"/>
    <numFmt numFmtId="171" formatCode="yyyy"/>
    <numFmt numFmtId="172" formatCode="0.000%"/>
    <numFmt numFmtId="173" formatCode="yyyy\-mm\-dd"/>
  </numFmts>
  <fonts count="48">
    <font>
      <sz val="10"/>
      <name val="Arial"/>
    </font>
    <font>
      <sz val="11"/>
      <color theme="1"/>
      <name val="Calibri"/>
      <family val="2"/>
      <scheme val="minor"/>
    </font>
    <font>
      <u/>
      <sz val="10"/>
      <color indexed="12"/>
      <name val="Arial"/>
      <family val="2"/>
    </font>
    <font>
      <sz val="8"/>
      <name val="Calibri"/>
      <family val="2"/>
    </font>
    <font>
      <sz val="10"/>
      <name val="Arial"/>
      <family val="2"/>
    </font>
    <font>
      <sz val="11"/>
      <color indexed="8"/>
      <name val="Calibri"/>
      <family val="2"/>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1"/>
      <name val="Tahoma"/>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13"/>
      <name val="Calibri"/>
      <family val="3"/>
      <charset val="134"/>
    </font>
    <font>
      <sz val="11"/>
      <name val="Calibri"/>
      <family val="3"/>
      <charset val="134"/>
    </font>
    <font>
      <b/>
      <sz val="11"/>
      <name val="Calibri"/>
      <family val="3"/>
      <charset val="134"/>
    </font>
    <font>
      <b/>
      <sz val="9"/>
      <color indexed="81"/>
      <name val="Tahoma"/>
      <family val="2"/>
    </font>
    <font>
      <sz val="8"/>
      <color theme="1" tint="4.9989318521683403E-2"/>
      <name val="Calibri"/>
      <family val="2"/>
      <scheme val="minor"/>
    </font>
    <font>
      <sz val="8"/>
      <name val="Calibri"/>
      <family val="3"/>
      <charset val="134"/>
    </font>
    <font>
      <b/>
      <sz val="8"/>
      <name val="Calibri"/>
      <family val="3"/>
      <charset val="134"/>
    </font>
    <font>
      <sz val="8"/>
      <name val="Calibri"/>
      <family val="3"/>
      <charset val="134"/>
      <scheme val="minor"/>
    </font>
    <font>
      <sz val="8"/>
      <color rgb="FF333333"/>
      <name val="Verdana"/>
      <family val="2"/>
    </font>
    <font>
      <sz val="8"/>
      <color rgb="FF222222"/>
      <name val="Consolas"/>
      <family val="3"/>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indexed="22"/>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theme="1" tint="0.249977111117893"/>
        <bgColor indexed="64"/>
      </patternFill>
    </fill>
    <fill>
      <patternFill patternType="solid">
        <fgColor rgb="FFF5D7E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9B9E1"/>
        <bgColor indexed="64"/>
      </patternFill>
    </fill>
    <fill>
      <patternFill patternType="solid">
        <fgColor theme="0" tint="-0.249977111117893"/>
        <bgColor indexed="64"/>
      </patternFill>
    </fill>
  </fills>
  <borders count="30">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diagonal/>
    </border>
  </borders>
  <cellStyleXfs count="50">
    <xf numFmtId="0" fontId="0" fillId="0" borderId="0">
      <alignment horizontal="left" vertical="top"/>
    </xf>
    <xf numFmtId="0" fontId="2" fillId="0" borderId="0" applyNumberFormat="0" applyFill="0" applyBorder="0" applyProtection="0">
      <alignment horizontal="left" vertical="top"/>
    </xf>
    <xf numFmtId="0" fontId="4"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3" applyNumberFormat="0" applyAlignment="0" applyProtection="0"/>
    <xf numFmtId="0" fontId="12" fillId="21" borderId="4"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7" borderId="3" applyNumberFormat="0" applyAlignment="0" applyProtection="0"/>
    <xf numFmtId="0" fontId="19" fillId="0" borderId="8" applyNumberFormat="0" applyFill="0" applyAlignment="0" applyProtection="0"/>
    <xf numFmtId="0" fontId="20" fillId="22" borderId="0" applyNumberFormat="0" applyBorder="0" applyAlignment="0" applyProtection="0"/>
    <xf numFmtId="0" fontId="5" fillId="23" borderId="9" applyNumberFormat="0" applyFont="0" applyAlignment="0" applyProtection="0"/>
    <xf numFmtId="0" fontId="21" fillId="20" borderId="10" applyNumberFormat="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0" borderId="0" applyNumberFormat="0" applyFill="0" applyBorder="0" applyAlignment="0" applyProtection="0"/>
    <xf numFmtId="9" fontId="26" fillId="0" borderId="0" applyFont="0" applyFill="0" applyBorder="0" applyAlignment="0" applyProtection="0"/>
    <xf numFmtId="0" fontId="4" fillId="0" borderId="0">
      <alignment horizontal="left" vertical="top"/>
    </xf>
    <xf numFmtId="0" fontId="34" fillId="0" borderId="0"/>
    <xf numFmtId="0" fontId="1" fillId="0" borderId="0"/>
    <xf numFmtId="43" fontId="4" fillId="0" borderId="0" applyFont="0" applyFill="0" applyBorder="0" applyAlignment="0" applyProtection="0"/>
  </cellStyleXfs>
  <cellXfs count="329">
    <xf numFmtId="0" fontId="0" fillId="0" borderId="0" xfId="0">
      <alignment horizontal="left" vertical="top"/>
    </xf>
    <xf numFmtId="0" fontId="6" fillId="0" borderId="0" xfId="0" applyFont="1" applyAlignment="1">
      <alignment horizontal="left" vertical="top"/>
    </xf>
    <xf numFmtId="0" fontId="0" fillId="0" borderId="0" xfId="0" applyAlignment="1"/>
    <xf numFmtId="0" fontId="0" fillId="0" borderId="0" xfId="0" applyFill="1" applyAlignment="1"/>
    <xf numFmtId="0" fontId="6" fillId="0" borderId="0" xfId="0" applyFont="1" applyFill="1" applyAlignment="1" applyProtection="1">
      <alignment horizontal="left" vertical="top"/>
      <protection locked="0"/>
    </xf>
    <xf numFmtId="0" fontId="6" fillId="0" borderId="2"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15" fontId="6" fillId="0" borderId="2" xfId="0" applyNumberFormat="1" applyFont="1" applyFill="1" applyBorder="1" applyAlignment="1" applyProtection="1">
      <alignment horizontal="left" vertical="top"/>
      <protection locked="0"/>
    </xf>
    <xf numFmtId="3" fontId="6" fillId="0" borderId="2" xfId="0" applyNumberFormat="1" applyFont="1" applyFill="1" applyBorder="1" applyAlignment="1" applyProtection="1">
      <alignment horizontal="left" vertical="top" wrapText="1"/>
      <protection locked="0"/>
    </xf>
    <xf numFmtId="10" fontId="6" fillId="0" borderId="2" xfId="0" applyNumberFormat="1" applyFont="1" applyFill="1" applyBorder="1" applyAlignment="1" applyProtection="1">
      <alignment horizontal="left" vertical="top" wrapText="1"/>
      <protection locked="0"/>
    </xf>
    <xf numFmtId="3" fontId="6" fillId="0" borderId="0" xfId="0" applyNumberFormat="1" applyFont="1" applyFill="1" applyBorder="1" applyAlignment="1" applyProtection="1">
      <alignment horizontal="left" vertical="top"/>
      <protection locked="0"/>
    </xf>
    <xf numFmtId="0" fontId="6" fillId="0" borderId="0" xfId="0" applyFont="1">
      <alignment horizontal="left" vertical="top"/>
    </xf>
    <xf numFmtId="0" fontId="6" fillId="0" borderId="0" xfId="0" applyFont="1" applyAlignment="1">
      <alignment horizontal="left" vertical="top" wrapText="1"/>
    </xf>
    <xf numFmtId="165" fontId="6" fillId="24" borderId="0" xfId="0" applyNumberFormat="1" applyFont="1" applyFill="1" applyBorder="1" applyAlignment="1">
      <alignment horizontal="left" vertical="top"/>
    </xf>
    <xf numFmtId="165" fontId="6" fillId="0" borderId="2" xfId="0" applyNumberFormat="1" applyFont="1" applyFill="1" applyBorder="1" applyAlignment="1">
      <alignment horizontal="left" vertical="top"/>
    </xf>
    <xf numFmtId="165" fontId="6" fillId="25" borderId="0" xfId="0" applyNumberFormat="1" applyFont="1" applyFill="1" applyBorder="1" applyAlignment="1">
      <alignment horizontal="left" vertical="top"/>
    </xf>
    <xf numFmtId="165" fontId="6" fillId="25" borderId="12" xfId="0" applyNumberFormat="1" applyFont="1" applyFill="1" applyBorder="1" applyAlignment="1">
      <alignment horizontal="left" vertical="top"/>
    </xf>
    <xf numFmtId="165" fontId="6" fillId="25" borderId="13" xfId="0" applyNumberFormat="1" applyFont="1" applyFill="1" applyBorder="1" applyAlignment="1">
      <alignment horizontal="left" vertical="top"/>
    </xf>
    <xf numFmtId="165" fontId="6" fillId="0" borderId="0" xfId="0" applyNumberFormat="1" applyFont="1" applyAlignment="1">
      <alignment horizontal="left" vertical="top"/>
    </xf>
    <xf numFmtId="0" fontId="6" fillId="24" borderId="0" xfId="0" applyFont="1" applyFill="1" applyBorder="1" applyAlignment="1">
      <alignment horizontal="left" vertical="top"/>
    </xf>
    <xf numFmtId="0" fontId="6" fillId="0" borderId="2" xfId="0" applyFont="1" applyBorder="1" applyAlignment="1">
      <alignment horizontal="left" vertical="top"/>
    </xf>
    <xf numFmtId="0" fontId="6" fillId="25" borderId="0" xfId="0" applyFont="1" applyFill="1" applyBorder="1" applyAlignment="1">
      <alignment horizontal="left" vertical="top"/>
    </xf>
    <xf numFmtId="0" fontId="6" fillId="25" borderId="12" xfId="0" applyFont="1" applyFill="1" applyBorder="1" applyAlignment="1">
      <alignment horizontal="left" vertical="top"/>
    </xf>
    <xf numFmtId="0" fontId="6" fillId="25" borderId="13" xfId="0" applyFont="1" applyFill="1" applyBorder="1" applyAlignment="1">
      <alignment horizontal="left" vertical="top"/>
    </xf>
    <xf numFmtId="3" fontId="6" fillId="24" borderId="0" xfId="2" applyNumberFormat="1" applyFont="1" applyFill="1" applyBorder="1" applyAlignment="1">
      <alignment horizontal="left" vertical="top"/>
    </xf>
    <xf numFmtId="3" fontId="6" fillId="24" borderId="0" xfId="0" applyNumberFormat="1" applyFont="1" applyFill="1" applyBorder="1" applyAlignment="1">
      <alignment horizontal="left" vertical="top"/>
    </xf>
    <xf numFmtId="3" fontId="6" fillId="0" borderId="2" xfId="0" applyNumberFormat="1" applyFont="1" applyBorder="1" applyAlignment="1">
      <alignment horizontal="left" vertical="top"/>
    </xf>
    <xf numFmtId="3" fontId="6" fillId="25" borderId="0" xfId="0" applyNumberFormat="1" applyFont="1" applyFill="1" applyBorder="1" applyAlignment="1">
      <alignment horizontal="left" vertical="top"/>
    </xf>
    <xf numFmtId="3" fontId="6" fillId="25" borderId="12" xfId="0" applyNumberFormat="1" applyFont="1" applyFill="1" applyBorder="1" applyAlignment="1">
      <alignment horizontal="left" vertical="top"/>
    </xf>
    <xf numFmtId="3" fontId="6" fillId="25" borderId="13" xfId="0" applyNumberFormat="1" applyFont="1" applyFill="1" applyBorder="1" applyAlignment="1">
      <alignment horizontal="left" vertical="top"/>
    </xf>
    <xf numFmtId="3" fontId="6" fillId="0" borderId="0" xfId="0" applyNumberFormat="1" applyFont="1" applyAlignment="1">
      <alignment horizontal="left" vertical="top"/>
    </xf>
    <xf numFmtId="166" fontId="6" fillId="24" borderId="0" xfId="2" applyNumberFormat="1" applyFont="1" applyFill="1" applyBorder="1" applyAlignment="1">
      <alignment horizontal="left" vertical="top"/>
    </xf>
    <xf numFmtId="166" fontId="6" fillId="24" borderId="0" xfId="0" applyNumberFormat="1" applyFont="1" applyFill="1" applyBorder="1" applyAlignment="1">
      <alignment horizontal="left" vertical="top"/>
    </xf>
    <xf numFmtId="166" fontId="6" fillId="0" borderId="2" xfId="0" applyNumberFormat="1" applyFont="1" applyBorder="1" applyAlignment="1">
      <alignment horizontal="left" vertical="top"/>
    </xf>
    <xf numFmtId="166" fontId="6" fillId="25" borderId="0" xfId="0" applyNumberFormat="1" applyFont="1" applyFill="1" applyBorder="1" applyAlignment="1">
      <alignment horizontal="left" vertical="top"/>
    </xf>
    <xf numFmtId="166" fontId="6" fillId="25" borderId="12" xfId="0" applyNumberFormat="1" applyFont="1" applyFill="1" applyBorder="1" applyAlignment="1">
      <alignment horizontal="left" vertical="top"/>
    </xf>
    <xf numFmtId="166" fontId="6" fillId="25" borderId="13" xfId="0" applyNumberFormat="1" applyFont="1" applyFill="1" applyBorder="1" applyAlignment="1">
      <alignment horizontal="left" vertical="top"/>
    </xf>
    <xf numFmtId="166" fontId="6" fillId="0" borderId="2" xfId="45" applyNumberFormat="1" applyFont="1" applyFill="1" applyBorder="1" applyAlignment="1" applyProtection="1">
      <alignment horizontal="left" vertical="top"/>
      <protection locked="0"/>
    </xf>
    <xf numFmtId="166" fontId="6" fillId="0" borderId="2" xfId="0" applyNumberFormat="1" applyFont="1" applyFill="1" applyBorder="1" applyAlignment="1" applyProtection="1">
      <alignment horizontal="left" vertical="top"/>
      <protection locked="0"/>
    </xf>
    <xf numFmtId="166" fontId="6" fillId="0" borderId="0" xfId="0" applyNumberFormat="1" applyFont="1" applyAlignment="1">
      <alignment horizontal="left" vertical="top"/>
    </xf>
    <xf numFmtId="9" fontId="6" fillId="0" borderId="2" xfId="0" applyNumberFormat="1" applyFont="1" applyFill="1" applyBorder="1" applyAlignment="1" applyProtection="1">
      <alignment horizontal="left" vertical="top"/>
      <protection locked="0"/>
    </xf>
    <xf numFmtId="0" fontId="6" fillId="24" borderId="0" xfId="0" applyFont="1" applyFill="1" applyBorder="1" applyAlignment="1">
      <alignment horizontal="left" vertical="top" wrapText="1"/>
    </xf>
    <xf numFmtId="0" fontId="6" fillId="24" borderId="2" xfId="0" applyFont="1" applyFill="1" applyBorder="1" applyAlignment="1">
      <alignment horizontal="left" vertical="top" wrapText="1"/>
    </xf>
    <xf numFmtId="0" fontId="6" fillId="26" borderId="12" xfId="0" applyFont="1" applyFill="1" applyBorder="1" applyAlignment="1">
      <alignment horizontal="left" vertical="top" wrapText="1"/>
    </xf>
    <xf numFmtId="0" fontId="6" fillId="26" borderId="0" xfId="0" applyFont="1" applyFill="1" applyBorder="1" applyAlignment="1">
      <alignment horizontal="left" vertical="top" wrapText="1"/>
    </xf>
    <xf numFmtId="0" fontId="6" fillId="26" borderId="13" xfId="0" applyFont="1" applyFill="1" applyBorder="1" applyAlignment="1">
      <alignment horizontal="left" vertical="top" wrapText="1"/>
    </xf>
    <xf numFmtId="0" fontId="6" fillId="27" borderId="0" xfId="0" applyFont="1" applyFill="1" applyBorder="1" applyAlignment="1">
      <alignment horizontal="left" vertical="top" wrapText="1"/>
    </xf>
    <xf numFmtId="0" fontId="6" fillId="28" borderId="0" xfId="0" applyFont="1" applyFill="1" applyBorder="1" applyAlignment="1" applyProtection="1">
      <alignment horizontal="left" vertical="top"/>
      <protection locked="0"/>
    </xf>
    <xf numFmtId="0" fontId="6" fillId="0" borderId="0" xfId="0" applyFont="1" applyFill="1" applyBorder="1" applyAlignment="1">
      <alignment horizontal="left" vertical="top"/>
    </xf>
    <xf numFmtId="3" fontId="6" fillId="0" borderId="0" xfId="0" applyNumberFormat="1" applyFont="1" applyFill="1" applyBorder="1" applyAlignment="1">
      <alignment horizontal="left" vertical="top"/>
    </xf>
    <xf numFmtId="166" fontId="6" fillId="0" borderId="0" xfId="45" applyNumberFormat="1" applyFont="1" applyFill="1" applyBorder="1" applyAlignment="1">
      <alignment horizontal="left" vertical="top"/>
    </xf>
    <xf numFmtId="166" fontId="6" fillId="0" borderId="0" xfId="45" applyNumberFormat="1" applyFont="1" applyFill="1" applyBorder="1" applyAlignment="1" applyProtection="1">
      <alignment horizontal="left" vertical="top"/>
      <protection locked="0"/>
    </xf>
    <xf numFmtId="0" fontId="6" fillId="0" borderId="13" xfId="0" applyFont="1" applyFill="1" applyBorder="1" applyAlignment="1" applyProtection="1">
      <alignment horizontal="left" vertical="top"/>
      <protection locked="0"/>
    </xf>
    <xf numFmtId="167" fontId="6" fillId="0" borderId="0" xfId="0" applyNumberFormat="1"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7" fillId="0" borderId="0" xfId="0" applyNumberFormat="1" applyFont="1" applyFill="1" applyBorder="1" applyAlignment="1">
      <alignment horizontal="left" vertical="top"/>
    </xf>
    <xf numFmtId="166" fontId="7" fillId="0" borderId="0" xfId="45" applyNumberFormat="1" applyFont="1" applyFill="1" applyBorder="1" applyAlignment="1">
      <alignment horizontal="left" vertical="top"/>
    </xf>
    <xf numFmtId="168" fontId="7" fillId="0" borderId="0" xfId="0" applyNumberFormat="1"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49" fontId="6" fillId="0" borderId="0" xfId="0" applyNumberFormat="1" applyFont="1" applyFill="1" applyBorder="1" applyAlignment="1">
      <alignment horizontal="left" vertical="top"/>
    </xf>
    <xf numFmtId="0" fontId="6" fillId="0" borderId="2" xfId="0" applyFont="1" applyFill="1" applyBorder="1" applyAlignment="1">
      <alignment horizontal="left" vertical="top"/>
    </xf>
    <xf numFmtId="166" fontId="7" fillId="0" borderId="0" xfId="0" applyNumberFormat="1" applyFont="1" applyFill="1" applyBorder="1" applyAlignment="1">
      <alignment horizontal="left" vertical="top"/>
    </xf>
    <xf numFmtId="0" fontId="7" fillId="0" borderId="2" xfId="0" applyNumberFormat="1" applyFont="1" applyFill="1" applyBorder="1" applyAlignment="1">
      <alignment horizontal="left" vertical="top"/>
    </xf>
    <xf numFmtId="168" fontId="7" fillId="0" borderId="12" xfId="0" applyNumberFormat="1" applyFont="1" applyFill="1" applyBorder="1" applyAlignment="1">
      <alignment horizontal="left" vertical="top"/>
    </xf>
    <xf numFmtId="0" fontId="6" fillId="0" borderId="0" xfId="0" applyFont="1" applyBorder="1" applyAlignment="1">
      <alignment horizontal="left" vertical="top"/>
    </xf>
    <xf numFmtId="9" fontId="6" fillId="0" borderId="0" xfId="45" applyFont="1" applyFill="1" applyBorder="1" applyAlignment="1">
      <alignment horizontal="left" vertical="top"/>
    </xf>
    <xf numFmtId="3" fontId="6" fillId="0" borderId="2" xfId="0" applyNumberFormat="1" applyFont="1" applyFill="1" applyBorder="1" applyAlignment="1">
      <alignment horizontal="left" vertical="top"/>
    </xf>
    <xf numFmtId="0" fontId="6" fillId="24" borderId="0" xfId="0" applyFont="1" applyFill="1" applyAlignment="1" applyProtection="1">
      <alignment horizontal="left" vertical="top"/>
    </xf>
    <xf numFmtId="0" fontId="6" fillId="25" borderId="0" xfId="0" applyFont="1" applyFill="1" applyAlignment="1" applyProtection="1">
      <alignment horizontal="left" vertical="top"/>
    </xf>
    <xf numFmtId="15" fontId="6" fillId="25" borderId="2" xfId="0" applyNumberFormat="1" applyFont="1" applyFill="1" applyBorder="1" applyAlignment="1" applyProtection="1">
      <alignment horizontal="left" vertical="top"/>
    </xf>
    <xf numFmtId="0" fontId="6" fillId="24" borderId="0" xfId="0" applyFont="1" applyFill="1" applyAlignment="1">
      <alignment horizontal="left" vertical="top" wrapText="1"/>
    </xf>
    <xf numFmtId="0" fontId="6" fillId="24" borderId="0" xfId="0" applyFont="1" applyFill="1" applyAlignment="1" applyProtection="1">
      <alignment horizontal="left" vertical="top" wrapText="1"/>
    </xf>
    <xf numFmtId="0" fontId="6" fillId="28" borderId="0" xfId="0" applyFont="1" applyFill="1" applyAlignment="1">
      <alignment horizontal="left" vertical="top"/>
    </xf>
    <xf numFmtId="0" fontId="6" fillId="0" borderId="0" xfId="0" applyFont="1" applyFill="1" applyAlignment="1">
      <alignment horizontal="left" vertical="top"/>
    </xf>
    <xf numFmtId="0" fontId="27" fillId="28" borderId="0" xfId="0" applyFont="1" applyFill="1" applyAlignment="1"/>
    <xf numFmtId="0" fontId="6" fillId="0" borderId="14" xfId="0" applyFont="1" applyFill="1" applyBorder="1" applyAlignment="1" applyProtection="1">
      <alignment horizontal="left" vertical="top"/>
      <protection locked="0"/>
    </xf>
    <xf numFmtId="0" fontId="6" fillId="0" borderId="1" xfId="0" applyFont="1" applyBorder="1" applyAlignment="1">
      <alignment horizontal="left" vertical="top"/>
    </xf>
    <xf numFmtId="0" fontId="6" fillId="25" borderId="2" xfId="0" applyFont="1" applyFill="1" applyBorder="1" applyAlignment="1">
      <alignment horizontal="left" vertical="top"/>
    </xf>
    <xf numFmtId="3" fontId="6" fillId="24" borderId="0" xfId="0" applyNumberFormat="1" applyFont="1" applyFill="1" applyBorder="1" applyAlignment="1">
      <alignment horizontal="left" vertical="top" wrapText="1"/>
    </xf>
    <xf numFmtId="0" fontId="6" fillId="24" borderId="0" xfId="0" applyFont="1" applyFill="1" applyAlignment="1">
      <alignment horizontal="left" vertical="top"/>
    </xf>
    <xf numFmtId="165" fontId="6" fillId="0" borderId="0" xfId="0" applyNumberFormat="1" applyFont="1" applyFill="1" applyBorder="1" applyAlignment="1" applyProtection="1">
      <alignment horizontal="left" vertical="top"/>
      <protection locked="0"/>
    </xf>
    <xf numFmtId="0" fontId="6" fillId="25" borderId="0" xfId="0" applyFont="1" applyFill="1" applyAlignment="1">
      <alignment horizontal="left" vertical="top"/>
    </xf>
    <xf numFmtId="0" fontId="6" fillId="24" borderId="0" xfId="2" applyFont="1" applyFill="1" applyAlignment="1">
      <alignment horizontal="left" vertical="top"/>
    </xf>
    <xf numFmtId="3" fontId="6" fillId="0" borderId="0" xfId="0" applyNumberFormat="1" applyFont="1" applyBorder="1" applyAlignment="1" applyProtection="1">
      <alignment horizontal="left" vertical="top"/>
      <protection locked="0"/>
    </xf>
    <xf numFmtId="166" fontId="6" fillId="0" borderId="0" xfId="0" applyNumberFormat="1" applyFont="1" applyFill="1" applyBorder="1" applyAlignment="1" applyProtection="1">
      <alignment horizontal="left" vertical="top"/>
      <protection locked="0"/>
    </xf>
    <xf numFmtId="4" fontId="6" fillId="0" borderId="0" xfId="0" applyNumberFormat="1" applyFont="1" applyFill="1" applyBorder="1" applyAlignment="1" applyProtection="1">
      <alignment horizontal="left" vertical="top"/>
      <protection locked="0"/>
    </xf>
    <xf numFmtId="4" fontId="6" fillId="24" borderId="0" xfId="0" applyNumberFormat="1" applyFont="1" applyFill="1" applyBorder="1" applyAlignment="1">
      <alignment horizontal="left" vertical="top" wrapText="1"/>
    </xf>
    <xf numFmtId="3" fontId="6" fillId="28" borderId="2" xfId="0" applyNumberFormat="1" applyFont="1" applyFill="1" applyBorder="1" applyAlignment="1">
      <alignment horizontal="left" vertical="top"/>
    </xf>
    <xf numFmtId="3" fontId="6" fillId="0" borderId="0" xfId="0" applyNumberFormat="1" applyFont="1" applyFill="1" applyBorder="1" applyAlignment="1">
      <alignment horizontal="left" vertical="top" wrapText="1"/>
    </xf>
    <xf numFmtId="166" fontId="6" fillId="0" borderId="0" xfId="0" applyNumberFormat="1" applyFont="1" applyFill="1" applyBorder="1" applyAlignment="1">
      <alignment horizontal="left" vertical="top" wrapText="1"/>
    </xf>
    <xf numFmtId="0" fontId="27" fillId="0" borderId="0" xfId="0" applyFont="1" applyAlignment="1"/>
    <xf numFmtId="166" fontId="6" fillId="0" borderId="0" xfId="0" applyNumberFormat="1" applyFont="1" applyFill="1" applyAlignment="1">
      <alignment horizontal="left" vertical="top"/>
    </xf>
    <xf numFmtId="0" fontId="6" fillId="28" borderId="2" xfId="0" applyFont="1" applyFill="1" applyBorder="1" applyAlignment="1">
      <alignment horizontal="left" vertical="top"/>
    </xf>
    <xf numFmtId="0" fontId="6" fillId="28" borderId="2" xfId="3" applyFont="1" applyFill="1" applyBorder="1" applyAlignment="1">
      <alignment horizontal="left" vertical="top"/>
    </xf>
    <xf numFmtId="166" fontId="6" fillId="0" borderId="0" xfId="3" applyNumberFormat="1" applyFont="1" applyFill="1" applyAlignment="1">
      <alignment horizontal="left" vertical="top"/>
    </xf>
    <xf numFmtId="3" fontId="6" fillId="28" borderId="2" xfId="3" applyNumberFormat="1" applyFont="1" applyFill="1" applyBorder="1" applyAlignment="1">
      <alignment horizontal="left" vertical="top"/>
    </xf>
    <xf numFmtId="166" fontId="6" fillId="0" borderId="0" xfId="0" applyNumberFormat="1" applyFont="1" applyFill="1" applyBorder="1" applyAlignment="1">
      <alignment horizontal="left" vertical="top"/>
    </xf>
    <xf numFmtId="0" fontId="6" fillId="25" borderId="0" xfId="2" applyFont="1" applyFill="1" applyAlignment="1">
      <alignment horizontal="left" vertical="top"/>
    </xf>
    <xf numFmtId="3" fontId="6" fillId="0" borderId="2" xfId="0" applyNumberFormat="1" applyFont="1" applyFill="1" applyBorder="1" applyAlignment="1" applyProtection="1">
      <alignment horizontal="left" vertical="top"/>
      <protection locked="0"/>
    </xf>
    <xf numFmtId="0" fontId="6" fillId="25" borderId="0" xfId="0" applyFont="1" applyFill="1" applyAlignment="1">
      <alignment horizontal="left" vertical="top" wrapText="1"/>
    </xf>
    <xf numFmtId="0" fontId="6" fillId="29" borderId="2" xfId="0" applyFont="1" applyFill="1" applyBorder="1" applyAlignment="1">
      <alignment horizontal="left" vertical="top"/>
    </xf>
    <xf numFmtId="3" fontId="6" fillId="24" borderId="2" xfId="0" applyNumberFormat="1" applyFont="1" applyFill="1" applyBorder="1" applyAlignment="1">
      <alignment horizontal="left" vertical="top" wrapText="1"/>
    </xf>
    <xf numFmtId="10" fontId="6" fillId="24" borderId="0" xfId="0" applyNumberFormat="1" applyFont="1" applyFill="1" applyAlignment="1">
      <alignment horizontal="left" vertical="top" wrapText="1"/>
    </xf>
    <xf numFmtId="3" fontId="6" fillId="24" borderId="0" xfId="0" applyNumberFormat="1" applyFont="1" applyFill="1" applyAlignment="1">
      <alignment horizontal="left" vertical="top" wrapText="1"/>
    </xf>
    <xf numFmtId="0" fontId="6" fillId="0" borderId="0" xfId="0" applyFont="1" applyFill="1" applyAlignment="1">
      <alignment horizontal="left" vertical="top" wrapText="1"/>
    </xf>
    <xf numFmtId="166" fontId="6" fillId="0" borderId="0" xfId="45" applyNumberFormat="1" applyFont="1" applyFill="1" applyBorder="1" applyAlignment="1" applyProtection="1">
      <alignment horizontal="left" vertical="top" wrapText="1"/>
      <protection locked="0"/>
    </xf>
    <xf numFmtId="0" fontId="6" fillId="0" borderId="0" xfId="45" applyNumberFormat="1" applyFont="1" applyFill="1" applyBorder="1" applyAlignment="1">
      <alignment horizontal="left" vertical="top"/>
    </xf>
    <xf numFmtId="0" fontId="6" fillId="0" borderId="0" xfId="0" applyNumberFormat="1" applyFont="1" applyFill="1" applyBorder="1" applyAlignment="1">
      <alignment horizontal="left" vertical="top"/>
    </xf>
    <xf numFmtId="3" fontId="6" fillId="0" borderId="0" xfId="0" applyNumberFormat="1" applyFont="1">
      <alignment horizontal="left" vertical="top"/>
    </xf>
    <xf numFmtId="0" fontId="7" fillId="25" borderId="0" xfId="0" applyFont="1" applyFill="1" applyAlignment="1" applyProtection="1">
      <alignment horizontal="left" vertical="top"/>
      <protection locked="0"/>
    </xf>
    <xf numFmtId="0" fontId="7" fillId="25" borderId="0" xfId="0" applyFont="1" applyFill="1" applyAlignment="1" applyProtection="1">
      <alignment horizontal="left" vertical="top"/>
    </xf>
    <xf numFmtId="0" fontId="6" fillId="0" borderId="2" xfId="46" applyFont="1" applyFill="1" applyBorder="1" applyAlignment="1">
      <alignment horizontal="left" vertical="top"/>
    </xf>
    <xf numFmtId="164" fontId="7" fillId="24" borderId="0" xfId="0" applyNumberFormat="1" applyFont="1" applyFill="1" applyAlignment="1" applyProtection="1">
      <alignment horizontal="left" vertical="top"/>
    </xf>
    <xf numFmtId="164" fontId="7" fillId="25" borderId="0" xfId="0" applyNumberFormat="1" applyFont="1" applyFill="1" applyAlignment="1" applyProtection="1">
      <alignment horizontal="left" vertical="top"/>
      <protection locked="0"/>
    </xf>
    <xf numFmtId="164" fontId="7" fillId="25" borderId="0" xfId="0" applyNumberFormat="1" applyFont="1" applyFill="1" applyAlignment="1" applyProtection="1">
      <alignment horizontal="left" vertical="top"/>
    </xf>
    <xf numFmtId="15" fontId="6" fillId="0" borderId="2" xfId="46" applyNumberFormat="1" applyFont="1" applyFill="1" applyBorder="1" applyAlignment="1">
      <alignment horizontal="left" vertical="top"/>
    </xf>
    <xf numFmtId="164" fontId="28" fillId="25" borderId="0" xfId="0" applyNumberFormat="1" applyFont="1" applyFill="1" applyAlignment="1" applyProtection="1">
      <alignment horizontal="left" vertical="top"/>
      <protection locked="0"/>
    </xf>
    <xf numFmtId="0" fontId="7" fillId="24" borderId="0" xfId="0" applyFont="1" applyFill="1" applyAlignment="1" applyProtection="1">
      <alignment horizontal="left" vertical="top"/>
    </xf>
    <xf numFmtId="0" fontId="7" fillId="0" borderId="2" xfId="0" applyFont="1" applyFill="1" applyBorder="1" applyAlignment="1" applyProtection="1">
      <alignment horizontal="left" vertical="top"/>
      <protection locked="0"/>
    </xf>
    <xf numFmtId="0" fontId="7" fillId="24" borderId="0" xfId="0" applyFont="1" applyFill="1" applyAlignment="1" applyProtection="1">
      <alignment horizontal="left" vertical="top" wrapText="1"/>
    </xf>
    <xf numFmtId="0" fontId="7" fillId="24" borderId="0" xfId="0" applyFont="1" applyFill="1" applyAlignment="1">
      <alignment horizontal="left" vertical="top" wrapText="1"/>
    </xf>
    <xf numFmtId="0" fontId="7" fillId="24" borderId="2" xfId="0" applyFont="1" applyFill="1" applyBorder="1" applyAlignment="1" applyProtection="1">
      <alignment horizontal="left" vertical="top" wrapText="1"/>
    </xf>
    <xf numFmtId="165" fontId="7" fillId="24" borderId="0" xfId="0" applyNumberFormat="1" applyFont="1" applyFill="1" applyAlignment="1" applyProtection="1">
      <alignment horizontal="left" vertical="top" wrapText="1"/>
    </xf>
    <xf numFmtId="0" fontId="7" fillId="24" borderId="0" xfId="2" applyFont="1" applyFill="1" applyAlignment="1" applyProtection="1">
      <alignment horizontal="left" vertical="top" wrapText="1"/>
    </xf>
    <xf numFmtId="0" fontId="6" fillId="0" borderId="0" xfId="46" applyFont="1" applyFill="1" applyAlignment="1">
      <alignment horizontal="left" vertical="top"/>
    </xf>
    <xf numFmtId="15" fontId="6" fillId="25" borderId="15" xfId="0" applyNumberFormat="1" applyFont="1" applyFill="1" applyBorder="1" applyAlignment="1" applyProtection="1">
      <alignment horizontal="left" vertical="top"/>
    </xf>
    <xf numFmtId="15" fontId="6" fillId="25" borderId="16" xfId="0" applyNumberFormat="1" applyFont="1" applyFill="1" applyBorder="1" applyAlignment="1" applyProtection="1">
      <alignment horizontal="left" vertical="top"/>
    </xf>
    <xf numFmtId="15" fontId="6" fillId="0" borderId="0" xfId="0" applyNumberFormat="1" applyFont="1" applyAlignment="1" applyProtection="1">
      <alignment horizontal="left" vertical="top"/>
      <protection locked="0"/>
    </xf>
    <xf numFmtId="165" fontId="6" fillId="0" borderId="0" xfId="0" applyNumberFormat="1" applyFont="1" applyFill="1" applyAlignment="1" applyProtection="1">
      <alignment horizontal="left" vertical="top"/>
      <protection locked="0"/>
    </xf>
    <xf numFmtId="0" fontId="27" fillId="25" borderId="17" xfId="0" applyFont="1" applyFill="1" applyBorder="1" applyAlignment="1">
      <alignment horizontal="left" vertical="top" wrapText="1"/>
    </xf>
    <xf numFmtId="0" fontId="27" fillId="25" borderId="18" xfId="0" applyFont="1" applyFill="1" applyBorder="1" applyAlignment="1">
      <alignment horizontal="left" vertical="top" wrapText="1"/>
    </xf>
    <xf numFmtId="0" fontId="27" fillId="25" borderId="16" xfId="0" applyFont="1" applyFill="1" applyBorder="1" applyAlignment="1">
      <alignment horizontal="left" vertical="top" wrapText="1"/>
    </xf>
    <xf numFmtId="0" fontId="6" fillId="28" borderId="19" xfId="0" applyFont="1" applyFill="1" applyBorder="1" applyAlignment="1" applyProtection="1">
      <alignment horizontal="left" vertical="top"/>
      <protection locked="0"/>
    </xf>
    <xf numFmtId="0" fontId="6" fillId="25" borderId="20" xfId="0" applyFont="1" applyFill="1" applyBorder="1" applyAlignment="1">
      <alignment horizontal="left" vertical="top"/>
    </xf>
    <xf numFmtId="15" fontId="6" fillId="25" borderId="21" xfId="0" applyNumberFormat="1" applyFont="1" applyFill="1" applyBorder="1" applyAlignment="1" applyProtection="1">
      <alignment horizontal="left" vertical="top"/>
    </xf>
    <xf numFmtId="15" fontId="6" fillId="25" borderId="22" xfId="0" applyNumberFormat="1" applyFont="1" applyFill="1" applyBorder="1" applyAlignment="1" applyProtection="1">
      <alignment horizontal="left" vertical="top"/>
    </xf>
    <xf numFmtId="0" fontId="27" fillId="25" borderId="23" xfId="0" applyFont="1" applyFill="1" applyBorder="1" applyAlignment="1">
      <alignment horizontal="left" vertical="top" wrapText="1"/>
    </xf>
    <xf numFmtId="0" fontId="27" fillId="25" borderId="24" xfId="0" applyFont="1" applyFill="1" applyBorder="1" applyAlignment="1">
      <alignment horizontal="left" vertical="top" wrapText="1"/>
    </xf>
    <xf numFmtId="0" fontId="27" fillId="25" borderId="22" xfId="0" applyFont="1" applyFill="1" applyBorder="1" applyAlignment="1">
      <alignment horizontal="left" vertical="top" wrapText="1"/>
    </xf>
    <xf numFmtId="0" fontId="6" fillId="25" borderId="19" xfId="0" applyFont="1" applyFill="1" applyBorder="1" applyAlignment="1">
      <alignment horizontal="left" vertical="top"/>
    </xf>
    <xf numFmtId="0" fontId="27" fillId="25" borderId="0" xfId="0" applyFont="1" applyFill="1" applyAlignment="1"/>
    <xf numFmtId="0" fontId="28" fillId="0" borderId="0" xfId="1" applyFont="1" applyFill="1" applyAlignment="1">
      <alignment horizontal="left" vertical="top"/>
    </xf>
    <xf numFmtId="0" fontId="8" fillId="0" borderId="0" xfId="0" applyFont="1" applyFill="1" applyAlignment="1">
      <alignment horizontal="left" vertical="top"/>
    </xf>
    <xf numFmtId="0" fontId="6" fillId="0" borderId="0" xfId="46" quotePrefix="1" applyFont="1" applyFill="1" applyAlignment="1">
      <alignment horizontal="left" vertical="top"/>
    </xf>
    <xf numFmtId="0" fontId="6" fillId="0" borderId="0" xfId="0" applyNumberFormat="1" applyFont="1" applyFill="1" applyAlignment="1">
      <alignment horizontal="left" vertical="top"/>
    </xf>
    <xf numFmtId="15" fontId="6" fillId="25" borderId="25" xfId="0" applyNumberFormat="1" applyFont="1" applyFill="1" applyBorder="1" applyAlignment="1" applyProtection="1">
      <alignment horizontal="left" vertical="top"/>
    </xf>
    <xf numFmtId="15" fontId="6" fillId="25" borderId="26" xfId="0" applyNumberFormat="1" applyFont="1" applyFill="1" applyBorder="1" applyAlignment="1" applyProtection="1">
      <alignment horizontal="left" vertical="top"/>
    </xf>
    <xf numFmtId="0" fontId="27" fillId="25" borderId="27" xfId="0" applyFont="1" applyFill="1" applyBorder="1" applyAlignment="1">
      <alignment horizontal="left" vertical="top" wrapText="1"/>
    </xf>
    <xf numFmtId="0" fontId="27" fillId="25" borderId="28" xfId="0" applyFont="1" applyFill="1" applyBorder="1" applyAlignment="1">
      <alignment horizontal="left" vertical="top" wrapText="1"/>
    </xf>
    <xf numFmtId="0" fontId="27" fillId="25" borderId="26" xfId="0" applyFont="1" applyFill="1" applyBorder="1" applyAlignment="1">
      <alignment horizontal="left" vertical="top" wrapText="1"/>
    </xf>
    <xf numFmtId="0" fontId="6" fillId="28" borderId="29" xfId="0" applyFont="1" applyFill="1" applyBorder="1" applyAlignment="1" applyProtection="1">
      <alignment horizontal="left" vertical="top"/>
      <protection locked="0"/>
    </xf>
    <xf numFmtId="0" fontId="6" fillId="25" borderId="29" xfId="0" applyFont="1" applyFill="1" applyBorder="1" applyAlignment="1">
      <alignment horizontal="left" vertical="top"/>
    </xf>
    <xf numFmtId="0" fontId="6" fillId="0" borderId="1" xfId="0" applyFont="1" applyFill="1" applyBorder="1" applyAlignment="1">
      <alignment horizontal="left" vertical="top"/>
    </xf>
    <xf numFmtId="0" fontId="6" fillId="25" borderId="0" xfId="0" applyFont="1" applyFill="1" applyBorder="1" applyAlignment="1" applyProtection="1">
      <alignment horizontal="left" vertical="top"/>
    </xf>
    <xf numFmtId="0" fontId="6" fillId="25" borderId="14" xfId="0" applyFont="1" applyFill="1" applyBorder="1" applyAlignment="1" applyProtection="1">
      <alignment horizontal="left" vertical="top"/>
    </xf>
    <xf numFmtId="15" fontId="6" fillId="0" borderId="2" xfId="0" applyNumberFormat="1" applyFont="1" applyBorder="1" applyAlignment="1">
      <alignment horizontal="left" vertical="top"/>
    </xf>
    <xf numFmtId="0" fontId="6" fillId="25" borderId="2" xfId="0" applyFont="1" applyFill="1" applyBorder="1" applyAlignment="1" applyProtection="1">
      <alignment horizontal="left" vertical="top"/>
    </xf>
    <xf numFmtId="0" fontId="6" fillId="28" borderId="0" xfId="0" applyFont="1" applyFill="1" applyBorder="1" applyAlignment="1">
      <alignment horizontal="left" vertical="top"/>
    </xf>
    <xf numFmtId="166" fontId="6" fillId="0" borderId="0" xfId="45" applyNumberFormat="1" applyFont="1" applyAlignment="1">
      <alignment horizontal="left" vertical="top"/>
    </xf>
    <xf numFmtId="166" fontId="6" fillId="0" borderId="2" xfId="45" applyNumberFormat="1" applyFont="1" applyFill="1" applyBorder="1" applyAlignment="1" applyProtection="1">
      <alignment horizontal="left" vertical="top" wrapText="1"/>
      <protection locked="0"/>
    </xf>
    <xf numFmtId="166" fontId="6" fillId="0" borderId="0" xfId="0" applyNumberFormat="1" applyFont="1">
      <alignment horizontal="left" vertical="top"/>
    </xf>
    <xf numFmtId="0" fontId="6" fillId="0" borderId="0" xfId="46" applyFont="1" applyAlignment="1">
      <alignment horizontal="left" vertical="top"/>
    </xf>
    <xf numFmtId="0" fontId="6" fillId="24" borderId="0" xfId="46" applyFont="1" applyFill="1" applyAlignment="1">
      <alignment horizontal="left" vertical="top"/>
    </xf>
    <xf numFmtId="0" fontId="6" fillId="28" borderId="0" xfId="46" applyFont="1" applyFill="1" applyAlignment="1">
      <alignment horizontal="left" vertical="top" wrapText="1"/>
    </xf>
    <xf numFmtId="0" fontId="6" fillId="30" borderId="0" xfId="46" applyFont="1" applyFill="1" applyAlignment="1">
      <alignment horizontal="left" vertical="top" wrapText="1"/>
    </xf>
    <xf numFmtId="0" fontId="30" fillId="31" borderId="0" xfId="46" applyFont="1" applyFill="1" applyAlignment="1">
      <alignment horizontal="left" vertical="top" wrapText="1"/>
    </xf>
    <xf numFmtId="0" fontId="31" fillId="32" borderId="0" xfId="46" applyFont="1" applyFill="1" applyAlignment="1">
      <alignment horizontal="left" vertical="top" wrapText="1"/>
    </xf>
    <xf numFmtId="0" fontId="31" fillId="32" borderId="0" xfId="46" applyFont="1" applyFill="1" applyAlignment="1">
      <alignment horizontal="left" vertical="top"/>
    </xf>
    <xf numFmtId="0" fontId="6" fillId="0" borderId="0" xfId="46" applyFont="1" applyAlignment="1">
      <alignment horizontal="left" vertical="top" wrapText="1"/>
    </xf>
    <xf numFmtId="0" fontId="30" fillId="0" borderId="0" xfId="46" applyFont="1" applyAlignment="1">
      <alignment horizontal="left" vertical="top" wrapText="1"/>
    </xf>
    <xf numFmtId="0" fontId="6" fillId="31" borderId="0" xfId="46" applyFont="1" applyFill="1" applyAlignment="1">
      <alignment horizontal="left" vertical="top" wrapText="1"/>
    </xf>
    <xf numFmtId="0" fontId="27" fillId="0" borderId="0" xfId="46" applyFont="1" applyAlignment="1"/>
    <xf numFmtId="0" fontId="6" fillId="25" borderId="0" xfId="2" applyFont="1" applyFill="1" applyAlignment="1">
      <alignment horizontal="left" vertical="top" wrapText="1"/>
    </xf>
    <xf numFmtId="0" fontId="32" fillId="34" borderId="0" xfId="2" applyFont="1" applyFill="1" applyAlignment="1">
      <alignment horizontal="left" vertical="top"/>
    </xf>
    <xf numFmtId="0" fontId="6" fillId="35" borderId="0" xfId="0" applyFont="1" applyFill="1" applyAlignment="1">
      <alignment horizontal="left" vertical="top" wrapText="1"/>
    </xf>
    <xf numFmtId="0" fontId="27" fillId="28" borderId="0" xfId="0" applyFont="1" applyFill="1" applyAlignment="1">
      <alignment horizontal="left" vertical="top"/>
    </xf>
    <xf numFmtId="0" fontId="32" fillId="34" borderId="0" xfId="0" applyFont="1" applyFill="1" applyAlignment="1">
      <alignment horizontal="left" vertical="top"/>
    </xf>
    <xf numFmtId="0" fontId="27" fillId="0" borderId="0" xfId="0" applyFont="1" applyAlignment="1">
      <alignment horizontal="left" vertical="top"/>
    </xf>
    <xf numFmtId="0" fontId="33" fillId="0" borderId="0" xfId="0" applyFont="1" applyAlignment="1">
      <alignment horizontal="left" vertical="top" wrapText="1"/>
    </xf>
    <xf numFmtId="0" fontId="7" fillId="0" borderId="0" xfId="0" applyNumberFormat="1" applyFont="1" applyBorder="1" applyAlignment="1">
      <alignment horizontal="left" vertical="top"/>
    </xf>
    <xf numFmtId="14" fontId="32" fillId="34" borderId="0" xfId="0" applyNumberFormat="1" applyFont="1" applyFill="1" applyAlignment="1">
      <alignment horizontal="left" vertical="top"/>
    </xf>
    <xf numFmtId="0" fontId="33" fillId="0" borderId="0" xfId="0" applyFont="1" applyFill="1" applyBorder="1" applyAlignment="1">
      <alignment horizontal="left" vertical="top" wrapText="1"/>
    </xf>
    <xf numFmtId="0" fontId="4" fillId="0" borderId="0" xfId="46">
      <alignment horizontal="left" vertical="top"/>
    </xf>
    <xf numFmtId="0" fontId="6" fillId="24" borderId="0" xfId="2" applyFont="1" applyFill="1" applyBorder="1" applyAlignment="1">
      <alignment horizontal="left" vertical="top"/>
    </xf>
    <xf numFmtId="0" fontId="6" fillId="25" borderId="0" xfId="2" applyFont="1" applyFill="1" applyBorder="1" applyAlignment="1">
      <alignment horizontal="left" vertical="top"/>
    </xf>
    <xf numFmtId="0" fontId="6" fillId="0" borderId="0" xfId="47" applyFont="1" applyAlignment="1">
      <alignment horizontal="left" vertical="top"/>
    </xf>
    <xf numFmtId="0" fontId="6" fillId="24" borderId="0" xfId="2" applyFont="1" applyFill="1" applyBorder="1" applyAlignment="1">
      <alignment horizontal="left" vertical="top" wrapText="1"/>
    </xf>
    <xf numFmtId="0" fontId="27" fillId="24" borderId="0" xfId="2" applyFont="1" applyFill="1" applyBorder="1" applyAlignment="1"/>
    <xf numFmtId="0" fontId="6" fillId="31" borderId="0" xfId="0" applyFont="1" applyFill="1" applyBorder="1" applyAlignment="1">
      <alignment horizontal="left" vertical="top" wrapText="1"/>
    </xf>
    <xf numFmtId="0" fontId="6" fillId="31" borderId="0" xfId="0" applyFont="1" applyFill="1" applyBorder="1" applyAlignment="1">
      <alignment horizontal="left" vertical="top"/>
    </xf>
    <xf numFmtId="0" fontId="35" fillId="31" borderId="0" xfId="1" applyFont="1" applyFill="1" applyAlignment="1" applyProtection="1">
      <alignment horizontal="left" vertical="top"/>
    </xf>
    <xf numFmtId="0" fontId="3" fillId="0" borderId="0" xfId="46" applyFont="1">
      <alignment horizontal="left" vertical="top"/>
    </xf>
    <xf numFmtId="0" fontId="6" fillId="31" borderId="0" xfId="46" applyFont="1" applyFill="1" applyAlignment="1">
      <alignment horizontal="left" vertical="top"/>
    </xf>
    <xf numFmtId="0" fontId="36" fillId="0" borderId="0" xfId="46" applyFont="1">
      <alignment horizontal="left" vertical="top"/>
    </xf>
    <xf numFmtId="0" fontId="3" fillId="0" borderId="0" xfId="0" applyFont="1">
      <alignment horizontal="left" vertical="top"/>
    </xf>
    <xf numFmtId="0" fontId="6" fillId="0" borderId="2" xfId="0" applyNumberFormat="1" applyFont="1" applyBorder="1" applyAlignment="1">
      <alignment horizontal="left" vertical="top"/>
    </xf>
    <xf numFmtId="169" fontId="6" fillId="25" borderId="0" xfId="0" applyNumberFormat="1" applyFont="1" applyFill="1" applyBorder="1" applyAlignment="1">
      <alignment horizontal="left" vertical="top"/>
    </xf>
    <xf numFmtId="166" fontId="37" fillId="0" borderId="0" xfId="45" applyNumberFormat="1" applyFont="1" applyFill="1" applyBorder="1" applyAlignment="1">
      <alignment horizontal="left" vertical="top"/>
    </xf>
    <xf numFmtId="0" fontId="6" fillId="25" borderId="0" xfId="0" applyNumberFormat="1" applyFont="1" applyFill="1" applyBorder="1" applyAlignment="1">
      <alignment horizontal="left" vertical="top"/>
    </xf>
    <xf numFmtId="0" fontId="6" fillId="0" borderId="0" xfId="0" applyFont="1" applyAlignment="1">
      <alignment horizontal="left" vertical="top" wrapText="1"/>
    </xf>
    <xf numFmtId="0" fontId="6" fillId="31" borderId="0" xfId="0" applyFont="1" applyFill="1" applyAlignment="1">
      <alignment horizontal="left" vertical="top"/>
    </xf>
    <xf numFmtId="0" fontId="6" fillId="0" borderId="0" xfId="46" applyFont="1">
      <alignment horizontal="left" vertical="top"/>
    </xf>
    <xf numFmtId="0" fontId="6" fillId="0" borderId="0" xfId="0" applyFont="1" applyAlignment="1">
      <alignment horizontal="left" vertical="top" wrapText="1"/>
    </xf>
    <xf numFmtId="166" fontId="6" fillId="0" borderId="0" xfId="0" applyNumberFormat="1" applyFont="1" applyFill="1" applyBorder="1" applyAlignment="1" applyProtection="1">
      <alignment horizontal="left" vertical="top" wrapText="1"/>
      <protection locked="0"/>
    </xf>
    <xf numFmtId="0" fontId="27" fillId="28" borderId="0" xfId="0" applyFont="1" applyFill="1" applyBorder="1" applyAlignment="1">
      <alignment vertical="center"/>
    </xf>
    <xf numFmtId="0" fontId="6" fillId="0" borderId="0" xfId="45" applyNumberFormat="1" applyFont="1" applyFill="1" applyBorder="1" applyAlignment="1" applyProtection="1">
      <alignment horizontal="left" vertical="top"/>
      <protection locked="0"/>
    </xf>
    <xf numFmtId="10" fontId="6" fillId="0" borderId="0" xfId="0" applyNumberFormat="1" applyFont="1" applyFill="1" applyBorder="1" applyAlignment="1">
      <alignment horizontal="left" vertical="top"/>
    </xf>
    <xf numFmtId="49" fontId="38" fillId="0" borderId="0" xfId="0" applyNumberFormat="1" applyFont="1" applyAlignment="1">
      <alignment vertical="center"/>
    </xf>
    <xf numFmtId="0" fontId="39" fillId="0" borderId="0" xfId="0" applyFont="1" applyAlignment="1">
      <alignment vertical="center"/>
    </xf>
    <xf numFmtId="0" fontId="40" fillId="0" borderId="0" xfId="0" applyFont="1" applyAlignment="1">
      <alignment vertical="center"/>
    </xf>
    <xf numFmtId="0" fontId="28" fillId="0" borderId="0" xfId="1" applyFont="1">
      <alignment horizontal="left" vertical="top"/>
    </xf>
    <xf numFmtId="0" fontId="31" fillId="33" borderId="0" xfId="46" applyFont="1" applyFill="1" applyAlignment="1">
      <alignment horizontal="left" vertical="top" wrapText="1"/>
    </xf>
    <xf numFmtId="0" fontId="42" fillId="24" borderId="2" xfId="0" applyFont="1" applyFill="1" applyBorder="1" applyAlignment="1">
      <alignment horizontal="left" vertical="top" wrapText="1"/>
    </xf>
    <xf numFmtId="0" fontId="42" fillId="24" borderId="0" xfId="0" applyFont="1" applyFill="1" applyBorder="1" applyAlignment="1">
      <alignment horizontal="left" vertical="top" wrapText="1"/>
    </xf>
    <xf numFmtId="10" fontId="6" fillId="0" borderId="0" xfId="45" applyNumberFormat="1" applyFont="1" applyFill="1" applyBorder="1" applyAlignment="1" applyProtection="1">
      <alignment horizontal="left" vertical="top"/>
      <protection locked="0"/>
    </xf>
    <xf numFmtId="49" fontId="43" fillId="0" borderId="0" xfId="0" applyNumberFormat="1" applyFont="1" applyAlignment="1">
      <alignment vertical="center"/>
    </xf>
    <xf numFmtId="0" fontId="43" fillId="0" borderId="0" xfId="0" applyFont="1" applyAlignment="1">
      <alignment vertical="center"/>
    </xf>
    <xf numFmtId="0" fontId="44" fillId="0" borderId="0" xfId="0" applyFont="1" applyAlignment="1">
      <alignment vertical="center"/>
    </xf>
    <xf numFmtId="0" fontId="45" fillId="0" borderId="0" xfId="46" applyFont="1" applyFill="1" applyAlignment="1">
      <alignment horizontal="left" vertical="top"/>
    </xf>
    <xf numFmtId="170" fontId="6" fillId="36" borderId="0" xfId="46" applyNumberFormat="1" applyFont="1" applyFill="1" applyAlignment="1">
      <alignment vertical="top"/>
    </xf>
    <xf numFmtId="170" fontId="6" fillId="37" borderId="0" xfId="46" applyNumberFormat="1" applyFont="1" applyFill="1" applyAlignment="1">
      <alignment horizontal="left" vertical="top"/>
    </xf>
    <xf numFmtId="170" fontId="6" fillId="37" borderId="0" xfId="46" applyNumberFormat="1" applyFont="1" applyFill="1" applyAlignment="1">
      <alignment vertical="top"/>
    </xf>
    <xf numFmtId="0" fontId="6" fillId="36" borderId="0" xfId="46" applyFont="1" applyFill="1" applyAlignment="1">
      <alignment vertical="top" wrapText="1"/>
    </xf>
    <xf numFmtId="0" fontId="6" fillId="38" borderId="0" xfId="46" applyFont="1" applyFill="1" applyAlignment="1">
      <alignment horizontal="left" vertical="top" wrapText="1"/>
    </xf>
    <xf numFmtId="0" fontId="6" fillId="24" borderId="0" xfId="46" applyFont="1" applyFill="1" applyAlignment="1">
      <alignment horizontal="left" vertical="top" wrapText="1"/>
    </xf>
    <xf numFmtId="171" fontId="6" fillId="39" borderId="0" xfId="46" applyNumberFormat="1" applyFont="1" applyFill="1" applyAlignment="1">
      <alignment horizontal="left" vertical="top"/>
    </xf>
    <xf numFmtId="0" fontId="27" fillId="28" borderId="0" xfId="46" applyFont="1" applyFill="1" applyAlignment="1">
      <alignment horizontal="left" vertical="top"/>
    </xf>
    <xf numFmtId="171" fontId="46" fillId="0" borderId="0" xfId="46" applyNumberFormat="1" applyFont="1">
      <alignment horizontal="left" vertical="top"/>
    </xf>
    <xf numFmtId="171" fontId="47" fillId="0" borderId="0" xfId="46" applyNumberFormat="1" applyFont="1">
      <alignment horizontal="left" vertical="top"/>
    </xf>
    <xf numFmtId="166" fontId="6" fillId="0" borderId="0" xfId="46" applyNumberFormat="1" applyFont="1" applyFill="1" applyAlignment="1">
      <alignment horizontal="left" vertical="top"/>
    </xf>
    <xf numFmtId="171" fontId="6" fillId="0" borderId="0" xfId="49" applyNumberFormat="1" applyFont="1" applyFill="1" applyAlignment="1">
      <alignment horizontal="left" vertical="top"/>
    </xf>
    <xf numFmtId="166" fontId="6" fillId="37" borderId="0" xfId="46" applyNumberFormat="1" applyFont="1" applyFill="1" applyAlignment="1">
      <alignment horizontal="left" vertical="top"/>
    </xf>
    <xf numFmtId="172" fontId="6" fillId="37" borderId="0" xfId="46" applyNumberFormat="1" applyFont="1" applyFill="1" applyAlignment="1">
      <alignment horizontal="left" vertical="top"/>
    </xf>
    <xf numFmtId="0" fontId="4" fillId="0" borderId="0" xfId="46" applyFont="1">
      <alignment horizontal="left" vertical="top"/>
    </xf>
    <xf numFmtId="173" fontId="6" fillId="0" borderId="0" xfId="46" applyNumberFormat="1" applyFont="1" applyFill="1" applyAlignment="1">
      <alignment horizontal="left" vertical="top"/>
    </xf>
    <xf numFmtId="0" fontId="6" fillId="39" borderId="0" xfId="0" applyFont="1" applyFill="1" applyAlignment="1" applyProtection="1">
      <alignment horizontal="left" vertical="top"/>
    </xf>
    <xf numFmtId="15" fontId="6" fillId="39" borderId="0" xfId="0" applyNumberFormat="1" applyFont="1" applyFill="1" applyAlignment="1">
      <alignment horizontal="left" vertical="top"/>
    </xf>
    <xf numFmtId="164" fontId="6" fillId="39" borderId="0" xfId="0" applyNumberFormat="1" applyFont="1" applyFill="1" applyAlignment="1" applyProtection="1">
      <alignment horizontal="left" vertical="top"/>
    </xf>
    <xf numFmtId="164" fontId="6" fillId="39" borderId="0" xfId="0" applyNumberFormat="1" applyFont="1" applyFill="1" applyBorder="1" applyAlignment="1" applyProtection="1">
      <alignment horizontal="left" vertical="top"/>
    </xf>
    <xf numFmtId="15" fontId="6" fillId="39" borderId="2" xfId="0" applyNumberFormat="1" applyFont="1" applyFill="1" applyBorder="1" applyAlignment="1">
      <alignment horizontal="left" vertical="top"/>
    </xf>
    <xf numFmtId="164" fontId="6" fillId="39" borderId="14" xfId="0" applyNumberFormat="1" applyFont="1" applyFill="1" applyBorder="1" applyAlignment="1" applyProtection="1">
      <alignment horizontal="left" vertical="top"/>
    </xf>
    <xf numFmtId="165" fontId="6" fillId="39" borderId="2" xfId="0" applyNumberFormat="1" applyFont="1" applyFill="1" applyBorder="1" applyAlignment="1">
      <alignment horizontal="left" vertical="top"/>
    </xf>
    <xf numFmtId="0" fontId="6" fillId="39" borderId="0" xfId="0" applyFont="1" applyFill="1" applyAlignment="1">
      <alignment horizontal="left" vertical="top"/>
    </xf>
    <xf numFmtId="15" fontId="6" fillId="39" borderId="2" xfId="0" applyNumberFormat="1" applyFont="1" applyFill="1" applyBorder="1" applyAlignment="1" applyProtection="1">
      <alignment horizontal="left" vertical="top"/>
    </xf>
    <xf numFmtId="15" fontId="6" fillId="39" borderId="0" xfId="0" applyNumberFormat="1" applyFont="1" applyFill="1" applyBorder="1" applyAlignment="1" applyProtection="1">
      <alignment horizontal="left" vertical="top"/>
    </xf>
    <xf numFmtId="0" fontId="6" fillId="39" borderId="0" xfId="0" applyFont="1" applyFill="1" applyAlignment="1">
      <alignment horizontal="left" vertical="top" wrapText="1"/>
    </xf>
    <xf numFmtId="0" fontId="6" fillId="39" borderId="0" xfId="0" applyFont="1" applyFill="1" applyAlignment="1" applyProtection="1">
      <alignment horizontal="left" vertical="top" wrapText="1"/>
    </xf>
    <xf numFmtId="0" fontId="6" fillId="39" borderId="2" xfId="0" applyFont="1" applyFill="1" applyBorder="1" applyAlignment="1" applyProtection="1">
      <alignment horizontal="left" vertical="top" wrapText="1"/>
    </xf>
    <xf numFmtId="0" fontId="6" fillId="39" borderId="0" xfId="0" applyFont="1" applyFill="1" applyBorder="1" applyAlignment="1" applyProtection="1">
      <alignment horizontal="left" vertical="top" wrapText="1"/>
    </xf>
    <xf numFmtId="0" fontId="6" fillId="39" borderId="14" xfId="0" applyFont="1" applyFill="1" applyBorder="1" applyAlignment="1" applyProtection="1">
      <alignment horizontal="left" vertical="top" wrapText="1"/>
    </xf>
    <xf numFmtId="0" fontId="6" fillId="39" borderId="2" xfId="0" applyFont="1" applyFill="1" applyBorder="1" applyAlignment="1">
      <alignment horizontal="left" vertical="top"/>
    </xf>
    <xf numFmtId="0" fontId="6" fillId="39" borderId="0" xfId="0" applyFont="1" applyFill="1" applyBorder="1" applyAlignment="1">
      <alignment horizontal="left" vertical="top"/>
    </xf>
    <xf numFmtId="0" fontId="6" fillId="39" borderId="14" xfId="0" applyFont="1" applyFill="1" applyBorder="1" applyAlignment="1">
      <alignment horizontal="left" vertical="top"/>
    </xf>
    <xf numFmtId="0" fontId="27" fillId="39" borderId="0" xfId="0" applyFont="1" applyFill="1" applyAlignment="1"/>
    <xf numFmtId="0" fontId="6" fillId="39" borderId="0" xfId="0" applyFont="1" applyFill="1" applyBorder="1" applyAlignment="1" applyProtection="1">
      <alignment horizontal="left" vertical="top"/>
      <protection locked="0"/>
    </xf>
    <xf numFmtId="49" fontId="6" fillId="39" borderId="0" xfId="0" applyNumberFormat="1" applyFont="1" applyFill="1" applyAlignment="1">
      <alignment horizontal="left" vertical="top"/>
    </xf>
    <xf numFmtId="0" fontId="6" fillId="39" borderId="2" xfId="0" applyFont="1" applyFill="1" applyBorder="1" applyAlignment="1" applyProtection="1">
      <alignment horizontal="left" vertical="top"/>
      <protection locked="0"/>
    </xf>
    <xf numFmtId="0" fontId="6" fillId="39" borderId="14" xfId="0" applyFont="1" applyFill="1" applyBorder="1" applyAlignment="1" applyProtection="1">
      <alignment horizontal="left" vertical="top"/>
      <protection locked="0"/>
    </xf>
    <xf numFmtId="0" fontId="6" fillId="39" borderId="1" xfId="0" applyFont="1" applyFill="1" applyBorder="1" applyAlignment="1">
      <alignment horizontal="left" vertical="top"/>
    </xf>
    <xf numFmtId="165" fontId="6" fillId="39" borderId="0" xfId="0" applyNumberFormat="1" applyFont="1" applyFill="1" applyBorder="1" applyAlignment="1">
      <alignment horizontal="left" vertical="top"/>
    </xf>
    <xf numFmtId="165" fontId="6" fillId="39" borderId="12" xfId="0" applyNumberFormat="1" applyFont="1" applyFill="1" applyBorder="1" applyAlignment="1">
      <alignment horizontal="left" vertical="top"/>
    </xf>
    <xf numFmtId="165" fontId="6" fillId="39" borderId="13" xfId="0" applyNumberFormat="1" applyFont="1" applyFill="1" applyBorder="1" applyAlignment="1">
      <alignment horizontal="left" vertical="top"/>
    </xf>
    <xf numFmtId="165" fontId="6" fillId="39" borderId="0" xfId="0" applyNumberFormat="1" applyFont="1" applyFill="1" applyAlignment="1">
      <alignment horizontal="left" vertical="top"/>
    </xf>
    <xf numFmtId="0" fontId="6" fillId="39" borderId="12" xfId="0" applyFont="1" applyFill="1" applyBorder="1" applyAlignment="1">
      <alignment horizontal="left" vertical="top"/>
    </xf>
    <xf numFmtId="0" fontId="6" fillId="39" borderId="13" xfId="0" applyFont="1" applyFill="1" applyBorder="1" applyAlignment="1">
      <alignment horizontal="left" vertical="top"/>
    </xf>
    <xf numFmtId="3" fontId="6" fillId="39" borderId="0" xfId="2" applyNumberFormat="1" applyFont="1" applyFill="1" applyBorder="1" applyAlignment="1">
      <alignment horizontal="left" vertical="top"/>
    </xf>
    <xf numFmtId="3" fontId="6" fillId="39" borderId="0" xfId="0" applyNumberFormat="1" applyFont="1" applyFill="1" applyBorder="1" applyAlignment="1">
      <alignment horizontal="left" vertical="top"/>
    </xf>
    <xf numFmtId="3" fontId="6" fillId="39" borderId="2" xfId="0" applyNumberFormat="1" applyFont="1" applyFill="1" applyBorder="1" applyAlignment="1">
      <alignment horizontal="left" vertical="top"/>
    </xf>
    <xf numFmtId="3" fontId="6" fillId="39" borderId="12" xfId="0" applyNumberFormat="1" applyFont="1" applyFill="1" applyBorder="1" applyAlignment="1">
      <alignment horizontal="left" vertical="top"/>
    </xf>
    <xf numFmtId="3" fontId="6" fillId="39" borderId="13" xfId="0" applyNumberFormat="1" applyFont="1" applyFill="1" applyBorder="1" applyAlignment="1">
      <alignment horizontal="left" vertical="top"/>
    </xf>
    <xf numFmtId="3" fontId="6" fillId="39" borderId="0" xfId="0" applyNumberFormat="1" applyFont="1" applyFill="1" applyAlignment="1">
      <alignment horizontal="left" vertical="top"/>
    </xf>
    <xf numFmtId="166" fontId="6" fillId="39" borderId="0" xfId="2" applyNumberFormat="1" applyFont="1" applyFill="1" applyBorder="1" applyAlignment="1">
      <alignment horizontal="left" vertical="top"/>
    </xf>
    <xf numFmtId="166" fontId="6" fillId="39" borderId="0" xfId="0" applyNumberFormat="1" applyFont="1" applyFill="1" applyBorder="1" applyAlignment="1">
      <alignment horizontal="left" vertical="top"/>
    </xf>
    <xf numFmtId="166" fontId="6" fillId="39" borderId="2" xfId="0" applyNumberFormat="1" applyFont="1" applyFill="1" applyBorder="1" applyAlignment="1">
      <alignment horizontal="left" vertical="top"/>
    </xf>
    <xf numFmtId="166" fontId="6" fillId="39" borderId="12" xfId="0" applyNumberFormat="1" applyFont="1" applyFill="1" applyBorder="1" applyAlignment="1">
      <alignment horizontal="left" vertical="top"/>
    </xf>
    <xf numFmtId="166" fontId="6" fillId="39" borderId="13" xfId="0" applyNumberFormat="1" applyFont="1" applyFill="1" applyBorder="1" applyAlignment="1">
      <alignment horizontal="left" vertical="top"/>
    </xf>
    <xf numFmtId="166" fontId="6" fillId="39" borderId="2" xfId="45" applyNumberFormat="1" applyFont="1" applyFill="1" applyBorder="1" applyAlignment="1" applyProtection="1">
      <alignment horizontal="left" vertical="top"/>
      <protection locked="0"/>
    </xf>
    <xf numFmtId="166" fontId="6" fillId="39" borderId="2" xfId="0" applyNumberFormat="1" applyFont="1" applyFill="1" applyBorder="1" applyAlignment="1" applyProtection="1">
      <alignment horizontal="left" vertical="top"/>
      <protection locked="0"/>
    </xf>
    <xf numFmtId="166" fontId="6" fillId="39" borderId="0" xfId="0" applyNumberFormat="1" applyFont="1" applyFill="1" applyAlignment="1">
      <alignment horizontal="left" vertical="top"/>
    </xf>
    <xf numFmtId="9" fontId="6" fillId="39" borderId="2" xfId="0" applyNumberFormat="1" applyFont="1" applyFill="1" applyBorder="1" applyAlignment="1" applyProtection="1">
      <alignment horizontal="left" vertical="top"/>
      <protection locked="0"/>
    </xf>
    <xf numFmtId="0" fontId="6" fillId="39" borderId="0" xfId="0" applyFont="1" applyFill="1" applyBorder="1" applyAlignment="1">
      <alignment horizontal="left" vertical="top" wrapText="1"/>
    </xf>
    <xf numFmtId="0" fontId="6" fillId="39" borderId="2" xfId="0" applyFont="1" applyFill="1" applyBorder="1" applyAlignment="1">
      <alignment horizontal="left" vertical="top" wrapText="1"/>
    </xf>
    <xf numFmtId="0" fontId="6" fillId="39" borderId="12" xfId="0" applyFont="1" applyFill="1" applyBorder="1" applyAlignment="1">
      <alignment horizontal="left" vertical="top" wrapText="1"/>
    </xf>
    <xf numFmtId="0" fontId="6" fillId="39" borderId="13" xfId="0" applyFont="1" applyFill="1" applyBorder="1" applyAlignment="1">
      <alignment horizontal="left" vertical="top" wrapText="1"/>
    </xf>
    <xf numFmtId="166" fontId="6" fillId="39" borderId="0" xfId="45" applyNumberFormat="1" applyFont="1" applyFill="1" applyBorder="1" applyAlignment="1">
      <alignment horizontal="left" vertical="top"/>
    </xf>
    <xf numFmtId="166" fontId="6" fillId="39" borderId="0" xfId="45" applyNumberFormat="1" applyFont="1" applyFill="1" applyBorder="1" applyAlignment="1" applyProtection="1">
      <alignment horizontal="left" vertical="top"/>
      <protection locked="0"/>
    </xf>
    <xf numFmtId="0" fontId="6" fillId="39" borderId="13" xfId="0" applyFont="1" applyFill="1" applyBorder="1" applyAlignment="1" applyProtection="1">
      <alignment horizontal="left" vertical="top"/>
      <protection locked="0"/>
    </xf>
    <xf numFmtId="167" fontId="6" fillId="39" borderId="0" xfId="0" applyNumberFormat="1" applyFont="1" applyFill="1" applyBorder="1" applyAlignment="1" applyProtection="1">
      <alignment horizontal="left" vertical="top"/>
      <protection locked="0"/>
    </xf>
    <xf numFmtId="0" fontId="6" fillId="39" borderId="12" xfId="0" applyFont="1" applyFill="1" applyBorder="1" applyAlignment="1" applyProtection="1">
      <alignment horizontal="left" vertical="top"/>
      <protection locked="0"/>
    </xf>
    <xf numFmtId="0" fontId="27" fillId="39" borderId="0" xfId="0" applyFont="1" applyFill="1" applyBorder="1" applyAlignment="1" applyProtection="1">
      <protection locked="0"/>
    </xf>
    <xf numFmtId="0" fontId="7" fillId="39" borderId="0" xfId="0" applyNumberFormat="1" applyFont="1" applyFill="1" applyBorder="1" applyAlignment="1">
      <alignment horizontal="left" vertical="top"/>
    </xf>
    <xf numFmtId="166" fontId="7" fillId="39" borderId="0" xfId="45" applyNumberFormat="1" applyFont="1" applyFill="1" applyBorder="1" applyAlignment="1">
      <alignment horizontal="left" vertical="top"/>
    </xf>
    <xf numFmtId="168" fontId="7" fillId="39" borderId="0" xfId="0" applyNumberFormat="1" applyFont="1" applyFill="1" applyBorder="1" applyAlignment="1">
      <alignment horizontal="left" vertical="top"/>
    </xf>
    <xf numFmtId="49" fontId="6" fillId="39" borderId="0" xfId="0" applyNumberFormat="1" applyFont="1" applyFill="1" applyBorder="1" applyAlignment="1">
      <alignment horizontal="left" vertical="top"/>
    </xf>
    <xf numFmtId="166" fontId="7" fillId="39" borderId="0" xfId="0" applyNumberFormat="1" applyFont="1" applyFill="1" applyBorder="1" applyAlignment="1">
      <alignment horizontal="left" vertical="top"/>
    </xf>
    <xf numFmtId="0" fontId="7" fillId="39" borderId="2" xfId="0" applyNumberFormat="1" applyFont="1" applyFill="1" applyBorder="1" applyAlignment="1">
      <alignment horizontal="left" vertical="top"/>
    </xf>
    <xf numFmtId="168" fontId="7" fillId="39" borderId="12" xfId="0" applyNumberFormat="1" applyFont="1" applyFill="1" applyBorder="1" applyAlignment="1">
      <alignment horizontal="left" vertical="top"/>
    </xf>
    <xf numFmtId="3" fontId="6" fillId="0" borderId="0" xfId="0" applyNumberFormat="1" applyFont="1" applyFill="1" applyBorder="1" applyAlignment="1">
      <alignment horizontal="right" vertical="top"/>
    </xf>
    <xf numFmtId="0" fontId="6" fillId="0" borderId="0" xfId="0" applyFont="1" applyFill="1" applyBorder="1" applyAlignment="1" applyProtection="1">
      <alignment horizontal="right" vertical="top"/>
      <protection locked="0"/>
    </xf>
    <xf numFmtId="0" fontId="6" fillId="0" borderId="0" xfId="0" applyFont="1" applyFill="1" applyBorder="1" applyAlignment="1">
      <alignment horizontal="right" vertical="top"/>
    </xf>
    <xf numFmtId="0" fontId="6" fillId="0" borderId="0" xfId="0" applyFont="1" applyBorder="1" applyAlignment="1">
      <alignment horizontal="right" vertical="top"/>
    </xf>
    <xf numFmtId="0" fontId="6" fillId="0" borderId="0" xfId="0" applyFont="1" applyAlignment="1">
      <alignment horizontal="right" vertical="top"/>
    </xf>
    <xf numFmtId="166" fontId="6" fillId="0" borderId="0" xfId="45"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pplyProtection="1">
      <alignment vertical="center"/>
      <protection locked="0"/>
    </xf>
    <xf numFmtId="166" fontId="6" fillId="0" borderId="0" xfId="45" applyNumberFormat="1" applyFont="1" applyFill="1" applyBorder="1" applyAlignment="1">
      <alignment vertical="top"/>
    </xf>
    <xf numFmtId="0" fontId="6" fillId="0" borderId="0" xfId="0" applyFont="1" applyFill="1" applyBorder="1" applyAlignment="1" applyProtection="1">
      <alignment vertical="top"/>
      <protection locked="0"/>
    </xf>
    <xf numFmtId="0" fontId="6" fillId="0" borderId="0" xfId="0" applyFont="1" applyFill="1" applyBorder="1" applyAlignment="1">
      <alignment vertical="top"/>
    </xf>
    <xf numFmtId="0" fontId="6" fillId="0" borderId="0" xfId="0" applyFont="1" applyBorder="1" applyAlignment="1">
      <alignment vertical="top"/>
    </xf>
    <xf numFmtId="0" fontId="6" fillId="0" borderId="0" xfId="0" applyFont="1" applyAlignment="1">
      <alignment vertical="top"/>
    </xf>
    <xf numFmtId="0" fontId="27" fillId="0" borderId="0" xfId="48" applyFont="1" applyAlignment="1">
      <alignment horizontal="left"/>
    </xf>
    <xf numFmtId="0" fontId="27" fillId="0" borderId="0" xfId="48" applyFont="1" applyAlignment="1">
      <alignment horizontal="left" vertical="center"/>
    </xf>
    <xf numFmtId="166" fontId="27" fillId="0" borderId="0" xfId="45" applyNumberFormat="1" applyFont="1" applyAlignment="1">
      <alignment horizontal="left" vertical="center"/>
    </xf>
    <xf numFmtId="166" fontId="6" fillId="0" borderId="0" xfId="45" applyNumberFormat="1" applyFont="1" applyFill="1" applyBorder="1" applyAlignment="1">
      <alignment horizontal="left" vertical="center"/>
    </xf>
    <xf numFmtId="3" fontId="6" fillId="0"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14" fontId="6" fillId="0" borderId="0" xfId="0" applyNumberFormat="1" applyFont="1" applyAlignment="1">
      <alignment horizontal="left" vertical="top"/>
    </xf>
    <xf numFmtId="0" fontId="2" fillId="0" borderId="0" xfId="1" applyFill="1">
      <alignment horizontal="left" vertical="top"/>
    </xf>
    <xf numFmtId="0" fontId="6" fillId="24" borderId="0" xfId="2" applyFont="1" applyFill="1" applyAlignment="1">
      <alignment horizontal="left" vertical="top" wrapText="1"/>
    </xf>
    <xf numFmtId="0" fontId="2" fillId="0" borderId="0" xfId="1">
      <alignment horizontal="left" vertical="top"/>
    </xf>
    <xf numFmtId="0" fontId="29" fillId="0" borderId="0" xfId="46" applyFont="1" applyAlignment="1">
      <alignment horizontal="left" vertical="top"/>
    </xf>
    <xf numFmtId="0" fontId="8" fillId="0" borderId="0" xfId="46" applyFont="1" applyAlignment="1">
      <alignment horizontal="left" vertical="top" wrapText="1"/>
    </xf>
    <xf numFmtId="0" fontId="6" fillId="37" borderId="0" xfId="46" applyFont="1" applyFill="1" applyAlignment="1">
      <alignment vertical="top" wrapText="1"/>
    </xf>
    <xf numFmtId="0" fontId="6" fillId="0" borderId="0" xfId="0" applyFont="1" applyAlignment="1">
      <alignment horizontal="left" vertical="top" wrapText="1"/>
    </xf>
    <xf numFmtId="15" fontId="6" fillId="0" borderId="0" xfId="0" applyNumberFormat="1" applyFont="1" applyFill="1" applyAlignment="1" applyProtection="1">
      <alignment horizontal="left" vertical="top"/>
      <protection locked="0"/>
    </xf>
  </cellXfs>
  <cellStyles count="50">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2" xfId="49"/>
    <cellStyle name="Explanatory Text 2" xfId="31"/>
    <cellStyle name="Good 2" xfId="32"/>
    <cellStyle name="Heading 1 2" xfId="33"/>
    <cellStyle name="Heading 2 2" xfId="34"/>
    <cellStyle name="Heading 3 2" xfId="35"/>
    <cellStyle name="Heading 4 2" xfId="36"/>
    <cellStyle name="Hyperlink" xfId="1" builtinId="8"/>
    <cellStyle name="Input 2" xfId="37"/>
    <cellStyle name="Linked Cell 2" xfId="38"/>
    <cellStyle name="Neutral 2" xfId="39"/>
    <cellStyle name="Normal" xfId="0" builtinId="0"/>
    <cellStyle name="Normal 2" xfId="2"/>
    <cellStyle name="Normal 3" xfId="47"/>
    <cellStyle name="Normal 4" xfId="46"/>
    <cellStyle name="Normal 5" xfId="48"/>
    <cellStyle name="Normal_euro parl elect" xfId="3"/>
    <cellStyle name="Note 2" xfId="40"/>
    <cellStyle name="Output 2" xfId="41"/>
    <cellStyle name="Percent" xfId="45" builtinId="5"/>
    <cellStyle name="Title 2" xfId="42"/>
    <cellStyle name="Total 2" xfId="43"/>
    <cellStyle name="Warning Text 2" xfId="44"/>
  </cellStyles>
  <dxfs count="65">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BED2BE"/>
      <color rgb="FFDCDCDC"/>
      <color rgb="FF5A6E5A"/>
      <color rgb="FFC8DCC8"/>
      <color rgb="FF5A5A5A"/>
      <color rgb="FFDCDCF0"/>
      <color rgb="FFFF3399"/>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tulospalvelu.vaalit.fi/TPV-2018_1/en/ehdtulos_kokomaa.html" TargetMode="External"/><Relationship Id="rId1" Type="http://schemas.openxmlformats.org/officeDocument/2006/relationships/printerSettings" Target="../printerSettings/printerSettings11.bin"/><Relationship Id="rId5" Type="http://schemas.openxmlformats.org/officeDocument/2006/relationships/comments" Target="../comments5.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parlgov.org/stable/data/fin.html" TargetMode="External"/><Relationship Id="rId2" Type="http://schemas.openxmlformats.org/officeDocument/2006/relationships/hyperlink" Target="http://en.wikipedia.org/wiki/Politics_of_Finland" TargetMode="External"/><Relationship Id="rId1" Type="http://schemas.openxmlformats.org/officeDocument/2006/relationships/hyperlink" Target="https://www.cia.gov/library/publications/the-world-factbook/geos/fin.html" TargetMode="External"/><Relationship Id="rId6" Type="http://schemas.openxmlformats.org/officeDocument/2006/relationships/hyperlink" Target="http://www.ipu.org/parline-e/reports/2111_A.htm" TargetMode="External"/><Relationship Id="rId5" Type="http://schemas.openxmlformats.org/officeDocument/2006/relationships/hyperlink" Target="http://data.un.org/CountryProfile.aspx?crname=Finland" TargetMode="External"/><Relationship Id="rId4" Type="http://schemas.openxmlformats.org/officeDocument/2006/relationships/hyperlink" Target="http://www.nsd.uib.no/european_election_database/country/Finland"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tat.fi/til/evaa/tau_en.html" TargetMode="Externa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A0C8"/>
  </sheetPr>
  <dimension ref="A1:Q13"/>
  <sheetViews>
    <sheetView zoomScaleNormal="100" workbookViewId="0">
      <pane ySplit="3" topLeftCell="A4" activePane="bottomLeft" state="frozen"/>
      <selection activeCell="B9" sqref="B9"/>
      <selection pane="bottomLeft" activeCell="J5" sqref="J5"/>
    </sheetView>
  </sheetViews>
  <sheetFormatPr defaultColWidth="9.109375" defaultRowHeight="10.199999999999999"/>
  <cols>
    <col min="1" max="1" width="11.77734375" style="164" customWidth="1"/>
    <col min="2" max="3" width="16.109375" style="164" customWidth="1"/>
    <col min="4" max="4" width="17.21875" style="164" customWidth="1"/>
    <col min="5" max="11" width="16.109375" style="164" customWidth="1"/>
    <col min="12" max="16" width="13.5546875" style="164" customWidth="1"/>
    <col min="17" max="17" width="27.21875" style="164" customWidth="1"/>
    <col min="18" max="16384" width="9.109375" style="164"/>
  </cols>
  <sheetData>
    <row r="1" spans="1:17" ht="25.8">
      <c r="A1" s="324" t="s">
        <v>631</v>
      </c>
      <c r="B1" s="324"/>
      <c r="C1" s="324"/>
      <c r="D1" s="324"/>
      <c r="E1" s="324"/>
      <c r="F1" s="324"/>
      <c r="G1" s="324"/>
      <c r="H1" s="324"/>
      <c r="I1" s="324"/>
      <c r="J1" s="324"/>
      <c r="K1" s="324"/>
      <c r="L1" s="222" t="s">
        <v>911</v>
      </c>
      <c r="M1" s="223">
        <v>42253</v>
      </c>
      <c r="N1" s="224"/>
      <c r="O1" s="224"/>
      <c r="P1" s="224"/>
      <c r="Q1" s="224"/>
    </row>
    <row r="2" spans="1:17" ht="69" customHeight="1">
      <c r="A2" s="325"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Finland.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Finland,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Finland and during which periods, and provides additional information and information for editors and country authors.  If you have any questions, please email the PDY editors.  Contact information can be found at http://www.politicaldatayearbook.com/AboutUs.aspx</v>
      </c>
      <c r="B2" s="325"/>
      <c r="C2" s="325"/>
      <c r="D2" s="325"/>
      <c r="E2" s="325"/>
      <c r="F2" s="325"/>
      <c r="G2" s="325"/>
      <c r="H2" s="325"/>
      <c r="I2" s="325"/>
      <c r="J2" s="325"/>
      <c r="K2" s="325"/>
      <c r="L2" s="225" t="s">
        <v>912</v>
      </c>
      <c r="M2" s="326" t="s">
        <v>923</v>
      </c>
      <c r="N2" s="326"/>
      <c r="O2" s="326"/>
      <c r="P2" s="326"/>
      <c r="Q2" s="326"/>
    </row>
    <row r="3" spans="1:17">
      <c r="A3" s="165" t="s">
        <v>6</v>
      </c>
      <c r="B3" s="166" t="s">
        <v>1</v>
      </c>
      <c r="C3" s="167" t="s">
        <v>86</v>
      </c>
      <c r="D3" s="168" t="s">
        <v>136</v>
      </c>
      <c r="E3" s="167" t="s">
        <v>87</v>
      </c>
      <c r="F3" s="168" t="s">
        <v>137</v>
      </c>
      <c r="G3" s="168" t="s">
        <v>88</v>
      </c>
      <c r="H3" s="168" t="s">
        <v>89</v>
      </c>
      <c r="I3" s="167" t="s">
        <v>90</v>
      </c>
      <c r="J3" s="167" t="s">
        <v>91</v>
      </c>
      <c r="K3" s="167" t="s">
        <v>92</v>
      </c>
      <c r="L3" s="169" t="s">
        <v>2</v>
      </c>
      <c r="M3" s="170" t="s">
        <v>0</v>
      </c>
      <c r="N3" s="170" t="s">
        <v>85</v>
      </c>
      <c r="O3" s="169" t="s">
        <v>138</v>
      </c>
      <c r="P3" s="169" t="s">
        <v>913</v>
      </c>
      <c r="Q3" s="214" t="s">
        <v>139</v>
      </c>
    </row>
    <row r="4" spans="1:17" ht="102">
      <c r="A4" s="171" t="s">
        <v>140</v>
      </c>
      <c r="B4" s="171" t="s">
        <v>141</v>
      </c>
      <c r="C4" s="171" t="s">
        <v>142</v>
      </c>
      <c r="D4" s="171" t="s">
        <v>143</v>
      </c>
      <c r="E4" s="171" t="s">
        <v>144</v>
      </c>
      <c r="F4" s="172" t="s">
        <v>145</v>
      </c>
      <c r="G4" s="172" t="s">
        <v>146</v>
      </c>
      <c r="H4" s="172" t="s">
        <v>147</v>
      </c>
      <c r="I4" s="171" t="s">
        <v>148</v>
      </c>
      <c r="J4" s="171" t="s">
        <v>149</v>
      </c>
      <c r="K4" s="171" t="s">
        <v>150</v>
      </c>
      <c r="L4" s="171" t="s">
        <v>151</v>
      </c>
      <c r="M4" s="171" t="s">
        <v>152</v>
      </c>
      <c r="N4" s="171" t="s">
        <v>153</v>
      </c>
      <c r="O4" s="171" t="s">
        <v>154</v>
      </c>
      <c r="P4" s="171" t="s">
        <v>914</v>
      </c>
      <c r="Q4" s="171" t="s">
        <v>155</v>
      </c>
    </row>
    <row r="5" spans="1:17" ht="30.6">
      <c r="A5" s="171" t="str">
        <f>"Status for "&amp;A1</f>
        <v>Status for Finland</v>
      </c>
      <c r="B5" s="171" t="s">
        <v>156</v>
      </c>
      <c r="C5" s="171"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1991-2007</v>
      </c>
      <c r="D5" s="171" t="str">
        <f>IF(MAX('ministers_in process'!$A$3:$ZZ$3)&lt;1,"Tab is grey to indicate that this information is not collected for "&amp;$A$1,IF(MAX('ministers_in process'!$A$3:$ZZ$3)=MIN('ministers_in process'!$A$3:$ZZ$3),"Dataset includes only "&amp;YEAR(MAX('ministers_in process'!$A$3:$ZZ$3)),"Dataset includes years "&amp;YEAR(MIN('ministers_in process'!$A$3:$ZZ$3))&amp;"-"&amp;YEAR(MAX('ministers_in process'!$A$3:$ZZ$3))))</f>
        <v>Tab is grey to indicate that this information is not collected for Finland</v>
      </c>
      <c r="E5" s="171" t="str">
        <f>IF(MAX(parlvotes_lh!$A$2:$ZZ$2)&lt;1,"Tab is grey to indicate that this information is not collected for "&amp;$A$1,IF(MAX(parlvotes_lh!$A$2:$ZZ$2)=MIN(parlvotes_lh!$A$2:$ZZ$2),"Dataset includes only "&amp;YEAR(MAX(parlvotes_lh!$A$2:$ZZ$2)),"Dataset includes years "&amp;YEAR(MIN(parlvotes_lh!$A$2:$ZZ$2))&amp;"-"&amp;YEAR(MAX(parlvotes_lh!$A$2:$ZZ$2))))</f>
        <v>Dataset includes years 1991-2019</v>
      </c>
      <c r="F5" s="172" t="str">
        <f>IF(MAX(parlseats_lh!$A$1:$ZZ$1)&lt;1,"Tab is grey to indicate that this information is not collected for "&amp;$A$1,IF(MAX(parlseats_lh!$A$1:$ZZ$1)=MIN(parlseats_lh!$A$1:$ZZ$1),"Dataset includes only "&amp;YEAR(MAX(parlseats_lh!$A$1:$ZZ$1)),"Dataset includes years "&amp;YEAR(MIN(parlseats_lh!$A$1:$ZZ$1))&amp;"-"&amp;YEAR(MAX(parlseats_lh!$A$1:$ZZ$1))))</f>
        <v>Tab is grey to indicate that this information is not collected for Finland</v>
      </c>
      <c r="G5" s="172" t="str">
        <f>IF(MAX(parlvotes_uh!$A$2:$ZZ$2)&lt;1,"Tab is grey to indicate that this information is not collected for "&amp;$A$1,IF(MAX(parlvotes_uh!$A$2:$ZZ$2)=MIN(parlvotes_uh!$A$2:$ZZ$2),"Dataset includes only "&amp;YEAR(MAX(parlvotes_uh!$A$2:$ZZ$2)),"Dataset includes years "&amp;YEAR(MIN(parlvotes_uh!$A$2:$ZZ$2))&amp;"-"&amp;YEAR(MAX(parlvotes_uh!$A$2:$ZZ$2))))</f>
        <v>Tab is grey to indicate that this information is not collected for Finland</v>
      </c>
      <c r="H5" s="172" t="str">
        <f>IF(MAX(parlseats_uh!$A$1:$ZZ$1)&lt;1,"Tab is grey to indicate that this information is not collected for "&amp;$A$1,IF(MAX(parlseats_uh!$A$1:$ZZ$1)=MIN(parlseats_uh!$A$1:$ZZ$1),"Dataset includes only "&amp;YEAR(MAX(parlseats_uh!$A$1:$ZZ$1)),"Dataset includes years "&amp;YEAR(MIN(parlseats_uh!$A$1:$ZZ$1))&amp;"-"&amp;YEAR(MAX(parlseats_uh!$A$1:$ZZ$1))))</f>
        <v>Tab is grey to indicate that this information is not collected for Finland</v>
      </c>
      <c r="I5" s="171" t="str">
        <f>IF(MAX(parlvotes_eu!$A$2:$ZZ$2)&lt;1,"Tab is grey to indicate that this information is not collected for "&amp;$A$1,IF(MAX(parlvotes_eu!$A$2:$ZZ$2)=MIN(parlvotes_eu!$A$2:$ZZ$2),"Dataset includes only "&amp;YEAR(MAX(parlvotes_eu!$A$2:$ZZ$2)),"Dataset includes years "&amp;YEAR(MIN(parlvotes_eu!$A$2:$ZZ$2))&amp;"-"&amp;YEAR(MAX(parlvotes_eu!$A$2:$ZZ$2))))</f>
        <v>Dataset includes years 1996-2019</v>
      </c>
      <c r="J5" s="171" t="str">
        <f>IF(MAX(presvotes!$A$2:$ZZ$2)&lt;1,"Tab is grey to indicate that this information is not collected for "&amp;$A$1,IF(MAX(presvotes!$A$2:$ZZ$2)=MIN(presvotes!$A$2:$ZZ$2),"Dataset includes only "&amp;YEAR(MAX(presvotes!$A$2:$ZZ$2)),"Dataset includes years "&amp;YEAR(MIN(presvotes!$A$2:$ZZ$2))&amp;"-"&amp;YEAR(MAX(presvotes!$A$2:$ZZ$2))))</f>
        <v>Dataset includes years 1994-2018</v>
      </c>
      <c r="K5" s="171" t="str">
        <f>IF(MAX(refvotes!$A$2:$ZZ$2)&lt;1,"Tab is grey to indicate that this information is not collected for "&amp;$A$1,IF(MAX(refvotes!$A$2:$ZZ$2)=MIN(refvotes!$A$2:$ZZ$2),"Dataset includes only "&amp;YEAR(MAX(refvotes!$A$2:$ZZ$2)),"Dataset includes years "&amp;YEAR(MIN(refvotes!$A$2:$ZZ$2))&amp;"-"&amp;YEAR(MAX(refvotes!$A$2:$ZZ$2))))</f>
        <v>Dataset includes only 1994</v>
      </c>
      <c r="L5" s="171" t="s">
        <v>156</v>
      </c>
      <c r="M5" s="171" t="s">
        <v>156</v>
      </c>
      <c r="N5" s="171" t="s">
        <v>156</v>
      </c>
      <c r="O5" s="171" t="s">
        <v>156</v>
      </c>
      <c r="P5" s="171" t="s">
        <v>156</v>
      </c>
      <c r="Q5" s="171" t="s">
        <v>157</v>
      </c>
    </row>
    <row r="6" spans="1:17" ht="51">
      <c r="A6" s="171" t="str">
        <f>"Special notes for "&amp;A1</f>
        <v>Special notes for Finland</v>
      </c>
      <c r="B6" s="171"/>
      <c r="C6" s="171"/>
      <c r="D6" s="171" t="s">
        <v>158</v>
      </c>
      <c r="E6" s="171"/>
      <c r="F6" s="171"/>
      <c r="G6" s="171"/>
      <c r="H6" s="171"/>
      <c r="I6" s="171"/>
      <c r="J6" s="171"/>
      <c r="K6" s="171"/>
      <c r="L6" s="171"/>
      <c r="M6" s="171"/>
      <c r="N6" s="171"/>
      <c r="Q6" s="171"/>
    </row>
    <row r="7" spans="1:17" ht="295.95" customHeight="1">
      <c r="A7" s="173" t="s">
        <v>159</v>
      </c>
      <c r="B7" s="173" t="s">
        <v>160</v>
      </c>
      <c r="C7" s="173"/>
      <c r="D7" s="173" t="s">
        <v>110</v>
      </c>
      <c r="E7" s="173"/>
      <c r="F7" s="173" t="s">
        <v>161</v>
      </c>
      <c r="G7" s="173"/>
      <c r="H7" s="173" t="s">
        <v>161</v>
      </c>
      <c r="I7" s="173"/>
      <c r="J7" s="173"/>
      <c r="K7" s="173" t="s">
        <v>162</v>
      </c>
      <c r="L7" s="173" t="s">
        <v>84</v>
      </c>
      <c r="M7" s="173" t="s">
        <v>163</v>
      </c>
      <c r="N7" s="173" t="s">
        <v>164</v>
      </c>
      <c r="O7" s="173" t="s">
        <v>163</v>
      </c>
      <c r="P7" s="173" t="s">
        <v>163</v>
      </c>
      <c r="Q7" s="173" t="s">
        <v>165</v>
      </c>
    </row>
    <row r="8" spans="1:17">
      <c r="A8" s="171"/>
      <c r="B8" s="171"/>
      <c r="C8" s="171"/>
      <c r="D8" s="171"/>
      <c r="E8" s="171"/>
      <c r="F8" s="171"/>
      <c r="G8" s="171"/>
      <c r="H8" s="171"/>
      <c r="I8" s="171"/>
      <c r="J8" s="171"/>
      <c r="K8" s="171"/>
      <c r="L8" s="171"/>
      <c r="M8" s="171"/>
      <c r="N8" s="171"/>
    </row>
    <row r="13" spans="1:17">
      <c r="A13" s="174"/>
    </row>
  </sheetData>
  <mergeCells count="3">
    <mergeCell ref="A1:K1"/>
    <mergeCell ref="A2:K2"/>
    <mergeCell ref="M2:Q2"/>
  </mergeCells>
  <pageMargins left="0.7" right="0.7" top="0.75" bottom="0.75" header="0.3" footer="0.3"/>
  <pageSetup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ED2BE"/>
  </sheetPr>
  <dimension ref="A1:JB210"/>
  <sheetViews>
    <sheetView zoomScaleNormal="100" workbookViewId="0">
      <pane xSplit="2" ySplit="10" topLeftCell="CG11" activePane="bottomRight" state="frozen"/>
      <selection activeCell="I6" sqref="I6"/>
      <selection pane="topRight" activeCell="I6" sqref="I6"/>
      <selection pane="bottomLeft" activeCell="I6" sqref="I6"/>
      <selection pane="bottomRight" activeCell="DC23" sqref="DC23"/>
    </sheetView>
  </sheetViews>
  <sheetFormatPr defaultColWidth="5.6640625" defaultRowHeight="13.5" customHeight="1"/>
  <cols>
    <col min="1" max="1" width="11.44140625" style="1" customWidth="1"/>
    <col min="2" max="2" width="41.88671875" style="1" bestFit="1" customWidth="1"/>
    <col min="3" max="3" width="11.44140625" style="1" customWidth="1"/>
    <col min="4" max="4" width="5.6640625" style="1"/>
    <col min="5" max="5" width="11.44140625" style="1" customWidth="1"/>
    <col min="6" max="6" width="6" style="1" bestFit="1" customWidth="1"/>
    <col min="7" max="10" width="5.6640625" style="1"/>
    <col min="11" max="22" width="1.5546875" style="1" customWidth="1"/>
    <col min="23" max="23" width="11.44140625" style="1" customWidth="1"/>
    <col min="24" max="24" width="5.6640625" style="1"/>
    <col min="25" max="25" width="11.44140625" style="1" customWidth="1"/>
    <col min="26" max="28" width="5.6640625" style="1"/>
    <col min="29" max="29" width="6.77734375" style="1" bestFit="1" customWidth="1"/>
    <col min="30" max="30" width="5.6640625" style="1"/>
    <col min="31" max="42" width="1" style="1" customWidth="1"/>
    <col min="43" max="43" width="11.44140625" style="1" customWidth="1"/>
    <col min="44" max="44" width="5.6640625" style="1"/>
    <col min="45" max="45" width="11.44140625" style="1" customWidth="1"/>
    <col min="46" max="46" width="6.21875" style="1" bestFit="1" customWidth="1"/>
    <col min="47" max="48" width="5.6640625" style="1"/>
    <col min="49" max="49" width="6" style="1" bestFit="1" customWidth="1"/>
    <col min="50" max="50" width="5.6640625" style="1"/>
    <col min="51" max="62" width="0.6640625" style="1" customWidth="1"/>
    <col min="63" max="63" width="11.44140625" style="1" customWidth="1"/>
    <col min="64" max="64" width="5.6640625" style="1"/>
    <col min="65" max="65" width="11.44140625" style="1" customWidth="1"/>
    <col min="66" max="66" width="7.21875" style="1" bestFit="1" customWidth="1"/>
    <col min="67" max="69" width="5.6640625" style="1"/>
    <col min="70" max="70" width="7.21875" style="1" customWidth="1"/>
    <col min="71" max="82" width="1" style="1" customWidth="1"/>
    <col min="83" max="83" width="12.77734375" style="1" customWidth="1"/>
    <col min="84" max="84" width="9.44140625" style="1" bestFit="1" customWidth="1"/>
    <col min="85" max="85" width="11.44140625" style="1" customWidth="1"/>
    <col min="86" max="90" width="5.6640625" style="1"/>
    <col min="91" max="102" width="1" style="1" customWidth="1"/>
    <col min="103" max="103" width="11.44140625" style="1" customWidth="1"/>
    <col min="104" max="104" width="5.6640625" style="1"/>
    <col min="105" max="105" width="11.44140625" style="1" customWidth="1"/>
    <col min="106" max="110" width="5.6640625" style="1"/>
    <col min="111" max="111" width="11.44140625" style="1" customWidth="1"/>
    <col min="112" max="116" width="5.6640625" style="1"/>
    <col min="117" max="117" width="11.44140625" style="1" customWidth="1"/>
    <col min="118" max="122" width="5.6640625" style="1"/>
    <col min="123" max="123" width="11.44140625" style="1" customWidth="1"/>
    <col min="124" max="124" width="5.6640625" style="1"/>
    <col min="125" max="125" width="11.44140625" style="1" customWidth="1"/>
    <col min="126" max="130" width="5.6640625" style="1"/>
    <col min="131" max="131" width="11.44140625" style="1" customWidth="1"/>
    <col min="132" max="136" width="5.6640625" style="1"/>
    <col min="137" max="137" width="11.44140625" style="1" customWidth="1"/>
    <col min="138" max="142" width="5.6640625" style="1"/>
    <col min="143" max="143" width="11.44140625" style="1" customWidth="1"/>
    <col min="144" max="144" width="5.6640625" style="1"/>
    <col min="145" max="145" width="11.44140625" style="1" customWidth="1"/>
    <col min="146" max="150" width="5.6640625" style="1"/>
    <col min="151" max="151" width="11.44140625" style="1" customWidth="1"/>
    <col min="152" max="156" width="5.6640625" style="1"/>
    <col min="157" max="157" width="11.44140625" style="1" customWidth="1"/>
    <col min="158" max="162" width="5.6640625" style="1"/>
    <col min="163" max="163" width="11.44140625" style="1" customWidth="1"/>
    <col min="164" max="182" width="5.6640625" style="1"/>
    <col min="183" max="183" width="11.44140625" style="1" customWidth="1"/>
    <col min="184" max="190" width="5.6640625" style="1"/>
    <col min="191" max="191" width="11.44140625" style="1" customWidth="1"/>
    <col min="192" max="196" width="5.6640625" style="1"/>
    <col min="197" max="197" width="11.44140625" style="1" customWidth="1"/>
    <col min="198" max="202" width="5.6640625" style="1"/>
    <col min="203" max="203" width="11.44140625" style="1" customWidth="1"/>
    <col min="204" max="204" width="5.6640625" style="1"/>
    <col min="205" max="205" width="11.44140625" style="1" customWidth="1"/>
    <col min="206" max="210" width="5.6640625" style="1"/>
    <col min="211" max="211" width="11.44140625" style="1" customWidth="1"/>
    <col min="212" max="216" width="5.6640625" style="1"/>
    <col min="217" max="217" width="11.44140625" style="1" customWidth="1"/>
    <col min="218" max="222" width="5.6640625" style="1"/>
    <col min="223" max="223" width="11.44140625" style="1" customWidth="1"/>
    <col min="224" max="224" width="5.6640625" style="1"/>
    <col min="225" max="226" width="11.44140625" style="1" customWidth="1"/>
    <col min="227" max="230" width="5.6640625" style="1"/>
    <col min="231" max="231" width="11.44140625" style="1" customWidth="1"/>
    <col min="232" max="236" width="5.6640625" style="1"/>
    <col min="237" max="237" width="11.44140625" style="1" customWidth="1"/>
    <col min="238" max="242" width="5.6640625" style="1"/>
    <col min="243" max="243" width="11.44140625" style="1" customWidth="1"/>
    <col min="244" max="244" width="5.6640625" style="1"/>
    <col min="245" max="245" width="11.44140625" style="1" customWidth="1"/>
    <col min="246" max="250" width="5.6640625" style="1"/>
    <col min="251" max="251" width="11.44140625" style="1" customWidth="1"/>
    <col min="252" max="256" width="5.6640625" style="1"/>
    <col min="257" max="257" width="11.44140625" style="1" customWidth="1"/>
    <col min="258" max="16384" width="5.6640625" style="1"/>
  </cols>
  <sheetData>
    <row r="1" spans="1:262" s="20" customFormat="1" ht="13.5" customHeight="1">
      <c r="A1" s="15" t="s">
        <v>19</v>
      </c>
      <c r="B1" s="15"/>
      <c r="C1" s="16">
        <v>35358</v>
      </c>
      <c r="D1" s="17"/>
      <c r="E1" s="17"/>
      <c r="F1" s="17"/>
      <c r="G1" s="17"/>
      <c r="H1" s="17"/>
      <c r="I1" s="17"/>
      <c r="J1" s="17" t="s">
        <v>118</v>
      </c>
      <c r="K1" s="18"/>
      <c r="L1" s="17"/>
      <c r="M1" s="17"/>
      <c r="N1" s="17"/>
      <c r="O1" s="17"/>
      <c r="P1" s="19"/>
      <c r="Q1" s="17"/>
      <c r="R1" s="17"/>
      <c r="S1" s="17"/>
      <c r="T1" s="17"/>
      <c r="U1" s="17" t="s">
        <v>118</v>
      </c>
      <c r="V1" s="17"/>
      <c r="W1" s="16">
        <v>36324</v>
      </c>
      <c r="X1" s="17"/>
      <c r="Y1" s="17"/>
      <c r="Z1" s="17"/>
      <c r="AA1" s="17"/>
      <c r="AB1" s="17"/>
      <c r="AC1" s="17"/>
      <c r="AD1" s="17" t="s">
        <v>118</v>
      </c>
      <c r="AE1" s="18"/>
      <c r="AF1" s="17"/>
      <c r="AG1" s="17"/>
      <c r="AH1" s="17"/>
      <c r="AI1" s="17"/>
      <c r="AJ1" s="19"/>
      <c r="AK1" s="17"/>
      <c r="AL1" s="17"/>
      <c r="AM1" s="17"/>
      <c r="AN1" s="17"/>
      <c r="AO1" s="17" t="s">
        <v>118</v>
      </c>
      <c r="AP1" s="17"/>
      <c r="AQ1" s="16">
        <v>38151</v>
      </c>
      <c r="AR1" s="17"/>
      <c r="AS1" s="17"/>
      <c r="AT1" s="17"/>
      <c r="AU1" s="17"/>
      <c r="AV1" s="17"/>
      <c r="AW1" s="17"/>
      <c r="AX1" s="17" t="s">
        <v>118</v>
      </c>
      <c r="AY1" s="18"/>
      <c r="AZ1" s="17"/>
      <c r="BA1" s="17"/>
      <c r="BB1" s="17"/>
      <c r="BC1" s="17"/>
      <c r="BD1" s="19"/>
      <c r="BE1" s="17"/>
      <c r="BF1" s="17"/>
      <c r="BG1" s="17"/>
      <c r="BH1" s="17"/>
      <c r="BI1" s="17" t="s">
        <v>118</v>
      </c>
      <c r="BJ1" s="17"/>
      <c r="BK1" s="16">
        <v>39971</v>
      </c>
      <c r="BL1" s="17"/>
      <c r="BM1" s="17"/>
      <c r="BN1" s="17"/>
      <c r="BO1" s="17"/>
      <c r="BP1" s="17"/>
      <c r="BQ1" s="17"/>
      <c r="BR1" s="17" t="s">
        <v>118</v>
      </c>
      <c r="BS1" s="18"/>
      <c r="BT1" s="17"/>
      <c r="BU1" s="17"/>
      <c r="BV1" s="17"/>
      <c r="BW1" s="17"/>
      <c r="BX1" s="19"/>
      <c r="BY1" s="17"/>
      <c r="BZ1" s="17"/>
      <c r="CA1" s="17"/>
      <c r="CB1" s="17"/>
      <c r="CC1" s="17" t="s">
        <v>118</v>
      </c>
      <c r="CD1" s="17"/>
      <c r="CE1" s="16">
        <v>41784</v>
      </c>
      <c r="CF1" s="17"/>
      <c r="CG1" s="17"/>
      <c r="CH1" s="17"/>
      <c r="CI1" s="17"/>
      <c r="CJ1" s="17"/>
      <c r="CK1" s="17"/>
      <c r="CL1" s="17" t="s">
        <v>118</v>
      </c>
      <c r="CM1" s="18"/>
      <c r="CN1" s="17"/>
      <c r="CO1" s="17"/>
      <c r="CP1" s="17"/>
      <c r="CQ1" s="17"/>
      <c r="CR1" s="19"/>
      <c r="CS1" s="17"/>
      <c r="CT1" s="17"/>
      <c r="CU1" s="17"/>
      <c r="CV1" s="17"/>
      <c r="CW1" s="17" t="s">
        <v>118</v>
      </c>
      <c r="CX1" s="17"/>
      <c r="CY1" s="16">
        <v>43611</v>
      </c>
      <c r="CZ1" s="17"/>
      <c r="DA1" s="17"/>
      <c r="DB1" s="17"/>
      <c r="DC1" s="17"/>
      <c r="DD1" s="17"/>
      <c r="DE1" s="17"/>
      <c r="DF1" s="17" t="s">
        <v>118</v>
      </c>
      <c r="DG1" s="18"/>
      <c r="DH1" s="17"/>
      <c r="DI1" s="17"/>
      <c r="DJ1" s="17"/>
      <c r="DK1" s="17"/>
      <c r="DL1" s="19"/>
      <c r="DM1" s="17"/>
      <c r="DN1" s="17"/>
      <c r="DO1" s="17"/>
      <c r="DP1" s="17"/>
      <c r="DQ1" s="17" t="s">
        <v>118</v>
      </c>
      <c r="DR1" s="17"/>
      <c r="DS1" s="16"/>
      <c r="DT1" s="17"/>
      <c r="DU1" s="17"/>
      <c r="DV1" s="17"/>
      <c r="DW1" s="17"/>
      <c r="DX1" s="17"/>
      <c r="DY1" s="17"/>
      <c r="DZ1" s="17" t="s">
        <v>118</v>
      </c>
      <c r="EA1" s="18"/>
      <c r="EB1" s="17"/>
      <c r="EC1" s="17"/>
      <c r="ED1" s="17"/>
      <c r="EE1" s="17"/>
      <c r="EF1" s="19"/>
      <c r="EG1" s="17"/>
      <c r="EH1" s="17"/>
      <c r="EI1" s="17"/>
      <c r="EJ1" s="17"/>
      <c r="EK1" s="17" t="s">
        <v>118</v>
      </c>
      <c r="EL1" s="17"/>
      <c r="EM1" s="16"/>
      <c r="EN1" s="17"/>
      <c r="EO1" s="17"/>
      <c r="EP1" s="17"/>
      <c r="EQ1" s="17"/>
      <c r="ER1" s="17"/>
      <c r="ES1" s="17"/>
      <c r="ET1" s="17" t="s">
        <v>118</v>
      </c>
      <c r="EU1" s="18"/>
      <c r="EV1" s="17"/>
      <c r="EW1" s="17"/>
      <c r="EX1" s="17"/>
      <c r="EY1" s="17"/>
      <c r="EZ1" s="19"/>
      <c r="FA1" s="17"/>
      <c r="FB1" s="17"/>
      <c r="FC1" s="17"/>
      <c r="FD1" s="17"/>
      <c r="FE1" s="17" t="s">
        <v>118</v>
      </c>
      <c r="FF1" s="17"/>
      <c r="FG1" s="16"/>
      <c r="FH1" s="17"/>
      <c r="FI1" s="17"/>
      <c r="FJ1" s="17"/>
      <c r="FK1" s="17"/>
      <c r="FL1" s="17"/>
      <c r="FM1" s="17"/>
      <c r="FN1" s="17" t="s">
        <v>118</v>
      </c>
      <c r="FO1" s="18"/>
      <c r="FP1" s="17"/>
      <c r="FQ1" s="17"/>
      <c r="FR1" s="17"/>
      <c r="FS1" s="17"/>
      <c r="FT1" s="19"/>
      <c r="FU1" s="17"/>
      <c r="FV1" s="17"/>
      <c r="FW1" s="17"/>
      <c r="FX1" s="17"/>
      <c r="FY1" s="17" t="s">
        <v>118</v>
      </c>
      <c r="FZ1" s="17"/>
      <c r="GA1" s="16"/>
      <c r="GB1" s="17"/>
      <c r="GC1" s="17"/>
      <c r="GD1" s="17"/>
      <c r="GE1" s="17"/>
      <c r="GF1" s="17"/>
      <c r="GG1" s="17"/>
      <c r="GH1" s="17" t="s">
        <v>118</v>
      </c>
      <c r="GI1" s="18"/>
      <c r="GJ1" s="17"/>
      <c r="GK1" s="17"/>
      <c r="GL1" s="17"/>
      <c r="GM1" s="17"/>
      <c r="GN1" s="19"/>
      <c r="GO1" s="17"/>
      <c r="GP1" s="17"/>
      <c r="GQ1" s="17"/>
      <c r="GR1" s="17"/>
      <c r="GS1" s="17" t="s">
        <v>118</v>
      </c>
      <c r="GT1" s="17"/>
      <c r="GU1" s="16"/>
      <c r="GV1" s="17"/>
      <c r="GW1" s="17"/>
      <c r="GX1" s="17"/>
      <c r="GY1" s="17"/>
      <c r="GZ1" s="17"/>
      <c r="HA1" s="17"/>
      <c r="HB1" s="17" t="s">
        <v>118</v>
      </c>
      <c r="HC1" s="18"/>
      <c r="HD1" s="17"/>
      <c r="HE1" s="17"/>
      <c r="HF1" s="17"/>
      <c r="HG1" s="17"/>
      <c r="HH1" s="19"/>
      <c r="HI1" s="17"/>
      <c r="HJ1" s="17"/>
      <c r="HK1" s="17"/>
      <c r="HL1" s="17"/>
      <c r="HM1" s="17" t="s">
        <v>118</v>
      </c>
      <c r="HN1" s="17"/>
      <c r="HO1" s="16"/>
      <c r="HP1" s="17"/>
      <c r="HQ1" s="17"/>
      <c r="HR1" s="17"/>
      <c r="HS1" s="17"/>
      <c r="HT1" s="17"/>
      <c r="HU1" s="17"/>
      <c r="HV1" s="17" t="s">
        <v>118</v>
      </c>
      <c r="HW1" s="18"/>
      <c r="HX1" s="17"/>
      <c r="HY1" s="17"/>
      <c r="HZ1" s="17"/>
      <c r="IA1" s="17"/>
      <c r="IB1" s="19"/>
      <c r="IC1" s="17"/>
      <c r="ID1" s="17"/>
      <c r="IE1" s="17"/>
      <c r="IF1" s="17"/>
      <c r="IG1" s="17" t="s">
        <v>118</v>
      </c>
      <c r="IH1" s="17"/>
      <c r="II1" s="16"/>
      <c r="IJ1" s="17"/>
      <c r="IK1" s="17"/>
      <c r="IL1" s="17"/>
      <c r="IM1" s="17"/>
      <c r="IN1" s="17"/>
      <c r="IO1" s="17"/>
      <c r="IP1" s="17" t="s">
        <v>118</v>
      </c>
      <c r="IQ1" s="18"/>
      <c r="IR1" s="17"/>
      <c r="IS1" s="17"/>
      <c r="IT1" s="17"/>
      <c r="IU1" s="17"/>
      <c r="IV1" s="19"/>
      <c r="IW1" s="17"/>
      <c r="IX1" s="17"/>
      <c r="IY1" s="17"/>
      <c r="IZ1" s="17"/>
      <c r="JA1" s="17" t="s">
        <v>118</v>
      </c>
      <c r="JB1" s="17"/>
    </row>
    <row r="2" spans="1:262" s="20" customFormat="1" ht="13.5" customHeight="1">
      <c r="A2" s="15" t="s">
        <v>129</v>
      </c>
      <c r="B2" s="15"/>
      <c r="C2" s="16">
        <v>35358</v>
      </c>
      <c r="D2" s="17"/>
      <c r="E2" s="17"/>
      <c r="F2" s="17"/>
      <c r="G2" s="17"/>
      <c r="H2" s="17"/>
      <c r="I2" s="17"/>
      <c r="J2" s="17"/>
      <c r="K2" s="18"/>
      <c r="L2" s="17"/>
      <c r="M2" s="17"/>
      <c r="N2" s="17"/>
      <c r="O2" s="17"/>
      <c r="P2" s="19"/>
      <c r="Q2" s="17"/>
      <c r="R2" s="17"/>
      <c r="S2" s="17"/>
      <c r="T2" s="17"/>
      <c r="U2" s="17"/>
      <c r="V2" s="17"/>
      <c r="W2" s="16">
        <v>36324</v>
      </c>
      <c r="X2" s="17"/>
      <c r="Y2" s="17"/>
      <c r="Z2" s="17"/>
      <c r="AA2" s="17"/>
      <c r="AB2" s="17"/>
      <c r="AC2" s="17"/>
      <c r="AD2" s="17"/>
      <c r="AE2" s="18"/>
      <c r="AF2" s="17"/>
      <c r="AG2" s="17"/>
      <c r="AH2" s="17"/>
      <c r="AI2" s="17"/>
      <c r="AJ2" s="19"/>
      <c r="AK2" s="17"/>
      <c r="AL2" s="17"/>
      <c r="AM2" s="17"/>
      <c r="AN2" s="17"/>
      <c r="AO2" s="17"/>
      <c r="AP2" s="17"/>
      <c r="AQ2" s="16">
        <v>38151</v>
      </c>
      <c r="AR2" s="17"/>
      <c r="AS2" s="17"/>
      <c r="AT2" s="17"/>
      <c r="AU2" s="17"/>
      <c r="AV2" s="17"/>
      <c r="AW2" s="17"/>
      <c r="AX2" s="17"/>
      <c r="AY2" s="18"/>
      <c r="AZ2" s="17"/>
      <c r="BA2" s="17"/>
      <c r="BB2" s="17"/>
      <c r="BC2" s="17"/>
      <c r="BD2" s="19"/>
      <c r="BE2" s="17"/>
      <c r="BF2" s="17"/>
      <c r="BG2" s="17"/>
      <c r="BH2" s="17"/>
      <c r="BI2" s="17"/>
      <c r="BJ2" s="17"/>
      <c r="BK2" s="16">
        <v>39971</v>
      </c>
      <c r="BL2" s="17"/>
      <c r="BM2" s="17"/>
      <c r="BN2" s="17"/>
      <c r="BO2" s="17"/>
      <c r="BP2" s="17"/>
      <c r="BQ2" s="17"/>
      <c r="BR2" s="17"/>
      <c r="BS2" s="18"/>
      <c r="BT2" s="17"/>
      <c r="BU2" s="17"/>
      <c r="BV2" s="17"/>
      <c r="BW2" s="17"/>
      <c r="BX2" s="19"/>
      <c r="BY2" s="17"/>
      <c r="BZ2" s="17"/>
      <c r="CA2" s="17"/>
      <c r="CB2" s="17"/>
      <c r="CC2" s="17"/>
      <c r="CD2" s="17"/>
      <c r="CE2" s="16">
        <v>41784</v>
      </c>
      <c r="CF2" s="17"/>
      <c r="CG2" s="17"/>
      <c r="CH2" s="17"/>
      <c r="CI2" s="17"/>
      <c r="CJ2" s="17"/>
      <c r="CK2" s="17"/>
      <c r="CL2" s="17"/>
      <c r="CM2" s="18"/>
      <c r="CN2" s="17"/>
      <c r="CO2" s="17"/>
      <c r="CP2" s="17"/>
      <c r="CQ2" s="17"/>
      <c r="CR2" s="19"/>
      <c r="CS2" s="17"/>
      <c r="CT2" s="17"/>
      <c r="CU2" s="17"/>
      <c r="CV2" s="17"/>
      <c r="CW2" s="17"/>
      <c r="CX2" s="17"/>
      <c r="CY2" s="16">
        <v>43611</v>
      </c>
      <c r="CZ2" s="17"/>
      <c r="DA2" s="17"/>
      <c r="DB2" s="17"/>
      <c r="DC2" s="17"/>
      <c r="DD2" s="17"/>
      <c r="DE2" s="17"/>
      <c r="DF2" s="17"/>
      <c r="DG2" s="18"/>
      <c r="DH2" s="17"/>
      <c r="DI2" s="17"/>
      <c r="DJ2" s="17"/>
      <c r="DK2" s="17"/>
      <c r="DL2" s="19"/>
      <c r="DM2" s="17"/>
      <c r="DN2" s="17"/>
      <c r="DO2" s="17"/>
      <c r="DP2" s="17"/>
      <c r="DQ2" s="17"/>
      <c r="DR2" s="17"/>
      <c r="DS2" s="16"/>
      <c r="DT2" s="17"/>
      <c r="DU2" s="17"/>
      <c r="DV2" s="17"/>
      <c r="DW2" s="17"/>
      <c r="DX2" s="17"/>
      <c r="DY2" s="17"/>
      <c r="DZ2" s="17"/>
      <c r="EA2" s="18"/>
      <c r="EB2" s="17"/>
      <c r="EC2" s="17"/>
      <c r="ED2" s="17"/>
      <c r="EE2" s="17"/>
      <c r="EF2" s="19"/>
      <c r="EG2" s="17"/>
      <c r="EH2" s="17"/>
      <c r="EI2" s="17"/>
      <c r="EJ2" s="17"/>
      <c r="EK2" s="17"/>
      <c r="EL2" s="17"/>
      <c r="EM2" s="16"/>
      <c r="EN2" s="17"/>
      <c r="EO2" s="17"/>
      <c r="EP2" s="17"/>
      <c r="EQ2" s="17"/>
      <c r="ER2" s="17"/>
      <c r="ES2" s="17"/>
      <c r="ET2" s="17"/>
      <c r="EU2" s="18"/>
      <c r="EV2" s="17"/>
      <c r="EW2" s="17"/>
      <c r="EX2" s="17"/>
      <c r="EY2" s="17"/>
      <c r="EZ2" s="19"/>
      <c r="FA2" s="17"/>
      <c r="FB2" s="17"/>
      <c r="FC2" s="17"/>
      <c r="FD2" s="17"/>
      <c r="FE2" s="17"/>
      <c r="FF2" s="17"/>
      <c r="FG2" s="16"/>
      <c r="FH2" s="17"/>
      <c r="FI2" s="17"/>
      <c r="FJ2" s="17"/>
      <c r="FK2" s="17"/>
      <c r="FL2" s="17"/>
      <c r="FM2" s="17"/>
      <c r="FN2" s="17"/>
      <c r="FO2" s="18"/>
      <c r="FP2" s="17"/>
      <c r="FQ2" s="17"/>
      <c r="FR2" s="17"/>
      <c r="FS2" s="17"/>
      <c r="FT2" s="19"/>
      <c r="FU2" s="17"/>
      <c r="FV2" s="17"/>
      <c r="FW2" s="17"/>
      <c r="FX2" s="17"/>
      <c r="FY2" s="17"/>
      <c r="FZ2" s="17"/>
      <c r="GA2" s="16"/>
      <c r="GB2" s="17"/>
      <c r="GC2" s="17"/>
      <c r="GD2" s="17"/>
      <c r="GE2" s="17"/>
      <c r="GF2" s="17"/>
      <c r="GG2" s="17"/>
      <c r="GH2" s="17"/>
      <c r="GI2" s="18"/>
      <c r="GJ2" s="17"/>
      <c r="GK2" s="17"/>
      <c r="GL2" s="17"/>
      <c r="GM2" s="17"/>
      <c r="GN2" s="19"/>
      <c r="GO2" s="17"/>
      <c r="GP2" s="17"/>
      <c r="GQ2" s="17"/>
      <c r="GR2" s="17"/>
      <c r="GS2" s="17"/>
      <c r="GT2" s="17"/>
      <c r="GU2" s="16"/>
      <c r="GV2" s="17"/>
      <c r="GW2" s="17"/>
      <c r="GX2" s="17"/>
      <c r="GY2" s="17"/>
      <c r="GZ2" s="17"/>
      <c r="HA2" s="17"/>
      <c r="HB2" s="17"/>
      <c r="HC2" s="18"/>
      <c r="HD2" s="17"/>
      <c r="HE2" s="17"/>
      <c r="HF2" s="17"/>
      <c r="HG2" s="17"/>
      <c r="HH2" s="19"/>
      <c r="HI2" s="17"/>
      <c r="HJ2" s="17"/>
      <c r="HK2" s="17"/>
      <c r="HL2" s="17"/>
      <c r="HM2" s="17"/>
      <c r="HN2" s="17"/>
      <c r="HO2" s="16"/>
      <c r="HP2" s="17"/>
      <c r="HQ2" s="17"/>
      <c r="HR2" s="17"/>
      <c r="HS2" s="17"/>
      <c r="HT2" s="17"/>
      <c r="HU2" s="17"/>
      <c r="HV2" s="17"/>
      <c r="HW2" s="18"/>
      <c r="HX2" s="17"/>
      <c r="HY2" s="17"/>
      <c r="HZ2" s="17"/>
      <c r="IA2" s="17"/>
      <c r="IB2" s="19"/>
      <c r="IC2" s="17"/>
      <c r="ID2" s="17"/>
      <c r="IE2" s="17"/>
      <c r="IF2" s="17"/>
      <c r="IG2" s="17"/>
      <c r="IH2" s="17"/>
      <c r="II2" s="16"/>
      <c r="IJ2" s="17"/>
      <c r="IK2" s="17"/>
      <c r="IL2" s="17"/>
      <c r="IM2" s="17"/>
      <c r="IN2" s="17"/>
      <c r="IO2" s="17"/>
      <c r="IP2" s="17"/>
      <c r="IQ2" s="18"/>
      <c r="IR2" s="17"/>
      <c r="IS2" s="17"/>
      <c r="IT2" s="17"/>
      <c r="IU2" s="17"/>
      <c r="IV2" s="19"/>
      <c r="IW2" s="17"/>
      <c r="IX2" s="17"/>
      <c r="IY2" s="17"/>
      <c r="IZ2" s="17"/>
      <c r="JA2" s="17"/>
      <c r="JB2" s="17"/>
    </row>
    <row r="3" spans="1:262" ht="13.5" customHeight="1">
      <c r="A3" s="21" t="s">
        <v>21</v>
      </c>
      <c r="B3" s="21"/>
      <c r="C3" s="22">
        <v>16</v>
      </c>
      <c r="D3" s="23"/>
      <c r="E3" s="23"/>
      <c r="F3" s="23"/>
      <c r="G3" s="23"/>
      <c r="H3" s="23"/>
      <c r="I3" s="23"/>
      <c r="J3" s="23"/>
      <c r="K3" s="24"/>
      <c r="L3" s="23"/>
      <c r="M3" s="23"/>
      <c r="N3" s="23"/>
      <c r="O3" s="23"/>
      <c r="P3" s="25"/>
      <c r="Q3" s="23"/>
      <c r="R3" s="23"/>
      <c r="S3" s="23"/>
      <c r="T3" s="23"/>
      <c r="U3" s="23"/>
      <c r="V3" s="23"/>
      <c r="W3" s="22">
        <v>16</v>
      </c>
      <c r="X3" s="23"/>
      <c r="Y3" s="23"/>
      <c r="Z3" s="23"/>
      <c r="AA3" s="23"/>
      <c r="AB3" s="23"/>
      <c r="AC3" s="23"/>
      <c r="AD3" s="23"/>
      <c r="AE3" s="24"/>
      <c r="AF3" s="23"/>
      <c r="AG3" s="23"/>
      <c r="AH3" s="23"/>
      <c r="AI3" s="23"/>
      <c r="AJ3" s="25"/>
      <c r="AK3" s="23"/>
      <c r="AL3" s="23"/>
      <c r="AM3" s="23"/>
      <c r="AN3" s="23"/>
      <c r="AO3" s="23"/>
      <c r="AP3" s="23"/>
      <c r="AQ3" s="22">
        <v>14</v>
      </c>
      <c r="AR3" s="23"/>
      <c r="AS3" s="23"/>
      <c r="AT3" s="23"/>
      <c r="AU3" s="23"/>
      <c r="AV3" s="23"/>
      <c r="AW3" s="23"/>
      <c r="AX3" s="23"/>
      <c r="AY3" s="24"/>
      <c r="AZ3" s="23"/>
      <c r="BA3" s="23"/>
      <c r="BB3" s="23"/>
      <c r="BC3" s="23"/>
      <c r="BD3" s="25"/>
      <c r="BE3" s="23"/>
      <c r="BF3" s="23"/>
      <c r="BG3" s="23"/>
      <c r="BH3" s="23"/>
      <c r="BI3" s="23"/>
      <c r="BJ3" s="23"/>
      <c r="BK3" s="22">
        <v>13</v>
      </c>
      <c r="BL3" s="23"/>
      <c r="BM3" s="23"/>
      <c r="BN3" s="23"/>
      <c r="BO3" s="23"/>
      <c r="BP3" s="23"/>
      <c r="BQ3" s="23"/>
      <c r="BR3" s="23"/>
      <c r="BS3" s="24"/>
      <c r="BT3" s="23"/>
      <c r="BU3" s="23"/>
      <c r="BV3" s="23"/>
      <c r="BW3" s="23"/>
      <c r="BX3" s="25"/>
      <c r="BY3" s="23"/>
      <c r="BZ3" s="23"/>
      <c r="CA3" s="23"/>
      <c r="CB3" s="23"/>
      <c r="CC3" s="23"/>
      <c r="CD3" s="23"/>
      <c r="CE3" s="22">
        <v>13</v>
      </c>
      <c r="CF3" s="23"/>
      <c r="CG3" s="23"/>
      <c r="CH3" s="23"/>
      <c r="CI3" s="23"/>
      <c r="CJ3" s="23"/>
      <c r="CK3" s="23"/>
      <c r="CL3" s="23"/>
      <c r="CM3" s="24"/>
      <c r="CN3" s="23"/>
      <c r="CO3" s="23"/>
      <c r="CP3" s="23"/>
      <c r="CQ3" s="23"/>
      <c r="CR3" s="25"/>
      <c r="CS3" s="23"/>
      <c r="CT3" s="23"/>
      <c r="CU3" s="23"/>
      <c r="CV3" s="23"/>
      <c r="CW3" s="23"/>
      <c r="CX3" s="23"/>
      <c r="CY3" s="22">
        <v>14</v>
      </c>
      <c r="CZ3" s="23"/>
      <c r="DA3" s="23"/>
      <c r="DB3" s="23"/>
      <c r="DC3" s="23"/>
      <c r="DD3" s="23"/>
      <c r="DE3" s="23"/>
      <c r="DF3" s="23"/>
      <c r="DG3" s="24"/>
      <c r="DH3" s="23"/>
      <c r="DI3" s="23"/>
      <c r="DJ3" s="23"/>
      <c r="DK3" s="23"/>
      <c r="DL3" s="25"/>
      <c r="DM3" s="23"/>
      <c r="DN3" s="23"/>
      <c r="DO3" s="23"/>
      <c r="DP3" s="23"/>
      <c r="DQ3" s="23"/>
      <c r="DR3" s="23"/>
      <c r="DS3" s="22"/>
      <c r="DT3" s="23"/>
      <c r="DU3" s="23"/>
      <c r="DV3" s="23"/>
      <c r="DW3" s="23"/>
      <c r="DX3" s="23"/>
      <c r="DY3" s="23"/>
      <c r="DZ3" s="23"/>
      <c r="EA3" s="24"/>
      <c r="EB3" s="23"/>
      <c r="EC3" s="23"/>
      <c r="ED3" s="23"/>
      <c r="EE3" s="23"/>
      <c r="EF3" s="25"/>
      <c r="EG3" s="23"/>
      <c r="EH3" s="23"/>
      <c r="EI3" s="23"/>
      <c r="EJ3" s="23"/>
      <c r="EK3" s="23"/>
      <c r="EL3" s="23"/>
      <c r="EM3" s="22"/>
      <c r="EN3" s="23"/>
      <c r="EO3" s="23"/>
      <c r="EP3" s="23"/>
      <c r="EQ3" s="23"/>
      <c r="ER3" s="23"/>
      <c r="ES3" s="23"/>
      <c r="ET3" s="23"/>
      <c r="EU3" s="24"/>
      <c r="EV3" s="23"/>
      <c r="EW3" s="23"/>
      <c r="EX3" s="23"/>
      <c r="EY3" s="23"/>
      <c r="EZ3" s="25"/>
      <c r="FA3" s="23"/>
      <c r="FB3" s="23"/>
      <c r="FC3" s="23"/>
      <c r="FD3" s="23"/>
      <c r="FE3" s="23"/>
      <c r="FF3" s="23"/>
      <c r="FG3" s="22"/>
      <c r="FH3" s="23"/>
      <c r="FI3" s="23"/>
      <c r="FJ3" s="23"/>
      <c r="FK3" s="23"/>
      <c r="FL3" s="23"/>
      <c r="FM3" s="23"/>
      <c r="FN3" s="23"/>
      <c r="FO3" s="24"/>
      <c r="FP3" s="23"/>
      <c r="FQ3" s="23"/>
      <c r="FR3" s="23"/>
      <c r="FS3" s="23"/>
      <c r="FT3" s="25"/>
      <c r="FU3" s="23"/>
      <c r="FV3" s="23"/>
      <c r="FW3" s="23"/>
      <c r="FX3" s="23"/>
      <c r="FY3" s="23"/>
      <c r="FZ3" s="23"/>
      <c r="GA3" s="22"/>
      <c r="GB3" s="23"/>
      <c r="GC3" s="23"/>
      <c r="GD3" s="23"/>
      <c r="GE3" s="23"/>
      <c r="GF3" s="23"/>
      <c r="GG3" s="23"/>
      <c r="GH3" s="23"/>
      <c r="GI3" s="24"/>
      <c r="GJ3" s="23"/>
      <c r="GK3" s="23"/>
      <c r="GL3" s="23"/>
      <c r="GM3" s="23"/>
      <c r="GN3" s="25"/>
      <c r="GO3" s="23"/>
      <c r="GP3" s="23"/>
      <c r="GQ3" s="23"/>
      <c r="GR3" s="23"/>
      <c r="GS3" s="23"/>
      <c r="GT3" s="23"/>
      <c r="GU3" s="22"/>
      <c r="GV3" s="23"/>
      <c r="GW3" s="23"/>
      <c r="GX3" s="23"/>
      <c r="GY3" s="23"/>
      <c r="GZ3" s="23"/>
      <c r="HA3" s="23"/>
      <c r="HB3" s="23"/>
      <c r="HC3" s="24"/>
      <c r="HD3" s="23"/>
      <c r="HE3" s="23"/>
      <c r="HF3" s="23"/>
      <c r="HG3" s="23"/>
      <c r="HH3" s="25"/>
      <c r="HI3" s="23"/>
      <c r="HJ3" s="23"/>
      <c r="HK3" s="23"/>
      <c r="HL3" s="23"/>
      <c r="HM3" s="23"/>
      <c r="HN3" s="23"/>
      <c r="HO3" s="22"/>
      <c r="HP3" s="23"/>
      <c r="HQ3" s="23"/>
      <c r="HR3" s="23"/>
      <c r="HS3" s="23"/>
      <c r="HT3" s="23"/>
      <c r="HU3" s="23"/>
      <c r="HV3" s="23"/>
      <c r="HW3" s="24"/>
      <c r="HX3" s="23"/>
      <c r="HY3" s="23"/>
      <c r="HZ3" s="23"/>
      <c r="IA3" s="23"/>
      <c r="IB3" s="25"/>
      <c r="IC3" s="23"/>
      <c r="ID3" s="23"/>
      <c r="IE3" s="23"/>
      <c r="IF3" s="23"/>
      <c r="IG3" s="23"/>
      <c r="IH3" s="23"/>
      <c r="II3" s="22"/>
      <c r="IJ3" s="23"/>
      <c r="IK3" s="23"/>
      <c r="IL3" s="23"/>
      <c r="IM3" s="23"/>
      <c r="IN3" s="23"/>
      <c r="IO3" s="23"/>
      <c r="IP3" s="23"/>
      <c r="IQ3" s="24"/>
      <c r="IR3" s="23"/>
      <c r="IS3" s="23"/>
      <c r="IT3" s="23"/>
      <c r="IU3" s="23"/>
      <c r="IV3" s="25"/>
      <c r="IW3" s="23"/>
      <c r="IX3" s="23"/>
      <c r="IY3" s="23"/>
      <c r="IZ3" s="23"/>
      <c r="JA3" s="23"/>
      <c r="JB3" s="23"/>
    </row>
    <row r="4" spans="1:262" s="32" customFormat="1" ht="13.5" customHeight="1">
      <c r="A4" s="26" t="s">
        <v>22</v>
      </c>
      <c r="B4" s="27"/>
      <c r="C4" s="28">
        <v>4108703</v>
      </c>
      <c r="D4" s="29"/>
      <c r="E4" s="29"/>
      <c r="F4" s="29"/>
      <c r="G4" s="29"/>
      <c r="H4" s="29"/>
      <c r="I4" s="29"/>
      <c r="J4" s="29"/>
      <c r="K4" s="30"/>
      <c r="L4" s="29"/>
      <c r="M4" s="29"/>
      <c r="N4" s="29"/>
      <c r="O4" s="29"/>
      <c r="P4" s="31"/>
      <c r="Q4" s="29"/>
      <c r="R4" s="29"/>
      <c r="S4" s="29"/>
      <c r="T4" s="29"/>
      <c r="U4" s="29"/>
      <c r="V4" s="29"/>
      <c r="W4" s="28">
        <v>4141098</v>
      </c>
      <c r="X4" s="29"/>
      <c r="Y4" s="29"/>
      <c r="Z4" s="29"/>
      <c r="AA4" s="29"/>
      <c r="AB4" s="29"/>
      <c r="AC4" s="29"/>
      <c r="AD4" s="29"/>
      <c r="AE4" s="30"/>
      <c r="AF4" s="29"/>
      <c r="AG4" s="29"/>
      <c r="AH4" s="29"/>
      <c r="AI4" s="29"/>
      <c r="AJ4" s="31"/>
      <c r="AK4" s="29"/>
      <c r="AL4" s="29"/>
      <c r="AM4" s="29"/>
      <c r="AN4" s="29"/>
      <c r="AO4" s="29"/>
      <c r="AP4" s="29"/>
      <c r="AQ4" s="28">
        <v>4227987</v>
      </c>
      <c r="AR4" s="29"/>
      <c r="AS4" s="29"/>
      <c r="AT4" s="29"/>
      <c r="AU4" s="29"/>
      <c r="AV4" s="29"/>
      <c r="AW4" s="29"/>
      <c r="AX4" s="29"/>
      <c r="AY4" s="30"/>
      <c r="AZ4" s="29"/>
      <c r="BA4" s="29"/>
      <c r="BB4" s="29"/>
      <c r="BC4" s="29"/>
      <c r="BD4" s="31"/>
      <c r="BE4" s="29"/>
      <c r="BF4" s="29"/>
      <c r="BG4" s="29"/>
      <c r="BH4" s="29"/>
      <c r="BI4" s="29"/>
      <c r="BJ4" s="29"/>
      <c r="BK4" s="28">
        <v>4332457</v>
      </c>
      <c r="BL4" s="29"/>
      <c r="BM4" s="29"/>
      <c r="BN4" s="29"/>
      <c r="BO4" s="29"/>
      <c r="BP4" s="29"/>
      <c r="BQ4" s="29"/>
      <c r="BR4" s="29"/>
      <c r="BS4" s="30"/>
      <c r="BT4" s="29"/>
      <c r="BU4" s="29"/>
      <c r="BV4" s="29"/>
      <c r="BW4" s="29"/>
      <c r="BX4" s="31"/>
      <c r="BY4" s="29"/>
      <c r="BZ4" s="29"/>
      <c r="CA4" s="29"/>
      <c r="CB4" s="29"/>
      <c r="CC4" s="29"/>
      <c r="CD4" s="29"/>
      <c r="CE4" s="28">
        <v>4440297</v>
      </c>
      <c r="CF4" s="29"/>
      <c r="CG4" s="29"/>
      <c r="CH4" s="29"/>
      <c r="CI4" s="29"/>
      <c r="CJ4" s="29"/>
      <c r="CK4" s="29"/>
      <c r="CL4" s="29"/>
      <c r="CM4" s="30"/>
      <c r="CN4" s="29"/>
      <c r="CO4" s="29"/>
      <c r="CP4" s="29"/>
      <c r="CQ4" s="29"/>
      <c r="CR4" s="31"/>
      <c r="CS4" s="29"/>
      <c r="CT4" s="29"/>
      <c r="CU4" s="29"/>
      <c r="CV4" s="29"/>
      <c r="CW4" s="29"/>
      <c r="CX4" s="29"/>
      <c r="CY4" s="28">
        <v>4263770</v>
      </c>
      <c r="CZ4" s="29"/>
      <c r="DA4" s="29"/>
      <c r="DB4" s="29"/>
      <c r="DC4" s="29"/>
      <c r="DD4" s="29"/>
      <c r="DE4" s="29"/>
      <c r="DF4" s="29"/>
      <c r="DG4" s="30"/>
      <c r="DH4" s="29"/>
      <c r="DI4" s="29"/>
      <c r="DJ4" s="29"/>
      <c r="DK4" s="29"/>
      <c r="DL4" s="31"/>
      <c r="DM4" s="29"/>
      <c r="DN4" s="29"/>
      <c r="DO4" s="29"/>
      <c r="DP4" s="29"/>
      <c r="DQ4" s="29"/>
      <c r="DR4" s="29"/>
      <c r="DS4" s="28"/>
      <c r="DT4" s="29"/>
      <c r="DU4" s="29"/>
      <c r="DV4" s="29"/>
      <c r="DW4" s="29"/>
      <c r="DX4" s="29"/>
      <c r="DY4" s="29"/>
      <c r="DZ4" s="29"/>
      <c r="EA4" s="30"/>
      <c r="EB4" s="29"/>
      <c r="EC4" s="29"/>
      <c r="ED4" s="29"/>
      <c r="EE4" s="29"/>
      <c r="EF4" s="31"/>
      <c r="EG4" s="29"/>
      <c r="EH4" s="29"/>
      <c r="EI4" s="29"/>
      <c r="EJ4" s="29"/>
      <c r="EK4" s="29"/>
      <c r="EL4" s="29"/>
      <c r="EM4" s="28"/>
      <c r="EN4" s="29"/>
      <c r="EO4" s="29"/>
      <c r="EP4" s="29"/>
      <c r="EQ4" s="29"/>
      <c r="ER4" s="29"/>
      <c r="ES4" s="29"/>
      <c r="ET4" s="29"/>
      <c r="EU4" s="30"/>
      <c r="EV4" s="29"/>
      <c r="EW4" s="29"/>
      <c r="EX4" s="29"/>
      <c r="EY4" s="29"/>
      <c r="EZ4" s="31"/>
      <c r="FA4" s="29"/>
      <c r="FB4" s="29"/>
      <c r="FC4" s="29"/>
      <c r="FD4" s="29"/>
      <c r="FE4" s="29"/>
      <c r="FF4" s="29"/>
      <c r="FG4" s="28"/>
      <c r="FH4" s="29"/>
      <c r="FI4" s="29"/>
      <c r="FJ4" s="29"/>
      <c r="FK4" s="29"/>
      <c r="FL4" s="29"/>
      <c r="FM4" s="29"/>
      <c r="FN4" s="29"/>
      <c r="FO4" s="30"/>
      <c r="FP4" s="29"/>
      <c r="FQ4" s="29"/>
      <c r="FR4" s="29"/>
      <c r="FS4" s="29"/>
      <c r="FT4" s="31"/>
      <c r="FU4" s="29"/>
      <c r="FV4" s="29"/>
      <c r="FW4" s="29"/>
      <c r="FX4" s="29"/>
      <c r="FY4" s="29"/>
      <c r="FZ4" s="29"/>
      <c r="GA4" s="28"/>
      <c r="GB4" s="29"/>
      <c r="GC4" s="29"/>
      <c r="GD4" s="29"/>
      <c r="GE4" s="29"/>
      <c r="GF4" s="29"/>
      <c r="GG4" s="29"/>
      <c r="GH4" s="29"/>
      <c r="GI4" s="30"/>
      <c r="GJ4" s="29"/>
      <c r="GK4" s="29"/>
      <c r="GL4" s="29"/>
      <c r="GM4" s="29"/>
      <c r="GN4" s="31"/>
      <c r="GO4" s="29"/>
      <c r="GP4" s="29"/>
      <c r="GQ4" s="29"/>
      <c r="GR4" s="29"/>
      <c r="GS4" s="29"/>
      <c r="GT4" s="29"/>
      <c r="GU4" s="28"/>
      <c r="GV4" s="29"/>
      <c r="GW4" s="29"/>
      <c r="GX4" s="29"/>
      <c r="GY4" s="29"/>
      <c r="GZ4" s="29"/>
      <c r="HA4" s="29"/>
      <c r="HB4" s="29"/>
      <c r="HC4" s="30"/>
      <c r="HD4" s="29"/>
      <c r="HE4" s="29"/>
      <c r="HF4" s="29"/>
      <c r="HG4" s="29"/>
      <c r="HH4" s="31"/>
      <c r="HI4" s="29"/>
      <c r="HJ4" s="29"/>
      <c r="HK4" s="29"/>
      <c r="HL4" s="29"/>
      <c r="HM4" s="29"/>
      <c r="HN4" s="29"/>
      <c r="HO4" s="28"/>
      <c r="HP4" s="29"/>
      <c r="HQ4" s="29"/>
      <c r="HR4" s="29"/>
      <c r="HS4" s="29"/>
      <c r="HT4" s="29"/>
      <c r="HU4" s="29"/>
      <c r="HV4" s="29"/>
      <c r="HW4" s="30"/>
      <c r="HX4" s="29"/>
      <c r="HY4" s="29"/>
      <c r="HZ4" s="29"/>
      <c r="IA4" s="29"/>
      <c r="IB4" s="31"/>
      <c r="IC4" s="29"/>
      <c r="ID4" s="29"/>
      <c r="IE4" s="29"/>
      <c r="IF4" s="29"/>
      <c r="IG4" s="29"/>
      <c r="IH4" s="29"/>
      <c r="II4" s="28"/>
      <c r="IJ4" s="29"/>
      <c r="IK4" s="29"/>
      <c r="IL4" s="29"/>
      <c r="IM4" s="29"/>
      <c r="IN4" s="29"/>
      <c r="IO4" s="29"/>
      <c r="IP4" s="29"/>
      <c r="IQ4" s="30"/>
      <c r="IR4" s="29"/>
      <c r="IS4" s="29"/>
      <c r="IT4" s="29"/>
      <c r="IU4" s="29"/>
      <c r="IV4" s="31"/>
      <c r="IW4" s="29"/>
      <c r="IX4" s="29"/>
      <c r="IY4" s="29"/>
      <c r="IZ4" s="29"/>
      <c r="JA4" s="29"/>
      <c r="JB4" s="29"/>
    </row>
    <row r="5" spans="1:262" s="32" customFormat="1" ht="13.5" customHeight="1">
      <c r="A5" s="26" t="s">
        <v>23</v>
      </c>
      <c r="B5" s="27"/>
      <c r="C5" s="28">
        <v>2356515</v>
      </c>
      <c r="D5" s="29"/>
      <c r="E5" s="29"/>
      <c r="F5" s="29"/>
      <c r="G5" s="29"/>
      <c r="H5" s="29"/>
      <c r="I5" s="29"/>
      <c r="J5" s="29"/>
      <c r="K5" s="30"/>
      <c r="L5" s="29"/>
      <c r="M5" s="29"/>
      <c r="N5" s="29"/>
      <c r="O5" s="29"/>
      <c r="P5" s="31"/>
      <c r="Q5" s="29"/>
      <c r="R5" s="29"/>
      <c r="S5" s="29"/>
      <c r="T5" s="29"/>
      <c r="U5" s="29"/>
      <c r="V5" s="29"/>
      <c r="W5" s="28">
        <v>1248122</v>
      </c>
      <c r="X5" s="29"/>
      <c r="Y5" s="29"/>
      <c r="Z5" s="29"/>
      <c r="AA5" s="29"/>
      <c r="AB5" s="29"/>
      <c r="AC5" s="29"/>
      <c r="AD5" s="29"/>
      <c r="AE5" s="30"/>
      <c r="AF5" s="29"/>
      <c r="AG5" s="29"/>
      <c r="AH5" s="29"/>
      <c r="AI5" s="29"/>
      <c r="AJ5" s="31"/>
      <c r="AK5" s="29"/>
      <c r="AL5" s="29"/>
      <c r="AM5" s="29"/>
      <c r="AN5" s="29"/>
      <c r="AO5" s="29"/>
      <c r="AP5" s="29"/>
      <c r="AQ5" s="28">
        <v>1666932</v>
      </c>
      <c r="AR5" s="29"/>
      <c r="AS5" s="29"/>
      <c r="AT5" s="29"/>
      <c r="AU5" s="29"/>
      <c r="AV5" s="29"/>
      <c r="AW5" s="29"/>
      <c r="AX5" s="29"/>
      <c r="AY5" s="30"/>
      <c r="AZ5" s="29"/>
      <c r="BA5" s="29"/>
      <c r="BB5" s="29"/>
      <c r="BC5" s="29"/>
      <c r="BD5" s="31"/>
      <c r="BE5" s="29"/>
      <c r="BF5" s="29"/>
      <c r="BG5" s="29"/>
      <c r="BH5" s="29"/>
      <c r="BI5" s="29"/>
      <c r="BJ5" s="29"/>
      <c r="BK5" s="28">
        <v>1672434</v>
      </c>
      <c r="BL5" s="29"/>
      <c r="BM5" s="29"/>
      <c r="BN5" s="29"/>
      <c r="BO5" s="29"/>
      <c r="BP5" s="29"/>
      <c r="BQ5" s="29"/>
      <c r="BR5" s="29"/>
      <c r="BS5" s="30"/>
      <c r="BT5" s="29"/>
      <c r="BU5" s="29"/>
      <c r="BV5" s="29"/>
      <c r="BW5" s="29"/>
      <c r="BX5" s="31"/>
      <c r="BY5" s="29"/>
      <c r="BZ5" s="29"/>
      <c r="CA5" s="29"/>
      <c r="CB5" s="29"/>
      <c r="CC5" s="29"/>
      <c r="CD5" s="29"/>
      <c r="CE5" s="28">
        <v>1738037</v>
      </c>
      <c r="CF5" s="29"/>
      <c r="CG5" s="29"/>
      <c r="CH5" s="29"/>
      <c r="CI5" s="29"/>
      <c r="CJ5" s="29"/>
      <c r="CK5" s="29"/>
      <c r="CL5" s="29"/>
      <c r="CM5" s="30"/>
      <c r="CN5" s="29"/>
      <c r="CO5" s="29"/>
      <c r="CP5" s="29"/>
      <c r="CQ5" s="29"/>
      <c r="CR5" s="31"/>
      <c r="CS5" s="29"/>
      <c r="CT5" s="29"/>
      <c r="CU5" s="29"/>
      <c r="CV5" s="29"/>
      <c r="CW5" s="29"/>
      <c r="CX5" s="29"/>
      <c r="CY5" s="28">
        <v>1836059</v>
      </c>
      <c r="CZ5" s="29"/>
      <c r="DA5" s="29"/>
      <c r="DB5" s="29"/>
      <c r="DC5" s="29"/>
      <c r="DD5" s="29"/>
      <c r="DE5" s="29"/>
      <c r="DF5" s="29"/>
      <c r="DG5" s="30"/>
      <c r="DH5" s="29"/>
      <c r="DI5" s="29"/>
      <c r="DJ5" s="29"/>
      <c r="DK5" s="29"/>
      <c r="DL5" s="31"/>
      <c r="DM5" s="29"/>
      <c r="DN5" s="29"/>
      <c r="DO5" s="29"/>
      <c r="DP5" s="29"/>
      <c r="DQ5" s="29"/>
      <c r="DR5" s="29"/>
      <c r="DS5" s="28"/>
      <c r="DT5" s="29"/>
      <c r="DU5" s="29"/>
      <c r="DV5" s="29"/>
      <c r="DW5" s="29"/>
      <c r="DX5" s="29"/>
      <c r="DY5" s="29"/>
      <c r="DZ5" s="29"/>
      <c r="EA5" s="30"/>
      <c r="EB5" s="29"/>
      <c r="EC5" s="29"/>
      <c r="ED5" s="29"/>
      <c r="EE5" s="29"/>
      <c r="EF5" s="31"/>
      <c r="EG5" s="29"/>
      <c r="EH5" s="29"/>
      <c r="EI5" s="29"/>
      <c r="EJ5" s="29"/>
      <c r="EK5" s="29"/>
      <c r="EL5" s="29"/>
      <c r="EM5" s="28"/>
      <c r="EN5" s="29"/>
      <c r="EO5" s="29"/>
      <c r="EP5" s="29"/>
      <c r="EQ5" s="29"/>
      <c r="ER5" s="29"/>
      <c r="ES5" s="29"/>
      <c r="ET5" s="29"/>
      <c r="EU5" s="30"/>
      <c r="EV5" s="29"/>
      <c r="EW5" s="29"/>
      <c r="EX5" s="29"/>
      <c r="EY5" s="29"/>
      <c r="EZ5" s="31"/>
      <c r="FA5" s="29"/>
      <c r="FB5" s="29"/>
      <c r="FC5" s="29"/>
      <c r="FD5" s="29"/>
      <c r="FE5" s="29"/>
      <c r="FF5" s="29"/>
      <c r="FG5" s="28"/>
      <c r="FH5" s="29"/>
      <c r="FI5" s="29"/>
      <c r="FJ5" s="29"/>
      <c r="FK5" s="29"/>
      <c r="FL5" s="29"/>
      <c r="FM5" s="29"/>
      <c r="FN5" s="29"/>
      <c r="FO5" s="30"/>
      <c r="FP5" s="29"/>
      <c r="FQ5" s="29"/>
      <c r="FR5" s="29"/>
      <c r="FS5" s="29"/>
      <c r="FT5" s="31"/>
      <c r="FU5" s="29"/>
      <c r="FV5" s="29"/>
      <c r="FW5" s="29"/>
      <c r="FX5" s="29"/>
      <c r="FY5" s="29"/>
      <c r="FZ5" s="29"/>
      <c r="GA5" s="28"/>
      <c r="GB5" s="29"/>
      <c r="GC5" s="29"/>
      <c r="GD5" s="29"/>
      <c r="GE5" s="29"/>
      <c r="GF5" s="29"/>
      <c r="GG5" s="29"/>
      <c r="GH5" s="29"/>
      <c r="GI5" s="30"/>
      <c r="GJ5" s="29"/>
      <c r="GK5" s="29"/>
      <c r="GL5" s="29"/>
      <c r="GM5" s="29"/>
      <c r="GN5" s="31"/>
      <c r="GO5" s="29"/>
      <c r="GP5" s="29"/>
      <c r="GQ5" s="29"/>
      <c r="GR5" s="29"/>
      <c r="GS5" s="29"/>
      <c r="GT5" s="29"/>
      <c r="GU5" s="28"/>
      <c r="GV5" s="29"/>
      <c r="GW5" s="29"/>
      <c r="GX5" s="29"/>
      <c r="GY5" s="29"/>
      <c r="GZ5" s="29"/>
      <c r="HA5" s="29"/>
      <c r="HB5" s="29"/>
      <c r="HC5" s="30"/>
      <c r="HD5" s="29"/>
      <c r="HE5" s="29"/>
      <c r="HF5" s="29"/>
      <c r="HG5" s="29"/>
      <c r="HH5" s="31"/>
      <c r="HI5" s="29"/>
      <c r="HJ5" s="29"/>
      <c r="HK5" s="29"/>
      <c r="HL5" s="29"/>
      <c r="HM5" s="29"/>
      <c r="HN5" s="29"/>
      <c r="HO5" s="28"/>
      <c r="HP5" s="29"/>
      <c r="HQ5" s="29"/>
      <c r="HR5" s="29"/>
      <c r="HS5" s="29"/>
      <c r="HT5" s="29"/>
      <c r="HU5" s="29"/>
      <c r="HV5" s="29"/>
      <c r="HW5" s="30"/>
      <c r="HX5" s="29"/>
      <c r="HY5" s="29"/>
      <c r="HZ5" s="29"/>
      <c r="IA5" s="29"/>
      <c r="IB5" s="31"/>
      <c r="IC5" s="29"/>
      <c r="ID5" s="29"/>
      <c r="IE5" s="29"/>
      <c r="IF5" s="29"/>
      <c r="IG5" s="29"/>
      <c r="IH5" s="29"/>
      <c r="II5" s="28"/>
      <c r="IJ5" s="29"/>
      <c r="IK5" s="29"/>
      <c r="IL5" s="29"/>
      <c r="IM5" s="29"/>
      <c r="IN5" s="29"/>
      <c r="IO5" s="29"/>
      <c r="IP5" s="29"/>
      <c r="IQ5" s="30"/>
      <c r="IR5" s="29"/>
      <c r="IS5" s="29"/>
      <c r="IT5" s="29"/>
      <c r="IU5" s="29"/>
      <c r="IV5" s="31"/>
      <c r="IW5" s="29"/>
      <c r="IX5" s="29"/>
      <c r="IY5" s="29"/>
      <c r="IZ5" s="29"/>
      <c r="JA5" s="29"/>
      <c r="JB5" s="29"/>
    </row>
    <row r="6" spans="1:262" s="41" customFormat="1" ht="13.5" customHeight="1">
      <c r="A6" s="33" t="s">
        <v>60</v>
      </c>
      <c r="B6" s="34"/>
      <c r="C6" s="35">
        <v>0.57399999999999995</v>
      </c>
      <c r="D6" s="36"/>
      <c r="E6" s="36"/>
      <c r="F6" s="36"/>
      <c r="G6" s="36"/>
      <c r="H6" s="36"/>
      <c r="I6" s="36"/>
      <c r="J6" s="36"/>
      <c r="K6" s="37"/>
      <c r="L6" s="36"/>
      <c r="M6" s="36"/>
      <c r="N6" s="36"/>
      <c r="O6" s="36"/>
      <c r="P6" s="38"/>
      <c r="Q6" s="36"/>
      <c r="R6" s="36"/>
      <c r="S6" s="36"/>
      <c r="T6" s="36"/>
      <c r="U6" s="36"/>
      <c r="V6" s="36"/>
      <c r="W6" s="39">
        <v>0.30099999999999999</v>
      </c>
      <c r="X6" s="36"/>
      <c r="Y6" s="36"/>
      <c r="Z6" s="36"/>
      <c r="AA6" s="36"/>
      <c r="AB6" s="36"/>
      <c r="AC6" s="36"/>
      <c r="AD6" s="36"/>
      <c r="AE6" s="37"/>
      <c r="AF6" s="36"/>
      <c r="AG6" s="36"/>
      <c r="AH6" s="36"/>
      <c r="AI6" s="36"/>
      <c r="AJ6" s="38"/>
      <c r="AK6" s="36"/>
      <c r="AL6" s="36"/>
      <c r="AM6" s="36"/>
      <c r="AN6" s="36"/>
      <c r="AO6" s="36"/>
      <c r="AP6" s="36"/>
      <c r="AQ6" s="40">
        <v>0.39400000000000002</v>
      </c>
      <c r="AR6" s="36"/>
      <c r="AS6" s="36"/>
      <c r="AT6" s="36"/>
      <c r="AU6" s="36"/>
      <c r="AV6" s="36"/>
      <c r="AW6" s="36"/>
      <c r="AX6" s="36"/>
      <c r="AY6" s="37"/>
      <c r="AZ6" s="36"/>
      <c r="BA6" s="36"/>
      <c r="BB6" s="36"/>
      <c r="BC6" s="36"/>
      <c r="BD6" s="38"/>
      <c r="BE6" s="36"/>
      <c r="BF6" s="36"/>
      <c r="BG6" s="36"/>
      <c r="BH6" s="36"/>
      <c r="BI6" s="36"/>
      <c r="BJ6" s="36"/>
      <c r="BK6" s="40">
        <v>0.38600000000000001</v>
      </c>
      <c r="BL6" s="36"/>
      <c r="BM6" s="36"/>
      <c r="BN6" s="36"/>
      <c r="BO6" s="36"/>
      <c r="BP6" s="36"/>
      <c r="BQ6" s="36"/>
      <c r="BR6" s="36"/>
      <c r="BS6" s="37"/>
      <c r="BT6" s="36"/>
      <c r="BU6" s="36"/>
      <c r="BV6" s="36"/>
      <c r="BW6" s="36"/>
      <c r="BX6" s="38"/>
      <c r="BY6" s="36"/>
      <c r="BZ6" s="36"/>
      <c r="CA6" s="36"/>
      <c r="CB6" s="36"/>
      <c r="CC6" s="36"/>
      <c r="CD6" s="36"/>
      <c r="CE6" s="35">
        <v>0.41</v>
      </c>
      <c r="CF6" s="36"/>
      <c r="CG6" s="36"/>
      <c r="CH6" s="36"/>
      <c r="CI6" s="36"/>
      <c r="CJ6" s="36"/>
      <c r="CK6" s="36"/>
      <c r="CL6" s="36"/>
      <c r="CM6" s="37"/>
      <c r="CN6" s="36"/>
      <c r="CO6" s="36"/>
      <c r="CP6" s="36"/>
      <c r="CQ6" s="36"/>
      <c r="CR6" s="38"/>
      <c r="CS6" s="36"/>
      <c r="CT6" s="36"/>
      <c r="CU6" s="36"/>
      <c r="CV6" s="36"/>
      <c r="CW6" s="36"/>
      <c r="CX6" s="36"/>
      <c r="CY6" s="35">
        <f>CY5/CY4</f>
        <v>0.43061867783675012</v>
      </c>
      <c r="CZ6" s="36"/>
      <c r="DA6" s="36"/>
      <c r="DB6" s="36"/>
      <c r="DC6" s="36"/>
      <c r="DD6" s="36"/>
      <c r="DE6" s="36"/>
      <c r="DF6" s="36"/>
      <c r="DG6" s="37"/>
      <c r="DH6" s="36"/>
      <c r="DI6" s="36"/>
      <c r="DJ6" s="36"/>
      <c r="DK6" s="36"/>
      <c r="DL6" s="38"/>
      <c r="DM6" s="36"/>
      <c r="DN6" s="36"/>
      <c r="DO6" s="36"/>
      <c r="DP6" s="36"/>
      <c r="DQ6" s="36"/>
      <c r="DR6" s="36"/>
      <c r="DS6" s="35"/>
      <c r="DT6" s="36"/>
      <c r="DU6" s="36"/>
      <c r="DV6" s="36"/>
      <c r="DW6" s="36"/>
      <c r="DX6" s="36"/>
      <c r="DY6" s="36"/>
      <c r="DZ6" s="36"/>
      <c r="EA6" s="37"/>
      <c r="EB6" s="36"/>
      <c r="EC6" s="36"/>
      <c r="ED6" s="36"/>
      <c r="EE6" s="36"/>
      <c r="EF6" s="38"/>
      <c r="EG6" s="36"/>
      <c r="EH6" s="36"/>
      <c r="EI6" s="36"/>
      <c r="EJ6" s="36"/>
      <c r="EK6" s="36"/>
      <c r="EL6" s="36"/>
      <c r="EM6" s="35"/>
      <c r="EN6" s="36"/>
      <c r="EO6" s="36"/>
      <c r="EP6" s="36"/>
      <c r="EQ6" s="36"/>
      <c r="ER6" s="36"/>
      <c r="ES6" s="36"/>
      <c r="ET6" s="36"/>
      <c r="EU6" s="37"/>
      <c r="EV6" s="36"/>
      <c r="EW6" s="36"/>
      <c r="EX6" s="36"/>
      <c r="EY6" s="36"/>
      <c r="EZ6" s="38"/>
      <c r="FA6" s="36"/>
      <c r="FB6" s="36"/>
      <c r="FC6" s="36"/>
      <c r="FD6" s="36"/>
      <c r="FE6" s="36"/>
      <c r="FF6" s="36"/>
      <c r="FG6" s="35"/>
      <c r="FH6" s="36"/>
      <c r="FI6" s="36"/>
      <c r="FJ6" s="36"/>
      <c r="FK6" s="36"/>
      <c r="FL6" s="36"/>
      <c r="FM6" s="36"/>
      <c r="FN6" s="36"/>
      <c r="FO6" s="37"/>
      <c r="FP6" s="36"/>
      <c r="FQ6" s="36"/>
      <c r="FR6" s="36"/>
      <c r="FS6" s="36"/>
      <c r="FT6" s="38"/>
      <c r="FU6" s="36"/>
      <c r="FV6" s="36"/>
      <c r="FW6" s="36"/>
      <c r="FX6" s="36"/>
      <c r="FY6" s="36"/>
      <c r="FZ6" s="36"/>
      <c r="GA6" s="35"/>
      <c r="GB6" s="36"/>
      <c r="GC6" s="36"/>
      <c r="GD6" s="36"/>
      <c r="GE6" s="36"/>
      <c r="GF6" s="36"/>
      <c r="GG6" s="36"/>
      <c r="GH6" s="36"/>
      <c r="GI6" s="37"/>
      <c r="GJ6" s="36"/>
      <c r="GK6" s="36"/>
      <c r="GL6" s="36"/>
      <c r="GM6" s="36"/>
      <c r="GN6" s="38"/>
      <c r="GO6" s="36"/>
      <c r="GP6" s="36"/>
      <c r="GQ6" s="36"/>
      <c r="GR6" s="36"/>
      <c r="GS6" s="36"/>
      <c r="GT6" s="36"/>
      <c r="GU6" s="35"/>
      <c r="GV6" s="36"/>
      <c r="GW6" s="36"/>
      <c r="GX6" s="36"/>
      <c r="GY6" s="36"/>
      <c r="GZ6" s="36"/>
      <c r="HA6" s="36"/>
      <c r="HB6" s="36"/>
      <c r="HC6" s="37"/>
      <c r="HD6" s="36"/>
      <c r="HE6" s="36"/>
      <c r="HF6" s="36"/>
      <c r="HG6" s="36"/>
      <c r="HH6" s="38"/>
      <c r="HI6" s="36"/>
      <c r="HJ6" s="36"/>
      <c r="HK6" s="36"/>
      <c r="HL6" s="36"/>
      <c r="HM6" s="36"/>
      <c r="HN6" s="36"/>
      <c r="HO6" s="35"/>
      <c r="HP6" s="36"/>
      <c r="HQ6" s="36"/>
      <c r="HR6" s="36"/>
      <c r="HS6" s="36"/>
      <c r="HT6" s="36"/>
      <c r="HU6" s="36"/>
      <c r="HV6" s="36"/>
      <c r="HW6" s="37"/>
      <c r="HX6" s="36"/>
      <c r="HY6" s="36"/>
      <c r="HZ6" s="36"/>
      <c r="IA6" s="36"/>
      <c r="IB6" s="38"/>
      <c r="IC6" s="36"/>
      <c r="ID6" s="36"/>
      <c r="IE6" s="36"/>
      <c r="IF6" s="36"/>
      <c r="IG6" s="36"/>
      <c r="IH6" s="36"/>
      <c r="II6" s="35"/>
      <c r="IJ6" s="36"/>
      <c r="IK6" s="36"/>
      <c r="IL6" s="36"/>
      <c r="IM6" s="36"/>
      <c r="IN6" s="36"/>
      <c r="IO6" s="36"/>
      <c r="IP6" s="36"/>
      <c r="IQ6" s="37"/>
      <c r="IR6" s="36"/>
      <c r="IS6" s="36"/>
      <c r="IT6" s="36"/>
      <c r="IU6" s="36"/>
      <c r="IV6" s="38"/>
      <c r="IW6" s="36"/>
      <c r="IX6" s="36"/>
      <c r="IY6" s="36"/>
      <c r="IZ6" s="36"/>
      <c r="JA6" s="36"/>
      <c r="JB6" s="36"/>
    </row>
    <row r="7" spans="1:262" s="32" customFormat="1" ht="13.5" customHeight="1">
      <c r="A7" s="26" t="s">
        <v>24</v>
      </c>
      <c r="B7" s="27"/>
      <c r="C7" s="28">
        <v>2249411</v>
      </c>
      <c r="D7" s="29"/>
      <c r="E7" s="29"/>
      <c r="F7" s="29"/>
      <c r="G7" s="29"/>
      <c r="H7" s="29"/>
      <c r="I7" s="29"/>
      <c r="J7" s="29"/>
      <c r="K7" s="30"/>
      <c r="L7" s="29"/>
      <c r="M7" s="29"/>
      <c r="N7" s="29"/>
      <c r="O7" s="29"/>
      <c r="P7" s="31"/>
      <c r="Q7" s="29"/>
      <c r="R7" s="29"/>
      <c r="S7" s="29"/>
      <c r="T7" s="29"/>
      <c r="U7" s="29"/>
      <c r="V7" s="29"/>
      <c r="W7" s="28">
        <v>1242303</v>
      </c>
      <c r="X7" s="29"/>
      <c r="Y7" s="29"/>
      <c r="Z7" s="29"/>
      <c r="AA7" s="29"/>
      <c r="AB7" s="29"/>
      <c r="AC7" s="29"/>
      <c r="AD7" s="29"/>
      <c r="AE7" s="30"/>
      <c r="AF7" s="29"/>
      <c r="AG7" s="29"/>
      <c r="AH7" s="29"/>
      <c r="AI7" s="29"/>
      <c r="AJ7" s="31"/>
      <c r="AK7" s="29"/>
      <c r="AL7" s="29"/>
      <c r="AM7" s="29"/>
      <c r="AN7" s="29"/>
      <c r="AO7" s="29"/>
      <c r="AP7" s="29"/>
      <c r="AQ7" s="28">
        <v>1656584</v>
      </c>
      <c r="AR7" s="29"/>
      <c r="AS7" s="29"/>
      <c r="AT7" s="29"/>
      <c r="AU7" s="29"/>
      <c r="AV7" s="29"/>
      <c r="AW7" s="29"/>
      <c r="AX7" s="29"/>
      <c r="AY7" s="30"/>
      <c r="AZ7" s="29"/>
      <c r="BA7" s="29"/>
      <c r="BB7" s="29"/>
      <c r="BC7" s="29"/>
      <c r="BD7" s="31"/>
      <c r="BE7" s="29"/>
      <c r="BF7" s="29"/>
      <c r="BG7" s="29"/>
      <c r="BH7" s="29"/>
      <c r="BI7" s="29"/>
      <c r="BJ7" s="29"/>
      <c r="BK7" s="28">
        <v>1664831</v>
      </c>
      <c r="BL7" s="29"/>
      <c r="BM7" s="29"/>
      <c r="BN7" s="29"/>
      <c r="BO7" s="29"/>
      <c r="BP7" s="29"/>
      <c r="BQ7" s="29"/>
      <c r="BR7" s="29"/>
      <c r="BS7" s="30"/>
      <c r="BT7" s="29"/>
      <c r="BU7" s="29"/>
      <c r="BV7" s="29"/>
      <c r="BW7" s="29"/>
      <c r="BX7" s="31"/>
      <c r="BY7" s="29"/>
      <c r="BZ7" s="29"/>
      <c r="CA7" s="29"/>
      <c r="CB7" s="29"/>
      <c r="CC7" s="29"/>
      <c r="CD7" s="29"/>
      <c r="CE7" s="28">
        <v>1728294</v>
      </c>
      <c r="CF7" s="29"/>
      <c r="CG7" s="29"/>
      <c r="CH7" s="29"/>
      <c r="CI7" s="29"/>
      <c r="CJ7" s="29"/>
      <c r="CK7" s="29"/>
      <c r="CL7" s="29"/>
      <c r="CM7" s="30"/>
      <c r="CN7" s="29"/>
      <c r="CO7" s="29"/>
      <c r="CP7" s="29"/>
      <c r="CQ7" s="29"/>
      <c r="CR7" s="31"/>
      <c r="CS7" s="29"/>
      <c r="CT7" s="29"/>
      <c r="CU7" s="29"/>
      <c r="CV7" s="29"/>
      <c r="CW7" s="29"/>
      <c r="CX7" s="29"/>
      <c r="CY7" s="28">
        <v>1830045</v>
      </c>
      <c r="CZ7" s="29"/>
      <c r="DA7" s="29"/>
      <c r="DB7" s="29"/>
      <c r="DC7" s="29"/>
      <c r="DD7" s="29"/>
      <c r="DE7" s="29"/>
      <c r="DF7" s="29"/>
      <c r="DG7" s="30"/>
      <c r="DH7" s="29"/>
      <c r="DI7" s="29"/>
      <c r="DJ7" s="29"/>
      <c r="DK7" s="29"/>
      <c r="DL7" s="31"/>
      <c r="DM7" s="29"/>
      <c r="DN7" s="29"/>
      <c r="DO7" s="29"/>
      <c r="DP7" s="29"/>
      <c r="DQ7" s="29"/>
      <c r="DR7" s="29"/>
      <c r="DS7" s="28"/>
      <c r="DT7" s="29"/>
      <c r="DU7" s="29"/>
      <c r="DV7" s="29"/>
      <c r="DW7" s="29"/>
      <c r="DX7" s="29"/>
      <c r="DY7" s="29"/>
      <c r="DZ7" s="29"/>
      <c r="EA7" s="30"/>
      <c r="EB7" s="29"/>
      <c r="EC7" s="29"/>
      <c r="ED7" s="29"/>
      <c r="EE7" s="29"/>
      <c r="EF7" s="31"/>
      <c r="EG7" s="29"/>
      <c r="EH7" s="29"/>
      <c r="EI7" s="29"/>
      <c r="EJ7" s="29"/>
      <c r="EK7" s="29"/>
      <c r="EL7" s="29"/>
      <c r="EM7" s="28"/>
      <c r="EN7" s="29"/>
      <c r="EO7" s="29"/>
      <c r="EP7" s="29"/>
      <c r="EQ7" s="29"/>
      <c r="ER7" s="29"/>
      <c r="ES7" s="29"/>
      <c r="ET7" s="29"/>
      <c r="EU7" s="30"/>
      <c r="EV7" s="29"/>
      <c r="EW7" s="29"/>
      <c r="EX7" s="29"/>
      <c r="EY7" s="29"/>
      <c r="EZ7" s="31"/>
      <c r="FA7" s="29"/>
      <c r="FB7" s="29"/>
      <c r="FC7" s="29"/>
      <c r="FD7" s="29"/>
      <c r="FE7" s="29"/>
      <c r="FF7" s="29"/>
      <c r="FG7" s="28"/>
      <c r="FH7" s="29"/>
      <c r="FI7" s="29"/>
      <c r="FJ7" s="29"/>
      <c r="FK7" s="29"/>
      <c r="FL7" s="29"/>
      <c r="FM7" s="29"/>
      <c r="FN7" s="29"/>
      <c r="FO7" s="30"/>
      <c r="FP7" s="29"/>
      <c r="FQ7" s="29"/>
      <c r="FR7" s="29"/>
      <c r="FS7" s="29"/>
      <c r="FT7" s="31"/>
      <c r="FU7" s="29"/>
      <c r="FV7" s="29"/>
      <c r="FW7" s="29"/>
      <c r="FX7" s="29"/>
      <c r="FY7" s="29"/>
      <c r="FZ7" s="29"/>
      <c r="GA7" s="28"/>
      <c r="GB7" s="29"/>
      <c r="GC7" s="29"/>
      <c r="GD7" s="29"/>
      <c r="GE7" s="29"/>
      <c r="GF7" s="29"/>
      <c r="GG7" s="29"/>
      <c r="GH7" s="29"/>
      <c r="GI7" s="30"/>
      <c r="GJ7" s="29"/>
      <c r="GK7" s="29"/>
      <c r="GL7" s="29"/>
      <c r="GM7" s="29"/>
      <c r="GN7" s="31"/>
      <c r="GO7" s="29"/>
      <c r="GP7" s="29"/>
      <c r="GQ7" s="29"/>
      <c r="GR7" s="29"/>
      <c r="GS7" s="29"/>
      <c r="GT7" s="29"/>
      <c r="GU7" s="28"/>
      <c r="GV7" s="29"/>
      <c r="GW7" s="29"/>
      <c r="GX7" s="29"/>
      <c r="GY7" s="29"/>
      <c r="GZ7" s="29"/>
      <c r="HA7" s="29"/>
      <c r="HB7" s="29"/>
      <c r="HC7" s="30"/>
      <c r="HD7" s="29"/>
      <c r="HE7" s="29"/>
      <c r="HF7" s="29"/>
      <c r="HG7" s="29"/>
      <c r="HH7" s="31"/>
      <c r="HI7" s="29"/>
      <c r="HJ7" s="29"/>
      <c r="HK7" s="29"/>
      <c r="HL7" s="29"/>
      <c r="HM7" s="29"/>
      <c r="HN7" s="29"/>
      <c r="HO7" s="28"/>
      <c r="HP7" s="29"/>
      <c r="HQ7" s="29"/>
      <c r="HR7" s="29"/>
      <c r="HS7" s="29"/>
      <c r="HT7" s="29"/>
      <c r="HU7" s="29"/>
      <c r="HV7" s="29"/>
      <c r="HW7" s="30"/>
      <c r="HX7" s="29"/>
      <c r="HY7" s="29"/>
      <c r="HZ7" s="29"/>
      <c r="IA7" s="29"/>
      <c r="IB7" s="31"/>
      <c r="IC7" s="29"/>
      <c r="ID7" s="29"/>
      <c r="IE7" s="29"/>
      <c r="IF7" s="29"/>
      <c r="IG7" s="29"/>
      <c r="IH7" s="29"/>
      <c r="II7" s="28"/>
      <c r="IJ7" s="29"/>
      <c r="IK7" s="29"/>
      <c r="IL7" s="29"/>
      <c r="IM7" s="29"/>
      <c r="IN7" s="29"/>
      <c r="IO7" s="29"/>
      <c r="IP7" s="29"/>
      <c r="IQ7" s="30"/>
      <c r="IR7" s="29"/>
      <c r="IS7" s="29"/>
      <c r="IT7" s="29"/>
      <c r="IU7" s="29"/>
      <c r="IV7" s="31"/>
      <c r="IW7" s="29"/>
      <c r="IX7" s="29"/>
      <c r="IY7" s="29"/>
      <c r="IZ7" s="29"/>
      <c r="JA7" s="29"/>
      <c r="JB7" s="29"/>
    </row>
    <row r="8" spans="1:262" s="41" customFormat="1" ht="13.5" customHeight="1">
      <c r="A8" s="33" t="s">
        <v>61</v>
      </c>
      <c r="B8" s="34"/>
      <c r="C8" s="35">
        <v>0.95454983312221653</v>
      </c>
      <c r="D8" s="36"/>
      <c r="E8" s="36"/>
      <c r="F8" s="36"/>
      <c r="G8" s="36"/>
      <c r="H8" s="36"/>
      <c r="I8" s="36"/>
      <c r="J8" s="36"/>
      <c r="K8" s="37"/>
      <c r="L8" s="36"/>
      <c r="M8" s="36"/>
      <c r="N8" s="36"/>
      <c r="O8" s="36"/>
      <c r="P8" s="38"/>
      <c r="Q8" s="36"/>
      <c r="R8" s="36"/>
      <c r="S8" s="36"/>
      <c r="T8" s="36"/>
      <c r="U8" s="36"/>
      <c r="V8" s="36"/>
      <c r="W8" s="39">
        <v>0.99533779550396517</v>
      </c>
      <c r="X8" s="36"/>
      <c r="Y8" s="36"/>
      <c r="Z8" s="36"/>
      <c r="AA8" s="36"/>
      <c r="AB8" s="36"/>
      <c r="AC8" s="36"/>
      <c r="AD8" s="36"/>
      <c r="AE8" s="37"/>
      <c r="AF8" s="36"/>
      <c r="AG8" s="36"/>
      <c r="AH8" s="36"/>
      <c r="AI8" s="36"/>
      <c r="AJ8" s="38"/>
      <c r="AK8" s="36"/>
      <c r="AL8" s="36"/>
      <c r="AM8" s="36"/>
      <c r="AN8" s="36"/>
      <c r="AO8" s="36"/>
      <c r="AP8" s="36"/>
      <c r="AQ8" s="40">
        <v>0.99399999999999999</v>
      </c>
      <c r="AR8" s="36"/>
      <c r="AS8" s="36"/>
      <c r="AT8" s="36"/>
      <c r="AU8" s="36"/>
      <c r="AV8" s="36"/>
      <c r="AW8" s="36"/>
      <c r="AX8" s="36"/>
      <c r="AY8" s="37"/>
      <c r="AZ8" s="36"/>
      <c r="BA8" s="36"/>
      <c r="BB8" s="36"/>
      <c r="BC8" s="36"/>
      <c r="BD8" s="38"/>
      <c r="BE8" s="36"/>
      <c r="BF8" s="36"/>
      <c r="BG8" s="36"/>
      <c r="BH8" s="36"/>
      <c r="BI8" s="36"/>
      <c r="BJ8" s="36"/>
      <c r="BK8" s="40">
        <v>0.996</v>
      </c>
      <c r="BL8" s="36"/>
      <c r="BM8" s="36"/>
      <c r="BN8" s="36"/>
      <c r="BO8" s="36"/>
      <c r="BP8" s="36"/>
      <c r="BQ8" s="36"/>
      <c r="BR8" s="36"/>
      <c r="BS8" s="37"/>
      <c r="BT8" s="36"/>
      <c r="BU8" s="36"/>
      <c r="BV8" s="36"/>
      <c r="BW8" s="36"/>
      <c r="BX8" s="38"/>
      <c r="BY8" s="36"/>
      <c r="BZ8" s="36"/>
      <c r="CA8" s="36"/>
      <c r="CB8" s="36"/>
      <c r="CC8" s="36"/>
      <c r="CD8" s="36"/>
      <c r="CE8" s="35">
        <v>0.99399999999999999</v>
      </c>
      <c r="CF8" s="36"/>
      <c r="CG8" s="36"/>
      <c r="CH8" s="36"/>
      <c r="CI8" s="36"/>
      <c r="CJ8" s="36"/>
      <c r="CK8" s="36"/>
      <c r="CL8" s="36"/>
      <c r="CM8" s="37"/>
      <c r="CN8" s="36"/>
      <c r="CO8" s="36"/>
      <c r="CP8" s="36"/>
      <c r="CQ8" s="36"/>
      <c r="CR8" s="38"/>
      <c r="CS8" s="36"/>
      <c r="CT8" s="36"/>
      <c r="CU8" s="36"/>
      <c r="CV8" s="36"/>
      <c r="CW8" s="36"/>
      <c r="CX8" s="36"/>
      <c r="CY8" s="35">
        <f>CY7/CY5</f>
        <v>0.99672450612970498</v>
      </c>
      <c r="CZ8" s="36"/>
      <c r="DA8" s="36"/>
      <c r="DB8" s="36"/>
      <c r="DC8" s="36"/>
      <c r="DD8" s="36"/>
      <c r="DE8" s="36"/>
      <c r="DF8" s="36"/>
      <c r="DG8" s="37"/>
      <c r="DH8" s="36"/>
      <c r="DI8" s="36"/>
      <c r="DJ8" s="36"/>
      <c r="DK8" s="36"/>
      <c r="DL8" s="38"/>
      <c r="DM8" s="36"/>
      <c r="DN8" s="36"/>
      <c r="DO8" s="36"/>
      <c r="DP8" s="36"/>
      <c r="DQ8" s="36"/>
      <c r="DR8" s="36"/>
      <c r="DS8" s="35"/>
      <c r="DT8" s="36"/>
      <c r="DU8" s="36"/>
      <c r="DV8" s="36"/>
      <c r="DW8" s="36"/>
      <c r="DX8" s="36"/>
      <c r="DY8" s="36"/>
      <c r="DZ8" s="36"/>
      <c r="EA8" s="37"/>
      <c r="EB8" s="36"/>
      <c r="EC8" s="36"/>
      <c r="ED8" s="36"/>
      <c r="EE8" s="36"/>
      <c r="EF8" s="38"/>
      <c r="EG8" s="36"/>
      <c r="EH8" s="36"/>
      <c r="EI8" s="36"/>
      <c r="EJ8" s="36"/>
      <c r="EK8" s="36"/>
      <c r="EL8" s="36"/>
      <c r="EM8" s="35"/>
      <c r="EN8" s="36"/>
      <c r="EO8" s="36"/>
      <c r="EP8" s="36"/>
      <c r="EQ8" s="36"/>
      <c r="ER8" s="36"/>
      <c r="ES8" s="36"/>
      <c r="ET8" s="36"/>
      <c r="EU8" s="37"/>
      <c r="EV8" s="36"/>
      <c r="EW8" s="36"/>
      <c r="EX8" s="36"/>
      <c r="EY8" s="36"/>
      <c r="EZ8" s="38"/>
      <c r="FA8" s="36"/>
      <c r="FB8" s="36"/>
      <c r="FC8" s="36"/>
      <c r="FD8" s="36"/>
      <c r="FE8" s="36"/>
      <c r="FF8" s="36"/>
      <c r="FG8" s="35"/>
      <c r="FH8" s="36"/>
      <c r="FI8" s="36"/>
      <c r="FJ8" s="36"/>
      <c r="FK8" s="36"/>
      <c r="FL8" s="36"/>
      <c r="FM8" s="36"/>
      <c r="FN8" s="36"/>
      <c r="FO8" s="37"/>
      <c r="FP8" s="36"/>
      <c r="FQ8" s="36"/>
      <c r="FR8" s="36"/>
      <c r="FS8" s="36"/>
      <c r="FT8" s="38"/>
      <c r="FU8" s="36"/>
      <c r="FV8" s="36"/>
      <c r="FW8" s="36"/>
      <c r="FX8" s="36"/>
      <c r="FY8" s="36"/>
      <c r="FZ8" s="36"/>
      <c r="GA8" s="35"/>
      <c r="GB8" s="36"/>
      <c r="GC8" s="36"/>
      <c r="GD8" s="36"/>
      <c r="GE8" s="36"/>
      <c r="GF8" s="36"/>
      <c r="GG8" s="36"/>
      <c r="GH8" s="36"/>
      <c r="GI8" s="37"/>
      <c r="GJ8" s="36"/>
      <c r="GK8" s="36"/>
      <c r="GL8" s="36"/>
      <c r="GM8" s="36"/>
      <c r="GN8" s="38"/>
      <c r="GO8" s="36"/>
      <c r="GP8" s="36"/>
      <c r="GQ8" s="36"/>
      <c r="GR8" s="36"/>
      <c r="GS8" s="36"/>
      <c r="GT8" s="36"/>
      <c r="GU8" s="35"/>
      <c r="GV8" s="36"/>
      <c r="GW8" s="36"/>
      <c r="GX8" s="36"/>
      <c r="GY8" s="36"/>
      <c r="GZ8" s="36"/>
      <c r="HA8" s="36"/>
      <c r="HB8" s="36"/>
      <c r="HC8" s="37"/>
      <c r="HD8" s="36"/>
      <c r="HE8" s="36"/>
      <c r="HF8" s="36"/>
      <c r="HG8" s="36"/>
      <c r="HH8" s="38"/>
      <c r="HI8" s="36"/>
      <c r="HJ8" s="36"/>
      <c r="HK8" s="36"/>
      <c r="HL8" s="36"/>
      <c r="HM8" s="36"/>
      <c r="HN8" s="36"/>
      <c r="HO8" s="35"/>
      <c r="HP8" s="36"/>
      <c r="HQ8" s="36"/>
      <c r="HR8" s="36"/>
      <c r="HS8" s="36"/>
      <c r="HT8" s="36"/>
      <c r="HU8" s="36"/>
      <c r="HV8" s="36"/>
      <c r="HW8" s="37"/>
      <c r="HX8" s="36"/>
      <c r="HY8" s="36"/>
      <c r="HZ8" s="36"/>
      <c r="IA8" s="36"/>
      <c r="IB8" s="38"/>
      <c r="IC8" s="36"/>
      <c r="ID8" s="36"/>
      <c r="IE8" s="36"/>
      <c r="IF8" s="36"/>
      <c r="IG8" s="36"/>
      <c r="IH8" s="36"/>
      <c r="II8" s="35"/>
      <c r="IJ8" s="36"/>
      <c r="IK8" s="36"/>
      <c r="IL8" s="36"/>
      <c r="IM8" s="36"/>
      <c r="IN8" s="36"/>
      <c r="IO8" s="36"/>
      <c r="IP8" s="36"/>
      <c r="IQ8" s="37"/>
      <c r="IR8" s="36"/>
      <c r="IS8" s="36"/>
      <c r="IT8" s="36"/>
      <c r="IU8" s="36"/>
      <c r="IV8" s="38"/>
      <c r="IW8" s="36"/>
      <c r="IX8" s="36"/>
      <c r="IY8" s="36"/>
      <c r="IZ8" s="36"/>
      <c r="JA8" s="36"/>
      <c r="JB8" s="36"/>
    </row>
    <row r="9" spans="1:262" ht="13.5" customHeight="1">
      <c r="A9" s="21" t="s">
        <v>6</v>
      </c>
      <c r="B9" s="21"/>
      <c r="C9" s="7" t="s">
        <v>802</v>
      </c>
      <c r="D9" s="23"/>
      <c r="E9" s="23"/>
      <c r="F9" s="36"/>
      <c r="G9" s="23"/>
      <c r="H9" s="23"/>
      <c r="I9" s="23"/>
      <c r="J9" s="23"/>
      <c r="K9" s="24"/>
      <c r="L9" s="23"/>
      <c r="M9" s="23"/>
      <c r="N9" s="23"/>
      <c r="O9" s="23"/>
      <c r="P9" s="25"/>
      <c r="Q9" s="23"/>
      <c r="R9" s="23"/>
      <c r="S9" s="23"/>
      <c r="T9" s="23"/>
      <c r="U9" s="23"/>
      <c r="V9" s="23"/>
      <c r="W9" s="7" t="s">
        <v>802</v>
      </c>
      <c r="X9" s="23"/>
      <c r="Y9" s="23"/>
      <c r="Z9" s="36"/>
      <c r="AA9" s="23"/>
      <c r="AB9" s="201"/>
      <c r="AC9" s="36"/>
      <c r="AD9" s="23"/>
      <c r="AE9" s="24"/>
      <c r="AF9" s="23"/>
      <c r="AG9" s="23"/>
      <c r="AH9" s="23"/>
      <c r="AI9" s="23"/>
      <c r="AJ9" s="25"/>
      <c r="AK9" s="23"/>
      <c r="AL9" s="23"/>
      <c r="AM9" s="23"/>
      <c r="AN9" s="23"/>
      <c r="AO9" s="23"/>
      <c r="AP9" s="23"/>
      <c r="AQ9" s="42" t="s">
        <v>801</v>
      </c>
      <c r="AR9" s="23"/>
      <c r="AS9" s="23"/>
      <c r="AT9" s="36"/>
      <c r="AU9" s="23"/>
      <c r="AV9" s="23"/>
      <c r="AW9" s="36"/>
      <c r="AX9" s="23"/>
      <c r="AY9" s="24"/>
      <c r="AZ9" s="23"/>
      <c r="BA9" s="23"/>
      <c r="BB9" s="23"/>
      <c r="BC9" s="23"/>
      <c r="BD9" s="25"/>
      <c r="BE9" s="23"/>
      <c r="BF9" s="23"/>
      <c r="BG9" s="23"/>
      <c r="BH9" s="23"/>
      <c r="BI9" s="23"/>
      <c r="BJ9" s="23"/>
      <c r="BK9" s="42" t="s">
        <v>800</v>
      </c>
      <c r="BL9" s="23"/>
      <c r="BM9" s="23"/>
      <c r="BN9" s="23"/>
      <c r="BO9" s="23"/>
      <c r="BP9" s="23"/>
      <c r="BQ9" s="23"/>
      <c r="BR9" s="23"/>
      <c r="BS9" s="24"/>
      <c r="BT9" s="23"/>
      <c r="BU9" s="23"/>
      <c r="BV9" s="23"/>
      <c r="BW9" s="23"/>
      <c r="BX9" s="25"/>
      <c r="BY9" s="23"/>
      <c r="BZ9" s="23"/>
      <c r="CA9" s="23"/>
      <c r="CB9" s="23"/>
      <c r="CC9" s="23"/>
      <c r="CD9" s="23"/>
      <c r="CE9" s="7" t="s">
        <v>784</v>
      </c>
      <c r="CF9" s="23"/>
      <c r="CG9" s="23"/>
      <c r="CH9" s="23"/>
      <c r="CI9" s="23"/>
      <c r="CJ9" s="23"/>
      <c r="CK9" s="23"/>
      <c r="CL9" s="23"/>
      <c r="CM9" s="24"/>
      <c r="CN9" s="23"/>
      <c r="CO9" s="23"/>
      <c r="CP9" s="23"/>
      <c r="CQ9" s="23"/>
      <c r="CR9" s="25"/>
      <c r="CS9" s="23"/>
      <c r="CT9" s="23"/>
      <c r="CU9" s="23"/>
      <c r="CV9" s="23"/>
      <c r="CW9" s="23"/>
      <c r="CX9" s="23"/>
      <c r="CY9" s="7" t="s">
        <v>1040</v>
      </c>
      <c r="CZ9" s="23"/>
      <c r="DA9" s="23"/>
      <c r="DB9" s="23"/>
      <c r="DC9" s="23"/>
      <c r="DD9" s="23"/>
      <c r="DE9" s="23"/>
      <c r="DF9" s="23"/>
      <c r="DG9" s="24"/>
      <c r="DH9" s="23"/>
      <c r="DI9" s="23"/>
      <c r="DJ9" s="23"/>
      <c r="DK9" s="23"/>
      <c r="DL9" s="25"/>
      <c r="DM9" s="23"/>
      <c r="DN9" s="23"/>
      <c r="DO9" s="23"/>
      <c r="DP9" s="23"/>
      <c r="DQ9" s="23"/>
      <c r="DR9" s="23"/>
      <c r="DS9" s="7"/>
      <c r="DT9" s="23"/>
      <c r="DU9" s="23"/>
      <c r="DV9" s="23"/>
      <c r="DW9" s="23"/>
      <c r="DX9" s="23"/>
      <c r="DY9" s="23"/>
      <c r="DZ9" s="23"/>
      <c r="EA9" s="24"/>
      <c r="EB9" s="23"/>
      <c r="EC9" s="23"/>
      <c r="ED9" s="23"/>
      <c r="EE9" s="23"/>
      <c r="EF9" s="25"/>
      <c r="EG9" s="23"/>
      <c r="EH9" s="23"/>
      <c r="EI9" s="23"/>
      <c r="EJ9" s="23"/>
      <c r="EK9" s="23"/>
      <c r="EL9" s="23"/>
      <c r="EM9" s="7"/>
      <c r="EN9" s="23"/>
      <c r="EO9" s="23"/>
      <c r="EP9" s="23"/>
      <c r="EQ9" s="23"/>
      <c r="ER9" s="23"/>
      <c r="ES9" s="23"/>
      <c r="ET9" s="23"/>
      <c r="EU9" s="24"/>
      <c r="EV9" s="23"/>
      <c r="EW9" s="23"/>
      <c r="EX9" s="23"/>
      <c r="EY9" s="23"/>
      <c r="EZ9" s="25"/>
      <c r="FA9" s="23"/>
      <c r="FB9" s="23"/>
      <c r="FC9" s="23"/>
      <c r="FD9" s="23"/>
      <c r="FE9" s="23"/>
      <c r="FF9" s="23"/>
      <c r="FG9" s="7"/>
      <c r="FH9" s="23"/>
      <c r="FI9" s="23"/>
      <c r="FJ9" s="23"/>
      <c r="FK9" s="23"/>
      <c r="FL9" s="23"/>
      <c r="FM9" s="23"/>
      <c r="FN9" s="23"/>
      <c r="FO9" s="24"/>
      <c r="FP9" s="23"/>
      <c r="FQ9" s="23"/>
      <c r="FR9" s="23"/>
      <c r="FS9" s="23"/>
      <c r="FT9" s="25"/>
      <c r="FU9" s="23"/>
      <c r="FV9" s="23"/>
      <c r="FW9" s="23"/>
      <c r="FX9" s="23"/>
      <c r="FY9" s="23"/>
      <c r="FZ9" s="23"/>
      <c r="GA9" s="7"/>
      <c r="GB9" s="23"/>
      <c r="GC9" s="23"/>
      <c r="GD9" s="23"/>
      <c r="GE9" s="23"/>
      <c r="GF9" s="23"/>
      <c r="GG9" s="23"/>
      <c r="GH9" s="23"/>
      <c r="GI9" s="24"/>
      <c r="GJ9" s="23"/>
      <c r="GK9" s="23"/>
      <c r="GL9" s="23"/>
      <c r="GM9" s="23"/>
      <c r="GN9" s="25"/>
      <c r="GO9" s="23"/>
      <c r="GP9" s="23"/>
      <c r="GQ9" s="23"/>
      <c r="GR9" s="23"/>
      <c r="GS9" s="23"/>
      <c r="GT9" s="23"/>
      <c r="GU9" s="7"/>
      <c r="GV9" s="23"/>
      <c r="GW9" s="23"/>
      <c r="GX9" s="23"/>
      <c r="GY9" s="23"/>
      <c r="GZ9" s="23"/>
      <c r="HA9" s="23"/>
      <c r="HB9" s="23"/>
      <c r="HC9" s="24"/>
      <c r="HD9" s="23"/>
      <c r="HE9" s="23"/>
      <c r="HF9" s="23"/>
      <c r="HG9" s="23"/>
      <c r="HH9" s="25"/>
      <c r="HI9" s="23"/>
      <c r="HJ9" s="23"/>
      <c r="HK9" s="23"/>
      <c r="HL9" s="23"/>
      <c r="HM9" s="23"/>
      <c r="HN9" s="23"/>
      <c r="HO9" s="7"/>
      <c r="HP9" s="23"/>
      <c r="HQ9" s="23"/>
      <c r="HR9" s="23"/>
      <c r="HS9" s="23"/>
      <c r="HT9" s="23"/>
      <c r="HU9" s="23"/>
      <c r="HV9" s="23"/>
      <c r="HW9" s="24"/>
      <c r="HX9" s="23"/>
      <c r="HY9" s="23"/>
      <c r="HZ9" s="23"/>
      <c r="IA9" s="23"/>
      <c r="IB9" s="25"/>
      <c r="IC9" s="23"/>
      <c r="ID9" s="23"/>
      <c r="IE9" s="23"/>
      <c r="IF9" s="23"/>
      <c r="IG9" s="23"/>
      <c r="IH9" s="23"/>
      <c r="II9" s="7"/>
      <c r="IJ9" s="23"/>
      <c r="IK9" s="23"/>
      <c r="IL9" s="23"/>
      <c r="IM9" s="23"/>
      <c r="IN9" s="23"/>
      <c r="IO9" s="23"/>
      <c r="IP9" s="23"/>
      <c r="IQ9" s="24"/>
      <c r="IR9" s="23"/>
      <c r="IS9" s="23"/>
      <c r="IT9" s="23"/>
      <c r="IU9" s="23"/>
      <c r="IV9" s="25"/>
      <c r="IW9" s="23"/>
      <c r="IX9" s="23"/>
      <c r="IY9" s="23"/>
      <c r="IZ9" s="23"/>
      <c r="JA9" s="23"/>
      <c r="JB9" s="23"/>
    </row>
    <row r="10" spans="1:262" ht="31.5" customHeight="1">
      <c r="A10" s="43" t="s">
        <v>128</v>
      </c>
      <c r="B10" s="43" t="s">
        <v>33</v>
      </c>
      <c r="C10" s="44" t="s">
        <v>31</v>
      </c>
      <c r="D10" s="43" t="s">
        <v>30</v>
      </c>
      <c r="E10" s="43" t="s">
        <v>25</v>
      </c>
      <c r="F10" s="43" t="s">
        <v>26</v>
      </c>
      <c r="G10" s="43" t="s">
        <v>27</v>
      </c>
      <c r="H10" s="43" t="s">
        <v>28</v>
      </c>
      <c r="I10" s="43" t="s">
        <v>29</v>
      </c>
      <c r="J10" s="43" t="s">
        <v>27</v>
      </c>
      <c r="K10" s="45" t="s">
        <v>101</v>
      </c>
      <c r="L10" s="46" t="s">
        <v>57</v>
      </c>
      <c r="M10" s="46" t="s">
        <v>102</v>
      </c>
      <c r="N10" s="46" t="s">
        <v>103</v>
      </c>
      <c r="O10" s="46" t="s">
        <v>104</v>
      </c>
      <c r="P10" s="47" t="s">
        <v>105</v>
      </c>
      <c r="Q10" s="48" t="s">
        <v>106</v>
      </c>
      <c r="R10" s="48" t="s">
        <v>58</v>
      </c>
      <c r="S10" s="48" t="s">
        <v>107</v>
      </c>
      <c r="T10" s="48" t="s">
        <v>108</v>
      </c>
      <c r="U10" s="48" t="s">
        <v>109</v>
      </c>
      <c r="V10" s="48" t="s">
        <v>132</v>
      </c>
      <c r="W10" s="44" t="s">
        <v>31</v>
      </c>
      <c r="X10" s="43" t="s">
        <v>30</v>
      </c>
      <c r="Y10" s="43" t="s">
        <v>25</v>
      </c>
      <c r="Z10" s="43" t="s">
        <v>26</v>
      </c>
      <c r="AA10" s="43" t="s">
        <v>27</v>
      </c>
      <c r="AB10" s="43" t="s">
        <v>28</v>
      </c>
      <c r="AC10" s="43" t="s">
        <v>29</v>
      </c>
      <c r="AD10" s="43" t="s">
        <v>27</v>
      </c>
      <c r="AE10" s="45" t="s">
        <v>101</v>
      </c>
      <c r="AF10" s="46" t="s">
        <v>57</v>
      </c>
      <c r="AG10" s="46" t="s">
        <v>102</v>
      </c>
      <c r="AH10" s="46" t="s">
        <v>103</v>
      </c>
      <c r="AI10" s="46" t="s">
        <v>104</v>
      </c>
      <c r="AJ10" s="47" t="s">
        <v>105</v>
      </c>
      <c r="AK10" s="48" t="s">
        <v>106</v>
      </c>
      <c r="AL10" s="48" t="s">
        <v>58</v>
      </c>
      <c r="AM10" s="48" t="s">
        <v>107</v>
      </c>
      <c r="AN10" s="48" t="s">
        <v>108</v>
      </c>
      <c r="AO10" s="48" t="s">
        <v>109</v>
      </c>
      <c r="AP10" s="48" t="s">
        <v>132</v>
      </c>
      <c r="AQ10" s="44" t="s">
        <v>31</v>
      </c>
      <c r="AR10" s="43" t="s">
        <v>30</v>
      </c>
      <c r="AS10" s="43" t="s">
        <v>25</v>
      </c>
      <c r="AT10" s="43" t="s">
        <v>26</v>
      </c>
      <c r="AU10" s="43" t="s">
        <v>27</v>
      </c>
      <c r="AV10" s="43" t="s">
        <v>28</v>
      </c>
      <c r="AW10" s="43" t="s">
        <v>29</v>
      </c>
      <c r="AX10" s="43" t="s">
        <v>27</v>
      </c>
      <c r="AY10" s="45" t="s">
        <v>101</v>
      </c>
      <c r="AZ10" s="46" t="s">
        <v>57</v>
      </c>
      <c r="BA10" s="46" t="s">
        <v>102</v>
      </c>
      <c r="BB10" s="46" t="s">
        <v>103</v>
      </c>
      <c r="BC10" s="46" t="s">
        <v>104</v>
      </c>
      <c r="BD10" s="47" t="s">
        <v>105</v>
      </c>
      <c r="BE10" s="48" t="s">
        <v>106</v>
      </c>
      <c r="BF10" s="48" t="s">
        <v>58</v>
      </c>
      <c r="BG10" s="48" t="s">
        <v>107</v>
      </c>
      <c r="BH10" s="48" t="s">
        <v>108</v>
      </c>
      <c r="BI10" s="48" t="s">
        <v>109</v>
      </c>
      <c r="BJ10" s="48" t="s">
        <v>132</v>
      </c>
      <c r="BK10" s="44" t="s">
        <v>31</v>
      </c>
      <c r="BL10" s="43" t="s">
        <v>30</v>
      </c>
      <c r="BM10" s="43" t="s">
        <v>25</v>
      </c>
      <c r="BN10" s="43" t="s">
        <v>26</v>
      </c>
      <c r="BO10" s="43" t="s">
        <v>27</v>
      </c>
      <c r="BP10" s="43" t="s">
        <v>28</v>
      </c>
      <c r="BQ10" s="43" t="s">
        <v>29</v>
      </c>
      <c r="BR10" s="43" t="s">
        <v>27</v>
      </c>
      <c r="BS10" s="45" t="s">
        <v>101</v>
      </c>
      <c r="BT10" s="46" t="s">
        <v>57</v>
      </c>
      <c r="BU10" s="46" t="s">
        <v>102</v>
      </c>
      <c r="BV10" s="46" t="s">
        <v>103</v>
      </c>
      <c r="BW10" s="46" t="s">
        <v>104</v>
      </c>
      <c r="BX10" s="47" t="s">
        <v>105</v>
      </c>
      <c r="BY10" s="48" t="s">
        <v>106</v>
      </c>
      <c r="BZ10" s="48" t="s">
        <v>58</v>
      </c>
      <c r="CA10" s="48" t="s">
        <v>107</v>
      </c>
      <c r="CB10" s="48" t="s">
        <v>108</v>
      </c>
      <c r="CC10" s="48" t="s">
        <v>109</v>
      </c>
      <c r="CD10" s="48" t="s">
        <v>132</v>
      </c>
      <c r="CE10" s="44" t="s">
        <v>31</v>
      </c>
      <c r="CF10" s="43" t="s">
        <v>30</v>
      </c>
      <c r="CG10" s="43" t="s">
        <v>25</v>
      </c>
      <c r="CH10" s="43" t="s">
        <v>26</v>
      </c>
      <c r="CI10" s="43" t="s">
        <v>27</v>
      </c>
      <c r="CJ10" s="43" t="s">
        <v>28</v>
      </c>
      <c r="CK10" s="43" t="s">
        <v>29</v>
      </c>
      <c r="CL10" s="43" t="s">
        <v>27</v>
      </c>
      <c r="CM10" s="45" t="s">
        <v>101</v>
      </c>
      <c r="CN10" s="46" t="s">
        <v>57</v>
      </c>
      <c r="CO10" s="46" t="s">
        <v>102</v>
      </c>
      <c r="CP10" s="46" t="s">
        <v>103</v>
      </c>
      <c r="CQ10" s="46" t="s">
        <v>104</v>
      </c>
      <c r="CR10" s="47" t="s">
        <v>105</v>
      </c>
      <c r="CS10" s="48" t="s">
        <v>106</v>
      </c>
      <c r="CT10" s="48" t="s">
        <v>58</v>
      </c>
      <c r="CU10" s="48" t="s">
        <v>107</v>
      </c>
      <c r="CV10" s="48" t="s">
        <v>108</v>
      </c>
      <c r="CW10" s="48" t="s">
        <v>109</v>
      </c>
      <c r="CX10" s="48" t="s">
        <v>132</v>
      </c>
      <c r="CY10" s="44" t="s">
        <v>31</v>
      </c>
      <c r="CZ10" s="43" t="s">
        <v>30</v>
      </c>
      <c r="DA10" s="43" t="s">
        <v>25</v>
      </c>
      <c r="DB10" s="43" t="s">
        <v>26</v>
      </c>
      <c r="DC10" s="43" t="s">
        <v>27</v>
      </c>
      <c r="DD10" s="43" t="s">
        <v>28</v>
      </c>
      <c r="DE10" s="43" t="s">
        <v>29</v>
      </c>
      <c r="DF10" s="43" t="s">
        <v>27</v>
      </c>
      <c r="DG10" s="45" t="s">
        <v>101</v>
      </c>
      <c r="DH10" s="46" t="s">
        <v>57</v>
      </c>
      <c r="DI10" s="46" t="s">
        <v>102</v>
      </c>
      <c r="DJ10" s="46" t="s">
        <v>103</v>
      </c>
      <c r="DK10" s="46" t="s">
        <v>104</v>
      </c>
      <c r="DL10" s="47" t="s">
        <v>105</v>
      </c>
      <c r="DM10" s="48" t="s">
        <v>106</v>
      </c>
      <c r="DN10" s="48" t="s">
        <v>58</v>
      </c>
      <c r="DO10" s="48" t="s">
        <v>107</v>
      </c>
      <c r="DP10" s="48" t="s">
        <v>108</v>
      </c>
      <c r="DQ10" s="48" t="s">
        <v>109</v>
      </c>
      <c r="DR10" s="48" t="s">
        <v>132</v>
      </c>
      <c r="DS10" s="44" t="s">
        <v>31</v>
      </c>
      <c r="DT10" s="43" t="s">
        <v>30</v>
      </c>
      <c r="DU10" s="43" t="s">
        <v>25</v>
      </c>
      <c r="DV10" s="43" t="s">
        <v>26</v>
      </c>
      <c r="DW10" s="43" t="s">
        <v>27</v>
      </c>
      <c r="DX10" s="43" t="s">
        <v>28</v>
      </c>
      <c r="DY10" s="43" t="s">
        <v>29</v>
      </c>
      <c r="DZ10" s="43" t="s">
        <v>27</v>
      </c>
      <c r="EA10" s="45" t="s">
        <v>101</v>
      </c>
      <c r="EB10" s="46" t="s">
        <v>57</v>
      </c>
      <c r="EC10" s="46" t="s">
        <v>102</v>
      </c>
      <c r="ED10" s="46" t="s">
        <v>103</v>
      </c>
      <c r="EE10" s="46" t="s">
        <v>104</v>
      </c>
      <c r="EF10" s="47" t="s">
        <v>105</v>
      </c>
      <c r="EG10" s="48" t="s">
        <v>106</v>
      </c>
      <c r="EH10" s="48" t="s">
        <v>58</v>
      </c>
      <c r="EI10" s="48" t="s">
        <v>107</v>
      </c>
      <c r="EJ10" s="48" t="s">
        <v>108</v>
      </c>
      <c r="EK10" s="48" t="s">
        <v>109</v>
      </c>
      <c r="EL10" s="48" t="s">
        <v>132</v>
      </c>
      <c r="EM10" s="44" t="s">
        <v>31</v>
      </c>
      <c r="EN10" s="43" t="s">
        <v>30</v>
      </c>
      <c r="EO10" s="43" t="s">
        <v>25</v>
      </c>
      <c r="EP10" s="43" t="s">
        <v>26</v>
      </c>
      <c r="EQ10" s="43" t="s">
        <v>27</v>
      </c>
      <c r="ER10" s="43" t="s">
        <v>28</v>
      </c>
      <c r="ES10" s="43" t="s">
        <v>29</v>
      </c>
      <c r="ET10" s="43" t="s">
        <v>27</v>
      </c>
      <c r="EU10" s="45" t="s">
        <v>101</v>
      </c>
      <c r="EV10" s="46" t="s">
        <v>57</v>
      </c>
      <c r="EW10" s="46" t="s">
        <v>102</v>
      </c>
      <c r="EX10" s="46" t="s">
        <v>103</v>
      </c>
      <c r="EY10" s="46" t="s">
        <v>104</v>
      </c>
      <c r="EZ10" s="47" t="s">
        <v>105</v>
      </c>
      <c r="FA10" s="48" t="s">
        <v>106</v>
      </c>
      <c r="FB10" s="48" t="s">
        <v>58</v>
      </c>
      <c r="FC10" s="48" t="s">
        <v>107</v>
      </c>
      <c r="FD10" s="48" t="s">
        <v>108</v>
      </c>
      <c r="FE10" s="48" t="s">
        <v>109</v>
      </c>
      <c r="FF10" s="48" t="s">
        <v>132</v>
      </c>
      <c r="FG10" s="44" t="s">
        <v>31</v>
      </c>
      <c r="FH10" s="43" t="s">
        <v>30</v>
      </c>
      <c r="FI10" s="43" t="s">
        <v>25</v>
      </c>
      <c r="FJ10" s="43" t="s">
        <v>26</v>
      </c>
      <c r="FK10" s="43" t="s">
        <v>27</v>
      </c>
      <c r="FL10" s="43" t="s">
        <v>28</v>
      </c>
      <c r="FM10" s="43" t="s">
        <v>29</v>
      </c>
      <c r="FN10" s="43" t="s">
        <v>27</v>
      </c>
      <c r="FO10" s="45" t="s">
        <v>101</v>
      </c>
      <c r="FP10" s="46" t="s">
        <v>57</v>
      </c>
      <c r="FQ10" s="46" t="s">
        <v>102</v>
      </c>
      <c r="FR10" s="46" t="s">
        <v>103</v>
      </c>
      <c r="FS10" s="46" t="s">
        <v>104</v>
      </c>
      <c r="FT10" s="47" t="s">
        <v>105</v>
      </c>
      <c r="FU10" s="48" t="s">
        <v>106</v>
      </c>
      <c r="FV10" s="48" t="s">
        <v>58</v>
      </c>
      <c r="FW10" s="48" t="s">
        <v>107</v>
      </c>
      <c r="FX10" s="48" t="s">
        <v>108</v>
      </c>
      <c r="FY10" s="48" t="s">
        <v>109</v>
      </c>
      <c r="FZ10" s="48" t="s">
        <v>132</v>
      </c>
      <c r="GA10" s="44" t="s">
        <v>31</v>
      </c>
      <c r="GB10" s="43" t="s">
        <v>30</v>
      </c>
      <c r="GC10" s="43" t="s">
        <v>25</v>
      </c>
      <c r="GD10" s="43" t="s">
        <v>26</v>
      </c>
      <c r="GE10" s="43" t="s">
        <v>27</v>
      </c>
      <c r="GF10" s="43" t="s">
        <v>28</v>
      </c>
      <c r="GG10" s="43" t="s">
        <v>29</v>
      </c>
      <c r="GH10" s="43" t="s">
        <v>27</v>
      </c>
      <c r="GI10" s="45" t="s">
        <v>101</v>
      </c>
      <c r="GJ10" s="46" t="s">
        <v>57</v>
      </c>
      <c r="GK10" s="46" t="s">
        <v>102</v>
      </c>
      <c r="GL10" s="46" t="s">
        <v>103</v>
      </c>
      <c r="GM10" s="46" t="s">
        <v>104</v>
      </c>
      <c r="GN10" s="47" t="s">
        <v>105</v>
      </c>
      <c r="GO10" s="48" t="s">
        <v>106</v>
      </c>
      <c r="GP10" s="48" t="s">
        <v>58</v>
      </c>
      <c r="GQ10" s="48" t="s">
        <v>107</v>
      </c>
      <c r="GR10" s="48" t="s">
        <v>108</v>
      </c>
      <c r="GS10" s="48" t="s">
        <v>109</v>
      </c>
      <c r="GT10" s="48" t="s">
        <v>132</v>
      </c>
      <c r="GU10" s="44" t="s">
        <v>31</v>
      </c>
      <c r="GV10" s="43" t="s">
        <v>30</v>
      </c>
      <c r="GW10" s="43" t="s">
        <v>25</v>
      </c>
      <c r="GX10" s="43" t="s">
        <v>26</v>
      </c>
      <c r="GY10" s="43" t="s">
        <v>27</v>
      </c>
      <c r="GZ10" s="43" t="s">
        <v>28</v>
      </c>
      <c r="HA10" s="43" t="s">
        <v>29</v>
      </c>
      <c r="HB10" s="43" t="s">
        <v>27</v>
      </c>
      <c r="HC10" s="45" t="s">
        <v>101</v>
      </c>
      <c r="HD10" s="46" t="s">
        <v>57</v>
      </c>
      <c r="HE10" s="46" t="s">
        <v>102</v>
      </c>
      <c r="HF10" s="46" t="s">
        <v>103</v>
      </c>
      <c r="HG10" s="46" t="s">
        <v>104</v>
      </c>
      <c r="HH10" s="47" t="s">
        <v>105</v>
      </c>
      <c r="HI10" s="48" t="s">
        <v>106</v>
      </c>
      <c r="HJ10" s="48" t="s">
        <v>58</v>
      </c>
      <c r="HK10" s="48" t="s">
        <v>107</v>
      </c>
      <c r="HL10" s="48" t="s">
        <v>108</v>
      </c>
      <c r="HM10" s="48" t="s">
        <v>109</v>
      </c>
      <c r="HN10" s="48" t="s">
        <v>132</v>
      </c>
      <c r="HO10" s="44" t="s">
        <v>31</v>
      </c>
      <c r="HP10" s="43" t="s">
        <v>30</v>
      </c>
      <c r="HQ10" s="43" t="s">
        <v>25</v>
      </c>
      <c r="HR10" s="43" t="s">
        <v>26</v>
      </c>
      <c r="HS10" s="43" t="s">
        <v>27</v>
      </c>
      <c r="HT10" s="43" t="s">
        <v>28</v>
      </c>
      <c r="HU10" s="43" t="s">
        <v>29</v>
      </c>
      <c r="HV10" s="43" t="s">
        <v>27</v>
      </c>
      <c r="HW10" s="45" t="s">
        <v>101</v>
      </c>
      <c r="HX10" s="46" t="s">
        <v>57</v>
      </c>
      <c r="HY10" s="46" t="s">
        <v>102</v>
      </c>
      <c r="HZ10" s="46" t="s">
        <v>103</v>
      </c>
      <c r="IA10" s="46" t="s">
        <v>104</v>
      </c>
      <c r="IB10" s="47" t="s">
        <v>105</v>
      </c>
      <c r="IC10" s="48" t="s">
        <v>106</v>
      </c>
      <c r="ID10" s="48" t="s">
        <v>58</v>
      </c>
      <c r="IE10" s="48" t="s">
        <v>107</v>
      </c>
      <c r="IF10" s="48" t="s">
        <v>108</v>
      </c>
      <c r="IG10" s="48" t="s">
        <v>109</v>
      </c>
      <c r="IH10" s="48" t="s">
        <v>132</v>
      </c>
      <c r="II10" s="44" t="s">
        <v>31</v>
      </c>
      <c r="IJ10" s="43" t="s">
        <v>30</v>
      </c>
      <c r="IK10" s="43" t="s">
        <v>25</v>
      </c>
      <c r="IL10" s="43" t="s">
        <v>26</v>
      </c>
      <c r="IM10" s="43" t="s">
        <v>27</v>
      </c>
      <c r="IN10" s="43" t="s">
        <v>28</v>
      </c>
      <c r="IO10" s="43" t="s">
        <v>29</v>
      </c>
      <c r="IP10" s="43" t="s">
        <v>27</v>
      </c>
      <c r="IQ10" s="45" t="s">
        <v>101</v>
      </c>
      <c r="IR10" s="46" t="s">
        <v>57</v>
      </c>
      <c r="IS10" s="46" t="s">
        <v>102</v>
      </c>
      <c r="IT10" s="46" t="s">
        <v>103</v>
      </c>
      <c r="IU10" s="46" t="s">
        <v>104</v>
      </c>
      <c r="IV10" s="47" t="s">
        <v>105</v>
      </c>
      <c r="IW10" s="48" t="s">
        <v>106</v>
      </c>
      <c r="IX10" s="48" t="s">
        <v>58</v>
      </c>
      <c r="IY10" s="48" t="s">
        <v>107</v>
      </c>
      <c r="IZ10" s="48" t="s">
        <v>108</v>
      </c>
      <c r="JA10" s="48" t="s">
        <v>109</v>
      </c>
      <c r="JB10" s="48" t="s">
        <v>132</v>
      </c>
    </row>
    <row r="11" spans="1:262" s="8" customFormat="1" ht="13.5" customHeight="1">
      <c r="A11" s="49" t="s">
        <v>289</v>
      </c>
      <c r="B11" s="50" t="s">
        <v>385</v>
      </c>
      <c r="C11" s="7"/>
      <c r="E11" s="51">
        <v>482577</v>
      </c>
      <c r="F11" s="52">
        <v>0.215</v>
      </c>
      <c r="G11" s="53">
        <v>0</v>
      </c>
      <c r="H11" s="50">
        <v>4</v>
      </c>
      <c r="I11" s="52">
        <v>0.25</v>
      </c>
      <c r="J11" s="53">
        <v>0</v>
      </c>
      <c r="K11" s="53"/>
      <c r="L11" s="53"/>
      <c r="M11" s="53"/>
      <c r="O11" s="53"/>
      <c r="P11" s="53"/>
      <c r="Q11" s="51"/>
      <c r="R11" s="53"/>
      <c r="S11" s="53"/>
      <c r="U11" s="53"/>
      <c r="V11" s="53"/>
      <c r="W11" s="7"/>
      <c r="Y11" s="51">
        <v>221836</v>
      </c>
      <c r="Z11" s="52">
        <v>0.17899999999999999</v>
      </c>
      <c r="AA11" s="52">
        <v>-3.1E-2</v>
      </c>
      <c r="AB11" s="50">
        <v>3</v>
      </c>
      <c r="AC11" s="52">
        <v>0.188</v>
      </c>
      <c r="AD11" s="52">
        <f>IF(AC11="","",AC11-I11)</f>
        <v>-6.2E-2</v>
      </c>
      <c r="AE11" s="51"/>
      <c r="AF11" s="53"/>
      <c r="AG11" s="53"/>
      <c r="AI11" s="53"/>
      <c r="AJ11" s="53"/>
      <c r="AK11" s="51"/>
      <c r="AM11" s="53"/>
      <c r="AO11" s="53"/>
      <c r="AP11" s="53"/>
      <c r="AQ11" s="7"/>
      <c r="AS11" s="12">
        <v>350525</v>
      </c>
      <c r="AT11" s="52">
        <v>0.21199999999999999</v>
      </c>
      <c r="AU11" s="52">
        <v>3.3000000000000002E-2</v>
      </c>
      <c r="AV11" s="109">
        <v>3</v>
      </c>
      <c r="AW11" s="52">
        <v>0.214</v>
      </c>
      <c r="AX11" s="52">
        <f>IF(AW11="","",AW11-AC11)</f>
        <v>2.5999999999999995E-2</v>
      </c>
      <c r="AY11" s="52"/>
      <c r="AZ11" s="53"/>
      <c r="BA11" s="53"/>
      <c r="BC11" s="53"/>
      <c r="BD11" s="53"/>
      <c r="BE11" s="51"/>
      <c r="BF11" s="53"/>
      <c r="BG11" s="53"/>
      <c r="BI11" s="53"/>
      <c r="BJ11" s="53"/>
      <c r="BK11" s="7"/>
      <c r="BM11" s="51">
        <v>292051</v>
      </c>
      <c r="BN11" s="52">
        <v>0.17499999999999999</v>
      </c>
      <c r="BO11" s="52">
        <v>-3.7000000000000005E-2</v>
      </c>
      <c r="BP11" s="50">
        <v>2</v>
      </c>
      <c r="BQ11" s="52">
        <f t="shared" ref="BQ11:BQ16" si="0">BP11/13</f>
        <v>0.15384615384615385</v>
      </c>
      <c r="BR11" s="52">
        <v>-6.0153846153846141E-2</v>
      </c>
      <c r="BS11" s="52"/>
      <c r="BT11" s="53"/>
      <c r="BU11" s="53"/>
      <c r="BW11" s="53"/>
      <c r="BX11" s="53"/>
      <c r="BY11" s="51"/>
      <c r="BZ11" s="53"/>
      <c r="CA11" s="53"/>
      <c r="CC11" s="53"/>
      <c r="CD11" s="53"/>
      <c r="CE11" s="51" t="s">
        <v>785</v>
      </c>
      <c r="CG11" s="51">
        <v>212781</v>
      </c>
      <c r="CH11" s="52">
        <v>0.123</v>
      </c>
      <c r="CI11" s="52">
        <v>-5.1999999999999998E-2</v>
      </c>
      <c r="CJ11" s="50">
        <v>2</v>
      </c>
      <c r="CK11" s="52">
        <v>0.154</v>
      </c>
      <c r="CL11" s="52">
        <v>0</v>
      </c>
      <c r="CM11" s="51"/>
      <c r="CN11" s="53"/>
      <c r="CO11" s="53"/>
      <c r="CR11" s="54"/>
      <c r="CS11" s="51"/>
      <c r="CT11" s="53"/>
      <c r="CU11" s="53"/>
      <c r="CW11" s="53"/>
      <c r="CX11" s="53"/>
      <c r="CY11" s="7"/>
      <c r="DA11" s="51">
        <v>267603</v>
      </c>
      <c r="DB11" s="52">
        <f>DA11/$CY$7</f>
        <v>0.14622755178151356</v>
      </c>
      <c r="DC11" s="52">
        <f>DB11-CH11</f>
        <v>2.3227551781513561E-2</v>
      </c>
      <c r="DD11" s="50">
        <v>2</v>
      </c>
      <c r="DE11" s="52">
        <f>DD11/$CY$3</f>
        <v>0.14285714285714285</v>
      </c>
      <c r="DF11" s="52">
        <f>DE11-CK11</f>
        <v>-1.1142857142857149E-2</v>
      </c>
      <c r="DG11" s="51"/>
      <c r="DH11" s="53"/>
      <c r="DI11" s="53"/>
      <c r="DL11" s="54"/>
      <c r="DM11" s="51"/>
      <c r="DN11" s="53"/>
      <c r="DO11" s="53"/>
      <c r="DQ11" s="53"/>
      <c r="DR11" s="53"/>
      <c r="DS11" s="7"/>
      <c r="DU11" s="51"/>
      <c r="DV11" s="52"/>
      <c r="DW11" s="52"/>
      <c r="DX11" s="50"/>
      <c r="DY11" s="52"/>
      <c r="DZ11" s="52"/>
      <c r="EA11" s="51"/>
      <c r="EC11" s="55"/>
      <c r="EF11" s="54"/>
      <c r="EG11" s="51"/>
      <c r="EH11" s="53"/>
      <c r="EI11" s="53"/>
      <c r="EK11" s="53"/>
      <c r="EL11" s="53"/>
      <c r="EM11" s="7"/>
      <c r="EO11" s="51"/>
      <c r="EP11" s="52"/>
      <c r="EQ11" s="52"/>
      <c r="ER11" s="50"/>
      <c r="ES11" s="52"/>
      <c r="ET11" s="52"/>
      <c r="EU11" s="51"/>
      <c r="EV11" s="53"/>
      <c r="EW11" s="53"/>
      <c r="EZ11" s="54"/>
      <c r="FA11" s="51"/>
      <c r="FB11" s="53"/>
      <c r="FC11" s="53"/>
      <c r="FE11" s="53"/>
      <c r="FF11" s="53"/>
      <c r="FG11" s="7"/>
      <c r="FI11" s="51"/>
      <c r="FJ11" s="52"/>
      <c r="FK11" s="52"/>
      <c r="FL11" s="50"/>
      <c r="FM11" s="52"/>
      <c r="FN11" s="52"/>
      <c r="FO11" s="51"/>
      <c r="FP11" s="53"/>
      <c r="FQ11" s="53"/>
      <c r="FT11" s="54"/>
      <c r="FU11" s="51"/>
      <c r="FV11" s="53"/>
      <c r="FW11" s="53"/>
      <c r="FY11" s="53"/>
      <c r="FZ11" s="53"/>
      <c r="GA11" s="7"/>
      <c r="GC11" s="50"/>
      <c r="GD11" s="52"/>
      <c r="GE11" s="50"/>
      <c r="GF11" s="50"/>
      <c r="GG11" s="52"/>
      <c r="GH11" s="50"/>
      <c r="GI11" s="56"/>
      <c r="GN11" s="54"/>
      <c r="GU11" s="7"/>
      <c r="GW11" s="50"/>
      <c r="GX11" s="52"/>
      <c r="GY11" s="50"/>
      <c r="GZ11" s="50"/>
      <c r="HA11" s="52"/>
      <c r="HB11" s="50"/>
      <c r="HC11" s="56"/>
      <c r="HH11" s="54"/>
      <c r="HO11" s="7"/>
      <c r="HQ11" s="50"/>
      <c r="HR11" s="52"/>
      <c r="HS11" s="50"/>
      <c r="HT11" s="50"/>
      <c r="HU11" s="52"/>
      <c r="HV11" s="50"/>
      <c r="HW11" s="56"/>
      <c r="IB11" s="54"/>
      <c r="II11" s="7"/>
      <c r="IK11" s="50"/>
      <c r="IL11" s="52"/>
      <c r="IM11" s="50"/>
      <c r="IN11" s="50"/>
      <c r="IO11" s="52"/>
      <c r="IP11" s="50"/>
      <c r="IQ11" s="56"/>
      <c r="IV11" s="54"/>
    </row>
    <row r="12" spans="1:262" s="8" customFormat="1" ht="13.5" customHeight="1">
      <c r="A12" s="49" t="s">
        <v>295</v>
      </c>
      <c r="B12" s="50" t="s">
        <v>386</v>
      </c>
      <c r="C12" s="7"/>
      <c r="E12" s="51">
        <v>129425</v>
      </c>
      <c r="F12" s="52">
        <v>5.7999999999999996E-2</v>
      </c>
      <c r="G12" s="53">
        <v>0</v>
      </c>
      <c r="H12" s="50">
        <v>1</v>
      </c>
      <c r="I12" s="52">
        <v>6.3E-2</v>
      </c>
      <c r="J12" s="53">
        <v>0</v>
      </c>
      <c r="K12" s="53"/>
      <c r="L12" s="53"/>
      <c r="M12" s="53"/>
      <c r="O12" s="53"/>
      <c r="P12" s="53"/>
      <c r="Q12" s="51"/>
      <c r="R12" s="53"/>
      <c r="S12" s="53"/>
      <c r="U12" s="53"/>
      <c r="V12" s="53"/>
      <c r="W12" s="7"/>
      <c r="Y12" s="51">
        <v>84153</v>
      </c>
      <c r="Z12" s="52">
        <v>6.8000000000000005E-2</v>
      </c>
      <c r="AA12" s="52">
        <v>0.01</v>
      </c>
      <c r="AB12" s="50">
        <v>1</v>
      </c>
      <c r="AC12" s="52">
        <v>6.3E-2</v>
      </c>
      <c r="AD12" s="52">
        <f t="shared" ref="AD12:AD19" si="1">IF(AC12="","",AC12-I12)</f>
        <v>0</v>
      </c>
      <c r="AE12" s="51"/>
      <c r="AF12" s="53"/>
      <c r="AG12" s="53"/>
      <c r="AI12" s="53"/>
      <c r="AJ12" s="53"/>
      <c r="AK12" s="51"/>
      <c r="AM12" s="53"/>
      <c r="AO12" s="53"/>
      <c r="AP12" s="53"/>
      <c r="AQ12" s="7"/>
      <c r="AS12" s="12">
        <v>94421</v>
      </c>
      <c r="AT12" s="52">
        <v>5.7000000000000002E-2</v>
      </c>
      <c r="AU12" s="52">
        <v>-1.1000000000000001E-2</v>
      </c>
      <c r="AV12" s="109">
        <v>1</v>
      </c>
      <c r="AW12" s="209">
        <v>7.0999999999999994E-2</v>
      </c>
      <c r="AX12" s="52">
        <f t="shared" ref="AX12:AX25" si="2">IF(AW12="","",AW12-AC12)</f>
        <v>7.9999999999999932E-3</v>
      </c>
      <c r="AY12" s="52"/>
      <c r="AZ12" s="53"/>
      <c r="BA12" s="53"/>
      <c r="BC12" s="53"/>
      <c r="BD12" s="53"/>
      <c r="BE12" s="51"/>
      <c r="BF12" s="53"/>
      <c r="BG12" s="53"/>
      <c r="BI12" s="53"/>
      <c r="BJ12" s="53"/>
      <c r="BK12" s="7"/>
      <c r="BM12" s="51">
        <v>101453</v>
      </c>
      <c r="BN12" s="52">
        <v>6.0999999999999999E-2</v>
      </c>
      <c r="BO12" s="52">
        <v>4.0000000000000001E-3</v>
      </c>
      <c r="BP12" s="50">
        <v>1</v>
      </c>
      <c r="BQ12" s="52">
        <f t="shared" si="0"/>
        <v>7.6923076923076927E-2</v>
      </c>
      <c r="BR12" s="52">
        <v>5.9230769230769337E-3</v>
      </c>
      <c r="BS12" s="52"/>
      <c r="BT12" s="53"/>
      <c r="BU12" s="53"/>
      <c r="BW12" s="53"/>
      <c r="BX12" s="53"/>
      <c r="BY12" s="51"/>
      <c r="BZ12" s="53"/>
      <c r="CA12" s="53"/>
      <c r="CC12" s="53"/>
      <c r="CD12" s="53"/>
      <c r="CE12" s="51" t="s">
        <v>786</v>
      </c>
      <c r="CG12" s="51">
        <v>116747</v>
      </c>
      <c r="CH12" s="52">
        <v>6.8000000000000005E-2</v>
      </c>
      <c r="CI12" s="52">
        <v>7.0000000000000001E-3</v>
      </c>
      <c r="CJ12" s="50">
        <v>1</v>
      </c>
      <c r="CK12" s="52">
        <v>7.6999999999999999E-2</v>
      </c>
      <c r="CL12" s="52">
        <v>0</v>
      </c>
      <c r="CM12" s="51"/>
      <c r="CN12" s="53"/>
      <c r="CO12" s="53"/>
      <c r="CR12" s="54"/>
      <c r="CS12" s="51"/>
      <c r="CT12" s="53"/>
      <c r="CU12" s="53"/>
      <c r="CW12" s="53"/>
      <c r="CX12" s="53"/>
      <c r="CY12" s="7"/>
      <c r="DA12" s="51">
        <v>115962</v>
      </c>
      <c r="DB12" s="52">
        <f>DA12/$CY$7</f>
        <v>6.3365654942911243E-2</v>
      </c>
      <c r="DC12" s="52">
        <f t="shared" ref="DC12:DC18" si="3">DB12-CH12</f>
        <v>-4.6343450570887623E-3</v>
      </c>
      <c r="DD12" s="50">
        <v>1</v>
      </c>
      <c r="DE12" s="52">
        <f t="shared" ref="DE12:DE25" si="4">DD12/$CY$3</f>
        <v>7.1428571428571425E-2</v>
      </c>
      <c r="DF12" s="52">
        <f t="shared" ref="DF12:DF25" si="5">DE12-CK12</f>
        <v>-5.5714285714285744E-3</v>
      </c>
      <c r="DG12" s="51"/>
      <c r="DH12" s="53"/>
      <c r="DI12" s="53"/>
      <c r="DL12" s="54"/>
      <c r="DM12" s="51"/>
      <c r="DN12" s="53"/>
      <c r="DO12" s="53"/>
      <c r="DQ12" s="53"/>
      <c r="DR12" s="53"/>
      <c r="DS12" s="7"/>
      <c r="DU12" s="51"/>
      <c r="DV12" s="52"/>
      <c r="DW12" s="52"/>
      <c r="DX12" s="50"/>
      <c r="DY12" s="52"/>
      <c r="DZ12" s="52"/>
      <c r="EA12" s="51"/>
      <c r="EC12" s="55"/>
      <c r="EF12" s="54"/>
      <c r="EG12" s="51"/>
      <c r="EH12" s="53"/>
      <c r="EI12" s="53"/>
      <c r="EK12" s="53"/>
      <c r="EL12" s="53"/>
      <c r="EM12" s="7"/>
      <c r="EO12" s="51"/>
      <c r="EP12" s="52"/>
      <c r="EQ12" s="52"/>
      <c r="ER12" s="50"/>
      <c r="ES12" s="52"/>
      <c r="ET12" s="52"/>
      <c r="EU12" s="51"/>
      <c r="EV12" s="53"/>
      <c r="EW12" s="53"/>
      <c r="EZ12" s="54"/>
      <c r="FA12" s="51"/>
      <c r="FB12" s="53"/>
      <c r="FC12" s="53"/>
      <c r="FE12" s="53"/>
      <c r="FF12" s="53"/>
      <c r="FG12" s="7"/>
      <c r="FI12" s="51"/>
      <c r="FJ12" s="52"/>
      <c r="FK12" s="52"/>
      <c r="FL12" s="50"/>
      <c r="FM12" s="52"/>
      <c r="FN12" s="52"/>
      <c r="FO12" s="51"/>
      <c r="FP12" s="53"/>
      <c r="FQ12" s="53"/>
      <c r="FT12" s="54"/>
      <c r="FU12" s="51"/>
      <c r="FV12" s="53"/>
      <c r="FW12" s="53"/>
      <c r="FY12" s="53"/>
      <c r="FZ12" s="53"/>
      <c r="GA12" s="7"/>
      <c r="GC12" s="51"/>
      <c r="GD12" s="52"/>
      <c r="GE12" s="50"/>
      <c r="GF12" s="50"/>
      <c r="GG12" s="52"/>
      <c r="GH12" s="50"/>
      <c r="GI12" s="56"/>
      <c r="GN12" s="54"/>
      <c r="GU12" s="7"/>
      <c r="GW12" s="51"/>
      <c r="GX12" s="52"/>
      <c r="GY12" s="50"/>
      <c r="GZ12" s="50"/>
      <c r="HA12" s="52"/>
      <c r="HB12" s="50"/>
      <c r="HC12" s="56"/>
      <c r="HH12" s="54"/>
      <c r="HO12" s="7"/>
      <c r="HQ12" s="51"/>
      <c r="HR12" s="52"/>
      <c r="HS12" s="50"/>
      <c r="HT12" s="50"/>
      <c r="HU12" s="52"/>
      <c r="HV12" s="50"/>
      <c r="HW12" s="56"/>
      <c r="IB12" s="54"/>
      <c r="II12" s="7"/>
      <c r="IK12" s="51"/>
      <c r="IL12" s="52"/>
      <c r="IM12" s="50"/>
      <c r="IN12" s="50"/>
      <c r="IO12" s="52"/>
      <c r="IP12" s="50"/>
      <c r="IQ12" s="56"/>
      <c r="IV12" s="54"/>
    </row>
    <row r="13" spans="1:262" s="8" customFormat="1" ht="13.5" customHeight="1">
      <c r="A13" s="49" t="s">
        <v>301</v>
      </c>
      <c r="B13" s="50" t="s">
        <v>387</v>
      </c>
      <c r="C13" s="7"/>
      <c r="E13" s="51">
        <v>548041</v>
      </c>
      <c r="F13" s="52">
        <v>0.24399999999999999</v>
      </c>
      <c r="G13" s="53">
        <v>0</v>
      </c>
      <c r="H13" s="50">
        <v>4</v>
      </c>
      <c r="I13" s="52">
        <v>0.25</v>
      </c>
      <c r="J13" s="53">
        <v>0</v>
      </c>
      <c r="K13" s="53"/>
      <c r="L13" s="53"/>
      <c r="M13" s="53"/>
      <c r="O13" s="53"/>
      <c r="P13" s="53"/>
      <c r="Q13" s="51"/>
      <c r="R13" s="53"/>
      <c r="S13" s="53"/>
      <c r="U13" s="53"/>
      <c r="V13" s="53"/>
      <c r="W13" s="7"/>
      <c r="Y13" s="51">
        <v>264640</v>
      </c>
      <c r="Z13" s="52">
        <v>0.21299999999999999</v>
      </c>
      <c r="AA13" s="52">
        <v>-3.1E-2</v>
      </c>
      <c r="AB13" s="50">
        <v>4</v>
      </c>
      <c r="AC13" s="52">
        <v>0.25</v>
      </c>
      <c r="AD13" s="52">
        <f t="shared" si="1"/>
        <v>0</v>
      </c>
      <c r="AE13" s="51"/>
      <c r="AF13" s="53"/>
      <c r="AG13" s="53"/>
      <c r="AI13" s="53"/>
      <c r="AJ13" s="53"/>
      <c r="AK13" s="51"/>
      <c r="AM13" s="53"/>
      <c r="AO13" s="53"/>
      <c r="AP13" s="53"/>
      <c r="AQ13" s="7"/>
      <c r="AS13" s="12">
        <v>387217</v>
      </c>
      <c r="AT13" s="52">
        <v>0.23399999999999999</v>
      </c>
      <c r="AU13" s="52">
        <v>2.1000000000000001E-2</v>
      </c>
      <c r="AV13" s="109">
        <v>4</v>
      </c>
      <c r="AW13" s="209">
        <v>0.28600000000000003</v>
      </c>
      <c r="AX13" s="52">
        <f t="shared" si="2"/>
        <v>3.6000000000000032E-2</v>
      </c>
      <c r="AY13" s="52"/>
      <c r="AZ13" s="53"/>
      <c r="BA13" s="53"/>
      <c r="BC13" s="53"/>
      <c r="BD13" s="53"/>
      <c r="BE13" s="51"/>
      <c r="BF13" s="53"/>
      <c r="BG13" s="53"/>
      <c r="BI13" s="53"/>
      <c r="BJ13" s="53"/>
      <c r="BK13" s="7"/>
      <c r="BM13" s="51">
        <v>316798</v>
      </c>
      <c r="BN13" s="52">
        <v>0.19</v>
      </c>
      <c r="BO13" s="52">
        <v>-4.4000000000000004E-2</v>
      </c>
      <c r="BP13" s="50">
        <v>3</v>
      </c>
      <c r="BQ13" s="52">
        <f t="shared" si="0"/>
        <v>0.23076923076923078</v>
      </c>
      <c r="BR13" s="52">
        <v>-5.523076923076925E-2</v>
      </c>
      <c r="BS13" s="52"/>
      <c r="BT13" s="53"/>
      <c r="BU13" s="53"/>
      <c r="BW13" s="53"/>
      <c r="BX13" s="53"/>
      <c r="BY13" s="51"/>
      <c r="BZ13" s="53"/>
      <c r="CA13" s="53"/>
      <c r="CC13" s="53"/>
      <c r="CD13" s="53"/>
      <c r="CE13" s="51" t="s">
        <v>787</v>
      </c>
      <c r="CG13" s="51">
        <v>339895</v>
      </c>
      <c r="CH13" s="52">
        <v>0.19700000000000001</v>
      </c>
      <c r="CI13" s="52">
        <v>6.0000000000000001E-3</v>
      </c>
      <c r="CJ13" s="50">
        <v>3</v>
      </c>
      <c r="CK13" s="52">
        <v>0.23100000000000001</v>
      </c>
      <c r="CL13" s="52">
        <v>0</v>
      </c>
      <c r="CM13" s="51"/>
      <c r="CN13" s="53"/>
      <c r="CO13" s="53"/>
      <c r="CR13" s="54"/>
      <c r="CS13" s="51"/>
      <c r="CT13" s="53"/>
      <c r="CU13" s="53"/>
      <c r="CW13" s="53"/>
      <c r="CX13" s="53"/>
      <c r="CY13" s="7"/>
      <c r="DA13" s="51">
        <v>247477</v>
      </c>
      <c r="DB13" s="52">
        <f>DA13/$CY$7</f>
        <v>0.13523000800526763</v>
      </c>
      <c r="DC13" s="52">
        <f t="shared" si="3"/>
        <v>-6.1769991994732376E-2</v>
      </c>
      <c r="DD13" s="50">
        <v>2</v>
      </c>
      <c r="DE13" s="52">
        <f t="shared" si="4"/>
        <v>0.14285714285714285</v>
      </c>
      <c r="DF13" s="52">
        <f t="shared" si="5"/>
        <v>-8.8142857142857162E-2</v>
      </c>
      <c r="DG13" s="51"/>
      <c r="DH13" s="53"/>
      <c r="DI13" s="53"/>
      <c r="DL13" s="54"/>
      <c r="DM13" s="51"/>
      <c r="DN13" s="53"/>
      <c r="DO13" s="53"/>
      <c r="DQ13" s="53"/>
      <c r="DR13" s="53"/>
      <c r="DS13" s="7"/>
      <c r="DU13" s="51"/>
      <c r="DV13" s="52"/>
      <c r="DW13" s="52"/>
      <c r="DX13" s="50"/>
      <c r="DY13" s="52"/>
      <c r="DZ13" s="52"/>
      <c r="EA13" s="51"/>
      <c r="EC13" s="55"/>
      <c r="EF13" s="54"/>
      <c r="EG13" s="51"/>
      <c r="EH13" s="53"/>
      <c r="EI13" s="53"/>
      <c r="EK13" s="53"/>
      <c r="EL13" s="53"/>
      <c r="EM13" s="7"/>
      <c r="EO13" s="51"/>
      <c r="EP13" s="52"/>
      <c r="EQ13" s="52"/>
      <c r="ER13" s="50"/>
      <c r="ES13" s="52"/>
      <c r="ET13" s="52"/>
      <c r="EU13" s="51"/>
      <c r="EV13" s="53"/>
      <c r="EW13" s="53"/>
      <c r="EZ13" s="54"/>
      <c r="FA13" s="51"/>
      <c r="FB13" s="53"/>
      <c r="FC13" s="53"/>
      <c r="FE13" s="53"/>
      <c r="FF13" s="53"/>
      <c r="FG13" s="7"/>
      <c r="FI13" s="51"/>
      <c r="FJ13" s="52"/>
      <c r="FK13" s="52"/>
      <c r="FL13" s="50"/>
      <c r="FM13" s="52"/>
      <c r="FN13" s="52"/>
      <c r="FO13" s="51"/>
      <c r="FP13" s="53"/>
      <c r="FQ13" s="53"/>
      <c r="FT13" s="54"/>
      <c r="FU13" s="51"/>
      <c r="FV13" s="53"/>
      <c r="FW13" s="53"/>
      <c r="FY13" s="53"/>
      <c r="FZ13" s="53"/>
      <c r="GA13" s="7"/>
      <c r="GB13" s="57"/>
      <c r="GC13" s="57"/>
      <c r="GD13" s="58"/>
      <c r="GE13" s="50"/>
      <c r="GF13" s="59"/>
      <c r="GG13" s="58"/>
      <c r="GH13" s="50"/>
      <c r="GI13" s="60"/>
      <c r="GJ13" s="50"/>
      <c r="GK13" s="50"/>
      <c r="GL13" s="50"/>
      <c r="GM13" s="50"/>
      <c r="GN13" s="61"/>
      <c r="GO13" s="50"/>
      <c r="GP13" s="50"/>
      <c r="GQ13" s="50"/>
      <c r="GR13" s="50"/>
      <c r="GS13" s="50"/>
      <c r="GT13" s="50"/>
      <c r="GU13" s="7"/>
      <c r="GV13" s="57"/>
      <c r="GW13" s="57"/>
      <c r="GX13" s="58"/>
      <c r="GY13" s="50"/>
      <c r="GZ13" s="59"/>
      <c r="HA13" s="58"/>
      <c r="HB13" s="50"/>
      <c r="HC13" s="60"/>
      <c r="HD13" s="50"/>
      <c r="HE13" s="50"/>
      <c r="HF13" s="50"/>
      <c r="HG13" s="50"/>
      <c r="HH13" s="61"/>
      <c r="HI13" s="50"/>
      <c r="HJ13" s="50"/>
      <c r="HK13" s="50"/>
      <c r="HL13" s="50"/>
      <c r="HM13" s="50"/>
      <c r="HN13" s="50"/>
      <c r="HO13" s="7"/>
      <c r="HP13" s="57"/>
      <c r="HQ13" s="57"/>
      <c r="HR13" s="58"/>
      <c r="HS13" s="50"/>
      <c r="HT13" s="59"/>
      <c r="HU13" s="58"/>
      <c r="HV13" s="50"/>
      <c r="HW13" s="60"/>
      <c r="HX13" s="50"/>
      <c r="HY13" s="50"/>
      <c r="HZ13" s="50"/>
      <c r="IA13" s="50"/>
      <c r="IB13" s="61"/>
      <c r="IC13" s="50"/>
      <c r="ID13" s="50"/>
      <c r="IE13" s="50"/>
      <c r="IF13" s="50"/>
      <c r="IG13" s="50"/>
      <c r="IH13" s="50"/>
      <c r="II13" s="7"/>
      <c r="IJ13" s="57"/>
      <c r="IK13" s="57"/>
      <c r="IL13" s="58"/>
      <c r="IM13" s="50"/>
      <c r="IN13" s="59"/>
      <c r="IO13" s="58"/>
      <c r="IP13" s="50"/>
      <c r="IQ13" s="60"/>
      <c r="IR13" s="50"/>
      <c r="IS13" s="50"/>
      <c r="IT13" s="50"/>
      <c r="IU13" s="50"/>
      <c r="IV13" s="61"/>
      <c r="IW13" s="50"/>
      <c r="IX13" s="50"/>
      <c r="IY13" s="50"/>
      <c r="IZ13" s="50"/>
      <c r="JA13" s="50"/>
      <c r="JB13" s="50"/>
    </row>
    <row r="14" spans="1:262" s="8" customFormat="1" ht="13.5" customHeight="1">
      <c r="A14" s="49" t="s">
        <v>311</v>
      </c>
      <c r="B14" s="50" t="s">
        <v>389</v>
      </c>
      <c r="C14" s="7"/>
      <c r="E14" s="51">
        <v>453729</v>
      </c>
      <c r="F14" s="52">
        <v>0.20199999999999999</v>
      </c>
      <c r="G14" s="53">
        <v>0</v>
      </c>
      <c r="H14" s="50">
        <v>4</v>
      </c>
      <c r="I14" s="52">
        <v>0.25</v>
      </c>
      <c r="J14" s="53">
        <v>0</v>
      </c>
      <c r="K14" s="53"/>
      <c r="L14" s="53"/>
      <c r="M14" s="53"/>
      <c r="O14" s="53"/>
      <c r="P14" s="53"/>
      <c r="Q14" s="51"/>
      <c r="R14" s="53"/>
      <c r="S14" s="53"/>
      <c r="U14" s="53"/>
      <c r="V14" s="53"/>
      <c r="W14" s="7"/>
      <c r="Y14" s="51">
        <v>313960</v>
      </c>
      <c r="Z14" s="52">
        <v>0.253</v>
      </c>
      <c r="AA14" s="52">
        <v>5.0999999999999997E-2</v>
      </c>
      <c r="AB14" s="50">
        <v>4</v>
      </c>
      <c r="AC14" s="52">
        <v>0.25</v>
      </c>
      <c r="AD14" s="52">
        <f t="shared" si="1"/>
        <v>0</v>
      </c>
      <c r="AE14" s="51"/>
      <c r="AF14" s="53"/>
      <c r="AG14" s="53"/>
      <c r="AI14" s="53"/>
      <c r="AJ14" s="53"/>
      <c r="AK14" s="51"/>
      <c r="AM14" s="53"/>
      <c r="AO14" s="53"/>
      <c r="AP14" s="53"/>
      <c r="AQ14" s="7"/>
      <c r="AS14" s="12">
        <v>392771</v>
      </c>
      <c r="AT14" s="52">
        <v>0.23699999999999999</v>
      </c>
      <c r="AU14" s="52">
        <v>-1.6E-2</v>
      </c>
      <c r="AV14" s="109">
        <v>4</v>
      </c>
      <c r="AW14" s="52">
        <v>0.28600000000000003</v>
      </c>
      <c r="AX14" s="52">
        <f t="shared" si="2"/>
        <v>3.6000000000000032E-2</v>
      </c>
      <c r="AY14" s="52"/>
      <c r="AZ14" s="53"/>
      <c r="BA14" s="53"/>
      <c r="BC14" s="53"/>
      <c r="BD14" s="53"/>
      <c r="BE14" s="51"/>
      <c r="BF14" s="53"/>
      <c r="BG14" s="53"/>
      <c r="BI14" s="53"/>
      <c r="BJ14" s="53"/>
      <c r="BK14" s="7"/>
      <c r="BM14" s="51">
        <v>386416</v>
      </c>
      <c r="BN14" s="52">
        <v>0.23199999999999998</v>
      </c>
      <c r="BO14" s="52">
        <v>5.0000000000000001E-3</v>
      </c>
      <c r="BP14" s="50">
        <v>3</v>
      </c>
      <c r="BQ14" s="52">
        <f t="shared" si="0"/>
        <v>0.23076923076923078</v>
      </c>
      <c r="BR14" s="52">
        <v>-5.523076923076925E-2</v>
      </c>
      <c r="BS14" s="52"/>
      <c r="BT14" s="53"/>
      <c r="BU14" s="53"/>
      <c r="BW14" s="53"/>
      <c r="BX14" s="53"/>
      <c r="BY14" s="51"/>
      <c r="BZ14" s="53"/>
      <c r="CA14" s="53"/>
      <c r="CC14" s="53"/>
      <c r="CD14" s="53"/>
      <c r="CE14" s="51" t="s">
        <v>788</v>
      </c>
      <c r="CG14" s="51">
        <v>390376</v>
      </c>
      <c r="CH14" s="52">
        <v>0.22600000000000001</v>
      </c>
      <c r="CI14" s="52">
        <v>-6.0000000000000001E-3</v>
      </c>
      <c r="CJ14" s="50">
        <v>3</v>
      </c>
      <c r="CK14" s="52">
        <v>0.23100000000000001</v>
      </c>
      <c r="CL14" s="52">
        <v>0</v>
      </c>
      <c r="CM14" s="51"/>
      <c r="CN14" s="53"/>
      <c r="CO14" s="53"/>
      <c r="CR14" s="54"/>
      <c r="CS14" s="51"/>
      <c r="CT14" s="53"/>
      <c r="CU14" s="53"/>
      <c r="CW14" s="53"/>
      <c r="CX14" s="53"/>
      <c r="DA14" s="7">
        <v>380460</v>
      </c>
      <c r="DB14" s="52">
        <f>DA14/$CY$7</f>
        <v>0.20789652713457865</v>
      </c>
      <c r="DC14" s="52">
        <f t="shared" si="3"/>
        <v>-1.8103472865421355E-2</v>
      </c>
      <c r="DD14" s="50">
        <v>3</v>
      </c>
      <c r="DE14" s="52">
        <f t="shared" si="4"/>
        <v>0.21428571428571427</v>
      </c>
      <c r="DF14" s="52">
        <f t="shared" si="5"/>
        <v>-1.6714285714285737E-2</v>
      </c>
      <c r="DG14" s="51"/>
      <c r="DH14" s="53"/>
      <c r="DI14" s="53"/>
      <c r="DL14" s="54"/>
      <c r="DM14" s="51"/>
      <c r="DN14" s="53"/>
      <c r="DO14" s="53"/>
      <c r="DQ14" s="53"/>
      <c r="DR14" s="53"/>
      <c r="DS14" s="7"/>
      <c r="DU14" s="51"/>
      <c r="DV14" s="52"/>
      <c r="DW14" s="52"/>
      <c r="DX14" s="50"/>
      <c r="DY14" s="52"/>
      <c r="DZ14" s="52"/>
      <c r="EA14" s="51"/>
      <c r="EC14" s="55"/>
      <c r="EF14" s="54"/>
      <c r="EG14" s="51"/>
      <c r="EH14" s="53"/>
      <c r="EI14" s="53"/>
      <c r="EK14" s="53"/>
      <c r="EL14" s="53"/>
      <c r="EM14" s="7"/>
      <c r="EO14" s="51"/>
      <c r="EP14" s="52"/>
      <c r="EQ14" s="52"/>
      <c r="ER14" s="50"/>
      <c r="ES14" s="52"/>
      <c r="ET14" s="52"/>
      <c r="EU14" s="51"/>
      <c r="EV14" s="53"/>
      <c r="EW14" s="53"/>
      <c r="EZ14" s="54"/>
      <c r="FA14" s="51"/>
      <c r="FB14" s="53"/>
      <c r="FC14" s="53"/>
      <c r="FE14" s="53"/>
      <c r="FF14" s="53"/>
      <c r="FG14" s="7"/>
      <c r="FI14" s="51"/>
      <c r="FJ14" s="52"/>
      <c r="FK14" s="52"/>
      <c r="FL14" s="50"/>
      <c r="FM14" s="52"/>
      <c r="FN14" s="52"/>
      <c r="FO14" s="51"/>
      <c r="FP14" s="53"/>
      <c r="FQ14" s="53"/>
      <c r="FT14" s="54"/>
      <c r="FU14" s="51"/>
      <c r="FV14" s="53"/>
      <c r="FW14" s="53"/>
      <c r="FY14" s="53"/>
      <c r="FZ14" s="53"/>
      <c r="GA14" s="7"/>
      <c r="GC14" s="51"/>
      <c r="GD14" s="52"/>
      <c r="GE14" s="50"/>
      <c r="GF14" s="62"/>
      <c r="GG14" s="52"/>
      <c r="GH14" s="50"/>
      <c r="GI14" s="56"/>
      <c r="GN14" s="54"/>
      <c r="GU14" s="7"/>
      <c r="GW14" s="51"/>
      <c r="GX14" s="52"/>
      <c r="GY14" s="50"/>
      <c r="GZ14" s="62"/>
      <c r="HA14" s="52"/>
      <c r="HB14" s="50"/>
      <c r="HC14" s="56"/>
      <c r="HH14" s="54"/>
      <c r="HO14" s="7"/>
      <c r="HQ14" s="51"/>
      <c r="HR14" s="52"/>
      <c r="HS14" s="50"/>
      <c r="HT14" s="62"/>
      <c r="HU14" s="52"/>
      <c r="HV14" s="50"/>
      <c r="HW14" s="56"/>
      <c r="IB14" s="54"/>
      <c r="II14" s="7"/>
      <c r="IK14" s="51"/>
      <c r="IL14" s="52"/>
      <c r="IM14" s="50"/>
      <c r="IN14" s="62"/>
      <c r="IO14" s="52"/>
      <c r="IP14" s="50"/>
      <c r="IQ14" s="56"/>
      <c r="IV14" s="54"/>
    </row>
    <row r="15" spans="1:262" s="8" customFormat="1" ht="13.5" customHeight="1">
      <c r="A15" s="49" t="s">
        <v>316</v>
      </c>
      <c r="B15" s="50" t="s">
        <v>390</v>
      </c>
      <c r="C15" s="7"/>
      <c r="E15" s="51">
        <v>236490</v>
      </c>
      <c r="F15" s="52">
        <v>0.105</v>
      </c>
      <c r="G15" s="53">
        <v>0</v>
      </c>
      <c r="H15" s="50">
        <v>2</v>
      </c>
      <c r="I15" s="52">
        <v>0.125</v>
      </c>
      <c r="J15" s="53">
        <v>0</v>
      </c>
      <c r="K15" s="53"/>
      <c r="L15" s="53"/>
      <c r="M15" s="53"/>
      <c r="O15" s="53"/>
      <c r="P15" s="53"/>
      <c r="Q15" s="51"/>
      <c r="R15" s="53"/>
      <c r="S15" s="53"/>
      <c r="U15" s="53"/>
      <c r="V15" s="53"/>
      <c r="W15" s="7"/>
      <c r="Y15" s="51">
        <v>112757</v>
      </c>
      <c r="Z15" s="52">
        <v>9.0999999999999998E-2</v>
      </c>
      <c r="AA15" s="52">
        <v>-1.3999999999999999E-2</v>
      </c>
      <c r="AB15" s="50">
        <v>1</v>
      </c>
      <c r="AC15" s="52">
        <v>6.3E-2</v>
      </c>
      <c r="AD15" s="52">
        <f>IF(AC15="","",AC15-I15)</f>
        <v>-6.2E-2</v>
      </c>
      <c r="AE15" s="51"/>
      <c r="AF15" s="53"/>
      <c r="AG15" s="53"/>
      <c r="AI15" s="53"/>
      <c r="AJ15" s="53"/>
      <c r="AK15" s="51"/>
      <c r="AM15" s="53"/>
      <c r="AO15" s="53"/>
      <c r="AP15" s="53"/>
      <c r="AQ15" s="7"/>
      <c r="AS15" s="12">
        <v>151291</v>
      </c>
      <c r="AT15" s="52">
        <v>9.0999999999999998E-2</v>
      </c>
      <c r="AU15" s="52">
        <v>0</v>
      </c>
      <c r="AV15" s="109">
        <v>1</v>
      </c>
      <c r="AW15" s="52">
        <v>7.0999999999999994E-2</v>
      </c>
      <c r="AX15" s="52">
        <f t="shared" si="2"/>
        <v>7.9999999999999932E-3</v>
      </c>
      <c r="AY15" s="52"/>
      <c r="AZ15" s="53"/>
      <c r="BA15" s="53"/>
      <c r="BC15" s="53"/>
      <c r="BD15" s="53"/>
      <c r="BE15" s="51"/>
      <c r="BF15" s="53"/>
      <c r="BG15" s="53"/>
      <c r="BI15" s="53"/>
      <c r="BJ15" s="53"/>
      <c r="BK15" s="7"/>
      <c r="BM15" s="51">
        <v>98690</v>
      </c>
      <c r="BN15" s="52">
        <v>5.9000000000000004E-2</v>
      </c>
      <c r="BO15" s="52">
        <v>-3.2000000000000001E-2</v>
      </c>
      <c r="BP15" s="50">
        <v>0</v>
      </c>
      <c r="BQ15" s="52">
        <f t="shared" si="0"/>
        <v>0</v>
      </c>
      <c r="BR15" s="52">
        <v>-7.0999999999999994E-2</v>
      </c>
      <c r="BS15" s="52"/>
      <c r="BT15" s="53"/>
      <c r="BU15" s="53"/>
      <c r="BW15" s="53"/>
      <c r="BX15" s="53"/>
      <c r="BY15" s="51"/>
      <c r="BZ15" s="53"/>
      <c r="CA15" s="53"/>
      <c r="CC15" s="53"/>
      <c r="CD15" s="53"/>
      <c r="CE15" s="51" t="s">
        <v>789</v>
      </c>
      <c r="CG15" s="51">
        <v>161074</v>
      </c>
      <c r="CH15" s="52">
        <v>9.2999999999999999E-2</v>
      </c>
      <c r="CI15" s="52">
        <v>3.4000000000000002E-2</v>
      </c>
      <c r="CJ15" s="50">
        <v>1</v>
      </c>
      <c r="CK15" s="52">
        <v>7.6999999999999999E-2</v>
      </c>
      <c r="CL15" s="52">
        <v>7.6999999999999999E-2</v>
      </c>
      <c r="CM15" s="51"/>
      <c r="CN15" s="53"/>
      <c r="CO15" s="53"/>
      <c r="CR15" s="54"/>
      <c r="CS15" s="51"/>
      <c r="CT15" s="53"/>
      <c r="CU15" s="53"/>
      <c r="CW15" s="53"/>
      <c r="CX15" s="53"/>
      <c r="CY15" s="7"/>
      <c r="DA15" s="51">
        <v>126063</v>
      </c>
      <c r="DB15" s="52">
        <f>DA15/$CY$7</f>
        <v>6.8885191347753741E-2</v>
      </c>
      <c r="DC15" s="52">
        <f t="shared" si="3"/>
        <v>-2.4114808652246258E-2</v>
      </c>
      <c r="DD15" s="50">
        <v>1</v>
      </c>
      <c r="DE15" s="52">
        <f t="shared" si="4"/>
        <v>7.1428571428571425E-2</v>
      </c>
      <c r="DF15" s="52">
        <f t="shared" si="5"/>
        <v>-5.5714285714285744E-3</v>
      </c>
      <c r="DG15" s="51"/>
      <c r="DH15" s="53"/>
      <c r="DI15" s="53"/>
      <c r="DL15" s="54"/>
      <c r="DM15" s="51"/>
      <c r="DN15" s="53"/>
      <c r="DO15" s="53"/>
      <c r="DQ15" s="53"/>
      <c r="DR15" s="53"/>
      <c r="DS15" s="7"/>
      <c r="DU15" s="51"/>
      <c r="DV15" s="52"/>
      <c r="DW15" s="52"/>
      <c r="DX15" s="50"/>
      <c r="DY15" s="52"/>
      <c r="DZ15" s="52"/>
      <c r="EA15" s="51"/>
      <c r="EC15" s="55"/>
      <c r="EF15" s="54"/>
      <c r="EG15" s="51"/>
      <c r="EH15" s="53"/>
      <c r="EI15" s="53"/>
      <c r="EK15" s="53"/>
      <c r="EL15" s="53"/>
      <c r="EM15" s="7"/>
      <c r="EO15" s="51"/>
      <c r="EP15" s="52"/>
      <c r="EQ15" s="52"/>
      <c r="ER15" s="50"/>
      <c r="ES15" s="52"/>
      <c r="ET15" s="52"/>
      <c r="EU15" s="51"/>
      <c r="EV15" s="53"/>
      <c r="EW15" s="53"/>
      <c r="EZ15" s="54"/>
      <c r="FA15" s="51"/>
      <c r="FB15" s="53"/>
      <c r="FC15" s="53"/>
      <c r="FE15" s="53"/>
      <c r="FF15" s="53"/>
      <c r="FG15" s="7"/>
      <c r="FI15" s="51"/>
      <c r="FJ15" s="52"/>
      <c r="FK15" s="52"/>
      <c r="FL15" s="50"/>
      <c r="FM15" s="52"/>
      <c r="FN15" s="52"/>
      <c r="FO15" s="51"/>
      <c r="FP15" s="53"/>
      <c r="FQ15" s="53"/>
      <c r="FT15" s="54"/>
      <c r="FU15" s="51"/>
      <c r="FV15" s="53"/>
      <c r="FW15" s="53"/>
      <c r="FY15" s="53"/>
      <c r="FZ15" s="53"/>
      <c r="GA15" s="7"/>
      <c r="GC15" s="51"/>
      <c r="GD15" s="52"/>
      <c r="GE15" s="50"/>
      <c r="GF15" s="62"/>
      <c r="GG15" s="52"/>
      <c r="GH15" s="50"/>
      <c r="GI15" s="56"/>
      <c r="GN15" s="54"/>
      <c r="GU15" s="7"/>
      <c r="GW15" s="51"/>
      <c r="GX15" s="52"/>
      <c r="GY15" s="50"/>
      <c r="GZ15" s="62"/>
      <c r="HA15" s="52"/>
      <c r="HB15" s="50"/>
      <c r="HC15" s="56"/>
      <c r="HH15" s="54"/>
      <c r="HO15" s="7"/>
      <c r="HQ15" s="51"/>
      <c r="HR15" s="52"/>
      <c r="HS15" s="50"/>
      <c r="HT15" s="62"/>
      <c r="HU15" s="52"/>
      <c r="HV15" s="50"/>
      <c r="HW15" s="56"/>
      <c r="IB15" s="54"/>
      <c r="II15" s="7"/>
      <c r="IK15" s="51"/>
      <c r="IL15" s="52"/>
      <c r="IM15" s="50"/>
      <c r="IN15" s="62"/>
      <c r="IO15" s="52"/>
      <c r="IP15" s="50"/>
      <c r="IQ15" s="56"/>
      <c r="IV15" s="54"/>
    </row>
    <row r="16" spans="1:262" s="8" customFormat="1" ht="13.5" customHeight="1">
      <c r="A16" s="49" t="s">
        <v>322</v>
      </c>
      <c r="B16" s="50" t="s">
        <v>400</v>
      </c>
      <c r="C16" s="7"/>
      <c r="E16" s="51">
        <v>63279</v>
      </c>
      <c r="F16" s="52">
        <v>2.7999999999999997E-2</v>
      </c>
      <c r="G16" s="53">
        <v>0</v>
      </c>
      <c r="H16" s="50">
        <v>0</v>
      </c>
      <c r="I16" s="52">
        <v>0</v>
      </c>
      <c r="J16" s="53">
        <v>0</v>
      </c>
      <c r="K16" s="53"/>
      <c r="L16" s="53"/>
      <c r="M16" s="53"/>
      <c r="O16" s="53"/>
      <c r="P16" s="53"/>
      <c r="Q16" s="51"/>
      <c r="R16" s="53"/>
      <c r="S16" s="53"/>
      <c r="U16" s="53"/>
      <c r="V16" s="53"/>
      <c r="W16" s="7"/>
      <c r="Y16" s="51">
        <v>29637</v>
      </c>
      <c r="Z16" s="52">
        <v>2.4E-2</v>
      </c>
      <c r="AA16" s="52">
        <v>-4.0000000000000001E-3</v>
      </c>
      <c r="AB16" s="50">
        <v>1</v>
      </c>
      <c r="AC16" s="52">
        <v>6.3E-2</v>
      </c>
      <c r="AD16" s="52">
        <f>IF(AC16="","",AC16-I16)</f>
        <v>6.3E-2</v>
      </c>
      <c r="AE16" s="51"/>
      <c r="AF16" s="53"/>
      <c r="AG16" s="53"/>
      <c r="AI16" s="53"/>
      <c r="AJ16" s="53"/>
      <c r="AK16" s="51"/>
      <c r="AM16" s="53"/>
      <c r="AO16" s="53"/>
      <c r="AP16" s="53"/>
      <c r="AQ16" s="7"/>
      <c r="AS16" s="12">
        <v>70845</v>
      </c>
      <c r="AT16" s="52">
        <v>4.2999999999999997E-2</v>
      </c>
      <c r="AU16" s="52">
        <v>1.9E-2</v>
      </c>
      <c r="AV16" s="109">
        <v>0</v>
      </c>
      <c r="AW16" s="52">
        <v>0</v>
      </c>
      <c r="AX16" s="52">
        <f t="shared" si="2"/>
        <v>-6.3E-2</v>
      </c>
      <c r="AY16" s="52"/>
      <c r="AZ16" s="53"/>
      <c r="BA16" s="53"/>
      <c r="BC16" s="53"/>
      <c r="BD16" s="53"/>
      <c r="BE16" s="51"/>
      <c r="BF16" s="53"/>
      <c r="BG16" s="53"/>
      <c r="BI16" s="53"/>
      <c r="BJ16" s="53"/>
      <c r="BK16" s="7" t="s">
        <v>401</v>
      </c>
      <c r="BM16" s="51">
        <v>69458</v>
      </c>
      <c r="BN16" s="52">
        <v>4.2000000000000003E-2</v>
      </c>
      <c r="BO16" s="52">
        <v>-1E-3</v>
      </c>
      <c r="BP16" s="50">
        <v>1</v>
      </c>
      <c r="BQ16" s="52">
        <f t="shared" si="0"/>
        <v>7.6923076923076927E-2</v>
      </c>
      <c r="BR16" s="52">
        <v>7.6923076923076927E-2</v>
      </c>
      <c r="BS16" s="52"/>
      <c r="BT16" s="53"/>
      <c r="BU16" s="53"/>
      <c r="BW16" s="53"/>
      <c r="BX16" s="53"/>
      <c r="BY16" s="51"/>
      <c r="BZ16" s="53"/>
      <c r="CA16" s="53"/>
      <c r="CC16" s="53"/>
      <c r="CD16" s="53"/>
      <c r="CE16" s="51" t="s">
        <v>791</v>
      </c>
      <c r="CG16" s="51">
        <v>90586</v>
      </c>
      <c r="CH16" s="52">
        <v>5.1999999999999998E-2</v>
      </c>
      <c r="CI16" s="52">
        <v>1.0999999999999999E-2</v>
      </c>
      <c r="CJ16" s="50">
        <v>0</v>
      </c>
      <c r="CK16" s="52">
        <v>0</v>
      </c>
      <c r="CL16" s="52">
        <v>-7.6999999999999999E-2</v>
      </c>
      <c r="CM16" s="51"/>
      <c r="CN16" s="53"/>
      <c r="CO16" s="53"/>
      <c r="CR16" s="54"/>
      <c r="CS16" s="51"/>
      <c r="CT16" s="53"/>
      <c r="CU16" s="53"/>
      <c r="CW16" s="53"/>
      <c r="CX16" s="53"/>
      <c r="CY16" s="7"/>
      <c r="DA16" s="51"/>
      <c r="DB16" s="52"/>
      <c r="DC16" s="52"/>
      <c r="DD16" s="50"/>
      <c r="DE16" s="52"/>
      <c r="DF16" s="52"/>
      <c r="DG16" s="51"/>
      <c r="DH16" s="53"/>
      <c r="DI16" s="53"/>
      <c r="DL16" s="54"/>
      <c r="DM16" s="51"/>
      <c r="DN16" s="53"/>
      <c r="DO16" s="53"/>
      <c r="DQ16" s="53"/>
      <c r="DR16" s="53"/>
      <c r="DS16" s="7"/>
      <c r="DU16" s="51"/>
      <c r="DV16" s="52"/>
      <c r="DW16" s="52"/>
      <c r="DX16" s="50"/>
      <c r="DY16" s="52"/>
      <c r="DZ16" s="52"/>
      <c r="EA16" s="51"/>
      <c r="EC16" s="55"/>
      <c r="EF16" s="54"/>
      <c r="EG16" s="51"/>
      <c r="EH16" s="53"/>
      <c r="EI16" s="53"/>
      <c r="EK16" s="53"/>
      <c r="EL16" s="53"/>
      <c r="EM16" s="7"/>
      <c r="EO16" s="51"/>
      <c r="EP16" s="52"/>
      <c r="EQ16" s="52"/>
      <c r="ER16" s="50"/>
      <c r="ES16" s="52"/>
      <c r="ET16" s="52"/>
      <c r="EU16" s="51"/>
      <c r="EV16" s="53"/>
      <c r="EW16" s="53"/>
      <c r="EZ16" s="54"/>
      <c r="FA16" s="51"/>
      <c r="FB16" s="53"/>
      <c r="FC16" s="53"/>
      <c r="FE16" s="53"/>
      <c r="FF16" s="53"/>
      <c r="FG16" s="7"/>
      <c r="FI16" s="51"/>
      <c r="FJ16" s="52"/>
      <c r="FK16" s="52"/>
      <c r="FL16" s="50"/>
      <c r="FM16" s="52"/>
      <c r="FN16" s="52"/>
      <c r="FO16" s="51"/>
      <c r="FP16" s="53"/>
      <c r="FQ16" s="53"/>
      <c r="FT16" s="54"/>
      <c r="FU16" s="51"/>
      <c r="FV16" s="53"/>
      <c r="FW16" s="53"/>
      <c r="FY16" s="53"/>
      <c r="FZ16" s="53"/>
      <c r="GA16" s="7"/>
      <c r="GC16" s="50"/>
      <c r="GD16" s="52"/>
      <c r="GE16" s="50"/>
      <c r="GF16" s="50"/>
      <c r="GG16" s="52"/>
      <c r="GH16" s="50"/>
      <c r="GI16" s="56"/>
      <c r="GN16" s="54"/>
      <c r="GU16" s="7"/>
      <c r="GW16" s="50"/>
      <c r="GX16" s="52"/>
      <c r="GY16" s="50"/>
      <c r="GZ16" s="50"/>
      <c r="HA16" s="52"/>
      <c r="HB16" s="50"/>
      <c r="HC16" s="56"/>
      <c r="HH16" s="54"/>
      <c r="HO16" s="7"/>
      <c r="HQ16" s="50"/>
      <c r="HR16" s="52"/>
      <c r="HS16" s="50"/>
      <c r="HT16" s="50"/>
      <c r="HU16" s="52"/>
      <c r="HV16" s="50"/>
      <c r="HW16" s="56"/>
      <c r="IB16" s="54"/>
      <c r="II16" s="7"/>
      <c r="IK16" s="50"/>
      <c r="IL16" s="52"/>
      <c r="IM16" s="50"/>
      <c r="IN16" s="50"/>
      <c r="IO16" s="52"/>
      <c r="IP16" s="50"/>
      <c r="IQ16" s="56"/>
      <c r="IV16" s="54"/>
    </row>
    <row r="17" spans="1:262" s="8" customFormat="1" ht="13.5" customHeight="1">
      <c r="A17" s="49" t="s">
        <v>330</v>
      </c>
      <c r="B17" s="50" t="s">
        <v>403</v>
      </c>
      <c r="C17" s="7"/>
      <c r="E17" s="51">
        <v>15004</v>
      </c>
      <c r="F17" s="52">
        <v>6.9999999999999993E-3</v>
      </c>
      <c r="G17" s="53">
        <v>0</v>
      </c>
      <c r="H17" s="50">
        <v>0</v>
      </c>
      <c r="I17" s="52">
        <v>0</v>
      </c>
      <c r="J17" s="53">
        <v>0</v>
      </c>
      <c r="K17" s="53"/>
      <c r="L17" s="53"/>
      <c r="M17" s="53"/>
      <c r="O17" s="53"/>
      <c r="P17" s="53"/>
      <c r="Q17" s="51"/>
      <c r="R17" s="53"/>
      <c r="S17" s="53"/>
      <c r="U17" s="53"/>
      <c r="V17" s="53"/>
      <c r="W17" s="7"/>
      <c r="Y17" s="51">
        <v>9854</v>
      </c>
      <c r="Z17" s="52">
        <f>Y17/W7</f>
        <v>7.9320423439370267E-3</v>
      </c>
      <c r="AA17" s="52" t="s">
        <v>287</v>
      </c>
      <c r="AB17" s="50">
        <v>0</v>
      </c>
      <c r="AC17" s="52">
        <v>0</v>
      </c>
      <c r="AD17" s="52">
        <f t="shared" ref="AD17" si="6">IF(AC17="","",AC17-I17)</f>
        <v>0</v>
      </c>
      <c r="AE17" s="51"/>
      <c r="AF17" s="53"/>
      <c r="AG17" s="53"/>
      <c r="AI17" s="53"/>
      <c r="AJ17" s="53"/>
      <c r="AK17" s="51"/>
      <c r="AM17" s="53"/>
      <c r="AO17" s="53"/>
      <c r="AP17" s="53"/>
      <c r="AQ17" s="7"/>
      <c r="AS17" s="12">
        <v>8900</v>
      </c>
      <c r="AT17" s="52">
        <f>AS17/AQ7</f>
        <v>5.3725014849835568E-3</v>
      </c>
      <c r="AU17" s="52">
        <f>AT17-Z17</f>
        <v>-2.5595408589534699E-3</v>
      </c>
      <c r="AV17" s="109">
        <v>0</v>
      </c>
      <c r="AW17" s="52">
        <v>0</v>
      </c>
      <c r="AX17" s="52">
        <v>0</v>
      </c>
      <c r="AY17" s="52"/>
      <c r="AZ17" s="53"/>
      <c r="BA17" s="53"/>
      <c r="BC17" s="53"/>
      <c r="BD17" s="53"/>
      <c r="BE17" s="51"/>
      <c r="BF17" s="53"/>
      <c r="BG17" s="53"/>
      <c r="BI17" s="53"/>
      <c r="BJ17" s="53"/>
      <c r="BK17" s="7"/>
      <c r="BM17" s="51">
        <v>162930</v>
      </c>
      <c r="BN17" s="52">
        <v>9.8000000000000004E-2</v>
      </c>
      <c r="BO17" s="52">
        <v>9.3000000000000013E-2</v>
      </c>
      <c r="BP17" s="50">
        <v>1</v>
      </c>
      <c r="BQ17" s="52">
        <f>BP17/13</f>
        <v>7.6923076923076927E-2</v>
      </c>
      <c r="BR17" s="52">
        <v>7.6999999999999999E-2</v>
      </c>
      <c r="BS17" s="52"/>
      <c r="BT17" s="53"/>
      <c r="BU17" s="53"/>
      <c r="BV17" s="87"/>
      <c r="BW17" s="53"/>
      <c r="BX17" s="53"/>
      <c r="BY17" s="51"/>
      <c r="BZ17" s="53"/>
      <c r="CA17" s="53"/>
      <c r="CC17" s="53"/>
      <c r="CD17" s="53"/>
      <c r="CE17" s="51" t="s">
        <v>792</v>
      </c>
      <c r="CG17" s="51">
        <v>222457</v>
      </c>
      <c r="CH17" s="52">
        <v>0.129</v>
      </c>
      <c r="CI17" s="52">
        <v>3.1E-2</v>
      </c>
      <c r="CJ17" s="50">
        <v>2</v>
      </c>
      <c r="CK17" s="52">
        <v>0.154</v>
      </c>
      <c r="CL17" s="52">
        <v>7.6999999999999999E-2</v>
      </c>
      <c r="CM17" s="51"/>
      <c r="CN17" s="53"/>
      <c r="CO17" s="53"/>
      <c r="CR17" s="54"/>
      <c r="CS17" s="51"/>
      <c r="CT17" s="53"/>
      <c r="CU17" s="53"/>
      <c r="CW17" s="53"/>
      <c r="CX17" s="53"/>
      <c r="CY17" s="7"/>
      <c r="DA17" s="51">
        <v>253176</v>
      </c>
      <c r="DB17" s="52">
        <f>DA17/$CY$7</f>
        <v>0.13834413907854726</v>
      </c>
      <c r="DC17" s="52">
        <f t="shared" si="3"/>
        <v>9.3441390785472533E-3</v>
      </c>
      <c r="DD17" s="50">
        <v>2</v>
      </c>
      <c r="DE17" s="52">
        <f t="shared" si="4"/>
        <v>0.14285714285714285</v>
      </c>
      <c r="DF17" s="52">
        <f t="shared" si="5"/>
        <v>-1.1142857142857149E-2</v>
      </c>
      <c r="DG17" s="51"/>
      <c r="DH17" s="53"/>
      <c r="DI17" s="53"/>
      <c r="DL17" s="54"/>
      <c r="DM17" s="51"/>
      <c r="DN17" s="53"/>
      <c r="DO17" s="53"/>
      <c r="DQ17" s="53"/>
      <c r="DR17" s="53"/>
      <c r="DS17" s="7"/>
      <c r="DU17" s="51"/>
      <c r="DV17" s="52"/>
      <c r="DW17" s="52"/>
      <c r="DX17" s="50"/>
      <c r="DY17" s="52"/>
      <c r="DZ17" s="52"/>
      <c r="EA17" s="51"/>
      <c r="EC17" s="55"/>
      <c r="EF17" s="54"/>
      <c r="EG17" s="51"/>
      <c r="EH17" s="53"/>
      <c r="EI17" s="53"/>
      <c r="EK17" s="53"/>
      <c r="EL17" s="53"/>
      <c r="EM17" s="7"/>
      <c r="EO17" s="51"/>
      <c r="EP17" s="52"/>
      <c r="EQ17" s="52"/>
      <c r="ER17" s="50"/>
      <c r="ES17" s="52"/>
      <c r="ET17" s="52"/>
      <c r="EU17" s="51"/>
      <c r="EV17" s="53"/>
      <c r="EW17" s="53"/>
      <c r="EZ17" s="54"/>
      <c r="FA17" s="51"/>
      <c r="FB17" s="53"/>
      <c r="FC17" s="53"/>
      <c r="FE17" s="53"/>
      <c r="FF17" s="53"/>
      <c r="FG17" s="7"/>
      <c r="FI17" s="51"/>
      <c r="FJ17" s="52"/>
      <c r="FK17" s="52"/>
      <c r="FL17" s="50"/>
      <c r="FM17" s="52"/>
      <c r="FN17" s="52"/>
      <c r="FO17" s="51"/>
      <c r="FP17" s="53"/>
      <c r="FQ17" s="53"/>
      <c r="FT17" s="54"/>
      <c r="FU17" s="51"/>
      <c r="FV17" s="53"/>
      <c r="FW17" s="53"/>
      <c r="FY17" s="53"/>
      <c r="FZ17" s="53"/>
      <c r="GA17" s="7"/>
      <c r="GC17" s="51"/>
      <c r="GD17" s="52"/>
      <c r="GE17" s="50"/>
      <c r="GF17" s="50"/>
      <c r="GG17" s="52"/>
      <c r="GH17" s="50"/>
      <c r="GI17" s="56"/>
      <c r="GN17" s="54"/>
      <c r="GU17" s="7"/>
      <c r="GW17" s="51"/>
      <c r="GX17" s="52"/>
      <c r="GY17" s="50"/>
      <c r="GZ17" s="50"/>
      <c r="HA17" s="52"/>
      <c r="HB17" s="50"/>
      <c r="HC17" s="56"/>
      <c r="HH17" s="54"/>
      <c r="HO17" s="7"/>
      <c r="HQ17" s="51"/>
      <c r="HR17" s="52"/>
      <c r="HS17" s="50"/>
      <c r="HT17" s="50"/>
      <c r="HU17" s="52"/>
      <c r="HV17" s="50"/>
      <c r="HW17" s="56"/>
      <c r="IB17" s="54"/>
      <c r="II17" s="7"/>
      <c r="IK17" s="51"/>
      <c r="IL17" s="52"/>
      <c r="IM17" s="50"/>
      <c r="IN17" s="50"/>
      <c r="IO17" s="52"/>
      <c r="IP17" s="50"/>
      <c r="IQ17" s="56"/>
      <c r="IV17" s="54"/>
    </row>
    <row r="18" spans="1:262" s="8" customFormat="1" ht="13.5" customHeight="1">
      <c r="A18" s="49" t="s">
        <v>342</v>
      </c>
      <c r="B18" s="50" t="s">
        <v>402</v>
      </c>
      <c r="C18" s="7"/>
      <c r="E18" s="51">
        <v>170670</v>
      </c>
      <c r="F18" s="52">
        <v>7.5999999999999998E-2</v>
      </c>
      <c r="G18" s="53">
        <v>0</v>
      </c>
      <c r="H18" s="50">
        <v>1</v>
      </c>
      <c r="I18" s="52">
        <v>6.3E-2</v>
      </c>
      <c r="J18" s="53">
        <v>0</v>
      </c>
      <c r="K18" s="53"/>
      <c r="L18" s="53"/>
      <c r="M18" s="53"/>
      <c r="O18" s="53"/>
      <c r="P18" s="53"/>
      <c r="Q18" s="51"/>
      <c r="R18" s="53"/>
      <c r="S18" s="53"/>
      <c r="U18" s="53"/>
      <c r="V18" s="53"/>
      <c r="W18" s="7"/>
      <c r="Y18" s="51">
        <v>166786</v>
      </c>
      <c r="Z18" s="52">
        <v>0.13400000000000001</v>
      </c>
      <c r="AA18" s="52">
        <v>5.7999999999999996E-2</v>
      </c>
      <c r="AB18" s="50">
        <v>2</v>
      </c>
      <c r="AC18" s="52">
        <v>0.125</v>
      </c>
      <c r="AD18" s="52">
        <f t="shared" si="1"/>
        <v>6.2E-2</v>
      </c>
      <c r="AE18" s="51"/>
      <c r="AF18" s="53"/>
      <c r="AG18" s="53"/>
      <c r="AI18" s="53"/>
      <c r="AJ18" s="53"/>
      <c r="AK18" s="51"/>
      <c r="AM18" s="53"/>
      <c r="AO18" s="53"/>
      <c r="AP18" s="53"/>
      <c r="AQ18" s="7"/>
      <c r="AS18" s="12">
        <v>172844</v>
      </c>
      <c r="AT18" s="52">
        <v>0.10400000000000001</v>
      </c>
      <c r="AU18" s="52">
        <v>-0.03</v>
      </c>
      <c r="AV18" s="109">
        <v>1</v>
      </c>
      <c r="AW18" s="52">
        <v>7.0999999999999994E-2</v>
      </c>
      <c r="AX18" s="52">
        <f t="shared" si="2"/>
        <v>-5.4000000000000006E-2</v>
      </c>
      <c r="AY18" s="52"/>
      <c r="AZ18" s="53"/>
      <c r="BA18" s="53"/>
      <c r="BC18" s="53"/>
      <c r="BD18" s="53"/>
      <c r="BE18" s="51"/>
      <c r="BF18" s="53"/>
      <c r="BG18" s="53"/>
      <c r="BI18" s="53"/>
      <c r="BJ18" s="53"/>
      <c r="BK18" s="7"/>
      <c r="BM18" s="51">
        <v>206439</v>
      </c>
      <c r="BN18" s="52">
        <v>0.124</v>
      </c>
      <c r="BO18" s="52">
        <v>0.02</v>
      </c>
      <c r="BP18" s="50">
        <v>2</v>
      </c>
      <c r="BQ18" s="52">
        <f>BP18/13</f>
        <v>0.15384615384615385</v>
      </c>
      <c r="BR18" s="52">
        <v>8.2846153846153861E-2</v>
      </c>
      <c r="BS18" s="52"/>
      <c r="BT18" s="53"/>
      <c r="BU18" s="53"/>
      <c r="BW18" s="53"/>
      <c r="BX18" s="53"/>
      <c r="BY18" s="51"/>
      <c r="BZ18" s="53"/>
      <c r="CA18" s="53"/>
      <c r="CC18" s="53"/>
      <c r="CD18" s="53"/>
      <c r="CE18" s="51" t="s">
        <v>790</v>
      </c>
      <c r="CG18" s="51">
        <v>161263</v>
      </c>
      <c r="CH18" s="52">
        <v>9.2999999999999999E-2</v>
      </c>
      <c r="CI18" s="52">
        <v>-3.1E-2</v>
      </c>
      <c r="CJ18" s="50">
        <v>1</v>
      </c>
      <c r="CK18" s="52">
        <v>7.6999999999999999E-2</v>
      </c>
      <c r="CL18" s="52">
        <v>-7.6999999999999999E-2</v>
      </c>
      <c r="CM18" s="51"/>
      <c r="CN18" s="53"/>
      <c r="CO18" s="53"/>
      <c r="CR18" s="54"/>
      <c r="CS18" s="51"/>
      <c r="CT18" s="53"/>
      <c r="CU18" s="53"/>
      <c r="CW18" s="53"/>
      <c r="CX18" s="53"/>
      <c r="CY18" s="7"/>
      <c r="DA18" s="51">
        <v>292892</v>
      </c>
      <c r="DB18" s="52">
        <f>DA18/$CY$7</f>
        <v>0.1600463376583636</v>
      </c>
      <c r="DC18" s="52">
        <f t="shared" si="3"/>
        <v>6.7046337658363597E-2</v>
      </c>
      <c r="DD18" s="50">
        <v>3</v>
      </c>
      <c r="DE18" s="52">
        <f t="shared" si="4"/>
        <v>0.21428571428571427</v>
      </c>
      <c r="DF18" s="52">
        <f t="shared" si="5"/>
        <v>0.13728571428571429</v>
      </c>
      <c r="DG18" s="51"/>
      <c r="DH18" s="53"/>
      <c r="DI18" s="53"/>
      <c r="DL18" s="54"/>
      <c r="DM18" s="51"/>
      <c r="DN18" s="53"/>
      <c r="DO18" s="53"/>
      <c r="DQ18" s="53"/>
      <c r="DR18" s="53"/>
      <c r="DS18" s="7"/>
      <c r="DU18" s="51"/>
      <c r="DV18" s="52"/>
      <c r="DW18" s="52"/>
      <c r="DX18" s="50"/>
      <c r="DY18" s="52"/>
      <c r="DZ18" s="52"/>
      <c r="EA18" s="51"/>
      <c r="EC18" s="55"/>
      <c r="EF18" s="54"/>
      <c r="EG18" s="51"/>
      <c r="EH18" s="53"/>
      <c r="EI18" s="53"/>
      <c r="EK18" s="53"/>
      <c r="EL18" s="53"/>
      <c r="EM18" s="7"/>
      <c r="EO18" s="51"/>
      <c r="EP18" s="52"/>
      <c r="EQ18" s="52"/>
      <c r="ER18" s="50"/>
      <c r="ES18" s="52"/>
      <c r="ET18" s="52"/>
      <c r="EU18" s="51"/>
      <c r="EV18" s="53"/>
      <c r="EW18" s="53"/>
      <c r="EZ18" s="54"/>
      <c r="FA18" s="51"/>
      <c r="FB18" s="53"/>
      <c r="FC18" s="53"/>
      <c r="FE18" s="53"/>
      <c r="FF18" s="53"/>
      <c r="FG18" s="7"/>
      <c r="FI18" s="51"/>
      <c r="FJ18" s="52"/>
      <c r="FK18" s="52"/>
      <c r="FL18" s="50"/>
      <c r="FM18" s="52"/>
      <c r="FN18" s="52"/>
      <c r="FO18" s="51"/>
      <c r="FP18" s="53"/>
      <c r="FQ18" s="53"/>
      <c r="FT18" s="54"/>
      <c r="FU18" s="51"/>
      <c r="FV18" s="53"/>
      <c r="FW18" s="53"/>
      <c r="FY18" s="53"/>
      <c r="FZ18" s="53"/>
      <c r="GA18" s="7"/>
      <c r="GC18" s="51"/>
      <c r="GD18" s="52"/>
      <c r="GE18" s="50"/>
      <c r="GF18" s="50"/>
      <c r="GG18" s="52"/>
      <c r="GH18" s="50"/>
      <c r="GI18" s="56"/>
      <c r="GN18" s="54"/>
      <c r="GU18" s="7"/>
      <c r="GW18" s="51"/>
      <c r="GX18" s="52"/>
      <c r="GY18" s="50"/>
      <c r="GZ18" s="50"/>
      <c r="HA18" s="52"/>
      <c r="HB18" s="50"/>
      <c r="HC18" s="56"/>
      <c r="HH18" s="54"/>
      <c r="HO18" s="7"/>
      <c r="HQ18" s="51"/>
      <c r="HR18" s="52"/>
      <c r="HS18" s="50"/>
      <c r="HT18" s="50"/>
      <c r="HU18" s="52"/>
      <c r="HV18" s="50"/>
      <c r="HW18" s="56"/>
      <c r="IB18" s="54"/>
      <c r="II18" s="7"/>
      <c r="IK18" s="51"/>
      <c r="IL18" s="52"/>
      <c r="IM18" s="50"/>
      <c r="IN18" s="50"/>
      <c r="IO18" s="52"/>
      <c r="IP18" s="50"/>
      <c r="IQ18" s="56"/>
      <c r="IV18" s="54"/>
    </row>
    <row r="19" spans="1:262" s="8" customFormat="1" ht="13.5" customHeight="1">
      <c r="A19" s="49" t="s">
        <v>356</v>
      </c>
      <c r="B19" s="50" t="s">
        <v>404</v>
      </c>
      <c r="C19" s="7"/>
      <c r="E19" s="51">
        <v>68134</v>
      </c>
      <c r="F19" s="52">
        <v>0.03</v>
      </c>
      <c r="G19" s="53">
        <v>0</v>
      </c>
      <c r="H19" s="50">
        <v>0</v>
      </c>
      <c r="I19" s="52">
        <v>0</v>
      </c>
      <c r="J19" s="53">
        <v>0</v>
      </c>
      <c r="K19" s="53"/>
      <c r="L19" s="53"/>
      <c r="M19" s="53"/>
      <c r="O19" s="53"/>
      <c r="P19" s="53"/>
      <c r="Q19" s="51"/>
      <c r="R19" s="53"/>
      <c r="S19" s="53"/>
      <c r="U19" s="53"/>
      <c r="V19" s="53"/>
      <c r="W19" s="7"/>
      <c r="Y19" s="51"/>
      <c r="Z19" s="52" t="s">
        <v>287</v>
      </c>
      <c r="AA19" s="52" t="s">
        <v>287</v>
      </c>
      <c r="AB19" s="50" t="s">
        <v>287</v>
      </c>
      <c r="AC19" s="52" t="s">
        <v>287</v>
      </c>
      <c r="AD19" s="52" t="str">
        <f t="shared" si="1"/>
        <v/>
      </c>
      <c r="AE19" s="51"/>
      <c r="AF19" s="53"/>
      <c r="AG19" s="53"/>
      <c r="AI19" s="53"/>
      <c r="AJ19" s="53"/>
      <c r="AK19" s="51"/>
      <c r="AM19" s="53"/>
      <c r="AO19" s="53"/>
      <c r="AP19" s="53"/>
      <c r="AQ19" s="7"/>
      <c r="AS19" s="12"/>
      <c r="AT19" s="52" t="s">
        <v>287</v>
      </c>
      <c r="AU19" s="52" t="s">
        <v>287</v>
      </c>
      <c r="AV19" s="109" t="s">
        <v>287</v>
      </c>
      <c r="AW19" s="52" t="s">
        <v>287</v>
      </c>
      <c r="AX19" s="52" t="str">
        <f t="shared" si="2"/>
        <v/>
      </c>
      <c r="AY19" s="52"/>
      <c r="AZ19" s="53"/>
      <c r="BA19" s="53"/>
      <c r="BC19" s="53"/>
      <c r="BD19" s="53"/>
      <c r="BE19" s="51"/>
      <c r="BF19" s="53"/>
      <c r="BG19" s="53"/>
      <c r="BI19" s="53"/>
      <c r="BJ19" s="53"/>
      <c r="BK19" s="7"/>
      <c r="BM19" s="51"/>
      <c r="BN19" s="52" t="s">
        <v>287</v>
      </c>
      <c r="BO19" s="52" t="s">
        <v>287</v>
      </c>
      <c r="BP19" s="50" t="s">
        <v>287</v>
      </c>
      <c r="BQ19" s="52" t="s">
        <v>287</v>
      </c>
      <c r="BR19" s="52" t="s">
        <v>287</v>
      </c>
      <c r="BS19" s="52"/>
      <c r="BT19" s="53"/>
      <c r="BU19" s="53"/>
      <c r="BW19" s="53"/>
      <c r="BX19" s="53"/>
      <c r="BY19" s="51"/>
      <c r="BZ19" s="53"/>
      <c r="CA19" s="53"/>
      <c r="CC19" s="53"/>
      <c r="CD19" s="53"/>
      <c r="CM19" s="51"/>
      <c r="CN19" s="53"/>
      <c r="CO19" s="53"/>
      <c r="CR19" s="54"/>
      <c r="CS19" s="51"/>
      <c r="CT19" s="53"/>
      <c r="CU19" s="53"/>
      <c r="CW19" s="53"/>
      <c r="CX19" s="53"/>
      <c r="CY19" s="7"/>
      <c r="DB19" s="52"/>
      <c r="DC19" s="52"/>
      <c r="DD19" s="50"/>
      <c r="DE19" s="52"/>
      <c r="DF19" s="52"/>
      <c r="DG19" s="51"/>
      <c r="DH19" s="53"/>
      <c r="DI19" s="53"/>
      <c r="DL19" s="54"/>
      <c r="DM19" s="51"/>
      <c r="DN19" s="53"/>
      <c r="DO19" s="53"/>
      <c r="DQ19" s="53"/>
      <c r="DR19" s="53"/>
      <c r="DS19" s="7"/>
      <c r="DU19" s="51"/>
      <c r="DV19" s="52"/>
      <c r="DW19" s="52"/>
      <c r="DX19" s="50"/>
      <c r="DY19" s="52"/>
      <c r="DZ19" s="52"/>
      <c r="EA19" s="51"/>
      <c r="EC19" s="55"/>
      <c r="EF19" s="54"/>
      <c r="EG19" s="51"/>
      <c r="EH19" s="53"/>
      <c r="EI19" s="53"/>
      <c r="EK19" s="53"/>
      <c r="EL19" s="53"/>
      <c r="EM19" s="7"/>
      <c r="EO19" s="51"/>
      <c r="EP19" s="52"/>
      <c r="EQ19" s="52"/>
      <c r="ER19" s="50"/>
      <c r="ES19" s="52"/>
      <c r="ET19" s="52"/>
      <c r="EU19" s="51"/>
      <c r="EV19" s="53"/>
      <c r="EW19" s="53"/>
      <c r="EZ19" s="54"/>
      <c r="FA19" s="51"/>
      <c r="FB19" s="53"/>
      <c r="FC19" s="53"/>
      <c r="FE19" s="53"/>
      <c r="FF19" s="53"/>
      <c r="FG19" s="7"/>
      <c r="FI19" s="51"/>
      <c r="FJ19" s="52"/>
      <c r="FK19" s="52"/>
      <c r="FL19" s="50"/>
      <c r="FM19" s="52"/>
      <c r="FN19" s="52"/>
      <c r="FO19" s="51"/>
      <c r="FP19" s="53"/>
      <c r="FQ19" s="53"/>
      <c r="FT19" s="54"/>
      <c r="FU19" s="51"/>
      <c r="FV19" s="53"/>
      <c r="FW19" s="53"/>
      <c r="FY19" s="53"/>
      <c r="FZ19" s="53"/>
      <c r="GA19" s="7"/>
      <c r="GC19" s="51"/>
      <c r="GD19" s="52"/>
      <c r="GE19" s="50"/>
      <c r="GF19" s="50"/>
      <c r="GG19" s="52"/>
      <c r="GH19" s="50"/>
      <c r="GI19" s="56"/>
      <c r="GN19" s="54"/>
      <c r="GU19" s="7"/>
      <c r="GW19" s="51"/>
      <c r="GX19" s="52"/>
      <c r="GY19" s="50"/>
      <c r="GZ19" s="50"/>
      <c r="HA19" s="52"/>
      <c r="HB19" s="50"/>
      <c r="HC19" s="56"/>
      <c r="HH19" s="54"/>
      <c r="HO19" s="7"/>
      <c r="HQ19" s="51"/>
      <c r="HR19" s="52"/>
      <c r="HS19" s="50"/>
      <c r="HT19" s="50"/>
      <c r="HU19" s="52"/>
      <c r="HV19" s="50"/>
      <c r="HW19" s="56"/>
      <c r="IB19" s="54"/>
      <c r="II19" s="7"/>
      <c r="IK19" s="51"/>
      <c r="IL19" s="52"/>
      <c r="IM19" s="50"/>
      <c r="IN19" s="50"/>
      <c r="IO19" s="52"/>
      <c r="IP19" s="50"/>
      <c r="IQ19" s="56"/>
      <c r="IV19" s="54"/>
    </row>
    <row r="20" spans="1:262" s="8" customFormat="1" ht="13.5" customHeight="1">
      <c r="A20" s="49" t="s">
        <v>768</v>
      </c>
      <c r="B20" s="51" t="s">
        <v>793</v>
      </c>
      <c r="C20" s="7"/>
      <c r="E20" s="51"/>
      <c r="F20" s="52"/>
      <c r="G20" s="53"/>
      <c r="H20" s="50"/>
      <c r="I20" s="52"/>
      <c r="J20" s="53"/>
      <c r="K20" s="53"/>
      <c r="L20" s="53"/>
      <c r="M20" s="53"/>
      <c r="O20" s="53"/>
      <c r="P20" s="53"/>
      <c r="Q20" s="51"/>
      <c r="R20" s="53"/>
      <c r="S20" s="53"/>
      <c r="U20" s="53"/>
      <c r="V20" s="53"/>
      <c r="W20" s="7"/>
      <c r="Y20" s="51"/>
      <c r="Z20" s="52"/>
      <c r="AA20" s="52"/>
      <c r="AB20" s="50"/>
      <c r="AC20" s="52"/>
      <c r="AD20" s="52"/>
      <c r="AE20" s="51"/>
      <c r="AF20" s="53"/>
      <c r="AG20" s="53"/>
      <c r="AI20" s="53"/>
      <c r="AJ20" s="53"/>
      <c r="AK20" s="51"/>
      <c r="AM20" s="53"/>
      <c r="AO20" s="53"/>
      <c r="AP20" s="53"/>
      <c r="AQ20" s="7"/>
      <c r="AS20" s="12"/>
      <c r="AT20" s="52"/>
      <c r="AU20" s="52"/>
      <c r="AV20" s="109"/>
      <c r="AW20" s="52"/>
      <c r="AX20" s="52"/>
      <c r="AY20" s="52"/>
      <c r="AZ20" s="53"/>
      <c r="BA20" s="53"/>
      <c r="BC20" s="53"/>
      <c r="BD20" s="53"/>
      <c r="BE20" s="51"/>
      <c r="BF20" s="53"/>
      <c r="BG20" s="53"/>
      <c r="BI20" s="53"/>
      <c r="BJ20" s="53"/>
      <c r="BK20" s="7"/>
      <c r="BM20" s="51"/>
      <c r="BN20" s="52"/>
      <c r="BO20" s="52"/>
      <c r="BP20" s="50"/>
      <c r="BQ20" s="52"/>
      <c r="BR20" s="52"/>
      <c r="BS20" s="52"/>
      <c r="BT20" s="53"/>
      <c r="BU20" s="53"/>
      <c r="BW20" s="53"/>
      <c r="BX20" s="53"/>
      <c r="BY20" s="51"/>
      <c r="BZ20" s="53"/>
      <c r="CA20" s="53"/>
      <c r="CC20" s="53"/>
      <c r="CD20" s="53"/>
      <c r="CE20" s="51" t="s">
        <v>793</v>
      </c>
      <c r="CG20" s="51">
        <v>12378</v>
      </c>
      <c r="CH20" s="52">
        <v>7.0000000000000001E-3</v>
      </c>
      <c r="CI20" s="52">
        <v>7.0000000000000001E-3</v>
      </c>
      <c r="CJ20" s="50">
        <v>0</v>
      </c>
      <c r="CK20" s="52">
        <v>0</v>
      </c>
      <c r="CL20" s="52">
        <v>0</v>
      </c>
      <c r="CM20" s="51"/>
      <c r="CN20" s="53"/>
      <c r="CO20" s="53"/>
      <c r="CR20" s="54"/>
      <c r="CS20" s="51"/>
      <c r="CT20" s="53"/>
      <c r="CU20" s="53"/>
      <c r="CW20" s="53"/>
      <c r="CX20" s="53"/>
      <c r="CY20" s="7"/>
      <c r="DA20" s="51"/>
      <c r="DB20" s="52"/>
      <c r="DC20" s="52"/>
      <c r="DD20" s="50"/>
      <c r="DE20" s="52"/>
      <c r="DF20" s="52"/>
      <c r="DG20" s="51"/>
      <c r="DH20" s="53"/>
      <c r="DI20" s="53"/>
      <c r="DL20" s="54"/>
      <c r="DM20" s="51"/>
      <c r="DN20" s="53"/>
      <c r="DO20" s="53"/>
      <c r="DQ20" s="53"/>
      <c r="DR20" s="53"/>
      <c r="DS20" s="7"/>
      <c r="DU20" s="51"/>
      <c r="DV20" s="52"/>
      <c r="DW20" s="52"/>
      <c r="DX20" s="50"/>
      <c r="DY20" s="52"/>
      <c r="DZ20" s="52"/>
      <c r="EA20" s="51"/>
      <c r="EC20" s="55"/>
      <c r="EF20" s="54"/>
      <c r="EG20" s="51"/>
      <c r="EH20" s="53"/>
      <c r="EI20" s="53"/>
      <c r="EK20" s="53"/>
      <c r="EL20" s="53"/>
      <c r="EM20" s="7"/>
      <c r="EO20" s="51"/>
      <c r="EP20" s="52"/>
      <c r="EQ20" s="52"/>
      <c r="ER20" s="50"/>
      <c r="ES20" s="52"/>
      <c r="ET20" s="52"/>
      <c r="EU20" s="51"/>
      <c r="EV20" s="53"/>
      <c r="EW20" s="53"/>
      <c r="EZ20" s="54"/>
      <c r="FA20" s="51"/>
      <c r="FB20" s="53"/>
      <c r="FC20" s="53"/>
      <c r="FE20" s="53"/>
      <c r="FF20" s="53"/>
      <c r="FG20" s="7"/>
      <c r="FI20" s="51"/>
      <c r="FJ20" s="52"/>
      <c r="FK20" s="52"/>
      <c r="FL20" s="50"/>
      <c r="FM20" s="52"/>
      <c r="FN20" s="52"/>
      <c r="FO20" s="51"/>
      <c r="FP20" s="53"/>
      <c r="FQ20" s="53"/>
      <c r="FT20" s="54"/>
      <c r="FU20" s="51"/>
      <c r="FV20" s="53"/>
      <c r="FW20" s="53"/>
      <c r="FY20" s="53"/>
      <c r="FZ20" s="53"/>
      <c r="GA20" s="7"/>
      <c r="GC20" s="51"/>
      <c r="GD20" s="52"/>
      <c r="GE20" s="50"/>
      <c r="GF20" s="50"/>
      <c r="GG20" s="52"/>
      <c r="GH20" s="50"/>
      <c r="GI20" s="56"/>
      <c r="GN20" s="54"/>
      <c r="GU20" s="7"/>
      <c r="GW20" s="51"/>
      <c r="GX20" s="52"/>
      <c r="GY20" s="50"/>
      <c r="GZ20" s="50"/>
      <c r="HA20" s="52"/>
      <c r="HB20" s="50"/>
      <c r="HC20" s="56"/>
      <c r="HH20" s="54"/>
      <c r="HO20" s="7"/>
      <c r="HQ20" s="51"/>
      <c r="HR20" s="52"/>
      <c r="HS20" s="50"/>
      <c r="HT20" s="50"/>
      <c r="HU20" s="52"/>
      <c r="HV20" s="50"/>
      <c r="HW20" s="56"/>
      <c r="IB20" s="54"/>
      <c r="II20" s="7"/>
      <c r="IK20" s="51"/>
      <c r="IL20" s="52"/>
      <c r="IM20" s="50"/>
      <c r="IN20" s="50"/>
      <c r="IO20" s="52"/>
      <c r="IP20" s="50"/>
      <c r="IQ20" s="56"/>
      <c r="IV20" s="54"/>
    </row>
    <row r="21" spans="1:262" s="8" customFormat="1" ht="13.5" customHeight="1">
      <c r="A21" s="49" t="s">
        <v>352</v>
      </c>
      <c r="B21" s="51" t="s">
        <v>797</v>
      </c>
      <c r="C21" s="7"/>
      <c r="E21" s="51"/>
      <c r="F21" s="52"/>
      <c r="G21" s="53"/>
      <c r="H21" s="50"/>
      <c r="I21" s="52"/>
      <c r="J21" s="53"/>
      <c r="K21" s="53"/>
      <c r="L21" s="53"/>
      <c r="M21" s="53"/>
      <c r="O21" s="53"/>
      <c r="P21" s="53"/>
      <c r="Q21" s="51"/>
      <c r="R21" s="53"/>
      <c r="S21" s="53"/>
      <c r="U21" s="53"/>
      <c r="V21" s="53"/>
      <c r="W21" s="7"/>
      <c r="Y21" s="51">
        <v>29215</v>
      </c>
      <c r="Z21" s="52">
        <f>Y21/W7</f>
        <v>2.3516807091345671E-2</v>
      </c>
      <c r="AA21" s="52">
        <f>Z21-F21</f>
        <v>2.3516807091345671E-2</v>
      </c>
      <c r="AB21" s="50">
        <v>0</v>
      </c>
      <c r="AC21" s="52">
        <v>0</v>
      </c>
      <c r="AD21" s="52">
        <f t="shared" ref="AD21" si="7">IF(AC21="","",AC21-I21)</f>
        <v>0</v>
      </c>
      <c r="AE21" s="51"/>
      <c r="AF21" s="53"/>
      <c r="AG21" s="53"/>
      <c r="AI21" s="53"/>
      <c r="AJ21" s="53"/>
      <c r="AK21" s="51"/>
      <c r="AM21" s="53"/>
      <c r="AO21" s="53"/>
      <c r="AP21" s="53"/>
      <c r="AQ21" s="7"/>
      <c r="AS21" s="12"/>
      <c r="AT21" s="52"/>
      <c r="AU21" s="52"/>
      <c r="AV21" s="109"/>
      <c r="AW21" s="52"/>
      <c r="AX21" s="52"/>
      <c r="AY21" s="52"/>
      <c r="AZ21" s="53"/>
      <c r="BA21" s="53"/>
      <c r="BC21" s="53"/>
      <c r="BD21" s="53"/>
      <c r="BE21" s="51"/>
      <c r="BF21" s="53"/>
      <c r="BG21" s="53"/>
      <c r="BI21" s="53"/>
      <c r="BJ21" s="53"/>
      <c r="BK21" s="7"/>
      <c r="BM21" s="51"/>
      <c r="BN21" s="52"/>
      <c r="BO21" s="52"/>
      <c r="BP21" s="50"/>
      <c r="BQ21" s="52"/>
      <c r="BR21" s="52"/>
      <c r="BS21" s="52"/>
      <c r="BT21" s="53"/>
      <c r="BU21" s="53"/>
      <c r="BW21" s="53"/>
      <c r="BX21" s="53"/>
      <c r="BY21" s="51"/>
      <c r="BZ21" s="53"/>
      <c r="CA21" s="53"/>
      <c r="CC21" s="53"/>
      <c r="CD21" s="53"/>
      <c r="CE21" s="51"/>
      <c r="CG21" s="51"/>
      <c r="CH21" s="52"/>
      <c r="CI21" s="52"/>
      <c r="CJ21" s="50"/>
      <c r="CK21" s="52"/>
      <c r="CL21" s="52"/>
      <c r="CM21" s="51"/>
      <c r="CN21" s="53"/>
      <c r="CO21" s="53"/>
      <c r="CR21" s="54"/>
      <c r="CS21" s="51"/>
      <c r="CT21" s="53"/>
      <c r="CU21" s="53"/>
      <c r="CW21" s="53"/>
      <c r="CX21" s="53"/>
      <c r="CY21" s="7"/>
      <c r="DA21" s="51"/>
      <c r="DB21" s="52"/>
      <c r="DC21" s="52"/>
      <c r="DD21" s="50"/>
      <c r="DE21" s="52"/>
      <c r="DF21" s="52"/>
      <c r="DG21" s="51"/>
      <c r="DH21" s="53"/>
      <c r="DI21" s="53"/>
      <c r="DL21" s="54"/>
      <c r="DM21" s="51"/>
      <c r="DN21" s="53"/>
      <c r="DO21" s="53"/>
      <c r="DQ21" s="53"/>
      <c r="DR21" s="53"/>
      <c r="DS21" s="7"/>
      <c r="DU21" s="51"/>
      <c r="DV21" s="52"/>
      <c r="DW21" s="52"/>
      <c r="DX21" s="50"/>
      <c r="DY21" s="52"/>
      <c r="DZ21" s="52"/>
      <c r="EA21" s="51"/>
      <c r="EC21" s="55"/>
      <c r="EF21" s="54"/>
      <c r="EG21" s="51"/>
      <c r="EH21" s="53"/>
      <c r="EI21" s="53"/>
      <c r="EK21" s="53"/>
      <c r="EL21" s="53"/>
      <c r="EM21" s="7"/>
      <c r="EO21" s="51"/>
      <c r="EP21" s="52"/>
      <c r="EQ21" s="52"/>
      <c r="ER21" s="50"/>
      <c r="ES21" s="52"/>
      <c r="ET21" s="52"/>
      <c r="EU21" s="51"/>
      <c r="EV21" s="53"/>
      <c r="EW21" s="53"/>
      <c r="EZ21" s="54"/>
      <c r="FA21" s="51"/>
      <c r="FB21" s="53"/>
      <c r="FC21" s="53"/>
      <c r="FE21" s="53"/>
      <c r="FF21" s="53"/>
      <c r="FG21" s="7"/>
      <c r="FI21" s="51"/>
      <c r="FJ21" s="52"/>
      <c r="FK21" s="52"/>
      <c r="FL21" s="50"/>
      <c r="FM21" s="52"/>
      <c r="FN21" s="52"/>
      <c r="FO21" s="51"/>
      <c r="FP21" s="53"/>
      <c r="FQ21" s="53"/>
      <c r="FT21" s="54"/>
      <c r="FU21" s="51"/>
      <c r="FV21" s="53"/>
      <c r="FW21" s="53"/>
      <c r="FY21" s="53"/>
      <c r="FZ21" s="53"/>
      <c r="GA21" s="7"/>
      <c r="GC21" s="51"/>
      <c r="GD21" s="52"/>
      <c r="GE21" s="50"/>
      <c r="GF21" s="50"/>
      <c r="GG21" s="52"/>
      <c r="GH21" s="50"/>
      <c r="GI21" s="56"/>
      <c r="GN21" s="54"/>
      <c r="GU21" s="7"/>
      <c r="GW21" s="51"/>
      <c r="GX21" s="52"/>
      <c r="GY21" s="50"/>
      <c r="GZ21" s="50"/>
      <c r="HA21" s="52"/>
      <c r="HB21" s="50"/>
      <c r="HC21" s="56"/>
      <c r="HH21" s="54"/>
      <c r="HO21" s="7"/>
      <c r="HQ21" s="51"/>
      <c r="HR21" s="52"/>
      <c r="HS21" s="50"/>
      <c r="HT21" s="50"/>
      <c r="HU21" s="52"/>
      <c r="HV21" s="50"/>
      <c r="HW21" s="56"/>
      <c r="IB21" s="54"/>
      <c r="II21" s="7"/>
      <c r="IK21" s="51"/>
      <c r="IL21" s="52"/>
      <c r="IM21" s="50"/>
      <c r="IN21" s="50"/>
      <c r="IO21" s="52"/>
      <c r="IP21" s="50"/>
      <c r="IQ21" s="56"/>
      <c r="IV21" s="54"/>
    </row>
    <row r="22" spans="1:262" s="8" customFormat="1" ht="13.5" customHeight="1">
      <c r="A22" s="49" t="s">
        <v>808</v>
      </c>
      <c r="B22" s="51" t="s">
        <v>798</v>
      </c>
      <c r="C22" s="7"/>
      <c r="E22" s="51"/>
      <c r="F22" s="52"/>
      <c r="G22" s="53"/>
      <c r="H22" s="50"/>
      <c r="I22" s="52"/>
      <c r="J22" s="53"/>
      <c r="K22" s="53"/>
      <c r="L22" s="53"/>
      <c r="M22" s="53"/>
      <c r="O22" s="53"/>
      <c r="P22" s="53"/>
      <c r="Q22" s="51"/>
      <c r="R22" s="53"/>
      <c r="S22" s="53"/>
      <c r="U22" s="53"/>
      <c r="V22" s="53"/>
      <c r="W22" s="7"/>
      <c r="Y22" s="51">
        <v>7556</v>
      </c>
      <c r="Z22" s="52">
        <f>Y22/W7</f>
        <v>6.0822520753793562E-3</v>
      </c>
      <c r="AA22" s="52">
        <f>Z22-F22</f>
        <v>6.0822520753793562E-3</v>
      </c>
      <c r="AB22" s="50">
        <v>0</v>
      </c>
      <c r="AC22" s="52">
        <v>0</v>
      </c>
      <c r="AD22" s="52">
        <f t="shared" ref="AD22" si="8">IF(AC22="","",AC22-I22)</f>
        <v>0</v>
      </c>
      <c r="AE22" s="51"/>
      <c r="AF22" s="53"/>
      <c r="AG22" s="53"/>
      <c r="AI22" s="53"/>
      <c r="AJ22" s="53"/>
      <c r="AK22" s="51"/>
      <c r="AM22" s="53"/>
      <c r="AO22" s="53"/>
      <c r="AP22" s="53"/>
      <c r="AQ22" s="7"/>
      <c r="AS22" s="12">
        <v>10134</v>
      </c>
      <c r="AT22" s="52">
        <f>AS22/AQ7</f>
        <v>6.11740787065431E-3</v>
      </c>
      <c r="AU22" s="52">
        <f>AT22-Z22</f>
        <v>3.5155795274953786E-5</v>
      </c>
      <c r="AV22" s="109">
        <v>0</v>
      </c>
      <c r="AW22" s="52">
        <v>0</v>
      </c>
      <c r="AX22" s="52">
        <f t="shared" ref="AX22" si="9">IF(AW22="","",AW22-AC22)</f>
        <v>0</v>
      </c>
      <c r="AY22" s="52"/>
      <c r="AZ22" s="53"/>
      <c r="BA22" s="53"/>
      <c r="BC22" s="53"/>
      <c r="BD22" s="53"/>
      <c r="BE22" s="51"/>
      <c r="BF22" s="53"/>
      <c r="BG22" s="53"/>
      <c r="BI22" s="53"/>
      <c r="BJ22" s="53"/>
      <c r="BK22" s="7"/>
      <c r="BM22" s="51">
        <v>8089</v>
      </c>
      <c r="BN22" s="52">
        <f>BM22/BK$7</f>
        <v>4.8587514288237063E-3</v>
      </c>
      <c r="BO22" s="52">
        <f>BN22-AT22</f>
        <v>-1.2586564418306037E-3</v>
      </c>
      <c r="BP22" s="50">
        <v>0</v>
      </c>
      <c r="BQ22" s="52">
        <v>0</v>
      </c>
      <c r="BR22" s="52">
        <v>0</v>
      </c>
      <c r="BS22" s="52"/>
      <c r="BT22" s="53"/>
      <c r="BU22" s="53"/>
      <c r="BW22" s="53"/>
      <c r="BX22" s="53"/>
      <c r="BY22" s="51"/>
      <c r="BZ22" s="53"/>
      <c r="CA22" s="53"/>
      <c r="CC22" s="53"/>
      <c r="CD22" s="53"/>
      <c r="CE22" s="51" t="s">
        <v>795</v>
      </c>
      <c r="CG22" s="51">
        <v>5932</v>
      </c>
      <c r="CH22" s="52">
        <f>CG22/CE7</f>
        <v>3.4322864049750796E-3</v>
      </c>
      <c r="CI22" s="52">
        <f>CH22-BN22</f>
        <v>-1.4264650238486267E-3</v>
      </c>
      <c r="CJ22" s="50">
        <v>0</v>
      </c>
      <c r="CK22" s="52">
        <v>0</v>
      </c>
      <c r="CL22" s="52">
        <v>0</v>
      </c>
      <c r="CM22" s="51"/>
      <c r="CN22" s="53"/>
      <c r="CO22" s="53"/>
      <c r="CR22" s="54"/>
      <c r="CS22" s="51"/>
      <c r="CT22" s="53"/>
      <c r="CU22" s="53"/>
      <c r="CW22" s="53"/>
      <c r="CX22" s="53"/>
      <c r="CY22" s="7"/>
      <c r="DA22" s="51"/>
      <c r="DB22" s="52"/>
      <c r="DC22" s="52"/>
      <c r="DD22" s="50"/>
      <c r="DE22" s="52"/>
      <c r="DF22" s="52"/>
      <c r="DG22" s="51"/>
      <c r="DH22" s="53"/>
      <c r="DI22" s="53"/>
      <c r="DL22" s="54"/>
      <c r="DM22" s="51"/>
      <c r="DN22" s="53"/>
      <c r="DO22" s="53"/>
      <c r="DQ22" s="53"/>
      <c r="DR22" s="53"/>
      <c r="DS22" s="7"/>
      <c r="DU22" s="51"/>
      <c r="DV22" s="52"/>
      <c r="DW22" s="52"/>
      <c r="DX22" s="50"/>
      <c r="DY22" s="52"/>
      <c r="DZ22" s="52"/>
      <c r="EA22" s="51"/>
      <c r="EC22" s="55"/>
      <c r="EF22" s="54"/>
      <c r="EG22" s="51"/>
      <c r="EH22" s="53"/>
      <c r="EI22" s="53"/>
      <c r="EK22" s="53"/>
      <c r="EL22" s="53"/>
      <c r="EM22" s="7"/>
      <c r="EO22" s="51"/>
      <c r="EP22" s="52"/>
      <c r="EQ22" s="52"/>
      <c r="ER22" s="50"/>
      <c r="ES22" s="52"/>
      <c r="ET22" s="52"/>
      <c r="EU22" s="51"/>
      <c r="EV22" s="53"/>
      <c r="EW22" s="53"/>
      <c r="EZ22" s="54"/>
      <c r="FA22" s="51"/>
      <c r="FB22" s="53"/>
      <c r="FC22" s="53"/>
      <c r="FE22" s="53"/>
      <c r="FF22" s="53"/>
      <c r="FG22" s="7"/>
      <c r="FI22" s="51"/>
      <c r="FJ22" s="52"/>
      <c r="FK22" s="52"/>
      <c r="FL22" s="50"/>
      <c r="FM22" s="52"/>
      <c r="FN22" s="52"/>
      <c r="FO22" s="51"/>
      <c r="FP22" s="53"/>
      <c r="FQ22" s="53"/>
      <c r="FT22" s="54"/>
      <c r="FU22" s="51"/>
      <c r="FV22" s="53"/>
      <c r="FW22" s="53"/>
      <c r="FY22" s="53"/>
      <c r="FZ22" s="53"/>
      <c r="GA22" s="7"/>
      <c r="GC22" s="51"/>
      <c r="GD22" s="52"/>
      <c r="GE22" s="50"/>
      <c r="GF22" s="50"/>
      <c r="GG22" s="52"/>
      <c r="GH22" s="50"/>
      <c r="GI22" s="56"/>
      <c r="GN22" s="54"/>
      <c r="GU22" s="7"/>
      <c r="GW22" s="51"/>
      <c r="GX22" s="52"/>
      <c r="GY22" s="50"/>
      <c r="GZ22" s="50"/>
      <c r="HA22" s="52"/>
      <c r="HB22" s="50"/>
      <c r="HC22" s="56"/>
      <c r="HH22" s="54"/>
      <c r="HO22" s="7"/>
      <c r="HQ22" s="51"/>
      <c r="HR22" s="52"/>
      <c r="HS22" s="50"/>
      <c r="HT22" s="50"/>
      <c r="HU22" s="52"/>
      <c r="HV22" s="50"/>
      <c r="HW22" s="56"/>
      <c r="IB22" s="54"/>
      <c r="II22" s="7"/>
      <c r="IK22" s="51"/>
      <c r="IL22" s="52"/>
      <c r="IM22" s="50"/>
      <c r="IN22" s="50"/>
      <c r="IO22" s="52"/>
      <c r="IP22" s="50"/>
      <c r="IQ22" s="56"/>
      <c r="IV22" s="54"/>
    </row>
    <row r="23" spans="1:262" s="8" customFormat="1" ht="13.5" customHeight="1">
      <c r="A23" s="49" t="s">
        <v>809</v>
      </c>
      <c r="B23" s="51" t="s">
        <v>799</v>
      </c>
      <c r="C23" s="7"/>
      <c r="E23" s="51">
        <v>47687</v>
      </c>
      <c r="F23" s="52">
        <f>E23/C$7</f>
        <v>2.1199771851386873E-2</v>
      </c>
      <c r="G23" s="53">
        <v>0</v>
      </c>
      <c r="H23" s="50">
        <v>0</v>
      </c>
      <c r="I23" s="52">
        <v>0</v>
      </c>
      <c r="J23" s="53">
        <v>0</v>
      </c>
      <c r="K23" s="53"/>
      <c r="L23" s="53"/>
      <c r="M23" s="53"/>
      <c r="O23" s="53"/>
      <c r="P23" s="53"/>
      <c r="Q23" s="51"/>
      <c r="R23" s="53"/>
      <c r="S23" s="53"/>
      <c r="U23" s="53"/>
      <c r="V23" s="53"/>
      <c r="W23" s="7"/>
      <c r="Y23" s="51"/>
      <c r="Z23" s="52"/>
      <c r="AA23" s="52"/>
      <c r="AB23" s="50"/>
      <c r="AC23" s="52"/>
      <c r="AD23" s="52"/>
      <c r="AE23" s="51"/>
      <c r="AF23" s="53"/>
      <c r="AG23" s="53"/>
      <c r="AI23" s="53"/>
      <c r="AJ23" s="53"/>
      <c r="AK23" s="51"/>
      <c r="AM23" s="53"/>
      <c r="AO23" s="53"/>
      <c r="AP23" s="53"/>
      <c r="AQ23" s="7"/>
      <c r="AS23" s="12"/>
      <c r="AT23" s="52"/>
      <c r="AU23" s="52"/>
      <c r="AV23" s="109"/>
      <c r="AW23" s="52"/>
      <c r="AX23" s="52"/>
      <c r="AY23" s="52"/>
      <c r="AZ23" s="53"/>
      <c r="BA23" s="53"/>
      <c r="BC23" s="53"/>
      <c r="BD23" s="53"/>
      <c r="BE23" s="51"/>
      <c r="BF23" s="53"/>
      <c r="BG23" s="53"/>
      <c r="BI23" s="53"/>
      <c r="BJ23" s="53"/>
      <c r="BK23" s="7"/>
      <c r="BM23" s="51"/>
      <c r="BN23" s="52"/>
      <c r="BO23" s="52"/>
      <c r="BP23" s="50"/>
      <c r="BQ23" s="52"/>
      <c r="BR23" s="52"/>
      <c r="BS23" s="52"/>
      <c r="BT23" s="53"/>
      <c r="BU23" s="53"/>
      <c r="BW23" s="53"/>
      <c r="BX23" s="53"/>
      <c r="BY23" s="51"/>
      <c r="BZ23" s="53"/>
      <c r="CA23" s="53"/>
      <c r="CC23" s="53"/>
      <c r="CD23" s="53"/>
      <c r="CE23" s="51"/>
      <c r="CG23" s="51"/>
      <c r="CH23" s="52"/>
      <c r="CI23" s="52"/>
      <c r="CJ23" s="50"/>
      <c r="CK23" s="52"/>
      <c r="CL23" s="52"/>
      <c r="CM23" s="51"/>
      <c r="CN23" s="53"/>
      <c r="CO23" s="53"/>
      <c r="CR23" s="54"/>
      <c r="CS23" s="51"/>
      <c r="CT23" s="53"/>
      <c r="CU23" s="53"/>
      <c r="CW23" s="53"/>
      <c r="CX23" s="53"/>
      <c r="CY23" s="7"/>
      <c r="DA23" s="51"/>
      <c r="DB23" s="52"/>
      <c r="DC23" s="52"/>
      <c r="DD23" s="50"/>
      <c r="DE23" s="52"/>
      <c r="DF23" s="52"/>
      <c r="DG23" s="51"/>
      <c r="DH23" s="53"/>
      <c r="DI23" s="53"/>
      <c r="DL23" s="54"/>
      <c r="DM23" s="51"/>
      <c r="DN23" s="53"/>
      <c r="DO23" s="53"/>
      <c r="DQ23" s="53"/>
      <c r="DR23" s="53"/>
      <c r="DS23" s="7"/>
      <c r="DU23" s="51"/>
      <c r="DV23" s="52"/>
      <c r="DW23" s="52"/>
      <c r="DX23" s="50"/>
      <c r="DY23" s="52"/>
      <c r="DZ23" s="52"/>
      <c r="EA23" s="51"/>
      <c r="EC23" s="55"/>
      <c r="EF23" s="54"/>
      <c r="EG23" s="51"/>
      <c r="EH23" s="53"/>
      <c r="EI23" s="53"/>
      <c r="EK23" s="53"/>
      <c r="EL23" s="53"/>
      <c r="EM23" s="7"/>
      <c r="EO23" s="51"/>
      <c r="EP23" s="52"/>
      <c r="EQ23" s="52"/>
      <c r="ER23" s="50"/>
      <c r="ES23" s="52"/>
      <c r="ET23" s="52"/>
      <c r="EU23" s="51"/>
      <c r="EV23" s="53"/>
      <c r="EW23" s="53"/>
      <c r="EZ23" s="54"/>
      <c r="FA23" s="51"/>
      <c r="FB23" s="53"/>
      <c r="FC23" s="53"/>
      <c r="FE23" s="53"/>
      <c r="FF23" s="53"/>
      <c r="FG23" s="7"/>
      <c r="FI23" s="51"/>
      <c r="FJ23" s="52"/>
      <c r="FK23" s="52"/>
      <c r="FL23" s="50"/>
      <c r="FM23" s="52"/>
      <c r="FN23" s="52"/>
      <c r="FO23" s="51"/>
      <c r="FP23" s="53"/>
      <c r="FQ23" s="53"/>
      <c r="FT23" s="54"/>
      <c r="FU23" s="51"/>
      <c r="FV23" s="53"/>
      <c r="FW23" s="53"/>
      <c r="FY23" s="53"/>
      <c r="FZ23" s="53"/>
      <c r="GA23" s="7"/>
      <c r="GC23" s="51"/>
      <c r="GD23" s="52"/>
      <c r="GE23" s="50"/>
      <c r="GF23" s="50"/>
      <c r="GG23" s="52"/>
      <c r="GH23" s="50"/>
      <c r="GI23" s="56"/>
      <c r="GN23" s="54"/>
      <c r="GU23" s="7"/>
      <c r="GW23" s="51"/>
      <c r="GX23" s="52"/>
      <c r="GY23" s="50"/>
      <c r="GZ23" s="50"/>
      <c r="HA23" s="52"/>
      <c r="HB23" s="50"/>
      <c r="HC23" s="56"/>
      <c r="HH23" s="54"/>
      <c r="HO23" s="7"/>
      <c r="HQ23" s="51"/>
      <c r="HR23" s="52"/>
      <c r="HS23" s="50"/>
      <c r="HT23" s="50"/>
      <c r="HU23" s="52"/>
      <c r="HV23" s="50"/>
      <c r="HW23" s="56"/>
      <c r="IB23" s="54"/>
      <c r="II23" s="7"/>
      <c r="IK23" s="51"/>
      <c r="IL23" s="52"/>
      <c r="IM23" s="50"/>
      <c r="IN23" s="50"/>
      <c r="IO23" s="52"/>
      <c r="IP23" s="50"/>
      <c r="IQ23" s="56"/>
      <c r="IV23" s="54"/>
    </row>
    <row r="24" spans="1:262" s="8" customFormat="1" ht="13.5" customHeight="1">
      <c r="A24" s="49"/>
      <c r="B24" s="51" t="s">
        <v>796</v>
      </c>
      <c r="C24" s="7"/>
      <c r="E24" s="51">
        <v>13746</v>
      </c>
      <c r="F24" s="52">
        <f>E24/C$7</f>
        <v>6.110933039804642E-3</v>
      </c>
      <c r="G24" s="53">
        <v>0</v>
      </c>
      <c r="H24" s="50">
        <v>0</v>
      </c>
      <c r="I24" s="52">
        <v>0</v>
      </c>
      <c r="J24" s="53">
        <v>0</v>
      </c>
      <c r="K24" s="53"/>
      <c r="L24" s="53"/>
      <c r="M24" s="53"/>
      <c r="O24" s="53"/>
      <c r="P24" s="53"/>
      <c r="Q24" s="51"/>
      <c r="R24" s="53"/>
      <c r="S24" s="53"/>
      <c r="U24" s="53"/>
      <c r="V24" s="53"/>
      <c r="W24" s="7"/>
      <c r="Y24" s="51"/>
      <c r="Z24" s="52"/>
      <c r="AA24" s="52"/>
      <c r="AB24" s="50"/>
      <c r="AC24" s="52"/>
      <c r="AD24" s="52"/>
      <c r="AE24" s="51"/>
      <c r="AF24" s="53"/>
      <c r="AG24" s="53"/>
      <c r="AI24" s="53"/>
      <c r="AJ24" s="53"/>
      <c r="AK24" s="51"/>
      <c r="AM24" s="53"/>
      <c r="AO24" s="53"/>
      <c r="AP24" s="53"/>
      <c r="AQ24" s="7"/>
      <c r="AS24" s="12"/>
      <c r="AT24" s="52"/>
      <c r="AU24" s="52"/>
      <c r="AV24" s="109"/>
      <c r="AW24" s="52"/>
      <c r="AX24" s="52"/>
      <c r="AY24" s="52"/>
      <c r="AZ24" s="53"/>
      <c r="BA24" s="53"/>
      <c r="BC24" s="53"/>
      <c r="BD24" s="53"/>
      <c r="BE24" s="51"/>
      <c r="BF24" s="53"/>
      <c r="BG24" s="53"/>
      <c r="BI24" s="53"/>
      <c r="BJ24" s="53"/>
      <c r="BK24" s="7"/>
      <c r="BM24" s="51"/>
      <c r="BN24" s="52"/>
      <c r="BO24" s="52"/>
      <c r="BP24" s="50"/>
      <c r="BQ24" s="52"/>
      <c r="BR24" s="52"/>
      <c r="BS24" s="52"/>
      <c r="BT24" s="53"/>
      <c r="BU24" s="53"/>
      <c r="BW24" s="53"/>
      <c r="BX24" s="53"/>
      <c r="BY24" s="51"/>
      <c r="BZ24" s="53"/>
      <c r="CA24" s="53"/>
      <c r="CC24" s="53"/>
      <c r="CD24" s="53"/>
      <c r="CE24" s="51"/>
      <c r="CG24" s="51"/>
      <c r="CH24" s="52"/>
      <c r="CI24" s="52"/>
      <c r="CJ24" s="50"/>
      <c r="CK24" s="52"/>
      <c r="CL24" s="52"/>
      <c r="CM24" s="51"/>
      <c r="CN24" s="53"/>
      <c r="CO24" s="53"/>
      <c r="CR24" s="54"/>
      <c r="CS24" s="51"/>
      <c r="CT24" s="53"/>
      <c r="CU24" s="53"/>
      <c r="CW24" s="53"/>
      <c r="CX24" s="53"/>
      <c r="CY24" s="7"/>
      <c r="DA24" s="51"/>
      <c r="DB24" s="52"/>
      <c r="DC24" s="52"/>
      <c r="DD24" s="50"/>
      <c r="DE24" s="52"/>
      <c r="DF24" s="52"/>
      <c r="DG24" s="51"/>
      <c r="DH24" s="53"/>
      <c r="DI24" s="53"/>
      <c r="DL24" s="54"/>
      <c r="DM24" s="51"/>
      <c r="DN24" s="53"/>
      <c r="DO24" s="53"/>
      <c r="DQ24" s="53"/>
      <c r="DR24" s="53"/>
      <c r="DS24" s="7"/>
      <c r="DU24" s="51"/>
      <c r="DV24" s="52"/>
      <c r="DW24" s="52"/>
      <c r="DX24" s="50"/>
      <c r="DY24" s="52"/>
      <c r="DZ24" s="52"/>
      <c r="EA24" s="51"/>
      <c r="EC24" s="55"/>
      <c r="EF24" s="54"/>
      <c r="EG24" s="51"/>
      <c r="EH24" s="53"/>
      <c r="EI24" s="53"/>
      <c r="EK24" s="53"/>
      <c r="EL24" s="53"/>
      <c r="EM24" s="7"/>
      <c r="EO24" s="51"/>
      <c r="EP24" s="52"/>
      <c r="EQ24" s="52"/>
      <c r="ER24" s="50"/>
      <c r="ES24" s="52"/>
      <c r="ET24" s="52"/>
      <c r="EU24" s="51"/>
      <c r="EV24" s="53"/>
      <c r="EW24" s="53"/>
      <c r="EZ24" s="54"/>
      <c r="FA24" s="51"/>
      <c r="FB24" s="53"/>
      <c r="FC24" s="53"/>
      <c r="FE24" s="53"/>
      <c r="FF24" s="53"/>
      <c r="FG24" s="7"/>
      <c r="FI24" s="51"/>
      <c r="FJ24" s="52"/>
      <c r="FK24" s="52"/>
      <c r="FL24" s="50"/>
      <c r="FM24" s="52"/>
      <c r="FN24" s="52"/>
      <c r="FO24" s="51"/>
      <c r="FP24" s="53"/>
      <c r="FQ24" s="53"/>
      <c r="FT24" s="54"/>
      <c r="FU24" s="51"/>
      <c r="FV24" s="53"/>
      <c r="FW24" s="53"/>
      <c r="FY24" s="53"/>
      <c r="FZ24" s="53"/>
      <c r="GA24" s="7"/>
      <c r="GC24" s="51"/>
      <c r="GD24" s="52"/>
      <c r="GE24" s="50"/>
      <c r="GF24" s="50"/>
      <c r="GG24" s="52"/>
      <c r="GH24" s="50"/>
      <c r="GI24" s="56"/>
      <c r="GN24" s="54"/>
      <c r="GU24" s="7"/>
      <c r="GW24" s="51"/>
      <c r="GX24" s="52"/>
      <c r="GY24" s="50"/>
      <c r="GZ24" s="50"/>
      <c r="HA24" s="52"/>
      <c r="HB24" s="50"/>
      <c r="HC24" s="56"/>
      <c r="HH24" s="54"/>
      <c r="HO24" s="7"/>
      <c r="HQ24" s="51"/>
      <c r="HR24" s="52"/>
      <c r="HS24" s="50"/>
      <c r="HT24" s="50"/>
      <c r="HU24" s="52"/>
      <c r="HV24" s="50"/>
      <c r="HW24" s="56"/>
      <c r="IB24" s="54"/>
      <c r="II24" s="7"/>
      <c r="IK24" s="51"/>
      <c r="IL24" s="52"/>
      <c r="IM24" s="50"/>
      <c r="IN24" s="50"/>
      <c r="IO24" s="52"/>
      <c r="IP24" s="50"/>
      <c r="IQ24" s="56"/>
      <c r="IV24" s="54"/>
    </row>
    <row r="25" spans="1:262" s="8" customFormat="1" ht="13.5" customHeight="1">
      <c r="A25" s="49" t="s">
        <v>780</v>
      </c>
      <c r="B25" s="50" t="s">
        <v>135</v>
      </c>
      <c r="C25" s="7" t="s">
        <v>135</v>
      </c>
      <c r="E25" s="51">
        <v>20629</v>
      </c>
      <c r="F25" s="52">
        <f>E25/C$7</f>
        <v>9.1708451679128455E-3</v>
      </c>
      <c r="G25" s="53">
        <v>0</v>
      </c>
      <c r="H25" s="50">
        <v>0</v>
      </c>
      <c r="I25" s="52">
        <v>0</v>
      </c>
      <c r="J25" s="53">
        <v>0</v>
      </c>
      <c r="K25" s="53"/>
      <c r="L25" s="53"/>
      <c r="M25" s="53"/>
      <c r="O25" s="53"/>
      <c r="P25" s="53"/>
      <c r="Q25" s="51"/>
      <c r="R25" s="53"/>
      <c r="S25" s="53"/>
      <c r="U25" s="53"/>
      <c r="V25" s="53"/>
      <c r="W25" s="7" t="s">
        <v>135</v>
      </c>
      <c r="Y25" s="51">
        <v>1909</v>
      </c>
      <c r="Z25" s="52">
        <f>Y25/W7</f>
        <v>1.5366621508601363E-3</v>
      </c>
      <c r="AA25" s="52">
        <v>0</v>
      </c>
      <c r="AB25" s="50">
        <v>0</v>
      </c>
      <c r="AC25" s="52">
        <v>0</v>
      </c>
      <c r="AD25" s="52">
        <v>0</v>
      </c>
      <c r="AE25" s="51"/>
      <c r="AF25" s="53"/>
      <c r="AG25" s="53"/>
      <c r="AI25" s="53"/>
      <c r="AJ25" s="53"/>
      <c r="AK25" s="51"/>
      <c r="AM25" s="53"/>
      <c r="AO25" s="53"/>
      <c r="AP25" s="53"/>
      <c r="AQ25" s="7" t="s">
        <v>135</v>
      </c>
      <c r="AS25" s="8">
        <v>17636</v>
      </c>
      <c r="AT25" s="52">
        <f>AS25/AQ7</f>
        <v>1.0646004066198877E-2</v>
      </c>
      <c r="AU25" s="52">
        <v>-1.7000000000000001E-2</v>
      </c>
      <c r="AV25" s="109">
        <v>0</v>
      </c>
      <c r="AW25" s="52">
        <v>0</v>
      </c>
      <c r="AX25" s="52">
        <f t="shared" si="2"/>
        <v>0</v>
      </c>
      <c r="AY25" s="52"/>
      <c r="AZ25" s="53"/>
      <c r="BA25" s="53"/>
      <c r="BC25" s="53"/>
      <c r="BD25" s="53"/>
      <c r="BE25" s="51"/>
      <c r="BF25" s="53"/>
      <c r="BG25" s="53"/>
      <c r="BI25" s="53"/>
      <c r="BJ25" s="53"/>
      <c r="BK25" s="7" t="s">
        <v>135</v>
      </c>
      <c r="BM25" s="51">
        <f>30596-8089</f>
        <v>22507</v>
      </c>
      <c r="BN25" s="52">
        <v>1.3519089925644105E-2</v>
      </c>
      <c r="BO25" s="52">
        <v>-4.0000000000000001E-3</v>
      </c>
      <c r="BP25" s="50">
        <v>0</v>
      </c>
      <c r="BQ25" s="52">
        <v>0</v>
      </c>
      <c r="BR25" s="52">
        <v>0</v>
      </c>
      <c r="BS25" s="52"/>
      <c r="BT25" s="53"/>
      <c r="BU25" s="53"/>
      <c r="BW25" s="53"/>
      <c r="BX25" s="53"/>
      <c r="BY25" s="51"/>
      <c r="BZ25" s="53"/>
      <c r="CA25" s="53"/>
      <c r="CC25" s="53"/>
      <c r="CD25" s="53"/>
      <c r="CE25" s="51" t="s">
        <v>135</v>
      </c>
      <c r="CG25" s="51">
        <v>14805</v>
      </c>
      <c r="CH25" s="52">
        <f>CG25/CE7</f>
        <v>8.5662508809265098E-3</v>
      </c>
      <c r="CI25" s="52">
        <v>0</v>
      </c>
      <c r="CJ25" s="50">
        <v>0</v>
      </c>
      <c r="CK25" s="52">
        <v>0</v>
      </c>
      <c r="CL25" s="52">
        <v>0</v>
      </c>
      <c r="CM25" s="51"/>
      <c r="CN25" s="53"/>
      <c r="CO25" s="53"/>
      <c r="CR25" s="54"/>
      <c r="CS25" s="51"/>
      <c r="CT25" s="53"/>
      <c r="CU25" s="53"/>
      <c r="CW25" s="53"/>
      <c r="CX25" s="53"/>
      <c r="CY25" s="7"/>
      <c r="DA25" s="51">
        <v>146412</v>
      </c>
      <c r="DB25" s="52">
        <f>DA25/$CY$7</f>
        <v>8.000459005106432E-2</v>
      </c>
      <c r="DC25" s="52">
        <f t="shared" ref="DC25" si="10">DB25-CH25</f>
        <v>7.143833917013781E-2</v>
      </c>
      <c r="DD25" s="50">
        <v>0</v>
      </c>
      <c r="DE25" s="52">
        <f t="shared" si="4"/>
        <v>0</v>
      </c>
      <c r="DF25" s="52">
        <f t="shared" si="5"/>
        <v>0</v>
      </c>
      <c r="DG25" s="51"/>
      <c r="DH25" s="53"/>
      <c r="DI25" s="53"/>
      <c r="DL25" s="54"/>
      <c r="DM25" s="51"/>
      <c r="DN25" s="53"/>
      <c r="DO25" s="53"/>
      <c r="DQ25" s="53"/>
      <c r="DR25" s="53"/>
      <c r="DS25" s="7"/>
      <c r="DU25" s="51"/>
      <c r="DV25" s="52"/>
      <c r="DW25" s="52"/>
      <c r="DX25" s="50"/>
      <c r="DY25" s="52"/>
      <c r="DZ25" s="52"/>
      <c r="EA25" s="51"/>
      <c r="EC25" s="55"/>
      <c r="EF25" s="54"/>
      <c r="EG25" s="51"/>
      <c r="EH25" s="53"/>
      <c r="EI25" s="53"/>
      <c r="EK25" s="53"/>
      <c r="EL25" s="53"/>
      <c r="EM25" s="7"/>
      <c r="EO25" s="51"/>
      <c r="EP25" s="52"/>
      <c r="EQ25" s="52"/>
      <c r="ER25" s="50"/>
      <c r="ES25" s="52"/>
      <c r="ET25" s="52"/>
      <c r="EU25" s="51"/>
      <c r="EV25" s="53"/>
      <c r="EW25" s="53"/>
      <c r="EZ25" s="54"/>
      <c r="FA25" s="51"/>
      <c r="FB25" s="53"/>
      <c r="FC25" s="53"/>
      <c r="FE25" s="53"/>
      <c r="FF25" s="53"/>
      <c r="FG25" s="7"/>
      <c r="FI25" s="51"/>
      <c r="FJ25" s="52"/>
      <c r="FK25" s="52"/>
      <c r="FL25" s="50"/>
      <c r="FM25" s="52"/>
      <c r="FN25" s="52"/>
      <c r="FO25" s="51"/>
      <c r="FP25" s="53"/>
      <c r="FQ25" s="53"/>
      <c r="FT25" s="54"/>
      <c r="FU25" s="51"/>
      <c r="FV25" s="53"/>
      <c r="FW25" s="53"/>
      <c r="FY25" s="53"/>
      <c r="FZ25" s="53"/>
      <c r="GA25" s="7"/>
      <c r="GC25" s="50"/>
      <c r="GD25" s="52"/>
      <c r="GE25" s="51"/>
      <c r="GF25" s="51"/>
      <c r="GG25" s="52"/>
      <c r="GH25" s="51"/>
      <c r="GI25" s="56"/>
      <c r="GN25" s="54"/>
      <c r="GU25" s="7"/>
      <c r="GW25" s="50"/>
      <c r="GX25" s="52"/>
      <c r="GY25" s="51"/>
      <c r="GZ25" s="51"/>
      <c r="HA25" s="52"/>
      <c r="HB25" s="51"/>
      <c r="HC25" s="56"/>
      <c r="HH25" s="54"/>
      <c r="HO25" s="7"/>
      <c r="HQ25" s="50"/>
      <c r="HR25" s="52"/>
      <c r="HS25" s="51"/>
      <c r="HT25" s="51"/>
      <c r="HU25" s="52"/>
      <c r="HV25" s="51"/>
      <c r="HW25" s="56"/>
      <c r="IB25" s="54"/>
      <c r="II25" s="7"/>
      <c r="IK25" s="50"/>
      <c r="IL25" s="52"/>
      <c r="IM25" s="51"/>
      <c r="IN25" s="51"/>
      <c r="IO25" s="52"/>
      <c r="IP25" s="51"/>
      <c r="IQ25" s="56"/>
      <c r="IV25" s="54"/>
    </row>
    <row r="26" spans="1:262" s="8" customFormat="1" ht="13.5" customHeight="1">
      <c r="A26" s="49"/>
      <c r="B26" s="50"/>
      <c r="C26" s="7"/>
      <c r="E26" s="51"/>
      <c r="F26" s="51"/>
      <c r="G26" s="53" t="s">
        <v>287</v>
      </c>
      <c r="H26" s="50" t="s">
        <v>287</v>
      </c>
      <c r="I26" s="52" t="s">
        <v>287</v>
      </c>
      <c r="J26" s="53" t="s">
        <v>287</v>
      </c>
      <c r="K26" s="53"/>
      <c r="L26" s="53"/>
      <c r="M26" s="53"/>
      <c r="O26" s="53"/>
      <c r="P26" s="53"/>
      <c r="Q26" s="51"/>
      <c r="R26" s="53"/>
      <c r="S26" s="53"/>
      <c r="U26" s="53"/>
      <c r="V26" s="53"/>
      <c r="W26" s="7"/>
      <c r="Y26" s="51"/>
      <c r="Z26" s="200" t="s">
        <v>287</v>
      </c>
      <c r="AA26" s="52" t="s">
        <v>287</v>
      </c>
      <c r="AB26" s="50" t="s">
        <v>287</v>
      </c>
      <c r="AC26" s="200" t="s">
        <v>287</v>
      </c>
      <c r="AD26" s="52" t="s">
        <v>287</v>
      </c>
      <c r="AE26" s="51"/>
      <c r="AF26" s="53"/>
      <c r="AG26" s="53"/>
      <c r="AI26" s="53"/>
      <c r="AJ26" s="53"/>
      <c r="AK26" s="51"/>
      <c r="AM26" s="53"/>
      <c r="AO26" s="53"/>
      <c r="AP26" s="53"/>
      <c r="AQ26" s="7"/>
      <c r="AS26" s="12"/>
      <c r="AT26" s="52" t="s">
        <v>287</v>
      </c>
      <c r="AU26" s="52" t="s">
        <v>287</v>
      </c>
      <c r="AV26" s="109" t="s">
        <v>287</v>
      </c>
      <c r="AW26" s="52" t="s">
        <v>287</v>
      </c>
      <c r="AX26" s="52" t="s">
        <v>287</v>
      </c>
      <c r="AY26" s="52" t="s">
        <v>287</v>
      </c>
      <c r="AZ26" s="53"/>
      <c r="BA26" s="53"/>
      <c r="BC26" s="53"/>
      <c r="BD26" s="53"/>
      <c r="BE26" s="51"/>
      <c r="BF26" s="53"/>
      <c r="BG26" s="53"/>
      <c r="BI26" s="53"/>
      <c r="BJ26" s="53"/>
      <c r="BK26" s="7"/>
      <c r="BM26" s="12"/>
      <c r="BN26" s="52" t="s">
        <v>287</v>
      </c>
      <c r="BO26" s="52" t="s">
        <v>287</v>
      </c>
      <c r="BP26" s="50" t="s">
        <v>287</v>
      </c>
      <c r="BQ26" s="52" t="s">
        <v>287</v>
      </c>
      <c r="BR26" s="52" t="s">
        <v>287</v>
      </c>
      <c r="BS26" s="52" t="s">
        <v>287</v>
      </c>
      <c r="BT26" s="53"/>
      <c r="BU26" s="53"/>
      <c r="BW26" s="53"/>
      <c r="BX26" s="53"/>
      <c r="BY26" s="51"/>
      <c r="BZ26" s="53"/>
      <c r="CA26" s="53"/>
      <c r="CC26" s="53"/>
      <c r="CD26" s="53"/>
      <c r="CG26" s="12"/>
      <c r="CM26" s="51"/>
      <c r="CN26" s="53"/>
      <c r="CO26" s="53"/>
      <c r="CR26" s="54"/>
      <c r="CS26" s="51"/>
      <c r="CT26" s="53"/>
      <c r="CU26" s="53"/>
      <c r="CW26" s="53"/>
      <c r="CX26" s="53"/>
      <c r="CY26" s="7"/>
      <c r="DA26" s="51"/>
      <c r="DB26" s="52"/>
      <c r="DC26" s="52"/>
      <c r="DD26" s="50"/>
      <c r="DE26" s="52"/>
      <c r="DF26" s="52"/>
      <c r="DG26" s="51"/>
      <c r="DH26" s="53"/>
      <c r="DI26" s="53"/>
      <c r="DL26" s="54"/>
      <c r="DM26" s="51"/>
      <c r="DN26" s="53"/>
      <c r="DO26" s="53"/>
      <c r="DQ26" s="53"/>
      <c r="DR26" s="53"/>
      <c r="DS26" s="7"/>
      <c r="DU26" s="51"/>
      <c r="DV26" s="52"/>
      <c r="DW26" s="52"/>
      <c r="DX26" s="50"/>
      <c r="DY26" s="52"/>
      <c r="DZ26" s="52"/>
      <c r="EA26" s="51"/>
      <c r="EC26" s="55"/>
      <c r="EF26" s="54"/>
      <c r="EG26" s="51"/>
      <c r="EH26" s="53"/>
      <c r="EI26" s="53"/>
      <c r="EK26" s="53"/>
      <c r="EL26" s="53"/>
      <c r="EM26" s="7"/>
      <c r="EO26" s="51"/>
      <c r="EP26" s="52"/>
      <c r="EQ26" s="52"/>
      <c r="ER26" s="50"/>
      <c r="ES26" s="52"/>
      <c r="ET26" s="52"/>
      <c r="EU26" s="51"/>
      <c r="EV26" s="53"/>
      <c r="EW26" s="53"/>
      <c r="EZ26" s="54"/>
      <c r="FA26" s="51"/>
      <c r="FB26" s="53"/>
      <c r="FC26" s="53"/>
      <c r="FE26" s="53"/>
      <c r="FF26" s="53"/>
      <c r="FG26" s="7"/>
      <c r="FI26" s="51"/>
      <c r="FJ26" s="52"/>
      <c r="FK26" s="52"/>
      <c r="FL26" s="50"/>
      <c r="FM26" s="52"/>
      <c r="FN26" s="52"/>
      <c r="FO26" s="51"/>
      <c r="FP26" s="53"/>
      <c r="FQ26" s="53"/>
      <c r="FT26" s="54"/>
      <c r="FU26" s="51"/>
      <c r="FV26" s="53"/>
      <c r="FW26" s="53"/>
      <c r="FY26" s="53"/>
      <c r="FZ26" s="53"/>
      <c r="GA26" s="7"/>
      <c r="GC26" s="50"/>
      <c r="GD26" s="52"/>
      <c r="GE26" s="50"/>
      <c r="GF26" s="50"/>
      <c r="GG26" s="52"/>
      <c r="GH26" s="50"/>
      <c r="GI26" s="56"/>
      <c r="GN26" s="54"/>
      <c r="GU26" s="7"/>
      <c r="GW26" s="50"/>
      <c r="GX26" s="52"/>
      <c r="GY26" s="50"/>
      <c r="GZ26" s="50"/>
      <c r="HA26" s="52"/>
      <c r="HB26" s="50"/>
      <c r="HC26" s="56"/>
      <c r="HH26" s="54"/>
      <c r="HO26" s="7"/>
      <c r="HQ26" s="50"/>
      <c r="HR26" s="52"/>
      <c r="HS26" s="50"/>
      <c r="HT26" s="50"/>
      <c r="HU26" s="52"/>
      <c r="HV26" s="50"/>
      <c r="HW26" s="56"/>
      <c r="IB26" s="54"/>
      <c r="II26" s="7"/>
      <c r="IK26" s="50"/>
      <c r="IL26" s="52"/>
      <c r="IM26" s="50"/>
      <c r="IN26" s="50"/>
      <c r="IO26" s="52"/>
      <c r="IP26" s="50"/>
      <c r="IQ26" s="56"/>
      <c r="IV26" s="54"/>
    </row>
    <row r="27" spans="1:262" s="8" customFormat="1" ht="13.5" customHeight="1">
      <c r="A27" s="49"/>
      <c r="B27" s="50"/>
      <c r="C27" s="7"/>
      <c r="E27" s="51"/>
      <c r="F27" s="52" t="s">
        <v>287</v>
      </c>
      <c r="G27" s="53" t="s">
        <v>287</v>
      </c>
      <c r="H27" s="50" t="s">
        <v>287</v>
      </c>
      <c r="I27" s="52" t="s">
        <v>287</v>
      </c>
      <c r="J27" s="53" t="s">
        <v>287</v>
      </c>
      <c r="K27" s="217"/>
      <c r="L27" s="53"/>
      <c r="M27" s="53"/>
      <c r="O27" s="53"/>
      <c r="P27" s="53"/>
      <c r="Q27" s="51"/>
      <c r="R27" s="53"/>
      <c r="S27" s="53"/>
      <c r="U27" s="53"/>
      <c r="V27" s="53"/>
      <c r="W27" s="7"/>
      <c r="Y27" s="51"/>
      <c r="Z27" s="52" t="s">
        <v>287</v>
      </c>
      <c r="AA27" s="52" t="s">
        <v>287</v>
      </c>
      <c r="AB27" s="50" t="s">
        <v>287</v>
      </c>
      <c r="AC27" s="52" t="s">
        <v>287</v>
      </c>
      <c r="AD27" s="52" t="s">
        <v>287</v>
      </c>
      <c r="AE27" s="51"/>
      <c r="AF27" s="53"/>
      <c r="AG27" s="53"/>
      <c r="AI27" s="53"/>
      <c r="AJ27" s="53"/>
      <c r="AK27" s="51"/>
      <c r="AM27" s="53"/>
      <c r="AO27" s="53"/>
      <c r="AP27" s="53"/>
      <c r="AQ27" s="7"/>
      <c r="AS27" s="12"/>
      <c r="AT27" s="52" t="s">
        <v>287</v>
      </c>
      <c r="AU27" s="52" t="s">
        <v>287</v>
      </c>
      <c r="AV27" s="109" t="s">
        <v>287</v>
      </c>
      <c r="AW27" s="52" t="s">
        <v>287</v>
      </c>
      <c r="AX27" s="52" t="s">
        <v>287</v>
      </c>
      <c r="AY27" s="52" t="s">
        <v>287</v>
      </c>
      <c r="AZ27" s="53"/>
      <c r="BA27" s="53"/>
      <c r="BC27" s="53"/>
      <c r="BD27" s="53"/>
      <c r="BE27" s="51"/>
      <c r="BF27" s="53"/>
      <c r="BG27" s="53"/>
      <c r="BI27" s="53"/>
      <c r="BJ27" s="53"/>
      <c r="BK27" s="7"/>
      <c r="BM27" s="51"/>
      <c r="BN27" s="52" t="s">
        <v>287</v>
      </c>
      <c r="BO27" s="52" t="s">
        <v>287</v>
      </c>
      <c r="BP27" s="50" t="s">
        <v>287</v>
      </c>
      <c r="BQ27" s="52" t="s">
        <v>287</v>
      </c>
      <c r="BR27" s="52" t="s">
        <v>287</v>
      </c>
      <c r="BS27" s="52" t="s">
        <v>287</v>
      </c>
      <c r="BT27" s="53"/>
      <c r="BU27" s="53"/>
      <c r="BW27" s="53"/>
      <c r="BX27" s="53"/>
      <c r="BY27" s="51"/>
      <c r="BZ27" s="53"/>
      <c r="CA27" s="53"/>
      <c r="CC27" s="53"/>
      <c r="CD27" s="53"/>
      <c r="CE27" s="51"/>
      <c r="CG27" s="51"/>
      <c r="CH27" s="52"/>
      <c r="CI27" s="52"/>
      <c r="CJ27" s="50"/>
      <c r="CK27" s="52"/>
      <c r="CL27" s="52"/>
      <c r="CM27" s="51"/>
      <c r="CN27" s="53"/>
      <c r="CO27" s="53"/>
      <c r="CR27" s="54"/>
      <c r="CS27" s="51"/>
      <c r="CT27" s="53"/>
      <c r="CU27" s="53"/>
      <c r="CW27" s="53"/>
      <c r="CX27" s="53"/>
      <c r="CY27" s="7"/>
      <c r="DA27" s="51"/>
      <c r="DB27" s="52"/>
      <c r="DC27" s="52"/>
      <c r="DD27" s="50"/>
      <c r="DE27" s="52"/>
      <c r="DF27" s="52"/>
      <c r="DG27" s="51"/>
      <c r="DH27" s="53"/>
      <c r="DI27" s="53"/>
      <c r="DL27" s="54"/>
      <c r="DM27" s="51"/>
      <c r="DN27" s="53"/>
      <c r="DO27" s="53"/>
      <c r="DQ27" s="53"/>
      <c r="DR27" s="53"/>
      <c r="DS27" s="7"/>
      <c r="DU27" s="51"/>
      <c r="DV27" s="52"/>
      <c r="DW27" s="52"/>
      <c r="DX27" s="50"/>
      <c r="DY27" s="52"/>
      <c r="DZ27" s="52"/>
      <c r="EA27" s="51"/>
      <c r="EC27" s="55"/>
      <c r="EF27" s="54"/>
      <c r="EG27" s="51"/>
      <c r="EH27" s="53"/>
      <c r="EI27" s="53"/>
      <c r="EK27" s="53"/>
      <c r="EL27" s="53"/>
      <c r="EM27" s="7"/>
      <c r="EO27" s="51"/>
      <c r="EP27" s="52"/>
      <c r="EQ27" s="52"/>
      <c r="ER27" s="50"/>
      <c r="ES27" s="52"/>
      <c r="ET27" s="52"/>
      <c r="EU27" s="51"/>
      <c r="EV27" s="53"/>
      <c r="EW27" s="53"/>
      <c r="EZ27" s="54"/>
      <c r="FA27" s="51"/>
      <c r="FB27" s="53"/>
      <c r="FC27" s="53"/>
      <c r="FE27" s="53"/>
      <c r="FF27" s="53"/>
      <c r="FG27" s="7"/>
      <c r="FI27" s="51"/>
      <c r="FJ27" s="52"/>
      <c r="FK27" s="52"/>
      <c r="FL27" s="50"/>
      <c r="FM27" s="52"/>
      <c r="FN27" s="52"/>
      <c r="FO27" s="51"/>
      <c r="FP27" s="53"/>
      <c r="FQ27" s="53"/>
      <c r="FT27" s="54"/>
      <c r="FU27" s="51"/>
      <c r="FV27" s="53"/>
      <c r="FW27" s="53"/>
      <c r="FY27" s="53"/>
      <c r="FZ27" s="53"/>
      <c r="GA27" s="7"/>
      <c r="GC27" s="50"/>
      <c r="GD27" s="52"/>
      <c r="GE27" s="50"/>
      <c r="GF27" s="50"/>
      <c r="GG27" s="52"/>
      <c r="GH27" s="50"/>
      <c r="GI27" s="56"/>
      <c r="GN27" s="54"/>
      <c r="GU27" s="7"/>
      <c r="GW27" s="50"/>
      <c r="GX27" s="52"/>
      <c r="GY27" s="50"/>
      <c r="GZ27" s="50"/>
      <c r="HA27" s="52"/>
      <c r="HB27" s="50"/>
      <c r="HC27" s="56"/>
      <c r="HH27" s="54"/>
      <c r="HO27" s="7"/>
      <c r="HQ27" s="50"/>
      <c r="HR27" s="52"/>
      <c r="HS27" s="50"/>
      <c r="HT27" s="50"/>
      <c r="HU27" s="52"/>
      <c r="HV27" s="50"/>
      <c r="HW27" s="56"/>
      <c r="IB27" s="54"/>
      <c r="II27" s="7"/>
      <c r="IK27" s="50"/>
      <c r="IL27" s="52"/>
      <c r="IM27" s="50"/>
      <c r="IN27" s="50"/>
      <c r="IO27" s="52"/>
      <c r="IP27" s="50"/>
      <c r="IQ27" s="56"/>
      <c r="IV27" s="54"/>
    </row>
    <row r="28" spans="1:262" s="8" customFormat="1" ht="13.5" customHeight="1">
      <c r="A28" s="49"/>
      <c r="B28" s="50"/>
      <c r="C28" s="7"/>
      <c r="E28" s="51"/>
      <c r="F28" s="52" t="s">
        <v>287</v>
      </c>
      <c r="G28" s="53" t="s">
        <v>287</v>
      </c>
      <c r="H28" s="50" t="s">
        <v>287</v>
      </c>
      <c r="I28" s="52" t="s">
        <v>287</v>
      </c>
      <c r="J28" s="53" t="s">
        <v>287</v>
      </c>
      <c r="K28" s="53"/>
      <c r="L28" s="53"/>
      <c r="M28" s="53"/>
      <c r="O28" s="53"/>
      <c r="P28" s="53"/>
      <c r="Q28" s="51"/>
      <c r="R28" s="53"/>
      <c r="S28" s="53"/>
      <c r="U28" s="53"/>
      <c r="V28" s="53"/>
      <c r="W28" s="7"/>
      <c r="Y28" s="51"/>
      <c r="Z28" s="52" t="s">
        <v>287</v>
      </c>
      <c r="AA28" s="52" t="s">
        <v>287</v>
      </c>
      <c r="AB28" s="50" t="s">
        <v>287</v>
      </c>
      <c r="AC28" s="52" t="s">
        <v>287</v>
      </c>
      <c r="AD28" s="52" t="s">
        <v>287</v>
      </c>
      <c r="AE28" s="51"/>
      <c r="AF28" s="53"/>
      <c r="AG28" s="53"/>
      <c r="AI28" s="53"/>
      <c r="AJ28" s="53"/>
      <c r="AK28" s="51"/>
      <c r="AM28" s="53"/>
      <c r="AO28" s="53"/>
      <c r="AP28" s="53"/>
      <c r="AQ28" s="7"/>
      <c r="AS28" s="12"/>
      <c r="AT28" s="52" t="s">
        <v>287</v>
      </c>
      <c r="AU28" s="52" t="s">
        <v>287</v>
      </c>
      <c r="AV28" s="109" t="s">
        <v>287</v>
      </c>
      <c r="AW28" s="52" t="s">
        <v>287</v>
      </c>
      <c r="AX28" s="52" t="s">
        <v>287</v>
      </c>
      <c r="AY28" s="52" t="s">
        <v>287</v>
      </c>
      <c r="AZ28" s="53"/>
      <c r="BA28" s="53"/>
      <c r="BC28" s="53"/>
      <c r="BD28" s="53"/>
      <c r="BE28" s="51"/>
      <c r="BF28" s="53"/>
      <c r="BG28" s="53"/>
      <c r="BI28" s="53"/>
      <c r="BJ28" s="53"/>
      <c r="BK28" s="7"/>
      <c r="BM28" s="51"/>
      <c r="BN28" s="52" t="s">
        <v>287</v>
      </c>
      <c r="BO28" s="52" t="s">
        <v>287</v>
      </c>
      <c r="BP28" s="50" t="s">
        <v>287</v>
      </c>
      <c r="BQ28" s="52" t="s">
        <v>287</v>
      </c>
      <c r="BR28" s="52" t="s">
        <v>287</v>
      </c>
      <c r="BS28" s="52" t="s">
        <v>287</v>
      </c>
      <c r="BT28" s="53"/>
      <c r="BU28" s="53"/>
      <c r="BW28" s="53"/>
      <c r="BX28" s="53"/>
      <c r="BY28" s="51"/>
      <c r="BZ28" s="53"/>
      <c r="CA28" s="53"/>
      <c r="CC28" s="53"/>
      <c r="CD28" s="53"/>
      <c r="CE28" s="51"/>
      <c r="CG28" s="51"/>
      <c r="CH28" s="52"/>
      <c r="CI28" s="52"/>
      <c r="CJ28" s="50"/>
      <c r="CK28" s="52"/>
      <c r="CL28" s="52"/>
      <c r="CM28" s="51"/>
      <c r="CN28" s="53"/>
      <c r="CO28" s="53"/>
      <c r="CR28" s="54"/>
      <c r="CS28" s="51"/>
      <c r="CT28" s="53"/>
      <c r="CU28" s="53"/>
      <c r="CW28" s="53"/>
      <c r="CX28" s="53"/>
      <c r="CY28" s="7"/>
      <c r="DA28" s="51"/>
      <c r="DB28" s="52"/>
      <c r="DC28" s="52"/>
      <c r="DD28" s="50"/>
      <c r="DE28" s="52"/>
      <c r="DF28" s="52"/>
      <c r="DG28" s="51"/>
      <c r="DH28" s="53"/>
      <c r="DI28" s="53"/>
      <c r="DL28" s="54"/>
      <c r="DM28" s="51"/>
      <c r="DN28" s="53"/>
      <c r="DO28" s="53"/>
      <c r="DQ28" s="53"/>
      <c r="DR28" s="53"/>
      <c r="DS28" s="7"/>
      <c r="DU28" s="51"/>
      <c r="DV28" s="52"/>
      <c r="DW28" s="52"/>
      <c r="DX28" s="50"/>
      <c r="DY28" s="52"/>
      <c r="DZ28" s="52"/>
      <c r="EA28" s="51"/>
      <c r="EC28" s="55"/>
      <c r="EF28" s="54"/>
      <c r="EG28" s="51"/>
      <c r="EH28" s="53"/>
      <c r="EI28" s="53"/>
      <c r="EK28" s="53"/>
      <c r="EL28" s="53"/>
      <c r="EM28" s="7"/>
      <c r="EO28" s="51"/>
      <c r="EP28" s="52"/>
      <c r="EQ28" s="52"/>
      <c r="ER28" s="50"/>
      <c r="ES28" s="52"/>
      <c r="ET28" s="52"/>
      <c r="EU28" s="51"/>
      <c r="EV28" s="53"/>
      <c r="EW28" s="53"/>
      <c r="EZ28" s="54"/>
      <c r="FA28" s="51"/>
      <c r="FB28" s="53"/>
      <c r="FC28" s="53"/>
      <c r="FE28" s="53"/>
      <c r="FF28" s="53"/>
      <c r="FG28" s="7"/>
      <c r="FI28" s="51"/>
      <c r="FJ28" s="52"/>
      <c r="FK28" s="52"/>
      <c r="FL28" s="50"/>
      <c r="FM28" s="52"/>
      <c r="FN28" s="52"/>
      <c r="FO28" s="51"/>
      <c r="FP28" s="53"/>
      <c r="FQ28" s="53"/>
      <c r="FT28" s="54"/>
      <c r="FU28" s="51"/>
      <c r="FV28" s="53"/>
      <c r="FW28" s="53"/>
      <c r="FY28" s="53"/>
      <c r="FZ28" s="53"/>
      <c r="GA28" s="7"/>
      <c r="GC28" s="50"/>
      <c r="GD28" s="52"/>
      <c r="GE28" s="50"/>
      <c r="GF28" s="50"/>
      <c r="GG28" s="52"/>
      <c r="GH28" s="50"/>
      <c r="GI28" s="56"/>
      <c r="GN28" s="54"/>
      <c r="GU28" s="7"/>
      <c r="GW28" s="50"/>
      <c r="GX28" s="52"/>
      <c r="GY28" s="50"/>
      <c r="GZ28" s="50"/>
      <c r="HA28" s="52"/>
      <c r="HB28" s="50"/>
      <c r="HC28" s="56"/>
      <c r="HH28" s="54"/>
      <c r="HO28" s="7"/>
      <c r="HQ28" s="50"/>
      <c r="HR28" s="52"/>
      <c r="HS28" s="50"/>
      <c r="HT28" s="50"/>
      <c r="HU28" s="52"/>
      <c r="HV28" s="50"/>
      <c r="HW28" s="56"/>
      <c r="IB28" s="54"/>
      <c r="II28" s="7"/>
      <c r="IK28" s="50"/>
      <c r="IL28" s="52"/>
      <c r="IM28" s="50"/>
      <c r="IN28" s="50"/>
      <c r="IO28" s="52"/>
      <c r="IP28" s="50"/>
      <c r="IQ28" s="56"/>
      <c r="IV28" s="54"/>
    </row>
    <row r="29" spans="1:262" s="8" customFormat="1" ht="13.5" customHeight="1">
      <c r="A29" s="49"/>
      <c r="B29" s="50"/>
      <c r="C29" s="7"/>
      <c r="E29" s="51"/>
      <c r="F29" s="52" t="s">
        <v>287</v>
      </c>
      <c r="G29" s="53" t="s">
        <v>287</v>
      </c>
      <c r="H29" s="50" t="s">
        <v>287</v>
      </c>
      <c r="I29" s="52" t="s">
        <v>287</v>
      </c>
      <c r="J29" s="53" t="s">
        <v>287</v>
      </c>
      <c r="K29" s="53"/>
      <c r="L29" s="53"/>
      <c r="M29" s="53"/>
      <c r="O29" s="53"/>
      <c r="P29" s="53"/>
      <c r="Q29" s="51"/>
      <c r="R29" s="53"/>
      <c r="S29" s="53"/>
      <c r="U29" s="53"/>
      <c r="V29" s="53"/>
      <c r="W29" s="7"/>
      <c r="Y29" s="51"/>
      <c r="Z29" s="200" t="s">
        <v>287</v>
      </c>
      <c r="AA29" s="52" t="s">
        <v>287</v>
      </c>
      <c r="AB29" s="50" t="s">
        <v>287</v>
      </c>
      <c r="AC29" s="200" t="s">
        <v>287</v>
      </c>
      <c r="AD29" s="52" t="s">
        <v>287</v>
      </c>
      <c r="AE29" s="51"/>
      <c r="AF29" s="53"/>
      <c r="AG29" s="53"/>
      <c r="AI29" s="53"/>
      <c r="AJ29" s="53"/>
      <c r="AK29" s="51"/>
      <c r="AM29" s="53"/>
      <c r="AO29" s="53"/>
      <c r="AP29" s="53"/>
      <c r="AQ29" s="7"/>
      <c r="AS29" s="12"/>
      <c r="AT29" s="52" t="s">
        <v>287</v>
      </c>
      <c r="AU29" s="52" t="s">
        <v>287</v>
      </c>
      <c r="AV29" s="109" t="s">
        <v>287</v>
      </c>
      <c r="AW29" s="52" t="s">
        <v>287</v>
      </c>
      <c r="AX29" s="52" t="s">
        <v>287</v>
      </c>
      <c r="AY29" s="52" t="s">
        <v>287</v>
      </c>
      <c r="AZ29" s="53"/>
      <c r="BA29" s="53"/>
      <c r="BC29" s="53"/>
      <c r="BD29" s="53"/>
      <c r="BE29" s="51"/>
      <c r="BF29" s="53"/>
      <c r="BG29" s="53"/>
      <c r="BI29" s="53"/>
      <c r="BJ29" s="53"/>
      <c r="BK29" s="7"/>
      <c r="BM29" s="51"/>
      <c r="BN29" s="52" t="s">
        <v>287</v>
      </c>
      <c r="BO29" s="52" t="s">
        <v>287</v>
      </c>
      <c r="BP29" s="50" t="s">
        <v>287</v>
      </c>
      <c r="BQ29" s="52" t="s">
        <v>287</v>
      </c>
      <c r="BR29" s="52" t="s">
        <v>287</v>
      </c>
      <c r="BS29" s="52" t="s">
        <v>287</v>
      </c>
      <c r="BT29" s="53"/>
      <c r="BU29" s="53"/>
      <c r="BW29" s="53"/>
      <c r="BX29" s="53"/>
      <c r="BY29" s="51"/>
      <c r="BZ29" s="53"/>
      <c r="CA29" s="53"/>
      <c r="CC29" s="53"/>
      <c r="CD29" s="53"/>
      <c r="CE29" s="51"/>
      <c r="CG29" s="51"/>
      <c r="CH29" s="52"/>
      <c r="CI29" s="52"/>
      <c r="CJ29" s="50"/>
      <c r="CK29" s="52"/>
      <c r="CL29" s="52"/>
      <c r="CM29" s="51"/>
      <c r="CN29" s="53"/>
      <c r="CO29" s="53"/>
      <c r="CR29" s="54"/>
      <c r="CS29" s="51"/>
      <c r="CT29" s="53"/>
      <c r="CU29" s="53"/>
      <c r="CW29" s="53"/>
      <c r="CX29" s="53"/>
      <c r="CY29" s="7"/>
      <c r="DA29" s="51"/>
      <c r="DB29" s="52"/>
      <c r="DC29" s="52"/>
      <c r="DD29" s="50"/>
      <c r="DE29" s="52"/>
      <c r="DF29" s="52"/>
      <c r="DG29" s="51"/>
      <c r="DH29" s="53"/>
      <c r="DI29" s="53"/>
      <c r="DL29" s="54"/>
      <c r="DM29" s="51"/>
      <c r="DN29" s="53"/>
      <c r="DO29" s="53"/>
      <c r="DQ29" s="53"/>
      <c r="DR29" s="53"/>
      <c r="DS29" s="7"/>
      <c r="DU29" s="51"/>
      <c r="DV29" s="52"/>
      <c r="DW29" s="52"/>
      <c r="DX29" s="50"/>
      <c r="DY29" s="52"/>
      <c r="DZ29" s="52"/>
      <c r="EA29" s="51"/>
      <c r="EC29" s="55"/>
      <c r="EF29" s="54"/>
      <c r="EG29" s="51"/>
      <c r="EH29" s="53"/>
      <c r="EI29" s="53"/>
      <c r="EK29" s="53"/>
      <c r="EL29" s="53"/>
      <c r="EM29" s="7"/>
      <c r="EO29" s="51"/>
      <c r="EP29" s="52"/>
      <c r="EQ29" s="52"/>
      <c r="ER29" s="50"/>
      <c r="ES29" s="52"/>
      <c r="ET29" s="52"/>
      <c r="EU29" s="51"/>
      <c r="EV29" s="53"/>
      <c r="EW29" s="53"/>
      <c r="EZ29" s="54"/>
      <c r="FA29" s="51"/>
      <c r="FB29" s="53"/>
      <c r="FC29" s="53"/>
      <c r="FE29" s="53"/>
      <c r="FF29" s="53"/>
      <c r="FG29" s="7"/>
      <c r="FI29" s="51"/>
      <c r="FJ29" s="52"/>
      <c r="FK29" s="52"/>
      <c r="FL29" s="50"/>
      <c r="FM29" s="52"/>
      <c r="FN29" s="52"/>
      <c r="FO29" s="51"/>
      <c r="FP29" s="53"/>
      <c r="FQ29" s="53"/>
      <c r="FT29" s="54"/>
      <c r="FU29" s="51"/>
      <c r="FV29" s="53"/>
      <c r="FW29" s="53"/>
      <c r="FY29" s="53"/>
      <c r="FZ29" s="53"/>
      <c r="GA29" s="7"/>
      <c r="GC29" s="50"/>
      <c r="GD29" s="52"/>
      <c r="GE29" s="50"/>
      <c r="GF29" s="50"/>
      <c r="GG29" s="52"/>
      <c r="GH29" s="50"/>
      <c r="GI29" s="56"/>
      <c r="GN29" s="54"/>
      <c r="GU29" s="7"/>
      <c r="GW29" s="50"/>
      <c r="GX29" s="52"/>
      <c r="GY29" s="50"/>
      <c r="GZ29" s="50"/>
      <c r="HA29" s="52"/>
      <c r="HB29" s="50"/>
      <c r="HC29" s="56"/>
      <c r="HH29" s="54"/>
      <c r="HO29" s="7"/>
      <c r="HQ29" s="50"/>
      <c r="HR29" s="52"/>
      <c r="HS29" s="50"/>
      <c r="HT29" s="50"/>
      <c r="HU29" s="52"/>
      <c r="HV29" s="50"/>
      <c r="HW29" s="56"/>
      <c r="IB29" s="54"/>
      <c r="II29" s="7"/>
      <c r="IK29" s="50"/>
      <c r="IL29" s="52"/>
      <c r="IM29" s="50"/>
      <c r="IN29" s="50"/>
      <c r="IO29" s="52"/>
      <c r="IP29" s="50"/>
      <c r="IQ29" s="56"/>
      <c r="IV29" s="54"/>
    </row>
    <row r="30" spans="1:262" s="8" customFormat="1" ht="13.5" customHeight="1">
      <c r="A30" s="49"/>
      <c r="B30" s="50"/>
      <c r="C30" s="7"/>
      <c r="E30" s="51"/>
      <c r="F30" s="52"/>
      <c r="G30" s="53"/>
      <c r="H30" s="50"/>
      <c r="I30" s="52"/>
      <c r="J30" s="53"/>
      <c r="K30" s="53"/>
      <c r="L30" s="53"/>
      <c r="M30" s="53"/>
      <c r="N30" s="53"/>
      <c r="O30" s="53"/>
      <c r="P30" s="53"/>
      <c r="Q30" s="51"/>
      <c r="R30" s="53"/>
      <c r="S30" s="53"/>
      <c r="U30" s="53"/>
      <c r="V30" s="53"/>
      <c r="W30" s="7"/>
      <c r="Y30" s="51"/>
      <c r="Z30" s="200"/>
      <c r="AA30" s="52"/>
      <c r="AB30" s="50"/>
      <c r="AC30" s="200"/>
      <c r="AD30" s="52"/>
      <c r="AE30" s="51"/>
      <c r="AF30" s="53"/>
      <c r="AG30" s="53"/>
      <c r="AH30" s="53"/>
      <c r="AI30" s="53"/>
      <c r="AJ30" s="53"/>
      <c r="AK30" s="51"/>
      <c r="AM30" s="53"/>
      <c r="AO30" s="53"/>
      <c r="AP30" s="53"/>
      <c r="AQ30" s="7"/>
      <c r="AS30" s="12"/>
      <c r="AT30" s="52"/>
      <c r="AU30" s="52"/>
      <c r="AV30" s="109"/>
      <c r="AW30" s="52"/>
      <c r="AX30" s="52"/>
      <c r="AY30" s="51"/>
      <c r="AZ30" s="53"/>
      <c r="BA30" s="53"/>
      <c r="BB30" s="53"/>
      <c r="BC30" s="53"/>
      <c r="BD30" s="53"/>
      <c r="BE30" s="51"/>
      <c r="BF30" s="53"/>
      <c r="BG30" s="53"/>
      <c r="BI30" s="53"/>
      <c r="BJ30" s="53"/>
      <c r="BK30" s="7"/>
      <c r="BM30" s="51"/>
      <c r="BN30" s="52"/>
      <c r="BO30" s="52"/>
      <c r="BP30" s="50"/>
      <c r="BQ30" s="52"/>
      <c r="BR30" s="52"/>
      <c r="BS30" s="51"/>
      <c r="BT30" s="53"/>
      <c r="BU30" s="53"/>
      <c r="BV30" s="53"/>
      <c r="BW30" s="53"/>
      <c r="BX30" s="53"/>
      <c r="BY30" s="51"/>
      <c r="BZ30" s="53"/>
      <c r="CA30" s="53"/>
      <c r="CC30" s="53"/>
      <c r="CD30" s="53"/>
      <c r="CE30" s="51"/>
      <c r="CG30" s="51"/>
      <c r="CH30" s="52"/>
      <c r="CI30" s="52"/>
      <c r="CJ30" s="50"/>
      <c r="CK30" s="52"/>
      <c r="CL30" s="52"/>
      <c r="CM30" s="51"/>
      <c r="CN30" s="53"/>
      <c r="CO30" s="53"/>
      <c r="CR30" s="54"/>
      <c r="CS30" s="51"/>
      <c r="CT30" s="53"/>
      <c r="CU30" s="53"/>
      <c r="CW30" s="53"/>
      <c r="CX30" s="53"/>
      <c r="CY30" s="7"/>
      <c r="DA30" s="51"/>
      <c r="DB30" s="52"/>
      <c r="DC30" s="52"/>
      <c r="DD30" s="50"/>
      <c r="DE30" s="52"/>
      <c r="DF30" s="52"/>
      <c r="DG30" s="51"/>
      <c r="DH30" s="53"/>
      <c r="DI30" s="53"/>
      <c r="DL30" s="54"/>
      <c r="DM30" s="51"/>
      <c r="DN30" s="53"/>
      <c r="DO30" s="53"/>
      <c r="DQ30" s="53"/>
      <c r="DR30" s="53"/>
      <c r="DS30" s="7"/>
      <c r="DU30" s="51"/>
      <c r="DV30" s="52"/>
      <c r="DW30" s="52"/>
      <c r="DX30" s="50"/>
      <c r="DY30" s="52"/>
      <c r="DZ30" s="52"/>
      <c r="EA30" s="51"/>
      <c r="EC30" s="55"/>
      <c r="EF30" s="54"/>
      <c r="EG30" s="51"/>
      <c r="EH30" s="53"/>
      <c r="EI30" s="53"/>
      <c r="EK30" s="53"/>
      <c r="EL30" s="53"/>
      <c r="EM30" s="7"/>
      <c r="EO30" s="51"/>
      <c r="EP30" s="52"/>
      <c r="EQ30" s="52"/>
      <c r="ER30" s="50"/>
      <c r="ES30" s="52"/>
      <c r="ET30" s="52"/>
      <c r="EU30" s="51"/>
      <c r="EV30" s="53"/>
      <c r="EW30" s="53"/>
      <c r="EZ30" s="54"/>
      <c r="FA30" s="51"/>
      <c r="FB30" s="53"/>
      <c r="FC30" s="53"/>
      <c r="FE30" s="53"/>
      <c r="FF30" s="53"/>
      <c r="FG30" s="7"/>
      <c r="FI30" s="51"/>
      <c r="FJ30" s="52"/>
      <c r="FK30" s="52"/>
      <c r="FL30" s="50"/>
      <c r="FM30" s="52"/>
      <c r="FN30" s="52"/>
      <c r="FO30" s="51"/>
      <c r="FP30" s="53"/>
      <c r="FQ30" s="53"/>
      <c r="FT30" s="54"/>
      <c r="FU30" s="51"/>
      <c r="FV30" s="53"/>
      <c r="FW30" s="53"/>
      <c r="FY30" s="53"/>
      <c r="FZ30" s="53"/>
      <c r="GA30" s="63"/>
      <c r="GB30" s="57"/>
      <c r="GC30" s="57"/>
      <c r="GD30" s="58"/>
      <c r="GE30" s="51"/>
      <c r="GF30" s="51"/>
      <c r="GG30" s="52"/>
      <c r="GH30" s="51"/>
      <c r="GI30" s="60"/>
      <c r="GJ30" s="50"/>
      <c r="GK30" s="50"/>
      <c r="GL30" s="50"/>
      <c r="GM30" s="50"/>
      <c r="GN30" s="61"/>
      <c r="GO30" s="50"/>
      <c r="GP30" s="50"/>
      <c r="GQ30" s="50"/>
      <c r="GR30" s="50"/>
      <c r="GS30" s="50"/>
      <c r="GT30" s="50"/>
      <c r="GU30" s="63"/>
      <c r="GV30" s="57"/>
      <c r="GW30" s="57"/>
      <c r="GX30" s="58"/>
      <c r="GY30" s="51"/>
      <c r="GZ30" s="51"/>
      <c r="HA30" s="52"/>
      <c r="HB30" s="51"/>
      <c r="HC30" s="60"/>
      <c r="HD30" s="50"/>
      <c r="HE30" s="50"/>
      <c r="HF30" s="50"/>
      <c r="HG30" s="50"/>
      <c r="HH30" s="61"/>
      <c r="HI30" s="50"/>
      <c r="HJ30" s="50"/>
      <c r="HK30" s="50"/>
      <c r="HL30" s="50"/>
      <c r="HM30" s="50"/>
      <c r="HN30" s="50"/>
      <c r="HO30" s="63"/>
      <c r="HP30" s="57"/>
      <c r="HQ30" s="57"/>
      <c r="HR30" s="58"/>
      <c r="HS30" s="51"/>
      <c r="HT30" s="51"/>
      <c r="HU30" s="52"/>
      <c r="HV30" s="51"/>
      <c r="HW30" s="60"/>
      <c r="HX30" s="50"/>
      <c r="HY30" s="50"/>
      <c r="HZ30" s="50"/>
      <c r="IA30" s="50"/>
      <c r="IB30" s="61"/>
      <c r="IC30" s="50"/>
      <c r="ID30" s="50"/>
      <c r="IE30" s="50"/>
      <c r="IF30" s="50"/>
      <c r="IG30" s="50"/>
      <c r="IH30" s="50"/>
      <c r="II30" s="63"/>
      <c r="IJ30" s="57"/>
      <c r="IK30" s="57"/>
      <c r="IL30" s="58"/>
      <c r="IM30" s="51"/>
      <c r="IN30" s="51"/>
      <c r="IO30" s="52"/>
      <c r="IP30" s="51"/>
      <c r="IQ30" s="60"/>
      <c r="IR30" s="50"/>
      <c r="IS30" s="50"/>
      <c r="IT30" s="50"/>
      <c r="IU30" s="50"/>
      <c r="IV30" s="61"/>
      <c r="IW30" s="50"/>
      <c r="IX30" s="50"/>
      <c r="IY30" s="50"/>
      <c r="IZ30" s="50"/>
      <c r="JA30" s="50"/>
      <c r="JB30" s="50"/>
    </row>
    <row r="31" spans="1:262" s="8" customFormat="1" ht="13.5" customHeight="1">
      <c r="A31" s="49"/>
      <c r="B31" s="50"/>
      <c r="C31" s="7"/>
      <c r="E31" s="51"/>
      <c r="F31" s="52"/>
      <c r="G31" s="53"/>
      <c r="H31" s="50"/>
      <c r="I31" s="52"/>
      <c r="J31" s="53"/>
      <c r="K31" s="53"/>
      <c r="L31" s="53"/>
      <c r="M31" s="53"/>
      <c r="N31" s="53"/>
      <c r="O31" s="53"/>
      <c r="P31" s="53"/>
      <c r="Q31" s="51"/>
      <c r="R31" s="53"/>
      <c r="S31" s="53"/>
      <c r="U31" s="53"/>
      <c r="V31" s="53"/>
      <c r="W31" s="7"/>
      <c r="Y31" s="51"/>
      <c r="Z31" s="52"/>
      <c r="AA31" s="52"/>
      <c r="AB31" s="50"/>
      <c r="AC31" s="52"/>
      <c r="AD31" s="52"/>
      <c r="AE31" s="51"/>
      <c r="AF31" s="53"/>
      <c r="AG31" s="53"/>
      <c r="AH31" s="53"/>
      <c r="AI31" s="53"/>
      <c r="AJ31" s="53"/>
      <c r="AK31" s="51"/>
      <c r="AM31" s="53"/>
      <c r="AO31" s="53"/>
      <c r="AP31" s="53"/>
      <c r="AQ31" s="7"/>
      <c r="AS31" s="12"/>
      <c r="AT31" s="52"/>
      <c r="AU31" s="52"/>
      <c r="AV31" s="109"/>
      <c r="AW31" s="52"/>
      <c r="AX31" s="52"/>
      <c r="AY31" s="51"/>
      <c r="AZ31" s="53"/>
      <c r="BA31" s="53"/>
      <c r="BB31" s="53"/>
      <c r="BC31" s="53"/>
      <c r="BD31" s="53"/>
      <c r="BE31" s="51"/>
      <c r="BF31" s="53"/>
      <c r="BG31" s="53"/>
      <c r="BI31" s="53"/>
      <c r="BJ31" s="53"/>
      <c r="BK31" s="7"/>
      <c r="BM31" s="51"/>
      <c r="BN31" s="52"/>
      <c r="BO31" s="52"/>
      <c r="BP31" s="50"/>
      <c r="BQ31" s="52"/>
      <c r="BR31" s="52"/>
      <c r="BS31" s="51"/>
      <c r="BT31" s="53"/>
      <c r="BU31" s="53"/>
      <c r="BV31" s="53"/>
      <c r="BW31" s="53"/>
      <c r="BX31" s="53"/>
      <c r="BY31" s="51"/>
      <c r="BZ31" s="53"/>
      <c r="CA31" s="53"/>
      <c r="CC31" s="53"/>
      <c r="CD31" s="53"/>
      <c r="CE31" s="51"/>
      <c r="CG31" s="51"/>
      <c r="CH31" s="52"/>
      <c r="CI31" s="52"/>
      <c r="CJ31" s="50"/>
      <c r="CK31" s="52"/>
      <c r="CL31" s="52"/>
      <c r="CM31" s="51"/>
      <c r="CN31" s="53"/>
      <c r="CO31" s="53"/>
      <c r="CR31" s="54"/>
      <c r="CS31" s="51"/>
      <c r="CT31" s="53"/>
      <c r="CU31" s="53"/>
      <c r="CW31" s="53"/>
      <c r="CX31" s="53"/>
      <c r="CY31" s="7"/>
      <c r="DA31" s="51"/>
      <c r="DB31" s="52"/>
      <c r="DC31" s="52"/>
      <c r="DD31" s="50"/>
      <c r="DE31" s="52"/>
      <c r="DF31" s="52"/>
      <c r="DG31" s="51"/>
      <c r="DH31" s="53"/>
      <c r="DI31" s="53"/>
      <c r="DL31" s="54"/>
      <c r="DM31" s="51"/>
      <c r="DN31" s="53"/>
      <c r="DO31" s="53"/>
      <c r="DQ31" s="53"/>
      <c r="DR31" s="53"/>
      <c r="DS31" s="7"/>
      <c r="DU31" s="51"/>
      <c r="DV31" s="52"/>
      <c r="DW31" s="52"/>
      <c r="DX31" s="50"/>
      <c r="DY31" s="52"/>
      <c r="DZ31" s="52"/>
      <c r="EA31" s="51"/>
      <c r="EC31" s="55"/>
      <c r="EF31" s="54"/>
      <c r="EG31" s="51"/>
      <c r="EH31" s="53"/>
      <c r="EI31" s="53"/>
      <c r="EK31" s="53"/>
      <c r="EL31" s="53"/>
      <c r="EM31" s="7"/>
      <c r="EO31" s="51"/>
      <c r="EP31" s="52"/>
      <c r="EQ31" s="52"/>
      <c r="ER31" s="50"/>
      <c r="ES31" s="52"/>
      <c r="ET31" s="52"/>
      <c r="EU31" s="51"/>
      <c r="EV31" s="53"/>
      <c r="EW31" s="53"/>
      <c r="EZ31" s="54"/>
      <c r="FA31" s="51"/>
      <c r="FB31" s="53"/>
      <c r="FC31" s="53"/>
      <c r="FE31" s="53"/>
      <c r="FF31" s="53"/>
      <c r="FG31" s="7"/>
      <c r="FI31" s="51"/>
      <c r="FJ31" s="52"/>
      <c r="FK31" s="52"/>
      <c r="FL31" s="50"/>
      <c r="FM31" s="52"/>
      <c r="FN31" s="52"/>
      <c r="FO31" s="51"/>
      <c r="FP31" s="53"/>
      <c r="FQ31" s="53"/>
      <c r="FT31" s="54"/>
      <c r="FU31" s="51"/>
      <c r="FV31" s="53"/>
      <c r="FW31" s="53"/>
      <c r="FY31" s="53"/>
      <c r="FZ31" s="53"/>
      <c r="GA31" s="63"/>
      <c r="GB31" s="57"/>
      <c r="GC31" s="57"/>
      <c r="GD31" s="58"/>
      <c r="GE31" s="51"/>
      <c r="GF31" s="51"/>
      <c r="GG31" s="52"/>
      <c r="GH31" s="51"/>
      <c r="GI31" s="60"/>
      <c r="GJ31" s="50"/>
      <c r="GK31" s="50"/>
      <c r="GL31" s="50"/>
      <c r="GM31" s="50"/>
      <c r="GN31" s="61"/>
      <c r="GO31" s="50"/>
      <c r="GP31" s="50"/>
      <c r="GQ31" s="50"/>
      <c r="GR31" s="50"/>
      <c r="GS31" s="50"/>
      <c r="GT31" s="50"/>
      <c r="GU31" s="63"/>
      <c r="GV31" s="57"/>
      <c r="GW31" s="57"/>
      <c r="GX31" s="58"/>
      <c r="GY31" s="51"/>
      <c r="GZ31" s="51"/>
      <c r="HA31" s="52"/>
      <c r="HB31" s="51"/>
      <c r="HC31" s="60"/>
      <c r="HD31" s="50"/>
      <c r="HE31" s="50"/>
      <c r="HF31" s="50"/>
      <c r="HG31" s="50"/>
      <c r="HH31" s="61"/>
      <c r="HI31" s="50"/>
      <c r="HJ31" s="50"/>
      <c r="HK31" s="50"/>
      <c r="HL31" s="50"/>
      <c r="HM31" s="50"/>
      <c r="HN31" s="50"/>
      <c r="HO31" s="63"/>
      <c r="HP31" s="57"/>
      <c r="HQ31" s="57"/>
      <c r="HR31" s="58"/>
      <c r="HS31" s="51"/>
      <c r="HT31" s="51"/>
      <c r="HU31" s="52"/>
      <c r="HV31" s="51"/>
      <c r="HW31" s="60"/>
      <c r="HX31" s="50"/>
      <c r="HY31" s="50"/>
      <c r="HZ31" s="50"/>
      <c r="IA31" s="50"/>
      <c r="IB31" s="61"/>
      <c r="IC31" s="50"/>
      <c r="ID31" s="50"/>
      <c r="IE31" s="50"/>
      <c r="IF31" s="50"/>
      <c r="IG31" s="50"/>
      <c r="IH31" s="50"/>
      <c r="II31" s="63"/>
      <c r="IJ31" s="57"/>
      <c r="IK31" s="57"/>
      <c r="IL31" s="58"/>
      <c r="IM31" s="51"/>
      <c r="IN31" s="51"/>
      <c r="IO31" s="52"/>
      <c r="IP31" s="51"/>
      <c r="IQ31" s="60"/>
      <c r="IR31" s="50"/>
      <c r="IS31" s="50"/>
      <c r="IT31" s="50"/>
      <c r="IU31" s="50"/>
      <c r="IV31" s="61"/>
      <c r="IW31" s="50"/>
      <c r="IX31" s="50"/>
      <c r="IY31" s="50"/>
      <c r="IZ31" s="50"/>
      <c r="JA31" s="50"/>
      <c r="JB31" s="50"/>
    </row>
    <row r="32" spans="1:262" s="8" customFormat="1" ht="13.5" customHeight="1">
      <c r="A32" s="49"/>
      <c r="B32" s="50"/>
      <c r="C32" s="7"/>
      <c r="E32" s="51"/>
      <c r="F32" s="52"/>
      <c r="G32" s="53"/>
      <c r="H32" s="50"/>
      <c r="I32" s="52"/>
      <c r="J32" s="53"/>
      <c r="K32" s="53"/>
      <c r="L32" s="53"/>
      <c r="M32" s="53"/>
      <c r="N32" s="53"/>
      <c r="O32" s="53"/>
      <c r="P32" s="53"/>
      <c r="Q32" s="51"/>
      <c r="R32" s="53"/>
      <c r="S32" s="53"/>
      <c r="U32" s="53"/>
      <c r="V32" s="53"/>
      <c r="W32" s="7"/>
      <c r="Y32" s="51"/>
      <c r="Z32" s="52"/>
      <c r="AA32" s="52"/>
      <c r="AB32" s="50"/>
      <c r="AC32" s="52"/>
      <c r="AD32" s="52"/>
      <c r="AE32" s="51"/>
      <c r="AF32" s="53"/>
      <c r="AG32" s="53"/>
      <c r="AH32" s="53"/>
      <c r="AI32" s="53"/>
      <c r="AJ32" s="53"/>
      <c r="AK32" s="51"/>
      <c r="AM32" s="53"/>
      <c r="AO32" s="53"/>
      <c r="AP32" s="53"/>
      <c r="AQ32" s="7"/>
      <c r="AS32" s="12"/>
      <c r="AT32" s="52"/>
      <c r="AU32" s="52"/>
      <c r="AV32" s="109"/>
      <c r="AW32" s="52"/>
      <c r="AX32" s="52"/>
      <c r="AY32" s="51"/>
      <c r="AZ32" s="53"/>
      <c r="BA32" s="53"/>
      <c r="BB32" s="53"/>
      <c r="BC32" s="53"/>
      <c r="BD32" s="53"/>
      <c r="BE32" s="51"/>
      <c r="BF32" s="53"/>
      <c r="BG32" s="53"/>
      <c r="BI32" s="53"/>
      <c r="BJ32" s="53"/>
      <c r="BK32" s="7"/>
      <c r="BM32" s="51"/>
      <c r="BN32" s="52"/>
      <c r="BO32" s="52"/>
      <c r="BP32" s="50"/>
      <c r="BQ32" s="52"/>
      <c r="BR32" s="52"/>
      <c r="BS32" s="51"/>
      <c r="BT32" s="53"/>
      <c r="BU32" s="53"/>
      <c r="BV32" s="53"/>
      <c r="BW32" s="53"/>
      <c r="BX32" s="53"/>
      <c r="BY32" s="51"/>
      <c r="BZ32" s="53"/>
      <c r="CA32" s="53"/>
      <c r="CC32" s="53"/>
      <c r="CD32" s="53"/>
      <c r="CE32" s="51"/>
      <c r="CG32" s="51"/>
      <c r="CH32" s="52"/>
      <c r="CI32" s="52"/>
      <c r="CJ32" s="50"/>
      <c r="CK32" s="52"/>
      <c r="CL32" s="52"/>
      <c r="CM32" s="51"/>
      <c r="CN32" s="53"/>
      <c r="CO32" s="53"/>
      <c r="CR32" s="54"/>
      <c r="CS32" s="51"/>
      <c r="CT32" s="53"/>
      <c r="CU32" s="53"/>
      <c r="CW32" s="53"/>
      <c r="CX32" s="53"/>
      <c r="CY32" s="7"/>
      <c r="DA32" s="51"/>
      <c r="DB32" s="52"/>
      <c r="DC32" s="52"/>
      <c r="DD32" s="50"/>
      <c r="DE32" s="52"/>
      <c r="DF32" s="52"/>
      <c r="DG32" s="51"/>
      <c r="DH32" s="53"/>
      <c r="DI32" s="53"/>
      <c r="DL32" s="54"/>
      <c r="DM32" s="51"/>
      <c r="DN32" s="53"/>
      <c r="DO32" s="53"/>
      <c r="DQ32" s="53"/>
      <c r="DR32" s="53"/>
      <c r="DS32" s="7"/>
      <c r="DU32" s="51"/>
      <c r="DV32" s="52"/>
      <c r="DW32" s="52"/>
      <c r="DX32" s="50"/>
      <c r="DY32" s="52"/>
      <c r="DZ32" s="52"/>
      <c r="EA32" s="51"/>
      <c r="EC32" s="55"/>
      <c r="EF32" s="54"/>
      <c r="EG32" s="51"/>
      <c r="EH32" s="53"/>
      <c r="EI32" s="53"/>
      <c r="EK32" s="53"/>
      <c r="EL32" s="53"/>
      <c r="EM32" s="7"/>
      <c r="EO32" s="51"/>
      <c r="EP32" s="52"/>
      <c r="EQ32" s="52"/>
      <c r="ER32" s="50"/>
      <c r="ES32" s="52"/>
      <c r="ET32" s="52"/>
      <c r="EU32" s="51"/>
      <c r="EV32" s="53"/>
      <c r="EW32" s="53"/>
      <c r="EZ32" s="54"/>
      <c r="FA32" s="51"/>
      <c r="FB32" s="53"/>
      <c r="FC32" s="53"/>
      <c r="FE32" s="53"/>
      <c r="FF32" s="53"/>
      <c r="FG32" s="7"/>
      <c r="FI32" s="51"/>
      <c r="FJ32" s="52"/>
      <c r="FK32" s="52"/>
      <c r="FL32" s="50"/>
      <c r="FM32" s="52"/>
      <c r="FN32" s="52"/>
      <c r="FO32" s="51"/>
      <c r="FP32" s="53"/>
      <c r="FQ32" s="53"/>
      <c r="FT32" s="54"/>
      <c r="FU32" s="51"/>
      <c r="FV32" s="53"/>
      <c r="FW32" s="53"/>
      <c r="FY32" s="53"/>
      <c r="FZ32" s="53"/>
      <c r="GA32" s="63"/>
      <c r="GB32" s="57"/>
      <c r="GC32" s="57"/>
      <c r="GD32" s="58"/>
      <c r="GE32" s="51"/>
      <c r="GF32" s="51"/>
      <c r="GG32" s="52"/>
      <c r="GH32" s="51"/>
      <c r="GI32" s="60"/>
      <c r="GJ32" s="50"/>
      <c r="GK32" s="50"/>
      <c r="GL32" s="50"/>
      <c r="GM32" s="50"/>
      <c r="GN32" s="61"/>
      <c r="GO32" s="50"/>
      <c r="GP32" s="50"/>
      <c r="GQ32" s="50"/>
      <c r="GR32" s="50"/>
      <c r="GS32" s="50"/>
      <c r="GT32" s="50"/>
      <c r="GU32" s="63"/>
      <c r="GV32" s="57"/>
      <c r="GW32" s="57"/>
      <c r="GX32" s="58"/>
      <c r="GY32" s="51"/>
      <c r="GZ32" s="51"/>
      <c r="HA32" s="52"/>
      <c r="HB32" s="51"/>
      <c r="HC32" s="60"/>
      <c r="HD32" s="50"/>
      <c r="HE32" s="50"/>
      <c r="HF32" s="50"/>
      <c r="HG32" s="50"/>
      <c r="HH32" s="61"/>
      <c r="HI32" s="50"/>
      <c r="HJ32" s="50"/>
      <c r="HK32" s="50"/>
      <c r="HL32" s="50"/>
      <c r="HM32" s="50"/>
      <c r="HN32" s="50"/>
      <c r="HO32" s="63"/>
      <c r="HP32" s="57"/>
      <c r="HQ32" s="57"/>
      <c r="HR32" s="58"/>
      <c r="HS32" s="51"/>
      <c r="HT32" s="51"/>
      <c r="HU32" s="52"/>
      <c r="HV32" s="51"/>
      <c r="HW32" s="60"/>
      <c r="HX32" s="50"/>
      <c r="HY32" s="50"/>
      <c r="HZ32" s="50"/>
      <c r="IA32" s="50"/>
      <c r="IB32" s="61"/>
      <c r="IC32" s="50"/>
      <c r="ID32" s="50"/>
      <c r="IE32" s="50"/>
      <c r="IF32" s="50"/>
      <c r="IG32" s="50"/>
      <c r="IH32" s="50"/>
      <c r="II32" s="63"/>
      <c r="IJ32" s="57"/>
      <c r="IK32" s="57"/>
      <c r="IL32" s="58"/>
      <c r="IM32" s="51"/>
      <c r="IN32" s="51"/>
      <c r="IO32" s="52"/>
      <c r="IP32" s="51"/>
      <c r="IQ32" s="60"/>
      <c r="IR32" s="50"/>
      <c r="IS32" s="50"/>
      <c r="IT32" s="50"/>
      <c r="IU32" s="50"/>
      <c r="IV32" s="61"/>
      <c r="IW32" s="50"/>
      <c r="IX32" s="50"/>
      <c r="IY32" s="50"/>
      <c r="IZ32" s="50"/>
      <c r="JA32" s="50"/>
      <c r="JB32" s="50"/>
    </row>
    <row r="33" spans="1:262" s="8" customFormat="1" ht="13.5" customHeight="1">
      <c r="A33" s="49"/>
      <c r="B33" s="50"/>
      <c r="C33" s="7"/>
      <c r="E33" s="51"/>
      <c r="F33" s="52"/>
      <c r="G33" s="53"/>
      <c r="H33" s="50"/>
      <c r="I33" s="52"/>
      <c r="J33" s="53"/>
      <c r="K33" s="53"/>
      <c r="L33" s="53"/>
      <c r="M33" s="53"/>
      <c r="N33" s="53"/>
      <c r="O33" s="53"/>
      <c r="P33" s="53"/>
      <c r="Q33" s="51"/>
      <c r="R33" s="53"/>
      <c r="S33" s="53"/>
      <c r="U33" s="53"/>
      <c r="V33" s="53"/>
      <c r="W33" s="7"/>
      <c r="Y33" s="51"/>
      <c r="Z33" s="52"/>
      <c r="AA33" s="52"/>
      <c r="AB33" s="50"/>
      <c r="AC33" s="52"/>
      <c r="AD33" s="52"/>
      <c r="AE33" s="51"/>
      <c r="AF33" s="53"/>
      <c r="AG33" s="53"/>
      <c r="AH33" s="53"/>
      <c r="AI33" s="53"/>
      <c r="AJ33" s="53"/>
      <c r="AK33" s="51"/>
      <c r="AM33" s="53"/>
      <c r="AO33" s="53"/>
      <c r="AP33" s="53"/>
      <c r="AQ33" s="7"/>
      <c r="AS33" s="12"/>
      <c r="AT33" s="52"/>
      <c r="AU33" s="52"/>
      <c r="AV33" s="109"/>
      <c r="AW33" s="52"/>
      <c r="AX33" s="52"/>
      <c r="AY33" s="51"/>
      <c r="AZ33" s="53"/>
      <c r="BA33" s="53"/>
      <c r="BB33" s="53"/>
      <c r="BC33" s="53"/>
      <c r="BD33" s="53"/>
      <c r="BE33" s="51"/>
      <c r="BF33" s="53"/>
      <c r="BG33" s="53"/>
      <c r="BI33" s="53"/>
      <c r="BJ33" s="53"/>
      <c r="BK33" s="7"/>
      <c r="BM33" s="51"/>
      <c r="BN33" s="52"/>
      <c r="BO33" s="52"/>
      <c r="BP33" s="50"/>
      <c r="BQ33" s="52"/>
      <c r="BR33" s="52"/>
      <c r="BS33" s="51"/>
      <c r="BT33" s="53"/>
      <c r="BU33" s="53"/>
      <c r="BV33" s="53"/>
      <c r="BW33" s="53"/>
      <c r="BX33" s="53"/>
      <c r="BY33" s="51"/>
      <c r="BZ33" s="53"/>
      <c r="CA33" s="53"/>
      <c r="CC33" s="53"/>
      <c r="CD33" s="53"/>
      <c r="CE33" s="51"/>
      <c r="CG33" s="51"/>
      <c r="CH33" s="52"/>
      <c r="CI33" s="52"/>
      <c r="CJ33" s="50"/>
      <c r="CK33" s="52"/>
      <c r="CL33" s="52"/>
      <c r="CM33" s="51"/>
      <c r="CN33" s="53"/>
      <c r="CO33" s="53"/>
      <c r="CR33" s="54"/>
      <c r="CS33" s="51"/>
      <c r="CT33" s="53"/>
      <c r="CU33" s="53"/>
      <c r="CW33" s="53"/>
      <c r="CX33" s="53"/>
      <c r="CY33" s="7"/>
      <c r="DA33" s="51"/>
      <c r="DB33" s="52"/>
      <c r="DC33" s="52"/>
      <c r="DD33" s="50"/>
      <c r="DE33" s="52"/>
      <c r="DF33" s="52"/>
      <c r="DG33" s="51"/>
      <c r="DH33" s="53"/>
      <c r="DI33" s="53"/>
      <c r="DL33" s="54"/>
      <c r="DM33" s="51"/>
      <c r="DN33" s="53"/>
      <c r="DO33" s="53"/>
      <c r="DQ33" s="53"/>
      <c r="DR33" s="53"/>
      <c r="DS33" s="7"/>
      <c r="DU33" s="51"/>
      <c r="DV33" s="52"/>
      <c r="DW33" s="52"/>
      <c r="DX33" s="50"/>
      <c r="DY33" s="52"/>
      <c r="DZ33" s="52"/>
      <c r="EA33" s="51"/>
      <c r="EC33" s="55"/>
      <c r="EF33" s="54"/>
      <c r="EG33" s="51"/>
      <c r="EH33" s="53"/>
      <c r="EI33" s="53"/>
      <c r="EK33" s="53"/>
      <c r="EL33" s="53"/>
      <c r="EM33" s="7"/>
      <c r="EO33" s="51"/>
      <c r="EP33" s="52"/>
      <c r="EQ33" s="52"/>
      <c r="ER33" s="50"/>
      <c r="ES33" s="52"/>
      <c r="ET33" s="52"/>
      <c r="EU33" s="51"/>
      <c r="EV33" s="53"/>
      <c r="EW33" s="53"/>
      <c r="EZ33" s="54"/>
      <c r="FA33" s="51"/>
      <c r="FB33" s="53"/>
      <c r="FC33" s="53"/>
      <c r="FE33" s="53"/>
      <c r="FF33" s="53"/>
      <c r="FG33" s="7"/>
      <c r="FI33" s="51"/>
      <c r="FJ33" s="52"/>
      <c r="FK33" s="52"/>
      <c r="FL33" s="50"/>
      <c r="FM33" s="52"/>
      <c r="FN33" s="52"/>
      <c r="FO33" s="51"/>
      <c r="FP33" s="53"/>
      <c r="FQ33" s="53"/>
      <c r="FT33" s="54"/>
      <c r="FU33" s="51"/>
      <c r="FV33" s="53"/>
      <c r="FW33" s="53"/>
      <c r="FY33" s="53"/>
      <c r="FZ33" s="53"/>
      <c r="GA33" s="63"/>
      <c r="GB33" s="57"/>
      <c r="GC33" s="57"/>
      <c r="GD33" s="58"/>
      <c r="GE33" s="51"/>
      <c r="GF33" s="51"/>
      <c r="GG33" s="52"/>
      <c r="GH33" s="51"/>
      <c r="GI33" s="60"/>
      <c r="GJ33" s="50"/>
      <c r="GK33" s="50"/>
      <c r="GL33" s="50"/>
      <c r="GM33" s="50"/>
      <c r="GN33" s="61"/>
      <c r="GO33" s="50"/>
      <c r="GP33" s="50"/>
      <c r="GQ33" s="50"/>
      <c r="GR33" s="50"/>
      <c r="GS33" s="50"/>
      <c r="GT33" s="50"/>
      <c r="GU33" s="63"/>
      <c r="GV33" s="57"/>
      <c r="GW33" s="57"/>
      <c r="GX33" s="58"/>
      <c r="GY33" s="51"/>
      <c r="GZ33" s="51"/>
      <c r="HA33" s="52"/>
      <c r="HB33" s="51"/>
      <c r="HC33" s="60"/>
      <c r="HD33" s="50"/>
      <c r="HE33" s="50"/>
      <c r="HF33" s="50"/>
      <c r="HG33" s="50"/>
      <c r="HH33" s="61"/>
      <c r="HI33" s="50"/>
      <c r="HJ33" s="50"/>
      <c r="HK33" s="50"/>
      <c r="HL33" s="50"/>
      <c r="HM33" s="50"/>
      <c r="HN33" s="50"/>
      <c r="HO33" s="63"/>
      <c r="HP33" s="57"/>
      <c r="HQ33" s="57"/>
      <c r="HR33" s="58"/>
      <c r="HS33" s="51"/>
      <c r="HT33" s="51"/>
      <c r="HU33" s="52"/>
      <c r="HV33" s="51"/>
      <c r="HW33" s="60"/>
      <c r="HX33" s="50"/>
      <c r="HY33" s="50"/>
      <c r="HZ33" s="50"/>
      <c r="IA33" s="50"/>
      <c r="IB33" s="61"/>
      <c r="IC33" s="50"/>
      <c r="ID33" s="50"/>
      <c r="IE33" s="50"/>
      <c r="IF33" s="50"/>
      <c r="IG33" s="50"/>
      <c r="IH33" s="50"/>
      <c r="II33" s="63"/>
      <c r="IJ33" s="57"/>
      <c r="IK33" s="57"/>
      <c r="IL33" s="58"/>
      <c r="IM33" s="51"/>
      <c r="IN33" s="51"/>
      <c r="IO33" s="52"/>
      <c r="IP33" s="51"/>
      <c r="IQ33" s="60"/>
      <c r="IR33" s="50"/>
      <c r="IS33" s="50"/>
      <c r="IT33" s="50"/>
      <c r="IU33" s="50"/>
      <c r="IV33" s="61"/>
      <c r="IW33" s="50"/>
      <c r="IX33" s="50"/>
      <c r="IY33" s="50"/>
      <c r="IZ33" s="50"/>
      <c r="JA33" s="50"/>
      <c r="JB33" s="50"/>
    </row>
    <row r="34" spans="1:262" s="8" customFormat="1" ht="13.5" customHeight="1">
      <c r="A34" s="49"/>
      <c r="B34" s="50"/>
      <c r="C34" s="7"/>
      <c r="E34" s="51"/>
      <c r="F34" s="52"/>
      <c r="G34" s="53"/>
      <c r="H34" s="50"/>
      <c r="I34" s="52"/>
      <c r="J34" s="53"/>
      <c r="K34" s="53"/>
      <c r="L34" s="53"/>
      <c r="M34" s="53"/>
      <c r="N34" s="53"/>
      <c r="O34" s="53"/>
      <c r="P34" s="53"/>
      <c r="Q34" s="51"/>
      <c r="R34" s="53"/>
      <c r="S34" s="53"/>
      <c r="U34" s="53"/>
      <c r="V34" s="53"/>
      <c r="W34" s="7"/>
      <c r="Y34" s="51"/>
      <c r="Z34" s="52"/>
      <c r="AA34" s="52"/>
      <c r="AB34" s="50"/>
      <c r="AC34" s="200"/>
      <c r="AD34" s="52"/>
      <c r="AE34" s="51"/>
      <c r="AF34" s="53"/>
      <c r="AG34" s="53"/>
      <c r="AH34" s="53"/>
      <c r="AI34" s="53"/>
      <c r="AJ34" s="53"/>
      <c r="AK34" s="51"/>
      <c r="AM34" s="53"/>
      <c r="AO34" s="53"/>
      <c r="AP34" s="53"/>
      <c r="AQ34" s="7"/>
      <c r="AS34" s="12"/>
      <c r="AT34" s="52"/>
      <c r="AU34" s="52"/>
      <c r="AV34" s="109"/>
      <c r="AW34" s="52"/>
      <c r="AX34" s="52"/>
      <c r="AY34" s="51"/>
      <c r="AZ34" s="53"/>
      <c r="BA34" s="53"/>
      <c r="BB34" s="53"/>
      <c r="BC34" s="53"/>
      <c r="BD34" s="53"/>
      <c r="BE34" s="51"/>
      <c r="BF34" s="53"/>
      <c r="BG34" s="53"/>
      <c r="BI34" s="53"/>
      <c r="BJ34" s="53"/>
      <c r="BK34" s="7"/>
      <c r="BM34" s="51"/>
      <c r="BN34" s="52"/>
      <c r="BO34" s="52"/>
      <c r="BP34" s="50"/>
      <c r="BQ34" s="52"/>
      <c r="BR34" s="52"/>
      <c r="BS34" s="51"/>
      <c r="BT34" s="53"/>
      <c r="BU34" s="53"/>
      <c r="BV34" s="53"/>
      <c r="BW34" s="53"/>
      <c r="BX34" s="53"/>
      <c r="BY34" s="51"/>
      <c r="BZ34" s="53"/>
      <c r="CA34" s="53"/>
      <c r="CC34" s="53"/>
      <c r="CD34" s="53"/>
      <c r="CE34" s="51"/>
      <c r="CG34" s="51"/>
      <c r="CH34" s="52"/>
      <c r="CI34" s="52"/>
      <c r="CJ34" s="50"/>
      <c r="CK34" s="52"/>
      <c r="CL34" s="52"/>
      <c r="CM34" s="51"/>
      <c r="CN34" s="53"/>
      <c r="CO34" s="53"/>
      <c r="CR34" s="54"/>
      <c r="CS34" s="51"/>
      <c r="CT34" s="53"/>
      <c r="CU34" s="53"/>
      <c r="CW34" s="53"/>
      <c r="CX34" s="53"/>
      <c r="CY34" s="7"/>
      <c r="DA34" s="51"/>
      <c r="DB34" s="52"/>
      <c r="DC34" s="52"/>
      <c r="DD34" s="50"/>
      <c r="DE34" s="52"/>
      <c r="DF34" s="52"/>
      <c r="DG34" s="51"/>
      <c r="DH34" s="53"/>
      <c r="DI34" s="53"/>
      <c r="DL34" s="54"/>
      <c r="DM34" s="51"/>
      <c r="DN34" s="53"/>
      <c r="DO34" s="53"/>
      <c r="DQ34" s="53"/>
      <c r="DR34" s="53"/>
      <c r="DS34" s="7"/>
      <c r="DU34" s="51"/>
      <c r="DV34" s="52"/>
      <c r="DW34" s="52"/>
      <c r="DX34" s="50"/>
      <c r="DY34" s="52"/>
      <c r="DZ34" s="52"/>
      <c r="EA34" s="51"/>
      <c r="EC34" s="55"/>
      <c r="EF34" s="54"/>
      <c r="EG34" s="51"/>
      <c r="EH34" s="53"/>
      <c r="EI34" s="53"/>
      <c r="EK34" s="53"/>
      <c r="EL34" s="53"/>
      <c r="EM34" s="7"/>
      <c r="EO34" s="51"/>
      <c r="EP34" s="52"/>
      <c r="EQ34" s="52"/>
      <c r="ER34" s="50"/>
      <c r="ES34" s="52"/>
      <c r="ET34" s="52"/>
      <c r="EU34" s="51"/>
      <c r="EV34" s="53"/>
      <c r="EW34" s="53"/>
      <c r="EZ34" s="54"/>
      <c r="FA34" s="51"/>
      <c r="FB34" s="53"/>
      <c r="FC34" s="53"/>
      <c r="FE34" s="53"/>
      <c r="FF34" s="53"/>
      <c r="FG34" s="7"/>
      <c r="FI34" s="51"/>
      <c r="FJ34" s="52"/>
      <c r="FK34" s="52"/>
      <c r="FL34" s="50"/>
      <c r="FM34" s="52"/>
      <c r="FN34" s="52"/>
      <c r="FO34" s="51"/>
      <c r="FP34" s="53"/>
      <c r="FQ34" s="53"/>
      <c r="FT34" s="54"/>
      <c r="FU34" s="51"/>
      <c r="FV34" s="53"/>
      <c r="FW34" s="53"/>
      <c r="FY34" s="53"/>
      <c r="FZ34" s="53"/>
      <c r="GA34" s="63"/>
      <c r="GB34" s="57"/>
      <c r="GC34" s="57"/>
      <c r="GD34" s="58"/>
      <c r="GE34" s="51"/>
      <c r="GF34" s="51"/>
      <c r="GG34" s="52"/>
      <c r="GH34" s="51"/>
      <c r="GI34" s="60"/>
      <c r="GJ34" s="50"/>
      <c r="GK34" s="50"/>
      <c r="GL34" s="50"/>
      <c r="GM34" s="50"/>
      <c r="GN34" s="61"/>
      <c r="GO34" s="50"/>
      <c r="GP34" s="50"/>
      <c r="GQ34" s="50"/>
      <c r="GR34" s="50"/>
      <c r="GS34" s="50"/>
      <c r="GT34" s="50"/>
      <c r="GU34" s="63"/>
      <c r="GV34" s="57"/>
      <c r="GW34" s="57"/>
      <c r="GX34" s="58"/>
      <c r="GY34" s="51"/>
      <c r="GZ34" s="51"/>
      <c r="HA34" s="52"/>
      <c r="HB34" s="51"/>
      <c r="HC34" s="60"/>
      <c r="HD34" s="50"/>
      <c r="HE34" s="50"/>
      <c r="HF34" s="50"/>
      <c r="HG34" s="50"/>
      <c r="HH34" s="61"/>
      <c r="HI34" s="50"/>
      <c r="HJ34" s="50"/>
      <c r="HK34" s="50"/>
      <c r="HL34" s="50"/>
      <c r="HM34" s="50"/>
      <c r="HN34" s="50"/>
      <c r="HO34" s="63"/>
      <c r="HP34" s="57"/>
      <c r="HQ34" s="57"/>
      <c r="HR34" s="58"/>
      <c r="HS34" s="51"/>
      <c r="HT34" s="51"/>
      <c r="HU34" s="52"/>
      <c r="HV34" s="51"/>
      <c r="HW34" s="60"/>
      <c r="HX34" s="50"/>
      <c r="HY34" s="50"/>
      <c r="HZ34" s="50"/>
      <c r="IA34" s="50"/>
      <c r="IB34" s="61"/>
      <c r="IC34" s="50"/>
      <c r="ID34" s="50"/>
      <c r="IE34" s="50"/>
      <c r="IF34" s="50"/>
      <c r="IG34" s="50"/>
      <c r="IH34" s="50"/>
      <c r="II34" s="63"/>
      <c r="IJ34" s="57"/>
      <c r="IK34" s="57"/>
      <c r="IL34" s="58"/>
      <c r="IM34" s="51"/>
      <c r="IN34" s="51"/>
      <c r="IO34" s="52"/>
      <c r="IP34" s="51"/>
      <c r="IQ34" s="60"/>
      <c r="IR34" s="50"/>
      <c r="IS34" s="50"/>
      <c r="IT34" s="50"/>
      <c r="IU34" s="50"/>
      <c r="IV34" s="61"/>
      <c r="IW34" s="50"/>
      <c r="IX34" s="50"/>
      <c r="IY34" s="50"/>
      <c r="IZ34" s="50"/>
      <c r="JA34" s="50"/>
      <c r="JB34" s="50"/>
    </row>
    <row r="35" spans="1:262" s="8" customFormat="1" ht="13.5" customHeight="1">
      <c r="A35" s="49"/>
      <c r="B35" s="50"/>
      <c r="C35" s="7"/>
      <c r="E35" s="51"/>
      <c r="F35" s="52"/>
      <c r="G35" s="53"/>
      <c r="H35" s="50"/>
      <c r="I35" s="52"/>
      <c r="J35" s="53"/>
      <c r="K35" s="53"/>
      <c r="L35" s="53"/>
      <c r="M35" s="53"/>
      <c r="N35" s="53"/>
      <c r="O35" s="53"/>
      <c r="P35" s="53"/>
      <c r="Q35" s="51"/>
      <c r="R35" s="53"/>
      <c r="S35" s="53"/>
      <c r="U35" s="53"/>
      <c r="V35" s="53"/>
      <c r="W35" s="7"/>
      <c r="Y35" s="51"/>
      <c r="Z35" s="52"/>
      <c r="AA35" s="52"/>
      <c r="AB35" s="50"/>
      <c r="AC35" s="52"/>
      <c r="AD35" s="52"/>
      <c r="AE35" s="51"/>
      <c r="AF35" s="53"/>
      <c r="AG35" s="53"/>
      <c r="AH35" s="53"/>
      <c r="AI35" s="53"/>
      <c r="AJ35" s="53"/>
      <c r="AK35" s="51"/>
      <c r="AM35" s="53"/>
      <c r="AO35" s="53"/>
      <c r="AP35" s="53"/>
      <c r="AQ35" s="7"/>
      <c r="AS35" s="12"/>
      <c r="AT35" s="52"/>
      <c r="AU35" s="52"/>
      <c r="AV35" s="109"/>
      <c r="AW35" s="52"/>
      <c r="AX35" s="52"/>
      <c r="AY35" s="51"/>
      <c r="AZ35" s="53"/>
      <c r="BA35" s="53"/>
      <c r="BB35" s="53"/>
      <c r="BC35" s="53"/>
      <c r="BD35" s="53"/>
      <c r="BE35" s="51"/>
      <c r="BF35" s="53"/>
      <c r="BG35" s="53"/>
      <c r="BI35" s="53"/>
      <c r="BJ35" s="53"/>
      <c r="BK35" s="7"/>
      <c r="BM35" s="51"/>
      <c r="BN35" s="52"/>
      <c r="BO35" s="52"/>
      <c r="BP35" s="50"/>
      <c r="BQ35" s="52"/>
      <c r="BR35" s="52"/>
      <c r="BS35" s="51"/>
      <c r="BT35" s="53"/>
      <c r="BU35" s="53"/>
      <c r="BV35" s="53"/>
      <c r="BW35" s="53"/>
      <c r="BX35" s="53"/>
      <c r="BY35" s="51"/>
      <c r="BZ35" s="53"/>
      <c r="CA35" s="53"/>
      <c r="CC35" s="53"/>
      <c r="CD35" s="53"/>
      <c r="CE35" s="51"/>
      <c r="CG35" s="51"/>
      <c r="CH35" s="52"/>
      <c r="CI35" s="52"/>
      <c r="CJ35" s="50"/>
      <c r="CK35" s="52"/>
      <c r="CL35" s="52"/>
      <c r="CM35" s="51"/>
      <c r="CN35" s="53"/>
      <c r="CO35" s="53"/>
      <c r="CR35" s="54"/>
      <c r="CS35" s="51"/>
      <c r="CT35" s="53"/>
      <c r="CU35" s="53"/>
      <c r="CW35" s="53"/>
      <c r="CX35" s="53"/>
      <c r="CY35" s="7"/>
      <c r="DA35" s="51"/>
      <c r="DB35" s="52"/>
      <c r="DC35" s="52"/>
      <c r="DD35" s="50"/>
      <c r="DE35" s="52"/>
      <c r="DF35" s="52"/>
      <c r="DG35" s="51"/>
      <c r="DH35" s="53"/>
      <c r="DI35" s="53"/>
      <c r="DL35" s="54"/>
      <c r="DM35" s="51"/>
      <c r="DN35" s="53"/>
      <c r="DO35" s="53"/>
      <c r="DQ35" s="53"/>
      <c r="DR35" s="53"/>
      <c r="DS35" s="7"/>
      <c r="DU35" s="51"/>
      <c r="DV35" s="52"/>
      <c r="DW35" s="52"/>
      <c r="DX35" s="50"/>
      <c r="DY35" s="52"/>
      <c r="DZ35" s="52"/>
      <c r="EA35" s="51"/>
      <c r="EC35" s="55"/>
      <c r="EF35" s="54"/>
      <c r="EG35" s="51"/>
      <c r="EH35" s="53"/>
      <c r="EI35" s="53"/>
      <c r="EK35" s="53"/>
      <c r="EL35" s="53"/>
      <c r="EM35" s="7"/>
      <c r="EO35" s="51"/>
      <c r="EP35" s="52"/>
      <c r="EQ35" s="52"/>
      <c r="ER35" s="50"/>
      <c r="ES35" s="52"/>
      <c r="ET35" s="52"/>
      <c r="EU35" s="51"/>
      <c r="EV35" s="53"/>
      <c r="EW35" s="53"/>
      <c r="EZ35" s="54"/>
      <c r="FA35" s="51"/>
      <c r="FB35" s="53"/>
      <c r="FC35" s="53"/>
      <c r="FE35" s="53"/>
      <c r="FF35" s="53"/>
      <c r="FG35" s="7"/>
      <c r="FI35" s="51"/>
      <c r="FJ35" s="52"/>
      <c r="FK35" s="52"/>
      <c r="FL35" s="50"/>
      <c r="FM35" s="52"/>
      <c r="FN35" s="52"/>
      <c r="FO35" s="51"/>
      <c r="FP35" s="53"/>
      <c r="FQ35" s="53"/>
      <c r="FT35" s="54"/>
      <c r="FU35" s="51"/>
      <c r="FV35" s="53"/>
      <c r="FW35" s="53"/>
      <c r="FY35" s="53"/>
      <c r="FZ35" s="53"/>
      <c r="GA35" s="63"/>
      <c r="GB35" s="57"/>
      <c r="GC35" s="57"/>
      <c r="GD35" s="58"/>
      <c r="GE35" s="50"/>
      <c r="GF35" s="59"/>
      <c r="GG35" s="58"/>
      <c r="GH35" s="50"/>
      <c r="GI35" s="60"/>
      <c r="GJ35" s="50"/>
      <c r="GK35" s="50"/>
      <c r="GL35" s="50"/>
      <c r="GM35" s="50"/>
      <c r="GN35" s="61"/>
      <c r="GO35" s="50"/>
      <c r="GP35" s="50"/>
      <c r="GQ35" s="50"/>
      <c r="GR35" s="50"/>
      <c r="GS35" s="50"/>
      <c r="GT35" s="50"/>
      <c r="GU35" s="63"/>
      <c r="GV35" s="57"/>
      <c r="GW35" s="57"/>
      <c r="GX35" s="58"/>
      <c r="GY35" s="50"/>
      <c r="GZ35" s="59"/>
      <c r="HA35" s="58"/>
      <c r="HB35" s="50"/>
      <c r="HC35" s="60"/>
      <c r="HD35" s="50"/>
      <c r="HE35" s="50"/>
      <c r="HF35" s="50"/>
      <c r="HG35" s="50"/>
      <c r="HH35" s="61"/>
      <c r="HI35" s="50"/>
      <c r="HJ35" s="50"/>
      <c r="HK35" s="50"/>
      <c r="HL35" s="50"/>
      <c r="HM35" s="50"/>
      <c r="HN35" s="50"/>
      <c r="HO35" s="63"/>
      <c r="HP35" s="57"/>
      <c r="HQ35" s="57"/>
      <c r="HR35" s="58"/>
      <c r="HS35" s="50"/>
      <c r="HT35" s="59"/>
      <c r="HU35" s="58"/>
      <c r="HV35" s="50"/>
      <c r="HW35" s="60"/>
      <c r="HX35" s="50"/>
      <c r="HY35" s="50"/>
      <c r="HZ35" s="50"/>
      <c r="IA35" s="50"/>
      <c r="IB35" s="61"/>
      <c r="IC35" s="50"/>
      <c r="ID35" s="50"/>
      <c r="IE35" s="50"/>
      <c r="IF35" s="50"/>
      <c r="IG35" s="50"/>
      <c r="IH35" s="50"/>
      <c r="II35" s="63"/>
      <c r="IJ35" s="57"/>
      <c r="IK35" s="57"/>
      <c r="IL35" s="58"/>
      <c r="IM35" s="50"/>
      <c r="IN35" s="59"/>
      <c r="IO35" s="58"/>
      <c r="IP35" s="50"/>
      <c r="IQ35" s="60"/>
      <c r="IR35" s="50"/>
      <c r="IS35" s="50"/>
      <c r="IT35" s="50"/>
      <c r="IU35" s="50"/>
      <c r="IV35" s="61"/>
      <c r="IW35" s="50"/>
      <c r="IX35" s="50"/>
      <c r="IY35" s="50"/>
      <c r="IZ35" s="50"/>
      <c r="JA35" s="50"/>
      <c r="JB35" s="50"/>
    </row>
    <row r="36" spans="1:262" s="8" customFormat="1" ht="13.5" customHeight="1">
      <c r="A36" s="49"/>
      <c r="B36" s="50"/>
      <c r="C36" s="7"/>
      <c r="E36" s="51"/>
      <c r="F36" s="52"/>
      <c r="G36" s="53"/>
      <c r="H36" s="50"/>
      <c r="I36" s="52"/>
      <c r="J36" s="53"/>
      <c r="K36" s="53"/>
      <c r="L36" s="53"/>
      <c r="M36" s="53"/>
      <c r="N36" s="53"/>
      <c r="O36" s="53"/>
      <c r="P36" s="53"/>
      <c r="Q36" s="51"/>
      <c r="R36" s="53"/>
      <c r="S36" s="53"/>
      <c r="U36" s="53"/>
      <c r="V36" s="53"/>
      <c r="W36" s="7"/>
      <c r="Y36" s="51"/>
      <c r="Z36" s="200"/>
      <c r="AA36" s="52"/>
      <c r="AB36" s="50"/>
      <c r="AC36" s="200"/>
      <c r="AD36" s="52"/>
      <c r="AE36" s="51"/>
      <c r="AF36" s="53"/>
      <c r="AG36" s="53"/>
      <c r="AH36" s="53"/>
      <c r="AI36" s="53"/>
      <c r="AJ36" s="53"/>
      <c r="AK36" s="51"/>
      <c r="AM36" s="53"/>
      <c r="AO36" s="53"/>
      <c r="AP36" s="53"/>
      <c r="AQ36" s="7"/>
      <c r="AS36" s="12"/>
      <c r="AT36" s="52"/>
      <c r="AU36" s="52"/>
      <c r="AV36" s="109"/>
      <c r="AW36" s="52"/>
      <c r="AX36" s="52"/>
      <c r="AY36" s="51"/>
      <c r="AZ36" s="53"/>
      <c r="BA36" s="53"/>
      <c r="BB36" s="53"/>
      <c r="BC36" s="53"/>
      <c r="BD36" s="53"/>
      <c r="BE36" s="51"/>
      <c r="BF36" s="53"/>
      <c r="BG36" s="53"/>
      <c r="BI36" s="53"/>
      <c r="BJ36" s="53"/>
      <c r="BK36" s="7"/>
      <c r="BM36" s="51"/>
      <c r="BN36" s="52"/>
      <c r="BO36" s="52"/>
      <c r="BP36" s="50"/>
      <c r="BQ36" s="52"/>
      <c r="BR36" s="52"/>
      <c r="BS36" s="51"/>
      <c r="BT36" s="53"/>
      <c r="BU36" s="53"/>
      <c r="BV36" s="53"/>
      <c r="BW36" s="53"/>
      <c r="BX36" s="53"/>
      <c r="BY36" s="51"/>
      <c r="BZ36" s="53"/>
      <c r="CA36" s="53"/>
      <c r="CC36" s="53"/>
      <c r="CD36" s="53"/>
      <c r="CE36" s="51"/>
      <c r="CG36" s="51"/>
      <c r="CH36" s="52"/>
      <c r="CI36" s="52"/>
      <c r="CJ36" s="50"/>
      <c r="CK36" s="52"/>
      <c r="CL36" s="52"/>
      <c r="CM36" s="51"/>
      <c r="CN36" s="53"/>
      <c r="CO36" s="53"/>
      <c r="CR36" s="54"/>
      <c r="CS36" s="51"/>
      <c r="CT36" s="53"/>
      <c r="CU36" s="53"/>
      <c r="CW36" s="53"/>
      <c r="CX36" s="53"/>
      <c r="CY36" s="7"/>
      <c r="DA36" s="51"/>
      <c r="DB36" s="52"/>
      <c r="DC36" s="52"/>
      <c r="DD36" s="50"/>
      <c r="DE36" s="52"/>
      <c r="DF36" s="52"/>
      <c r="DG36" s="51"/>
      <c r="DH36" s="53"/>
      <c r="DI36" s="53"/>
      <c r="DL36" s="54"/>
      <c r="DM36" s="51"/>
      <c r="DN36" s="53"/>
      <c r="DO36" s="53"/>
      <c r="DQ36" s="53"/>
      <c r="DR36" s="53"/>
      <c r="DS36" s="7"/>
      <c r="DU36" s="51"/>
      <c r="DV36" s="52"/>
      <c r="DW36" s="52"/>
      <c r="DX36" s="50"/>
      <c r="DY36" s="52"/>
      <c r="DZ36" s="52"/>
      <c r="EA36" s="51"/>
      <c r="EC36" s="55"/>
      <c r="EF36" s="54"/>
      <c r="EG36" s="51"/>
      <c r="EH36" s="53"/>
      <c r="EI36" s="53"/>
      <c r="EK36" s="53"/>
      <c r="EL36" s="53"/>
      <c r="EM36" s="7"/>
      <c r="EO36" s="51"/>
      <c r="EP36" s="52"/>
      <c r="EQ36" s="52"/>
      <c r="ER36" s="50"/>
      <c r="ES36" s="52"/>
      <c r="ET36" s="52"/>
      <c r="EU36" s="51"/>
      <c r="EV36" s="53"/>
      <c r="EW36" s="53"/>
      <c r="EZ36" s="54"/>
      <c r="FA36" s="51"/>
      <c r="FB36" s="53"/>
      <c r="FC36" s="53"/>
      <c r="FE36" s="53"/>
      <c r="FF36" s="53"/>
      <c r="FG36" s="7"/>
      <c r="FI36" s="51"/>
      <c r="FJ36" s="52"/>
      <c r="FK36" s="52"/>
      <c r="FL36" s="50"/>
      <c r="FM36" s="52"/>
      <c r="FN36" s="52"/>
      <c r="FO36" s="51"/>
      <c r="FP36" s="53"/>
      <c r="FQ36" s="53"/>
      <c r="FT36" s="54"/>
      <c r="FU36" s="51"/>
      <c r="FV36" s="53"/>
      <c r="FW36" s="53"/>
      <c r="FY36" s="53"/>
      <c r="FZ36" s="53"/>
      <c r="GA36" s="63"/>
      <c r="GB36" s="57"/>
      <c r="GC36" s="57"/>
      <c r="GD36" s="58"/>
      <c r="GE36" s="50"/>
      <c r="GF36" s="59"/>
      <c r="GG36" s="58"/>
      <c r="GH36" s="50"/>
      <c r="GI36" s="60"/>
      <c r="GJ36" s="50"/>
      <c r="GK36" s="50"/>
      <c r="GL36" s="50"/>
      <c r="GM36" s="50"/>
      <c r="GN36" s="61"/>
      <c r="GO36" s="50"/>
      <c r="GP36" s="50"/>
      <c r="GQ36" s="50"/>
      <c r="GR36" s="50"/>
      <c r="GS36" s="50"/>
      <c r="GT36" s="50"/>
      <c r="GU36" s="63"/>
      <c r="GV36" s="57"/>
      <c r="GW36" s="57"/>
      <c r="GX36" s="58"/>
      <c r="GY36" s="50"/>
      <c r="GZ36" s="59"/>
      <c r="HA36" s="58"/>
      <c r="HB36" s="50"/>
      <c r="HC36" s="60"/>
      <c r="HD36" s="50"/>
      <c r="HE36" s="50"/>
      <c r="HF36" s="50"/>
      <c r="HG36" s="50"/>
      <c r="HH36" s="61"/>
      <c r="HI36" s="50"/>
      <c r="HJ36" s="50"/>
      <c r="HK36" s="50"/>
      <c r="HL36" s="50"/>
      <c r="HM36" s="50"/>
      <c r="HN36" s="50"/>
      <c r="HO36" s="63"/>
      <c r="HP36" s="57"/>
      <c r="HQ36" s="57"/>
      <c r="HR36" s="58"/>
      <c r="HS36" s="50"/>
      <c r="HT36" s="59"/>
      <c r="HU36" s="58"/>
      <c r="HV36" s="50"/>
      <c r="HW36" s="60"/>
      <c r="HX36" s="50"/>
      <c r="HY36" s="50"/>
      <c r="HZ36" s="50"/>
      <c r="IA36" s="50"/>
      <c r="IB36" s="61"/>
      <c r="IC36" s="50"/>
      <c r="ID36" s="50"/>
      <c r="IE36" s="50"/>
      <c r="IF36" s="50"/>
      <c r="IG36" s="50"/>
      <c r="IH36" s="50"/>
      <c r="II36" s="63"/>
      <c r="IJ36" s="57"/>
      <c r="IK36" s="57"/>
      <c r="IL36" s="58"/>
      <c r="IM36" s="50"/>
      <c r="IN36" s="59"/>
      <c r="IO36" s="58"/>
      <c r="IP36" s="50"/>
      <c r="IQ36" s="60"/>
      <c r="IR36" s="50"/>
      <c r="IS36" s="50"/>
      <c r="IT36" s="50"/>
      <c r="IU36" s="50"/>
      <c r="IV36" s="61"/>
      <c r="IW36" s="50"/>
      <c r="IX36" s="50"/>
      <c r="IY36" s="50"/>
      <c r="IZ36" s="50"/>
      <c r="JA36" s="50"/>
      <c r="JB36" s="50"/>
    </row>
    <row r="37" spans="1:262" s="8" customFormat="1" ht="13.5" customHeight="1">
      <c r="A37" s="49"/>
      <c r="B37" s="50"/>
      <c r="C37" s="7"/>
      <c r="E37" s="51"/>
      <c r="F37" s="52"/>
      <c r="G37" s="53"/>
      <c r="H37" s="50"/>
      <c r="I37" s="52"/>
      <c r="J37" s="53"/>
      <c r="K37" s="53"/>
      <c r="L37" s="53"/>
      <c r="M37" s="53"/>
      <c r="N37" s="53"/>
      <c r="O37" s="53"/>
      <c r="P37" s="53"/>
      <c r="Q37" s="51"/>
      <c r="R37" s="53"/>
      <c r="S37" s="53"/>
      <c r="U37" s="53"/>
      <c r="V37" s="53"/>
      <c r="W37" s="7"/>
      <c r="Y37" s="51"/>
      <c r="Z37" s="52"/>
      <c r="AA37" s="52"/>
      <c r="AB37" s="50"/>
      <c r="AC37" s="52"/>
      <c r="AD37" s="52"/>
      <c r="AE37" s="51"/>
      <c r="AF37" s="53"/>
      <c r="AG37" s="53"/>
      <c r="AH37" s="53"/>
      <c r="AI37" s="53"/>
      <c r="AJ37" s="53"/>
      <c r="AK37" s="51"/>
      <c r="AM37" s="53"/>
      <c r="AO37" s="53"/>
      <c r="AP37" s="53"/>
      <c r="AQ37" s="7"/>
      <c r="AS37" s="12"/>
      <c r="AT37" s="52"/>
      <c r="AU37" s="52"/>
      <c r="AV37" s="109"/>
      <c r="AW37" s="52"/>
      <c r="AX37" s="52"/>
      <c r="AY37" s="51"/>
      <c r="AZ37" s="53"/>
      <c r="BA37" s="53"/>
      <c r="BB37" s="53"/>
      <c r="BC37" s="53"/>
      <c r="BD37" s="53"/>
      <c r="BE37" s="51"/>
      <c r="BF37" s="53"/>
      <c r="BG37" s="53"/>
      <c r="BI37" s="53"/>
      <c r="BJ37" s="53"/>
      <c r="BK37" s="7"/>
      <c r="BM37" s="51"/>
      <c r="BN37" s="52"/>
      <c r="BO37" s="52"/>
      <c r="BP37" s="50"/>
      <c r="BQ37" s="52"/>
      <c r="BR37" s="52"/>
      <c r="BS37" s="51"/>
      <c r="BT37" s="53"/>
      <c r="BU37" s="53"/>
      <c r="BV37" s="53"/>
      <c r="BW37" s="53"/>
      <c r="BX37" s="53"/>
      <c r="BY37" s="51"/>
      <c r="BZ37" s="53"/>
      <c r="CA37" s="53"/>
      <c r="CC37" s="53"/>
      <c r="CD37" s="53"/>
      <c r="CE37" s="51"/>
      <c r="CG37" s="51"/>
      <c r="CH37" s="52"/>
      <c r="CI37" s="52"/>
      <c r="CJ37" s="50"/>
      <c r="CK37" s="52"/>
      <c r="CL37" s="52"/>
      <c r="CM37" s="51"/>
      <c r="CN37" s="53"/>
      <c r="CO37" s="53"/>
      <c r="CR37" s="54"/>
      <c r="CS37" s="51"/>
      <c r="CT37" s="53"/>
      <c r="CU37" s="53"/>
      <c r="CW37" s="53"/>
      <c r="CX37" s="53"/>
      <c r="CY37" s="7"/>
      <c r="DA37" s="51"/>
      <c r="DB37" s="52"/>
      <c r="DC37" s="52"/>
      <c r="DD37" s="50"/>
      <c r="DE37" s="52"/>
      <c r="DF37" s="52"/>
      <c r="DG37" s="51"/>
      <c r="DH37" s="53"/>
      <c r="DI37" s="53"/>
      <c r="DL37" s="54"/>
      <c r="DM37" s="51"/>
      <c r="DN37" s="53"/>
      <c r="DO37" s="53"/>
      <c r="DQ37" s="53"/>
      <c r="DR37" s="53"/>
      <c r="DS37" s="7"/>
      <c r="DU37" s="51"/>
      <c r="DV37" s="52"/>
      <c r="DW37" s="52"/>
      <c r="DX37" s="50"/>
      <c r="DY37" s="52"/>
      <c r="DZ37" s="52"/>
      <c r="EA37" s="51"/>
      <c r="EC37" s="55"/>
      <c r="EF37" s="54"/>
      <c r="EG37" s="51"/>
      <c r="EH37" s="53"/>
      <c r="EI37" s="53"/>
      <c r="EK37" s="53"/>
      <c r="EL37" s="53"/>
      <c r="EM37" s="7"/>
      <c r="EO37" s="51"/>
      <c r="EP37" s="52"/>
      <c r="EQ37" s="52"/>
      <c r="ER37" s="50"/>
      <c r="ES37" s="52"/>
      <c r="ET37" s="52"/>
      <c r="EU37" s="51"/>
      <c r="EV37" s="53"/>
      <c r="EW37" s="53"/>
      <c r="EZ37" s="54"/>
      <c r="FA37" s="51"/>
      <c r="FB37" s="53"/>
      <c r="FC37" s="53"/>
      <c r="FE37" s="53"/>
      <c r="FF37" s="53"/>
      <c r="FG37" s="7"/>
      <c r="FI37" s="51"/>
      <c r="FJ37" s="52"/>
      <c r="FK37" s="52"/>
      <c r="FL37" s="50"/>
      <c r="FM37" s="52"/>
      <c r="FN37" s="52"/>
      <c r="FO37" s="51"/>
      <c r="FP37" s="53"/>
      <c r="FQ37" s="53"/>
      <c r="FT37" s="54"/>
      <c r="FU37" s="51"/>
      <c r="FV37" s="53"/>
      <c r="FW37" s="53"/>
      <c r="FY37" s="53"/>
      <c r="FZ37" s="53"/>
      <c r="GA37" s="63"/>
      <c r="GB37" s="57"/>
      <c r="GC37" s="57"/>
      <c r="GD37" s="58"/>
      <c r="GE37" s="50"/>
      <c r="GF37" s="59"/>
      <c r="GG37" s="58"/>
      <c r="GH37" s="50"/>
      <c r="GI37" s="60"/>
      <c r="GJ37" s="50"/>
      <c r="GK37" s="50"/>
      <c r="GL37" s="50"/>
      <c r="GM37" s="50"/>
      <c r="GN37" s="61"/>
      <c r="GO37" s="50"/>
      <c r="GP37" s="50"/>
      <c r="GQ37" s="50"/>
      <c r="GR37" s="50"/>
      <c r="GS37" s="50"/>
      <c r="GT37" s="50"/>
      <c r="GU37" s="63"/>
      <c r="GV37" s="57"/>
      <c r="GW37" s="57"/>
      <c r="GX37" s="58"/>
      <c r="GY37" s="50"/>
      <c r="GZ37" s="59"/>
      <c r="HA37" s="58"/>
      <c r="HB37" s="50"/>
      <c r="HC37" s="60"/>
      <c r="HD37" s="50"/>
      <c r="HE37" s="50"/>
      <c r="HF37" s="50"/>
      <c r="HG37" s="50"/>
      <c r="HH37" s="61"/>
      <c r="HI37" s="50"/>
      <c r="HJ37" s="50"/>
      <c r="HK37" s="50"/>
      <c r="HL37" s="50"/>
      <c r="HM37" s="50"/>
      <c r="HN37" s="50"/>
      <c r="HO37" s="63"/>
      <c r="HP37" s="57"/>
      <c r="HQ37" s="57"/>
      <c r="HR37" s="58"/>
      <c r="HS37" s="50"/>
      <c r="HT37" s="59"/>
      <c r="HU37" s="58"/>
      <c r="HV37" s="50"/>
      <c r="HW37" s="60"/>
      <c r="HX37" s="50"/>
      <c r="HY37" s="50"/>
      <c r="HZ37" s="50"/>
      <c r="IA37" s="50"/>
      <c r="IB37" s="61"/>
      <c r="IC37" s="50"/>
      <c r="ID37" s="50"/>
      <c r="IE37" s="50"/>
      <c r="IF37" s="50"/>
      <c r="IG37" s="50"/>
      <c r="IH37" s="50"/>
      <c r="II37" s="63"/>
      <c r="IJ37" s="57"/>
      <c r="IK37" s="57"/>
      <c r="IL37" s="58"/>
      <c r="IM37" s="50"/>
      <c r="IN37" s="59"/>
      <c r="IO37" s="58"/>
      <c r="IP37" s="50"/>
      <c r="IQ37" s="60"/>
      <c r="IR37" s="50"/>
      <c r="IS37" s="50"/>
      <c r="IT37" s="50"/>
      <c r="IU37" s="50"/>
      <c r="IV37" s="61"/>
      <c r="IW37" s="50"/>
      <c r="IX37" s="50"/>
      <c r="IY37" s="50"/>
      <c r="IZ37" s="50"/>
      <c r="JA37" s="50"/>
      <c r="JB37" s="50"/>
    </row>
    <row r="38" spans="1:262" s="8" customFormat="1" ht="13.5" customHeight="1">
      <c r="A38" s="49"/>
      <c r="B38" s="50"/>
      <c r="C38" s="7"/>
      <c r="E38" s="51"/>
      <c r="F38" s="52"/>
      <c r="G38" s="53"/>
      <c r="H38" s="50"/>
      <c r="I38" s="52"/>
      <c r="J38" s="53"/>
      <c r="K38" s="53"/>
      <c r="L38" s="53"/>
      <c r="M38" s="53"/>
      <c r="N38" s="53"/>
      <c r="O38" s="53"/>
      <c r="P38" s="53"/>
      <c r="Q38" s="51"/>
      <c r="R38" s="53"/>
      <c r="S38" s="53"/>
      <c r="U38" s="53"/>
      <c r="V38" s="53"/>
      <c r="W38" s="7"/>
      <c r="Y38" s="51"/>
      <c r="Z38" s="52"/>
      <c r="AA38" s="52"/>
      <c r="AB38" s="50"/>
      <c r="AC38" s="52"/>
      <c r="AD38" s="52"/>
      <c r="AE38" s="51"/>
      <c r="AF38" s="53"/>
      <c r="AG38" s="53"/>
      <c r="AH38" s="53"/>
      <c r="AI38" s="53"/>
      <c r="AJ38" s="53"/>
      <c r="AK38" s="51"/>
      <c r="AM38" s="53"/>
      <c r="AO38" s="53"/>
      <c r="AP38" s="53"/>
      <c r="AQ38" s="7"/>
      <c r="AS38" s="12"/>
      <c r="AT38" s="52"/>
      <c r="AU38" s="52"/>
      <c r="AV38" s="109"/>
      <c r="AW38" s="52"/>
      <c r="AX38" s="52"/>
      <c r="AY38" s="51"/>
      <c r="AZ38" s="53"/>
      <c r="BA38" s="53"/>
      <c r="BB38" s="53"/>
      <c r="BC38" s="53"/>
      <c r="BD38" s="53"/>
      <c r="BE38" s="51"/>
      <c r="BF38" s="53"/>
      <c r="BG38" s="53"/>
      <c r="BI38" s="53"/>
      <c r="BJ38" s="53"/>
      <c r="BK38" s="7"/>
      <c r="BM38" s="51"/>
      <c r="BN38" s="52"/>
      <c r="BO38" s="52"/>
      <c r="BP38" s="50"/>
      <c r="BQ38" s="52"/>
      <c r="BR38" s="52"/>
      <c r="BS38" s="51"/>
      <c r="BT38" s="53"/>
      <c r="BU38" s="53"/>
      <c r="BV38" s="53"/>
      <c r="BW38" s="53"/>
      <c r="BX38" s="53"/>
      <c r="BY38" s="51"/>
      <c r="BZ38" s="53"/>
      <c r="CA38" s="53"/>
      <c r="CC38" s="53"/>
      <c r="CD38" s="53"/>
      <c r="CE38" s="51"/>
      <c r="CG38" s="51"/>
      <c r="CH38" s="52"/>
      <c r="CI38" s="52"/>
      <c r="CJ38" s="50"/>
      <c r="CK38" s="52"/>
      <c r="CL38" s="52"/>
      <c r="CM38" s="51"/>
      <c r="CN38" s="53"/>
      <c r="CO38" s="53"/>
      <c r="CR38" s="54"/>
      <c r="CS38" s="51"/>
      <c r="CT38" s="53"/>
      <c r="CU38" s="53"/>
      <c r="CW38" s="53"/>
      <c r="CX38" s="53"/>
      <c r="CY38" s="7"/>
      <c r="DA38" s="51"/>
      <c r="DB38" s="52"/>
      <c r="DC38" s="52"/>
      <c r="DD38" s="50"/>
      <c r="DE38" s="52"/>
      <c r="DF38" s="52"/>
      <c r="DG38" s="51"/>
      <c r="DH38" s="53"/>
      <c r="DI38" s="53"/>
      <c r="DL38" s="54"/>
      <c r="DM38" s="51"/>
      <c r="DN38" s="53"/>
      <c r="DO38" s="53"/>
      <c r="DQ38" s="53"/>
      <c r="DR38" s="53"/>
      <c r="DS38" s="7"/>
      <c r="DU38" s="51"/>
      <c r="DV38" s="52"/>
      <c r="DW38" s="52"/>
      <c r="DX38" s="50"/>
      <c r="DY38" s="52"/>
      <c r="DZ38" s="52"/>
      <c r="EA38" s="51"/>
      <c r="EC38" s="55"/>
      <c r="EF38" s="54"/>
      <c r="EG38" s="51"/>
      <c r="EH38" s="53"/>
      <c r="EI38" s="53"/>
      <c r="EK38" s="53"/>
      <c r="EL38" s="53"/>
      <c r="EM38" s="7"/>
      <c r="EO38" s="51"/>
      <c r="EP38" s="52"/>
      <c r="EQ38" s="52"/>
      <c r="ER38" s="50"/>
      <c r="ES38" s="52"/>
      <c r="ET38" s="52"/>
      <c r="EU38" s="51"/>
      <c r="EV38" s="53"/>
      <c r="EW38" s="53"/>
      <c r="EZ38" s="54"/>
      <c r="FA38" s="51"/>
      <c r="FB38" s="53"/>
      <c r="FC38" s="53"/>
      <c r="FE38" s="53"/>
      <c r="FF38" s="53"/>
      <c r="FG38" s="7"/>
      <c r="FI38" s="51"/>
      <c r="FJ38" s="52"/>
      <c r="FK38" s="52"/>
      <c r="FL38" s="50"/>
      <c r="FM38" s="52"/>
      <c r="FN38" s="52"/>
      <c r="FO38" s="51"/>
      <c r="FP38" s="53"/>
      <c r="FQ38" s="53"/>
      <c r="FT38" s="54"/>
      <c r="FU38" s="51"/>
      <c r="FV38" s="53"/>
      <c r="FW38" s="53"/>
      <c r="FY38" s="53"/>
      <c r="FZ38" s="53"/>
      <c r="GA38" s="63"/>
      <c r="GB38" s="57"/>
      <c r="GC38" s="57"/>
      <c r="GD38" s="58"/>
      <c r="GE38" s="50"/>
      <c r="GF38" s="59"/>
      <c r="GG38" s="58"/>
      <c r="GH38" s="50"/>
      <c r="GI38" s="60"/>
      <c r="GJ38" s="50"/>
      <c r="GK38" s="50"/>
      <c r="GL38" s="50"/>
      <c r="GM38" s="50"/>
      <c r="GN38" s="61"/>
      <c r="GO38" s="50"/>
      <c r="GP38" s="50"/>
      <c r="GQ38" s="50"/>
      <c r="GR38" s="50"/>
      <c r="GS38" s="50"/>
      <c r="GT38" s="50"/>
      <c r="GU38" s="63"/>
      <c r="GV38" s="57"/>
      <c r="GW38" s="57"/>
      <c r="GX38" s="58"/>
      <c r="GY38" s="50"/>
      <c r="GZ38" s="59"/>
      <c r="HA38" s="58"/>
      <c r="HB38" s="50"/>
      <c r="HC38" s="60"/>
      <c r="HD38" s="50"/>
      <c r="HE38" s="50"/>
      <c r="HF38" s="50"/>
      <c r="HG38" s="50"/>
      <c r="HH38" s="61"/>
      <c r="HI38" s="50"/>
      <c r="HJ38" s="50"/>
      <c r="HK38" s="50"/>
      <c r="HL38" s="50"/>
      <c r="HM38" s="50"/>
      <c r="HN38" s="50"/>
      <c r="HO38" s="63"/>
      <c r="HP38" s="57"/>
      <c r="HQ38" s="57"/>
      <c r="HR38" s="58"/>
      <c r="HS38" s="50"/>
      <c r="HT38" s="59"/>
      <c r="HU38" s="58"/>
      <c r="HV38" s="50"/>
      <c r="HW38" s="60"/>
      <c r="HX38" s="50"/>
      <c r="HY38" s="50"/>
      <c r="HZ38" s="50"/>
      <c r="IA38" s="50"/>
      <c r="IB38" s="61"/>
      <c r="IC38" s="50"/>
      <c r="ID38" s="50"/>
      <c r="IE38" s="50"/>
      <c r="IF38" s="50"/>
      <c r="IG38" s="50"/>
      <c r="IH38" s="50"/>
      <c r="II38" s="63"/>
      <c r="IJ38" s="57"/>
      <c r="IK38" s="57"/>
      <c r="IL38" s="58"/>
      <c r="IM38" s="50"/>
      <c r="IN38" s="59"/>
      <c r="IO38" s="58"/>
      <c r="IP38" s="50"/>
      <c r="IQ38" s="60"/>
      <c r="IR38" s="50"/>
      <c r="IS38" s="50"/>
      <c r="IT38" s="50"/>
      <c r="IU38" s="50"/>
      <c r="IV38" s="61"/>
      <c r="IW38" s="50"/>
      <c r="IX38" s="50"/>
      <c r="IY38" s="50"/>
      <c r="IZ38" s="50"/>
      <c r="JA38" s="50"/>
      <c r="JB38" s="50"/>
    </row>
    <row r="39" spans="1:262" s="8" customFormat="1" ht="13.5" customHeight="1">
      <c r="A39" s="49"/>
      <c r="B39" s="50"/>
      <c r="C39" s="7"/>
      <c r="E39" s="51"/>
      <c r="F39" s="52"/>
      <c r="G39" s="53"/>
      <c r="H39" s="50"/>
      <c r="I39" s="52"/>
      <c r="J39" s="53"/>
      <c r="K39" s="53"/>
      <c r="L39" s="53"/>
      <c r="M39" s="53"/>
      <c r="N39" s="53"/>
      <c r="O39" s="53"/>
      <c r="P39" s="53"/>
      <c r="Q39" s="51"/>
      <c r="R39" s="53"/>
      <c r="S39" s="53"/>
      <c r="U39" s="53"/>
      <c r="V39" s="53"/>
      <c r="W39" s="7"/>
      <c r="Y39" s="51"/>
      <c r="Z39" s="52"/>
      <c r="AA39" s="52"/>
      <c r="AB39" s="50"/>
      <c r="AC39" s="52"/>
      <c r="AD39" s="52"/>
      <c r="AE39" s="51"/>
      <c r="AF39" s="53"/>
      <c r="AG39" s="53"/>
      <c r="AH39" s="53"/>
      <c r="AI39" s="53"/>
      <c r="AJ39" s="53"/>
      <c r="AK39" s="51"/>
      <c r="AM39" s="53"/>
      <c r="AO39" s="53"/>
      <c r="AP39" s="53"/>
      <c r="AQ39" s="7"/>
      <c r="AS39" s="12"/>
      <c r="AT39" s="52"/>
      <c r="AU39" s="52"/>
      <c r="AV39" s="109"/>
      <c r="AW39" s="52"/>
      <c r="AX39" s="52"/>
      <c r="AY39" s="51"/>
      <c r="AZ39" s="53"/>
      <c r="BA39" s="53"/>
      <c r="BB39" s="53"/>
      <c r="BC39" s="53"/>
      <c r="BD39" s="53"/>
      <c r="BE39" s="51"/>
      <c r="BF39" s="53"/>
      <c r="BG39" s="53"/>
      <c r="BI39" s="53"/>
      <c r="BJ39" s="53"/>
      <c r="BK39" s="7"/>
      <c r="BM39" s="51"/>
      <c r="BN39" s="52"/>
      <c r="BO39" s="52"/>
      <c r="BP39" s="50"/>
      <c r="BQ39" s="52"/>
      <c r="BR39" s="52"/>
      <c r="BS39" s="51"/>
      <c r="BT39" s="53"/>
      <c r="BU39" s="53"/>
      <c r="BV39" s="53"/>
      <c r="BW39" s="53"/>
      <c r="BX39" s="53"/>
      <c r="BY39" s="51"/>
      <c r="BZ39" s="53"/>
      <c r="CA39" s="53"/>
      <c r="CC39" s="53"/>
      <c r="CD39" s="53"/>
      <c r="CE39" s="51"/>
      <c r="CG39" s="51"/>
      <c r="CH39" s="52"/>
      <c r="CI39" s="52"/>
      <c r="CJ39" s="50"/>
      <c r="CK39" s="52"/>
      <c r="CL39" s="52"/>
      <c r="CM39" s="51"/>
      <c r="CN39" s="53"/>
      <c r="CO39" s="53"/>
      <c r="CR39" s="54"/>
      <c r="CS39" s="51"/>
      <c r="CT39" s="53"/>
      <c r="CU39" s="53"/>
      <c r="CW39" s="53"/>
      <c r="CX39" s="53"/>
      <c r="CY39" s="7"/>
      <c r="DA39" s="51"/>
      <c r="DB39" s="52"/>
      <c r="DC39" s="52"/>
      <c r="DD39" s="50"/>
      <c r="DE39" s="52"/>
      <c r="DF39" s="52"/>
      <c r="DG39" s="51"/>
      <c r="DH39" s="53"/>
      <c r="DI39" s="53"/>
      <c r="DL39" s="54"/>
      <c r="DM39" s="51"/>
      <c r="DN39" s="53"/>
      <c r="DO39" s="53"/>
      <c r="DQ39" s="53"/>
      <c r="DR39" s="53"/>
      <c r="DS39" s="7"/>
      <c r="DU39" s="51"/>
      <c r="DV39" s="52"/>
      <c r="DW39" s="52"/>
      <c r="DX39" s="50"/>
      <c r="DY39" s="52"/>
      <c r="DZ39" s="52"/>
      <c r="EA39" s="51"/>
      <c r="EC39" s="55"/>
      <c r="EF39" s="54"/>
      <c r="EG39" s="51"/>
      <c r="EH39" s="53"/>
      <c r="EI39" s="53"/>
      <c r="EK39" s="53"/>
      <c r="EL39" s="53"/>
      <c r="EM39" s="7"/>
      <c r="EO39" s="51"/>
      <c r="EP39" s="52"/>
      <c r="EQ39" s="52"/>
      <c r="ER39" s="50"/>
      <c r="ES39" s="52"/>
      <c r="ET39" s="52"/>
      <c r="EU39" s="51"/>
      <c r="EV39" s="53"/>
      <c r="EW39" s="53"/>
      <c r="EZ39" s="54"/>
      <c r="FA39" s="51"/>
      <c r="FB39" s="53"/>
      <c r="FC39" s="53"/>
      <c r="FE39" s="53"/>
      <c r="FF39" s="53"/>
      <c r="FG39" s="7"/>
      <c r="FI39" s="51"/>
      <c r="FJ39" s="52"/>
      <c r="FK39" s="52"/>
      <c r="FL39" s="50"/>
      <c r="FM39" s="52"/>
      <c r="FN39" s="52"/>
      <c r="FO39" s="51"/>
      <c r="FP39" s="53"/>
      <c r="FQ39" s="53"/>
      <c r="FT39" s="54"/>
      <c r="FU39" s="51"/>
      <c r="FV39" s="53"/>
      <c r="FW39" s="53"/>
      <c r="FY39" s="53"/>
      <c r="FZ39" s="53"/>
      <c r="GA39" s="63"/>
      <c r="GB39" s="57"/>
      <c r="GC39" s="57"/>
      <c r="GD39" s="58"/>
      <c r="GE39" s="50"/>
      <c r="GF39" s="59"/>
      <c r="GG39" s="58"/>
      <c r="GH39" s="50"/>
      <c r="GI39" s="60"/>
      <c r="GJ39" s="50"/>
      <c r="GK39" s="50"/>
      <c r="GL39" s="50"/>
      <c r="GM39" s="50"/>
      <c r="GN39" s="61"/>
      <c r="GO39" s="50"/>
      <c r="GP39" s="50"/>
      <c r="GQ39" s="50"/>
      <c r="GR39" s="50"/>
      <c r="GS39" s="50"/>
      <c r="GT39" s="50"/>
      <c r="GU39" s="63"/>
      <c r="GV39" s="57"/>
      <c r="GW39" s="57"/>
      <c r="GX39" s="58"/>
      <c r="GY39" s="50"/>
      <c r="GZ39" s="59"/>
      <c r="HA39" s="58"/>
      <c r="HB39" s="50"/>
      <c r="HC39" s="60"/>
      <c r="HD39" s="50"/>
      <c r="HE39" s="50"/>
      <c r="HF39" s="50"/>
      <c r="HG39" s="50"/>
      <c r="HH39" s="61"/>
      <c r="HI39" s="50"/>
      <c r="HJ39" s="50"/>
      <c r="HK39" s="50"/>
      <c r="HL39" s="50"/>
      <c r="HM39" s="50"/>
      <c r="HN39" s="50"/>
      <c r="HO39" s="63"/>
      <c r="HP39" s="57"/>
      <c r="HQ39" s="57"/>
      <c r="HR39" s="58"/>
      <c r="HS39" s="50"/>
      <c r="HT39" s="59"/>
      <c r="HU39" s="58"/>
      <c r="HV39" s="50"/>
      <c r="HW39" s="60"/>
      <c r="HX39" s="50"/>
      <c r="HY39" s="50"/>
      <c r="HZ39" s="50"/>
      <c r="IA39" s="50"/>
      <c r="IB39" s="61"/>
      <c r="IC39" s="50"/>
      <c r="ID39" s="50"/>
      <c r="IE39" s="50"/>
      <c r="IF39" s="50"/>
      <c r="IG39" s="50"/>
      <c r="IH39" s="50"/>
      <c r="II39" s="63"/>
      <c r="IJ39" s="57"/>
      <c r="IK39" s="57"/>
      <c r="IL39" s="58"/>
      <c r="IM39" s="50"/>
      <c r="IN39" s="59"/>
      <c r="IO39" s="58"/>
      <c r="IP39" s="50"/>
      <c r="IQ39" s="60"/>
      <c r="IR39" s="50"/>
      <c r="IS39" s="50"/>
      <c r="IT39" s="50"/>
      <c r="IU39" s="50"/>
      <c r="IV39" s="61"/>
      <c r="IW39" s="50"/>
      <c r="IX39" s="50"/>
      <c r="IY39" s="50"/>
      <c r="IZ39" s="50"/>
      <c r="JA39" s="50"/>
      <c r="JB39" s="50"/>
    </row>
    <row r="40" spans="1:262" s="8" customFormat="1" ht="13.5" customHeight="1">
      <c r="A40" s="49"/>
      <c r="B40" s="50"/>
      <c r="C40" s="7"/>
      <c r="E40" s="51"/>
      <c r="F40" s="52"/>
      <c r="G40" s="53"/>
      <c r="H40" s="50"/>
      <c r="I40" s="52"/>
      <c r="J40" s="53"/>
      <c r="K40" s="51"/>
      <c r="L40" s="53"/>
      <c r="M40" s="53"/>
      <c r="N40" s="53"/>
      <c r="O40" s="53"/>
      <c r="P40" s="53"/>
      <c r="Q40" s="51"/>
      <c r="R40" s="53"/>
      <c r="S40" s="53"/>
      <c r="U40" s="53"/>
      <c r="V40" s="53"/>
      <c r="W40" s="7"/>
      <c r="Y40" s="51"/>
      <c r="Z40" s="200"/>
      <c r="AA40" s="52"/>
      <c r="AB40" s="50"/>
      <c r="AC40" s="200"/>
      <c r="AD40" s="52"/>
      <c r="AE40" s="51"/>
      <c r="AF40" s="53"/>
      <c r="AG40" s="53"/>
      <c r="AH40" s="53"/>
      <c r="AI40" s="53"/>
      <c r="AJ40" s="53"/>
      <c r="AK40" s="51"/>
      <c r="AM40" s="53"/>
      <c r="AO40" s="53"/>
      <c r="AP40" s="53"/>
      <c r="AQ40" s="7"/>
      <c r="AS40" s="12"/>
      <c r="AT40" s="52"/>
      <c r="AU40" s="52"/>
      <c r="AV40" s="109"/>
      <c r="AW40" s="52"/>
      <c r="AX40" s="52"/>
      <c r="AY40" s="51"/>
      <c r="AZ40" s="53"/>
      <c r="BA40" s="53"/>
      <c r="BB40" s="53"/>
      <c r="BC40" s="53"/>
      <c r="BD40" s="53"/>
      <c r="BE40" s="51"/>
      <c r="BF40" s="53"/>
      <c r="BG40" s="53"/>
      <c r="BI40" s="53"/>
      <c r="BJ40" s="53"/>
      <c r="BK40" s="7"/>
      <c r="BM40" s="51"/>
      <c r="BN40" s="52"/>
      <c r="BO40" s="52"/>
      <c r="BP40" s="50"/>
      <c r="BQ40" s="52"/>
      <c r="BR40" s="52"/>
      <c r="BS40" s="51"/>
      <c r="BT40" s="53"/>
      <c r="BU40" s="53"/>
      <c r="BV40" s="53"/>
      <c r="BW40" s="53"/>
      <c r="BX40" s="53"/>
      <c r="BY40" s="51"/>
      <c r="BZ40" s="53"/>
      <c r="CA40" s="53"/>
      <c r="CC40" s="53"/>
      <c r="CD40" s="53"/>
      <c r="CE40" s="51"/>
      <c r="CG40" s="51"/>
      <c r="CH40" s="52"/>
      <c r="CI40" s="52"/>
      <c r="CJ40" s="50"/>
      <c r="CK40" s="52"/>
      <c r="CL40" s="52"/>
      <c r="CM40" s="51"/>
      <c r="CN40" s="53"/>
      <c r="CO40" s="53"/>
      <c r="CR40" s="54"/>
      <c r="CS40" s="51"/>
      <c r="CT40" s="53"/>
      <c r="CU40" s="53"/>
      <c r="CW40" s="53"/>
      <c r="CX40" s="53"/>
      <c r="CY40" s="7"/>
      <c r="DA40" s="51"/>
      <c r="DB40" s="52"/>
      <c r="DC40" s="52"/>
      <c r="DD40" s="50"/>
      <c r="DE40" s="52"/>
      <c r="DF40" s="52"/>
      <c r="DG40" s="51"/>
      <c r="DH40" s="53"/>
      <c r="DI40" s="53"/>
      <c r="DL40" s="54"/>
      <c r="DM40" s="51"/>
      <c r="DN40" s="53"/>
      <c r="DO40" s="53"/>
      <c r="DQ40" s="53"/>
      <c r="DR40" s="53"/>
      <c r="DS40" s="7"/>
      <c r="DU40" s="51"/>
      <c r="DV40" s="52"/>
      <c r="DW40" s="52"/>
      <c r="DX40" s="50"/>
      <c r="DY40" s="52"/>
      <c r="DZ40" s="52"/>
      <c r="EA40" s="51"/>
      <c r="EC40" s="55"/>
      <c r="EF40" s="54"/>
      <c r="EG40" s="51"/>
      <c r="EH40" s="53"/>
      <c r="EI40" s="53"/>
      <c r="EK40" s="53"/>
      <c r="EL40" s="53"/>
      <c r="EM40" s="7"/>
      <c r="EO40" s="51"/>
      <c r="EP40" s="52"/>
      <c r="EQ40" s="52"/>
      <c r="ER40" s="50"/>
      <c r="ES40" s="52"/>
      <c r="ET40" s="52"/>
      <c r="EU40" s="51"/>
      <c r="EV40" s="53"/>
      <c r="EW40" s="53"/>
      <c r="EZ40" s="54"/>
      <c r="FA40" s="51"/>
      <c r="FB40" s="53"/>
      <c r="FC40" s="53"/>
      <c r="FE40" s="53"/>
      <c r="FF40" s="53"/>
      <c r="FG40" s="7"/>
      <c r="FI40" s="51"/>
      <c r="FJ40" s="52"/>
      <c r="FK40" s="52"/>
      <c r="FL40" s="50"/>
      <c r="FM40" s="52"/>
      <c r="FN40" s="52"/>
      <c r="FO40" s="51"/>
      <c r="FP40" s="53"/>
      <c r="FQ40" s="53"/>
      <c r="FT40" s="54"/>
      <c r="FU40" s="51"/>
      <c r="FV40" s="53"/>
      <c r="FW40" s="53"/>
      <c r="FY40" s="53"/>
      <c r="FZ40" s="53"/>
      <c r="GA40" s="63"/>
      <c r="GB40" s="57"/>
      <c r="GC40" s="57"/>
      <c r="GD40" s="58"/>
      <c r="GE40" s="50"/>
      <c r="GF40" s="59"/>
      <c r="GG40" s="58"/>
      <c r="GH40" s="50"/>
      <c r="GI40" s="60"/>
      <c r="GJ40" s="50"/>
      <c r="GK40" s="50"/>
      <c r="GL40" s="50"/>
      <c r="GM40" s="50"/>
      <c r="GN40" s="61"/>
      <c r="GO40" s="50"/>
      <c r="GP40" s="50"/>
      <c r="GQ40" s="50"/>
      <c r="GR40" s="50"/>
      <c r="GS40" s="50"/>
      <c r="GT40" s="50"/>
      <c r="GU40" s="63"/>
      <c r="GV40" s="57"/>
      <c r="GW40" s="57"/>
      <c r="GX40" s="58"/>
      <c r="GY40" s="50"/>
      <c r="GZ40" s="59"/>
      <c r="HA40" s="58"/>
      <c r="HB40" s="50"/>
      <c r="HC40" s="60"/>
      <c r="HD40" s="50"/>
      <c r="HE40" s="50"/>
      <c r="HF40" s="50"/>
      <c r="HG40" s="50"/>
      <c r="HH40" s="61"/>
      <c r="HI40" s="50"/>
      <c r="HJ40" s="50"/>
      <c r="HK40" s="50"/>
      <c r="HL40" s="50"/>
      <c r="HM40" s="50"/>
      <c r="HN40" s="50"/>
      <c r="HO40" s="63"/>
      <c r="HP40" s="57"/>
      <c r="HQ40" s="57"/>
      <c r="HR40" s="58"/>
      <c r="HS40" s="50"/>
      <c r="HT40" s="59"/>
      <c r="HU40" s="58"/>
      <c r="HV40" s="50"/>
      <c r="HW40" s="60"/>
      <c r="HX40" s="50"/>
      <c r="HY40" s="50"/>
      <c r="HZ40" s="50"/>
      <c r="IA40" s="50"/>
      <c r="IB40" s="61"/>
      <c r="IC40" s="50"/>
      <c r="ID40" s="50"/>
      <c r="IE40" s="50"/>
      <c r="IF40" s="50"/>
      <c r="IG40" s="50"/>
      <c r="IH40" s="50"/>
      <c r="II40" s="63"/>
      <c r="IJ40" s="57"/>
      <c r="IK40" s="57"/>
      <c r="IL40" s="58"/>
      <c r="IM40" s="50"/>
      <c r="IN40" s="59"/>
      <c r="IO40" s="58"/>
      <c r="IP40" s="50"/>
      <c r="IQ40" s="60"/>
      <c r="IR40" s="50"/>
      <c r="IS40" s="50"/>
      <c r="IT40" s="50"/>
      <c r="IU40" s="50"/>
      <c r="IV40" s="61"/>
      <c r="IW40" s="50"/>
      <c r="IX40" s="50"/>
      <c r="IY40" s="50"/>
      <c r="IZ40" s="50"/>
      <c r="JA40" s="50"/>
      <c r="JB40" s="50"/>
    </row>
    <row r="41" spans="1:262" s="8" customFormat="1" ht="13.5" customHeight="1">
      <c r="A41" s="49"/>
      <c r="B41" s="50"/>
      <c r="C41" s="7"/>
      <c r="E41" s="51"/>
      <c r="F41" s="52"/>
      <c r="G41" s="53"/>
      <c r="H41" s="50"/>
      <c r="I41" s="52"/>
      <c r="J41" s="53"/>
      <c r="K41" s="51"/>
      <c r="L41" s="53"/>
      <c r="M41" s="53"/>
      <c r="N41" s="53"/>
      <c r="O41" s="53"/>
      <c r="P41" s="53"/>
      <c r="Q41" s="51"/>
      <c r="R41" s="53"/>
      <c r="S41" s="53"/>
      <c r="U41" s="53"/>
      <c r="V41" s="53"/>
      <c r="W41" s="7"/>
      <c r="Y41" s="51"/>
      <c r="Z41" s="200"/>
      <c r="AA41" s="52"/>
      <c r="AB41" s="50"/>
      <c r="AC41" s="200"/>
      <c r="AD41" s="52"/>
      <c r="AE41" s="51"/>
      <c r="AF41" s="53"/>
      <c r="AG41" s="53"/>
      <c r="AH41" s="53"/>
      <c r="AI41" s="53"/>
      <c r="AJ41" s="53"/>
      <c r="AK41" s="51"/>
      <c r="AM41" s="53"/>
      <c r="AO41" s="53"/>
      <c r="AP41" s="53"/>
      <c r="AQ41" s="7"/>
      <c r="AS41" s="12"/>
      <c r="AT41" s="52"/>
      <c r="AU41" s="52"/>
      <c r="AV41" s="109"/>
      <c r="AW41" s="52"/>
      <c r="AX41" s="52"/>
      <c r="AY41" s="51"/>
      <c r="AZ41" s="53"/>
      <c r="BA41" s="53"/>
      <c r="BB41" s="53"/>
      <c r="BC41" s="53"/>
      <c r="BD41" s="53"/>
      <c r="BE41" s="51"/>
      <c r="BF41" s="53"/>
      <c r="BG41" s="53"/>
      <c r="BI41" s="53"/>
      <c r="BJ41" s="53"/>
      <c r="BK41" s="7"/>
      <c r="BM41" s="51"/>
      <c r="BN41" s="52"/>
      <c r="BO41" s="52"/>
      <c r="BP41" s="50"/>
      <c r="BQ41" s="52"/>
      <c r="BR41" s="52"/>
      <c r="BS41" s="51"/>
      <c r="BT41" s="53"/>
      <c r="BU41" s="53"/>
      <c r="BV41" s="53"/>
      <c r="BW41" s="53"/>
      <c r="BX41" s="53"/>
      <c r="BY41" s="51"/>
      <c r="BZ41" s="53"/>
      <c r="CA41" s="53"/>
      <c r="CC41" s="53"/>
      <c r="CD41" s="53"/>
      <c r="CE41" s="51"/>
      <c r="CG41" s="51"/>
      <c r="CH41" s="52"/>
      <c r="CI41" s="52"/>
      <c r="CJ41" s="50"/>
      <c r="CK41" s="52"/>
      <c r="CL41" s="52"/>
      <c r="CM41" s="51"/>
      <c r="CN41" s="53"/>
      <c r="CO41" s="53"/>
      <c r="CR41" s="54"/>
      <c r="CS41" s="51"/>
      <c r="CT41" s="53"/>
      <c r="CU41" s="53"/>
      <c r="CW41" s="53"/>
      <c r="CX41" s="53"/>
      <c r="CY41" s="7"/>
      <c r="DA41" s="51"/>
      <c r="DB41" s="52"/>
      <c r="DC41" s="52"/>
      <c r="DD41" s="50"/>
      <c r="DE41" s="52"/>
      <c r="DF41" s="52"/>
      <c r="DG41" s="51"/>
      <c r="DH41" s="53"/>
      <c r="DI41" s="53"/>
      <c r="DL41" s="54"/>
      <c r="DM41" s="51"/>
      <c r="DN41" s="53"/>
      <c r="DO41" s="53"/>
      <c r="DQ41" s="53"/>
      <c r="DR41" s="53"/>
      <c r="DS41" s="7"/>
      <c r="DU41" s="51"/>
      <c r="DV41" s="52"/>
      <c r="DW41" s="52"/>
      <c r="DX41" s="50"/>
      <c r="DY41" s="52"/>
      <c r="DZ41" s="52"/>
      <c r="EA41" s="51"/>
      <c r="EC41" s="55"/>
      <c r="EF41" s="54"/>
      <c r="EG41" s="51"/>
      <c r="EH41" s="53"/>
      <c r="EI41" s="53"/>
      <c r="EK41" s="53"/>
      <c r="EL41" s="53"/>
      <c r="EM41" s="7"/>
      <c r="EO41" s="51"/>
      <c r="EP41" s="52"/>
      <c r="EQ41" s="52"/>
      <c r="ER41" s="50"/>
      <c r="ES41" s="52"/>
      <c r="ET41" s="52"/>
      <c r="EU41" s="51"/>
      <c r="EV41" s="53"/>
      <c r="EW41" s="53"/>
      <c r="EZ41" s="54"/>
      <c r="FA41" s="51"/>
      <c r="FB41" s="53"/>
      <c r="FC41" s="53"/>
      <c r="FE41" s="53"/>
      <c r="FF41" s="53"/>
      <c r="FG41" s="7"/>
      <c r="FI41" s="51"/>
      <c r="FJ41" s="52"/>
      <c r="FK41" s="52"/>
      <c r="FL41" s="50"/>
      <c r="FM41" s="52"/>
      <c r="FN41" s="52"/>
      <c r="FO41" s="51"/>
      <c r="FP41" s="53"/>
      <c r="FQ41" s="53"/>
      <c r="FT41" s="54"/>
      <c r="FU41" s="51"/>
      <c r="FV41" s="53"/>
      <c r="FW41" s="53"/>
      <c r="FY41" s="53"/>
      <c r="FZ41" s="53"/>
      <c r="GA41" s="63"/>
      <c r="GB41" s="57"/>
      <c r="GC41" s="57"/>
      <c r="GD41" s="58"/>
      <c r="GE41" s="50"/>
      <c r="GF41" s="59"/>
      <c r="GG41" s="58"/>
      <c r="GH41" s="50"/>
      <c r="GI41" s="60"/>
      <c r="GJ41" s="50"/>
      <c r="GK41" s="50"/>
      <c r="GL41" s="50"/>
      <c r="GM41" s="50"/>
      <c r="GN41" s="61"/>
      <c r="GO41" s="50"/>
      <c r="GP41" s="50"/>
      <c r="GQ41" s="50"/>
      <c r="GR41" s="50"/>
      <c r="GS41" s="50"/>
      <c r="GT41" s="50"/>
      <c r="GU41" s="63"/>
      <c r="GV41" s="57"/>
      <c r="GW41" s="57"/>
      <c r="GX41" s="58"/>
      <c r="GY41" s="50"/>
      <c r="GZ41" s="59"/>
      <c r="HA41" s="58"/>
      <c r="HB41" s="50"/>
      <c r="HC41" s="60"/>
      <c r="HD41" s="50"/>
      <c r="HE41" s="50"/>
      <c r="HF41" s="50"/>
      <c r="HG41" s="50"/>
      <c r="HH41" s="61"/>
      <c r="HI41" s="50"/>
      <c r="HJ41" s="50"/>
      <c r="HK41" s="50"/>
      <c r="HL41" s="50"/>
      <c r="HM41" s="50"/>
      <c r="HN41" s="50"/>
      <c r="HO41" s="63"/>
      <c r="HP41" s="57"/>
      <c r="HQ41" s="57"/>
      <c r="HR41" s="58"/>
      <c r="HS41" s="50"/>
      <c r="HT41" s="59"/>
      <c r="HU41" s="58"/>
      <c r="HV41" s="50"/>
      <c r="HW41" s="60"/>
      <c r="HX41" s="50"/>
      <c r="HY41" s="50"/>
      <c r="HZ41" s="50"/>
      <c r="IA41" s="50"/>
      <c r="IB41" s="61"/>
      <c r="IC41" s="50"/>
      <c r="ID41" s="50"/>
      <c r="IE41" s="50"/>
      <c r="IF41" s="50"/>
      <c r="IG41" s="50"/>
      <c r="IH41" s="50"/>
      <c r="II41" s="63"/>
      <c r="IJ41" s="57"/>
      <c r="IK41" s="57"/>
      <c r="IL41" s="58"/>
      <c r="IM41" s="50"/>
      <c r="IN41" s="59"/>
      <c r="IO41" s="58"/>
      <c r="IP41" s="50"/>
      <c r="IQ41" s="60"/>
      <c r="IR41" s="50"/>
      <c r="IS41" s="50"/>
      <c r="IT41" s="50"/>
      <c r="IU41" s="50"/>
      <c r="IV41" s="61"/>
      <c r="IW41" s="50"/>
      <c r="IX41" s="50"/>
      <c r="IY41" s="50"/>
      <c r="IZ41" s="50"/>
      <c r="JA41" s="50"/>
      <c r="JB41" s="50"/>
    </row>
    <row r="42" spans="1:262" s="8" customFormat="1" ht="13.5" customHeight="1">
      <c r="A42" s="49"/>
      <c r="B42" s="50"/>
      <c r="C42" s="7"/>
      <c r="E42" s="51"/>
      <c r="F42" s="52"/>
      <c r="G42" s="53"/>
      <c r="H42" s="50"/>
      <c r="I42" s="52"/>
      <c r="J42" s="53"/>
      <c r="K42" s="51"/>
      <c r="L42" s="53"/>
      <c r="M42" s="53"/>
      <c r="N42" s="53"/>
      <c r="O42" s="53"/>
      <c r="P42" s="53"/>
      <c r="Q42" s="51"/>
      <c r="R42" s="53"/>
      <c r="S42" s="53"/>
      <c r="U42" s="53"/>
      <c r="V42" s="53"/>
      <c r="W42" s="7"/>
      <c r="Y42" s="51"/>
      <c r="Z42" s="52"/>
      <c r="AA42" s="52"/>
      <c r="AB42" s="50"/>
      <c r="AC42" s="52"/>
      <c r="AD42" s="52"/>
      <c r="AE42" s="51"/>
      <c r="AF42" s="53"/>
      <c r="AG42" s="53"/>
      <c r="AH42" s="53"/>
      <c r="AI42" s="53"/>
      <c r="AJ42" s="53"/>
      <c r="AK42" s="51"/>
      <c r="AM42" s="53"/>
      <c r="AO42" s="53"/>
      <c r="AP42" s="53"/>
      <c r="AQ42" s="7"/>
      <c r="AS42" s="12"/>
      <c r="AT42" s="52"/>
      <c r="AU42" s="52"/>
      <c r="AV42" s="109"/>
      <c r="AW42" s="52"/>
      <c r="AX42" s="52"/>
      <c r="AY42" s="51"/>
      <c r="AZ42" s="53"/>
      <c r="BA42" s="53"/>
      <c r="BB42" s="53"/>
      <c r="BC42" s="53"/>
      <c r="BD42" s="53"/>
      <c r="BE42" s="51"/>
      <c r="BF42" s="53"/>
      <c r="BG42" s="53"/>
      <c r="BI42" s="53"/>
      <c r="BJ42" s="53"/>
      <c r="BK42" s="7"/>
      <c r="BM42" s="51"/>
      <c r="BN42" s="52"/>
      <c r="BO42" s="52"/>
      <c r="BP42" s="50"/>
      <c r="BQ42" s="52"/>
      <c r="BR42" s="52"/>
      <c r="BS42" s="51"/>
      <c r="BT42" s="53"/>
      <c r="BU42" s="53"/>
      <c r="BV42" s="53"/>
      <c r="BW42" s="53"/>
      <c r="BX42" s="53"/>
      <c r="BY42" s="51"/>
      <c r="BZ42" s="53"/>
      <c r="CA42" s="53"/>
      <c r="CC42" s="53"/>
      <c r="CD42" s="53"/>
      <c r="CE42" s="51"/>
      <c r="CG42" s="51"/>
      <c r="CH42" s="52"/>
      <c r="CI42" s="52"/>
      <c r="CJ42" s="50"/>
      <c r="CK42" s="52"/>
      <c r="CL42" s="52"/>
      <c r="CM42" s="51"/>
      <c r="CN42" s="53"/>
      <c r="CO42" s="53"/>
      <c r="CR42" s="54"/>
      <c r="CS42" s="51"/>
      <c r="CT42" s="53"/>
      <c r="CU42" s="53"/>
      <c r="CW42" s="53"/>
      <c r="CX42" s="53"/>
      <c r="CY42" s="7"/>
      <c r="DA42" s="51"/>
      <c r="DB42" s="52"/>
      <c r="DC42" s="52"/>
      <c r="DD42" s="50"/>
      <c r="DE42" s="52"/>
      <c r="DF42" s="52"/>
      <c r="DG42" s="51"/>
      <c r="DH42" s="53"/>
      <c r="DI42" s="53"/>
      <c r="DL42" s="54"/>
      <c r="DM42" s="51"/>
      <c r="DN42" s="53"/>
      <c r="DO42" s="53"/>
      <c r="DQ42" s="53"/>
      <c r="DR42" s="53"/>
      <c r="DS42" s="7"/>
      <c r="DU42" s="51"/>
      <c r="DV42" s="52"/>
      <c r="DW42" s="52"/>
      <c r="DX42" s="50"/>
      <c r="DY42" s="52"/>
      <c r="DZ42" s="52"/>
      <c r="EA42" s="51"/>
      <c r="EC42" s="55"/>
      <c r="EF42" s="54"/>
      <c r="EG42" s="51"/>
      <c r="EH42" s="53"/>
      <c r="EI42" s="53"/>
      <c r="EK42" s="53"/>
      <c r="EL42" s="53"/>
      <c r="EM42" s="7"/>
      <c r="EO42" s="51"/>
      <c r="EP42" s="52"/>
      <c r="EQ42" s="52"/>
      <c r="ER42" s="50"/>
      <c r="ES42" s="52"/>
      <c r="ET42" s="52"/>
      <c r="EU42" s="51"/>
      <c r="EV42" s="53"/>
      <c r="EW42" s="53"/>
      <c r="EZ42" s="54"/>
      <c r="FA42" s="51"/>
      <c r="FB42" s="53"/>
      <c r="FC42" s="53"/>
      <c r="FE42" s="53"/>
      <c r="FF42" s="53"/>
      <c r="FG42" s="7"/>
      <c r="FI42" s="51"/>
      <c r="FJ42" s="52"/>
      <c r="FK42" s="52"/>
      <c r="FL42" s="50"/>
      <c r="FM42" s="52"/>
      <c r="FN42" s="52"/>
      <c r="FO42" s="51"/>
      <c r="FP42" s="53"/>
      <c r="FQ42" s="53"/>
      <c r="FT42" s="54"/>
      <c r="FU42" s="51"/>
      <c r="FV42" s="53"/>
      <c r="FW42" s="53"/>
      <c r="FY42" s="53"/>
      <c r="FZ42" s="53"/>
      <c r="GA42" s="63"/>
      <c r="GB42" s="57"/>
      <c r="GC42" s="57"/>
      <c r="GD42" s="58"/>
      <c r="GE42" s="50"/>
      <c r="GF42" s="59"/>
      <c r="GG42" s="58"/>
      <c r="GH42" s="50"/>
      <c r="GI42" s="60"/>
      <c r="GJ42" s="50"/>
      <c r="GK42" s="50"/>
      <c r="GL42" s="50"/>
      <c r="GM42" s="50"/>
      <c r="GN42" s="61"/>
      <c r="GO42" s="50"/>
      <c r="GP42" s="50"/>
      <c r="GQ42" s="50"/>
      <c r="GR42" s="50"/>
      <c r="GS42" s="50"/>
      <c r="GT42" s="50"/>
      <c r="GU42" s="63"/>
      <c r="GV42" s="57"/>
      <c r="GW42" s="57"/>
      <c r="GX42" s="58"/>
      <c r="GY42" s="50"/>
      <c r="GZ42" s="59"/>
      <c r="HA42" s="58"/>
      <c r="HB42" s="50"/>
      <c r="HC42" s="60"/>
      <c r="HD42" s="50"/>
      <c r="HE42" s="50"/>
      <c r="HF42" s="50"/>
      <c r="HG42" s="50"/>
      <c r="HH42" s="61"/>
      <c r="HI42" s="50"/>
      <c r="HJ42" s="50"/>
      <c r="HK42" s="50"/>
      <c r="HL42" s="50"/>
      <c r="HM42" s="50"/>
      <c r="HN42" s="50"/>
      <c r="HO42" s="63"/>
      <c r="HP42" s="57"/>
      <c r="HQ42" s="57"/>
      <c r="HR42" s="58"/>
      <c r="HS42" s="50"/>
      <c r="HT42" s="59"/>
      <c r="HU42" s="58"/>
      <c r="HV42" s="50"/>
      <c r="HW42" s="60"/>
      <c r="HX42" s="50"/>
      <c r="HY42" s="50"/>
      <c r="HZ42" s="50"/>
      <c r="IA42" s="50"/>
      <c r="IB42" s="61"/>
      <c r="IC42" s="50"/>
      <c r="ID42" s="50"/>
      <c r="IE42" s="50"/>
      <c r="IF42" s="50"/>
      <c r="IG42" s="50"/>
      <c r="IH42" s="50"/>
      <c r="II42" s="63"/>
      <c r="IJ42" s="57"/>
      <c r="IK42" s="57"/>
      <c r="IL42" s="58"/>
      <c r="IM42" s="50"/>
      <c r="IN42" s="59"/>
      <c r="IO42" s="58"/>
      <c r="IP42" s="50"/>
      <c r="IQ42" s="60"/>
      <c r="IR42" s="50"/>
      <c r="IS42" s="50"/>
      <c r="IT42" s="50"/>
      <c r="IU42" s="50"/>
      <c r="IV42" s="61"/>
      <c r="IW42" s="50"/>
      <c r="IX42" s="50"/>
      <c r="IY42" s="50"/>
      <c r="IZ42" s="50"/>
      <c r="JA42" s="50"/>
      <c r="JB42" s="50"/>
    </row>
    <row r="43" spans="1:262" s="8" customFormat="1" ht="13.5" customHeight="1">
      <c r="A43" s="49"/>
      <c r="B43" s="50"/>
      <c r="C43" s="7"/>
      <c r="E43" s="51"/>
      <c r="F43" s="52"/>
      <c r="G43" s="53"/>
      <c r="H43" s="50"/>
      <c r="I43" s="52"/>
      <c r="J43" s="53"/>
      <c r="K43" s="51"/>
      <c r="L43" s="53"/>
      <c r="M43" s="53"/>
      <c r="N43" s="53"/>
      <c r="O43" s="53"/>
      <c r="P43" s="53"/>
      <c r="Q43" s="51"/>
      <c r="R43" s="53"/>
      <c r="S43" s="53"/>
      <c r="U43" s="53"/>
      <c r="V43" s="53"/>
      <c r="W43" s="7"/>
      <c r="Y43" s="51"/>
      <c r="Z43" s="52"/>
      <c r="AA43" s="52"/>
      <c r="AB43" s="50"/>
      <c r="AC43" s="52"/>
      <c r="AD43" s="52"/>
      <c r="AE43" s="51"/>
      <c r="AF43" s="53"/>
      <c r="AG43" s="53"/>
      <c r="AH43" s="53"/>
      <c r="AI43" s="53"/>
      <c r="AJ43" s="53"/>
      <c r="AK43" s="51"/>
      <c r="AM43" s="53"/>
      <c r="AO43" s="53"/>
      <c r="AP43" s="53"/>
      <c r="AQ43" s="7"/>
      <c r="AS43" s="12"/>
      <c r="AT43" s="52"/>
      <c r="AU43" s="52"/>
      <c r="AV43" s="109"/>
      <c r="AW43" s="52"/>
      <c r="AX43" s="52"/>
      <c r="AY43" s="51"/>
      <c r="AZ43" s="53"/>
      <c r="BA43" s="53"/>
      <c r="BB43" s="53"/>
      <c r="BC43" s="53"/>
      <c r="BD43" s="53"/>
      <c r="BE43" s="51"/>
      <c r="BF43" s="53"/>
      <c r="BG43" s="53"/>
      <c r="BI43" s="53"/>
      <c r="BJ43" s="53"/>
      <c r="BK43" s="7"/>
      <c r="BM43" s="51"/>
      <c r="BN43" s="52"/>
      <c r="BO43" s="52"/>
      <c r="BP43" s="50"/>
      <c r="BQ43" s="52"/>
      <c r="BR43" s="52"/>
      <c r="BS43" s="51"/>
      <c r="BT43" s="53"/>
      <c r="BU43" s="53"/>
      <c r="BV43" s="53"/>
      <c r="BW43" s="53"/>
      <c r="BX43" s="53"/>
      <c r="BY43" s="51"/>
      <c r="BZ43" s="53"/>
      <c r="CA43" s="53"/>
      <c r="CC43" s="53"/>
      <c r="CD43" s="53"/>
      <c r="CE43" s="51"/>
      <c r="CG43" s="51"/>
      <c r="CH43" s="52"/>
      <c r="CI43" s="52"/>
      <c r="CJ43" s="50"/>
      <c r="CK43" s="52"/>
      <c r="CL43" s="52"/>
      <c r="CM43" s="51"/>
      <c r="CN43" s="53"/>
      <c r="CO43" s="53"/>
      <c r="CR43" s="54"/>
      <c r="CS43" s="51"/>
      <c r="CT43" s="53"/>
      <c r="CU43" s="53"/>
      <c r="CW43" s="53"/>
      <c r="CX43" s="53"/>
      <c r="CY43" s="7"/>
      <c r="DA43" s="51"/>
      <c r="DB43" s="52"/>
      <c r="DC43" s="52"/>
      <c r="DD43" s="50"/>
      <c r="DE43" s="52"/>
      <c r="DF43" s="52"/>
      <c r="DG43" s="51"/>
      <c r="DH43" s="53"/>
      <c r="DI43" s="53"/>
      <c r="DL43" s="54"/>
      <c r="DM43" s="51"/>
      <c r="DN43" s="53"/>
      <c r="DO43" s="53"/>
      <c r="DQ43" s="53"/>
      <c r="DR43" s="53"/>
      <c r="DS43" s="7"/>
      <c r="DU43" s="51"/>
      <c r="DV43" s="52"/>
      <c r="DW43" s="52"/>
      <c r="DX43" s="50"/>
      <c r="DY43" s="52"/>
      <c r="DZ43" s="52"/>
      <c r="EA43" s="51"/>
      <c r="EC43" s="55"/>
      <c r="EF43" s="54"/>
      <c r="EG43" s="51"/>
      <c r="EH43" s="53"/>
      <c r="EI43" s="53"/>
      <c r="EK43" s="53"/>
      <c r="EL43" s="53"/>
      <c r="EM43" s="7"/>
      <c r="EO43" s="51"/>
      <c r="EP43" s="52"/>
      <c r="EQ43" s="52"/>
      <c r="ER43" s="50"/>
      <c r="ES43" s="52"/>
      <c r="ET43" s="52"/>
      <c r="EU43" s="51"/>
      <c r="EV43" s="53"/>
      <c r="EW43" s="53"/>
      <c r="EZ43" s="54"/>
      <c r="FA43" s="51"/>
      <c r="FB43" s="53"/>
      <c r="FC43" s="53"/>
      <c r="FE43" s="53"/>
      <c r="FF43" s="53"/>
      <c r="FG43" s="7"/>
      <c r="FI43" s="51"/>
      <c r="FJ43" s="52"/>
      <c r="FK43" s="52"/>
      <c r="FL43" s="50"/>
      <c r="FM43" s="52"/>
      <c r="FN43" s="52"/>
      <c r="FO43" s="51"/>
      <c r="FP43" s="53"/>
      <c r="FQ43" s="53"/>
      <c r="FT43" s="54"/>
      <c r="FU43" s="51"/>
      <c r="FV43" s="53"/>
      <c r="FW43" s="53"/>
      <c r="FY43" s="53"/>
      <c r="FZ43" s="53"/>
      <c r="GA43" s="63"/>
      <c r="GB43" s="57"/>
      <c r="GC43" s="57"/>
      <c r="GD43" s="58"/>
      <c r="GE43" s="50"/>
      <c r="GF43" s="59"/>
      <c r="GG43" s="58"/>
      <c r="GH43" s="50"/>
      <c r="GI43" s="60"/>
      <c r="GJ43" s="50"/>
      <c r="GK43" s="50"/>
      <c r="GL43" s="50"/>
      <c r="GM43" s="50"/>
      <c r="GN43" s="61"/>
      <c r="GO43" s="50"/>
      <c r="GP43" s="50"/>
      <c r="GQ43" s="50"/>
      <c r="GR43" s="50"/>
      <c r="GS43" s="50"/>
      <c r="GT43" s="50"/>
      <c r="GU43" s="63"/>
      <c r="GV43" s="57"/>
      <c r="GW43" s="57"/>
      <c r="GX43" s="58"/>
      <c r="GY43" s="50"/>
      <c r="GZ43" s="59"/>
      <c r="HA43" s="58"/>
      <c r="HB43" s="50"/>
      <c r="HC43" s="60"/>
      <c r="HD43" s="50"/>
      <c r="HE43" s="50"/>
      <c r="HF43" s="50"/>
      <c r="HG43" s="50"/>
      <c r="HH43" s="61"/>
      <c r="HI43" s="50"/>
      <c r="HJ43" s="50"/>
      <c r="HK43" s="50"/>
      <c r="HL43" s="50"/>
      <c r="HM43" s="50"/>
      <c r="HN43" s="50"/>
      <c r="HO43" s="63"/>
      <c r="HP43" s="57"/>
      <c r="HQ43" s="57"/>
      <c r="HR43" s="58"/>
      <c r="HS43" s="50"/>
      <c r="HT43" s="59"/>
      <c r="HU43" s="58"/>
      <c r="HV43" s="50"/>
      <c r="HW43" s="60"/>
      <c r="HX43" s="50"/>
      <c r="HY43" s="50"/>
      <c r="HZ43" s="50"/>
      <c r="IA43" s="50"/>
      <c r="IB43" s="61"/>
      <c r="IC43" s="50"/>
      <c r="ID43" s="50"/>
      <c r="IE43" s="50"/>
      <c r="IF43" s="50"/>
      <c r="IG43" s="50"/>
      <c r="IH43" s="50"/>
      <c r="II43" s="63"/>
      <c r="IJ43" s="57"/>
      <c r="IK43" s="57"/>
      <c r="IL43" s="58"/>
      <c r="IM43" s="50"/>
      <c r="IN43" s="59"/>
      <c r="IO43" s="58"/>
      <c r="IP43" s="50"/>
      <c r="IQ43" s="60"/>
      <c r="IR43" s="50"/>
      <c r="IS43" s="50"/>
      <c r="IT43" s="50"/>
      <c r="IU43" s="50"/>
      <c r="IV43" s="61"/>
      <c r="IW43" s="50"/>
      <c r="IX43" s="50"/>
      <c r="IY43" s="50"/>
      <c r="IZ43" s="50"/>
      <c r="JA43" s="50"/>
      <c r="JB43" s="50"/>
    </row>
    <row r="44" spans="1:262" s="8" customFormat="1" ht="13.5" customHeight="1">
      <c r="A44" s="49"/>
      <c r="B44" s="50"/>
      <c r="C44" s="7"/>
      <c r="E44" s="51"/>
      <c r="F44" s="52"/>
      <c r="G44" s="53"/>
      <c r="H44" s="50"/>
      <c r="I44" s="52"/>
      <c r="J44" s="53"/>
      <c r="K44" s="51"/>
      <c r="L44" s="53"/>
      <c r="M44" s="53"/>
      <c r="N44" s="53"/>
      <c r="O44" s="53"/>
      <c r="P44" s="53"/>
      <c r="Q44" s="51"/>
      <c r="R44" s="53"/>
      <c r="S44" s="53"/>
      <c r="U44" s="53"/>
      <c r="V44" s="53"/>
      <c r="W44" s="7"/>
      <c r="Y44" s="51"/>
      <c r="Z44" s="52"/>
      <c r="AA44" s="52"/>
      <c r="AB44" s="50"/>
      <c r="AC44" s="52"/>
      <c r="AD44" s="52"/>
      <c r="AE44" s="51"/>
      <c r="AF44" s="53"/>
      <c r="AG44" s="53"/>
      <c r="AH44" s="53"/>
      <c r="AI44" s="53"/>
      <c r="AJ44" s="53"/>
      <c r="AK44" s="51"/>
      <c r="AM44" s="53"/>
      <c r="AO44" s="53"/>
      <c r="AP44" s="53"/>
      <c r="AQ44" s="7"/>
      <c r="AS44" s="12"/>
      <c r="AT44" s="52"/>
      <c r="AU44" s="52"/>
      <c r="AV44" s="109"/>
      <c r="AW44" s="52"/>
      <c r="AX44" s="52"/>
      <c r="AY44" s="51"/>
      <c r="AZ44" s="53"/>
      <c r="BA44" s="53"/>
      <c r="BB44" s="53"/>
      <c r="BC44" s="53"/>
      <c r="BD44" s="53"/>
      <c r="BE44" s="51"/>
      <c r="BF44" s="53"/>
      <c r="BG44" s="53"/>
      <c r="BI44" s="53"/>
      <c r="BJ44" s="53"/>
      <c r="BK44" s="7"/>
      <c r="BM44" s="51"/>
      <c r="BN44" s="52"/>
      <c r="BO44" s="52"/>
      <c r="BP44" s="50"/>
      <c r="BQ44" s="52"/>
      <c r="BR44" s="52"/>
      <c r="BS44" s="51"/>
      <c r="BT44" s="53"/>
      <c r="BU44" s="53"/>
      <c r="BV44" s="53"/>
      <c r="BW44" s="53"/>
      <c r="BX44" s="53"/>
      <c r="BY44" s="51"/>
      <c r="BZ44" s="53"/>
      <c r="CA44" s="53"/>
      <c r="CC44" s="53"/>
      <c r="CD44" s="53"/>
      <c r="CE44" s="51"/>
      <c r="CG44" s="51"/>
      <c r="CH44" s="52"/>
      <c r="CI44" s="52"/>
      <c r="CJ44" s="50"/>
      <c r="CK44" s="52"/>
      <c r="CL44" s="52"/>
      <c r="CM44" s="51"/>
      <c r="CN44" s="53"/>
      <c r="CO44" s="53"/>
      <c r="CR44" s="54"/>
      <c r="CS44" s="51"/>
      <c r="CT44" s="53"/>
      <c r="CU44" s="53"/>
      <c r="CW44" s="53"/>
      <c r="CX44" s="53"/>
      <c r="CY44" s="7"/>
      <c r="DA44" s="51"/>
      <c r="DB44" s="52"/>
      <c r="DC44" s="52"/>
      <c r="DD44" s="50"/>
      <c r="DE44" s="52"/>
      <c r="DF44" s="52"/>
      <c r="DG44" s="51"/>
      <c r="DH44" s="53"/>
      <c r="DI44" s="53"/>
      <c r="DL44" s="54"/>
      <c r="DM44" s="51"/>
      <c r="DN44" s="53"/>
      <c r="DO44" s="53"/>
      <c r="DQ44" s="53"/>
      <c r="DR44" s="53"/>
      <c r="DS44" s="7"/>
      <c r="DU44" s="51"/>
      <c r="DV44" s="52"/>
      <c r="DW44" s="52"/>
      <c r="DX44" s="50"/>
      <c r="DY44" s="52"/>
      <c r="DZ44" s="52"/>
      <c r="EA44" s="51"/>
      <c r="EC44" s="55"/>
      <c r="EF44" s="54"/>
      <c r="EG44" s="51"/>
      <c r="EH44" s="53"/>
      <c r="EI44" s="53"/>
      <c r="EK44" s="53"/>
      <c r="EL44" s="53"/>
      <c r="EM44" s="7"/>
      <c r="EO44" s="51"/>
      <c r="EP44" s="52"/>
      <c r="EQ44" s="52"/>
      <c r="ER44" s="50"/>
      <c r="ES44" s="52"/>
      <c r="ET44" s="52"/>
      <c r="EU44" s="51"/>
      <c r="EV44" s="53"/>
      <c r="EW44" s="53"/>
      <c r="EZ44" s="54"/>
      <c r="FA44" s="51"/>
      <c r="FB44" s="53"/>
      <c r="FC44" s="53"/>
      <c r="FE44" s="53"/>
      <c r="FF44" s="53"/>
      <c r="FG44" s="7"/>
      <c r="FI44" s="51"/>
      <c r="FJ44" s="52"/>
      <c r="FK44" s="52"/>
      <c r="FL44" s="50"/>
      <c r="FM44" s="52"/>
      <c r="FN44" s="52"/>
      <c r="FO44" s="51"/>
      <c r="FP44" s="53"/>
      <c r="FQ44" s="53"/>
      <c r="FT44" s="54"/>
      <c r="FU44" s="51"/>
      <c r="FV44" s="53"/>
      <c r="FW44" s="53"/>
      <c r="FY44" s="53"/>
      <c r="FZ44" s="53"/>
      <c r="GA44" s="63"/>
      <c r="GB44" s="57"/>
      <c r="GC44" s="57"/>
      <c r="GD44" s="58"/>
      <c r="GE44" s="50"/>
      <c r="GF44" s="59"/>
      <c r="GG44" s="58"/>
      <c r="GH44" s="50"/>
      <c r="GI44" s="60"/>
      <c r="GJ44" s="50"/>
      <c r="GK44" s="50"/>
      <c r="GL44" s="50"/>
      <c r="GM44" s="50"/>
      <c r="GN44" s="61"/>
      <c r="GO44" s="50"/>
      <c r="GP44" s="50"/>
      <c r="GQ44" s="50"/>
      <c r="GR44" s="50"/>
      <c r="GS44" s="50"/>
      <c r="GT44" s="50"/>
      <c r="GU44" s="63"/>
      <c r="GV44" s="57"/>
      <c r="GW44" s="57"/>
      <c r="GX44" s="58"/>
      <c r="GY44" s="50"/>
      <c r="GZ44" s="59"/>
      <c r="HA44" s="58"/>
      <c r="HB44" s="50"/>
      <c r="HC44" s="60"/>
      <c r="HD44" s="50"/>
      <c r="HE44" s="50"/>
      <c r="HF44" s="50"/>
      <c r="HG44" s="50"/>
      <c r="HH44" s="61"/>
      <c r="HI44" s="50"/>
      <c r="HJ44" s="50"/>
      <c r="HK44" s="50"/>
      <c r="HL44" s="50"/>
      <c r="HM44" s="50"/>
      <c r="HN44" s="50"/>
      <c r="HO44" s="63"/>
      <c r="HP44" s="57"/>
      <c r="HQ44" s="57"/>
      <c r="HR44" s="58"/>
      <c r="HS44" s="50"/>
      <c r="HT44" s="59"/>
      <c r="HU44" s="58"/>
      <c r="HV44" s="50"/>
      <c r="HW44" s="60"/>
      <c r="HX44" s="50"/>
      <c r="HY44" s="50"/>
      <c r="HZ44" s="50"/>
      <c r="IA44" s="50"/>
      <c r="IB44" s="61"/>
      <c r="IC44" s="50"/>
      <c r="ID44" s="50"/>
      <c r="IE44" s="50"/>
      <c r="IF44" s="50"/>
      <c r="IG44" s="50"/>
      <c r="IH44" s="50"/>
      <c r="II44" s="63"/>
      <c r="IJ44" s="57"/>
      <c r="IK44" s="57"/>
      <c r="IL44" s="58"/>
      <c r="IM44" s="50"/>
      <c r="IN44" s="59"/>
      <c r="IO44" s="58"/>
      <c r="IP44" s="50"/>
      <c r="IQ44" s="60"/>
      <c r="IR44" s="50"/>
      <c r="IS44" s="50"/>
      <c r="IT44" s="50"/>
      <c r="IU44" s="50"/>
      <c r="IV44" s="61"/>
      <c r="IW44" s="50"/>
      <c r="IX44" s="50"/>
      <c r="IY44" s="50"/>
      <c r="IZ44" s="50"/>
      <c r="JA44" s="50"/>
      <c r="JB44" s="50"/>
    </row>
    <row r="45" spans="1:262" s="8" customFormat="1" ht="13.5" customHeight="1">
      <c r="A45" s="49"/>
      <c r="B45" s="50"/>
      <c r="C45" s="7"/>
      <c r="E45" s="51"/>
      <c r="F45" s="52"/>
      <c r="G45" s="53"/>
      <c r="H45" s="50"/>
      <c r="I45" s="52"/>
      <c r="J45" s="53"/>
      <c r="K45" s="51"/>
      <c r="L45" s="53"/>
      <c r="M45" s="53"/>
      <c r="N45" s="53"/>
      <c r="O45" s="53"/>
      <c r="P45" s="53"/>
      <c r="Q45" s="51"/>
      <c r="R45" s="53"/>
      <c r="S45" s="53"/>
      <c r="U45" s="53"/>
      <c r="V45" s="53"/>
      <c r="W45" s="7"/>
      <c r="Y45" s="51"/>
      <c r="Z45" s="52"/>
      <c r="AA45" s="52"/>
      <c r="AB45" s="50"/>
      <c r="AC45" s="52"/>
      <c r="AD45" s="52"/>
      <c r="AE45" s="51"/>
      <c r="AF45" s="53"/>
      <c r="AG45" s="53"/>
      <c r="AH45" s="53"/>
      <c r="AI45" s="53"/>
      <c r="AJ45" s="53"/>
      <c r="AK45" s="51"/>
      <c r="AM45" s="53"/>
      <c r="AO45" s="53"/>
      <c r="AP45" s="53"/>
      <c r="AQ45" s="7"/>
      <c r="AS45" s="12"/>
      <c r="AT45" s="52"/>
      <c r="AU45" s="52"/>
      <c r="AV45" s="109"/>
      <c r="AW45" s="52"/>
      <c r="AX45" s="52"/>
      <c r="AY45" s="51"/>
      <c r="AZ45" s="53"/>
      <c r="BA45" s="53"/>
      <c r="BB45" s="53"/>
      <c r="BC45" s="53"/>
      <c r="BD45" s="53"/>
      <c r="BE45" s="51"/>
      <c r="BF45" s="53"/>
      <c r="BG45" s="53"/>
      <c r="BI45" s="53"/>
      <c r="BJ45" s="53"/>
      <c r="BK45" s="7"/>
      <c r="BM45" s="51"/>
      <c r="BN45" s="52"/>
      <c r="BO45" s="52"/>
      <c r="BP45" s="50"/>
      <c r="BQ45" s="52"/>
      <c r="BR45" s="52"/>
      <c r="BS45" s="51"/>
      <c r="BT45" s="53"/>
      <c r="BU45" s="53"/>
      <c r="BV45" s="53"/>
      <c r="BW45" s="53"/>
      <c r="BX45" s="53"/>
      <c r="BY45" s="51"/>
      <c r="BZ45" s="53"/>
      <c r="CA45" s="53"/>
      <c r="CC45" s="53"/>
      <c r="CD45" s="53"/>
      <c r="CE45" s="51"/>
      <c r="CG45" s="51"/>
      <c r="CH45" s="52"/>
      <c r="CI45" s="52"/>
      <c r="CJ45" s="50"/>
      <c r="CK45" s="52"/>
      <c r="CL45" s="52"/>
      <c r="CM45" s="51"/>
      <c r="CN45" s="53"/>
      <c r="CO45" s="53"/>
      <c r="CR45" s="54"/>
      <c r="CS45" s="51"/>
      <c r="CT45" s="53"/>
      <c r="CU45" s="53"/>
      <c r="CW45" s="53"/>
      <c r="CX45" s="53"/>
      <c r="CY45" s="7"/>
      <c r="DA45" s="51"/>
      <c r="DB45" s="52"/>
      <c r="DC45" s="52"/>
      <c r="DD45" s="50"/>
      <c r="DE45" s="52"/>
      <c r="DF45" s="52"/>
      <c r="DG45" s="51"/>
      <c r="DH45" s="53"/>
      <c r="DI45" s="53"/>
      <c r="DL45" s="54"/>
      <c r="DM45" s="51"/>
      <c r="DN45" s="53"/>
      <c r="DO45" s="53"/>
      <c r="DQ45" s="53"/>
      <c r="DR45" s="53"/>
      <c r="DS45" s="7"/>
      <c r="DU45" s="51"/>
      <c r="DV45" s="52"/>
      <c r="DW45" s="52"/>
      <c r="DX45" s="50"/>
      <c r="DY45" s="52"/>
      <c r="DZ45" s="52"/>
      <c r="EA45" s="51"/>
      <c r="EC45" s="55"/>
      <c r="EF45" s="54"/>
      <c r="EG45" s="51"/>
      <c r="EH45" s="53"/>
      <c r="EI45" s="53"/>
      <c r="EK45" s="53"/>
      <c r="EL45" s="53"/>
      <c r="EM45" s="7"/>
      <c r="EO45" s="51"/>
      <c r="EP45" s="52"/>
      <c r="EQ45" s="52"/>
      <c r="ER45" s="50"/>
      <c r="ES45" s="52"/>
      <c r="ET45" s="52"/>
      <c r="EU45" s="51"/>
      <c r="EV45" s="53"/>
      <c r="EW45" s="53"/>
      <c r="EZ45" s="54"/>
      <c r="FA45" s="51"/>
      <c r="FB45" s="53"/>
      <c r="FC45" s="53"/>
      <c r="FE45" s="53"/>
      <c r="FF45" s="53"/>
      <c r="FG45" s="7"/>
      <c r="FI45" s="51"/>
      <c r="FJ45" s="52"/>
      <c r="FK45" s="52"/>
      <c r="FL45" s="50"/>
      <c r="FM45" s="52"/>
      <c r="FN45" s="52"/>
      <c r="FO45" s="51"/>
      <c r="FP45" s="53"/>
      <c r="FQ45" s="53"/>
      <c r="FT45" s="54"/>
      <c r="FU45" s="51"/>
      <c r="FV45" s="53"/>
      <c r="FW45" s="53"/>
      <c r="FY45" s="53"/>
      <c r="FZ45" s="53"/>
      <c r="GA45" s="63"/>
      <c r="GB45" s="57"/>
      <c r="GC45" s="57"/>
      <c r="GD45" s="58"/>
      <c r="GE45" s="50"/>
      <c r="GF45" s="59"/>
      <c r="GG45" s="58"/>
      <c r="GH45" s="50"/>
      <c r="GI45" s="60"/>
      <c r="GJ45" s="50"/>
      <c r="GK45" s="50"/>
      <c r="GL45" s="50"/>
      <c r="GM45" s="50"/>
      <c r="GN45" s="61"/>
      <c r="GO45" s="50"/>
      <c r="GP45" s="50"/>
      <c r="GQ45" s="50"/>
      <c r="GR45" s="50"/>
      <c r="GS45" s="50"/>
      <c r="GT45" s="50"/>
      <c r="GU45" s="63"/>
      <c r="GV45" s="57"/>
      <c r="GW45" s="57"/>
      <c r="GX45" s="58"/>
      <c r="GY45" s="50"/>
      <c r="GZ45" s="59"/>
      <c r="HA45" s="58"/>
      <c r="HB45" s="50"/>
      <c r="HC45" s="60"/>
      <c r="HD45" s="50"/>
      <c r="HE45" s="50"/>
      <c r="HF45" s="50"/>
      <c r="HG45" s="50"/>
      <c r="HH45" s="61"/>
      <c r="HI45" s="50"/>
      <c r="HJ45" s="50"/>
      <c r="HK45" s="50"/>
      <c r="HL45" s="50"/>
      <c r="HM45" s="50"/>
      <c r="HN45" s="50"/>
      <c r="HO45" s="63"/>
      <c r="HP45" s="57"/>
      <c r="HQ45" s="57"/>
      <c r="HR45" s="58"/>
      <c r="HS45" s="50"/>
      <c r="HT45" s="59"/>
      <c r="HU45" s="58"/>
      <c r="HV45" s="50"/>
      <c r="HW45" s="60"/>
      <c r="HX45" s="50"/>
      <c r="HY45" s="50"/>
      <c r="HZ45" s="50"/>
      <c r="IA45" s="50"/>
      <c r="IB45" s="61"/>
      <c r="IC45" s="50"/>
      <c r="ID45" s="50"/>
      <c r="IE45" s="50"/>
      <c r="IF45" s="50"/>
      <c r="IG45" s="50"/>
      <c r="IH45" s="50"/>
      <c r="II45" s="63"/>
      <c r="IJ45" s="57"/>
      <c r="IK45" s="57"/>
      <c r="IL45" s="58"/>
      <c r="IM45" s="50"/>
      <c r="IN45" s="59"/>
      <c r="IO45" s="58"/>
      <c r="IP45" s="50"/>
      <c r="IQ45" s="60"/>
      <c r="IR45" s="50"/>
      <c r="IS45" s="50"/>
      <c r="IT45" s="50"/>
      <c r="IU45" s="50"/>
      <c r="IV45" s="61"/>
      <c r="IW45" s="50"/>
      <c r="IX45" s="50"/>
      <c r="IY45" s="50"/>
      <c r="IZ45" s="50"/>
      <c r="JA45" s="50"/>
      <c r="JB45" s="50"/>
    </row>
    <row r="46" spans="1:262" s="8" customFormat="1" ht="13.5" customHeight="1">
      <c r="A46" s="49"/>
      <c r="B46" s="50"/>
      <c r="C46" s="7"/>
      <c r="E46" s="51"/>
      <c r="F46" s="52"/>
      <c r="G46" s="53"/>
      <c r="H46" s="50"/>
      <c r="I46" s="52"/>
      <c r="J46" s="53"/>
      <c r="K46" s="51"/>
      <c r="L46" s="53"/>
      <c r="M46" s="53"/>
      <c r="N46" s="53"/>
      <c r="O46" s="53"/>
      <c r="P46" s="53"/>
      <c r="Q46" s="51"/>
      <c r="R46" s="53"/>
      <c r="S46" s="53"/>
      <c r="U46" s="53"/>
      <c r="V46" s="53"/>
      <c r="W46" s="7"/>
      <c r="Y46" s="51"/>
      <c r="Z46" s="52"/>
      <c r="AA46" s="52"/>
      <c r="AB46" s="50"/>
      <c r="AC46" s="52"/>
      <c r="AD46" s="52"/>
      <c r="AE46" s="51"/>
      <c r="AF46" s="53"/>
      <c r="AG46" s="53"/>
      <c r="AH46" s="53"/>
      <c r="AI46" s="53"/>
      <c r="AJ46" s="53"/>
      <c r="AK46" s="51"/>
      <c r="AM46" s="53"/>
      <c r="AO46" s="53"/>
      <c r="AP46" s="53"/>
      <c r="AQ46" s="7"/>
      <c r="AS46" s="51"/>
      <c r="AT46" s="68"/>
      <c r="AU46" s="52"/>
      <c r="AV46" s="110"/>
      <c r="AW46" s="52"/>
      <c r="AX46" s="52"/>
      <c r="AY46" s="51"/>
      <c r="AZ46" s="53"/>
      <c r="BA46" s="53"/>
      <c r="BB46" s="53"/>
      <c r="BC46" s="53"/>
      <c r="BD46" s="53"/>
      <c r="BE46" s="51"/>
      <c r="BF46" s="53"/>
      <c r="BG46" s="53"/>
      <c r="BI46" s="53"/>
      <c r="BJ46" s="53"/>
      <c r="BK46" s="7"/>
      <c r="BM46" s="51"/>
      <c r="BN46" s="52"/>
      <c r="BO46" s="52"/>
      <c r="BP46" s="50"/>
      <c r="BQ46" s="52"/>
      <c r="BR46" s="52"/>
      <c r="BS46" s="51"/>
      <c r="BT46" s="53"/>
      <c r="BU46" s="53"/>
      <c r="BV46" s="53"/>
      <c r="BW46" s="53"/>
      <c r="BX46" s="53"/>
      <c r="BY46" s="51"/>
      <c r="BZ46" s="53"/>
      <c r="CA46" s="53"/>
      <c r="CC46" s="53"/>
      <c r="CD46" s="53"/>
      <c r="CE46" s="51"/>
      <c r="CG46" s="51"/>
      <c r="CH46" s="52"/>
      <c r="CI46" s="52"/>
      <c r="CJ46" s="50"/>
      <c r="CK46" s="52"/>
      <c r="CL46" s="52"/>
      <c r="CM46" s="51"/>
      <c r="CN46" s="53"/>
      <c r="CO46" s="53"/>
      <c r="CR46" s="54"/>
      <c r="CS46" s="51"/>
      <c r="CT46" s="53"/>
      <c r="CU46" s="53"/>
      <c r="CW46" s="53"/>
      <c r="CX46" s="53"/>
      <c r="CY46" s="7"/>
      <c r="DA46" s="51"/>
      <c r="DB46" s="52"/>
      <c r="DC46" s="52"/>
      <c r="DD46" s="50"/>
      <c r="DE46" s="52"/>
      <c r="DF46" s="52"/>
      <c r="DG46" s="51"/>
      <c r="DH46" s="53"/>
      <c r="DI46" s="53"/>
      <c r="DL46" s="54"/>
      <c r="DM46" s="51"/>
      <c r="DN46" s="53"/>
      <c r="DO46" s="53"/>
      <c r="DQ46" s="53"/>
      <c r="DR46" s="53"/>
      <c r="DS46" s="7"/>
      <c r="DU46" s="51"/>
      <c r="DV46" s="52"/>
      <c r="DW46" s="52"/>
      <c r="DX46" s="50"/>
      <c r="DY46" s="52"/>
      <c r="DZ46" s="52"/>
      <c r="EA46" s="51"/>
      <c r="EC46" s="55"/>
      <c r="EF46" s="54"/>
      <c r="EG46" s="51"/>
      <c r="EH46" s="53"/>
      <c r="EI46" s="53"/>
      <c r="EK46" s="53"/>
      <c r="EL46" s="53"/>
      <c r="EM46" s="7"/>
      <c r="EO46" s="51"/>
      <c r="EP46" s="52"/>
      <c r="EQ46" s="52"/>
      <c r="ER46" s="50"/>
      <c r="ES46" s="52"/>
      <c r="ET46" s="52"/>
      <c r="EU46" s="51"/>
      <c r="EV46" s="53"/>
      <c r="EW46" s="53"/>
      <c r="EZ46" s="54"/>
      <c r="FA46" s="51"/>
      <c r="FB46" s="53"/>
      <c r="FC46" s="53"/>
      <c r="FE46" s="53"/>
      <c r="FF46" s="53"/>
      <c r="FG46" s="7"/>
      <c r="FI46" s="51"/>
      <c r="FJ46" s="52"/>
      <c r="FK46" s="52"/>
      <c r="FL46" s="50"/>
      <c r="FM46" s="52"/>
      <c r="FN46" s="52"/>
      <c r="FO46" s="51"/>
      <c r="FP46" s="53"/>
      <c r="FQ46" s="53"/>
      <c r="FT46" s="54"/>
      <c r="FU46" s="51"/>
      <c r="FV46" s="53"/>
      <c r="FW46" s="53"/>
      <c r="FY46" s="53"/>
      <c r="FZ46" s="53"/>
      <c r="GA46" s="63"/>
      <c r="GB46" s="57"/>
      <c r="GC46" s="57"/>
      <c r="GD46" s="58"/>
      <c r="GE46" s="51"/>
      <c r="GF46" s="51"/>
      <c r="GG46" s="52"/>
      <c r="GH46" s="51"/>
      <c r="GI46" s="60"/>
      <c r="GJ46" s="50"/>
      <c r="GK46" s="50"/>
      <c r="GL46" s="50"/>
      <c r="GM46" s="50"/>
      <c r="GN46" s="61"/>
      <c r="GO46" s="50"/>
      <c r="GP46" s="50"/>
      <c r="GQ46" s="50"/>
      <c r="GR46" s="50"/>
      <c r="GS46" s="50"/>
      <c r="GT46" s="50"/>
      <c r="GU46" s="63"/>
      <c r="GV46" s="57"/>
      <c r="GW46" s="57"/>
      <c r="GX46" s="58"/>
      <c r="GY46" s="51"/>
      <c r="GZ46" s="51"/>
      <c r="HA46" s="52"/>
      <c r="HB46" s="51"/>
      <c r="HC46" s="60"/>
      <c r="HD46" s="50"/>
      <c r="HE46" s="50"/>
      <c r="HF46" s="50"/>
      <c r="HG46" s="50"/>
      <c r="HH46" s="61"/>
      <c r="HI46" s="50"/>
      <c r="HJ46" s="50"/>
      <c r="HK46" s="50"/>
      <c r="HL46" s="50"/>
      <c r="HM46" s="50"/>
      <c r="HN46" s="50"/>
      <c r="HO46" s="63"/>
      <c r="HP46" s="57"/>
      <c r="HQ46" s="57"/>
      <c r="HR46" s="58"/>
      <c r="HS46" s="51"/>
      <c r="HT46" s="51"/>
      <c r="HU46" s="52"/>
      <c r="HV46" s="51"/>
      <c r="HW46" s="60"/>
      <c r="HX46" s="50"/>
      <c r="HY46" s="50"/>
      <c r="HZ46" s="50"/>
      <c r="IA46" s="50"/>
      <c r="IB46" s="61"/>
      <c r="IC46" s="50"/>
      <c r="ID46" s="50"/>
      <c r="IE46" s="50"/>
      <c r="IF46" s="50"/>
      <c r="IG46" s="50"/>
      <c r="IH46" s="50"/>
      <c r="II46" s="63"/>
      <c r="IJ46" s="57"/>
      <c r="IK46" s="57"/>
      <c r="IL46" s="58"/>
      <c r="IM46" s="51"/>
      <c r="IN46" s="51"/>
      <c r="IO46" s="52"/>
      <c r="IP46" s="51"/>
      <c r="IQ46" s="60"/>
      <c r="IR46" s="50"/>
      <c r="IS46" s="50"/>
      <c r="IT46" s="50"/>
      <c r="IU46" s="50"/>
      <c r="IV46" s="61"/>
      <c r="IW46" s="50"/>
      <c r="IX46" s="50"/>
      <c r="IY46" s="50"/>
      <c r="IZ46" s="50"/>
      <c r="JA46" s="50"/>
      <c r="JB46" s="50"/>
    </row>
    <row r="47" spans="1:262" s="8" customFormat="1" ht="13.5" customHeight="1">
      <c r="A47" s="49"/>
      <c r="B47" s="50"/>
      <c r="C47" s="7"/>
      <c r="E47" s="51"/>
      <c r="F47" s="52"/>
      <c r="G47" s="53"/>
      <c r="H47" s="50"/>
      <c r="I47" s="52"/>
      <c r="J47" s="53"/>
      <c r="K47" s="51"/>
      <c r="L47" s="53"/>
      <c r="M47" s="53"/>
      <c r="N47" s="53"/>
      <c r="O47" s="53"/>
      <c r="P47" s="53"/>
      <c r="Q47" s="51"/>
      <c r="R47" s="53"/>
      <c r="S47" s="53"/>
      <c r="U47" s="53"/>
      <c r="V47" s="53"/>
      <c r="W47" s="7"/>
      <c r="Y47" s="51"/>
      <c r="Z47" s="52"/>
      <c r="AA47" s="52"/>
      <c r="AB47" s="50"/>
      <c r="AC47" s="52"/>
      <c r="AD47" s="52"/>
      <c r="AE47" s="51"/>
      <c r="AF47" s="53"/>
      <c r="AG47" s="53"/>
      <c r="AH47" s="53"/>
      <c r="AI47" s="53"/>
      <c r="AJ47" s="53"/>
      <c r="AK47" s="51"/>
      <c r="AM47" s="53"/>
      <c r="AO47" s="53"/>
      <c r="AP47" s="53"/>
      <c r="AQ47" s="7"/>
      <c r="AS47" s="51"/>
      <c r="AT47" s="68"/>
      <c r="AU47" s="52"/>
      <c r="AV47" s="110"/>
      <c r="AW47" s="52"/>
      <c r="AX47" s="52"/>
      <c r="AY47" s="51"/>
      <c r="AZ47" s="53"/>
      <c r="BA47" s="53"/>
      <c r="BB47" s="53"/>
      <c r="BC47" s="53"/>
      <c r="BD47" s="53"/>
      <c r="BE47" s="51"/>
      <c r="BF47" s="53"/>
      <c r="BG47" s="53"/>
      <c r="BI47" s="53"/>
      <c r="BJ47" s="53"/>
      <c r="BK47" s="7"/>
      <c r="BM47" s="51"/>
      <c r="BN47" s="52"/>
      <c r="BO47" s="52"/>
      <c r="BP47" s="50"/>
      <c r="BQ47" s="52"/>
      <c r="BR47" s="52"/>
      <c r="BS47" s="51"/>
      <c r="BT47" s="53"/>
      <c r="BU47" s="53"/>
      <c r="BV47" s="53"/>
      <c r="BW47" s="53"/>
      <c r="BX47" s="53"/>
      <c r="BY47" s="51"/>
      <c r="BZ47" s="53"/>
      <c r="CA47" s="53"/>
      <c r="CC47" s="53"/>
      <c r="CD47" s="53"/>
      <c r="CE47" s="51"/>
      <c r="CG47" s="51"/>
      <c r="CH47" s="52"/>
      <c r="CI47" s="52"/>
      <c r="CJ47" s="50"/>
      <c r="CK47" s="52"/>
      <c r="CL47" s="52"/>
      <c r="CM47" s="51"/>
      <c r="CN47" s="53"/>
      <c r="CO47" s="53"/>
      <c r="CR47" s="54"/>
      <c r="CS47" s="51"/>
      <c r="CT47" s="53"/>
      <c r="CU47" s="53"/>
      <c r="CW47" s="53"/>
      <c r="CX47" s="53"/>
      <c r="CY47" s="7"/>
      <c r="DA47" s="51"/>
      <c r="DB47" s="52"/>
      <c r="DC47" s="52"/>
      <c r="DD47" s="50"/>
      <c r="DE47" s="52"/>
      <c r="DF47" s="52"/>
      <c r="DG47" s="51"/>
      <c r="DH47" s="53"/>
      <c r="DI47" s="53"/>
      <c r="DL47" s="54"/>
      <c r="DM47" s="51"/>
      <c r="DN47" s="53"/>
      <c r="DO47" s="53"/>
      <c r="DQ47" s="53"/>
      <c r="DR47" s="53"/>
      <c r="DS47" s="7"/>
      <c r="DU47" s="51"/>
      <c r="DV47" s="52"/>
      <c r="DW47" s="52"/>
      <c r="DX47" s="50"/>
      <c r="DY47" s="52"/>
      <c r="DZ47" s="52"/>
      <c r="EA47" s="51"/>
      <c r="EC47" s="55"/>
      <c r="EF47" s="54"/>
      <c r="EG47" s="51"/>
      <c r="EH47" s="53"/>
      <c r="EI47" s="53"/>
      <c r="EK47" s="53"/>
      <c r="EL47" s="53"/>
      <c r="EM47" s="7"/>
      <c r="EO47" s="51"/>
      <c r="EP47" s="52"/>
      <c r="EQ47" s="52"/>
      <c r="ER47" s="50"/>
      <c r="ES47" s="52"/>
      <c r="ET47" s="52"/>
      <c r="EU47" s="51"/>
      <c r="EV47" s="53"/>
      <c r="EW47" s="53"/>
      <c r="EZ47" s="54"/>
      <c r="FA47" s="51"/>
      <c r="FB47" s="53"/>
      <c r="FC47" s="53"/>
      <c r="FE47" s="53"/>
      <c r="FF47" s="53"/>
      <c r="FG47" s="7"/>
      <c r="FI47" s="51"/>
      <c r="FJ47" s="52"/>
      <c r="FK47" s="52"/>
      <c r="FL47" s="50"/>
      <c r="FM47" s="52"/>
      <c r="FN47" s="52"/>
      <c r="FO47" s="51"/>
      <c r="FP47" s="53"/>
      <c r="FQ47" s="53"/>
      <c r="FT47" s="54"/>
      <c r="FU47" s="51"/>
      <c r="FV47" s="53"/>
      <c r="FW47" s="53"/>
      <c r="FY47" s="53"/>
      <c r="FZ47" s="53"/>
      <c r="GA47" s="63"/>
      <c r="GB47" s="57"/>
      <c r="GC47" s="57"/>
      <c r="GD47" s="58"/>
      <c r="GE47" s="50"/>
      <c r="GF47" s="59"/>
      <c r="GG47" s="58"/>
      <c r="GH47" s="50"/>
      <c r="GI47" s="60"/>
      <c r="GJ47" s="50"/>
      <c r="GK47" s="50"/>
      <c r="GL47" s="50"/>
      <c r="GM47" s="50"/>
      <c r="GN47" s="61"/>
      <c r="GO47" s="50"/>
      <c r="GP47" s="50"/>
      <c r="GQ47" s="50"/>
      <c r="GR47" s="50"/>
      <c r="GS47" s="50"/>
      <c r="GT47" s="50"/>
      <c r="GU47" s="63"/>
      <c r="GV47" s="57"/>
      <c r="GW47" s="57"/>
      <c r="GX47" s="58"/>
      <c r="GY47" s="50"/>
      <c r="GZ47" s="59"/>
      <c r="HA47" s="58"/>
      <c r="HB47" s="50"/>
      <c r="HC47" s="60"/>
      <c r="HD47" s="50"/>
      <c r="HE47" s="50"/>
      <c r="HF47" s="50"/>
      <c r="HG47" s="50"/>
      <c r="HH47" s="61"/>
      <c r="HI47" s="50"/>
      <c r="HJ47" s="50"/>
      <c r="HK47" s="50"/>
      <c r="HL47" s="50"/>
      <c r="HM47" s="50"/>
      <c r="HN47" s="50"/>
      <c r="HO47" s="63"/>
      <c r="HP47" s="57"/>
      <c r="HQ47" s="57"/>
      <c r="HR47" s="58"/>
      <c r="HS47" s="50"/>
      <c r="HT47" s="59"/>
      <c r="HU47" s="58"/>
      <c r="HV47" s="50"/>
      <c r="HW47" s="60"/>
      <c r="HX47" s="50"/>
      <c r="HY47" s="50"/>
      <c r="HZ47" s="50"/>
      <c r="IA47" s="50"/>
      <c r="IB47" s="61"/>
      <c r="IC47" s="50"/>
      <c r="ID47" s="50"/>
      <c r="IE47" s="50"/>
      <c r="IF47" s="50"/>
      <c r="IG47" s="50"/>
      <c r="IH47" s="50"/>
      <c r="II47" s="63"/>
      <c r="IJ47" s="57"/>
      <c r="IK47" s="57"/>
      <c r="IL47" s="58"/>
      <c r="IM47" s="50"/>
      <c r="IN47" s="59"/>
      <c r="IO47" s="58"/>
      <c r="IP47" s="50"/>
      <c r="IQ47" s="60"/>
      <c r="IR47" s="50"/>
      <c r="IS47" s="50"/>
      <c r="IT47" s="50"/>
      <c r="IU47" s="50"/>
      <c r="IV47" s="61"/>
      <c r="IW47" s="50"/>
      <c r="IX47" s="50"/>
      <c r="IY47" s="50"/>
      <c r="IZ47" s="50"/>
      <c r="JA47" s="50"/>
      <c r="JB47" s="50"/>
    </row>
    <row r="48" spans="1:262" s="8" customFormat="1" ht="13.5" customHeight="1">
      <c r="A48" s="49"/>
      <c r="B48" s="50"/>
      <c r="C48" s="7"/>
      <c r="E48" s="51"/>
      <c r="F48" s="52"/>
      <c r="G48" s="53"/>
      <c r="H48" s="50"/>
      <c r="I48" s="52"/>
      <c r="J48" s="53"/>
      <c r="K48" s="51"/>
      <c r="L48" s="53"/>
      <c r="M48" s="53"/>
      <c r="P48" s="54"/>
      <c r="Q48" s="51"/>
      <c r="R48" s="53"/>
      <c r="S48" s="53"/>
      <c r="U48" s="53"/>
      <c r="V48" s="53"/>
      <c r="W48" s="7"/>
      <c r="Y48" s="51"/>
      <c r="Z48" s="52"/>
      <c r="AA48" s="52"/>
      <c r="AB48" s="50"/>
      <c r="AC48" s="52"/>
      <c r="AD48" s="52"/>
      <c r="AE48" s="51"/>
      <c r="AF48" s="53"/>
      <c r="AG48" s="53"/>
      <c r="AJ48" s="54"/>
      <c r="AK48" s="51"/>
      <c r="AM48" s="53"/>
      <c r="AO48" s="53"/>
      <c r="AP48" s="53"/>
      <c r="AQ48" s="7"/>
      <c r="AS48" s="51"/>
      <c r="AT48" s="68"/>
      <c r="AU48" s="52"/>
      <c r="AV48" s="110"/>
      <c r="AW48" s="52"/>
      <c r="AX48" s="52"/>
      <c r="AY48" s="51"/>
      <c r="AZ48" s="53"/>
      <c r="BA48" s="53"/>
      <c r="BD48" s="54"/>
      <c r="BE48" s="51"/>
      <c r="BF48" s="53"/>
      <c r="BG48" s="53"/>
      <c r="BI48" s="53"/>
      <c r="BJ48" s="53"/>
      <c r="BK48" s="7"/>
      <c r="BM48" s="51"/>
      <c r="BN48" s="52"/>
      <c r="BO48" s="52"/>
      <c r="BP48" s="50"/>
      <c r="BQ48" s="52"/>
      <c r="BR48" s="52"/>
      <c r="BS48" s="51"/>
      <c r="BT48" s="53"/>
      <c r="BU48" s="53"/>
      <c r="BX48" s="54"/>
      <c r="BY48" s="51"/>
      <c r="BZ48" s="53"/>
      <c r="CA48" s="53"/>
      <c r="CC48" s="53"/>
      <c r="CD48" s="53"/>
      <c r="CE48" s="51"/>
      <c r="CG48" s="51"/>
      <c r="CH48" s="52"/>
      <c r="CI48" s="52"/>
      <c r="CJ48" s="50"/>
      <c r="CK48" s="52"/>
      <c r="CL48" s="52"/>
      <c r="CM48" s="51"/>
      <c r="CN48" s="53"/>
      <c r="CO48" s="53"/>
      <c r="CR48" s="54"/>
      <c r="CS48" s="51"/>
      <c r="CT48" s="53"/>
      <c r="CU48" s="53"/>
      <c r="CW48" s="53"/>
      <c r="CX48" s="53"/>
      <c r="CY48" s="7"/>
      <c r="DA48" s="51"/>
      <c r="DB48" s="52"/>
      <c r="DC48" s="52"/>
      <c r="DD48" s="50"/>
      <c r="DE48" s="52"/>
      <c r="DF48" s="52"/>
      <c r="DG48" s="51"/>
      <c r="DH48" s="53"/>
      <c r="DI48" s="53"/>
      <c r="DL48" s="54"/>
      <c r="DM48" s="51"/>
      <c r="DN48" s="53"/>
      <c r="DO48" s="53"/>
      <c r="DQ48" s="53"/>
      <c r="DR48" s="53"/>
      <c r="DS48" s="7"/>
      <c r="DU48" s="51"/>
      <c r="DV48" s="52"/>
      <c r="DW48" s="52"/>
      <c r="DX48" s="50"/>
      <c r="DY48" s="52"/>
      <c r="DZ48" s="52"/>
      <c r="EA48" s="51"/>
      <c r="EC48" s="55"/>
      <c r="EF48" s="54"/>
      <c r="EG48" s="51"/>
      <c r="EH48" s="53"/>
      <c r="EI48" s="53"/>
      <c r="EK48" s="53"/>
      <c r="EL48" s="53"/>
      <c r="EM48" s="7"/>
      <c r="EO48" s="51"/>
      <c r="EP48" s="52"/>
      <c r="EQ48" s="52"/>
      <c r="ER48" s="50"/>
      <c r="ES48" s="52"/>
      <c r="ET48" s="52"/>
      <c r="EU48" s="51"/>
      <c r="EV48" s="53"/>
      <c r="EW48" s="53"/>
      <c r="EZ48" s="54"/>
      <c r="FA48" s="51"/>
      <c r="FB48" s="53"/>
      <c r="FC48" s="53"/>
      <c r="FE48" s="53"/>
      <c r="FF48" s="53"/>
      <c r="FG48" s="7"/>
      <c r="FI48" s="51"/>
      <c r="FJ48" s="52"/>
      <c r="FK48" s="52"/>
      <c r="FL48" s="50"/>
      <c r="FM48" s="52"/>
      <c r="FN48" s="52"/>
      <c r="FO48" s="51"/>
      <c r="FP48" s="53"/>
      <c r="FQ48" s="53"/>
      <c r="FT48" s="54"/>
      <c r="FU48" s="51"/>
      <c r="FV48" s="53"/>
      <c r="FW48" s="53"/>
      <c r="FY48" s="53"/>
      <c r="FZ48" s="53"/>
      <c r="GA48" s="63"/>
      <c r="GB48" s="57"/>
      <c r="GC48" s="57"/>
      <c r="GD48" s="58"/>
      <c r="GE48" s="50"/>
      <c r="GF48" s="59"/>
      <c r="GG48" s="58"/>
      <c r="GH48" s="50"/>
      <c r="GI48" s="60"/>
      <c r="GJ48" s="50"/>
      <c r="GK48" s="50"/>
      <c r="GL48" s="50"/>
      <c r="GM48" s="50"/>
      <c r="GN48" s="61"/>
      <c r="GO48" s="50"/>
      <c r="GP48" s="50"/>
      <c r="GQ48" s="50"/>
      <c r="GR48" s="50"/>
      <c r="GS48" s="50"/>
      <c r="GT48" s="50"/>
      <c r="GU48" s="63"/>
      <c r="GV48" s="57"/>
      <c r="GW48" s="57"/>
      <c r="GX48" s="58"/>
      <c r="GY48" s="50"/>
      <c r="GZ48" s="59"/>
      <c r="HA48" s="58"/>
      <c r="HB48" s="50"/>
      <c r="HC48" s="60"/>
      <c r="HD48" s="50"/>
      <c r="HE48" s="50"/>
      <c r="HF48" s="50"/>
      <c r="HG48" s="50"/>
      <c r="HH48" s="61"/>
      <c r="HI48" s="50"/>
      <c r="HJ48" s="50"/>
      <c r="HK48" s="50"/>
      <c r="HL48" s="50"/>
      <c r="HM48" s="50"/>
      <c r="HN48" s="50"/>
      <c r="HO48" s="63"/>
      <c r="HP48" s="57"/>
      <c r="HQ48" s="57"/>
      <c r="HR48" s="58"/>
      <c r="HS48" s="50"/>
      <c r="HT48" s="59"/>
      <c r="HU48" s="58"/>
      <c r="HV48" s="50"/>
      <c r="HW48" s="60"/>
      <c r="HX48" s="50"/>
      <c r="HY48" s="50"/>
      <c r="HZ48" s="50"/>
      <c r="IA48" s="50"/>
      <c r="IB48" s="61"/>
      <c r="IC48" s="50"/>
      <c r="ID48" s="50"/>
      <c r="IE48" s="50"/>
      <c r="IF48" s="50"/>
      <c r="IG48" s="50"/>
      <c r="IH48" s="50"/>
      <c r="II48" s="63"/>
      <c r="IJ48" s="57"/>
      <c r="IK48" s="57"/>
      <c r="IL48" s="58"/>
      <c r="IM48" s="50"/>
      <c r="IN48" s="59"/>
      <c r="IO48" s="58"/>
      <c r="IP48" s="50"/>
      <c r="IQ48" s="60"/>
      <c r="IR48" s="50"/>
      <c r="IS48" s="50"/>
      <c r="IT48" s="50"/>
      <c r="IU48" s="50"/>
      <c r="IV48" s="61"/>
      <c r="IW48" s="50"/>
      <c r="IX48" s="50"/>
      <c r="IY48" s="50"/>
      <c r="IZ48" s="50"/>
      <c r="JA48" s="50"/>
      <c r="JB48" s="50"/>
    </row>
    <row r="49" spans="1:262" s="8" customFormat="1" ht="13.5" customHeight="1">
      <c r="A49" s="49"/>
      <c r="B49" s="50"/>
      <c r="C49" s="7"/>
      <c r="E49" s="51"/>
      <c r="F49" s="52"/>
      <c r="G49" s="53"/>
      <c r="H49" s="50"/>
      <c r="I49" s="52"/>
      <c r="J49" s="53"/>
      <c r="K49" s="51"/>
      <c r="L49" s="53"/>
      <c r="M49" s="53"/>
      <c r="P49" s="54"/>
      <c r="Q49" s="51"/>
      <c r="R49" s="53"/>
      <c r="S49" s="53"/>
      <c r="U49" s="53"/>
      <c r="V49" s="53"/>
      <c r="W49" s="7"/>
      <c r="Y49" s="51"/>
      <c r="Z49" s="52"/>
      <c r="AA49" s="52"/>
      <c r="AB49" s="50"/>
      <c r="AC49" s="52"/>
      <c r="AD49" s="52"/>
      <c r="AE49" s="51"/>
      <c r="AF49" s="53"/>
      <c r="AG49" s="53"/>
      <c r="AJ49" s="54"/>
      <c r="AK49" s="51"/>
      <c r="AM49" s="53"/>
      <c r="AO49" s="53"/>
      <c r="AP49" s="53"/>
      <c r="AQ49" s="7"/>
      <c r="AS49" s="51"/>
      <c r="AT49" s="68"/>
      <c r="AU49" s="52"/>
      <c r="AV49" s="110"/>
      <c r="AW49" s="52"/>
      <c r="AX49" s="52"/>
      <c r="AY49" s="51"/>
      <c r="AZ49" s="53"/>
      <c r="BA49" s="53"/>
      <c r="BD49" s="54"/>
      <c r="BE49" s="51"/>
      <c r="BF49" s="53"/>
      <c r="BG49" s="53"/>
      <c r="BI49" s="53"/>
      <c r="BJ49" s="53"/>
      <c r="BK49" s="7"/>
      <c r="BM49" s="51"/>
      <c r="BN49" s="52"/>
      <c r="BO49" s="52"/>
      <c r="BP49" s="50"/>
      <c r="BQ49" s="52"/>
      <c r="BR49" s="52"/>
      <c r="BS49" s="51"/>
      <c r="BT49" s="53"/>
      <c r="BU49" s="53"/>
      <c r="BX49" s="54"/>
      <c r="BY49" s="51"/>
      <c r="BZ49" s="53"/>
      <c r="CA49" s="53"/>
      <c r="CC49" s="53"/>
      <c r="CD49" s="53"/>
      <c r="CE49" s="51"/>
      <c r="CG49" s="51"/>
      <c r="CH49" s="52"/>
      <c r="CI49" s="52"/>
      <c r="CJ49" s="50"/>
      <c r="CK49" s="52"/>
      <c r="CL49" s="52"/>
      <c r="CM49" s="51"/>
      <c r="CN49" s="53"/>
      <c r="CO49" s="53"/>
      <c r="CR49" s="54"/>
      <c r="CS49" s="51"/>
      <c r="CT49" s="53"/>
      <c r="CU49" s="53"/>
      <c r="CW49" s="53"/>
      <c r="CX49" s="53"/>
      <c r="CY49" s="7"/>
      <c r="DA49" s="51"/>
      <c r="DB49" s="52"/>
      <c r="DC49" s="52"/>
      <c r="DD49" s="50"/>
      <c r="DE49" s="52"/>
      <c r="DF49" s="52"/>
      <c r="DG49" s="51"/>
      <c r="DH49" s="53"/>
      <c r="DI49" s="53"/>
      <c r="DL49" s="54"/>
      <c r="DM49" s="51"/>
      <c r="DN49" s="53"/>
      <c r="DO49" s="53"/>
      <c r="DQ49" s="53"/>
      <c r="DR49" s="53"/>
      <c r="DS49" s="7"/>
      <c r="DU49" s="51"/>
      <c r="DV49" s="52"/>
      <c r="DW49" s="52"/>
      <c r="DX49" s="50"/>
      <c r="DY49" s="52"/>
      <c r="DZ49" s="52"/>
      <c r="EA49" s="51"/>
      <c r="EC49" s="55"/>
      <c r="EF49" s="54"/>
      <c r="EG49" s="51"/>
      <c r="EH49" s="53"/>
      <c r="EI49" s="53"/>
      <c r="EK49" s="53"/>
      <c r="EL49" s="53"/>
      <c r="EM49" s="7"/>
      <c r="EO49" s="51"/>
      <c r="EP49" s="52"/>
      <c r="EQ49" s="52"/>
      <c r="ER49" s="50"/>
      <c r="ES49" s="52"/>
      <c r="ET49" s="52"/>
      <c r="EU49" s="51"/>
      <c r="EV49" s="53"/>
      <c r="EW49" s="53"/>
      <c r="EZ49" s="54"/>
      <c r="FA49" s="51"/>
      <c r="FB49" s="53"/>
      <c r="FC49" s="53"/>
      <c r="FE49" s="53"/>
      <c r="FF49" s="53"/>
      <c r="FG49" s="7"/>
      <c r="FI49" s="51"/>
      <c r="FJ49" s="52"/>
      <c r="FK49" s="52"/>
      <c r="FL49" s="50"/>
      <c r="FM49" s="52"/>
      <c r="FN49" s="52"/>
      <c r="FO49" s="51"/>
      <c r="FP49" s="53"/>
      <c r="FQ49" s="53"/>
      <c r="FT49" s="54"/>
      <c r="FU49" s="51"/>
      <c r="FV49" s="53"/>
      <c r="FW49" s="53"/>
      <c r="FY49" s="53"/>
      <c r="FZ49" s="53"/>
      <c r="GA49" s="63"/>
      <c r="GB49" s="57"/>
      <c r="GC49" s="57"/>
      <c r="GD49" s="58"/>
      <c r="GE49" s="50"/>
      <c r="GF49" s="59"/>
      <c r="GG49" s="58"/>
      <c r="GH49" s="50"/>
      <c r="GI49" s="60"/>
      <c r="GJ49" s="50"/>
      <c r="GK49" s="50"/>
      <c r="GL49" s="50"/>
      <c r="GM49" s="50"/>
      <c r="GN49" s="61"/>
      <c r="GO49" s="50"/>
      <c r="GP49" s="50"/>
      <c r="GQ49" s="50"/>
      <c r="GR49" s="50"/>
      <c r="GS49" s="50"/>
      <c r="GT49" s="50"/>
      <c r="GU49" s="63"/>
      <c r="GV49" s="57"/>
      <c r="GW49" s="57"/>
      <c r="GX49" s="58"/>
      <c r="GY49" s="50"/>
      <c r="GZ49" s="59"/>
      <c r="HA49" s="58"/>
      <c r="HB49" s="50"/>
      <c r="HC49" s="60"/>
      <c r="HD49" s="50"/>
      <c r="HE49" s="50"/>
      <c r="HF49" s="50"/>
      <c r="HG49" s="50"/>
      <c r="HH49" s="61"/>
      <c r="HI49" s="50"/>
      <c r="HJ49" s="50"/>
      <c r="HK49" s="50"/>
      <c r="HL49" s="50"/>
      <c r="HM49" s="50"/>
      <c r="HN49" s="50"/>
      <c r="HO49" s="63"/>
      <c r="HP49" s="57"/>
      <c r="HQ49" s="57"/>
      <c r="HR49" s="58"/>
      <c r="HS49" s="50"/>
      <c r="HT49" s="59"/>
      <c r="HU49" s="58"/>
      <c r="HV49" s="50"/>
      <c r="HW49" s="60"/>
      <c r="HX49" s="50"/>
      <c r="HY49" s="50"/>
      <c r="HZ49" s="50"/>
      <c r="IA49" s="50"/>
      <c r="IB49" s="61"/>
      <c r="IC49" s="50"/>
      <c r="ID49" s="50"/>
      <c r="IE49" s="50"/>
      <c r="IF49" s="50"/>
      <c r="IG49" s="50"/>
      <c r="IH49" s="50"/>
      <c r="II49" s="63"/>
      <c r="IJ49" s="57"/>
      <c r="IK49" s="57"/>
      <c r="IL49" s="58"/>
      <c r="IM49" s="50"/>
      <c r="IN49" s="59"/>
      <c r="IO49" s="58"/>
      <c r="IP49" s="50"/>
      <c r="IQ49" s="60"/>
      <c r="IR49" s="50"/>
      <c r="IS49" s="50"/>
      <c r="IT49" s="50"/>
      <c r="IU49" s="50"/>
      <c r="IV49" s="61"/>
      <c r="IW49" s="50"/>
      <c r="IX49" s="50"/>
      <c r="IY49" s="50"/>
      <c r="IZ49" s="50"/>
      <c r="JA49" s="50"/>
      <c r="JB49" s="50"/>
    </row>
    <row r="50" spans="1:262" s="8" customFormat="1" ht="13.5" customHeight="1">
      <c r="A50" s="49"/>
      <c r="B50" s="50"/>
      <c r="C50" s="7"/>
      <c r="E50" s="51"/>
      <c r="F50" s="52"/>
      <c r="G50" s="53"/>
      <c r="H50" s="50"/>
      <c r="I50" s="52"/>
      <c r="J50" s="53"/>
      <c r="K50" s="51"/>
      <c r="L50" s="53"/>
      <c r="M50" s="53"/>
      <c r="P50" s="54"/>
      <c r="Q50" s="51"/>
      <c r="R50" s="53"/>
      <c r="S50" s="53"/>
      <c r="U50" s="53"/>
      <c r="V50" s="53"/>
      <c r="W50" s="7"/>
      <c r="Y50" s="51"/>
      <c r="Z50" s="52"/>
      <c r="AA50" s="52"/>
      <c r="AB50" s="50"/>
      <c r="AC50" s="52"/>
      <c r="AD50" s="52"/>
      <c r="AE50" s="51"/>
      <c r="AF50" s="53"/>
      <c r="AG50" s="53"/>
      <c r="AJ50" s="54"/>
      <c r="AK50" s="51"/>
      <c r="AM50" s="53"/>
      <c r="AO50" s="53"/>
      <c r="AP50" s="53"/>
      <c r="AQ50" s="7"/>
      <c r="AS50" s="51"/>
      <c r="AT50" s="68"/>
      <c r="AU50" s="52"/>
      <c r="AV50" s="110"/>
      <c r="AW50" s="52"/>
      <c r="AX50" s="52"/>
      <c r="AY50" s="51"/>
      <c r="AZ50" s="53"/>
      <c r="BA50" s="53"/>
      <c r="BD50" s="54"/>
      <c r="BE50" s="51"/>
      <c r="BF50" s="53"/>
      <c r="BG50" s="53"/>
      <c r="BI50" s="53"/>
      <c r="BJ50" s="53"/>
      <c r="BK50" s="7"/>
      <c r="BM50" s="51"/>
      <c r="BN50" s="52"/>
      <c r="BO50" s="52"/>
      <c r="BP50" s="50"/>
      <c r="BQ50" s="52"/>
      <c r="BR50" s="52"/>
      <c r="BS50" s="51"/>
      <c r="BT50" s="53"/>
      <c r="BU50" s="53"/>
      <c r="BX50" s="54"/>
      <c r="BY50" s="51"/>
      <c r="BZ50" s="53"/>
      <c r="CA50" s="53"/>
      <c r="CC50" s="53"/>
      <c r="CD50" s="53"/>
      <c r="CE50" s="51"/>
      <c r="CG50" s="51"/>
      <c r="CH50" s="52"/>
      <c r="CI50" s="52"/>
      <c r="CJ50" s="50"/>
      <c r="CK50" s="52"/>
      <c r="CL50" s="52"/>
      <c r="CM50" s="51"/>
      <c r="CN50" s="53"/>
      <c r="CO50" s="53"/>
      <c r="CR50" s="54"/>
      <c r="CS50" s="51"/>
      <c r="CT50" s="53"/>
      <c r="CU50" s="53"/>
      <c r="CW50" s="53"/>
      <c r="CX50" s="53"/>
      <c r="CY50" s="7"/>
      <c r="DA50" s="51"/>
      <c r="DB50" s="52"/>
      <c r="DC50" s="52"/>
      <c r="DD50" s="50"/>
      <c r="DE50" s="52"/>
      <c r="DF50" s="52"/>
      <c r="DG50" s="51"/>
      <c r="DH50" s="53"/>
      <c r="DI50" s="53"/>
      <c r="DL50" s="54"/>
      <c r="DM50" s="51"/>
      <c r="DN50" s="53"/>
      <c r="DO50" s="53"/>
      <c r="DQ50" s="53"/>
      <c r="DR50" s="53"/>
      <c r="DS50" s="7"/>
      <c r="DU50" s="51"/>
      <c r="DV50" s="52"/>
      <c r="DW50" s="52"/>
      <c r="DX50" s="50"/>
      <c r="DY50" s="52"/>
      <c r="DZ50" s="52"/>
      <c r="EA50" s="51"/>
      <c r="EC50" s="55"/>
      <c r="EF50" s="54"/>
      <c r="EG50" s="51"/>
      <c r="EH50" s="53"/>
      <c r="EI50" s="53"/>
      <c r="EK50" s="53"/>
      <c r="EL50" s="53"/>
      <c r="EM50" s="7"/>
      <c r="EO50" s="51"/>
      <c r="EP50" s="52"/>
      <c r="EQ50" s="52"/>
      <c r="ER50" s="50"/>
      <c r="ES50" s="52"/>
      <c r="ET50" s="52"/>
      <c r="EU50" s="51"/>
      <c r="EV50" s="53"/>
      <c r="EW50" s="53"/>
      <c r="EZ50" s="54"/>
      <c r="FA50" s="51"/>
      <c r="FB50" s="53"/>
      <c r="FC50" s="53"/>
      <c r="FE50" s="53"/>
      <c r="FF50" s="53"/>
      <c r="FG50" s="7"/>
      <c r="FI50" s="51"/>
      <c r="FJ50" s="52"/>
      <c r="FK50" s="52"/>
      <c r="FL50" s="50"/>
      <c r="FM50" s="52"/>
      <c r="FN50" s="52"/>
      <c r="FO50" s="51"/>
      <c r="FP50" s="53"/>
      <c r="FQ50" s="53"/>
      <c r="FT50" s="54"/>
      <c r="FU50" s="51"/>
      <c r="FV50" s="53"/>
      <c r="FW50" s="53"/>
      <c r="FY50" s="53"/>
      <c r="FZ50" s="53"/>
      <c r="GA50" s="63"/>
      <c r="GB50" s="57"/>
      <c r="GC50" s="57"/>
      <c r="GD50" s="58"/>
      <c r="GE50" s="50"/>
      <c r="GF50" s="59"/>
      <c r="GG50" s="58"/>
      <c r="GH50" s="50"/>
      <c r="GI50" s="60"/>
      <c r="GJ50" s="50"/>
      <c r="GK50" s="50"/>
      <c r="GL50" s="50"/>
      <c r="GM50" s="50"/>
      <c r="GN50" s="61"/>
      <c r="GO50" s="50"/>
      <c r="GP50" s="50"/>
      <c r="GQ50" s="50"/>
      <c r="GR50" s="50"/>
      <c r="GS50" s="50"/>
      <c r="GT50" s="50"/>
      <c r="GU50" s="63"/>
      <c r="GV50" s="57"/>
      <c r="GW50" s="57"/>
      <c r="GX50" s="58"/>
      <c r="GY50" s="50"/>
      <c r="GZ50" s="59"/>
      <c r="HA50" s="58"/>
      <c r="HB50" s="50"/>
      <c r="HC50" s="60"/>
      <c r="HD50" s="50"/>
      <c r="HE50" s="50"/>
      <c r="HF50" s="50"/>
      <c r="HG50" s="50"/>
      <c r="HH50" s="61"/>
      <c r="HI50" s="50"/>
      <c r="HJ50" s="50"/>
      <c r="HK50" s="50"/>
      <c r="HL50" s="50"/>
      <c r="HM50" s="50"/>
      <c r="HN50" s="50"/>
      <c r="HO50" s="63"/>
      <c r="HP50" s="57"/>
      <c r="HQ50" s="57"/>
      <c r="HR50" s="58"/>
      <c r="HS50" s="50"/>
      <c r="HT50" s="59"/>
      <c r="HU50" s="58"/>
      <c r="HV50" s="50"/>
      <c r="HW50" s="60"/>
      <c r="HX50" s="50"/>
      <c r="HY50" s="50"/>
      <c r="HZ50" s="50"/>
      <c r="IA50" s="50"/>
      <c r="IB50" s="61"/>
      <c r="IC50" s="50"/>
      <c r="ID50" s="50"/>
      <c r="IE50" s="50"/>
      <c r="IF50" s="50"/>
      <c r="IG50" s="50"/>
      <c r="IH50" s="50"/>
      <c r="II50" s="63"/>
      <c r="IJ50" s="57"/>
      <c r="IK50" s="57"/>
      <c r="IL50" s="58"/>
      <c r="IM50" s="50"/>
      <c r="IN50" s="59"/>
      <c r="IO50" s="58"/>
      <c r="IP50" s="50"/>
      <c r="IQ50" s="60"/>
      <c r="IR50" s="50"/>
      <c r="IS50" s="50"/>
      <c r="IT50" s="50"/>
      <c r="IU50" s="50"/>
      <c r="IV50" s="61"/>
      <c r="IW50" s="50"/>
      <c r="IX50" s="50"/>
      <c r="IY50" s="50"/>
      <c r="IZ50" s="50"/>
      <c r="JA50" s="50"/>
      <c r="JB50" s="50"/>
    </row>
    <row r="51" spans="1:262" s="8" customFormat="1" ht="13.5" customHeight="1">
      <c r="A51" s="49"/>
      <c r="B51" s="50"/>
      <c r="C51" s="7"/>
      <c r="E51" s="51"/>
      <c r="F51" s="52"/>
      <c r="G51" s="53"/>
      <c r="H51" s="50"/>
      <c r="I51" s="52"/>
      <c r="J51" s="53"/>
      <c r="K51" s="51"/>
      <c r="L51" s="53"/>
      <c r="M51" s="53"/>
      <c r="P51" s="54"/>
      <c r="Q51" s="51"/>
      <c r="R51" s="53"/>
      <c r="S51" s="53"/>
      <c r="U51" s="53"/>
      <c r="V51" s="53"/>
      <c r="W51" s="7"/>
      <c r="Y51" s="51"/>
      <c r="Z51" s="52"/>
      <c r="AA51" s="52"/>
      <c r="AB51" s="50"/>
      <c r="AC51" s="52"/>
      <c r="AD51" s="52"/>
      <c r="AE51" s="51"/>
      <c r="AF51" s="53"/>
      <c r="AG51" s="53"/>
      <c r="AJ51" s="54"/>
      <c r="AK51" s="51"/>
      <c r="AM51" s="53"/>
      <c r="AO51" s="53"/>
      <c r="AP51" s="53"/>
      <c r="AQ51" s="7"/>
      <c r="AS51" s="51"/>
      <c r="AT51" s="68"/>
      <c r="AU51" s="52"/>
      <c r="AV51" s="110"/>
      <c r="AW51" s="52"/>
      <c r="AX51" s="52"/>
      <c r="AY51" s="51"/>
      <c r="AZ51" s="53"/>
      <c r="BA51" s="53"/>
      <c r="BD51" s="54"/>
      <c r="BE51" s="51"/>
      <c r="BF51" s="53"/>
      <c r="BG51" s="53"/>
      <c r="BI51" s="53"/>
      <c r="BJ51" s="53"/>
      <c r="BK51" s="7"/>
      <c r="BM51" s="51"/>
      <c r="BN51" s="52"/>
      <c r="BO51" s="52"/>
      <c r="BP51" s="50"/>
      <c r="BQ51" s="52"/>
      <c r="BR51" s="52"/>
      <c r="BS51" s="51"/>
      <c r="BT51" s="53"/>
      <c r="BU51" s="53"/>
      <c r="BX51" s="54"/>
      <c r="BY51" s="51"/>
      <c r="BZ51" s="53"/>
      <c r="CA51" s="53"/>
      <c r="CC51" s="53"/>
      <c r="CD51" s="53"/>
      <c r="CE51" s="51"/>
      <c r="CG51" s="51"/>
      <c r="CH51" s="52"/>
      <c r="CI51" s="52"/>
      <c r="CJ51" s="50"/>
      <c r="CK51" s="52"/>
      <c r="CL51" s="52"/>
      <c r="CM51" s="51"/>
      <c r="CN51" s="53"/>
      <c r="CO51" s="53"/>
      <c r="CR51" s="54"/>
      <c r="CS51" s="51"/>
      <c r="CT51" s="53"/>
      <c r="CU51" s="53"/>
      <c r="CW51" s="53"/>
      <c r="CX51" s="53"/>
      <c r="CY51" s="7"/>
      <c r="DA51" s="51"/>
      <c r="DB51" s="52"/>
      <c r="DC51" s="52"/>
      <c r="DD51" s="50"/>
      <c r="DE51" s="52"/>
      <c r="DF51" s="52"/>
      <c r="DG51" s="51"/>
      <c r="DH51" s="53"/>
      <c r="DI51" s="53"/>
      <c r="DL51" s="54"/>
      <c r="DM51" s="51"/>
      <c r="DN51" s="53"/>
      <c r="DO51" s="53"/>
      <c r="DQ51" s="53"/>
      <c r="DR51" s="53"/>
      <c r="DS51" s="7"/>
      <c r="DU51" s="51"/>
      <c r="DV51" s="52"/>
      <c r="DW51" s="52"/>
      <c r="DX51" s="50"/>
      <c r="DY51" s="52"/>
      <c r="DZ51" s="52"/>
      <c r="EA51" s="51"/>
      <c r="EC51" s="55"/>
      <c r="EF51" s="54"/>
      <c r="EG51" s="51"/>
      <c r="EH51" s="53"/>
      <c r="EI51" s="53"/>
      <c r="EK51" s="53"/>
      <c r="EL51" s="53"/>
      <c r="EM51" s="7"/>
      <c r="EO51" s="51"/>
      <c r="EP51" s="52"/>
      <c r="EQ51" s="52"/>
      <c r="ER51" s="50"/>
      <c r="ES51" s="52"/>
      <c r="ET51" s="52"/>
      <c r="EU51" s="51"/>
      <c r="EV51" s="53"/>
      <c r="EW51" s="53"/>
      <c r="EZ51" s="54"/>
      <c r="FA51" s="51"/>
      <c r="FB51" s="53"/>
      <c r="FC51" s="53"/>
      <c r="FE51" s="53"/>
      <c r="FF51" s="53"/>
      <c r="FG51" s="7"/>
      <c r="FI51" s="51"/>
      <c r="FJ51" s="52"/>
      <c r="FK51" s="52"/>
      <c r="FL51" s="50"/>
      <c r="FM51" s="52"/>
      <c r="FN51" s="52"/>
      <c r="FO51" s="51"/>
      <c r="FP51" s="53"/>
      <c r="FQ51" s="53"/>
      <c r="FT51" s="54"/>
      <c r="FU51" s="51"/>
      <c r="FV51" s="53"/>
      <c r="FW51" s="53"/>
      <c r="FY51" s="53"/>
      <c r="FZ51" s="53"/>
      <c r="GA51" s="63"/>
      <c r="GB51" s="57"/>
      <c r="GC51" s="57"/>
      <c r="GD51" s="58"/>
      <c r="GE51" s="50"/>
      <c r="GF51" s="59"/>
      <c r="GG51" s="58"/>
      <c r="GH51" s="50"/>
      <c r="GI51" s="60"/>
      <c r="GJ51" s="50"/>
      <c r="GK51" s="50"/>
      <c r="GL51" s="50"/>
      <c r="GM51" s="50"/>
      <c r="GN51" s="61"/>
      <c r="GO51" s="50"/>
      <c r="GP51" s="50"/>
      <c r="GQ51" s="50"/>
      <c r="GR51" s="50"/>
      <c r="GS51" s="50"/>
      <c r="GT51" s="50"/>
      <c r="GU51" s="63"/>
      <c r="GV51" s="57"/>
      <c r="GW51" s="57"/>
      <c r="GX51" s="58"/>
      <c r="GY51" s="50"/>
      <c r="GZ51" s="59"/>
      <c r="HA51" s="58"/>
      <c r="HB51" s="50"/>
      <c r="HC51" s="60"/>
      <c r="HD51" s="50"/>
      <c r="HE51" s="50"/>
      <c r="HF51" s="50"/>
      <c r="HG51" s="50"/>
      <c r="HH51" s="61"/>
      <c r="HI51" s="50"/>
      <c r="HJ51" s="50"/>
      <c r="HK51" s="50"/>
      <c r="HL51" s="50"/>
      <c r="HM51" s="50"/>
      <c r="HN51" s="50"/>
      <c r="HO51" s="63"/>
      <c r="HP51" s="57"/>
      <c r="HQ51" s="57"/>
      <c r="HR51" s="58"/>
      <c r="HS51" s="50"/>
      <c r="HT51" s="59"/>
      <c r="HU51" s="58"/>
      <c r="HV51" s="50"/>
      <c r="HW51" s="60"/>
      <c r="HX51" s="50"/>
      <c r="HY51" s="50"/>
      <c r="HZ51" s="50"/>
      <c r="IA51" s="50"/>
      <c r="IB51" s="61"/>
      <c r="IC51" s="50"/>
      <c r="ID51" s="50"/>
      <c r="IE51" s="50"/>
      <c r="IF51" s="50"/>
      <c r="IG51" s="50"/>
      <c r="IH51" s="50"/>
      <c r="II51" s="63"/>
      <c r="IJ51" s="57"/>
      <c r="IK51" s="57"/>
      <c r="IL51" s="58"/>
      <c r="IM51" s="50"/>
      <c r="IN51" s="59"/>
      <c r="IO51" s="58"/>
      <c r="IP51" s="50"/>
      <c r="IQ51" s="60"/>
      <c r="IR51" s="50"/>
      <c r="IS51" s="50"/>
      <c r="IT51" s="50"/>
      <c r="IU51" s="50"/>
      <c r="IV51" s="61"/>
      <c r="IW51" s="50"/>
      <c r="IX51" s="50"/>
      <c r="IY51" s="50"/>
      <c r="IZ51" s="50"/>
      <c r="JA51" s="50"/>
      <c r="JB51" s="50"/>
    </row>
    <row r="52" spans="1:262" s="8" customFormat="1" ht="13.5" customHeight="1">
      <c r="A52" s="49"/>
      <c r="B52" s="50"/>
      <c r="C52" s="7"/>
      <c r="E52" s="51"/>
      <c r="F52" s="52"/>
      <c r="G52" s="53"/>
      <c r="H52" s="50"/>
      <c r="I52" s="52"/>
      <c r="J52" s="53"/>
      <c r="K52" s="51"/>
      <c r="L52" s="53"/>
      <c r="M52" s="53"/>
      <c r="P52" s="54"/>
      <c r="Q52" s="51"/>
      <c r="R52" s="53"/>
      <c r="S52" s="53"/>
      <c r="U52" s="53"/>
      <c r="V52" s="53"/>
      <c r="W52" s="7"/>
      <c r="Y52" s="51"/>
      <c r="Z52" s="52"/>
      <c r="AA52" s="52"/>
      <c r="AB52" s="50"/>
      <c r="AC52" s="52"/>
      <c r="AD52" s="52"/>
      <c r="AE52" s="51"/>
      <c r="AF52" s="53"/>
      <c r="AG52" s="53"/>
      <c r="AJ52" s="54"/>
      <c r="AK52" s="51"/>
      <c r="AM52" s="53"/>
      <c r="AO52" s="53"/>
      <c r="AP52" s="53"/>
      <c r="AQ52" s="7"/>
      <c r="AS52" s="51"/>
      <c r="AT52" s="68"/>
      <c r="AU52" s="52"/>
      <c r="AV52" s="110"/>
      <c r="AW52" s="52"/>
      <c r="AX52" s="52"/>
      <c r="AY52" s="51"/>
      <c r="AZ52" s="53"/>
      <c r="BA52" s="53"/>
      <c r="BD52" s="54"/>
      <c r="BE52" s="51"/>
      <c r="BF52" s="53"/>
      <c r="BG52" s="53"/>
      <c r="BI52" s="53"/>
      <c r="BJ52" s="53"/>
      <c r="BK52" s="7"/>
      <c r="BM52" s="51"/>
      <c r="BN52" s="52"/>
      <c r="BO52" s="52"/>
      <c r="BP52" s="50"/>
      <c r="BQ52" s="52"/>
      <c r="BR52" s="52"/>
      <c r="BS52" s="51"/>
      <c r="BT52" s="53"/>
      <c r="BU52" s="53"/>
      <c r="BX52" s="54"/>
      <c r="BY52" s="51"/>
      <c r="BZ52" s="53"/>
      <c r="CA52" s="53"/>
      <c r="CC52" s="53"/>
      <c r="CD52" s="53"/>
      <c r="CE52" s="51"/>
      <c r="CG52" s="51"/>
      <c r="CH52" s="52"/>
      <c r="CI52" s="52"/>
      <c r="CJ52" s="50"/>
      <c r="CK52" s="52"/>
      <c r="CL52" s="52"/>
      <c r="CM52" s="51"/>
      <c r="CN52" s="53"/>
      <c r="CO52" s="53"/>
      <c r="CR52" s="54"/>
      <c r="CS52" s="51"/>
      <c r="CT52" s="53"/>
      <c r="CU52" s="53"/>
      <c r="CW52" s="53"/>
      <c r="CX52" s="53"/>
      <c r="CY52" s="7"/>
      <c r="DA52" s="51"/>
      <c r="DB52" s="52"/>
      <c r="DC52" s="52"/>
      <c r="DD52" s="50"/>
      <c r="DE52" s="52"/>
      <c r="DF52" s="52"/>
      <c r="DG52" s="51"/>
      <c r="DH52" s="53"/>
      <c r="DI52" s="53"/>
      <c r="DL52" s="54"/>
      <c r="DM52" s="51"/>
      <c r="DN52" s="53"/>
      <c r="DO52" s="53"/>
      <c r="DQ52" s="53"/>
      <c r="DR52" s="53"/>
      <c r="DS52" s="7"/>
      <c r="DU52" s="51"/>
      <c r="DV52" s="52"/>
      <c r="DW52" s="52"/>
      <c r="DX52" s="50"/>
      <c r="DY52" s="52"/>
      <c r="DZ52" s="52"/>
      <c r="EA52" s="51"/>
      <c r="EC52" s="55"/>
      <c r="EF52" s="54"/>
      <c r="EG52" s="51"/>
      <c r="EH52" s="53"/>
      <c r="EI52" s="53"/>
      <c r="EK52" s="53"/>
      <c r="EL52" s="53"/>
      <c r="EM52" s="7"/>
      <c r="EO52" s="51"/>
      <c r="EP52" s="52"/>
      <c r="EQ52" s="52"/>
      <c r="ER52" s="50"/>
      <c r="ES52" s="52"/>
      <c r="ET52" s="52"/>
      <c r="EU52" s="51"/>
      <c r="EV52" s="53"/>
      <c r="EW52" s="53"/>
      <c r="EZ52" s="54"/>
      <c r="FA52" s="51"/>
      <c r="FB52" s="53"/>
      <c r="FC52" s="53"/>
      <c r="FE52" s="53"/>
      <c r="FF52" s="53"/>
      <c r="FG52" s="7"/>
      <c r="FI52" s="51"/>
      <c r="FJ52" s="52"/>
      <c r="FK52" s="52"/>
      <c r="FL52" s="50"/>
      <c r="FM52" s="52"/>
      <c r="FN52" s="52"/>
      <c r="FO52" s="51"/>
      <c r="FP52" s="53"/>
      <c r="FQ52" s="53"/>
      <c r="FT52" s="54"/>
      <c r="FU52" s="51"/>
      <c r="FV52" s="53"/>
      <c r="FW52" s="53"/>
      <c r="FY52" s="53"/>
      <c r="FZ52" s="53"/>
      <c r="GA52" s="63"/>
      <c r="GB52" s="57"/>
      <c r="GC52" s="57"/>
      <c r="GD52" s="58"/>
      <c r="GE52" s="50"/>
      <c r="GF52" s="59"/>
      <c r="GG52" s="58"/>
      <c r="GH52" s="50"/>
      <c r="GI52" s="60"/>
      <c r="GJ52" s="50"/>
      <c r="GK52" s="50"/>
      <c r="GL52" s="50"/>
      <c r="GM52" s="50"/>
      <c r="GN52" s="61"/>
      <c r="GO52" s="50"/>
      <c r="GP52" s="50"/>
      <c r="GQ52" s="50"/>
      <c r="GR52" s="50"/>
      <c r="GS52" s="50"/>
      <c r="GT52" s="50"/>
      <c r="GU52" s="63"/>
      <c r="GV52" s="57"/>
      <c r="GW52" s="57"/>
      <c r="GX52" s="58"/>
      <c r="GY52" s="50"/>
      <c r="GZ52" s="59"/>
      <c r="HA52" s="58"/>
      <c r="HB52" s="50"/>
      <c r="HC52" s="60"/>
      <c r="HD52" s="50"/>
      <c r="HE52" s="50"/>
      <c r="HF52" s="50"/>
      <c r="HG52" s="50"/>
      <c r="HH52" s="61"/>
      <c r="HI52" s="50"/>
      <c r="HJ52" s="50"/>
      <c r="HK52" s="50"/>
      <c r="HL52" s="50"/>
      <c r="HM52" s="50"/>
      <c r="HN52" s="50"/>
      <c r="HO52" s="63"/>
      <c r="HP52" s="57"/>
      <c r="HQ52" s="57"/>
      <c r="HR52" s="58"/>
      <c r="HS52" s="50"/>
      <c r="HT52" s="59"/>
      <c r="HU52" s="58"/>
      <c r="HV52" s="50"/>
      <c r="HW52" s="60"/>
      <c r="HX52" s="50"/>
      <c r="HY52" s="50"/>
      <c r="HZ52" s="50"/>
      <c r="IA52" s="50"/>
      <c r="IB52" s="61"/>
      <c r="IC52" s="50"/>
      <c r="ID52" s="50"/>
      <c r="IE52" s="50"/>
      <c r="IF52" s="50"/>
      <c r="IG52" s="50"/>
      <c r="IH52" s="50"/>
      <c r="II52" s="63"/>
      <c r="IJ52" s="57"/>
      <c r="IK52" s="57"/>
      <c r="IL52" s="58"/>
      <c r="IM52" s="50"/>
      <c r="IN52" s="59"/>
      <c r="IO52" s="58"/>
      <c r="IP52" s="50"/>
      <c r="IQ52" s="60"/>
      <c r="IR52" s="50"/>
      <c r="IS52" s="50"/>
      <c r="IT52" s="50"/>
      <c r="IU52" s="50"/>
      <c r="IV52" s="61"/>
      <c r="IW52" s="50"/>
      <c r="IX52" s="50"/>
      <c r="IY52" s="50"/>
      <c r="IZ52" s="50"/>
      <c r="JA52" s="50"/>
      <c r="JB52" s="50"/>
    </row>
    <row r="53" spans="1:262" s="8" customFormat="1" ht="13.5" customHeight="1">
      <c r="A53" s="49"/>
      <c r="B53" s="50"/>
      <c r="C53" s="7"/>
      <c r="E53" s="51"/>
      <c r="F53" s="52"/>
      <c r="G53" s="53"/>
      <c r="H53" s="50"/>
      <c r="I53" s="52"/>
      <c r="J53" s="53"/>
      <c r="K53" s="51"/>
      <c r="L53" s="53"/>
      <c r="M53" s="53"/>
      <c r="P53" s="54"/>
      <c r="Q53" s="51"/>
      <c r="R53" s="53"/>
      <c r="S53" s="53"/>
      <c r="U53" s="53"/>
      <c r="V53" s="53"/>
      <c r="W53" s="7"/>
      <c r="Y53" s="51"/>
      <c r="Z53" s="52"/>
      <c r="AA53" s="52"/>
      <c r="AB53" s="50"/>
      <c r="AC53" s="52"/>
      <c r="AD53" s="52"/>
      <c r="AE53" s="51"/>
      <c r="AF53" s="53"/>
      <c r="AG53" s="53"/>
      <c r="AJ53" s="54"/>
      <c r="AK53" s="51"/>
      <c r="AM53" s="53"/>
      <c r="AO53" s="53"/>
      <c r="AP53" s="53"/>
      <c r="AQ53" s="7"/>
      <c r="AS53" s="51"/>
      <c r="AT53" s="68"/>
      <c r="AU53" s="52"/>
      <c r="AV53" s="110"/>
      <c r="AW53" s="52"/>
      <c r="AX53" s="52"/>
      <c r="AY53" s="51"/>
      <c r="AZ53" s="53"/>
      <c r="BA53" s="53"/>
      <c r="BD53" s="54"/>
      <c r="BE53" s="51"/>
      <c r="BF53" s="53"/>
      <c r="BG53" s="53"/>
      <c r="BI53" s="53"/>
      <c r="BJ53" s="53"/>
      <c r="BK53" s="7"/>
      <c r="BM53" s="51"/>
      <c r="BN53" s="52"/>
      <c r="BO53" s="52"/>
      <c r="BP53" s="50"/>
      <c r="BQ53" s="52"/>
      <c r="BR53" s="52"/>
      <c r="BS53" s="51"/>
      <c r="BT53" s="53"/>
      <c r="BU53" s="53"/>
      <c r="BX53" s="54"/>
      <c r="BY53" s="51"/>
      <c r="BZ53" s="53"/>
      <c r="CA53" s="53"/>
      <c r="CC53" s="53"/>
      <c r="CD53" s="53"/>
      <c r="CE53" s="51"/>
      <c r="CG53" s="51"/>
      <c r="CH53" s="52"/>
      <c r="CI53" s="52"/>
      <c r="CJ53" s="50"/>
      <c r="CK53" s="52"/>
      <c r="CL53" s="52"/>
      <c r="CM53" s="51"/>
      <c r="CN53" s="53"/>
      <c r="CO53" s="53"/>
      <c r="CR53" s="54"/>
      <c r="CS53" s="51"/>
      <c r="CT53" s="53"/>
      <c r="CU53" s="53"/>
      <c r="CW53" s="53"/>
      <c r="CX53" s="53"/>
      <c r="CY53" s="7"/>
      <c r="DA53" s="51"/>
      <c r="DB53" s="52"/>
      <c r="DC53" s="52"/>
      <c r="DD53" s="50"/>
      <c r="DE53" s="52"/>
      <c r="DF53" s="52"/>
      <c r="DG53" s="51"/>
      <c r="DH53" s="53"/>
      <c r="DI53" s="53"/>
      <c r="DL53" s="54"/>
      <c r="DM53" s="51"/>
      <c r="DN53" s="53"/>
      <c r="DO53" s="53"/>
      <c r="DQ53" s="53"/>
      <c r="DR53" s="53"/>
      <c r="DS53" s="7"/>
      <c r="DU53" s="51"/>
      <c r="DV53" s="52"/>
      <c r="DW53" s="52"/>
      <c r="DX53" s="50"/>
      <c r="DY53" s="52"/>
      <c r="DZ53" s="52"/>
      <c r="EA53" s="51"/>
      <c r="EC53" s="55"/>
      <c r="EF53" s="54"/>
      <c r="EG53" s="51"/>
      <c r="EH53" s="53"/>
      <c r="EI53" s="53"/>
      <c r="EK53" s="53"/>
      <c r="EL53" s="53"/>
      <c r="EM53" s="7"/>
      <c r="EO53" s="51"/>
      <c r="EP53" s="52"/>
      <c r="EQ53" s="52"/>
      <c r="ER53" s="50"/>
      <c r="ES53" s="52"/>
      <c r="ET53" s="52"/>
      <c r="EU53" s="51"/>
      <c r="EV53" s="53"/>
      <c r="EW53" s="53"/>
      <c r="EZ53" s="54"/>
      <c r="FA53" s="51"/>
      <c r="FB53" s="53"/>
      <c r="FC53" s="53"/>
      <c r="FE53" s="53"/>
      <c r="FF53" s="53"/>
      <c r="FG53" s="7"/>
      <c r="FI53" s="51"/>
      <c r="FJ53" s="52"/>
      <c r="FK53" s="52"/>
      <c r="FL53" s="50"/>
      <c r="FM53" s="52"/>
      <c r="FN53" s="52"/>
      <c r="FO53" s="51"/>
      <c r="FP53" s="53"/>
      <c r="FQ53" s="53"/>
      <c r="FT53" s="54"/>
      <c r="FU53" s="51"/>
      <c r="FV53" s="53"/>
      <c r="FW53" s="53"/>
      <c r="FY53" s="53"/>
      <c r="FZ53" s="53"/>
      <c r="GA53" s="63"/>
      <c r="GB53" s="57"/>
      <c r="GC53" s="57"/>
      <c r="GD53" s="58"/>
      <c r="GE53" s="50"/>
      <c r="GF53" s="59"/>
      <c r="GG53" s="58"/>
      <c r="GH53" s="50"/>
      <c r="GI53" s="60"/>
      <c r="GJ53" s="50"/>
      <c r="GK53" s="50"/>
      <c r="GL53" s="50"/>
      <c r="GM53" s="50"/>
      <c r="GN53" s="61"/>
      <c r="GO53" s="50"/>
      <c r="GP53" s="50"/>
      <c r="GQ53" s="50"/>
      <c r="GR53" s="50"/>
      <c r="GS53" s="50"/>
      <c r="GT53" s="50"/>
      <c r="GU53" s="63"/>
      <c r="GV53" s="57"/>
      <c r="GW53" s="57"/>
      <c r="GX53" s="58"/>
      <c r="GY53" s="50"/>
      <c r="GZ53" s="59"/>
      <c r="HA53" s="58"/>
      <c r="HB53" s="50"/>
      <c r="HC53" s="60"/>
      <c r="HD53" s="50"/>
      <c r="HE53" s="50"/>
      <c r="HF53" s="50"/>
      <c r="HG53" s="50"/>
      <c r="HH53" s="61"/>
      <c r="HI53" s="50"/>
      <c r="HJ53" s="50"/>
      <c r="HK53" s="50"/>
      <c r="HL53" s="50"/>
      <c r="HM53" s="50"/>
      <c r="HN53" s="50"/>
      <c r="HO53" s="63"/>
      <c r="HP53" s="57"/>
      <c r="HQ53" s="57"/>
      <c r="HR53" s="58"/>
      <c r="HS53" s="50"/>
      <c r="HT53" s="59"/>
      <c r="HU53" s="58"/>
      <c r="HV53" s="50"/>
      <c r="HW53" s="60"/>
      <c r="HX53" s="50"/>
      <c r="HY53" s="50"/>
      <c r="HZ53" s="50"/>
      <c r="IA53" s="50"/>
      <c r="IB53" s="61"/>
      <c r="IC53" s="50"/>
      <c r="ID53" s="50"/>
      <c r="IE53" s="50"/>
      <c r="IF53" s="50"/>
      <c r="IG53" s="50"/>
      <c r="IH53" s="50"/>
      <c r="II53" s="63"/>
      <c r="IJ53" s="57"/>
      <c r="IK53" s="57"/>
      <c r="IL53" s="58"/>
      <c r="IM53" s="50"/>
      <c r="IN53" s="59"/>
      <c r="IO53" s="58"/>
      <c r="IP53" s="50"/>
      <c r="IQ53" s="60"/>
      <c r="IR53" s="50"/>
      <c r="IS53" s="50"/>
      <c r="IT53" s="50"/>
      <c r="IU53" s="50"/>
      <c r="IV53" s="61"/>
      <c r="IW53" s="50"/>
      <c r="IX53" s="50"/>
      <c r="IY53" s="50"/>
      <c r="IZ53" s="50"/>
      <c r="JA53" s="50"/>
      <c r="JB53" s="50"/>
    </row>
    <row r="54" spans="1:262" s="8" customFormat="1" ht="13.5" customHeight="1">
      <c r="A54" s="49"/>
      <c r="B54" s="50"/>
      <c r="C54" s="7"/>
      <c r="E54" s="51"/>
      <c r="F54" s="52"/>
      <c r="G54" s="53"/>
      <c r="H54" s="50"/>
      <c r="I54" s="52"/>
      <c r="J54" s="53"/>
      <c r="K54" s="51"/>
      <c r="L54" s="53"/>
      <c r="M54" s="53"/>
      <c r="P54" s="54"/>
      <c r="Q54" s="51"/>
      <c r="R54" s="53"/>
      <c r="S54" s="53"/>
      <c r="U54" s="53"/>
      <c r="V54" s="53"/>
      <c r="W54" s="7"/>
      <c r="Y54" s="51"/>
      <c r="Z54" s="52"/>
      <c r="AA54" s="52"/>
      <c r="AB54" s="50"/>
      <c r="AC54" s="52"/>
      <c r="AD54" s="52"/>
      <c r="AE54" s="51"/>
      <c r="AF54" s="53"/>
      <c r="AG54" s="53"/>
      <c r="AJ54" s="54"/>
      <c r="AK54" s="51"/>
      <c r="AM54" s="53"/>
      <c r="AO54" s="53"/>
      <c r="AP54" s="53"/>
      <c r="AQ54" s="7"/>
      <c r="AS54" s="51"/>
      <c r="AT54" s="68"/>
      <c r="AU54" s="52"/>
      <c r="AV54" s="110"/>
      <c r="AW54" s="52"/>
      <c r="AX54" s="52"/>
      <c r="AY54" s="51"/>
      <c r="AZ54" s="53"/>
      <c r="BA54" s="53"/>
      <c r="BD54" s="54"/>
      <c r="BE54" s="51"/>
      <c r="BF54" s="53"/>
      <c r="BG54" s="53"/>
      <c r="BI54" s="53"/>
      <c r="BJ54" s="53"/>
      <c r="BK54" s="7"/>
      <c r="BM54" s="51"/>
      <c r="BN54" s="52"/>
      <c r="BO54" s="52"/>
      <c r="BP54" s="50"/>
      <c r="BQ54" s="52"/>
      <c r="BR54" s="52"/>
      <c r="BS54" s="51"/>
      <c r="BT54" s="53"/>
      <c r="BU54" s="53"/>
      <c r="BX54" s="54"/>
      <c r="BY54" s="51"/>
      <c r="BZ54" s="53"/>
      <c r="CA54" s="53"/>
      <c r="CC54" s="53"/>
      <c r="CD54" s="53"/>
      <c r="CE54" s="51"/>
      <c r="CG54" s="51"/>
      <c r="CH54" s="52"/>
      <c r="CI54" s="52"/>
      <c r="CJ54" s="50"/>
      <c r="CK54" s="52"/>
      <c r="CL54" s="52"/>
      <c r="CM54" s="51"/>
      <c r="CN54" s="53"/>
      <c r="CO54" s="53"/>
      <c r="CR54" s="54"/>
      <c r="CS54" s="51"/>
      <c r="CT54" s="53"/>
      <c r="CU54" s="53"/>
      <c r="CW54" s="53"/>
      <c r="CX54" s="53"/>
      <c r="CY54" s="7"/>
      <c r="DA54" s="51"/>
      <c r="DB54" s="52"/>
      <c r="DC54" s="52"/>
      <c r="DD54" s="50"/>
      <c r="DE54" s="52"/>
      <c r="DF54" s="52"/>
      <c r="DG54" s="51"/>
      <c r="DH54" s="53"/>
      <c r="DI54" s="53"/>
      <c r="DL54" s="54"/>
      <c r="DM54" s="51"/>
      <c r="DN54" s="53"/>
      <c r="DO54" s="53"/>
      <c r="DQ54" s="53"/>
      <c r="DR54" s="53"/>
      <c r="DS54" s="7"/>
      <c r="DU54" s="51"/>
      <c r="DV54" s="52"/>
      <c r="DW54" s="52"/>
      <c r="DX54" s="50"/>
      <c r="DY54" s="52"/>
      <c r="DZ54" s="52"/>
      <c r="EA54" s="51"/>
      <c r="EC54" s="55"/>
      <c r="EF54" s="54"/>
      <c r="EG54" s="51"/>
      <c r="EH54" s="53"/>
      <c r="EI54" s="53"/>
      <c r="EK54" s="53"/>
      <c r="EL54" s="53"/>
      <c r="EM54" s="7"/>
      <c r="EO54" s="51"/>
      <c r="EP54" s="52"/>
      <c r="EQ54" s="52"/>
      <c r="ER54" s="50"/>
      <c r="ES54" s="52"/>
      <c r="ET54" s="52"/>
      <c r="EU54" s="51"/>
      <c r="EV54" s="53"/>
      <c r="EW54" s="53"/>
      <c r="EZ54" s="54"/>
      <c r="FA54" s="51"/>
      <c r="FB54" s="53"/>
      <c r="FC54" s="53"/>
      <c r="FE54" s="53"/>
      <c r="FF54" s="53"/>
      <c r="FG54" s="7"/>
      <c r="FI54" s="51"/>
      <c r="FJ54" s="52"/>
      <c r="FK54" s="52"/>
      <c r="FL54" s="50"/>
      <c r="FM54" s="52"/>
      <c r="FN54" s="52"/>
      <c r="FO54" s="51"/>
      <c r="FP54" s="53"/>
      <c r="FQ54" s="53"/>
      <c r="FT54" s="54"/>
      <c r="FU54" s="51"/>
      <c r="FV54" s="53"/>
      <c r="FW54" s="53"/>
      <c r="FY54" s="53"/>
      <c r="FZ54" s="53"/>
      <c r="GA54" s="63"/>
      <c r="GB54" s="57"/>
      <c r="GC54" s="57"/>
      <c r="GD54" s="58"/>
      <c r="GE54" s="50"/>
      <c r="GF54" s="59"/>
      <c r="GG54" s="58"/>
      <c r="GH54" s="50"/>
      <c r="GI54" s="60"/>
      <c r="GJ54" s="50"/>
      <c r="GK54" s="50"/>
      <c r="GL54" s="50"/>
      <c r="GM54" s="50"/>
      <c r="GN54" s="61"/>
      <c r="GO54" s="50"/>
      <c r="GP54" s="50"/>
      <c r="GQ54" s="50"/>
      <c r="GR54" s="50"/>
      <c r="GS54" s="50"/>
      <c r="GT54" s="50"/>
      <c r="GU54" s="63"/>
      <c r="GV54" s="57"/>
      <c r="GW54" s="57"/>
      <c r="GX54" s="58"/>
      <c r="GY54" s="50"/>
      <c r="GZ54" s="59"/>
      <c r="HA54" s="58"/>
      <c r="HB54" s="50"/>
      <c r="HC54" s="60"/>
      <c r="HD54" s="50"/>
      <c r="HE54" s="50"/>
      <c r="HF54" s="50"/>
      <c r="HG54" s="50"/>
      <c r="HH54" s="61"/>
      <c r="HI54" s="50"/>
      <c r="HJ54" s="50"/>
      <c r="HK54" s="50"/>
      <c r="HL54" s="50"/>
      <c r="HM54" s="50"/>
      <c r="HN54" s="50"/>
      <c r="HO54" s="63"/>
      <c r="HP54" s="57"/>
      <c r="HQ54" s="57"/>
      <c r="HR54" s="58"/>
      <c r="HS54" s="50"/>
      <c r="HT54" s="59"/>
      <c r="HU54" s="58"/>
      <c r="HV54" s="50"/>
      <c r="HW54" s="60"/>
      <c r="HX54" s="50"/>
      <c r="HY54" s="50"/>
      <c r="HZ54" s="50"/>
      <c r="IA54" s="50"/>
      <c r="IB54" s="61"/>
      <c r="IC54" s="50"/>
      <c r="ID54" s="50"/>
      <c r="IE54" s="50"/>
      <c r="IF54" s="50"/>
      <c r="IG54" s="50"/>
      <c r="IH54" s="50"/>
      <c r="II54" s="63"/>
      <c r="IJ54" s="57"/>
      <c r="IK54" s="57"/>
      <c r="IL54" s="58"/>
      <c r="IM54" s="50"/>
      <c r="IN54" s="59"/>
      <c r="IO54" s="58"/>
      <c r="IP54" s="50"/>
      <c r="IQ54" s="60"/>
      <c r="IR54" s="50"/>
      <c r="IS54" s="50"/>
      <c r="IT54" s="50"/>
      <c r="IU54" s="50"/>
      <c r="IV54" s="61"/>
      <c r="IW54" s="50"/>
      <c r="IX54" s="50"/>
      <c r="IY54" s="50"/>
      <c r="IZ54" s="50"/>
      <c r="JA54" s="50"/>
      <c r="JB54" s="50"/>
    </row>
    <row r="55" spans="1:262" s="8" customFormat="1" ht="13.5" customHeight="1">
      <c r="A55" s="49"/>
      <c r="B55" s="50"/>
      <c r="C55" s="7"/>
      <c r="E55" s="51"/>
      <c r="F55" s="52"/>
      <c r="G55" s="53"/>
      <c r="H55" s="50"/>
      <c r="I55" s="52"/>
      <c r="J55" s="53"/>
      <c r="K55" s="51"/>
      <c r="L55" s="53"/>
      <c r="M55" s="53"/>
      <c r="P55" s="54"/>
      <c r="Q55" s="51"/>
      <c r="R55" s="53"/>
      <c r="S55" s="53"/>
      <c r="U55" s="53"/>
      <c r="V55" s="53"/>
      <c r="W55" s="7"/>
      <c r="Y55" s="51"/>
      <c r="Z55" s="52"/>
      <c r="AA55" s="52"/>
      <c r="AB55" s="50"/>
      <c r="AC55" s="52"/>
      <c r="AD55" s="52"/>
      <c r="AE55" s="51"/>
      <c r="AF55" s="53"/>
      <c r="AG55" s="53"/>
      <c r="AJ55" s="54"/>
      <c r="AK55" s="51"/>
      <c r="AM55" s="53"/>
      <c r="AO55" s="53"/>
      <c r="AP55" s="53"/>
      <c r="AQ55" s="7"/>
      <c r="AS55" s="51"/>
      <c r="AT55" s="68"/>
      <c r="AU55" s="52"/>
      <c r="AV55" s="110"/>
      <c r="AW55" s="52"/>
      <c r="AX55" s="52"/>
      <c r="AY55" s="51"/>
      <c r="AZ55" s="53"/>
      <c r="BA55" s="53"/>
      <c r="BD55" s="54"/>
      <c r="BE55" s="51"/>
      <c r="BF55" s="53"/>
      <c r="BG55" s="53"/>
      <c r="BI55" s="53"/>
      <c r="BJ55" s="53"/>
      <c r="BK55" s="7"/>
      <c r="BM55" s="51"/>
      <c r="BN55" s="52"/>
      <c r="BO55" s="52"/>
      <c r="BP55" s="50"/>
      <c r="BQ55" s="52"/>
      <c r="BR55" s="52"/>
      <c r="BS55" s="51"/>
      <c r="BT55" s="53"/>
      <c r="BU55" s="53"/>
      <c r="BX55" s="54"/>
      <c r="BY55" s="51"/>
      <c r="BZ55" s="53"/>
      <c r="CA55" s="53"/>
      <c r="CC55" s="53"/>
      <c r="CD55" s="53"/>
      <c r="CE55" s="51"/>
      <c r="CG55" s="51"/>
      <c r="CH55" s="52"/>
      <c r="CI55" s="52"/>
      <c r="CJ55" s="50"/>
      <c r="CK55" s="52"/>
      <c r="CL55" s="52"/>
      <c r="CM55" s="51"/>
      <c r="CN55" s="53"/>
      <c r="CO55" s="53"/>
      <c r="CR55" s="54"/>
      <c r="CS55" s="51"/>
      <c r="CT55" s="53"/>
      <c r="CU55" s="53"/>
      <c r="CW55" s="53"/>
      <c r="CX55" s="53"/>
      <c r="CY55" s="7"/>
      <c r="DA55" s="51"/>
      <c r="DB55" s="52"/>
      <c r="DC55" s="52"/>
      <c r="DD55" s="50"/>
      <c r="DE55" s="52"/>
      <c r="DF55" s="52"/>
      <c r="DG55" s="51"/>
      <c r="DH55" s="53"/>
      <c r="DI55" s="53"/>
      <c r="DL55" s="54"/>
      <c r="DM55" s="51"/>
      <c r="DN55" s="53"/>
      <c r="DO55" s="53"/>
      <c r="DQ55" s="53"/>
      <c r="DR55" s="53"/>
      <c r="DS55" s="7"/>
      <c r="DU55" s="51"/>
      <c r="DV55" s="52"/>
      <c r="DW55" s="52"/>
      <c r="DX55" s="50"/>
      <c r="DY55" s="52"/>
      <c r="DZ55" s="52"/>
      <c r="EA55" s="51"/>
      <c r="EC55" s="55"/>
      <c r="EF55" s="54"/>
      <c r="EG55" s="51"/>
      <c r="EH55" s="53"/>
      <c r="EI55" s="53"/>
      <c r="EK55" s="53"/>
      <c r="EL55" s="53"/>
      <c r="EM55" s="7"/>
      <c r="EO55" s="51"/>
      <c r="EP55" s="52"/>
      <c r="EQ55" s="52"/>
      <c r="ER55" s="50"/>
      <c r="ES55" s="52"/>
      <c r="ET55" s="52"/>
      <c r="EU55" s="51"/>
      <c r="EV55" s="53"/>
      <c r="EW55" s="53"/>
      <c r="EZ55" s="54"/>
      <c r="FA55" s="51"/>
      <c r="FB55" s="53"/>
      <c r="FC55" s="53"/>
      <c r="FE55" s="53"/>
      <c r="FF55" s="53"/>
      <c r="FG55" s="7"/>
      <c r="FI55" s="51"/>
      <c r="FJ55" s="52"/>
      <c r="FK55" s="52"/>
      <c r="FL55" s="50"/>
      <c r="FM55" s="52"/>
      <c r="FN55" s="52"/>
      <c r="FO55" s="51"/>
      <c r="FP55" s="53"/>
      <c r="FQ55" s="53"/>
      <c r="FT55" s="54"/>
      <c r="FU55" s="51"/>
      <c r="FV55" s="53"/>
      <c r="FW55" s="53"/>
      <c r="FY55" s="53"/>
      <c r="FZ55" s="53"/>
      <c r="GA55" s="63"/>
      <c r="GB55" s="57"/>
      <c r="GC55" s="57"/>
      <c r="GD55" s="58"/>
      <c r="GE55" s="50"/>
      <c r="GF55" s="59"/>
      <c r="GG55" s="58"/>
      <c r="GH55" s="50"/>
      <c r="GI55" s="60"/>
      <c r="GJ55" s="50"/>
      <c r="GK55" s="50"/>
      <c r="GL55" s="50"/>
      <c r="GM55" s="50"/>
      <c r="GN55" s="61"/>
      <c r="GO55" s="50"/>
      <c r="GP55" s="50"/>
      <c r="GQ55" s="50"/>
      <c r="GR55" s="50"/>
      <c r="GS55" s="50"/>
      <c r="GT55" s="50"/>
      <c r="GU55" s="63"/>
      <c r="GV55" s="57"/>
      <c r="GW55" s="57"/>
      <c r="GX55" s="58"/>
      <c r="GY55" s="50"/>
      <c r="GZ55" s="59"/>
      <c r="HA55" s="58"/>
      <c r="HB55" s="50"/>
      <c r="HC55" s="60"/>
      <c r="HD55" s="50"/>
      <c r="HE55" s="50"/>
      <c r="HF55" s="50"/>
      <c r="HG55" s="50"/>
      <c r="HH55" s="61"/>
      <c r="HI55" s="50"/>
      <c r="HJ55" s="50"/>
      <c r="HK55" s="50"/>
      <c r="HL55" s="50"/>
      <c r="HM55" s="50"/>
      <c r="HN55" s="50"/>
      <c r="HO55" s="63"/>
      <c r="HP55" s="57"/>
      <c r="HQ55" s="57"/>
      <c r="HR55" s="58"/>
      <c r="HS55" s="50"/>
      <c r="HT55" s="59"/>
      <c r="HU55" s="58"/>
      <c r="HV55" s="50"/>
      <c r="HW55" s="60"/>
      <c r="HX55" s="50"/>
      <c r="HY55" s="50"/>
      <c r="HZ55" s="50"/>
      <c r="IA55" s="50"/>
      <c r="IB55" s="61"/>
      <c r="IC55" s="50"/>
      <c r="ID55" s="50"/>
      <c r="IE55" s="50"/>
      <c r="IF55" s="50"/>
      <c r="IG55" s="50"/>
      <c r="IH55" s="50"/>
      <c r="II55" s="63"/>
      <c r="IJ55" s="57"/>
      <c r="IK55" s="57"/>
      <c r="IL55" s="58"/>
      <c r="IM55" s="50"/>
      <c r="IN55" s="59"/>
      <c r="IO55" s="58"/>
      <c r="IP55" s="50"/>
      <c r="IQ55" s="60"/>
      <c r="IR55" s="50"/>
      <c r="IS55" s="50"/>
      <c r="IT55" s="50"/>
      <c r="IU55" s="50"/>
      <c r="IV55" s="61"/>
      <c r="IW55" s="50"/>
      <c r="IX55" s="50"/>
      <c r="IY55" s="50"/>
      <c r="IZ55" s="50"/>
      <c r="JA55" s="50"/>
      <c r="JB55" s="50"/>
    </row>
    <row r="56" spans="1:262" s="8" customFormat="1" ht="13.5" customHeight="1">
      <c r="A56" s="49"/>
      <c r="B56" s="50"/>
      <c r="C56" s="7"/>
      <c r="E56" s="51"/>
      <c r="F56" s="52"/>
      <c r="G56" s="53"/>
      <c r="H56" s="50"/>
      <c r="I56" s="52"/>
      <c r="J56" s="53"/>
      <c r="K56" s="51"/>
      <c r="L56" s="53"/>
      <c r="M56" s="53"/>
      <c r="P56" s="54"/>
      <c r="Q56" s="51"/>
      <c r="R56" s="53"/>
      <c r="S56" s="53"/>
      <c r="U56" s="53"/>
      <c r="V56" s="53"/>
      <c r="W56" s="7"/>
      <c r="Y56" s="51"/>
      <c r="Z56" s="52"/>
      <c r="AA56" s="52"/>
      <c r="AB56" s="50"/>
      <c r="AC56" s="52"/>
      <c r="AD56" s="52"/>
      <c r="AE56" s="51"/>
      <c r="AF56" s="53"/>
      <c r="AG56" s="53"/>
      <c r="AJ56" s="54"/>
      <c r="AK56" s="51"/>
      <c r="AM56" s="53"/>
      <c r="AO56" s="53"/>
      <c r="AP56" s="53"/>
      <c r="AQ56" s="7"/>
      <c r="AS56" s="51"/>
      <c r="AT56" s="52"/>
      <c r="AU56" s="52"/>
      <c r="AV56" s="110"/>
      <c r="AW56" s="52"/>
      <c r="AX56" s="52"/>
      <c r="AY56" s="51"/>
      <c r="AZ56" s="53"/>
      <c r="BA56" s="53"/>
      <c r="BD56" s="54"/>
      <c r="BE56" s="51"/>
      <c r="BF56" s="53"/>
      <c r="BG56" s="53"/>
      <c r="BI56" s="53"/>
      <c r="BJ56" s="53"/>
      <c r="BK56" s="7"/>
      <c r="BM56" s="51"/>
      <c r="BN56" s="52"/>
      <c r="BO56" s="52"/>
      <c r="BP56" s="50"/>
      <c r="BQ56" s="52"/>
      <c r="BR56" s="52"/>
      <c r="BS56" s="51"/>
      <c r="BT56" s="53"/>
      <c r="BU56" s="53"/>
      <c r="BX56" s="54"/>
      <c r="BY56" s="51"/>
      <c r="BZ56" s="53"/>
      <c r="CA56" s="53"/>
      <c r="CC56" s="53"/>
      <c r="CD56" s="53"/>
      <c r="CE56" s="51"/>
      <c r="CG56" s="51"/>
      <c r="CH56" s="52"/>
      <c r="CI56" s="52"/>
      <c r="CJ56" s="50"/>
      <c r="CK56" s="52"/>
      <c r="CL56" s="52"/>
      <c r="CM56" s="51"/>
      <c r="CN56" s="53"/>
      <c r="CO56" s="53"/>
      <c r="CR56" s="54"/>
      <c r="CS56" s="51"/>
      <c r="CT56" s="53"/>
      <c r="CU56" s="53"/>
      <c r="CW56" s="53"/>
      <c r="CX56" s="53"/>
      <c r="CY56" s="7"/>
      <c r="DA56" s="51"/>
      <c r="DB56" s="52"/>
      <c r="DC56" s="52"/>
      <c r="DD56" s="50"/>
      <c r="DE56" s="52"/>
      <c r="DF56" s="52"/>
      <c r="DG56" s="51"/>
      <c r="DH56" s="53"/>
      <c r="DI56" s="53"/>
      <c r="DL56" s="54"/>
      <c r="DM56" s="51"/>
      <c r="DN56" s="53"/>
      <c r="DO56" s="53"/>
      <c r="DQ56" s="53"/>
      <c r="DR56" s="53"/>
      <c r="DS56" s="7"/>
      <c r="DU56" s="51"/>
      <c r="DV56" s="52"/>
      <c r="DW56" s="52"/>
      <c r="DX56" s="50"/>
      <c r="DY56" s="52"/>
      <c r="DZ56" s="52"/>
      <c r="EA56" s="51"/>
      <c r="EC56" s="55"/>
      <c r="EF56" s="54"/>
      <c r="EG56" s="51"/>
      <c r="EH56" s="53"/>
      <c r="EI56" s="53"/>
      <c r="EK56" s="53"/>
      <c r="EL56" s="53"/>
      <c r="EM56" s="7"/>
      <c r="EO56" s="51"/>
      <c r="EP56" s="52"/>
      <c r="EQ56" s="52"/>
      <c r="ER56" s="50"/>
      <c r="ES56" s="52"/>
      <c r="ET56" s="52"/>
      <c r="EU56" s="51"/>
      <c r="EV56" s="53"/>
      <c r="EW56" s="53"/>
      <c r="EZ56" s="54"/>
      <c r="FA56" s="51"/>
      <c r="FB56" s="53"/>
      <c r="FC56" s="53"/>
      <c r="FE56" s="53"/>
      <c r="FF56" s="53"/>
      <c r="FG56" s="7"/>
      <c r="FI56" s="51"/>
      <c r="FJ56" s="52"/>
      <c r="FK56" s="52"/>
      <c r="FL56" s="50"/>
      <c r="FM56" s="52"/>
      <c r="FN56" s="52"/>
      <c r="FO56" s="51"/>
      <c r="FP56" s="53"/>
      <c r="FQ56" s="53"/>
      <c r="FT56" s="54"/>
      <c r="FU56" s="51"/>
      <c r="FV56" s="53"/>
      <c r="FW56" s="53"/>
      <c r="FY56" s="53"/>
      <c r="FZ56" s="53"/>
      <c r="GA56" s="63"/>
      <c r="GB56" s="57"/>
      <c r="GC56" s="57"/>
      <c r="GD56" s="64"/>
      <c r="GE56" s="50"/>
      <c r="GF56" s="57"/>
      <c r="GG56" s="58"/>
      <c r="GH56" s="50"/>
      <c r="GI56" s="60"/>
      <c r="GJ56" s="50"/>
      <c r="GK56" s="50"/>
      <c r="GL56" s="50"/>
      <c r="GM56" s="50"/>
      <c r="GN56" s="61"/>
      <c r="GO56" s="50"/>
      <c r="GP56" s="50"/>
      <c r="GQ56" s="50"/>
      <c r="GR56" s="50"/>
      <c r="GS56" s="50"/>
      <c r="GT56" s="50"/>
      <c r="GU56" s="63"/>
      <c r="GV56" s="57"/>
      <c r="GW56" s="57"/>
      <c r="GX56" s="64"/>
      <c r="GY56" s="50"/>
      <c r="GZ56" s="57"/>
      <c r="HA56" s="58"/>
      <c r="HB56" s="50"/>
      <c r="HC56" s="60"/>
      <c r="HD56" s="50"/>
      <c r="HE56" s="50"/>
      <c r="HF56" s="50"/>
      <c r="HG56" s="50"/>
      <c r="HH56" s="61"/>
      <c r="HI56" s="50"/>
      <c r="HJ56" s="50"/>
      <c r="HK56" s="50"/>
      <c r="HL56" s="50"/>
      <c r="HM56" s="50"/>
      <c r="HN56" s="50"/>
      <c r="HO56" s="63"/>
      <c r="HP56" s="57"/>
      <c r="HQ56" s="57"/>
      <c r="HR56" s="64"/>
      <c r="HS56" s="50"/>
      <c r="HT56" s="57"/>
      <c r="HU56" s="58"/>
      <c r="HV56" s="50"/>
      <c r="HW56" s="60"/>
      <c r="HX56" s="50"/>
      <c r="HY56" s="50"/>
      <c r="HZ56" s="50"/>
      <c r="IA56" s="50"/>
      <c r="IB56" s="61"/>
      <c r="IC56" s="50"/>
      <c r="ID56" s="50"/>
      <c r="IE56" s="50"/>
      <c r="IF56" s="50"/>
      <c r="IG56" s="50"/>
      <c r="IH56" s="50"/>
      <c r="II56" s="63"/>
      <c r="IJ56" s="57"/>
      <c r="IK56" s="57"/>
      <c r="IL56" s="64"/>
      <c r="IM56" s="50"/>
      <c r="IN56" s="57"/>
      <c r="IO56" s="58"/>
      <c r="IP56" s="50"/>
      <c r="IQ56" s="60"/>
      <c r="IR56" s="50"/>
      <c r="IS56" s="50"/>
      <c r="IT56" s="50"/>
      <c r="IU56" s="50"/>
      <c r="IV56" s="61"/>
      <c r="IW56" s="50"/>
      <c r="IX56" s="50"/>
      <c r="IY56" s="50"/>
      <c r="IZ56" s="50"/>
      <c r="JA56" s="50"/>
      <c r="JB56" s="50"/>
    </row>
    <row r="57" spans="1:262" s="8" customFormat="1" ht="13.5" customHeight="1">
      <c r="A57" s="49"/>
      <c r="B57" s="50"/>
      <c r="C57" s="7"/>
      <c r="E57" s="51"/>
      <c r="F57" s="52"/>
      <c r="G57" s="53"/>
      <c r="H57" s="50"/>
      <c r="I57" s="52"/>
      <c r="J57" s="53"/>
      <c r="K57" s="51"/>
      <c r="L57" s="53"/>
      <c r="M57" s="53"/>
      <c r="P57" s="54"/>
      <c r="Q57" s="51"/>
      <c r="R57" s="53"/>
      <c r="S57" s="53"/>
      <c r="U57" s="53"/>
      <c r="V57" s="53"/>
      <c r="W57" s="7"/>
      <c r="Y57" s="51"/>
      <c r="Z57" s="52"/>
      <c r="AA57" s="52"/>
      <c r="AB57" s="50"/>
      <c r="AC57" s="52"/>
      <c r="AD57" s="52"/>
      <c r="AE57" s="51"/>
      <c r="AF57" s="53"/>
      <c r="AG57" s="53"/>
      <c r="AJ57" s="54"/>
      <c r="AK57" s="51"/>
      <c r="AM57" s="53"/>
      <c r="AO57" s="53"/>
      <c r="AP57" s="53"/>
      <c r="AQ57" s="7"/>
      <c r="AS57" s="51"/>
      <c r="AT57" s="52"/>
      <c r="AU57" s="52"/>
      <c r="AV57" s="110"/>
      <c r="AW57" s="52"/>
      <c r="AX57" s="52"/>
      <c r="AY57" s="51"/>
      <c r="AZ57" s="53"/>
      <c r="BA57" s="53"/>
      <c r="BD57" s="54"/>
      <c r="BE57" s="51"/>
      <c r="BF57" s="53"/>
      <c r="BG57" s="53"/>
      <c r="BI57" s="53"/>
      <c r="BJ57" s="53"/>
      <c r="BK57" s="7"/>
      <c r="BM57" s="51"/>
      <c r="BN57" s="52"/>
      <c r="BO57" s="52"/>
      <c r="BP57" s="50"/>
      <c r="BQ57" s="52"/>
      <c r="BR57" s="52"/>
      <c r="BS57" s="51"/>
      <c r="BT57" s="53"/>
      <c r="BU57" s="53"/>
      <c r="BX57" s="54"/>
      <c r="BY57" s="51"/>
      <c r="BZ57" s="53"/>
      <c r="CA57" s="53"/>
      <c r="CC57" s="53"/>
      <c r="CD57" s="53"/>
      <c r="CE57" s="51"/>
      <c r="CG57" s="51"/>
      <c r="CH57" s="52"/>
      <c r="CI57" s="52"/>
      <c r="CJ57" s="50"/>
      <c r="CK57" s="52"/>
      <c r="CL57" s="52"/>
      <c r="CM57" s="51"/>
      <c r="CN57" s="53"/>
      <c r="CO57" s="53"/>
      <c r="CR57" s="54"/>
      <c r="CS57" s="51"/>
      <c r="CT57" s="53"/>
      <c r="CU57" s="53"/>
      <c r="CW57" s="53"/>
      <c r="CX57" s="53"/>
      <c r="CY57" s="7"/>
      <c r="DA57" s="51"/>
      <c r="DB57" s="52"/>
      <c r="DC57" s="52"/>
      <c r="DD57" s="50"/>
      <c r="DE57" s="52"/>
      <c r="DF57" s="52"/>
      <c r="DG57" s="51"/>
      <c r="DH57" s="53"/>
      <c r="DI57" s="53"/>
      <c r="DL57" s="54"/>
      <c r="DM57" s="51"/>
      <c r="DN57" s="53"/>
      <c r="DO57" s="53"/>
      <c r="DQ57" s="53"/>
      <c r="DR57" s="53"/>
      <c r="DS57" s="7"/>
      <c r="DU57" s="51"/>
      <c r="DV57" s="52"/>
      <c r="DW57" s="52"/>
      <c r="DX57" s="50"/>
      <c r="DY57" s="52"/>
      <c r="DZ57" s="52"/>
      <c r="EA57" s="51"/>
      <c r="EC57" s="55"/>
      <c r="EF57" s="54"/>
      <c r="EG57" s="51"/>
      <c r="EH57" s="53"/>
      <c r="EI57" s="53"/>
      <c r="EK57" s="53"/>
      <c r="EL57" s="53"/>
      <c r="EM57" s="7"/>
      <c r="EO57" s="51"/>
      <c r="EP57" s="52"/>
      <c r="EQ57" s="52"/>
      <c r="ER57" s="50"/>
      <c r="ES57" s="52"/>
      <c r="ET57" s="52"/>
      <c r="EU57" s="51"/>
      <c r="EV57" s="53"/>
      <c r="EW57" s="53"/>
      <c r="EZ57" s="54"/>
      <c r="FA57" s="51"/>
      <c r="FB57" s="53"/>
      <c r="FC57" s="53"/>
      <c r="FE57" s="53"/>
      <c r="FF57" s="53"/>
      <c r="FG57" s="7"/>
      <c r="FI57" s="51"/>
      <c r="FJ57" s="52"/>
      <c r="FK57" s="52"/>
      <c r="FL57" s="50"/>
      <c r="FM57" s="52"/>
      <c r="FN57" s="52"/>
      <c r="FO57" s="51"/>
      <c r="FP57" s="53"/>
      <c r="FQ57" s="53"/>
      <c r="FT57" s="54"/>
      <c r="FU57" s="51"/>
      <c r="FV57" s="53"/>
      <c r="FW57" s="53"/>
      <c r="FY57" s="53"/>
      <c r="FZ57" s="53"/>
      <c r="GA57" s="63"/>
      <c r="GB57" s="57"/>
      <c r="GC57" s="57"/>
      <c r="GD57" s="64"/>
      <c r="GE57" s="50"/>
      <c r="GF57" s="57"/>
      <c r="GG57" s="58"/>
      <c r="GH57" s="50"/>
      <c r="GI57" s="60"/>
      <c r="GJ57" s="50"/>
      <c r="GK57" s="50"/>
      <c r="GL57" s="50"/>
      <c r="GM57" s="50"/>
      <c r="GN57" s="61"/>
      <c r="GO57" s="50"/>
      <c r="GP57" s="50"/>
      <c r="GQ57" s="50"/>
      <c r="GR57" s="50"/>
      <c r="GS57" s="50"/>
      <c r="GT57" s="50"/>
      <c r="GU57" s="63"/>
      <c r="GV57" s="57"/>
      <c r="GW57" s="57"/>
      <c r="GX57" s="64"/>
      <c r="GY57" s="50"/>
      <c r="GZ57" s="57"/>
      <c r="HA57" s="58"/>
      <c r="HB57" s="50"/>
      <c r="HC57" s="60"/>
      <c r="HD57" s="50"/>
      <c r="HE57" s="50"/>
      <c r="HF57" s="50"/>
      <c r="HG57" s="50"/>
      <c r="HH57" s="61"/>
      <c r="HI57" s="50"/>
      <c r="HJ57" s="50"/>
      <c r="HK57" s="50"/>
      <c r="HL57" s="50"/>
      <c r="HM57" s="50"/>
      <c r="HN57" s="50"/>
      <c r="HO57" s="63"/>
      <c r="HP57" s="57"/>
      <c r="HQ57" s="57"/>
      <c r="HR57" s="64"/>
      <c r="HS57" s="50"/>
      <c r="HT57" s="57"/>
      <c r="HU57" s="58"/>
      <c r="HV57" s="50"/>
      <c r="HW57" s="60"/>
      <c r="HX57" s="50"/>
      <c r="HY57" s="50"/>
      <c r="HZ57" s="50"/>
      <c r="IA57" s="50"/>
      <c r="IB57" s="61"/>
      <c r="IC57" s="50"/>
      <c r="ID57" s="50"/>
      <c r="IE57" s="50"/>
      <c r="IF57" s="50"/>
      <c r="IG57" s="50"/>
      <c r="IH57" s="50"/>
      <c r="II57" s="63"/>
      <c r="IJ57" s="57"/>
      <c r="IK57" s="57"/>
      <c r="IL57" s="64"/>
      <c r="IM57" s="50"/>
      <c r="IN57" s="57"/>
      <c r="IO57" s="58"/>
      <c r="IP57" s="50"/>
      <c r="IQ57" s="60"/>
      <c r="IR57" s="50"/>
      <c r="IS57" s="50"/>
      <c r="IT57" s="50"/>
      <c r="IU57" s="50"/>
      <c r="IV57" s="61"/>
      <c r="IW57" s="50"/>
      <c r="IX57" s="50"/>
      <c r="IY57" s="50"/>
      <c r="IZ57" s="50"/>
      <c r="JA57" s="50"/>
      <c r="JB57" s="50"/>
    </row>
    <row r="58" spans="1:262" s="8" customFormat="1" ht="13.5" customHeight="1">
      <c r="A58" s="49"/>
      <c r="B58" s="50"/>
      <c r="C58" s="7"/>
      <c r="E58" s="51"/>
      <c r="F58" s="52"/>
      <c r="G58" s="53"/>
      <c r="H58" s="50"/>
      <c r="I58" s="52"/>
      <c r="J58" s="53"/>
      <c r="K58" s="51"/>
      <c r="L58" s="53"/>
      <c r="M58" s="53"/>
      <c r="P58" s="54"/>
      <c r="Q58" s="51"/>
      <c r="R58" s="53"/>
      <c r="S58" s="53"/>
      <c r="U58" s="53"/>
      <c r="V58" s="53"/>
      <c r="W58" s="7"/>
      <c r="Y58" s="51"/>
      <c r="Z58" s="52"/>
      <c r="AA58" s="52"/>
      <c r="AB58" s="50"/>
      <c r="AC58" s="52"/>
      <c r="AD58" s="52"/>
      <c r="AE58" s="51"/>
      <c r="AF58" s="53"/>
      <c r="AG58" s="53"/>
      <c r="AJ58" s="54"/>
      <c r="AK58" s="51"/>
      <c r="AM58" s="53"/>
      <c r="AO58" s="53"/>
      <c r="AP58" s="53"/>
      <c r="AQ58" s="7"/>
      <c r="AS58" s="51"/>
      <c r="AT58" s="52"/>
      <c r="AU58" s="52"/>
      <c r="AV58" s="110"/>
      <c r="AW58" s="52"/>
      <c r="AX58" s="52"/>
      <c r="AY58" s="51"/>
      <c r="AZ58" s="53"/>
      <c r="BA58" s="53"/>
      <c r="BD58" s="54"/>
      <c r="BE58" s="51"/>
      <c r="BF58" s="53"/>
      <c r="BG58" s="53"/>
      <c r="BI58" s="53"/>
      <c r="BJ58" s="53"/>
      <c r="BK58" s="7"/>
      <c r="BM58" s="51"/>
      <c r="BN58" s="52"/>
      <c r="BO58" s="52"/>
      <c r="BP58" s="50"/>
      <c r="BQ58" s="52"/>
      <c r="BR58" s="52"/>
      <c r="BS58" s="51"/>
      <c r="BT58" s="53"/>
      <c r="BU58" s="53"/>
      <c r="BX58" s="54"/>
      <c r="BY58" s="51"/>
      <c r="BZ58" s="53"/>
      <c r="CA58" s="53"/>
      <c r="CC58" s="53"/>
      <c r="CD58" s="53"/>
      <c r="CE58" s="51"/>
      <c r="CG58" s="51"/>
      <c r="CH58" s="52"/>
      <c r="CI58" s="52"/>
      <c r="CJ58" s="50"/>
      <c r="CK58" s="52"/>
      <c r="CL58" s="52"/>
      <c r="CM58" s="51"/>
      <c r="CN58" s="53"/>
      <c r="CO58" s="53"/>
      <c r="CR58" s="54"/>
      <c r="CS58" s="51"/>
      <c r="CT58" s="53"/>
      <c r="CU58" s="53"/>
      <c r="CW58" s="53"/>
      <c r="CX58" s="53"/>
      <c r="CY58" s="7"/>
      <c r="DA58" s="51"/>
      <c r="DB58" s="52"/>
      <c r="DC58" s="52"/>
      <c r="DD58" s="50"/>
      <c r="DE58" s="52"/>
      <c r="DF58" s="52"/>
      <c r="DG58" s="51"/>
      <c r="DH58" s="53"/>
      <c r="DI58" s="53"/>
      <c r="DL58" s="54"/>
      <c r="DM58" s="51"/>
      <c r="DN58" s="53"/>
      <c r="DO58" s="53"/>
      <c r="DQ58" s="53"/>
      <c r="DR58" s="53"/>
      <c r="DS58" s="7"/>
      <c r="DU58" s="51"/>
      <c r="DV58" s="52"/>
      <c r="DW58" s="52"/>
      <c r="DX58" s="50"/>
      <c r="DY58" s="52"/>
      <c r="DZ58" s="52"/>
      <c r="EA58" s="51"/>
      <c r="EC58" s="55"/>
      <c r="EF58" s="54"/>
      <c r="EG58" s="51"/>
      <c r="EH58" s="53"/>
      <c r="EI58" s="53"/>
      <c r="EK58" s="53"/>
      <c r="EL58" s="53"/>
      <c r="EM58" s="7"/>
      <c r="EO58" s="51"/>
      <c r="EP58" s="52"/>
      <c r="EQ58" s="52"/>
      <c r="ER58" s="50"/>
      <c r="ES58" s="52"/>
      <c r="ET58" s="52"/>
      <c r="EU58" s="51"/>
      <c r="EV58" s="53"/>
      <c r="EW58" s="53"/>
      <c r="EZ58" s="54"/>
      <c r="FA58" s="51"/>
      <c r="FB58" s="53"/>
      <c r="FC58" s="53"/>
      <c r="FE58" s="53"/>
      <c r="FF58" s="53"/>
      <c r="FG58" s="7"/>
      <c r="FI58" s="51"/>
      <c r="FJ58" s="52"/>
      <c r="FK58" s="52"/>
      <c r="FL58" s="50"/>
      <c r="FM58" s="52"/>
      <c r="FN58" s="52"/>
      <c r="FO58" s="51"/>
      <c r="FP58" s="53"/>
      <c r="FQ58" s="53"/>
      <c r="FT58" s="54"/>
      <c r="FU58" s="51"/>
      <c r="FV58" s="53"/>
      <c r="FW58" s="53"/>
      <c r="FY58" s="53"/>
      <c r="FZ58" s="53"/>
      <c r="GA58" s="65"/>
      <c r="GB58" s="57"/>
      <c r="GC58" s="58"/>
      <c r="GD58" s="59"/>
      <c r="GE58" s="58"/>
      <c r="GF58" s="57"/>
      <c r="GG58" s="58"/>
      <c r="GH58" s="58"/>
      <c r="GI58" s="66"/>
      <c r="GJ58" s="58"/>
      <c r="GN58" s="54"/>
      <c r="GS58" s="59"/>
      <c r="GT58" s="58"/>
      <c r="GU58" s="65"/>
      <c r="GV58" s="57"/>
      <c r="GW58" s="58"/>
      <c r="GX58" s="59"/>
      <c r="GY58" s="58"/>
      <c r="GZ58" s="57"/>
      <c r="HA58" s="58"/>
      <c r="HB58" s="58"/>
      <c r="HC58" s="66"/>
      <c r="HD58" s="58"/>
      <c r="HH58" s="54"/>
      <c r="HM58" s="59"/>
      <c r="HN58" s="58"/>
      <c r="HO58" s="65"/>
      <c r="HP58" s="57"/>
      <c r="HQ58" s="58"/>
      <c r="HR58" s="59"/>
      <c r="HS58" s="58"/>
      <c r="HT58" s="57"/>
      <c r="HU58" s="58"/>
      <c r="HV58" s="58"/>
      <c r="HW58" s="66"/>
      <c r="HX58" s="58"/>
      <c r="IB58" s="54"/>
      <c r="IG58" s="59"/>
      <c r="IH58" s="58"/>
      <c r="II58" s="65"/>
      <c r="IJ58" s="57"/>
      <c r="IK58" s="58"/>
      <c r="IL58" s="59"/>
      <c r="IM58" s="58"/>
      <c r="IN58" s="57"/>
      <c r="IO58" s="58"/>
      <c r="IP58" s="58"/>
      <c r="IQ58" s="66"/>
      <c r="IR58" s="58"/>
      <c r="IV58" s="54"/>
      <c r="JA58" s="59"/>
      <c r="JB58" s="58"/>
    </row>
    <row r="59" spans="1:262" s="8" customFormat="1" ht="13.5" customHeight="1">
      <c r="A59" s="49"/>
      <c r="B59" s="50"/>
      <c r="C59" s="7"/>
      <c r="E59" s="51"/>
      <c r="F59" s="52"/>
      <c r="G59" s="53"/>
      <c r="H59" s="50"/>
      <c r="I59" s="52"/>
      <c r="J59" s="53"/>
      <c r="K59" s="51"/>
      <c r="L59" s="53"/>
      <c r="M59" s="53"/>
      <c r="P59" s="54"/>
      <c r="Q59" s="51"/>
      <c r="R59" s="53"/>
      <c r="S59" s="53"/>
      <c r="U59" s="53"/>
      <c r="V59" s="53"/>
      <c r="W59" s="7"/>
      <c r="Y59" s="51"/>
      <c r="Z59" s="52"/>
      <c r="AA59" s="52"/>
      <c r="AB59" s="50"/>
      <c r="AC59" s="52"/>
      <c r="AD59" s="52"/>
      <c r="AE59" s="51"/>
      <c r="AF59" s="53"/>
      <c r="AG59" s="53"/>
      <c r="AJ59" s="54"/>
      <c r="AK59" s="51"/>
      <c r="AM59" s="53"/>
      <c r="AO59" s="53"/>
      <c r="AP59" s="53"/>
      <c r="AQ59" s="7"/>
      <c r="AS59" s="51"/>
      <c r="AT59" s="52"/>
      <c r="AU59" s="52"/>
      <c r="AV59" s="50"/>
      <c r="AW59" s="52"/>
      <c r="AX59" s="52"/>
      <c r="AY59" s="51"/>
      <c r="AZ59" s="53"/>
      <c r="BA59" s="53"/>
      <c r="BD59" s="54"/>
      <c r="BE59" s="51"/>
      <c r="BF59" s="53"/>
      <c r="BG59" s="53"/>
      <c r="BI59" s="53"/>
      <c r="BJ59" s="53"/>
      <c r="BK59" s="7"/>
      <c r="BM59" s="51"/>
      <c r="BN59" s="52"/>
      <c r="BO59" s="52"/>
      <c r="BP59" s="50"/>
      <c r="BQ59" s="52"/>
      <c r="BR59" s="52"/>
      <c r="BS59" s="51"/>
      <c r="BT59" s="53"/>
      <c r="BU59" s="53"/>
      <c r="BX59" s="54"/>
      <c r="BY59" s="51"/>
      <c r="BZ59" s="53"/>
      <c r="CA59" s="53"/>
      <c r="CC59" s="53"/>
      <c r="CD59" s="53"/>
      <c r="CE59" s="51"/>
      <c r="CG59" s="51"/>
      <c r="CH59" s="52"/>
      <c r="CI59" s="52"/>
      <c r="CJ59" s="50"/>
      <c r="CK59" s="52"/>
      <c r="CL59" s="52"/>
      <c r="CM59" s="51"/>
      <c r="CN59" s="53"/>
      <c r="CO59" s="53"/>
      <c r="CR59" s="54"/>
      <c r="CS59" s="51"/>
      <c r="CT59" s="53"/>
      <c r="CU59" s="53"/>
      <c r="CW59" s="53"/>
      <c r="CX59" s="53"/>
      <c r="CY59" s="7"/>
      <c r="DA59" s="51"/>
      <c r="DB59" s="52"/>
      <c r="DC59" s="52"/>
      <c r="DD59" s="50"/>
      <c r="DE59" s="52"/>
      <c r="DF59" s="52"/>
      <c r="DG59" s="51"/>
      <c r="DH59" s="53"/>
      <c r="DI59" s="53"/>
      <c r="DL59" s="54"/>
      <c r="DM59" s="51"/>
      <c r="DN59" s="53"/>
      <c r="DO59" s="53"/>
      <c r="DQ59" s="53"/>
      <c r="DR59" s="53"/>
      <c r="DS59" s="7"/>
      <c r="DU59" s="51"/>
      <c r="DV59" s="52"/>
      <c r="DW59" s="52"/>
      <c r="DX59" s="50"/>
      <c r="DY59" s="52"/>
      <c r="DZ59" s="52"/>
      <c r="EA59" s="51"/>
      <c r="EC59" s="55"/>
      <c r="EF59" s="54"/>
      <c r="EG59" s="51"/>
      <c r="EH59" s="53"/>
      <c r="EI59" s="53"/>
      <c r="EK59" s="53"/>
      <c r="EL59" s="53"/>
      <c r="EM59" s="7"/>
      <c r="EO59" s="51"/>
      <c r="EP59" s="52"/>
      <c r="EQ59" s="52"/>
      <c r="ER59" s="50"/>
      <c r="ES59" s="52"/>
      <c r="ET59" s="52"/>
      <c r="EU59" s="51"/>
      <c r="EV59" s="53"/>
      <c r="EW59" s="53"/>
      <c r="EZ59" s="54"/>
      <c r="FA59" s="51"/>
      <c r="FB59" s="53"/>
      <c r="FC59" s="53"/>
      <c r="FE59" s="53"/>
      <c r="FF59" s="53"/>
      <c r="FG59" s="7"/>
      <c r="FI59" s="51"/>
      <c r="FJ59" s="52"/>
      <c r="FK59" s="52"/>
      <c r="FL59" s="50"/>
      <c r="FM59" s="52"/>
      <c r="FN59" s="52"/>
      <c r="FO59" s="51"/>
      <c r="FP59" s="53"/>
      <c r="FQ59" s="53"/>
      <c r="FT59" s="54"/>
      <c r="FU59" s="51"/>
      <c r="FV59" s="53"/>
      <c r="FW59" s="53"/>
      <c r="FY59" s="53"/>
      <c r="FZ59" s="53"/>
      <c r="GA59" s="63"/>
      <c r="GB59" s="57"/>
      <c r="GC59" s="57"/>
      <c r="GD59" s="64"/>
      <c r="GE59" s="50"/>
      <c r="GF59" s="57"/>
      <c r="GG59" s="58"/>
      <c r="GH59" s="50"/>
      <c r="GI59" s="60"/>
      <c r="GJ59" s="50"/>
      <c r="GK59" s="50"/>
      <c r="GL59" s="50"/>
      <c r="GM59" s="50"/>
      <c r="GN59" s="61"/>
      <c r="GO59" s="50"/>
      <c r="GP59" s="50"/>
      <c r="GQ59" s="50"/>
      <c r="GR59" s="50"/>
      <c r="GS59" s="50"/>
      <c r="GT59" s="50"/>
      <c r="GU59" s="63"/>
      <c r="GV59" s="57"/>
      <c r="GW59" s="57"/>
      <c r="GX59" s="64"/>
      <c r="GY59" s="50"/>
      <c r="GZ59" s="57"/>
      <c r="HA59" s="58"/>
      <c r="HB59" s="50"/>
      <c r="HC59" s="60"/>
      <c r="HD59" s="50"/>
      <c r="HE59" s="50"/>
      <c r="HF59" s="50"/>
      <c r="HG59" s="50"/>
      <c r="HH59" s="61"/>
      <c r="HI59" s="50"/>
      <c r="HJ59" s="50"/>
      <c r="HK59" s="50"/>
      <c r="HL59" s="50"/>
      <c r="HM59" s="50"/>
      <c r="HN59" s="50"/>
      <c r="HO59" s="63"/>
      <c r="HP59" s="57"/>
      <c r="HQ59" s="57"/>
      <c r="HR59" s="64"/>
      <c r="HS59" s="50"/>
      <c r="HT59" s="57"/>
      <c r="HU59" s="58"/>
      <c r="HV59" s="50"/>
      <c r="HW59" s="60"/>
      <c r="HX59" s="50"/>
      <c r="HY59" s="50"/>
      <c r="HZ59" s="50"/>
      <c r="IA59" s="50"/>
      <c r="IB59" s="61"/>
      <c r="IC59" s="50"/>
      <c r="ID59" s="50"/>
      <c r="IE59" s="50"/>
      <c r="IF59" s="50"/>
      <c r="IG59" s="50"/>
      <c r="IH59" s="50"/>
      <c r="II59" s="63"/>
      <c r="IJ59" s="57"/>
      <c r="IK59" s="57"/>
      <c r="IL59" s="64"/>
      <c r="IM59" s="50"/>
      <c r="IN59" s="57"/>
      <c r="IO59" s="58"/>
      <c r="IP59" s="50"/>
      <c r="IQ59" s="60"/>
      <c r="IR59" s="50"/>
      <c r="IS59" s="50"/>
      <c r="IT59" s="50"/>
      <c r="IU59" s="50"/>
      <c r="IV59" s="61"/>
      <c r="IW59" s="50"/>
      <c r="IX59" s="50"/>
      <c r="IY59" s="50"/>
      <c r="IZ59" s="50"/>
      <c r="JA59" s="50"/>
      <c r="JB59" s="50"/>
    </row>
    <row r="60" spans="1:262" s="8" customFormat="1" ht="13.5" customHeight="1">
      <c r="A60" s="49"/>
      <c r="B60" s="50"/>
      <c r="C60" s="7"/>
      <c r="E60" s="51"/>
      <c r="F60" s="52"/>
      <c r="G60" s="53"/>
      <c r="H60" s="50"/>
      <c r="I60" s="52"/>
      <c r="J60" s="53"/>
      <c r="K60" s="51"/>
      <c r="L60" s="53"/>
      <c r="M60" s="53"/>
      <c r="P60" s="54"/>
      <c r="Q60" s="51"/>
      <c r="R60" s="53"/>
      <c r="S60" s="53"/>
      <c r="U60" s="53"/>
      <c r="V60" s="53"/>
      <c r="W60" s="7"/>
      <c r="Y60" s="51"/>
      <c r="Z60" s="52"/>
      <c r="AA60" s="52"/>
      <c r="AB60" s="50"/>
      <c r="AC60" s="52"/>
      <c r="AD60" s="52"/>
      <c r="AE60" s="51"/>
      <c r="AF60" s="53"/>
      <c r="AG60" s="53"/>
      <c r="AJ60" s="54"/>
      <c r="AK60" s="51"/>
      <c r="AM60" s="53"/>
      <c r="AO60" s="53"/>
      <c r="AP60" s="53"/>
      <c r="AQ60" s="7"/>
      <c r="AS60" s="51"/>
      <c r="AT60" s="52"/>
      <c r="AU60" s="52"/>
      <c r="AV60" s="50"/>
      <c r="AW60" s="52"/>
      <c r="AX60" s="52"/>
      <c r="AY60" s="51"/>
      <c r="AZ60" s="53"/>
      <c r="BA60" s="53"/>
      <c r="BD60" s="54"/>
      <c r="BE60" s="51"/>
      <c r="BF60" s="53"/>
      <c r="BG60" s="53"/>
      <c r="BI60" s="53"/>
      <c r="BJ60" s="53"/>
      <c r="BK60" s="7"/>
      <c r="BM60" s="51"/>
      <c r="BN60" s="52"/>
      <c r="BO60" s="52"/>
      <c r="BP60" s="50"/>
      <c r="BQ60" s="52"/>
      <c r="BR60" s="52"/>
      <c r="BS60" s="51"/>
      <c r="BT60" s="53"/>
      <c r="BU60" s="53"/>
      <c r="BX60" s="54"/>
      <c r="BY60" s="51"/>
      <c r="BZ60" s="53"/>
      <c r="CA60" s="53"/>
      <c r="CC60" s="53"/>
      <c r="CD60" s="53"/>
      <c r="CE60" s="51"/>
      <c r="CG60" s="51"/>
      <c r="CH60" s="52"/>
      <c r="CI60" s="52"/>
      <c r="CJ60" s="50"/>
      <c r="CK60" s="52"/>
      <c r="CL60" s="52"/>
      <c r="CM60" s="51"/>
      <c r="CN60" s="53"/>
      <c r="CO60" s="53"/>
      <c r="CR60" s="54"/>
      <c r="CS60" s="51"/>
      <c r="CT60" s="53"/>
      <c r="CU60" s="53"/>
      <c r="CW60" s="53"/>
      <c r="CX60" s="53"/>
      <c r="CY60" s="7"/>
      <c r="DA60" s="51"/>
      <c r="DB60" s="52"/>
      <c r="DC60" s="52"/>
      <c r="DD60" s="50"/>
      <c r="DE60" s="52"/>
      <c r="DF60" s="52"/>
      <c r="DG60" s="51"/>
      <c r="DH60" s="53"/>
      <c r="DI60" s="53"/>
      <c r="DL60" s="54"/>
      <c r="DM60" s="51"/>
      <c r="DN60" s="53"/>
      <c r="DO60" s="53"/>
      <c r="DQ60" s="53"/>
      <c r="DR60" s="53"/>
      <c r="DS60" s="7"/>
      <c r="DU60" s="51"/>
      <c r="DV60" s="52"/>
      <c r="DW60" s="52"/>
      <c r="DX60" s="50"/>
      <c r="DY60" s="52"/>
      <c r="DZ60" s="52"/>
      <c r="EA60" s="51"/>
      <c r="EC60" s="55"/>
      <c r="EF60" s="54"/>
      <c r="EG60" s="51"/>
      <c r="EH60" s="53"/>
      <c r="EI60" s="53"/>
      <c r="EK60" s="53"/>
      <c r="EL60" s="53"/>
      <c r="EM60" s="7"/>
      <c r="EO60" s="51"/>
      <c r="EP60" s="52"/>
      <c r="EQ60" s="52"/>
      <c r="ER60" s="50"/>
      <c r="ES60" s="52"/>
      <c r="ET60" s="52"/>
      <c r="EU60" s="51"/>
      <c r="EV60" s="53"/>
      <c r="EW60" s="53"/>
      <c r="EZ60" s="54"/>
      <c r="FA60" s="51"/>
      <c r="FB60" s="53"/>
      <c r="FC60" s="53"/>
      <c r="FE60" s="53"/>
      <c r="FF60" s="53"/>
      <c r="FG60" s="7"/>
      <c r="FI60" s="51"/>
      <c r="FJ60" s="52"/>
      <c r="FK60" s="52"/>
      <c r="FL60" s="50"/>
      <c r="FM60" s="52"/>
      <c r="FN60" s="52"/>
      <c r="FO60" s="51"/>
      <c r="FP60" s="53"/>
      <c r="FQ60" s="53"/>
      <c r="FT60" s="54"/>
      <c r="FU60" s="51"/>
      <c r="FV60" s="53"/>
      <c r="FW60" s="53"/>
      <c r="FY60" s="53"/>
      <c r="FZ60" s="53"/>
      <c r="GA60" s="63"/>
      <c r="GB60" s="57"/>
      <c r="GC60" s="57"/>
      <c r="GD60" s="64"/>
      <c r="GE60" s="64"/>
      <c r="GF60" s="57"/>
      <c r="GG60" s="58"/>
      <c r="GH60" s="50"/>
      <c r="GI60" s="60"/>
      <c r="GJ60" s="50"/>
      <c r="GK60" s="50"/>
      <c r="GL60" s="50"/>
      <c r="GM60" s="50"/>
      <c r="GN60" s="61"/>
      <c r="GO60" s="50"/>
      <c r="GP60" s="50"/>
      <c r="GQ60" s="50"/>
      <c r="GR60" s="50"/>
      <c r="GS60" s="50"/>
      <c r="GT60" s="50"/>
      <c r="GU60" s="63"/>
      <c r="GV60" s="57"/>
      <c r="GW60" s="57"/>
      <c r="GX60" s="64"/>
      <c r="GY60" s="64"/>
      <c r="GZ60" s="57"/>
      <c r="HA60" s="58"/>
      <c r="HB60" s="50"/>
      <c r="HC60" s="60"/>
      <c r="HD60" s="50"/>
      <c r="HE60" s="50"/>
      <c r="HF60" s="50"/>
      <c r="HG60" s="50"/>
      <c r="HH60" s="61"/>
      <c r="HI60" s="50"/>
      <c r="HJ60" s="50"/>
      <c r="HK60" s="50"/>
      <c r="HL60" s="50"/>
      <c r="HM60" s="50"/>
      <c r="HN60" s="50"/>
      <c r="HO60" s="63"/>
      <c r="HP60" s="57"/>
      <c r="HQ60" s="57"/>
      <c r="HR60" s="64"/>
      <c r="HS60" s="64"/>
      <c r="HT60" s="57"/>
      <c r="HU60" s="58"/>
      <c r="HV60" s="50"/>
      <c r="HW60" s="60"/>
      <c r="HX60" s="50"/>
      <c r="HY60" s="50"/>
      <c r="HZ60" s="50"/>
      <c r="IA60" s="50"/>
      <c r="IB60" s="61"/>
      <c r="IC60" s="50"/>
      <c r="ID60" s="50"/>
      <c r="IE60" s="50"/>
      <c r="IF60" s="50"/>
      <c r="IG60" s="50"/>
      <c r="IH60" s="50"/>
      <c r="II60" s="63"/>
      <c r="IJ60" s="57"/>
      <c r="IK60" s="57"/>
      <c r="IL60" s="64"/>
      <c r="IM60" s="64"/>
      <c r="IN60" s="57"/>
      <c r="IO60" s="58"/>
      <c r="IP60" s="50"/>
      <c r="IQ60" s="60"/>
      <c r="IR60" s="50"/>
      <c r="IS60" s="50"/>
      <c r="IT60" s="50"/>
      <c r="IU60" s="50"/>
      <c r="IV60" s="61"/>
      <c r="IW60" s="50"/>
      <c r="IX60" s="50"/>
      <c r="IY60" s="50"/>
      <c r="IZ60" s="50"/>
      <c r="JA60" s="50"/>
      <c r="JB60" s="50"/>
    </row>
    <row r="61" spans="1:262" s="8" customFormat="1" ht="13.5" customHeight="1">
      <c r="A61" s="49"/>
      <c r="B61" s="50"/>
      <c r="C61" s="7"/>
      <c r="E61" s="51"/>
      <c r="F61" s="52"/>
      <c r="G61" s="53"/>
      <c r="H61" s="50"/>
      <c r="I61" s="52"/>
      <c r="J61" s="53"/>
      <c r="K61" s="51"/>
      <c r="L61" s="53"/>
      <c r="M61" s="53"/>
      <c r="P61" s="54"/>
      <c r="Q61" s="51"/>
      <c r="R61" s="53"/>
      <c r="S61" s="53"/>
      <c r="U61" s="53"/>
      <c r="V61" s="53"/>
      <c r="W61" s="7"/>
      <c r="Y61" s="51"/>
      <c r="Z61" s="52"/>
      <c r="AA61" s="52"/>
      <c r="AB61" s="50"/>
      <c r="AC61" s="52"/>
      <c r="AD61" s="52"/>
      <c r="AE61" s="51"/>
      <c r="AF61" s="53"/>
      <c r="AG61" s="53"/>
      <c r="AJ61" s="54"/>
      <c r="AK61" s="51"/>
      <c r="AM61" s="53"/>
      <c r="AO61" s="53"/>
      <c r="AP61" s="53"/>
      <c r="AQ61" s="7"/>
      <c r="AS61" s="51"/>
      <c r="AT61" s="52"/>
      <c r="AU61" s="52"/>
      <c r="AV61" s="50"/>
      <c r="AW61" s="52"/>
      <c r="AX61" s="52"/>
      <c r="AY61" s="51"/>
      <c r="AZ61" s="53"/>
      <c r="BA61" s="53"/>
      <c r="BD61" s="54"/>
      <c r="BE61" s="51"/>
      <c r="BF61" s="53"/>
      <c r="BG61" s="53"/>
      <c r="BI61" s="53"/>
      <c r="BJ61" s="53"/>
      <c r="BK61" s="7"/>
      <c r="BM61" s="51"/>
      <c r="BN61" s="52"/>
      <c r="BO61" s="52"/>
      <c r="BP61" s="50"/>
      <c r="BQ61" s="52"/>
      <c r="BR61" s="52"/>
      <c r="BS61" s="51"/>
      <c r="BT61" s="53"/>
      <c r="BU61" s="53"/>
      <c r="BX61" s="54"/>
      <c r="BY61" s="51"/>
      <c r="BZ61" s="53"/>
      <c r="CA61" s="53"/>
      <c r="CC61" s="53"/>
      <c r="CD61" s="53"/>
      <c r="CE61" s="51"/>
      <c r="CG61" s="51"/>
      <c r="CH61" s="52"/>
      <c r="CI61" s="52"/>
      <c r="CJ61" s="50"/>
      <c r="CK61" s="52"/>
      <c r="CL61" s="52"/>
      <c r="CM61" s="51"/>
      <c r="CN61" s="53"/>
      <c r="CO61" s="53"/>
      <c r="CR61" s="54"/>
      <c r="CS61" s="51"/>
      <c r="CT61" s="53"/>
      <c r="CU61" s="53"/>
      <c r="CW61" s="53"/>
      <c r="CX61" s="53"/>
      <c r="CY61" s="7"/>
      <c r="DA61" s="51"/>
      <c r="DB61" s="52"/>
      <c r="DC61" s="52"/>
      <c r="DD61" s="50"/>
      <c r="DE61" s="52"/>
      <c r="DF61" s="52"/>
      <c r="DG61" s="51"/>
      <c r="DH61" s="53"/>
      <c r="DI61" s="53"/>
      <c r="DL61" s="54"/>
      <c r="DM61" s="51"/>
      <c r="DN61" s="53"/>
      <c r="DO61" s="53"/>
      <c r="DQ61" s="53"/>
      <c r="DR61" s="53"/>
      <c r="DS61" s="7"/>
      <c r="DU61" s="51"/>
      <c r="DV61" s="52"/>
      <c r="DW61" s="52"/>
      <c r="DX61" s="50"/>
      <c r="DY61" s="52"/>
      <c r="DZ61" s="52"/>
      <c r="EA61" s="51"/>
      <c r="EC61" s="55"/>
      <c r="EF61" s="54"/>
      <c r="EG61" s="51"/>
      <c r="EH61" s="53"/>
      <c r="EI61" s="53"/>
      <c r="EK61" s="53"/>
      <c r="EL61" s="53"/>
      <c r="EM61" s="7"/>
      <c r="EO61" s="51"/>
      <c r="EP61" s="52"/>
      <c r="EQ61" s="52"/>
      <c r="ER61" s="50"/>
      <c r="ES61" s="52"/>
      <c r="ET61" s="52"/>
      <c r="EU61" s="51"/>
      <c r="EV61" s="53"/>
      <c r="EW61" s="53"/>
      <c r="EZ61" s="54"/>
      <c r="FA61" s="51"/>
      <c r="FB61" s="53"/>
      <c r="FC61" s="53"/>
      <c r="FE61" s="53"/>
      <c r="FF61" s="53"/>
      <c r="FG61" s="7"/>
      <c r="FI61" s="51"/>
      <c r="FJ61" s="52"/>
      <c r="FK61" s="52"/>
      <c r="FL61" s="50"/>
      <c r="FM61" s="52"/>
      <c r="FN61" s="52"/>
      <c r="FO61" s="51"/>
      <c r="FP61" s="53"/>
      <c r="FQ61" s="53"/>
      <c r="FT61" s="54"/>
      <c r="FU61" s="51"/>
      <c r="FV61" s="53"/>
      <c r="FW61" s="53"/>
      <c r="FY61" s="53"/>
      <c r="FZ61" s="53"/>
      <c r="GA61" s="7"/>
      <c r="GG61" s="53"/>
      <c r="GI61" s="56"/>
      <c r="GN61" s="54"/>
      <c r="GU61" s="7"/>
      <c r="HA61" s="53"/>
      <c r="HC61" s="56"/>
      <c r="HH61" s="54"/>
      <c r="HO61" s="7"/>
      <c r="HU61" s="53"/>
      <c r="HW61" s="56"/>
      <c r="IB61" s="54"/>
      <c r="II61" s="7"/>
      <c r="IO61" s="53"/>
      <c r="IQ61" s="56"/>
      <c r="IV61" s="54"/>
    </row>
    <row r="62" spans="1:262" s="8" customFormat="1" ht="13.5" customHeight="1">
      <c r="A62" s="49"/>
      <c r="B62" s="50"/>
      <c r="C62" s="7"/>
      <c r="E62" s="51"/>
      <c r="F62" s="52"/>
      <c r="G62" s="53"/>
      <c r="H62" s="50"/>
      <c r="I62" s="52"/>
      <c r="J62" s="53"/>
      <c r="K62" s="51"/>
      <c r="L62" s="53"/>
      <c r="M62" s="53"/>
      <c r="P62" s="54"/>
      <c r="Q62" s="51"/>
      <c r="R62" s="53"/>
      <c r="S62" s="53"/>
      <c r="U62" s="53"/>
      <c r="V62" s="53"/>
      <c r="W62" s="7"/>
      <c r="Y62" s="51"/>
      <c r="Z62" s="52"/>
      <c r="AA62" s="52"/>
      <c r="AB62" s="50"/>
      <c r="AC62" s="52"/>
      <c r="AD62" s="52"/>
      <c r="AE62" s="51"/>
      <c r="AF62" s="53"/>
      <c r="AG62" s="53"/>
      <c r="AJ62" s="54"/>
      <c r="AK62" s="51"/>
      <c r="AM62" s="53"/>
      <c r="AO62" s="53"/>
      <c r="AP62" s="53"/>
      <c r="AQ62" s="7"/>
      <c r="AS62" s="51"/>
      <c r="AT62" s="52"/>
      <c r="AU62" s="52"/>
      <c r="AV62" s="50"/>
      <c r="AW62" s="52"/>
      <c r="AX62" s="52"/>
      <c r="AY62" s="51"/>
      <c r="AZ62" s="53"/>
      <c r="BA62" s="53"/>
      <c r="BD62" s="54"/>
      <c r="BE62" s="51"/>
      <c r="BF62" s="53"/>
      <c r="BG62" s="53"/>
      <c r="BI62" s="53"/>
      <c r="BJ62" s="53"/>
      <c r="BK62" s="7"/>
      <c r="BM62" s="51"/>
      <c r="BN62" s="52"/>
      <c r="BO62" s="52"/>
      <c r="BP62" s="50"/>
      <c r="BQ62" s="52"/>
      <c r="BR62" s="52"/>
      <c r="BS62" s="51"/>
      <c r="BT62" s="53"/>
      <c r="BU62" s="53"/>
      <c r="BX62" s="54"/>
      <c r="BY62" s="51"/>
      <c r="BZ62" s="53"/>
      <c r="CA62" s="53"/>
      <c r="CC62" s="53"/>
      <c r="CD62" s="53"/>
      <c r="CE62" s="51"/>
      <c r="CG62" s="51"/>
      <c r="CH62" s="52"/>
      <c r="CI62" s="52"/>
      <c r="CJ62" s="50"/>
      <c r="CK62" s="52"/>
      <c r="CL62" s="52"/>
      <c r="CM62" s="51"/>
      <c r="CN62" s="53"/>
      <c r="CO62" s="53"/>
      <c r="CR62" s="54"/>
      <c r="CS62" s="51"/>
      <c r="CT62" s="53"/>
      <c r="CU62" s="53"/>
      <c r="CW62" s="53"/>
      <c r="CX62" s="53"/>
      <c r="CY62" s="7"/>
      <c r="DA62" s="51"/>
      <c r="DB62" s="52"/>
      <c r="DC62" s="52"/>
      <c r="DD62" s="50"/>
      <c r="DE62" s="52"/>
      <c r="DF62" s="52"/>
      <c r="DG62" s="51"/>
      <c r="DH62" s="53"/>
      <c r="DI62" s="53"/>
      <c r="DL62" s="54"/>
      <c r="DM62" s="51"/>
      <c r="DN62" s="53"/>
      <c r="DO62" s="53"/>
      <c r="DQ62" s="53"/>
      <c r="DR62" s="53"/>
      <c r="DS62" s="7"/>
      <c r="DU62" s="51"/>
      <c r="DV62" s="52"/>
      <c r="DW62" s="52"/>
      <c r="DX62" s="50"/>
      <c r="DY62" s="52"/>
      <c r="DZ62" s="52"/>
      <c r="EA62" s="51"/>
      <c r="EC62" s="55"/>
      <c r="EF62" s="54"/>
      <c r="EG62" s="51"/>
      <c r="EH62" s="53"/>
      <c r="EI62" s="53"/>
      <c r="EK62" s="53"/>
      <c r="EL62" s="53"/>
      <c r="EM62" s="7"/>
      <c r="EO62" s="51"/>
      <c r="EP62" s="52"/>
      <c r="EQ62" s="52"/>
      <c r="ER62" s="50"/>
      <c r="ES62" s="52"/>
      <c r="ET62" s="52"/>
      <c r="EU62" s="51"/>
      <c r="EV62" s="53"/>
      <c r="EW62" s="53"/>
      <c r="EZ62" s="54"/>
      <c r="FA62" s="51"/>
      <c r="FB62" s="53"/>
      <c r="FC62" s="53"/>
      <c r="FE62" s="53"/>
      <c r="FF62" s="53"/>
      <c r="FG62" s="7"/>
      <c r="FI62" s="51"/>
      <c r="FJ62" s="52"/>
      <c r="FK62" s="52"/>
      <c r="FL62" s="50"/>
      <c r="FM62" s="52"/>
      <c r="FN62" s="52"/>
      <c r="FO62" s="51"/>
      <c r="FP62" s="53"/>
      <c r="FQ62" s="53"/>
      <c r="FT62" s="54"/>
      <c r="FU62" s="51"/>
      <c r="FV62" s="53"/>
      <c r="FW62" s="53"/>
      <c r="FY62" s="53"/>
      <c r="FZ62" s="53"/>
      <c r="GA62" s="7"/>
      <c r="GG62" s="53"/>
      <c r="GI62" s="56"/>
      <c r="GN62" s="54"/>
      <c r="GU62" s="7"/>
      <c r="HA62" s="53"/>
      <c r="HC62" s="56"/>
      <c r="HH62" s="54"/>
      <c r="HO62" s="7"/>
      <c r="HU62" s="53"/>
      <c r="HW62" s="56"/>
      <c r="IB62" s="54"/>
      <c r="II62" s="7"/>
      <c r="IO62" s="53"/>
      <c r="IQ62" s="56"/>
      <c r="IV62" s="54"/>
    </row>
    <row r="63" spans="1:262" s="8" customFormat="1" ht="13.5" customHeight="1">
      <c r="A63" s="49"/>
      <c r="B63" s="50"/>
      <c r="C63" s="7"/>
      <c r="E63" s="51"/>
      <c r="F63" s="52"/>
      <c r="G63" s="53"/>
      <c r="H63" s="50"/>
      <c r="I63" s="52"/>
      <c r="J63" s="53"/>
      <c r="K63" s="51"/>
      <c r="L63" s="53"/>
      <c r="M63" s="53"/>
      <c r="P63" s="54"/>
      <c r="Q63" s="51"/>
      <c r="R63" s="53"/>
      <c r="S63" s="53"/>
      <c r="U63" s="53"/>
      <c r="V63" s="53"/>
      <c r="W63" s="7"/>
      <c r="Y63" s="51"/>
      <c r="Z63" s="52"/>
      <c r="AA63" s="52"/>
      <c r="AB63" s="50"/>
      <c r="AC63" s="52"/>
      <c r="AD63" s="52"/>
      <c r="AE63" s="51"/>
      <c r="AF63" s="53"/>
      <c r="AG63" s="53"/>
      <c r="AJ63" s="54"/>
      <c r="AK63" s="51"/>
      <c r="AM63" s="53"/>
      <c r="AO63" s="53"/>
      <c r="AP63" s="53"/>
      <c r="AQ63" s="7"/>
      <c r="AS63" s="51"/>
      <c r="AT63" s="52"/>
      <c r="AU63" s="52"/>
      <c r="AV63" s="50"/>
      <c r="AW63" s="52"/>
      <c r="AX63" s="52"/>
      <c r="AY63" s="51"/>
      <c r="AZ63" s="53"/>
      <c r="BA63" s="53"/>
      <c r="BD63" s="54"/>
      <c r="BE63" s="51"/>
      <c r="BF63" s="53"/>
      <c r="BG63" s="53"/>
      <c r="BI63" s="53"/>
      <c r="BJ63" s="53"/>
      <c r="BK63" s="7"/>
      <c r="BM63" s="51"/>
      <c r="BN63" s="52"/>
      <c r="BO63" s="52"/>
      <c r="BP63" s="50"/>
      <c r="BQ63" s="52"/>
      <c r="BR63" s="52"/>
      <c r="BS63" s="51"/>
      <c r="BT63" s="53"/>
      <c r="BU63" s="53"/>
      <c r="BX63" s="54"/>
      <c r="BY63" s="51"/>
      <c r="BZ63" s="53"/>
      <c r="CA63" s="53"/>
      <c r="CC63" s="53"/>
      <c r="CD63" s="53"/>
      <c r="CE63" s="51"/>
      <c r="CG63" s="51"/>
      <c r="CH63" s="52"/>
      <c r="CI63" s="52"/>
      <c r="CJ63" s="50"/>
      <c r="CK63" s="52"/>
      <c r="CL63" s="52"/>
      <c r="CM63" s="51"/>
      <c r="CN63" s="53"/>
      <c r="CO63" s="53"/>
      <c r="CR63" s="54"/>
      <c r="CS63" s="51"/>
      <c r="CT63" s="53"/>
      <c r="CU63" s="53"/>
      <c r="CW63" s="53"/>
      <c r="CX63" s="53"/>
      <c r="CY63" s="7"/>
      <c r="DA63" s="51"/>
      <c r="DB63" s="52"/>
      <c r="DC63" s="52"/>
      <c r="DD63" s="50"/>
      <c r="DE63" s="52"/>
      <c r="DF63" s="52"/>
      <c r="DG63" s="51"/>
      <c r="DH63" s="53"/>
      <c r="DI63" s="53"/>
      <c r="DL63" s="54"/>
      <c r="DM63" s="51"/>
      <c r="DN63" s="53"/>
      <c r="DO63" s="53"/>
      <c r="DQ63" s="53"/>
      <c r="DR63" s="53"/>
      <c r="DS63" s="7"/>
      <c r="DU63" s="51"/>
      <c r="DV63" s="52"/>
      <c r="DW63" s="52"/>
      <c r="DX63" s="50"/>
      <c r="DY63" s="52"/>
      <c r="DZ63" s="52"/>
      <c r="EA63" s="51"/>
      <c r="EC63" s="55"/>
      <c r="EF63" s="54"/>
      <c r="EG63" s="51"/>
      <c r="EH63" s="53"/>
      <c r="EI63" s="53"/>
      <c r="EK63" s="53"/>
      <c r="EL63" s="53"/>
      <c r="EM63" s="7"/>
      <c r="EO63" s="51"/>
      <c r="EP63" s="52"/>
      <c r="EQ63" s="52"/>
      <c r="ER63" s="50"/>
      <c r="ES63" s="52"/>
      <c r="ET63" s="52"/>
      <c r="EU63" s="51"/>
      <c r="EV63" s="53"/>
      <c r="EW63" s="53"/>
      <c r="EZ63" s="54"/>
      <c r="FA63" s="51"/>
      <c r="FB63" s="53"/>
      <c r="FC63" s="53"/>
      <c r="FE63" s="53"/>
      <c r="FF63" s="53"/>
      <c r="FG63" s="7"/>
      <c r="FI63" s="51"/>
      <c r="FJ63" s="52"/>
      <c r="FK63" s="52"/>
      <c r="FL63" s="50"/>
      <c r="FM63" s="52"/>
      <c r="FN63" s="52"/>
      <c r="FO63" s="51"/>
      <c r="FP63" s="53"/>
      <c r="FQ63" s="53"/>
      <c r="FT63" s="54"/>
      <c r="FU63" s="51"/>
      <c r="FV63" s="53"/>
      <c r="FW63" s="53"/>
      <c r="FY63" s="53"/>
      <c r="FZ63" s="53"/>
      <c r="GA63" s="7"/>
      <c r="GG63" s="53"/>
      <c r="GI63" s="56"/>
      <c r="GN63" s="54"/>
      <c r="GU63" s="7"/>
      <c r="HA63" s="53"/>
      <c r="HC63" s="56"/>
      <c r="HH63" s="54"/>
      <c r="HO63" s="7"/>
      <c r="HU63" s="53"/>
      <c r="HW63" s="56"/>
      <c r="IB63" s="54"/>
      <c r="II63" s="7"/>
      <c r="IO63" s="53"/>
      <c r="IQ63" s="56"/>
      <c r="IV63" s="54"/>
    </row>
    <row r="64" spans="1:262" s="8" customFormat="1" ht="13.5" customHeight="1">
      <c r="A64" s="49"/>
      <c r="B64" s="50"/>
      <c r="C64" s="7"/>
      <c r="E64" s="51"/>
      <c r="F64" s="52"/>
      <c r="G64" s="53"/>
      <c r="H64" s="50"/>
      <c r="I64" s="52"/>
      <c r="J64" s="53"/>
      <c r="K64" s="51"/>
      <c r="L64" s="53"/>
      <c r="M64" s="53"/>
      <c r="P64" s="54"/>
      <c r="Q64" s="51"/>
      <c r="R64" s="53"/>
      <c r="S64" s="53"/>
      <c r="U64" s="53"/>
      <c r="V64" s="53"/>
      <c r="W64" s="7"/>
      <c r="Y64" s="51"/>
      <c r="Z64" s="52"/>
      <c r="AA64" s="52"/>
      <c r="AB64" s="50"/>
      <c r="AC64" s="52"/>
      <c r="AD64" s="52"/>
      <c r="AE64" s="51"/>
      <c r="AF64" s="53"/>
      <c r="AG64" s="53"/>
      <c r="AJ64" s="54"/>
      <c r="AK64" s="51"/>
      <c r="AM64" s="53"/>
      <c r="AO64" s="53"/>
      <c r="AP64" s="53"/>
      <c r="AQ64" s="7"/>
      <c r="AS64" s="51"/>
      <c r="AT64" s="52"/>
      <c r="AU64" s="52"/>
      <c r="AV64" s="50"/>
      <c r="AW64" s="52"/>
      <c r="AX64" s="52"/>
      <c r="AY64" s="51"/>
      <c r="AZ64" s="53"/>
      <c r="BA64" s="53"/>
      <c r="BD64" s="54"/>
      <c r="BE64" s="51"/>
      <c r="BF64" s="53"/>
      <c r="BG64" s="53"/>
      <c r="BI64" s="53"/>
      <c r="BJ64" s="53"/>
      <c r="BK64" s="7"/>
      <c r="BM64" s="51"/>
      <c r="BN64" s="52"/>
      <c r="BO64" s="52"/>
      <c r="BP64" s="50"/>
      <c r="BQ64" s="52"/>
      <c r="BR64" s="52"/>
      <c r="BS64" s="51"/>
      <c r="BT64" s="53"/>
      <c r="BU64" s="53"/>
      <c r="BX64" s="54"/>
      <c r="BY64" s="51"/>
      <c r="BZ64" s="53"/>
      <c r="CA64" s="53"/>
      <c r="CC64" s="53"/>
      <c r="CD64" s="53"/>
      <c r="CE64" s="51"/>
      <c r="CG64" s="51"/>
      <c r="CH64" s="52"/>
      <c r="CI64" s="52"/>
      <c r="CJ64" s="50"/>
      <c r="CK64" s="52"/>
      <c r="CL64" s="52"/>
      <c r="CM64" s="51"/>
      <c r="CN64" s="53"/>
      <c r="CO64" s="53"/>
      <c r="CR64" s="54"/>
      <c r="CS64" s="51"/>
      <c r="CT64" s="53"/>
      <c r="CU64" s="53"/>
      <c r="CW64" s="53"/>
      <c r="CX64" s="53"/>
      <c r="CY64" s="7"/>
      <c r="DA64" s="51"/>
      <c r="DB64" s="52"/>
      <c r="DC64" s="52"/>
      <c r="DD64" s="50"/>
      <c r="DE64" s="52"/>
      <c r="DF64" s="52"/>
      <c r="DG64" s="51"/>
      <c r="DH64" s="53"/>
      <c r="DI64" s="53"/>
      <c r="DL64" s="54"/>
      <c r="DM64" s="51"/>
      <c r="DN64" s="53"/>
      <c r="DO64" s="53"/>
      <c r="DQ64" s="53"/>
      <c r="DR64" s="53"/>
      <c r="DS64" s="7"/>
      <c r="DU64" s="51"/>
      <c r="DV64" s="52"/>
      <c r="DW64" s="52"/>
      <c r="DX64" s="50"/>
      <c r="DY64" s="52"/>
      <c r="DZ64" s="52"/>
      <c r="EA64" s="51"/>
      <c r="EC64" s="55"/>
      <c r="EF64" s="54"/>
      <c r="EG64" s="51"/>
      <c r="EH64" s="53"/>
      <c r="EI64" s="53"/>
      <c r="EK64" s="53"/>
      <c r="EL64" s="53"/>
      <c r="EM64" s="7"/>
      <c r="EO64" s="51"/>
      <c r="EP64" s="52"/>
      <c r="EQ64" s="52"/>
      <c r="ER64" s="50"/>
      <c r="ES64" s="52"/>
      <c r="ET64" s="52"/>
      <c r="EU64" s="51"/>
      <c r="EV64" s="53"/>
      <c r="EW64" s="53"/>
      <c r="EZ64" s="54"/>
      <c r="FA64" s="51"/>
      <c r="FB64" s="53"/>
      <c r="FC64" s="53"/>
      <c r="FE64" s="53"/>
      <c r="FF64" s="53"/>
      <c r="FG64" s="7"/>
      <c r="FI64" s="51"/>
      <c r="FJ64" s="52"/>
      <c r="FK64" s="52"/>
      <c r="FL64" s="50"/>
      <c r="FM64" s="52"/>
      <c r="FN64" s="52"/>
      <c r="FO64" s="51"/>
      <c r="FP64" s="53"/>
      <c r="FQ64" s="53"/>
      <c r="FT64" s="54"/>
      <c r="FU64" s="51"/>
      <c r="FV64" s="53"/>
      <c r="FW64" s="53"/>
      <c r="FY64" s="53"/>
      <c r="FZ64" s="53"/>
      <c r="GA64" s="7"/>
      <c r="GG64" s="53"/>
      <c r="GI64" s="56"/>
      <c r="GN64" s="54"/>
      <c r="GU64" s="7"/>
      <c r="HA64" s="53"/>
      <c r="HC64" s="56"/>
      <c r="HH64" s="54"/>
      <c r="HO64" s="7"/>
      <c r="HU64" s="53"/>
      <c r="HW64" s="56"/>
      <c r="IB64" s="54"/>
      <c r="II64" s="7"/>
      <c r="IO64" s="53"/>
      <c r="IQ64" s="56"/>
      <c r="IV64" s="54"/>
    </row>
    <row r="65" spans="1:256" s="8" customFormat="1" ht="13.5" customHeight="1">
      <c r="A65" s="49"/>
      <c r="B65" s="50"/>
      <c r="C65" s="7"/>
      <c r="E65" s="51"/>
      <c r="F65" s="52"/>
      <c r="G65" s="53"/>
      <c r="H65" s="50"/>
      <c r="I65" s="52"/>
      <c r="J65" s="53"/>
      <c r="K65" s="51"/>
      <c r="L65" s="53"/>
      <c r="M65" s="53"/>
      <c r="P65" s="54"/>
      <c r="Q65" s="51"/>
      <c r="R65" s="53"/>
      <c r="S65" s="53"/>
      <c r="U65" s="53"/>
      <c r="V65" s="53"/>
      <c r="W65" s="7"/>
      <c r="Y65" s="51"/>
      <c r="Z65" s="52"/>
      <c r="AA65" s="52"/>
      <c r="AB65" s="50"/>
      <c r="AC65" s="52"/>
      <c r="AD65" s="52"/>
      <c r="AE65" s="51"/>
      <c r="AF65" s="53"/>
      <c r="AG65" s="53"/>
      <c r="AJ65" s="54"/>
      <c r="AK65" s="51"/>
      <c r="AM65" s="53"/>
      <c r="AO65" s="53"/>
      <c r="AP65" s="53"/>
      <c r="AQ65" s="7"/>
      <c r="AS65" s="51"/>
      <c r="AT65" s="52"/>
      <c r="AU65" s="52"/>
      <c r="AV65" s="50"/>
      <c r="AW65" s="52"/>
      <c r="AX65" s="52"/>
      <c r="AY65" s="51"/>
      <c r="AZ65" s="53"/>
      <c r="BA65" s="53"/>
      <c r="BD65" s="54"/>
      <c r="BE65" s="51"/>
      <c r="BF65" s="53"/>
      <c r="BG65" s="53"/>
      <c r="BI65" s="53"/>
      <c r="BJ65" s="53"/>
      <c r="BK65" s="7"/>
      <c r="BM65" s="51"/>
      <c r="BN65" s="52"/>
      <c r="BO65" s="52"/>
      <c r="BP65" s="50"/>
      <c r="BQ65" s="52"/>
      <c r="BR65" s="52"/>
      <c r="BS65" s="51"/>
      <c r="BT65" s="53"/>
      <c r="BU65" s="53"/>
      <c r="BX65" s="54"/>
      <c r="BY65" s="51"/>
      <c r="BZ65" s="53"/>
      <c r="CA65" s="53"/>
      <c r="CC65" s="53"/>
      <c r="CD65" s="53"/>
      <c r="CE65" s="51"/>
      <c r="CG65" s="51"/>
      <c r="CH65" s="52"/>
      <c r="CI65" s="52"/>
      <c r="CJ65" s="50"/>
      <c r="CK65" s="52"/>
      <c r="CL65" s="52"/>
      <c r="CM65" s="51"/>
      <c r="CN65" s="53"/>
      <c r="CO65" s="53"/>
      <c r="CR65" s="54"/>
      <c r="CS65" s="51"/>
      <c r="CT65" s="53"/>
      <c r="CU65" s="53"/>
      <c r="CW65" s="53"/>
      <c r="CX65" s="53"/>
      <c r="CY65" s="7"/>
      <c r="DA65" s="51"/>
      <c r="DB65" s="52"/>
      <c r="DC65" s="52"/>
      <c r="DD65" s="50"/>
      <c r="DE65" s="52"/>
      <c r="DF65" s="52"/>
      <c r="DG65" s="51"/>
      <c r="DH65" s="53"/>
      <c r="DI65" s="53"/>
      <c r="DL65" s="54"/>
      <c r="DM65" s="51"/>
      <c r="DN65" s="53"/>
      <c r="DO65" s="53"/>
      <c r="DQ65" s="53"/>
      <c r="DR65" s="53"/>
      <c r="DS65" s="7"/>
      <c r="DU65" s="51"/>
      <c r="DV65" s="52"/>
      <c r="DW65" s="52"/>
      <c r="DX65" s="50"/>
      <c r="DY65" s="52"/>
      <c r="DZ65" s="52"/>
      <c r="EA65" s="51"/>
      <c r="EC65" s="55"/>
      <c r="EF65" s="54"/>
      <c r="EG65" s="51"/>
      <c r="EH65" s="53"/>
      <c r="EI65" s="53"/>
      <c r="EK65" s="53"/>
      <c r="EL65" s="53"/>
      <c r="EM65" s="7"/>
      <c r="EO65" s="51"/>
      <c r="EP65" s="52"/>
      <c r="EQ65" s="52"/>
      <c r="ER65" s="50"/>
      <c r="ES65" s="52"/>
      <c r="ET65" s="52"/>
      <c r="EU65" s="51"/>
      <c r="EV65" s="53"/>
      <c r="EW65" s="53"/>
      <c r="EZ65" s="54"/>
      <c r="FA65" s="51"/>
      <c r="FB65" s="53"/>
      <c r="FC65" s="53"/>
      <c r="FE65" s="53"/>
      <c r="FF65" s="53"/>
      <c r="FG65" s="7"/>
      <c r="FI65" s="51"/>
      <c r="FJ65" s="52"/>
      <c r="FK65" s="52"/>
      <c r="FL65" s="50"/>
      <c r="FM65" s="52"/>
      <c r="FN65" s="52"/>
      <c r="FO65" s="51"/>
      <c r="FP65" s="53"/>
      <c r="FQ65" s="53"/>
      <c r="FT65" s="54"/>
      <c r="FU65" s="51"/>
      <c r="FV65" s="53"/>
      <c r="FW65" s="53"/>
      <c r="FY65" s="53"/>
      <c r="FZ65" s="53"/>
      <c r="GA65" s="7"/>
      <c r="GG65" s="53"/>
      <c r="GI65" s="56"/>
      <c r="GN65" s="54"/>
      <c r="GU65" s="7"/>
      <c r="HA65" s="53"/>
      <c r="HC65" s="56"/>
      <c r="HH65" s="54"/>
      <c r="HO65" s="7"/>
      <c r="HU65" s="53"/>
      <c r="HW65" s="56"/>
      <c r="IB65" s="54"/>
      <c r="II65" s="7"/>
      <c r="IO65" s="53"/>
      <c r="IQ65" s="56"/>
      <c r="IV65" s="54"/>
    </row>
    <row r="66" spans="1:256" s="8" customFormat="1" ht="13.5" customHeight="1">
      <c r="A66" s="49"/>
      <c r="B66" s="50"/>
      <c r="C66" s="7"/>
      <c r="E66" s="51"/>
      <c r="F66" s="52"/>
      <c r="G66" s="53"/>
      <c r="H66" s="50"/>
      <c r="I66" s="52"/>
      <c r="J66" s="53"/>
      <c r="K66" s="51"/>
      <c r="L66" s="53"/>
      <c r="M66" s="53"/>
      <c r="P66" s="54"/>
      <c r="Q66" s="51"/>
      <c r="R66" s="53"/>
      <c r="S66" s="53"/>
      <c r="U66" s="53"/>
      <c r="V66" s="53"/>
      <c r="W66" s="7"/>
      <c r="Y66" s="51"/>
      <c r="Z66" s="52"/>
      <c r="AA66" s="52"/>
      <c r="AB66" s="50"/>
      <c r="AC66" s="52"/>
      <c r="AD66" s="52"/>
      <c r="AE66" s="51"/>
      <c r="AF66" s="53"/>
      <c r="AG66" s="53"/>
      <c r="AJ66" s="54"/>
      <c r="AK66" s="51"/>
      <c r="AM66" s="53"/>
      <c r="AO66" s="53"/>
      <c r="AP66" s="53"/>
      <c r="AQ66" s="7"/>
      <c r="AS66" s="51"/>
      <c r="AT66" s="52"/>
      <c r="AU66" s="52"/>
      <c r="AV66" s="50"/>
      <c r="AW66" s="52"/>
      <c r="AX66" s="52"/>
      <c r="AY66" s="51"/>
      <c r="AZ66" s="53"/>
      <c r="BA66" s="53"/>
      <c r="BD66" s="54"/>
      <c r="BE66" s="51"/>
      <c r="BF66" s="53"/>
      <c r="BG66" s="53"/>
      <c r="BI66" s="53"/>
      <c r="BJ66" s="53"/>
      <c r="BK66" s="7"/>
      <c r="BM66" s="51"/>
      <c r="BN66" s="52"/>
      <c r="BO66" s="52"/>
      <c r="BP66" s="50"/>
      <c r="BQ66" s="52"/>
      <c r="BR66" s="52"/>
      <c r="BS66" s="51"/>
      <c r="BT66" s="53"/>
      <c r="BU66" s="53"/>
      <c r="BX66" s="54"/>
      <c r="BY66" s="51"/>
      <c r="BZ66" s="53"/>
      <c r="CA66" s="53"/>
      <c r="CC66" s="53"/>
      <c r="CD66" s="53"/>
      <c r="CE66" s="51"/>
      <c r="CG66" s="51"/>
      <c r="CH66" s="52"/>
      <c r="CI66" s="52"/>
      <c r="CJ66" s="50"/>
      <c r="CK66" s="52"/>
      <c r="CL66" s="52"/>
      <c r="CM66" s="51"/>
      <c r="CN66" s="53"/>
      <c r="CO66" s="53"/>
      <c r="CR66" s="54"/>
      <c r="CS66" s="51"/>
      <c r="CT66" s="53"/>
      <c r="CU66" s="53"/>
      <c r="CW66" s="53"/>
      <c r="CX66" s="53"/>
      <c r="CY66" s="7"/>
      <c r="DA66" s="51"/>
      <c r="DB66" s="52"/>
      <c r="DC66" s="52"/>
      <c r="DD66" s="50"/>
      <c r="DE66" s="52"/>
      <c r="DF66" s="52"/>
      <c r="DG66" s="51"/>
      <c r="DH66" s="53"/>
      <c r="DI66" s="53"/>
      <c r="DL66" s="54"/>
      <c r="DM66" s="51"/>
      <c r="DN66" s="53"/>
      <c r="DO66" s="53"/>
      <c r="DQ66" s="53"/>
      <c r="DR66" s="53"/>
      <c r="DS66" s="7"/>
      <c r="DU66" s="51"/>
      <c r="DV66" s="52"/>
      <c r="DW66" s="52"/>
      <c r="DX66" s="50"/>
      <c r="DY66" s="52"/>
      <c r="DZ66" s="52"/>
      <c r="EA66" s="51"/>
      <c r="EC66" s="55"/>
      <c r="EF66" s="54"/>
      <c r="EG66" s="51"/>
      <c r="EH66" s="53"/>
      <c r="EI66" s="53"/>
      <c r="EK66" s="53"/>
      <c r="EL66" s="53"/>
      <c r="EM66" s="7"/>
      <c r="EO66" s="51"/>
      <c r="EP66" s="52"/>
      <c r="EQ66" s="52"/>
      <c r="ER66" s="50"/>
      <c r="ES66" s="52"/>
      <c r="ET66" s="52"/>
      <c r="EU66" s="51"/>
      <c r="EV66" s="53"/>
      <c r="EW66" s="53"/>
      <c r="EZ66" s="54"/>
      <c r="FA66" s="51"/>
      <c r="FB66" s="53"/>
      <c r="FC66" s="53"/>
      <c r="FE66" s="53"/>
      <c r="FF66" s="53"/>
      <c r="FG66" s="7"/>
      <c r="FI66" s="51"/>
      <c r="FJ66" s="52"/>
      <c r="FK66" s="52"/>
      <c r="FL66" s="50"/>
      <c r="FM66" s="52"/>
      <c r="FN66" s="52"/>
      <c r="FO66" s="51"/>
      <c r="FP66" s="53"/>
      <c r="FQ66" s="53"/>
      <c r="FT66" s="54"/>
      <c r="FU66" s="51"/>
      <c r="FV66" s="53"/>
      <c r="FW66" s="53"/>
      <c r="FY66" s="53"/>
      <c r="FZ66" s="53"/>
      <c r="GA66" s="7"/>
      <c r="GG66" s="53"/>
      <c r="GI66" s="56"/>
      <c r="GN66" s="54"/>
      <c r="GU66" s="7"/>
      <c r="HA66" s="53"/>
      <c r="HC66" s="56"/>
      <c r="HH66" s="54"/>
      <c r="HO66" s="7"/>
      <c r="HU66" s="53"/>
      <c r="HW66" s="56"/>
      <c r="IB66" s="54"/>
      <c r="II66" s="7"/>
      <c r="IO66" s="53"/>
      <c r="IQ66" s="56"/>
      <c r="IV66" s="54"/>
    </row>
    <row r="67" spans="1:256" s="8" customFormat="1" ht="13.5" customHeight="1">
      <c r="A67" s="49"/>
      <c r="B67" s="50"/>
      <c r="C67" s="7"/>
      <c r="E67" s="51"/>
      <c r="F67" s="52"/>
      <c r="G67" s="53"/>
      <c r="H67" s="50"/>
      <c r="I67" s="52"/>
      <c r="J67" s="53"/>
      <c r="K67" s="51"/>
      <c r="L67" s="53"/>
      <c r="M67" s="53"/>
      <c r="P67" s="54"/>
      <c r="Q67" s="51"/>
      <c r="R67" s="53"/>
      <c r="S67" s="53"/>
      <c r="U67" s="53"/>
      <c r="V67" s="53"/>
      <c r="W67" s="7"/>
      <c r="Y67" s="51"/>
      <c r="Z67" s="52"/>
      <c r="AA67" s="52"/>
      <c r="AB67" s="50"/>
      <c r="AC67" s="52"/>
      <c r="AD67" s="52"/>
      <c r="AE67" s="51"/>
      <c r="AF67" s="53"/>
      <c r="AG67" s="53"/>
      <c r="AJ67" s="54"/>
      <c r="AK67" s="51"/>
      <c r="AM67" s="53"/>
      <c r="AO67" s="53"/>
      <c r="AP67" s="53"/>
      <c r="AQ67" s="7"/>
      <c r="AS67" s="51"/>
      <c r="AT67" s="52"/>
      <c r="AU67" s="52"/>
      <c r="AV67" s="50"/>
      <c r="AW67" s="52"/>
      <c r="AX67" s="52"/>
      <c r="AY67" s="51"/>
      <c r="AZ67" s="53"/>
      <c r="BA67" s="53"/>
      <c r="BD67" s="54"/>
      <c r="BE67" s="51"/>
      <c r="BF67" s="53"/>
      <c r="BG67" s="53"/>
      <c r="BI67" s="53"/>
      <c r="BJ67" s="53"/>
      <c r="BK67" s="7"/>
      <c r="BM67" s="51"/>
      <c r="BN67" s="52"/>
      <c r="BO67" s="52"/>
      <c r="BP67" s="50"/>
      <c r="BQ67" s="52"/>
      <c r="BR67" s="52"/>
      <c r="BS67" s="51"/>
      <c r="BT67" s="53"/>
      <c r="BU67" s="53"/>
      <c r="BX67" s="54"/>
      <c r="BY67" s="51"/>
      <c r="BZ67" s="53"/>
      <c r="CA67" s="53"/>
      <c r="CC67" s="53"/>
      <c r="CD67" s="53"/>
      <c r="CE67" s="51"/>
      <c r="CG67" s="51"/>
      <c r="CH67" s="52"/>
      <c r="CI67" s="52"/>
      <c r="CJ67" s="50"/>
      <c r="CK67" s="52"/>
      <c r="CL67" s="52"/>
      <c r="CM67" s="51"/>
      <c r="CN67" s="53"/>
      <c r="CO67" s="53"/>
      <c r="CR67" s="54"/>
      <c r="CS67" s="51"/>
      <c r="CT67" s="53"/>
      <c r="CU67" s="53"/>
      <c r="CW67" s="53"/>
      <c r="CX67" s="53"/>
      <c r="CY67" s="7"/>
      <c r="DA67" s="51"/>
      <c r="DB67" s="52"/>
      <c r="DC67" s="52"/>
      <c r="DD67" s="50"/>
      <c r="DE67" s="52"/>
      <c r="DF67" s="52"/>
      <c r="DG67" s="51"/>
      <c r="DH67" s="53"/>
      <c r="DI67" s="53"/>
      <c r="DL67" s="54"/>
      <c r="DM67" s="51"/>
      <c r="DN67" s="53"/>
      <c r="DO67" s="53"/>
      <c r="DQ67" s="53"/>
      <c r="DR67" s="53"/>
      <c r="DS67" s="7"/>
      <c r="DU67" s="51"/>
      <c r="DV67" s="52"/>
      <c r="DW67" s="52"/>
      <c r="DX67" s="50"/>
      <c r="DY67" s="52"/>
      <c r="DZ67" s="52"/>
      <c r="EA67" s="51"/>
      <c r="EC67" s="55"/>
      <c r="EF67" s="54"/>
      <c r="EG67" s="51"/>
      <c r="EH67" s="53"/>
      <c r="EI67" s="53"/>
      <c r="EK67" s="53"/>
      <c r="EL67" s="53"/>
      <c r="EM67" s="7"/>
      <c r="EO67" s="51"/>
      <c r="EP67" s="52"/>
      <c r="EQ67" s="52"/>
      <c r="ER67" s="50"/>
      <c r="ES67" s="52"/>
      <c r="ET67" s="52"/>
      <c r="EU67" s="51"/>
      <c r="EV67" s="53"/>
      <c r="EW67" s="53"/>
      <c r="EZ67" s="54"/>
      <c r="FA67" s="51"/>
      <c r="FB67" s="53"/>
      <c r="FC67" s="53"/>
      <c r="FE67" s="53"/>
      <c r="FF67" s="53"/>
      <c r="FG67" s="7"/>
      <c r="FI67" s="51"/>
      <c r="FJ67" s="52"/>
      <c r="FK67" s="52"/>
      <c r="FL67" s="50"/>
      <c r="FM67" s="52"/>
      <c r="FN67" s="52"/>
      <c r="FO67" s="51"/>
      <c r="FP67" s="53"/>
      <c r="FQ67" s="53"/>
      <c r="FT67" s="54"/>
      <c r="FU67" s="51"/>
      <c r="FV67" s="53"/>
      <c r="FW67" s="53"/>
      <c r="FY67" s="53"/>
      <c r="FZ67" s="53"/>
      <c r="GA67" s="7"/>
      <c r="GG67" s="53"/>
      <c r="GI67" s="56"/>
      <c r="GN67" s="54"/>
      <c r="GU67" s="7"/>
      <c r="HA67" s="53"/>
      <c r="HC67" s="56"/>
      <c r="HH67" s="54"/>
      <c r="HO67" s="7"/>
      <c r="HU67" s="53"/>
      <c r="HW67" s="56"/>
      <c r="IB67" s="54"/>
      <c r="II67" s="7"/>
      <c r="IO67" s="53"/>
      <c r="IQ67" s="56"/>
      <c r="IV67" s="54"/>
    </row>
    <row r="68" spans="1:256" s="8" customFormat="1" ht="13.5" customHeight="1">
      <c r="A68" s="49"/>
      <c r="B68" s="50"/>
      <c r="C68" s="7"/>
      <c r="E68" s="51"/>
      <c r="F68" s="52"/>
      <c r="G68" s="53"/>
      <c r="H68" s="50"/>
      <c r="I68" s="52"/>
      <c r="J68" s="53"/>
      <c r="K68" s="51"/>
      <c r="L68" s="53"/>
      <c r="M68" s="53"/>
      <c r="P68" s="54"/>
      <c r="Q68" s="51"/>
      <c r="R68" s="53"/>
      <c r="S68" s="53"/>
      <c r="U68" s="53"/>
      <c r="V68" s="53"/>
      <c r="W68" s="7"/>
      <c r="Y68" s="51"/>
      <c r="Z68" s="52"/>
      <c r="AA68" s="52"/>
      <c r="AB68" s="50"/>
      <c r="AC68" s="52"/>
      <c r="AD68" s="52"/>
      <c r="AE68" s="51"/>
      <c r="AF68" s="53"/>
      <c r="AG68" s="53"/>
      <c r="AJ68" s="54"/>
      <c r="AK68" s="51"/>
      <c r="AM68" s="53"/>
      <c r="AO68" s="53"/>
      <c r="AP68" s="53"/>
      <c r="AQ68" s="7"/>
      <c r="AS68" s="51"/>
      <c r="AT68" s="52"/>
      <c r="AU68" s="52"/>
      <c r="AV68" s="50"/>
      <c r="AW68" s="52"/>
      <c r="AX68" s="52"/>
      <c r="AY68" s="51"/>
      <c r="AZ68" s="53"/>
      <c r="BA68" s="53"/>
      <c r="BD68" s="54"/>
      <c r="BE68" s="51"/>
      <c r="BF68" s="53"/>
      <c r="BG68" s="53"/>
      <c r="BI68" s="53"/>
      <c r="BJ68" s="53"/>
      <c r="BK68" s="7"/>
      <c r="BM68" s="51"/>
      <c r="BN68" s="52"/>
      <c r="BO68" s="52"/>
      <c r="BP68" s="50"/>
      <c r="BQ68" s="52"/>
      <c r="BR68" s="52"/>
      <c r="BS68" s="51"/>
      <c r="BT68" s="53"/>
      <c r="BU68" s="53"/>
      <c r="BX68" s="54"/>
      <c r="BY68" s="51"/>
      <c r="BZ68" s="53"/>
      <c r="CA68" s="53"/>
      <c r="CC68" s="53"/>
      <c r="CD68" s="53"/>
      <c r="CE68" s="51"/>
      <c r="CG68" s="51"/>
      <c r="CH68" s="52"/>
      <c r="CI68" s="52"/>
      <c r="CJ68" s="50"/>
      <c r="CK68" s="52"/>
      <c r="CL68" s="52"/>
      <c r="CM68" s="51"/>
      <c r="CN68" s="53"/>
      <c r="CO68" s="53"/>
      <c r="CR68" s="54"/>
      <c r="CS68" s="51"/>
      <c r="CT68" s="53"/>
      <c r="CU68" s="53"/>
      <c r="CW68" s="53"/>
      <c r="CX68" s="53"/>
      <c r="CY68" s="7"/>
      <c r="DA68" s="51"/>
      <c r="DB68" s="52"/>
      <c r="DC68" s="52"/>
      <c r="DD68" s="50"/>
      <c r="DE68" s="52"/>
      <c r="DF68" s="52"/>
      <c r="DG68" s="51"/>
      <c r="DH68" s="53"/>
      <c r="DI68" s="53"/>
      <c r="DL68" s="54"/>
      <c r="DM68" s="51"/>
      <c r="DN68" s="53"/>
      <c r="DO68" s="53"/>
      <c r="DQ68" s="53"/>
      <c r="DR68" s="53"/>
      <c r="DS68" s="7"/>
      <c r="DU68" s="51"/>
      <c r="DV68" s="52"/>
      <c r="DW68" s="52"/>
      <c r="DX68" s="50"/>
      <c r="DY68" s="52"/>
      <c r="DZ68" s="52"/>
      <c r="EA68" s="51"/>
      <c r="EC68" s="55"/>
      <c r="EF68" s="54"/>
      <c r="EG68" s="51"/>
      <c r="EH68" s="53"/>
      <c r="EI68" s="53"/>
      <c r="EK68" s="53"/>
      <c r="EL68" s="53"/>
      <c r="EM68" s="7"/>
      <c r="EO68" s="51"/>
      <c r="EP68" s="52"/>
      <c r="EQ68" s="52"/>
      <c r="ER68" s="50"/>
      <c r="ES68" s="52"/>
      <c r="ET68" s="52"/>
      <c r="EU68" s="51"/>
      <c r="EV68" s="53"/>
      <c r="EW68" s="53"/>
      <c r="EZ68" s="54"/>
      <c r="FA68" s="51"/>
      <c r="FB68" s="53"/>
      <c r="FC68" s="53"/>
      <c r="FE68" s="53"/>
      <c r="FF68" s="53"/>
      <c r="FG68" s="7"/>
      <c r="FI68" s="51"/>
      <c r="FJ68" s="52"/>
      <c r="FK68" s="52"/>
      <c r="FL68" s="50"/>
      <c r="FM68" s="52"/>
      <c r="FN68" s="52"/>
      <c r="FO68" s="51"/>
      <c r="FP68" s="53"/>
      <c r="FQ68" s="53"/>
      <c r="FT68" s="54"/>
      <c r="FU68" s="51"/>
      <c r="FV68" s="53"/>
      <c r="FW68" s="53"/>
      <c r="FY68" s="53"/>
      <c r="FZ68" s="53"/>
      <c r="GA68" s="7"/>
      <c r="GG68" s="53"/>
      <c r="GI68" s="56"/>
      <c r="GN68" s="54"/>
      <c r="GU68" s="7"/>
      <c r="HA68" s="53"/>
      <c r="HC68" s="56"/>
      <c r="HH68" s="54"/>
      <c r="HO68" s="7"/>
      <c r="HU68" s="53"/>
      <c r="HW68" s="56"/>
      <c r="IB68" s="54"/>
      <c r="II68" s="7"/>
      <c r="IO68" s="53"/>
      <c r="IQ68" s="56"/>
      <c r="IV68" s="54"/>
    </row>
    <row r="69" spans="1:256" s="8" customFormat="1" ht="13.5" customHeight="1">
      <c r="A69" s="49"/>
      <c r="B69" s="50"/>
      <c r="C69" s="7"/>
      <c r="E69" s="51"/>
      <c r="F69" s="52"/>
      <c r="G69" s="53"/>
      <c r="H69" s="50"/>
      <c r="I69" s="52"/>
      <c r="J69" s="53"/>
      <c r="K69" s="51"/>
      <c r="L69" s="53"/>
      <c r="M69" s="53"/>
      <c r="P69" s="54"/>
      <c r="Q69" s="51"/>
      <c r="R69" s="53"/>
      <c r="S69" s="53"/>
      <c r="U69" s="53"/>
      <c r="V69" s="53"/>
      <c r="W69" s="7"/>
      <c r="Y69" s="51"/>
      <c r="Z69" s="52"/>
      <c r="AA69" s="52"/>
      <c r="AB69" s="50"/>
      <c r="AC69" s="52"/>
      <c r="AD69" s="52"/>
      <c r="AE69" s="51"/>
      <c r="AF69" s="53"/>
      <c r="AG69" s="53"/>
      <c r="AJ69" s="54"/>
      <c r="AK69" s="51"/>
      <c r="AM69" s="53"/>
      <c r="AO69" s="53"/>
      <c r="AP69" s="53"/>
      <c r="AQ69" s="7"/>
      <c r="AS69" s="51"/>
      <c r="AT69" s="52"/>
      <c r="AU69" s="52"/>
      <c r="AV69" s="50"/>
      <c r="AW69" s="52"/>
      <c r="AX69" s="52"/>
      <c r="AY69" s="51"/>
      <c r="AZ69" s="53"/>
      <c r="BA69" s="53"/>
      <c r="BD69" s="54"/>
      <c r="BE69" s="51"/>
      <c r="BF69" s="53"/>
      <c r="BG69" s="53"/>
      <c r="BI69" s="53"/>
      <c r="BJ69" s="53"/>
      <c r="BK69" s="7"/>
      <c r="BM69" s="51"/>
      <c r="BN69" s="52"/>
      <c r="BO69" s="52"/>
      <c r="BP69" s="50"/>
      <c r="BQ69" s="52"/>
      <c r="BR69" s="52"/>
      <c r="BS69" s="51"/>
      <c r="BT69" s="53"/>
      <c r="BU69" s="53"/>
      <c r="BX69" s="54"/>
      <c r="BY69" s="51"/>
      <c r="BZ69" s="53"/>
      <c r="CA69" s="53"/>
      <c r="CC69" s="53"/>
      <c r="CD69" s="53"/>
      <c r="CE69" s="51"/>
      <c r="CG69" s="51"/>
      <c r="CH69" s="52"/>
      <c r="CI69" s="52"/>
      <c r="CJ69" s="50"/>
      <c r="CK69" s="52"/>
      <c r="CL69" s="52"/>
      <c r="CM69" s="51"/>
      <c r="CN69" s="53"/>
      <c r="CO69" s="53"/>
      <c r="CR69" s="54"/>
      <c r="CS69" s="51"/>
      <c r="CT69" s="53"/>
      <c r="CU69" s="53"/>
      <c r="CW69" s="53"/>
      <c r="CX69" s="53"/>
      <c r="CY69" s="7"/>
      <c r="DA69" s="51"/>
      <c r="DB69" s="52"/>
      <c r="DC69" s="52"/>
      <c r="DD69" s="50"/>
      <c r="DE69" s="52"/>
      <c r="DF69" s="52"/>
      <c r="DG69" s="51"/>
      <c r="DH69" s="53"/>
      <c r="DI69" s="53"/>
      <c r="DL69" s="54"/>
      <c r="DM69" s="51"/>
      <c r="DN69" s="53"/>
      <c r="DO69" s="53"/>
      <c r="DQ69" s="53"/>
      <c r="DR69" s="53"/>
      <c r="DS69" s="7"/>
      <c r="DU69" s="51"/>
      <c r="DV69" s="52"/>
      <c r="DW69" s="52"/>
      <c r="DX69" s="50"/>
      <c r="DY69" s="52"/>
      <c r="DZ69" s="52"/>
      <c r="EA69" s="51"/>
      <c r="EC69" s="55"/>
      <c r="EF69" s="54"/>
      <c r="EG69" s="51"/>
      <c r="EH69" s="53"/>
      <c r="EI69" s="53"/>
      <c r="EK69" s="53"/>
      <c r="EL69" s="53"/>
      <c r="EM69" s="7"/>
      <c r="EO69" s="51"/>
      <c r="EP69" s="52"/>
      <c r="EQ69" s="52"/>
      <c r="ER69" s="50"/>
      <c r="ES69" s="52"/>
      <c r="ET69" s="52"/>
      <c r="EU69" s="51"/>
      <c r="EV69" s="53"/>
      <c r="EW69" s="53"/>
      <c r="EZ69" s="54"/>
      <c r="FA69" s="51"/>
      <c r="FB69" s="53"/>
      <c r="FC69" s="53"/>
      <c r="FE69" s="53"/>
      <c r="FF69" s="53"/>
      <c r="FG69" s="7"/>
      <c r="FI69" s="51"/>
      <c r="FJ69" s="52"/>
      <c r="FK69" s="52"/>
      <c r="FL69" s="50"/>
      <c r="FM69" s="52"/>
      <c r="FN69" s="52"/>
      <c r="FO69" s="51"/>
      <c r="FP69" s="53"/>
      <c r="FQ69" s="53"/>
      <c r="FT69" s="54"/>
      <c r="FU69" s="51"/>
      <c r="FV69" s="53"/>
      <c r="FW69" s="53"/>
      <c r="FY69" s="53"/>
      <c r="FZ69" s="53"/>
      <c r="GA69" s="7"/>
      <c r="GG69" s="53"/>
      <c r="GI69" s="56"/>
      <c r="GN69" s="54"/>
      <c r="GU69" s="7"/>
      <c r="HA69" s="53"/>
      <c r="HC69" s="56"/>
      <c r="HH69" s="54"/>
      <c r="HO69" s="7"/>
      <c r="HU69" s="53"/>
      <c r="HW69" s="56"/>
      <c r="IB69" s="54"/>
      <c r="II69" s="7"/>
      <c r="IO69" s="53"/>
      <c r="IQ69" s="56"/>
      <c r="IV69" s="54"/>
    </row>
    <row r="70" spans="1:256" s="8" customFormat="1" ht="13.5" customHeight="1">
      <c r="A70" s="49"/>
      <c r="B70" s="50"/>
      <c r="C70" s="7"/>
      <c r="E70" s="51"/>
      <c r="F70" s="52"/>
      <c r="G70" s="53"/>
      <c r="H70" s="50"/>
      <c r="I70" s="52"/>
      <c r="J70" s="53"/>
      <c r="K70" s="51"/>
      <c r="L70" s="53"/>
      <c r="M70" s="53"/>
      <c r="P70" s="54"/>
      <c r="Q70" s="51"/>
      <c r="R70" s="53"/>
      <c r="S70" s="53"/>
      <c r="U70" s="53"/>
      <c r="V70" s="53"/>
      <c r="W70" s="7"/>
      <c r="Y70" s="51"/>
      <c r="Z70" s="52"/>
      <c r="AA70" s="52"/>
      <c r="AB70" s="50"/>
      <c r="AC70" s="52"/>
      <c r="AD70" s="52"/>
      <c r="AE70" s="51"/>
      <c r="AF70" s="53"/>
      <c r="AG70" s="53"/>
      <c r="AJ70" s="54"/>
      <c r="AK70" s="51"/>
      <c r="AM70" s="53"/>
      <c r="AO70" s="53"/>
      <c r="AP70" s="53"/>
      <c r="AQ70" s="7"/>
      <c r="AS70" s="51"/>
      <c r="AT70" s="52"/>
      <c r="AU70" s="52"/>
      <c r="AV70" s="50"/>
      <c r="AW70" s="52"/>
      <c r="AX70" s="52"/>
      <c r="AY70" s="51"/>
      <c r="AZ70" s="53"/>
      <c r="BA70" s="53"/>
      <c r="BD70" s="54"/>
      <c r="BE70" s="51"/>
      <c r="BF70" s="53"/>
      <c r="BG70" s="53"/>
      <c r="BI70" s="53"/>
      <c r="BJ70" s="53"/>
      <c r="BK70" s="7"/>
      <c r="BM70" s="51"/>
      <c r="BN70" s="52"/>
      <c r="BO70" s="52"/>
      <c r="BP70" s="50"/>
      <c r="BQ70" s="52"/>
      <c r="BR70" s="52"/>
      <c r="BS70" s="51"/>
      <c r="BT70" s="53"/>
      <c r="BU70" s="53"/>
      <c r="BX70" s="54"/>
      <c r="BY70" s="51"/>
      <c r="BZ70" s="53"/>
      <c r="CA70" s="53"/>
      <c r="CC70" s="53"/>
      <c r="CD70" s="53"/>
      <c r="CE70" s="51"/>
      <c r="CG70" s="51"/>
      <c r="CH70" s="52"/>
      <c r="CI70" s="52"/>
      <c r="CJ70" s="50"/>
      <c r="CK70" s="52"/>
      <c r="CL70" s="52"/>
      <c r="CM70" s="51"/>
      <c r="CN70" s="53"/>
      <c r="CO70" s="53"/>
      <c r="CR70" s="54"/>
      <c r="CS70" s="51"/>
      <c r="CT70" s="53"/>
      <c r="CU70" s="53"/>
      <c r="CW70" s="53"/>
      <c r="CX70" s="53"/>
      <c r="CY70" s="7"/>
      <c r="DA70" s="51"/>
      <c r="DB70" s="52"/>
      <c r="DC70" s="52"/>
      <c r="DD70" s="50"/>
      <c r="DE70" s="52"/>
      <c r="DF70" s="52"/>
      <c r="DG70" s="51"/>
      <c r="DH70" s="53"/>
      <c r="DI70" s="53"/>
      <c r="DL70" s="54"/>
      <c r="DM70" s="51"/>
      <c r="DN70" s="53"/>
      <c r="DO70" s="53"/>
      <c r="DQ70" s="53"/>
      <c r="DR70" s="53"/>
      <c r="DS70" s="7"/>
      <c r="DU70" s="51"/>
      <c r="DV70" s="52"/>
      <c r="DW70" s="52"/>
      <c r="DX70" s="50"/>
      <c r="DY70" s="52"/>
      <c r="DZ70" s="52"/>
      <c r="EA70" s="51"/>
      <c r="EC70" s="55"/>
      <c r="EF70" s="54"/>
      <c r="EG70" s="51"/>
      <c r="EH70" s="53"/>
      <c r="EI70" s="53"/>
      <c r="EK70" s="53"/>
      <c r="EL70" s="53"/>
      <c r="EM70" s="7"/>
      <c r="EO70" s="51"/>
      <c r="EP70" s="52"/>
      <c r="EQ70" s="52"/>
      <c r="ER70" s="50"/>
      <c r="ES70" s="52"/>
      <c r="ET70" s="52"/>
      <c r="EU70" s="51"/>
      <c r="EV70" s="53"/>
      <c r="EW70" s="53"/>
      <c r="EZ70" s="54"/>
      <c r="FA70" s="51"/>
      <c r="FB70" s="53"/>
      <c r="FC70" s="53"/>
      <c r="FE70" s="53"/>
      <c r="FF70" s="53"/>
      <c r="FG70" s="7"/>
      <c r="FI70" s="51"/>
      <c r="FJ70" s="52"/>
      <c r="FK70" s="52"/>
      <c r="FL70" s="50"/>
      <c r="FM70" s="52"/>
      <c r="FN70" s="52"/>
      <c r="FO70" s="51"/>
      <c r="FP70" s="53"/>
      <c r="FQ70" s="53"/>
      <c r="FT70" s="54"/>
      <c r="FU70" s="51"/>
      <c r="FV70" s="53"/>
      <c r="FW70" s="53"/>
      <c r="FY70" s="53"/>
      <c r="FZ70" s="53"/>
      <c r="GA70" s="7"/>
      <c r="GG70" s="53"/>
      <c r="GI70" s="56"/>
      <c r="GN70" s="54"/>
      <c r="GU70" s="7"/>
      <c r="HA70" s="53"/>
      <c r="HC70" s="56"/>
      <c r="HH70" s="54"/>
      <c r="HO70" s="7"/>
      <c r="HU70" s="53"/>
      <c r="HW70" s="56"/>
      <c r="IB70" s="54"/>
      <c r="II70" s="7"/>
      <c r="IO70" s="53"/>
      <c r="IQ70" s="56"/>
      <c r="IV70" s="54"/>
    </row>
    <row r="71" spans="1:256" s="8" customFormat="1" ht="13.5" customHeight="1">
      <c r="A71" s="49"/>
      <c r="B71" s="50"/>
      <c r="C71" s="7"/>
      <c r="E71" s="51"/>
      <c r="F71" s="52"/>
      <c r="G71" s="53"/>
      <c r="H71" s="50"/>
      <c r="I71" s="52"/>
      <c r="J71" s="53"/>
      <c r="K71" s="51"/>
      <c r="L71" s="53"/>
      <c r="M71" s="53"/>
      <c r="P71" s="54"/>
      <c r="Q71" s="51"/>
      <c r="R71" s="53"/>
      <c r="S71" s="53"/>
      <c r="U71" s="53"/>
      <c r="V71" s="53"/>
      <c r="W71" s="7"/>
      <c r="Y71" s="51"/>
      <c r="Z71" s="52"/>
      <c r="AA71" s="52"/>
      <c r="AB71" s="50"/>
      <c r="AC71" s="52"/>
      <c r="AD71" s="52"/>
      <c r="AE71" s="51"/>
      <c r="AF71" s="53"/>
      <c r="AG71" s="53"/>
      <c r="AJ71" s="54"/>
      <c r="AK71" s="51"/>
      <c r="AM71" s="53"/>
      <c r="AO71" s="53"/>
      <c r="AP71" s="53"/>
      <c r="AQ71" s="7"/>
      <c r="AS71" s="51"/>
      <c r="AT71" s="52"/>
      <c r="AU71" s="52"/>
      <c r="AV71" s="50"/>
      <c r="AW71" s="52"/>
      <c r="AX71" s="52"/>
      <c r="AY71" s="51"/>
      <c r="AZ71" s="53"/>
      <c r="BA71" s="53"/>
      <c r="BD71" s="54"/>
      <c r="BE71" s="51"/>
      <c r="BF71" s="53"/>
      <c r="BG71" s="53"/>
      <c r="BI71" s="53"/>
      <c r="BJ71" s="53"/>
      <c r="BK71" s="7"/>
      <c r="BM71" s="51"/>
      <c r="BN71" s="52"/>
      <c r="BO71" s="52"/>
      <c r="BP71" s="50"/>
      <c r="BQ71" s="52"/>
      <c r="BR71" s="52"/>
      <c r="BS71" s="51"/>
      <c r="BT71" s="53"/>
      <c r="BU71" s="53"/>
      <c r="BX71" s="54"/>
      <c r="BY71" s="51"/>
      <c r="BZ71" s="53"/>
      <c r="CA71" s="53"/>
      <c r="CC71" s="53"/>
      <c r="CD71" s="53"/>
      <c r="CE71" s="51"/>
      <c r="CG71" s="51"/>
      <c r="CH71" s="52"/>
      <c r="CI71" s="52"/>
      <c r="CJ71" s="50"/>
      <c r="CK71" s="52"/>
      <c r="CL71" s="52"/>
      <c r="CM71" s="51"/>
      <c r="CN71" s="53"/>
      <c r="CO71" s="53"/>
      <c r="CR71" s="54"/>
      <c r="CS71" s="51"/>
      <c r="CT71" s="53"/>
      <c r="CU71" s="53"/>
      <c r="CW71" s="53"/>
      <c r="CX71" s="53"/>
      <c r="CY71" s="7"/>
      <c r="DA71" s="51"/>
      <c r="DB71" s="52"/>
      <c r="DC71" s="52"/>
      <c r="DD71" s="50"/>
      <c r="DE71" s="52"/>
      <c r="DF71" s="52"/>
      <c r="DG71" s="51"/>
      <c r="DH71" s="53"/>
      <c r="DI71" s="53"/>
      <c r="DL71" s="54"/>
      <c r="DM71" s="51"/>
      <c r="DN71" s="53"/>
      <c r="DO71" s="53"/>
      <c r="DQ71" s="53"/>
      <c r="DR71" s="53"/>
      <c r="DS71" s="7"/>
      <c r="DU71" s="51"/>
      <c r="DV71" s="52"/>
      <c r="DW71" s="52"/>
      <c r="DX71" s="50"/>
      <c r="DY71" s="52"/>
      <c r="DZ71" s="52"/>
      <c r="EA71" s="51"/>
      <c r="EC71" s="55"/>
      <c r="EF71" s="54"/>
      <c r="EG71" s="51"/>
      <c r="EH71" s="53"/>
      <c r="EI71" s="53"/>
      <c r="EK71" s="53"/>
      <c r="EL71" s="53"/>
      <c r="EM71" s="7"/>
      <c r="EO71" s="51"/>
      <c r="EP71" s="52"/>
      <c r="EQ71" s="52"/>
      <c r="ER71" s="50"/>
      <c r="ES71" s="52"/>
      <c r="ET71" s="52"/>
      <c r="EU71" s="51"/>
      <c r="EV71" s="53"/>
      <c r="EW71" s="53"/>
      <c r="EZ71" s="54"/>
      <c r="FA71" s="51"/>
      <c r="FB71" s="53"/>
      <c r="FC71" s="53"/>
      <c r="FE71" s="53"/>
      <c r="FF71" s="53"/>
      <c r="FG71" s="7"/>
      <c r="FI71" s="51"/>
      <c r="FJ71" s="52"/>
      <c r="FK71" s="52"/>
      <c r="FL71" s="50"/>
      <c r="FM71" s="52"/>
      <c r="FN71" s="52"/>
      <c r="FO71" s="51"/>
      <c r="FP71" s="53"/>
      <c r="FQ71" s="53"/>
      <c r="FT71" s="54"/>
      <c r="FU71" s="51"/>
      <c r="FV71" s="53"/>
      <c r="FW71" s="53"/>
      <c r="FY71" s="53"/>
      <c r="FZ71" s="53"/>
      <c r="GA71" s="7"/>
      <c r="GI71" s="56"/>
      <c r="GN71" s="54"/>
      <c r="GU71" s="7"/>
      <c r="HC71" s="56"/>
      <c r="HH71" s="54"/>
      <c r="HO71" s="7"/>
      <c r="HW71" s="56"/>
      <c r="IB71" s="54"/>
      <c r="II71" s="7"/>
      <c r="IQ71" s="56"/>
      <c r="IV71" s="54"/>
    </row>
    <row r="72" spans="1:256" s="8" customFormat="1" ht="13.5" customHeight="1">
      <c r="A72" s="49"/>
      <c r="B72" s="50"/>
      <c r="C72" s="7"/>
      <c r="E72" s="51"/>
      <c r="F72" s="52"/>
      <c r="G72" s="53"/>
      <c r="H72" s="50"/>
      <c r="I72" s="52"/>
      <c r="J72" s="53"/>
      <c r="K72" s="51"/>
      <c r="L72" s="53"/>
      <c r="M72" s="53"/>
      <c r="P72" s="54"/>
      <c r="Q72" s="51"/>
      <c r="R72" s="53"/>
      <c r="S72" s="53"/>
      <c r="U72" s="53"/>
      <c r="V72" s="53"/>
      <c r="W72" s="7"/>
      <c r="Y72" s="51"/>
      <c r="Z72" s="52"/>
      <c r="AA72" s="52"/>
      <c r="AB72" s="50"/>
      <c r="AC72" s="52"/>
      <c r="AD72" s="52"/>
      <c r="AE72" s="51"/>
      <c r="AF72" s="53"/>
      <c r="AG72" s="53"/>
      <c r="AJ72" s="54"/>
      <c r="AK72" s="51"/>
      <c r="AM72" s="53"/>
      <c r="AO72" s="53"/>
      <c r="AP72" s="53"/>
      <c r="AQ72" s="7"/>
      <c r="AS72" s="51"/>
      <c r="AT72" s="52"/>
      <c r="AU72" s="52"/>
      <c r="AV72" s="50"/>
      <c r="AW72" s="52"/>
      <c r="AX72" s="52"/>
      <c r="AY72" s="51"/>
      <c r="AZ72" s="53"/>
      <c r="BA72" s="53"/>
      <c r="BD72" s="54"/>
      <c r="BE72" s="51"/>
      <c r="BF72" s="53"/>
      <c r="BG72" s="53"/>
      <c r="BI72" s="53"/>
      <c r="BJ72" s="53"/>
      <c r="BK72" s="7"/>
      <c r="BM72" s="51"/>
      <c r="BN72" s="52"/>
      <c r="BO72" s="52"/>
      <c r="BP72" s="50"/>
      <c r="BQ72" s="52"/>
      <c r="BR72" s="52"/>
      <c r="BS72" s="51"/>
      <c r="BT72" s="53"/>
      <c r="BU72" s="53"/>
      <c r="BX72" s="54"/>
      <c r="BY72" s="51"/>
      <c r="BZ72" s="53"/>
      <c r="CA72" s="53"/>
      <c r="CC72" s="53"/>
      <c r="CD72" s="53"/>
      <c r="CE72" s="51"/>
      <c r="CG72" s="51"/>
      <c r="CH72" s="52"/>
      <c r="CI72" s="52"/>
      <c r="CJ72" s="50"/>
      <c r="CK72" s="52"/>
      <c r="CL72" s="52"/>
      <c r="CM72" s="51"/>
      <c r="CN72" s="53"/>
      <c r="CO72" s="53"/>
      <c r="CR72" s="54"/>
      <c r="CS72" s="51"/>
      <c r="CT72" s="53"/>
      <c r="CU72" s="53"/>
      <c r="CW72" s="53"/>
      <c r="CX72" s="53"/>
      <c r="CY72" s="7"/>
      <c r="DA72" s="51"/>
      <c r="DB72" s="52"/>
      <c r="DC72" s="52"/>
      <c r="DD72" s="50"/>
      <c r="DE72" s="52"/>
      <c r="DF72" s="52"/>
      <c r="DG72" s="51"/>
      <c r="DH72" s="53"/>
      <c r="DI72" s="53"/>
      <c r="DL72" s="54"/>
      <c r="DM72" s="51"/>
      <c r="DN72" s="53"/>
      <c r="DO72" s="53"/>
      <c r="DQ72" s="53"/>
      <c r="DR72" s="53"/>
      <c r="DS72" s="7"/>
      <c r="DU72" s="51"/>
      <c r="DV72" s="52"/>
      <c r="DW72" s="52"/>
      <c r="DX72" s="50"/>
      <c r="DY72" s="52"/>
      <c r="DZ72" s="52"/>
      <c r="EA72" s="51"/>
      <c r="EC72" s="55"/>
      <c r="EF72" s="54"/>
      <c r="EG72" s="51"/>
      <c r="EH72" s="53"/>
      <c r="EI72" s="53"/>
      <c r="EK72" s="53"/>
      <c r="EL72" s="53"/>
      <c r="EM72" s="7"/>
      <c r="EO72" s="51"/>
      <c r="EP72" s="52"/>
      <c r="EQ72" s="52"/>
      <c r="ER72" s="50"/>
      <c r="ES72" s="52"/>
      <c r="ET72" s="52"/>
      <c r="EU72" s="51"/>
      <c r="EV72" s="53"/>
      <c r="EW72" s="53"/>
      <c r="EZ72" s="54"/>
      <c r="FA72" s="51"/>
      <c r="FB72" s="53"/>
      <c r="FC72" s="53"/>
      <c r="FE72" s="53"/>
      <c r="FF72" s="53"/>
      <c r="FG72" s="7"/>
      <c r="FI72" s="51"/>
      <c r="FJ72" s="52"/>
      <c r="FK72" s="52"/>
      <c r="FL72" s="50"/>
      <c r="FM72" s="52"/>
      <c r="FN72" s="52"/>
      <c r="FO72" s="51"/>
      <c r="FP72" s="53"/>
      <c r="FQ72" s="53"/>
      <c r="FT72" s="54"/>
      <c r="FU72" s="51"/>
      <c r="FV72" s="53"/>
      <c r="FW72" s="53"/>
      <c r="FY72" s="53"/>
      <c r="FZ72" s="53"/>
      <c r="GA72" s="7"/>
      <c r="GI72" s="56"/>
      <c r="GN72" s="54"/>
      <c r="GU72" s="7"/>
      <c r="HC72" s="56"/>
      <c r="HH72" s="54"/>
      <c r="HO72" s="7"/>
      <c r="HW72" s="56"/>
      <c r="IB72" s="54"/>
      <c r="II72" s="7"/>
      <c r="IQ72" s="56"/>
      <c r="IV72" s="54"/>
    </row>
    <row r="73" spans="1:256" s="8" customFormat="1" ht="13.5" customHeight="1">
      <c r="A73" s="49"/>
      <c r="B73" s="50"/>
      <c r="C73" s="7"/>
      <c r="E73" s="51"/>
      <c r="F73" s="52"/>
      <c r="G73" s="53"/>
      <c r="H73" s="50"/>
      <c r="I73" s="52"/>
      <c r="J73" s="53"/>
      <c r="K73" s="51"/>
      <c r="L73" s="53"/>
      <c r="M73" s="53"/>
      <c r="P73" s="54"/>
      <c r="Q73" s="51"/>
      <c r="R73" s="53"/>
      <c r="S73" s="53"/>
      <c r="U73" s="53"/>
      <c r="V73" s="53"/>
      <c r="W73" s="7"/>
      <c r="Y73" s="51"/>
      <c r="Z73" s="52"/>
      <c r="AA73" s="52"/>
      <c r="AB73" s="50"/>
      <c r="AC73" s="52"/>
      <c r="AD73" s="52"/>
      <c r="AE73" s="51"/>
      <c r="AF73" s="53"/>
      <c r="AG73" s="53"/>
      <c r="AJ73" s="54"/>
      <c r="AK73" s="51"/>
      <c r="AM73" s="53"/>
      <c r="AO73" s="53"/>
      <c r="AP73" s="53"/>
      <c r="AQ73" s="7"/>
      <c r="AS73" s="51"/>
      <c r="AT73" s="52"/>
      <c r="AU73" s="52"/>
      <c r="AV73" s="50"/>
      <c r="AW73" s="52"/>
      <c r="AX73" s="52"/>
      <c r="AY73" s="51"/>
      <c r="AZ73" s="53"/>
      <c r="BA73" s="53"/>
      <c r="BD73" s="54"/>
      <c r="BE73" s="51"/>
      <c r="BF73" s="53"/>
      <c r="BG73" s="53"/>
      <c r="BI73" s="53"/>
      <c r="BJ73" s="53"/>
      <c r="BK73" s="7"/>
      <c r="BM73" s="51"/>
      <c r="BN73" s="52"/>
      <c r="BO73" s="52"/>
      <c r="BP73" s="50"/>
      <c r="BQ73" s="52"/>
      <c r="BR73" s="52"/>
      <c r="BS73" s="51"/>
      <c r="BT73" s="53"/>
      <c r="BU73" s="53"/>
      <c r="BX73" s="54"/>
      <c r="BY73" s="51"/>
      <c r="BZ73" s="53"/>
      <c r="CA73" s="53"/>
      <c r="CC73" s="53"/>
      <c r="CD73" s="53"/>
      <c r="CE73" s="51"/>
      <c r="CG73" s="51"/>
      <c r="CH73" s="52"/>
      <c r="CI73" s="52"/>
      <c r="CJ73" s="50"/>
      <c r="CK73" s="52"/>
      <c r="CL73" s="52"/>
      <c r="CM73" s="51"/>
      <c r="CN73" s="53"/>
      <c r="CO73" s="53"/>
      <c r="CR73" s="54"/>
      <c r="CS73" s="51"/>
      <c r="CT73" s="53"/>
      <c r="CU73" s="53"/>
      <c r="CW73" s="53"/>
      <c r="CX73" s="53"/>
      <c r="CY73" s="7"/>
      <c r="DA73" s="51"/>
      <c r="DB73" s="52"/>
      <c r="DC73" s="52"/>
      <c r="DD73" s="50"/>
      <c r="DE73" s="52"/>
      <c r="DF73" s="52"/>
      <c r="DG73" s="51"/>
      <c r="DH73" s="53"/>
      <c r="DI73" s="53"/>
      <c r="DL73" s="54"/>
      <c r="DM73" s="51"/>
      <c r="DN73" s="53"/>
      <c r="DO73" s="53"/>
      <c r="DQ73" s="53"/>
      <c r="DR73" s="53"/>
      <c r="DS73" s="7"/>
      <c r="DU73" s="51"/>
      <c r="DV73" s="52"/>
      <c r="DW73" s="52"/>
      <c r="DX73" s="50"/>
      <c r="DY73" s="52"/>
      <c r="DZ73" s="52"/>
      <c r="EA73" s="51"/>
      <c r="EC73" s="55"/>
      <c r="EF73" s="54"/>
      <c r="EG73" s="51"/>
      <c r="EH73" s="53"/>
      <c r="EI73" s="53"/>
      <c r="EK73" s="53"/>
      <c r="EL73" s="53"/>
      <c r="EM73" s="7"/>
      <c r="EO73" s="51"/>
      <c r="EP73" s="52"/>
      <c r="EQ73" s="52"/>
      <c r="ER73" s="50"/>
      <c r="ES73" s="52"/>
      <c r="ET73" s="52"/>
      <c r="EU73" s="51"/>
      <c r="EV73" s="53"/>
      <c r="EW73" s="53"/>
      <c r="EZ73" s="54"/>
      <c r="FA73" s="51"/>
      <c r="FB73" s="53"/>
      <c r="FC73" s="53"/>
      <c r="FE73" s="53"/>
      <c r="FF73" s="53"/>
      <c r="FG73" s="7"/>
      <c r="FI73" s="51"/>
      <c r="FJ73" s="52"/>
      <c r="FK73" s="52"/>
      <c r="FL73" s="50"/>
      <c r="FM73" s="52"/>
      <c r="FN73" s="52"/>
      <c r="FO73" s="51"/>
      <c r="FP73" s="53"/>
      <c r="FQ73" s="53"/>
      <c r="FT73" s="54"/>
      <c r="FU73" s="51"/>
      <c r="FV73" s="53"/>
      <c r="FW73" s="53"/>
      <c r="FY73" s="53"/>
      <c r="FZ73" s="53"/>
      <c r="GA73" s="7"/>
      <c r="GI73" s="56"/>
      <c r="GN73" s="54"/>
      <c r="GU73" s="7"/>
      <c r="HC73" s="56"/>
      <c r="HH73" s="54"/>
      <c r="HO73" s="7"/>
      <c r="HW73" s="56"/>
      <c r="IB73" s="54"/>
      <c r="II73" s="7"/>
      <c r="IQ73" s="56"/>
      <c r="IV73" s="54"/>
    </row>
    <row r="74" spans="1:256" s="8" customFormat="1" ht="13.5" customHeight="1">
      <c r="A74" s="49"/>
      <c r="B74" s="50"/>
      <c r="C74" s="7"/>
      <c r="E74" s="51"/>
      <c r="F74" s="52"/>
      <c r="G74" s="53"/>
      <c r="H74" s="50"/>
      <c r="I74" s="52"/>
      <c r="J74" s="53"/>
      <c r="K74" s="51"/>
      <c r="L74" s="53"/>
      <c r="M74" s="53"/>
      <c r="P74" s="54"/>
      <c r="Q74" s="51"/>
      <c r="R74" s="53"/>
      <c r="S74" s="53"/>
      <c r="U74" s="53"/>
      <c r="V74" s="53"/>
      <c r="W74" s="7"/>
      <c r="Y74" s="51"/>
      <c r="Z74" s="52"/>
      <c r="AA74" s="52"/>
      <c r="AB74" s="50"/>
      <c r="AC74" s="52"/>
      <c r="AD74" s="52"/>
      <c r="AE74" s="51"/>
      <c r="AF74" s="53"/>
      <c r="AG74" s="53"/>
      <c r="AJ74" s="54"/>
      <c r="AK74" s="51"/>
      <c r="AM74" s="53"/>
      <c r="AO74" s="53"/>
      <c r="AP74" s="53"/>
      <c r="AQ74" s="7"/>
      <c r="AS74" s="51"/>
      <c r="AT74" s="52"/>
      <c r="AU74" s="52"/>
      <c r="AV74" s="50"/>
      <c r="AW74" s="52"/>
      <c r="AX74" s="52"/>
      <c r="AY74" s="51"/>
      <c r="AZ74" s="53"/>
      <c r="BA74" s="53"/>
      <c r="BD74" s="54"/>
      <c r="BE74" s="51"/>
      <c r="BF74" s="53"/>
      <c r="BG74" s="53"/>
      <c r="BI74" s="53"/>
      <c r="BJ74" s="53"/>
      <c r="BK74" s="7"/>
      <c r="BM74" s="51"/>
      <c r="BN74" s="52"/>
      <c r="BO74" s="52"/>
      <c r="BP74" s="50"/>
      <c r="BQ74" s="52"/>
      <c r="BR74" s="52"/>
      <c r="BS74" s="51"/>
      <c r="BT74" s="53"/>
      <c r="BU74" s="53"/>
      <c r="BX74" s="54"/>
      <c r="BY74" s="51"/>
      <c r="BZ74" s="53"/>
      <c r="CA74" s="53"/>
      <c r="CC74" s="53"/>
      <c r="CD74" s="53"/>
      <c r="CE74" s="51"/>
      <c r="CG74" s="51"/>
      <c r="CH74" s="52"/>
      <c r="CI74" s="52"/>
      <c r="CJ74" s="50"/>
      <c r="CK74" s="52"/>
      <c r="CL74" s="52"/>
      <c r="CM74" s="51"/>
      <c r="CN74" s="53"/>
      <c r="CO74" s="53"/>
      <c r="CR74" s="54"/>
      <c r="CS74" s="51"/>
      <c r="CT74" s="53"/>
      <c r="CU74" s="53"/>
      <c r="CW74" s="53"/>
      <c r="CX74" s="53"/>
      <c r="CY74" s="7"/>
      <c r="DA74" s="51"/>
      <c r="DB74" s="52"/>
      <c r="DC74" s="52"/>
      <c r="DD74" s="50"/>
      <c r="DE74" s="52"/>
      <c r="DF74" s="52"/>
      <c r="DG74" s="51"/>
      <c r="DH74" s="53"/>
      <c r="DI74" s="53"/>
      <c r="DL74" s="54"/>
      <c r="DM74" s="51"/>
      <c r="DN74" s="53"/>
      <c r="DO74" s="53"/>
      <c r="DQ74" s="53"/>
      <c r="DR74" s="53"/>
      <c r="DS74" s="7"/>
      <c r="DU74" s="51"/>
      <c r="DV74" s="52"/>
      <c r="DW74" s="52"/>
      <c r="DX74" s="50"/>
      <c r="DY74" s="52"/>
      <c r="DZ74" s="52"/>
      <c r="EA74" s="51"/>
      <c r="EC74" s="55"/>
      <c r="EF74" s="54"/>
      <c r="EG74" s="51"/>
      <c r="EH74" s="53"/>
      <c r="EI74" s="53"/>
      <c r="EK74" s="53"/>
      <c r="EL74" s="53"/>
      <c r="EM74" s="7"/>
      <c r="EO74" s="51"/>
      <c r="EP74" s="52"/>
      <c r="EQ74" s="52"/>
      <c r="ER74" s="50"/>
      <c r="ES74" s="52"/>
      <c r="ET74" s="52"/>
      <c r="EU74" s="51"/>
      <c r="EV74" s="53"/>
      <c r="EW74" s="53"/>
      <c r="EZ74" s="54"/>
      <c r="FA74" s="51"/>
      <c r="FB74" s="53"/>
      <c r="FC74" s="53"/>
      <c r="FE74" s="53"/>
      <c r="FF74" s="53"/>
      <c r="FG74" s="7"/>
      <c r="FI74" s="51"/>
      <c r="FJ74" s="52"/>
      <c r="FK74" s="52"/>
      <c r="FL74" s="50"/>
      <c r="FM74" s="52"/>
      <c r="FN74" s="52"/>
      <c r="FO74" s="51"/>
      <c r="FP74" s="53"/>
      <c r="FQ74" s="53"/>
      <c r="FT74" s="54"/>
      <c r="FU74" s="51"/>
      <c r="FV74" s="53"/>
      <c r="FW74" s="53"/>
      <c r="FY74" s="53"/>
      <c r="FZ74" s="53"/>
      <c r="GA74" s="7"/>
      <c r="GI74" s="56"/>
      <c r="GN74" s="54"/>
      <c r="GU74" s="7"/>
      <c r="HC74" s="56"/>
      <c r="HH74" s="54"/>
      <c r="HO74" s="7"/>
      <c r="HW74" s="56"/>
      <c r="IB74" s="54"/>
      <c r="II74" s="7"/>
      <c r="IQ74" s="56"/>
      <c r="IV74" s="54"/>
    </row>
    <row r="75" spans="1:256" s="8" customFormat="1" ht="13.5" customHeight="1">
      <c r="A75" s="49"/>
      <c r="B75" s="50"/>
      <c r="C75" s="7"/>
      <c r="E75" s="51"/>
      <c r="F75" s="52"/>
      <c r="G75" s="53"/>
      <c r="H75" s="50"/>
      <c r="I75" s="52"/>
      <c r="J75" s="53"/>
      <c r="K75" s="51"/>
      <c r="L75" s="53"/>
      <c r="M75" s="53"/>
      <c r="P75" s="54"/>
      <c r="Q75" s="51"/>
      <c r="R75" s="53"/>
      <c r="S75" s="53"/>
      <c r="U75" s="53"/>
      <c r="V75" s="53"/>
      <c r="W75" s="7"/>
      <c r="Y75" s="51"/>
      <c r="Z75" s="52"/>
      <c r="AA75" s="52"/>
      <c r="AB75" s="50"/>
      <c r="AC75" s="52"/>
      <c r="AD75" s="52"/>
      <c r="AE75" s="51"/>
      <c r="AF75" s="53"/>
      <c r="AG75" s="53"/>
      <c r="AJ75" s="54"/>
      <c r="AK75" s="51"/>
      <c r="AM75" s="53"/>
      <c r="AO75" s="53"/>
      <c r="AP75" s="53"/>
      <c r="AQ75" s="7"/>
      <c r="AS75" s="51"/>
      <c r="AT75" s="52"/>
      <c r="AU75" s="52"/>
      <c r="AV75" s="50"/>
      <c r="AW75" s="52"/>
      <c r="AX75" s="52"/>
      <c r="AY75" s="51"/>
      <c r="AZ75" s="53"/>
      <c r="BA75" s="53"/>
      <c r="BD75" s="54"/>
      <c r="BE75" s="51"/>
      <c r="BF75" s="53"/>
      <c r="BG75" s="53"/>
      <c r="BI75" s="53"/>
      <c r="BJ75" s="53"/>
      <c r="BK75" s="7"/>
      <c r="BM75" s="51"/>
      <c r="BN75" s="52"/>
      <c r="BO75" s="52"/>
      <c r="BP75" s="50"/>
      <c r="BQ75" s="52"/>
      <c r="BR75" s="52"/>
      <c r="BS75" s="51"/>
      <c r="BT75" s="53"/>
      <c r="BU75" s="53"/>
      <c r="BX75" s="54"/>
      <c r="BY75" s="51"/>
      <c r="BZ75" s="53"/>
      <c r="CA75" s="53"/>
      <c r="CC75" s="53"/>
      <c r="CD75" s="53"/>
      <c r="CE75" s="51"/>
      <c r="CG75" s="51"/>
      <c r="CH75" s="52"/>
      <c r="CI75" s="52"/>
      <c r="CJ75" s="50"/>
      <c r="CK75" s="52"/>
      <c r="CL75" s="52"/>
      <c r="CM75" s="51"/>
      <c r="CN75" s="53"/>
      <c r="CO75" s="53"/>
      <c r="CR75" s="54"/>
      <c r="CS75" s="51"/>
      <c r="CT75" s="53"/>
      <c r="CU75" s="53"/>
      <c r="CW75" s="53"/>
      <c r="CX75" s="53"/>
      <c r="CY75" s="7"/>
      <c r="DA75" s="51"/>
      <c r="DB75" s="52"/>
      <c r="DC75" s="52"/>
      <c r="DD75" s="50"/>
      <c r="DE75" s="52"/>
      <c r="DF75" s="52"/>
      <c r="DG75" s="51"/>
      <c r="DH75" s="53"/>
      <c r="DI75" s="53"/>
      <c r="DL75" s="54"/>
      <c r="DM75" s="51"/>
      <c r="DN75" s="53"/>
      <c r="DO75" s="53"/>
      <c r="DQ75" s="53"/>
      <c r="DR75" s="53"/>
      <c r="DS75" s="7"/>
      <c r="DU75" s="51"/>
      <c r="DV75" s="52"/>
      <c r="DW75" s="52"/>
      <c r="DX75" s="50"/>
      <c r="DY75" s="52"/>
      <c r="DZ75" s="52"/>
      <c r="EA75" s="51"/>
      <c r="EC75" s="55"/>
      <c r="EF75" s="54"/>
      <c r="EG75" s="51"/>
      <c r="EH75" s="53"/>
      <c r="EI75" s="53"/>
      <c r="EK75" s="53"/>
      <c r="EL75" s="53"/>
      <c r="EM75" s="7"/>
      <c r="EO75" s="51"/>
      <c r="EP75" s="52"/>
      <c r="EQ75" s="52"/>
      <c r="ER75" s="50"/>
      <c r="ES75" s="52"/>
      <c r="ET75" s="52"/>
      <c r="EU75" s="51"/>
      <c r="EV75" s="53"/>
      <c r="EW75" s="53"/>
      <c r="EZ75" s="54"/>
      <c r="FA75" s="51"/>
      <c r="FB75" s="53"/>
      <c r="FC75" s="53"/>
      <c r="FE75" s="53"/>
      <c r="FF75" s="53"/>
      <c r="FG75" s="7"/>
      <c r="FI75" s="51"/>
      <c r="FJ75" s="52"/>
      <c r="FK75" s="52"/>
      <c r="FL75" s="50"/>
      <c r="FM75" s="52"/>
      <c r="FN75" s="52"/>
      <c r="FO75" s="51"/>
      <c r="FP75" s="53"/>
      <c r="FQ75" s="53"/>
      <c r="FT75" s="54"/>
      <c r="FU75" s="51"/>
      <c r="FV75" s="53"/>
      <c r="FW75" s="53"/>
      <c r="FY75" s="53"/>
      <c r="FZ75" s="53"/>
      <c r="GA75" s="7"/>
      <c r="GI75" s="56"/>
      <c r="GN75" s="54"/>
      <c r="GU75" s="7"/>
      <c r="HC75" s="56"/>
      <c r="HH75" s="54"/>
      <c r="HO75" s="7"/>
      <c r="HW75" s="56"/>
      <c r="IB75" s="54"/>
      <c r="II75" s="7"/>
      <c r="IQ75" s="56"/>
      <c r="IV75" s="54"/>
    </row>
    <row r="76" spans="1:256" s="8" customFormat="1" ht="13.5" customHeight="1">
      <c r="A76" s="49"/>
      <c r="B76" s="50"/>
      <c r="C76" s="7"/>
      <c r="E76" s="51"/>
      <c r="F76" s="52"/>
      <c r="G76" s="53"/>
      <c r="H76" s="50"/>
      <c r="I76" s="52"/>
      <c r="J76" s="53"/>
      <c r="K76" s="51"/>
      <c r="L76" s="53"/>
      <c r="M76" s="53"/>
      <c r="P76" s="54"/>
      <c r="Q76" s="51"/>
      <c r="R76" s="53"/>
      <c r="S76" s="53"/>
      <c r="U76" s="53"/>
      <c r="V76" s="53"/>
      <c r="W76" s="7"/>
      <c r="Y76" s="51"/>
      <c r="Z76" s="52"/>
      <c r="AA76" s="52"/>
      <c r="AB76" s="50"/>
      <c r="AC76" s="52"/>
      <c r="AD76" s="52"/>
      <c r="AE76" s="51"/>
      <c r="AF76" s="53"/>
      <c r="AG76" s="53"/>
      <c r="AJ76" s="54"/>
      <c r="AK76" s="51"/>
      <c r="AM76" s="53"/>
      <c r="AO76" s="53"/>
      <c r="AP76" s="53"/>
      <c r="AQ76" s="7"/>
      <c r="AS76" s="51"/>
      <c r="AT76" s="52"/>
      <c r="AU76" s="52"/>
      <c r="AV76" s="50"/>
      <c r="AW76" s="52"/>
      <c r="AX76" s="52"/>
      <c r="AY76" s="51"/>
      <c r="AZ76" s="53"/>
      <c r="BA76" s="53"/>
      <c r="BD76" s="54"/>
      <c r="BE76" s="51"/>
      <c r="BF76" s="53"/>
      <c r="BG76" s="53"/>
      <c r="BI76" s="53"/>
      <c r="BJ76" s="53"/>
      <c r="BK76" s="7"/>
      <c r="BM76" s="51"/>
      <c r="BN76" s="52"/>
      <c r="BO76" s="52"/>
      <c r="BP76" s="50"/>
      <c r="BQ76" s="52"/>
      <c r="BR76" s="52"/>
      <c r="BS76" s="51"/>
      <c r="BT76" s="53"/>
      <c r="BU76" s="53"/>
      <c r="BX76" s="54"/>
      <c r="BY76" s="51"/>
      <c r="BZ76" s="53"/>
      <c r="CA76" s="53"/>
      <c r="CC76" s="53"/>
      <c r="CD76" s="53"/>
      <c r="CE76" s="51"/>
      <c r="CG76" s="51"/>
      <c r="CH76" s="52"/>
      <c r="CI76" s="52"/>
      <c r="CJ76" s="50"/>
      <c r="CK76" s="52"/>
      <c r="CL76" s="52"/>
      <c r="CM76" s="51"/>
      <c r="CN76" s="53"/>
      <c r="CO76" s="53"/>
      <c r="CR76" s="54"/>
      <c r="CS76" s="51"/>
      <c r="CT76" s="53"/>
      <c r="CU76" s="53"/>
      <c r="CW76" s="53"/>
      <c r="CX76" s="53"/>
      <c r="CY76" s="7"/>
      <c r="DA76" s="51"/>
      <c r="DB76" s="52"/>
      <c r="DC76" s="52"/>
      <c r="DD76" s="50"/>
      <c r="DE76" s="52"/>
      <c r="DF76" s="52"/>
      <c r="DG76" s="51"/>
      <c r="DH76" s="53"/>
      <c r="DI76" s="53"/>
      <c r="DL76" s="54"/>
      <c r="DM76" s="51"/>
      <c r="DN76" s="53"/>
      <c r="DO76" s="53"/>
      <c r="DQ76" s="53"/>
      <c r="DR76" s="53"/>
      <c r="DS76" s="7"/>
      <c r="DU76" s="51"/>
      <c r="DV76" s="52"/>
      <c r="DW76" s="52"/>
      <c r="DX76" s="50"/>
      <c r="DY76" s="52"/>
      <c r="DZ76" s="52"/>
      <c r="EA76" s="51"/>
      <c r="EC76" s="55"/>
      <c r="EF76" s="54"/>
      <c r="EG76" s="51"/>
      <c r="EH76" s="53"/>
      <c r="EI76" s="53"/>
      <c r="EK76" s="53"/>
      <c r="EL76" s="53"/>
      <c r="EM76" s="7"/>
      <c r="EO76" s="51"/>
      <c r="EP76" s="52"/>
      <c r="EQ76" s="52"/>
      <c r="ER76" s="50"/>
      <c r="ES76" s="52"/>
      <c r="ET76" s="52"/>
      <c r="EU76" s="51"/>
      <c r="EV76" s="53"/>
      <c r="EW76" s="53"/>
      <c r="EZ76" s="54"/>
      <c r="FA76" s="51"/>
      <c r="FB76" s="53"/>
      <c r="FC76" s="53"/>
      <c r="FE76" s="53"/>
      <c r="FF76" s="53"/>
      <c r="FG76" s="7"/>
      <c r="FI76" s="51"/>
      <c r="FJ76" s="52"/>
      <c r="FK76" s="52"/>
      <c r="FL76" s="50"/>
      <c r="FM76" s="52"/>
      <c r="FN76" s="52"/>
      <c r="FO76" s="51"/>
      <c r="FP76" s="53"/>
      <c r="FQ76" s="53"/>
      <c r="FT76" s="54"/>
      <c r="FU76" s="51"/>
      <c r="FV76" s="53"/>
      <c r="FW76" s="53"/>
      <c r="FY76" s="53"/>
      <c r="FZ76" s="53"/>
      <c r="GA76" s="7"/>
      <c r="GI76" s="56"/>
      <c r="GN76" s="54"/>
      <c r="GU76" s="7"/>
      <c r="HC76" s="56"/>
      <c r="HH76" s="54"/>
      <c r="HO76" s="7"/>
      <c r="HW76" s="56"/>
      <c r="IB76" s="54"/>
      <c r="II76" s="7"/>
      <c r="IQ76" s="56"/>
      <c r="IV76" s="54"/>
    </row>
    <row r="77" spans="1:256" s="8" customFormat="1" ht="13.5" customHeight="1">
      <c r="A77" s="49"/>
      <c r="B77" s="50"/>
      <c r="C77" s="7"/>
      <c r="E77" s="51"/>
      <c r="F77" s="52"/>
      <c r="G77" s="53"/>
      <c r="H77" s="50"/>
      <c r="I77" s="52"/>
      <c r="J77" s="53"/>
      <c r="K77" s="51"/>
      <c r="L77" s="53"/>
      <c r="M77" s="53"/>
      <c r="P77" s="54"/>
      <c r="Q77" s="51"/>
      <c r="R77" s="53"/>
      <c r="S77" s="53"/>
      <c r="U77" s="53"/>
      <c r="V77" s="53"/>
      <c r="W77" s="7"/>
      <c r="Y77" s="51"/>
      <c r="Z77" s="52"/>
      <c r="AA77" s="52"/>
      <c r="AB77" s="50"/>
      <c r="AC77" s="52"/>
      <c r="AD77" s="52"/>
      <c r="AE77" s="51"/>
      <c r="AF77" s="53"/>
      <c r="AG77" s="53"/>
      <c r="AJ77" s="54"/>
      <c r="AK77" s="51"/>
      <c r="AM77" s="53"/>
      <c r="AO77" s="53"/>
      <c r="AP77" s="53"/>
      <c r="AQ77" s="7"/>
      <c r="AS77" s="51"/>
      <c r="AT77" s="52"/>
      <c r="AU77" s="52"/>
      <c r="AV77" s="50"/>
      <c r="AW77" s="52"/>
      <c r="AX77" s="52"/>
      <c r="AY77" s="51"/>
      <c r="AZ77" s="53"/>
      <c r="BA77" s="53"/>
      <c r="BD77" s="54"/>
      <c r="BE77" s="51"/>
      <c r="BF77" s="53"/>
      <c r="BG77" s="53"/>
      <c r="BI77" s="53"/>
      <c r="BJ77" s="53"/>
      <c r="BK77" s="7"/>
      <c r="BM77" s="51"/>
      <c r="BN77" s="52"/>
      <c r="BO77" s="52"/>
      <c r="BP77" s="50"/>
      <c r="BQ77" s="52"/>
      <c r="BR77" s="52"/>
      <c r="BS77" s="51"/>
      <c r="BT77" s="53"/>
      <c r="BU77" s="53"/>
      <c r="BX77" s="54"/>
      <c r="BY77" s="51"/>
      <c r="BZ77" s="53"/>
      <c r="CA77" s="53"/>
      <c r="CC77" s="53"/>
      <c r="CD77" s="53"/>
      <c r="CE77" s="51"/>
      <c r="CG77" s="51"/>
      <c r="CH77" s="52"/>
      <c r="CI77" s="52"/>
      <c r="CJ77" s="50"/>
      <c r="CK77" s="52"/>
      <c r="CL77" s="52"/>
      <c r="CM77" s="51"/>
      <c r="CN77" s="53"/>
      <c r="CO77" s="53"/>
      <c r="CR77" s="54"/>
      <c r="CS77" s="51"/>
      <c r="CT77" s="53"/>
      <c r="CU77" s="53"/>
      <c r="CW77" s="53"/>
      <c r="CX77" s="53"/>
      <c r="CY77" s="7"/>
      <c r="DA77" s="51"/>
      <c r="DB77" s="52"/>
      <c r="DC77" s="52"/>
      <c r="DD77" s="50"/>
      <c r="DE77" s="52"/>
      <c r="DF77" s="52"/>
      <c r="DG77" s="51"/>
      <c r="DH77" s="53"/>
      <c r="DI77" s="53"/>
      <c r="DL77" s="54"/>
      <c r="DM77" s="51"/>
      <c r="DN77" s="53"/>
      <c r="DO77" s="53"/>
      <c r="DQ77" s="53"/>
      <c r="DR77" s="53"/>
      <c r="DS77" s="7"/>
      <c r="DU77" s="51"/>
      <c r="DV77" s="52"/>
      <c r="DW77" s="52"/>
      <c r="DX77" s="50"/>
      <c r="DY77" s="52"/>
      <c r="DZ77" s="52"/>
      <c r="EA77" s="51"/>
      <c r="EC77" s="55"/>
      <c r="EF77" s="54"/>
      <c r="EG77" s="51"/>
      <c r="EH77" s="53"/>
      <c r="EI77" s="53"/>
      <c r="EK77" s="53"/>
      <c r="EL77" s="53"/>
      <c r="EM77" s="7"/>
      <c r="EO77" s="51"/>
      <c r="EP77" s="52"/>
      <c r="EQ77" s="52"/>
      <c r="ER77" s="50"/>
      <c r="ES77" s="52"/>
      <c r="ET77" s="52"/>
      <c r="EU77" s="51"/>
      <c r="EV77" s="53"/>
      <c r="EW77" s="53"/>
      <c r="EZ77" s="54"/>
      <c r="FA77" s="51"/>
      <c r="FB77" s="53"/>
      <c r="FC77" s="53"/>
      <c r="FE77" s="53"/>
      <c r="FF77" s="53"/>
      <c r="FG77" s="7"/>
      <c r="FI77" s="51"/>
      <c r="FJ77" s="52"/>
      <c r="FK77" s="52"/>
      <c r="FL77" s="50"/>
      <c r="FM77" s="52"/>
      <c r="FN77" s="52"/>
      <c r="FO77" s="51"/>
      <c r="FP77" s="53"/>
      <c r="FQ77" s="53"/>
      <c r="FT77" s="54"/>
      <c r="FU77" s="51"/>
      <c r="FV77" s="53"/>
      <c r="FW77" s="53"/>
      <c r="FY77" s="53"/>
      <c r="FZ77" s="53"/>
      <c r="GA77" s="7"/>
      <c r="GI77" s="56"/>
      <c r="GN77" s="54"/>
      <c r="GU77" s="7"/>
      <c r="HC77" s="56"/>
      <c r="HH77" s="54"/>
      <c r="HO77" s="7"/>
      <c r="HW77" s="56"/>
      <c r="IB77" s="54"/>
      <c r="II77" s="7"/>
      <c r="IQ77" s="56"/>
      <c r="IV77" s="54"/>
    </row>
    <row r="78" spans="1:256" s="8" customFormat="1" ht="13.5" customHeight="1">
      <c r="A78" s="49"/>
      <c r="B78" s="50"/>
      <c r="C78" s="7"/>
      <c r="E78" s="51"/>
      <c r="F78" s="52"/>
      <c r="G78" s="53"/>
      <c r="H78" s="50"/>
      <c r="I78" s="52"/>
      <c r="J78" s="53"/>
      <c r="K78" s="51"/>
      <c r="L78" s="53"/>
      <c r="M78" s="53"/>
      <c r="P78" s="54"/>
      <c r="Q78" s="51"/>
      <c r="R78" s="53"/>
      <c r="S78" s="53"/>
      <c r="U78" s="53"/>
      <c r="V78" s="53"/>
      <c r="W78" s="7"/>
      <c r="Y78" s="51"/>
      <c r="Z78" s="52"/>
      <c r="AA78" s="52"/>
      <c r="AB78" s="50"/>
      <c r="AC78" s="52"/>
      <c r="AD78" s="52"/>
      <c r="AE78" s="51"/>
      <c r="AF78" s="53"/>
      <c r="AG78" s="53"/>
      <c r="AJ78" s="54"/>
      <c r="AK78" s="51"/>
      <c r="AM78" s="53"/>
      <c r="AO78" s="53"/>
      <c r="AP78" s="53"/>
      <c r="AQ78" s="7"/>
      <c r="AS78" s="51"/>
      <c r="AT78" s="52"/>
      <c r="AU78" s="52"/>
      <c r="AV78" s="50"/>
      <c r="AW78" s="52"/>
      <c r="AX78" s="52"/>
      <c r="AY78" s="51"/>
      <c r="AZ78" s="53"/>
      <c r="BA78" s="53"/>
      <c r="BD78" s="54"/>
      <c r="BE78" s="51"/>
      <c r="BF78" s="53"/>
      <c r="BG78" s="53"/>
      <c r="BI78" s="53"/>
      <c r="BJ78" s="53"/>
      <c r="BK78" s="7"/>
      <c r="BM78" s="51"/>
      <c r="BN78" s="52"/>
      <c r="BO78" s="52"/>
      <c r="BP78" s="50"/>
      <c r="BQ78" s="52"/>
      <c r="BR78" s="52"/>
      <c r="BS78" s="51"/>
      <c r="BT78" s="53"/>
      <c r="BU78" s="53"/>
      <c r="BX78" s="54"/>
      <c r="BY78" s="51"/>
      <c r="BZ78" s="53"/>
      <c r="CA78" s="53"/>
      <c r="CC78" s="53"/>
      <c r="CD78" s="53"/>
      <c r="CE78" s="51"/>
      <c r="CG78" s="51"/>
      <c r="CH78" s="52"/>
      <c r="CI78" s="52"/>
      <c r="CJ78" s="50"/>
      <c r="CK78" s="52"/>
      <c r="CL78" s="52"/>
      <c r="CM78" s="51"/>
      <c r="CN78" s="53"/>
      <c r="CO78" s="53"/>
      <c r="CR78" s="54"/>
      <c r="CS78" s="51"/>
      <c r="CT78" s="53"/>
      <c r="CU78" s="53"/>
      <c r="CW78" s="53"/>
      <c r="CX78" s="53"/>
      <c r="CY78" s="7"/>
      <c r="DA78" s="51"/>
      <c r="DB78" s="52"/>
      <c r="DC78" s="52"/>
      <c r="DD78" s="50"/>
      <c r="DE78" s="52"/>
      <c r="DF78" s="52"/>
      <c r="DG78" s="51"/>
      <c r="DH78" s="53"/>
      <c r="DI78" s="53"/>
      <c r="DL78" s="54"/>
      <c r="DM78" s="51"/>
      <c r="DN78" s="53"/>
      <c r="DO78" s="53"/>
      <c r="DQ78" s="53"/>
      <c r="DR78" s="53"/>
      <c r="DS78" s="7"/>
      <c r="DU78" s="51"/>
      <c r="DV78" s="52"/>
      <c r="DW78" s="52"/>
      <c r="DX78" s="50"/>
      <c r="DY78" s="52"/>
      <c r="DZ78" s="52"/>
      <c r="EA78" s="51"/>
      <c r="EC78" s="55"/>
      <c r="EF78" s="54"/>
      <c r="EG78" s="51"/>
      <c r="EH78" s="53"/>
      <c r="EI78" s="53"/>
      <c r="EK78" s="53"/>
      <c r="EL78" s="53"/>
      <c r="EM78" s="7"/>
      <c r="EO78" s="51"/>
      <c r="EP78" s="52"/>
      <c r="EQ78" s="52"/>
      <c r="ER78" s="50"/>
      <c r="ES78" s="52"/>
      <c r="ET78" s="52"/>
      <c r="EU78" s="51"/>
      <c r="EV78" s="53"/>
      <c r="EW78" s="53"/>
      <c r="EZ78" s="54"/>
      <c r="FA78" s="51"/>
      <c r="FB78" s="53"/>
      <c r="FC78" s="53"/>
      <c r="FE78" s="53"/>
      <c r="FF78" s="53"/>
      <c r="FG78" s="7"/>
      <c r="FI78" s="51"/>
      <c r="FJ78" s="52"/>
      <c r="FK78" s="52"/>
      <c r="FL78" s="50"/>
      <c r="FM78" s="52"/>
      <c r="FN78" s="52"/>
      <c r="FO78" s="51"/>
      <c r="FP78" s="53"/>
      <c r="FQ78" s="53"/>
      <c r="FT78" s="54"/>
      <c r="FU78" s="51"/>
      <c r="FV78" s="53"/>
      <c r="FW78" s="53"/>
      <c r="FY78" s="53"/>
      <c r="FZ78" s="53"/>
      <c r="GA78" s="7"/>
      <c r="GI78" s="56"/>
      <c r="GN78" s="54"/>
      <c r="GU78" s="7"/>
      <c r="HC78" s="56"/>
      <c r="HH78" s="54"/>
      <c r="HO78" s="7"/>
      <c r="HW78" s="56"/>
      <c r="IB78" s="54"/>
      <c r="II78" s="7"/>
      <c r="IQ78" s="56"/>
      <c r="IV78" s="54"/>
    </row>
    <row r="79" spans="1:256" s="8" customFormat="1" ht="13.5" customHeight="1">
      <c r="A79" s="49"/>
      <c r="B79" s="50"/>
      <c r="C79" s="7"/>
      <c r="E79" s="51"/>
      <c r="F79" s="52"/>
      <c r="G79" s="53"/>
      <c r="H79" s="50"/>
      <c r="I79" s="52"/>
      <c r="J79" s="53"/>
      <c r="K79" s="51"/>
      <c r="L79" s="53"/>
      <c r="M79" s="53"/>
      <c r="P79" s="54"/>
      <c r="Q79" s="51"/>
      <c r="R79" s="53"/>
      <c r="S79" s="53"/>
      <c r="U79" s="53"/>
      <c r="V79" s="53"/>
      <c r="W79" s="7"/>
      <c r="Y79" s="51"/>
      <c r="Z79" s="52"/>
      <c r="AA79" s="52"/>
      <c r="AB79" s="50"/>
      <c r="AC79" s="52"/>
      <c r="AD79" s="52"/>
      <c r="AE79" s="51"/>
      <c r="AF79" s="53"/>
      <c r="AG79" s="53"/>
      <c r="AJ79" s="54"/>
      <c r="AK79" s="51"/>
      <c r="AM79" s="53"/>
      <c r="AO79" s="53"/>
      <c r="AP79" s="53"/>
      <c r="AQ79" s="7"/>
      <c r="AS79" s="51"/>
      <c r="AT79" s="52"/>
      <c r="AU79" s="52"/>
      <c r="AV79" s="50"/>
      <c r="AW79" s="52"/>
      <c r="AX79" s="52"/>
      <c r="AY79" s="51"/>
      <c r="AZ79" s="53"/>
      <c r="BA79" s="53"/>
      <c r="BD79" s="54"/>
      <c r="BE79" s="51"/>
      <c r="BF79" s="53"/>
      <c r="BG79" s="53"/>
      <c r="BI79" s="53"/>
      <c r="BJ79" s="53"/>
      <c r="BK79" s="7"/>
      <c r="BM79" s="51"/>
      <c r="BN79" s="52"/>
      <c r="BO79" s="52"/>
      <c r="BP79" s="50"/>
      <c r="BQ79" s="52"/>
      <c r="BR79" s="52"/>
      <c r="BS79" s="51"/>
      <c r="BT79" s="53"/>
      <c r="BU79" s="53"/>
      <c r="BX79" s="54"/>
      <c r="BY79" s="51"/>
      <c r="BZ79" s="53"/>
      <c r="CA79" s="53"/>
      <c r="CC79" s="53"/>
      <c r="CD79" s="53"/>
      <c r="CE79" s="51"/>
      <c r="CG79" s="51"/>
      <c r="CH79" s="52"/>
      <c r="CI79" s="52"/>
      <c r="CJ79" s="50"/>
      <c r="CK79" s="52"/>
      <c r="CL79" s="52"/>
      <c r="CM79" s="51"/>
      <c r="CN79" s="53"/>
      <c r="CO79" s="53"/>
      <c r="CR79" s="54"/>
      <c r="CS79" s="51"/>
      <c r="CT79" s="53"/>
      <c r="CU79" s="53"/>
      <c r="CW79" s="53"/>
      <c r="CX79" s="53"/>
      <c r="CY79" s="7"/>
      <c r="DA79" s="51"/>
      <c r="DB79" s="52"/>
      <c r="DC79" s="52"/>
      <c r="DD79" s="50"/>
      <c r="DE79" s="52"/>
      <c r="DF79" s="52"/>
      <c r="DG79" s="51"/>
      <c r="DH79" s="53"/>
      <c r="DI79" s="53"/>
      <c r="DL79" s="54"/>
      <c r="DM79" s="51"/>
      <c r="DN79" s="53"/>
      <c r="DO79" s="53"/>
      <c r="DQ79" s="53"/>
      <c r="DR79" s="53"/>
      <c r="DS79" s="7"/>
      <c r="DU79" s="51"/>
      <c r="DV79" s="52"/>
      <c r="DW79" s="52"/>
      <c r="DX79" s="50"/>
      <c r="DY79" s="52"/>
      <c r="DZ79" s="52"/>
      <c r="EA79" s="51"/>
      <c r="EC79" s="55"/>
      <c r="EF79" s="54"/>
      <c r="EG79" s="51"/>
      <c r="EH79" s="53"/>
      <c r="EI79" s="53"/>
      <c r="EK79" s="53"/>
      <c r="EL79" s="53"/>
      <c r="EM79" s="7"/>
      <c r="EO79" s="51"/>
      <c r="EP79" s="52"/>
      <c r="EQ79" s="52"/>
      <c r="ER79" s="50"/>
      <c r="ES79" s="52"/>
      <c r="ET79" s="52"/>
      <c r="EU79" s="51"/>
      <c r="EV79" s="53"/>
      <c r="EW79" s="53"/>
      <c r="EZ79" s="54"/>
      <c r="FA79" s="51"/>
      <c r="FB79" s="53"/>
      <c r="FC79" s="53"/>
      <c r="FE79" s="53"/>
      <c r="FF79" s="53"/>
      <c r="FG79" s="7"/>
      <c r="FI79" s="51"/>
      <c r="FJ79" s="52"/>
      <c r="FK79" s="52"/>
      <c r="FL79" s="50"/>
      <c r="FM79" s="52"/>
      <c r="FN79" s="52"/>
      <c r="FO79" s="51"/>
      <c r="FP79" s="53"/>
      <c r="FQ79" s="53"/>
      <c r="FT79" s="54"/>
      <c r="FU79" s="51"/>
      <c r="FV79" s="53"/>
      <c r="FW79" s="53"/>
      <c r="FY79" s="53"/>
      <c r="FZ79" s="53"/>
      <c r="GA79" s="7"/>
      <c r="GI79" s="56"/>
      <c r="GN79" s="54"/>
      <c r="GU79" s="7"/>
      <c r="HC79" s="56"/>
      <c r="HH79" s="54"/>
      <c r="HO79" s="7"/>
      <c r="HW79" s="56"/>
      <c r="IB79" s="54"/>
      <c r="II79" s="7"/>
      <c r="IQ79" s="56"/>
      <c r="IV79" s="54"/>
    </row>
    <row r="80" spans="1:256" s="8" customFormat="1" ht="13.5" customHeight="1">
      <c r="A80" s="49"/>
      <c r="B80" s="50"/>
      <c r="C80" s="7"/>
      <c r="E80" s="51"/>
      <c r="F80" s="52"/>
      <c r="G80" s="53"/>
      <c r="H80" s="50"/>
      <c r="I80" s="52"/>
      <c r="J80" s="53"/>
      <c r="K80" s="51"/>
      <c r="L80" s="53"/>
      <c r="M80" s="53"/>
      <c r="P80" s="54"/>
      <c r="Q80" s="51"/>
      <c r="R80" s="53"/>
      <c r="S80" s="53"/>
      <c r="U80" s="53"/>
      <c r="V80" s="53"/>
      <c r="W80" s="7"/>
      <c r="Y80" s="51"/>
      <c r="Z80" s="52"/>
      <c r="AA80" s="52"/>
      <c r="AB80" s="50"/>
      <c r="AC80" s="52"/>
      <c r="AD80" s="52"/>
      <c r="AE80" s="51"/>
      <c r="AF80" s="53"/>
      <c r="AG80" s="53"/>
      <c r="AJ80" s="54"/>
      <c r="AK80" s="51"/>
      <c r="AM80" s="53"/>
      <c r="AO80" s="53"/>
      <c r="AP80" s="53"/>
      <c r="AQ80" s="7"/>
      <c r="AS80" s="51"/>
      <c r="AT80" s="52"/>
      <c r="AU80" s="52"/>
      <c r="AV80" s="50"/>
      <c r="AW80" s="52"/>
      <c r="AX80" s="52"/>
      <c r="AY80" s="51"/>
      <c r="AZ80" s="53"/>
      <c r="BA80" s="53"/>
      <c r="BD80" s="54"/>
      <c r="BE80" s="51"/>
      <c r="BF80" s="53"/>
      <c r="BG80" s="53"/>
      <c r="BI80" s="53"/>
      <c r="BJ80" s="53"/>
      <c r="BK80" s="7"/>
      <c r="BM80" s="51"/>
      <c r="BN80" s="52"/>
      <c r="BO80" s="52"/>
      <c r="BP80" s="50"/>
      <c r="BQ80" s="52"/>
      <c r="BR80" s="52"/>
      <c r="BS80" s="51"/>
      <c r="BT80" s="53"/>
      <c r="BU80" s="53"/>
      <c r="BX80" s="54"/>
      <c r="BY80" s="51"/>
      <c r="BZ80" s="53"/>
      <c r="CA80" s="53"/>
      <c r="CC80" s="53"/>
      <c r="CD80" s="53"/>
      <c r="CE80" s="51"/>
      <c r="CG80" s="51"/>
      <c r="CH80" s="52"/>
      <c r="CI80" s="52"/>
      <c r="CJ80" s="50"/>
      <c r="CK80" s="52"/>
      <c r="CL80" s="52"/>
      <c r="CM80" s="51"/>
      <c r="CN80" s="53"/>
      <c r="CO80" s="53"/>
      <c r="CR80" s="54"/>
      <c r="CS80" s="51"/>
      <c r="CT80" s="53"/>
      <c r="CU80" s="53"/>
      <c r="CW80" s="53"/>
      <c r="CX80" s="53"/>
      <c r="CY80" s="7"/>
      <c r="DA80" s="51"/>
      <c r="DB80" s="52"/>
      <c r="DC80" s="52"/>
      <c r="DD80" s="50"/>
      <c r="DE80" s="52"/>
      <c r="DF80" s="52"/>
      <c r="DG80" s="51"/>
      <c r="DH80" s="53"/>
      <c r="DI80" s="53"/>
      <c r="DL80" s="54"/>
      <c r="DM80" s="51"/>
      <c r="DN80" s="53"/>
      <c r="DO80" s="53"/>
      <c r="DQ80" s="53"/>
      <c r="DR80" s="53"/>
      <c r="DS80" s="7"/>
      <c r="DU80" s="51"/>
      <c r="DV80" s="52"/>
      <c r="DW80" s="52"/>
      <c r="DX80" s="50"/>
      <c r="DY80" s="52"/>
      <c r="DZ80" s="52"/>
      <c r="EA80" s="51"/>
      <c r="EC80" s="55"/>
      <c r="EF80" s="54"/>
      <c r="EG80" s="51"/>
      <c r="EH80" s="53"/>
      <c r="EI80" s="53"/>
      <c r="EK80" s="53"/>
      <c r="EL80" s="53"/>
      <c r="EM80" s="7"/>
      <c r="EO80" s="51"/>
      <c r="EP80" s="52"/>
      <c r="EQ80" s="52"/>
      <c r="ER80" s="50"/>
      <c r="ES80" s="52"/>
      <c r="ET80" s="52"/>
      <c r="EU80" s="51"/>
      <c r="EV80" s="53"/>
      <c r="EW80" s="53"/>
      <c r="EZ80" s="54"/>
      <c r="FA80" s="51"/>
      <c r="FB80" s="53"/>
      <c r="FC80" s="53"/>
      <c r="FE80" s="53"/>
      <c r="FF80" s="53"/>
      <c r="FG80" s="7"/>
      <c r="FI80" s="51"/>
      <c r="FJ80" s="52"/>
      <c r="FK80" s="52"/>
      <c r="FL80" s="50"/>
      <c r="FM80" s="52"/>
      <c r="FN80" s="52"/>
      <c r="FO80" s="51"/>
      <c r="FP80" s="53"/>
      <c r="FQ80" s="53"/>
      <c r="FT80" s="54"/>
      <c r="FU80" s="51"/>
      <c r="FV80" s="53"/>
      <c r="FW80" s="53"/>
      <c r="FY80" s="53"/>
      <c r="FZ80" s="53"/>
      <c r="GA80" s="7"/>
      <c r="GI80" s="56"/>
      <c r="GN80" s="54"/>
      <c r="GU80" s="7"/>
      <c r="HC80" s="56"/>
      <c r="HH80" s="54"/>
      <c r="HO80" s="7"/>
      <c r="HW80" s="56"/>
      <c r="IB80" s="54"/>
      <c r="II80" s="7"/>
      <c r="IQ80" s="56"/>
      <c r="IV80" s="54"/>
    </row>
    <row r="81" spans="1:256" s="8" customFormat="1" ht="13.5" customHeight="1">
      <c r="A81" s="49"/>
      <c r="B81" s="50"/>
      <c r="C81" s="7"/>
      <c r="E81" s="51"/>
      <c r="F81" s="52"/>
      <c r="G81" s="53"/>
      <c r="H81" s="50"/>
      <c r="I81" s="52"/>
      <c r="J81" s="53"/>
      <c r="K81" s="51"/>
      <c r="L81" s="53"/>
      <c r="M81" s="53"/>
      <c r="P81" s="54"/>
      <c r="Q81" s="51"/>
      <c r="R81" s="53"/>
      <c r="S81" s="53"/>
      <c r="U81" s="53"/>
      <c r="V81" s="53"/>
      <c r="W81" s="7"/>
      <c r="Y81" s="51"/>
      <c r="Z81" s="52"/>
      <c r="AA81" s="52"/>
      <c r="AB81" s="50"/>
      <c r="AC81" s="52"/>
      <c r="AD81" s="52"/>
      <c r="AE81" s="51"/>
      <c r="AF81" s="53"/>
      <c r="AG81" s="53"/>
      <c r="AJ81" s="54"/>
      <c r="AK81" s="51"/>
      <c r="AM81" s="53"/>
      <c r="AO81" s="53"/>
      <c r="AP81" s="53"/>
      <c r="AQ81" s="7"/>
      <c r="AS81" s="51"/>
      <c r="AT81" s="52"/>
      <c r="AU81" s="52"/>
      <c r="AV81" s="50"/>
      <c r="AW81" s="52"/>
      <c r="AX81" s="52"/>
      <c r="AY81" s="51"/>
      <c r="AZ81" s="53"/>
      <c r="BA81" s="53"/>
      <c r="BD81" s="54"/>
      <c r="BE81" s="51"/>
      <c r="BF81" s="53"/>
      <c r="BG81" s="53"/>
      <c r="BI81" s="53"/>
      <c r="BJ81" s="53"/>
      <c r="BK81" s="7"/>
      <c r="BM81" s="51"/>
      <c r="BN81" s="52"/>
      <c r="BO81" s="52"/>
      <c r="BP81" s="50"/>
      <c r="BQ81" s="52"/>
      <c r="BR81" s="52"/>
      <c r="BS81" s="51"/>
      <c r="BT81" s="53"/>
      <c r="BU81" s="53"/>
      <c r="BX81" s="54"/>
      <c r="BY81" s="51"/>
      <c r="BZ81" s="53"/>
      <c r="CA81" s="53"/>
      <c r="CC81" s="53"/>
      <c r="CD81" s="53"/>
      <c r="CE81" s="51"/>
      <c r="CG81" s="51"/>
      <c r="CH81" s="52"/>
      <c r="CI81" s="52"/>
      <c r="CJ81" s="50"/>
      <c r="CK81" s="52"/>
      <c r="CL81" s="52"/>
      <c r="CM81" s="51"/>
      <c r="CN81" s="53"/>
      <c r="CO81" s="53"/>
      <c r="CR81" s="54"/>
      <c r="CS81" s="51"/>
      <c r="CT81" s="53"/>
      <c r="CU81" s="53"/>
      <c r="CW81" s="53"/>
      <c r="CX81" s="53"/>
      <c r="CY81" s="7"/>
      <c r="DA81" s="51"/>
      <c r="DB81" s="52"/>
      <c r="DC81" s="52"/>
      <c r="DD81" s="50"/>
      <c r="DE81" s="52"/>
      <c r="DF81" s="52"/>
      <c r="DG81" s="51"/>
      <c r="DH81" s="53"/>
      <c r="DI81" s="53"/>
      <c r="DL81" s="54"/>
      <c r="DM81" s="51"/>
      <c r="DN81" s="53"/>
      <c r="DO81" s="53"/>
      <c r="DQ81" s="53"/>
      <c r="DR81" s="53"/>
      <c r="DS81" s="7"/>
      <c r="DU81" s="51"/>
      <c r="DV81" s="52"/>
      <c r="DW81" s="52"/>
      <c r="DX81" s="50"/>
      <c r="DY81" s="52"/>
      <c r="DZ81" s="52"/>
      <c r="EA81" s="51"/>
      <c r="EC81" s="55"/>
      <c r="EF81" s="54"/>
      <c r="EG81" s="51"/>
      <c r="EH81" s="53"/>
      <c r="EI81" s="53"/>
      <c r="EK81" s="53"/>
      <c r="EL81" s="53"/>
      <c r="EM81" s="7"/>
      <c r="EO81" s="51"/>
      <c r="EP81" s="52"/>
      <c r="EQ81" s="52"/>
      <c r="ER81" s="50"/>
      <c r="ES81" s="52"/>
      <c r="ET81" s="52"/>
      <c r="EU81" s="51"/>
      <c r="EV81" s="53"/>
      <c r="EW81" s="53"/>
      <c r="EZ81" s="54"/>
      <c r="FA81" s="51"/>
      <c r="FB81" s="53"/>
      <c r="FC81" s="53"/>
      <c r="FE81" s="53"/>
      <c r="FF81" s="53"/>
      <c r="FG81" s="7"/>
      <c r="FI81" s="51"/>
      <c r="FJ81" s="52"/>
      <c r="FK81" s="52"/>
      <c r="FL81" s="50"/>
      <c r="FM81" s="52"/>
      <c r="FN81" s="52"/>
      <c r="FO81" s="51"/>
      <c r="FP81" s="53"/>
      <c r="FQ81" s="53"/>
      <c r="FT81" s="54"/>
      <c r="FU81" s="51"/>
      <c r="FV81" s="53"/>
      <c r="FW81" s="53"/>
      <c r="FY81" s="53"/>
      <c r="FZ81" s="53"/>
      <c r="GA81" s="7"/>
      <c r="GI81" s="56"/>
      <c r="GN81" s="54"/>
      <c r="GU81" s="7"/>
      <c r="HC81" s="56"/>
      <c r="HH81" s="54"/>
      <c r="HO81" s="7"/>
      <c r="HW81" s="56"/>
      <c r="IB81" s="54"/>
      <c r="II81" s="7"/>
      <c r="IQ81" s="56"/>
      <c r="IV81" s="54"/>
    </row>
    <row r="82" spans="1:256" s="8" customFormat="1" ht="13.5" customHeight="1">
      <c r="A82" s="49"/>
      <c r="B82" s="50"/>
      <c r="C82" s="7"/>
      <c r="E82" s="51"/>
      <c r="F82" s="52"/>
      <c r="G82" s="53"/>
      <c r="H82" s="50"/>
      <c r="I82" s="52"/>
      <c r="J82" s="53"/>
      <c r="K82" s="51"/>
      <c r="L82" s="53"/>
      <c r="M82" s="53"/>
      <c r="P82" s="54"/>
      <c r="Q82" s="51"/>
      <c r="R82" s="53"/>
      <c r="S82" s="53"/>
      <c r="U82" s="53"/>
      <c r="V82" s="53"/>
      <c r="W82" s="7"/>
      <c r="Y82" s="51"/>
      <c r="Z82" s="52"/>
      <c r="AA82" s="52"/>
      <c r="AB82" s="50"/>
      <c r="AC82" s="52"/>
      <c r="AD82" s="52"/>
      <c r="AE82" s="51"/>
      <c r="AF82" s="53"/>
      <c r="AG82" s="53"/>
      <c r="AJ82" s="54"/>
      <c r="AK82" s="51"/>
      <c r="AM82" s="53"/>
      <c r="AO82" s="53"/>
      <c r="AP82" s="53"/>
      <c r="AQ82" s="7"/>
      <c r="AS82" s="51"/>
      <c r="AT82" s="52"/>
      <c r="AU82" s="52"/>
      <c r="AV82" s="50"/>
      <c r="AW82" s="52"/>
      <c r="AX82" s="52"/>
      <c r="AY82" s="51"/>
      <c r="AZ82" s="53"/>
      <c r="BA82" s="53"/>
      <c r="BD82" s="54"/>
      <c r="BE82" s="51"/>
      <c r="BF82" s="53"/>
      <c r="BG82" s="53"/>
      <c r="BI82" s="53"/>
      <c r="BJ82" s="53"/>
      <c r="BK82" s="7"/>
      <c r="BM82" s="51"/>
      <c r="BN82" s="52"/>
      <c r="BO82" s="52"/>
      <c r="BP82" s="50"/>
      <c r="BQ82" s="52"/>
      <c r="BR82" s="52"/>
      <c r="BS82" s="51"/>
      <c r="BT82" s="53"/>
      <c r="BU82" s="53"/>
      <c r="BX82" s="54"/>
      <c r="BY82" s="51"/>
      <c r="BZ82" s="53"/>
      <c r="CA82" s="53"/>
      <c r="CC82" s="53"/>
      <c r="CD82" s="53"/>
      <c r="CE82" s="51"/>
      <c r="CG82" s="51"/>
      <c r="CH82" s="52"/>
      <c r="CI82" s="52"/>
      <c r="CJ82" s="50"/>
      <c r="CK82" s="52"/>
      <c r="CL82" s="52"/>
      <c r="CM82" s="51"/>
      <c r="CN82" s="53"/>
      <c r="CO82" s="53"/>
      <c r="CR82" s="54"/>
      <c r="CS82" s="51"/>
      <c r="CT82" s="53"/>
      <c r="CU82" s="53"/>
      <c r="CW82" s="53"/>
      <c r="CX82" s="53"/>
      <c r="CY82" s="7"/>
      <c r="DA82" s="51"/>
      <c r="DB82" s="52"/>
      <c r="DC82" s="52"/>
      <c r="DD82" s="50"/>
      <c r="DE82" s="52"/>
      <c r="DF82" s="52"/>
      <c r="DG82" s="51"/>
      <c r="DH82" s="53"/>
      <c r="DI82" s="53"/>
      <c r="DL82" s="54"/>
      <c r="DM82" s="51"/>
      <c r="DN82" s="53"/>
      <c r="DO82" s="53"/>
      <c r="DQ82" s="53"/>
      <c r="DR82" s="53"/>
      <c r="DS82" s="7"/>
      <c r="DU82" s="51"/>
      <c r="DV82" s="52"/>
      <c r="DW82" s="52"/>
      <c r="DX82" s="50"/>
      <c r="DY82" s="52"/>
      <c r="DZ82" s="52"/>
      <c r="EA82" s="51"/>
      <c r="EC82" s="55"/>
      <c r="EF82" s="54"/>
      <c r="EG82" s="51"/>
      <c r="EH82" s="53"/>
      <c r="EI82" s="53"/>
      <c r="EK82" s="53"/>
      <c r="EL82" s="53"/>
      <c r="EM82" s="7"/>
      <c r="EO82" s="51"/>
      <c r="EP82" s="52"/>
      <c r="EQ82" s="52"/>
      <c r="ER82" s="50"/>
      <c r="ES82" s="52"/>
      <c r="ET82" s="52"/>
      <c r="EU82" s="51"/>
      <c r="EV82" s="53"/>
      <c r="EW82" s="53"/>
      <c r="EZ82" s="54"/>
      <c r="FA82" s="51"/>
      <c r="FB82" s="53"/>
      <c r="FC82" s="53"/>
      <c r="FE82" s="53"/>
      <c r="FF82" s="53"/>
      <c r="FG82" s="7"/>
      <c r="FI82" s="51"/>
      <c r="FJ82" s="52"/>
      <c r="FK82" s="52"/>
      <c r="FL82" s="50"/>
      <c r="FM82" s="52"/>
      <c r="FN82" s="52"/>
      <c r="FO82" s="51"/>
      <c r="FP82" s="53"/>
      <c r="FQ82" s="53"/>
      <c r="FT82" s="54"/>
      <c r="FU82" s="51"/>
      <c r="FV82" s="53"/>
      <c r="FW82" s="53"/>
      <c r="FY82" s="53"/>
      <c r="FZ82" s="53"/>
      <c r="GA82" s="7"/>
      <c r="GI82" s="56"/>
      <c r="GN82" s="54"/>
      <c r="GU82" s="7"/>
      <c r="HC82" s="56"/>
      <c r="HH82" s="54"/>
      <c r="HO82" s="7"/>
      <c r="HW82" s="56"/>
      <c r="IB82" s="54"/>
      <c r="II82" s="7"/>
      <c r="IQ82" s="56"/>
      <c r="IV82" s="54"/>
    </row>
    <row r="83" spans="1:256" s="8" customFormat="1" ht="13.5" customHeight="1">
      <c r="A83" s="49"/>
      <c r="B83" s="50"/>
      <c r="C83" s="7"/>
      <c r="E83" s="51"/>
      <c r="F83" s="52"/>
      <c r="G83" s="53"/>
      <c r="H83" s="50"/>
      <c r="I83" s="52"/>
      <c r="J83" s="53"/>
      <c r="K83" s="51"/>
      <c r="L83" s="53"/>
      <c r="M83" s="53"/>
      <c r="P83" s="54"/>
      <c r="Q83" s="51"/>
      <c r="R83" s="53"/>
      <c r="S83" s="53"/>
      <c r="U83" s="53"/>
      <c r="V83" s="53"/>
      <c r="W83" s="7"/>
      <c r="Y83" s="51"/>
      <c r="Z83" s="52"/>
      <c r="AA83" s="52"/>
      <c r="AB83" s="50"/>
      <c r="AC83" s="52"/>
      <c r="AD83" s="52"/>
      <c r="AE83" s="51"/>
      <c r="AF83" s="53"/>
      <c r="AG83" s="53"/>
      <c r="AJ83" s="54"/>
      <c r="AK83" s="51"/>
      <c r="AM83" s="53"/>
      <c r="AO83" s="53"/>
      <c r="AP83" s="53"/>
      <c r="AQ83" s="7"/>
      <c r="AS83" s="51"/>
      <c r="AT83" s="52"/>
      <c r="AU83" s="52"/>
      <c r="AV83" s="50"/>
      <c r="AW83" s="52"/>
      <c r="AX83" s="52"/>
      <c r="AY83" s="51"/>
      <c r="AZ83" s="53"/>
      <c r="BA83" s="53"/>
      <c r="BD83" s="54"/>
      <c r="BE83" s="51"/>
      <c r="BF83" s="53"/>
      <c r="BG83" s="53"/>
      <c r="BI83" s="53"/>
      <c r="BJ83" s="53"/>
      <c r="BK83" s="7"/>
      <c r="BM83" s="51"/>
      <c r="BN83" s="52"/>
      <c r="BO83" s="52"/>
      <c r="BP83" s="50"/>
      <c r="BQ83" s="52"/>
      <c r="BR83" s="52"/>
      <c r="BS83" s="51"/>
      <c r="BT83" s="53"/>
      <c r="BU83" s="53"/>
      <c r="BX83" s="54"/>
      <c r="BY83" s="51"/>
      <c r="BZ83" s="53"/>
      <c r="CA83" s="53"/>
      <c r="CC83" s="53"/>
      <c r="CD83" s="53"/>
      <c r="CE83" s="51"/>
      <c r="CG83" s="51"/>
      <c r="CH83" s="52"/>
      <c r="CI83" s="52"/>
      <c r="CJ83" s="50"/>
      <c r="CK83" s="52"/>
      <c r="CL83" s="52"/>
      <c r="CM83" s="51"/>
      <c r="CN83" s="53"/>
      <c r="CO83" s="53"/>
      <c r="CR83" s="54"/>
      <c r="CS83" s="51"/>
      <c r="CT83" s="53"/>
      <c r="CU83" s="53"/>
      <c r="CW83" s="53"/>
      <c r="CX83" s="53"/>
      <c r="CY83" s="7"/>
      <c r="DA83" s="51"/>
      <c r="DB83" s="52"/>
      <c r="DC83" s="52"/>
      <c r="DD83" s="50"/>
      <c r="DE83" s="52"/>
      <c r="DF83" s="52"/>
      <c r="DG83" s="51"/>
      <c r="DH83" s="53"/>
      <c r="DI83" s="53"/>
      <c r="DL83" s="54"/>
      <c r="DM83" s="51"/>
      <c r="DN83" s="53"/>
      <c r="DO83" s="53"/>
      <c r="DQ83" s="53"/>
      <c r="DR83" s="53"/>
      <c r="DS83" s="7"/>
      <c r="DU83" s="51"/>
      <c r="DV83" s="52"/>
      <c r="DW83" s="52"/>
      <c r="DX83" s="50"/>
      <c r="DY83" s="52"/>
      <c r="DZ83" s="52"/>
      <c r="EA83" s="51"/>
      <c r="EC83" s="55"/>
      <c r="EF83" s="54"/>
      <c r="EG83" s="51"/>
      <c r="EH83" s="53"/>
      <c r="EI83" s="53"/>
      <c r="EK83" s="53"/>
      <c r="EL83" s="53"/>
      <c r="EM83" s="7"/>
      <c r="EO83" s="51"/>
      <c r="EP83" s="52"/>
      <c r="EQ83" s="52"/>
      <c r="ER83" s="50"/>
      <c r="ES83" s="52"/>
      <c r="ET83" s="52"/>
      <c r="EU83" s="51"/>
      <c r="EV83" s="53"/>
      <c r="EW83" s="53"/>
      <c r="EZ83" s="54"/>
      <c r="FA83" s="51"/>
      <c r="FB83" s="53"/>
      <c r="FC83" s="53"/>
      <c r="FE83" s="53"/>
      <c r="FF83" s="53"/>
      <c r="FG83" s="7"/>
      <c r="FI83" s="51"/>
      <c r="FJ83" s="52"/>
      <c r="FK83" s="52"/>
      <c r="FL83" s="50"/>
      <c r="FM83" s="52"/>
      <c r="FN83" s="52"/>
      <c r="FO83" s="51"/>
      <c r="FP83" s="53"/>
      <c r="FQ83" s="53"/>
      <c r="FT83" s="54"/>
      <c r="FU83" s="51"/>
      <c r="FV83" s="53"/>
      <c r="FW83" s="53"/>
      <c r="FY83" s="53"/>
      <c r="FZ83" s="53"/>
      <c r="GA83" s="7"/>
      <c r="GI83" s="56"/>
      <c r="GN83" s="54"/>
      <c r="GU83" s="7"/>
      <c r="HC83" s="56"/>
      <c r="HH83" s="54"/>
      <c r="HO83" s="7"/>
      <c r="HW83" s="56"/>
      <c r="IB83" s="54"/>
      <c r="II83" s="7"/>
      <c r="IQ83" s="56"/>
      <c r="IV83" s="54"/>
    </row>
    <row r="84" spans="1:256" s="8" customFormat="1" ht="13.5" customHeight="1">
      <c r="A84" s="49"/>
      <c r="B84" s="50"/>
      <c r="C84" s="7"/>
      <c r="E84" s="51"/>
      <c r="F84" s="52"/>
      <c r="G84" s="53"/>
      <c r="H84" s="50"/>
      <c r="I84" s="52"/>
      <c r="J84" s="53"/>
      <c r="K84" s="51"/>
      <c r="L84" s="53"/>
      <c r="M84" s="53"/>
      <c r="P84" s="54"/>
      <c r="Q84" s="51"/>
      <c r="R84" s="53"/>
      <c r="S84" s="53"/>
      <c r="U84" s="53"/>
      <c r="V84" s="53"/>
      <c r="W84" s="7"/>
      <c r="Y84" s="51"/>
      <c r="Z84" s="52"/>
      <c r="AA84" s="52"/>
      <c r="AB84" s="50"/>
      <c r="AC84" s="52"/>
      <c r="AD84" s="52"/>
      <c r="AE84" s="51"/>
      <c r="AF84" s="53"/>
      <c r="AG84" s="53"/>
      <c r="AJ84" s="54"/>
      <c r="AK84" s="51"/>
      <c r="AM84" s="53"/>
      <c r="AO84" s="53"/>
      <c r="AP84" s="53"/>
      <c r="AQ84" s="7"/>
      <c r="AS84" s="51"/>
      <c r="AT84" s="52"/>
      <c r="AU84" s="52"/>
      <c r="AV84" s="50"/>
      <c r="AW84" s="52"/>
      <c r="AX84" s="52"/>
      <c r="AY84" s="51"/>
      <c r="AZ84" s="53"/>
      <c r="BA84" s="53"/>
      <c r="BD84" s="54"/>
      <c r="BE84" s="51"/>
      <c r="BF84" s="53"/>
      <c r="BG84" s="53"/>
      <c r="BI84" s="53"/>
      <c r="BJ84" s="53"/>
      <c r="BK84" s="7"/>
      <c r="BM84" s="51"/>
      <c r="BN84" s="52"/>
      <c r="BO84" s="52"/>
      <c r="BP84" s="50"/>
      <c r="BQ84" s="52"/>
      <c r="BR84" s="52"/>
      <c r="BS84" s="51"/>
      <c r="BT84" s="53"/>
      <c r="BU84" s="53"/>
      <c r="BX84" s="54"/>
      <c r="BY84" s="51"/>
      <c r="BZ84" s="53"/>
      <c r="CA84" s="53"/>
      <c r="CC84" s="53"/>
      <c r="CD84" s="53"/>
      <c r="CE84" s="51"/>
      <c r="CG84" s="51"/>
      <c r="CH84" s="52"/>
      <c r="CI84" s="52"/>
      <c r="CJ84" s="50"/>
      <c r="CK84" s="52"/>
      <c r="CL84" s="52"/>
      <c r="CM84" s="51"/>
      <c r="CN84" s="53"/>
      <c r="CO84" s="53"/>
      <c r="CR84" s="54"/>
      <c r="CS84" s="51"/>
      <c r="CT84" s="53"/>
      <c r="CU84" s="53"/>
      <c r="CW84" s="53"/>
      <c r="CX84" s="53"/>
      <c r="CY84" s="7"/>
      <c r="DA84" s="51"/>
      <c r="DB84" s="52"/>
      <c r="DC84" s="52"/>
      <c r="DD84" s="50"/>
      <c r="DE84" s="52"/>
      <c r="DF84" s="52"/>
      <c r="DG84" s="51"/>
      <c r="DH84" s="53"/>
      <c r="DI84" s="53"/>
      <c r="DL84" s="54"/>
      <c r="DM84" s="51"/>
      <c r="DN84" s="53"/>
      <c r="DO84" s="53"/>
      <c r="DQ84" s="53"/>
      <c r="DR84" s="53"/>
      <c r="DS84" s="7"/>
      <c r="DU84" s="51"/>
      <c r="DV84" s="52"/>
      <c r="DW84" s="52"/>
      <c r="DX84" s="50"/>
      <c r="DY84" s="52"/>
      <c r="DZ84" s="52"/>
      <c r="EA84" s="51"/>
      <c r="EC84" s="55"/>
      <c r="EF84" s="54"/>
      <c r="EG84" s="51"/>
      <c r="EH84" s="53"/>
      <c r="EI84" s="53"/>
      <c r="EK84" s="53"/>
      <c r="EL84" s="53"/>
      <c r="EM84" s="7"/>
      <c r="EO84" s="51"/>
      <c r="EP84" s="52"/>
      <c r="EQ84" s="52"/>
      <c r="ER84" s="50"/>
      <c r="ES84" s="52"/>
      <c r="ET84" s="52"/>
      <c r="EU84" s="51"/>
      <c r="EV84" s="53"/>
      <c r="EW84" s="53"/>
      <c r="EZ84" s="54"/>
      <c r="FA84" s="51"/>
      <c r="FB84" s="53"/>
      <c r="FC84" s="53"/>
      <c r="FE84" s="53"/>
      <c r="FF84" s="53"/>
      <c r="FG84" s="7"/>
      <c r="FI84" s="51"/>
      <c r="FJ84" s="52"/>
      <c r="FK84" s="52"/>
      <c r="FL84" s="50"/>
      <c r="FM84" s="52"/>
      <c r="FN84" s="52"/>
      <c r="FO84" s="51"/>
      <c r="FP84" s="53"/>
      <c r="FQ84" s="53"/>
      <c r="FT84" s="54"/>
      <c r="FU84" s="51"/>
      <c r="FV84" s="53"/>
      <c r="FW84" s="53"/>
      <c r="FY84" s="53"/>
      <c r="FZ84" s="53"/>
      <c r="GA84" s="7"/>
      <c r="GI84" s="56"/>
      <c r="GN84" s="54"/>
      <c r="GU84" s="7"/>
      <c r="HC84" s="56"/>
      <c r="HH84" s="54"/>
      <c r="HO84" s="7"/>
      <c r="HW84" s="56"/>
      <c r="IB84" s="54"/>
      <c r="II84" s="7"/>
      <c r="IQ84" s="56"/>
      <c r="IV84" s="54"/>
    </row>
    <row r="85" spans="1:256" s="8" customFormat="1" ht="13.5" customHeight="1">
      <c r="A85" s="49"/>
      <c r="B85" s="50"/>
      <c r="C85" s="7"/>
      <c r="E85" s="51"/>
      <c r="F85" s="52"/>
      <c r="G85" s="53"/>
      <c r="H85" s="50"/>
      <c r="I85" s="52"/>
      <c r="J85" s="53"/>
      <c r="K85" s="51"/>
      <c r="L85" s="53"/>
      <c r="M85" s="53"/>
      <c r="P85" s="54"/>
      <c r="Q85" s="51"/>
      <c r="R85" s="53"/>
      <c r="S85" s="53"/>
      <c r="U85" s="53"/>
      <c r="V85" s="53"/>
      <c r="W85" s="7"/>
      <c r="Y85" s="51"/>
      <c r="Z85" s="52"/>
      <c r="AA85" s="52"/>
      <c r="AB85" s="50"/>
      <c r="AC85" s="52"/>
      <c r="AD85" s="52"/>
      <c r="AE85" s="51"/>
      <c r="AF85" s="53"/>
      <c r="AG85" s="53"/>
      <c r="AJ85" s="54"/>
      <c r="AK85" s="51"/>
      <c r="AM85" s="53"/>
      <c r="AO85" s="53"/>
      <c r="AP85" s="53"/>
      <c r="AQ85" s="7"/>
      <c r="AS85" s="51"/>
      <c r="AT85" s="52"/>
      <c r="AU85" s="52"/>
      <c r="AV85" s="50"/>
      <c r="AW85" s="52"/>
      <c r="AX85" s="52"/>
      <c r="AY85" s="51"/>
      <c r="AZ85" s="53"/>
      <c r="BA85" s="53"/>
      <c r="BD85" s="54"/>
      <c r="BE85" s="51"/>
      <c r="BF85" s="53"/>
      <c r="BG85" s="53"/>
      <c r="BI85" s="53"/>
      <c r="BJ85" s="53"/>
      <c r="BK85" s="7"/>
      <c r="BM85" s="51"/>
      <c r="BN85" s="52"/>
      <c r="BO85" s="52"/>
      <c r="BP85" s="50"/>
      <c r="BQ85" s="52"/>
      <c r="BR85" s="52"/>
      <c r="BS85" s="51"/>
      <c r="BT85" s="53"/>
      <c r="BU85" s="53"/>
      <c r="BX85" s="54"/>
      <c r="BY85" s="51"/>
      <c r="BZ85" s="53"/>
      <c r="CA85" s="53"/>
      <c r="CC85" s="53"/>
      <c r="CD85" s="53"/>
      <c r="CE85" s="51"/>
      <c r="CG85" s="51"/>
      <c r="CH85" s="52"/>
      <c r="CI85" s="52"/>
      <c r="CJ85" s="50"/>
      <c r="CK85" s="52"/>
      <c r="CL85" s="52"/>
      <c r="CM85" s="51"/>
      <c r="CN85" s="53"/>
      <c r="CO85" s="53"/>
      <c r="CR85" s="54"/>
      <c r="CS85" s="51"/>
      <c r="CT85" s="53"/>
      <c r="CU85" s="53"/>
      <c r="CW85" s="53"/>
      <c r="CX85" s="53"/>
      <c r="CY85" s="7"/>
      <c r="DA85" s="51"/>
      <c r="DB85" s="52"/>
      <c r="DC85" s="52"/>
      <c r="DD85" s="50"/>
      <c r="DE85" s="52"/>
      <c r="DF85" s="52"/>
      <c r="DG85" s="51"/>
      <c r="DH85" s="53"/>
      <c r="DI85" s="53"/>
      <c r="DL85" s="54"/>
      <c r="DM85" s="51"/>
      <c r="DN85" s="53"/>
      <c r="DO85" s="53"/>
      <c r="DQ85" s="53"/>
      <c r="DR85" s="53"/>
      <c r="DS85" s="7"/>
      <c r="DU85" s="51"/>
      <c r="DV85" s="52"/>
      <c r="DW85" s="52"/>
      <c r="DX85" s="50"/>
      <c r="DY85" s="52"/>
      <c r="DZ85" s="52"/>
      <c r="EA85" s="51"/>
      <c r="EC85" s="55"/>
      <c r="EF85" s="54"/>
      <c r="EG85" s="51"/>
      <c r="EH85" s="53"/>
      <c r="EI85" s="53"/>
      <c r="EK85" s="53"/>
      <c r="EL85" s="53"/>
      <c r="EM85" s="7"/>
      <c r="EO85" s="51"/>
      <c r="EP85" s="52"/>
      <c r="EQ85" s="52"/>
      <c r="ER85" s="50"/>
      <c r="ES85" s="52"/>
      <c r="ET85" s="52"/>
      <c r="EU85" s="51"/>
      <c r="EV85" s="53"/>
      <c r="EW85" s="53"/>
      <c r="EZ85" s="54"/>
      <c r="FA85" s="51"/>
      <c r="FB85" s="53"/>
      <c r="FC85" s="53"/>
      <c r="FE85" s="53"/>
      <c r="FF85" s="53"/>
      <c r="FG85" s="7"/>
      <c r="FI85" s="51"/>
      <c r="FJ85" s="52"/>
      <c r="FK85" s="52"/>
      <c r="FL85" s="50"/>
      <c r="FM85" s="52"/>
      <c r="FN85" s="52"/>
      <c r="FO85" s="51"/>
      <c r="FP85" s="53"/>
      <c r="FQ85" s="53"/>
      <c r="FT85" s="54"/>
      <c r="FU85" s="51"/>
      <c r="FV85" s="53"/>
      <c r="FW85" s="53"/>
      <c r="FY85" s="53"/>
      <c r="FZ85" s="53"/>
      <c r="GA85" s="7"/>
      <c r="GI85" s="56"/>
      <c r="GN85" s="54"/>
      <c r="GU85" s="7"/>
      <c r="HC85" s="56"/>
      <c r="HH85" s="54"/>
      <c r="HO85" s="7"/>
      <c r="HW85" s="56"/>
      <c r="IB85" s="54"/>
      <c r="II85" s="7"/>
      <c r="IQ85" s="56"/>
      <c r="IV85" s="54"/>
    </row>
    <row r="86" spans="1:256" s="8" customFormat="1" ht="13.5" customHeight="1">
      <c r="A86" s="49"/>
      <c r="B86" s="50"/>
      <c r="C86" s="7"/>
      <c r="E86" s="51"/>
      <c r="F86" s="52"/>
      <c r="G86" s="53"/>
      <c r="H86" s="50"/>
      <c r="I86" s="52"/>
      <c r="J86" s="53"/>
      <c r="K86" s="51"/>
      <c r="L86" s="53"/>
      <c r="M86" s="53"/>
      <c r="P86" s="54"/>
      <c r="Q86" s="51"/>
      <c r="R86" s="53"/>
      <c r="S86" s="53"/>
      <c r="U86" s="53"/>
      <c r="V86" s="53"/>
      <c r="W86" s="7"/>
      <c r="Y86" s="51"/>
      <c r="Z86" s="52"/>
      <c r="AA86" s="52"/>
      <c r="AB86" s="50"/>
      <c r="AC86" s="52"/>
      <c r="AD86" s="52"/>
      <c r="AE86" s="51"/>
      <c r="AF86" s="53"/>
      <c r="AG86" s="53"/>
      <c r="AJ86" s="54"/>
      <c r="AK86" s="51"/>
      <c r="AM86" s="53"/>
      <c r="AO86" s="53"/>
      <c r="AP86" s="53"/>
      <c r="AQ86" s="7"/>
      <c r="AS86" s="51"/>
      <c r="AT86" s="52"/>
      <c r="AU86" s="52"/>
      <c r="AV86" s="50"/>
      <c r="AW86" s="52"/>
      <c r="AX86" s="52"/>
      <c r="AY86" s="51"/>
      <c r="AZ86" s="53"/>
      <c r="BA86" s="53"/>
      <c r="BD86" s="54"/>
      <c r="BE86" s="51"/>
      <c r="BF86" s="53"/>
      <c r="BG86" s="53"/>
      <c r="BI86" s="53"/>
      <c r="BJ86" s="53"/>
      <c r="BK86" s="7"/>
      <c r="BM86" s="51"/>
      <c r="BN86" s="52"/>
      <c r="BO86" s="52"/>
      <c r="BP86" s="50"/>
      <c r="BQ86" s="52"/>
      <c r="BR86" s="52"/>
      <c r="BS86" s="51"/>
      <c r="BT86" s="53"/>
      <c r="BU86" s="53"/>
      <c r="BX86" s="54"/>
      <c r="BY86" s="51"/>
      <c r="BZ86" s="53"/>
      <c r="CA86" s="53"/>
      <c r="CC86" s="53"/>
      <c r="CD86" s="53"/>
      <c r="CE86" s="51"/>
      <c r="CG86" s="51"/>
      <c r="CH86" s="52"/>
      <c r="CI86" s="52"/>
      <c r="CJ86" s="50"/>
      <c r="CK86" s="52"/>
      <c r="CL86" s="52"/>
      <c r="CM86" s="51"/>
      <c r="CN86" s="53"/>
      <c r="CO86" s="53"/>
      <c r="CR86" s="54"/>
      <c r="CS86" s="51"/>
      <c r="CT86" s="53"/>
      <c r="CU86" s="53"/>
      <c r="CW86" s="53"/>
      <c r="CX86" s="53"/>
      <c r="CY86" s="7"/>
      <c r="DA86" s="51"/>
      <c r="DB86" s="52"/>
      <c r="DC86" s="52"/>
      <c r="DD86" s="50"/>
      <c r="DE86" s="52"/>
      <c r="DF86" s="52"/>
      <c r="DG86" s="51"/>
      <c r="DH86" s="53"/>
      <c r="DI86" s="53"/>
      <c r="DL86" s="54"/>
      <c r="DM86" s="51"/>
      <c r="DN86" s="53"/>
      <c r="DO86" s="53"/>
      <c r="DQ86" s="53"/>
      <c r="DR86" s="53"/>
      <c r="DS86" s="7"/>
      <c r="DU86" s="51"/>
      <c r="DV86" s="52"/>
      <c r="DW86" s="52"/>
      <c r="DX86" s="50"/>
      <c r="DY86" s="52"/>
      <c r="DZ86" s="52"/>
      <c r="EA86" s="51"/>
      <c r="EC86" s="55"/>
      <c r="EF86" s="54"/>
      <c r="EG86" s="51"/>
      <c r="EH86" s="53"/>
      <c r="EI86" s="53"/>
      <c r="EK86" s="53"/>
      <c r="EL86" s="53"/>
      <c r="EM86" s="7"/>
      <c r="EO86" s="51"/>
      <c r="EP86" s="52"/>
      <c r="EQ86" s="52"/>
      <c r="ER86" s="50"/>
      <c r="ES86" s="52"/>
      <c r="ET86" s="52"/>
      <c r="EU86" s="51"/>
      <c r="EV86" s="53"/>
      <c r="EW86" s="53"/>
      <c r="EZ86" s="54"/>
      <c r="FA86" s="51"/>
      <c r="FB86" s="53"/>
      <c r="FC86" s="53"/>
      <c r="FE86" s="53"/>
      <c r="FF86" s="53"/>
      <c r="FG86" s="7"/>
      <c r="FI86" s="51"/>
      <c r="FJ86" s="52"/>
      <c r="FK86" s="52"/>
      <c r="FL86" s="50"/>
      <c r="FM86" s="52"/>
      <c r="FN86" s="52"/>
      <c r="FO86" s="51"/>
      <c r="FP86" s="53"/>
      <c r="FQ86" s="53"/>
      <c r="FT86" s="54"/>
      <c r="FU86" s="51"/>
      <c r="FV86" s="53"/>
      <c r="FW86" s="53"/>
      <c r="FY86" s="53"/>
      <c r="FZ86" s="53"/>
      <c r="GA86" s="7"/>
      <c r="GI86" s="56"/>
      <c r="GN86" s="54"/>
      <c r="GU86" s="7"/>
      <c r="HC86" s="56"/>
      <c r="HH86" s="54"/>
      <c r="HO86" s="7"/>
      <c r="HW86" s="56"/>
      <c r="IB86" s="54"/>
      <c r="II86" s="7"/>
      <c r="IQ86" s="56"/>
      <c r="IV86" s="54"/>
    </row>
    <row r="87" spans="1:256" s="8" customFormat="1" ht="13.5" customHeight="1">
      <c r="A87" s="49"/>
      <c r="B87" s="50"/>
      <c r="C87" s="7"/>
      <c r="E87" s="51"/>
      <c r="F87" s="52"/>
      <c r="G87" s="53"/>
      <c r="H87" s="50"/>
      <c r="I87" s="52"/>
      <c r="J87" s="53"/>
      <c r="K87" s="51"/>
      <c r="L87" s="53"/>
      <c r="M87" s="53"/>
      <c r="P87" s="54"/>
      <c r="Q87" s="51"/>
      <c r="R87" s="53"/>
      <c r="S87" s="53"/>
      <c r="U87" s="53"/>
      <c r="V87" s="53"/>
      <c r="W87" s="7"/>
      <c r="Y87" s="51"/>
      <c r="Z87" s="52"/>
      <c r="AA87" s="52"/>
      <c r="AB87" s="50"/>
      <c r="AC87" s="52"/>
      <c r="AD87" s="52"/>
      <c r="AE87" s="51"/>
      <c r="AF87" s="53"/>
      <c r="AG87" s="53"/>
      <c r="AJ87" s="54"/>
      <c r="AK87" s="51"/>
      <c r="AM87" s="53"/>
      <c r="AO87" s="53"/>
      <c r="AP87" s="53"/>
      <c r="AQ87" s="7"/>
      <c r="AS87" s="51"/>
      <c r="AT87" s="52"/>
      <c r="AU87" s="52"/>
      <c r="AV87" s="50"/>
      <c r="AW87" s="52"/>
      <c r="AX87" s="52"/>
      <c r="AY87" s="51"/>
      <c r="AZ87" s="53"/>
      <c r="BA87" s="53"/>
      <c r="BD87" s="54"/>
      <c r="BE87" s="51"/>
      <c r="BF87" s="53"/>
      <c r="BG87" s="53"/>
      <c r="BI87" s="53"/>
      <c r="BJ87" s="53"/>
      <c r="BK87" s="7"/>
      <c r="BM87" s="51"/>
      <c r="BN87" s="52"/>
      <c r="BO87" s="52"/>
      <c r="BP87" s="50"/>
      <c r="BQ87" s="52"/>
      <c r="BR87" s="52"/>
      <c r="BS87" s="51"/>
      <c r="BT87" s="53"/>
      <c r="BU87" s="53"/>
      <c r="BX87" s="54"/>
      <c r="BY87" s="51"/>
      <c r="BZ87" s="53"/>
      <c r="CA87" s="53"/>
      <c r="CC87" s="53"/>
      <c r="CD87" s="53"/>
      <c r="CE87" s="51"/>
      <c r="CG87" s="51"/>
      <c r="CH87" s="52"/>
      <c r="CI87" s="52"/>
      <c r="CJ87" s="50"/>
      <c r="CK87" s="52"/>
      <c r="CL87" s="52"/>
      <c r="CM87" s="51"/>
      <c r="CN87" s="53"/>
      <c r="CO87" s="53"/>
      <c r="CR87" s="54"/>
      <c r="CS87" s="51"/>
      <c r="CT87" s="53"/>
      <c r="CU87" s="53"/>
      <c r="CW87" s="53"/>
      <c r="CX87" s="53"/>
      <c r="CY87" s="7"/>
      <c r="DA87" s="51"/>
      <c r="DB87" s="52"/>
      <c r="DC87" s="52"/>
      <c r="DD87" s="50"/>
      <c r="DE87" s="52"/>
      <c r="DF87" s="52"/>
      <c r="DG87" s="51"/>
      <c r="DH87" s="53"/>
      <c r="DI87" s="53"/>
      <c r="DL87" s="54"/>
      <c r="DM87" s="51"/>
      <c r="DN87" s="53"/>
      <c r="DO87" s="53"/>
      <c r="DQ87" s="53"/>
      <c r="DR87" s="53"/>
      <c r="DS87" s="7"/>
      <c r="DU87" s="51"/>
      <c r="DV87" s="52"/>
      <c r="DW87" s="52"/>
      <c r="DX87" s="50"/>
      <c r="DY87" s="52"/>
      <c r="DZ87" s="52"/>
      <c r="EA87" s="51"/>
      <c r="EC87" s="55"/>
      <c r="EF87" s="54"/>
      <c r="EG87" s="51"/>
      <c r="EH87" s="53"/>
      <c r="EI87" s="53"/>
      <c r="EK87" s="53"/>
      <c r="EL87" s="53"/>
      <c r="EM87" s="7"/>
      <c r="EO87" s="51"/>
      <c r="EP87" s="52"/>
      <c r="EQ87" s="52"/>
      <c r="ER87" s="50"/>
      <c r="ES87" s="52"/>
      <c r="ET87" s="52"/>
      <c r="EU87" s="51"/>
      <c r="EV87" s="53"/>
      <c r="EW87" s="53"/>
      <c r="EZ87" s="54"/>
      <c r="FA87" s="51"/>
      <c r="FB87" s="53"/>
      <c r="FC87" s="53"/>
      <c r="FE87" s="53"/>
      <c r="FF87" s="53"/>
      <c r="FG87" s="7"/>
      <c r="FI87" s="51"/>
      <c r="FJ87" s="52"/>
      <c r="FK87" s="52"/>
      <c r="FL87" s="50"/>
      <c r="FM87" s="52"/>
      <c r="FN87" s="52"/>
      <c r="FO87" s="51"/>
      <c r="FP87" s="53"/>
      <c r="FQ87" s="53"/>
      <c r="FT87" s="54"/>
      <c r="FU87" s="51"/>
      <c r="FV87" s="53"/>
      <c r="FW87" s="53"/>
      <c r="FY87" s="53"/>
      <c r="FZ87" s="53"/>
      <c r="GA87" s="7"/>
      <c r="GI87" s="56"/>
      <c r="GN87" s="54"/>
      <c r="GU87" s="7"/>
      <c r="HC87" s="56"/>
      <c r="HH87" s="54"/>
      <c r="HO87" s="7"/>
      <c r="HW87" s="56"/>
      <c r="IB87" s="54"/>
      <c r="II87" s="7"/>
      <c r="IQ87" s="56"/>
      <c r="IV87" s="54"/>
    </row>
    <row r="88" spans="1:256" s="8" customFormat="1" ht="13.5" customHeight="1">
      <c r="A88" s="49"/>
      <c r="B88" s="50"/>
      <c r="C88" s="7"/>
      <c r="E88" s="51"/>
      <c r="F88" s="52"/>
      <c r="G88" s="53"/>
      <c r="H88" s="50"/>
      <c r="I88" s="52"/>
      <c r="J88" s="53"/>
      <c r="K88" s="51"/>
      <c r="L88" s="53"/>
      <c r="M88" s="53"/>
      <c r="P88" s="54"/>
      <c r="Q88" s="51"/>
      <c r="R88" s="53"/>
      <c r="S88" s="53"/>
      <c r="U88" s="53"/>
      <c r="V88" s="53"/>
      <c r="W88" s="7"/>
      <c r="Y88" s="51"/>
      <c r="Z88" s="52"/>
      <c r="AA88" s="52"/>
      <c r="AB88" s="50"/>
      <c r="AC88" s="52"/>
      <c r="AD88" s="52"/>
      <c r="AE88" s="51"/>
      <c r="AF88" s="53"/>
      <c r="AG88" s="53"/>
      <c r="AJ88" s="54"/>
      <c r="AK88" s="51"/>
      <c r="AM88" s="53"/>
      <c r="AO88" s="53"/>
      <c r="AP88" s="53"/>
      <c r="AQ88" s="7"/>
      <c r="AS88" s="51"/>
      <c r="AT88" s="52"/>
      <c r="AU88" s="52"/>
      <c r="AV88" s="50"/>
      <c r="AW88" s="52"/>
      <c r="AX88" s="52"/>
      <c r="AY88" s="51"/>
      <c r="AZ88" s="53"/>
      <c r="BA88" s="53"/>
      <c r="BD88" s="54"/>
      <c r="BE88" s="51"/>
      <c r="BF88" s="53"/>
      <c r="BG88" s="53"/>
      <c r="BI88" s="53"/>
      <c r="BJ88" s="53"/>
      <c r="BK88" s="7"/>
      <c r="BM88" s="51"/>
      <c r="BN88" s="52"/>
      <c r="BO88" s="52"/>
      <c r="BP88" s="50"/>
      <c r="BQ88" s="52"/>
      <c r="BR88" s="52"/>
      <c r="BS88" s="51"/>
      <c r="BT88" s="53"/>
      <c r="BU88" s="53"/>
      <c r="BX88" s="54"/>
      <c r="BY88" s="51"/>
      <c r="BZ88" s="53"/>
      <c r="CA88" s="53"/>
      <c r="CC88" s="53"/>
      <c r="CD88" s="53"/>
      <c r="CE88" s="51"/>
      <c r="CG88" s="51"/>
      <c r="CH88" s="52"/>
      <c r="CI88" s="52"/>
      <c r="CJ88" s="50"/>
      <c r="CK88" s="52"/>
      <c r="CL88" s="52"/>
      <c r="CM88" s="51"/>
      <c r="CN88" s="53"/>
      <c r="CO88" s="53"/>
      <c r="CR88" s="54"/>
      <c r="CS88" s="51"/>
      <c r="CT88" s="53"/>
      <c r="CU88" s="53"/>
      <c r="CW88" s="53"/>
      <c r="CX88" s="53"/>
      <c r="CY88" s="7"/>
      <c r="DA88" s="51"/>
      <c r="DB88" s="52"/>
      <c r="DC88" s="52"/>
      <c r="DD88" s="50"/>
      <c r="DE88" s="52"/>
      <c r="DF88" s="52"/>
      <c r="DG88" s="51"/>
      <c r="DH88" s="53"/>
      <c r="DI88" s="53"/>
      <c r="DL88" s="54"/>
      <c r="DM88" s="51"/>
      <c r="DN88" s="53"/>
      <c r="DO88" s="53"/>
      <c r="DQ88" s="53"/>
      <c r="DR88" s="53"/>
      <c r="DS88" s="7"/>
      <c r="DU88" s="51"/>
      <c r="DV88" s="52"/>
      <c r="DW88" s="52"/>
      <c r="DX88" s="50"/>
      <c r="DY88" s="52"/>
      <c r="DZ88" s="52"/>
      <c r="EA88" s="51"/>
      <c r="EC88" s="55"/>
      <c r="EF88" s="54"/>
      <c r="EG88" s="51"/>
      <c r="EH88" s="53"/>
      <c r="EI88" s="53"/>
      <c r="EK88" s="53"/>
      <c r="EL88" s="53"/>
      <c r="EM88" s="7"/>
      <c r="EO88" s="51"/>
      <c r="EP88" s="52"/>
      <c r="EQ88" s="52"/>
      <c r="ER88" s="50"/>
      <c r="ES88" s="52"/>
      <c r="ET88" s="52"/>
      <c r="EU88" s="51"/>
      <c r="EV88" s="53"/>
      <c r="EW88" s="53"/>
      <c r="EZ88" s="54"/>
      <c r="FA88" s="51"/>
      <c r="FB88" s="53"/>
      <c r="FC88" s="53"/>
      <c r="FE88" s="53"/>
      <c r="FF88" s="53"/>
      <c r="FG88" s="7"/>
      <c r="FI88" s="51"/>
      <c r="FJ88" s="52"/>
      <c r="FK88" s="52"/>
      <c r="FL88" s="50"/>
      <c r="FM88" s="52"/>
      <c r="FN88" s="52"/>
      <c r="FO88" s="51"/>
      <c r="FP88" s="53"/>
      <c r="FQ88" s="53"/>
      <c r="FT88" s="54"/>
      <c r="FU88" s="51"/>
      <c r="FV88" s="53"/>
      <c r="FW88" s="53"/>
      <c r="FY88" s="53"/>
      <c r="FZ88" s="53"/>
      <c r="GA88" s="7"/>
      <c r="GI88" s="56"/>
      <c r="GN88" s="54"/>
      <c r="GU88" s="7"/>
      <c r="HC88" s="56"/>
      <c r="HH88" s="54"/>
      <c r="HO88" s="7"/>
      <c r="HW88" s="56"/>
      <c r="IB88" s="54"/>
      <c r="II88" s="7"/>
      <c r="IQ88" s="56"/>
      <c r="IV88" s="54"/>
    </row>
    <row r="89" spans="1:256" s="8" customFormat="1" ht="13.5" customHeight="1">
      <c r="A89" s="49"/>
      <c r="B89" s="50"/>
      <c r="C89" s="7"/>
      <c r="E89" s="51"/>
      <c r="F89" s="52"/>
      <c r="G89" s="53"/>
      <c r="H89" s="50"/>
      <c r="I89" s="52"/>
      <c r="J89" s="53"/>
      <c r="K89" s="51"/>
      <c r="L89" s="53"/>
      <c r="M89" s="53"/>
      <c r="P89" s="54"/>
      <c r="Q89" s="51"/>
      <c r="R89" s="53"/>
      <c r="S89" s="53"/>
      <c r="U89" s="53"/>
      <c r="V89" s="53"/>
      <c r="W89" s="7"/>
      <c r="Y89" s="51"/>
      <c r="Z89" s="52"/>
      <c r="AA89" s="52"/>
      <c r="AB89" s="50"/>
      <c r="AC89" s="52"/>
      <c r="AD89" s="52"/>
      <c r="AE89" s="51"/>
      <c r="AF89" s="53"/>
      <c r="AG89" s="53"/>
      <c r="AJ89" s="54"/>
      <c r="AK89" s="51"/>
      <c r="AM89" s="53"/>
      <c r="AO89" s="53"/>
      <c r="AP89" s="53"/>
      <c r="AQ89" s="7"/>
      <c r="AS89" s="51"/>
      <c r="AT89" s="52"/>
      <c r="AU89" s="52"/>
      <c r="AV89" s="50"/>
      <c r="AW89" s="52"/>
      <c r="AX89" s="52"/>
      <c r="AY89" s="51"/>
      <c r="AZ89" s="53"/>
      <c r="BA89" s="53"/>
      <c r="BD89" s="54"/>
      <c r="BE89" s="51"/>
      <c r="BF89" s="53"/>
      <c r="BG89" s="53"/>
      <c r="BI89" s="53"/>
      <c r="BJ89" s="53"/>
      <c r="BK89" s="7"/>
      <c r="BM89" s="51"/>
      <c r="BN89" s="52"/>
      <c r="BO89" s="52"/>
      <c r="BP89" s="50"/>
      <c r="BQ89" s="52"/>
      <c r="BR89" s="52"/>
      <c r="BS89" s="51"/>
      <c r="BT89" s="53"/>
      <c r="BU89" s="53"/>
      <c r="BX89" s="54"/>
      <c r="BY89" s="51"/>
      <c r="BZ89" s="53"/>
      <c r="CA89" s="53"/>
      <c r="CC89" s="53"/>
      <c r="CD89" s="53"/>
      <c r="CE89" s="51"/>
      <c r="CG89" s="51"/>
      <c r="CH89" s="52"/>
      <c r="CI89" s="52"/>
      <c r="CJ89" s="50"/>
      <c r="CK89" s="52"/>
      <c r="CL89" s="52"/>
      <c r="CM89" s="51"/>
      <c r="CN89" s="53"/>
      <c r="CO89" s="53"/>
      <c r="CR89" s="54"/>
      <c r="CS89" s="51"/>
      <c r="CT89" s="53"/>
      <c r="CU89" s="53"/>
      <c r="CW89" s="53"/>
      <c r="CX89" s="53"/>
      <c r="CY89" s="7"/>
      <c r="DA89" s="51"/>
      <c r="DB89" s="52"/>
      <c r="DC89" s="52"/>
      <c r="DD89" s="50"/>
      <c r="DE89" s="52"/>
      <c r="DF89" s="52"/>
      <c r="DG89" s="51"/>
      <c r="DH89" s="53"/>
      <c r="DI89" s="53"/>
      <c r="DL89" s="54"/>
      <c r="DM89" s="51"/>
      <c r="DN89" s="53"/>
      <c r="DO89" s="53"/>
      <c r="DQ89" s="53"/>
      <c r="DR89" s="53"/>
      <c r="DS89" s="7"/>
      <c r="DU89" s="51"/>
      <c r="DV89" s="52"/>
      <c r="DW89" s="52"/>
      <c r="DX89" s="50"/>
      <c r="DY89" s="52"/>
      <c r="DZ89" s="52"/>
      <c r="EA89" s="51"/>
      <c r="EC89" s="55"/>
      <c r="EF89" s="54"/>
      <c r="EG89" s="51"/>
      <c r="EH89" s="53"/>
      <c r="EI89" s="53"/>
      <c r="EK89" s="53"/>
      <c r="EL89" s="53"/>
      <c r="EM89" s="7"/>
      <c r="EO89" s="51"/>
      <c r="EP89" s="52"/>
      <c r="EQ89" s="52"/>
      <c r="ER89" s="50"/>
      <c r="ES89" s="52"/>
      <c r="ET89" s="52"/>
      <c r="EU89" s="51"/>
      <c r="EV89" s="53"/>
      <c r="EW89" s="53"/>
      <c r="EZ89" s="54"/>
      <c r="FA89" s="51"/>
      <c r="FB89" s="53"/>
      <c r="FC89" s="53"/>
      <c r="FE89" s="53"/>
      <c r="FF89" s="53"/>
      <c r="FG89" s="7"/>
      <c r="FI89" s="51"/>
      <c r="FJ89" s="52"/>
      <c r="FK89" s="52"/>
      <c r="FL89" s="50"/>
      <c r="FM89" s="52"/>
      <c r="FN89" s="52"/>
      <c r="FO89" s="51"/>
      <c r="FP89" s="53"/>
      <c r="FQ89" s="53"/>
      <c r="FT89" s="54"/>
      <c r="FU89" s="51"/>
      <c r="FV89" s="53"/>
      <c r="FW89" s="53"/>
      <c r="FY89" s="53"/>
      <c r="FZ89" s="53"/>
      <c r="GA89" s="7"/>
      <c r="GI89" s="56"/>
      <c r="GN89" s="54"/>
      <c r="GU89" s="7"/>
      <c r="HC89" s="56"/>
      <c r="HH89" s="54"/>
      <c r="HO89" s="7"/>
      <c r="HW89" s="56"/>
      <c r="IB89" s="54"/>
      <c r="II89" s="7"/>
      <c r="IQ89" s="56"/>
      <c r="IV89" s="54"/>
    </row>
    <row r="90" spans="1:256" s="8" customFormat="1" ht="13.5" customHeight="1">
      <c r="A90" s="49"/>
      <c r="B90" s="50"/>
      <c r="C90" s="7"/>
      <c r="E90" s="51"/>
      <c r="F90" s="52"/>
      <c r="G90" s="53"/>
      <c r="H90" s="50"/>
      <c r="I90" s="52"/>
      <c r="J90" s="53"/>
      <c r="K90" s="51"/>
      <c r="L90" s="53"/>
      <c r="M90" s="53"/>
      <c r="P90" s="54"/>
      <c r="Q90" s="51"/>
      <c r="R90" s="53"/>
      <c r="S90" s="53"/>
      <c r="U90" s="53"/>
      <c r="V90" s="53"/>
      <c r="W90" s="7"/>
      <c r="Y90" s="51"/>
      <c r="Z90" s="52"/>
      <c r="AA90" s="52"/>
      <c r="AB90" s="50"/>
      <c r="AC90" s="52"/>
      <c r="AD90" s="52"/>
      <c r="AE90" s="51"/>
      <c r="AF90" s="53"/>
      <c r="AG90" s="53"/>
      <c r="AJ90" s="54"/>
      <c r="AK90" s="51"/>
      <c r="AM90" s="53"/>
      <c r="AO90" s="53"/>
      <c r="AP90" s="53"/>
      <c r="AQ90" s="7"/>
      <c r="AS90" s="51"/>
      <c r="AT90" s="52"/>
      <c r="AU90" s="52"/>
      <c r="AV90" s="50"/>
      <c r="AW90" s="52"/>
      <c r="AX90" s="52"/>
      <c r="AY90" s="51"/>
      <c r="AZ90" s="53"/>
      <c r="BA90" s="53"/>
      <c r="BD90" s="54"/>
      <c r="BE90" s="51"/>
      <c r="BF90" s="53"/>
      <c r="BG90" s="53"/>
      <c r="BI90" s="53"/>
      <c r="BJ90" s="53"/>
      <c r="BK90" s="7"/>
      <c r="BM90" s="51"/>
      <c r="BN90" s="52"/>
      <c r="BO90" s="52"/>
      <c r="BP90" s="50"/>
      <c r="BQ90" s="52"/>
      <c r="BR90" s="52"/>
      <c r="BS90" s="51"/>
      <c r="BT90" s="53"/>
      <c r="BU90" s="53"/>
      <c r="BX90" s="54"/>
      <c r="BY90" s="51"/>
      <c r="BZ90" s="53"/>
      <c r="CA90" s="53"/>
      <c r="CC90" s="53"/>
      <c r="CD90" s="53"/>
      <c r="CE90" s="51"/>
      <c r="CG90" s="51"/>
      <c r="CH90" s="52"/>
      <c r="CI90" s="52"/>
      <c r="CJ90" s="50"/>
      <c r="CK90" s="52"/>
      <c r="CL90" s="52"/>
      <c r="CM90" s="51"/>
      <c r="CN90" s="53"/>
      <c r="CO90" s="53"/>
      <c r="CR90" s="54"/>
      <c r="CS90" s="51"/>
      <c r="CT90" s="53"/>
      <c r="CU90" s="53"/>
      <c r="CW90" s="53"/>
      <c r="CX90" s="53"/>
      <c r="CY90" s="7"/>
      <c r="DA90" s="51"/>
      <c r="DB90" s="52"/>
      <c r="DC90" s="52"/>
      <c r="DD90" s="50"/>
      <c r="DE90" s="52"/>
      <c r="DF90" s="52"/>
      <c r="DG90" s="51"/>
      <c r="DH90" s="53"/>
      <c r="DI90" s="53"/>
      <c r="DL90" s="54"/>
      <c r="DM90" s="51"/>
      <c r="DN90" s="53"/>
      <c r="DO90" s="53"/>
      <c r="DQ90" s="53"/>
      <c r="DR90" s="53"/>
      <c r="DS90" s="7"/>
      <c r="DU90" s="51"/>
      <c r="DV90" s="52"/>
      <c r="DW90" s="52"/>
      <c r="DX90" s="50"/>
      <c r="DY90" s="52"/>
      <c r="DZ90" s="52"/>
      <c r="EA90" s="51"/>
      <c r="EC90" s="55"/>
      <c r="EF90" s="54"/>
      <c r="EG90" s="51"/>
      <c r="EH90" s="53"/>
      <c r="EI90" s="53"/>
      <c r="EK90" s="53"/>
      <c r="EL90" s="53"/>
      <c r="EM90" s="7"/>
      <c r="EO90" s="51"/>
      <c r="EP90" s="52"/>
      <c r="EQ90" s="52"/>
      <c r="ER90" s="50"/>
      <c r="ES90" s="52"/>
      <c r="ET90" s="52"/>
      <c r="EU90" s="51"/>
      <c r="EV90" s="53"/>
      <c r="EW90" s="53"/>
      <c r="EZ90" s="54"/>
      <c r="FA90" s="51"/>
      <c r="FB90" s="53"/>
      <c r="FC90" s="53"/>
      <c r="FE90" s="53"/>
      <c r="FF90" s="53"/>
      <c r="FG90" s="7"/>
      <c r="FI90" s="51"/>
      <c r="FJ90" s="52"/>
      <c r="FK90" s="52"/>
      <c r="FL90" s="50"/>
      <c r="FM90" s="52"/>
      <c r="FN90" s="52"/>
      <c r="FO90" s="51"/>
      <c r="FP90" s="53"/>
      <c r="FQ90" s="53"/>
      <c r="FT90" s="54"/>
      <c r="FU90" s="51"/>
      <c r="FV90" s="53"/>
      <c r="FW90" s="53"/>
      <c r="FY90" s="53"/>
      <c r="FZ90" s="53"/>
      <c r="GA90" s="7"/>
      <c r="GI90" s="56"/>
      <c r="GN90" s="54"/>
      <c r="GU90" s="7"/>
      <c r="HC90" s="56"/>
      <c r="HH90" s="54"/>
      <c r="HO90" s="7"/>
      <c r="HW90" s="56"/>
      <c r="IB90" s="54"/>
      <c r="II90" s="7"/>
      <c r="IQ90" s="56"/>
      <c r="IV90" s="54"/>
    </row>
    <row r="91" spans="1:256" s="50" customFormat="1" ht="13.5" customHeight="1">
      <c r="A91" s="49"/>
      <c r="C91" s="7"/>
      <c r="D91" s="8"/>
      <c r="E91" s="51"/>
      <c r="F91" s="52"/>
      <c r="G91" s="53"/>
      <c r="I91" s="52"/>
      <c r="J91" s="53"/>
      <c r="K91" s="51"/>
      <c r="L91" s="53"/>
      <c r="M91" s="53"/>
      <c r="N91" s="8"/>
      <c r="O91" s="8"/>
      <c r="P91" s="54"/>
      <c r="Q91" s="51"/>
      <c r="R91" s="53"/>
      <c r="S91" s="53"/>
      <c r="T91" s="8"/>
      <c r="U91" s="53"/>
      <c r="V91" s="53"/>
      <c r="W91" s="7"/>
      <c r="X91" s="8"/>
      <c r="Y91" s="51"/>
      <c r="Z91" s="52"/>
      <c r="AA91" s="52"/>
      <c r="AC91" s="52"/>
      <c r="AD91" s="52"/>
      <c r="AE91" s="51"/>
      <c r="AF91" s="53"/>
      <c r="AG91" s="53"/>
      <c r="AH91" s="8"/>
      <c r="AI91" s="8"/>
      <c r="AJ91" s="54"/>
      <c r="AK91" s="51"/>
      <c r="AL91" s="8"/>
      <c r="AM91" s="53"/>
      <c r="AN91" s="8"/>
      <c r="AO91" s="53"/>
      <c r="AP91" s="53"/>
      <c r="AQ91" s="7"/>
      <c r="AR91" s="8"/>
      <c r="AS91" s="51"/>
      <c r="AT91" s="52"/>
      <c r="AU91" s="52"/>
      <c r="AW91" s="52"/>
      <c r="AX91" s="52"/>
      <c r="AY91" s="51"/>
      <c r="AZ91" s="53"/>
      <c r="BA91" s="53"/>
      <c r="BB91" s="8"/>
      <c r="BC91" s="8"/>
      <c r="BD91" s="54"/>
      <c r="BE91" s="51"/>
      <c r="BF91" s="53"/>
      <c r="BG91" s="53"/>
      <c r="BH91" s="8"/>
      <c r="BI91" s="53"/>
      <c r="BJ91" s="53"/>
      <c r="BK91" s="7"/>
      <c r="BL91" s="8"/>
      <c r="BM91" s="51"/>
      <c r="BN91" s="52"/>
      <c r="BO91" s="52"/>
      <c r="BQ91" s="52"/>
      <c r="BR91" s="52"/>
      <c r="BS91" s="51"/>
      <c r="BT91" s="53"/>
      <c r="BU91" s="53"/>
      <c r="BV91" s="8"/>
      <c r="BW91" s="8"/>
      <c r="BX91" s="54"/>
      <c r="BY91" s="51"/>
      <c r="BZ91" s="53"/>
      <c r="CA91" s="53"/>
      <c r="CB91" s="8"/>
      <c r="CC91" s="53"/>
      <c r="CD91" s="53"/>
      <c r="CE91" s="51"/>
      <c r="CF91" s="8"/>
      <c r="CG91" s="51"/>
      <c r="CH91" s="52"/>
      <c r="CI91" s="52"/>
      <c r="CK91" s="52"/>
      <c r="CL91" s="52"/>
      <c r="CM91" s="51"/>
      <c r="CN91" s="53"/>
      <c r="CO91" s="53"/>
      <c r="CP91" s="8"/>
      <c r="CQ91" s="8"/>
      <c r="CR91" s="54"/>
      <c r="CS91" s="51"/>
      <c r="CT91" s="53"/>
      <c r="CU91" s="53"/>
      <c r="CV91" s="8"/>
      <c r="CW91" s="53"/>
      <c r="CX91" s="53"/>
      <c r="CY91" s="7"/>
      <c r="CZ91" s="8"/>
      <c r="DA91" s="51"/>
      <c r="DB91" s="52"/>
      <c r="DC91" s="52"/>
      <c r="DE91" s="52"/>
      <c r="DF91" s="52"/>
      <c r="DG91" s="51"/>
      <c r="DH91" s="53"/>
      <c r="DI91" s="53"/>
      <c r="DJ91" s="8"/>
      <c r="DK91" s="8"/>
      <c r="DL91" s="54"/>
      <c r="DM91" s="51"/>
      <c r="DN91" s="53"/>
      <c r="DO91" s="53"/>
      <c r="DP91" s="8"/>
      <c r="DQ91" s="53"/>
      <c r="DR91" s="53"/>
      <c r="DS91" s="7"/>
      <c r="DT91" s="8"/>
      <c r="DU91" s="51"/>
      <c r="DV91" s="52"/>
      <c r="DW91" s="52"/>
      <c r="DY91" s="52"/>
      <c r="DZ91" s="52"/>
      <c r="EA91" s="51"/>
      <c r="EB91" s="8"/>
      <c r="EC91" s="55"/>
      <c r="ED91" s="8"/>
      <c r="EE91" s="8"/>
      <c r="EF91" s="54"/>
      <c r="EG91" s="51"/>
      <c r="EH91" s="53"/>
      <c r="EI91" s="53"/>
      <c r="EJ91" s="8"/>
      <c r="EK91" s="53"/>
      <c r="EL91" s="53"/>
      <c r="EM91" s="7"/>
      <c r="EN91" s="8"/>
      <c r="EO91" s="51"/>
      <c r="EP91" s="52"/>
      <c r="EQ91" s="52"/>
      <c r="ES91" s="52"/>
      <c r="ET91" s="52"/>
      <c r="EU91" s="51"/>
      <c r="EV91" s="53"/>
      <c r="EW91" s="53"/>
      <c r="EX91" s="8"/>
      <c r="EY91" s="8"/>
      <c r="EZ91" s="54"/>
      <c r="FA91" s="51"/>
      <c r="FB91" s="53"/>
      <c r="FC91" s="53"/>
      <c r="FD91" s="8"/>
      <c r="FE91" s="53"/>
      <c r="FF91" s="53"/>
      <c r="FG91" s="7"/>
      <c r="FH91" s="8"/>
      <c r="FI91" s="51"/>
      <c r="FJ91" s="52"/>
      <c r="FK91" s="52"/>
      <c r="FM91" s="52"/>
      <c r="FN91" s="52"/>
      <c r="FO91" s="51"/>
      <c r="FP91" s="53"/>
      <c r="FQ91" s="53"/>
      <c r="FR91" s="8"/>
      <c r="FS91" s="8"/>
      <c r="FT91" s="54"/>
      <c r="FU91" s="51"/>
      <c r="FV91" s="53"/>
      <c r="FW91" s="53"/>
      <c r="FX91" s="8"/>
      <c r="FY91" s="53"/>
      <c r="FZ91" s="53"/>
      <c r="GA91" s="63"/>
      <c r="GI91" s="60"/>
      <c r="GN91" s="61"/>
      <c r="GU91" s="63"/>
      <c r="HC91" s="60"/>
      <c r="HH91" s="61"/>
      <c r="HO91" s="63"/>
      <c r="HW91" s="60"/>
      <c r="IB91" s="61"/>
      <c r="II91" s="63"/>
      <c r="IQ91" s="60"/>
      <c r="IV91" s="61"/>
    </row>
    <row r="92" spans="1:256" s="50" customFormat="1" ht="13.5" customHeight="1">
      <c r="A92" s="49"/>
      <c r="C92" s="7"/>
      <c r="D92" s="8"/>
      <c r="E92" s="51"/>
      <c r="F92" s="52"/>
      <c r="G92" s="53"/>
      <c r="I92" s="52"/>
      <c r="J92" s="53"/>
      <c r="K92" s="51"/>
      <c r="L92" s="53"/>
      <c r="M92" s="53"/>
      <c r="N92" s="8"/>
      <c r="O92" s="8"/>
      <c r="P92" s="54"/>
      <c r="Q92" s="51"/>
      <c r="R92" s="53"/>
      <c r="S92" s="53"/>
      <c r="T92" s="8"/>
      <c r="U92" s="53"/>
      <c r="V92" s="53"/>
      <c r="W92" s="7"/>
      <c r="X92" s="8"/>
      <c r="Y92" s="51"/>
      <c r="Z92" s="52"/>
      <c r="AA92" s="52"/>
      <c r="AC92" s="52"/>
      <c r="AD92" s="52"/>
      <c r="AE92" s="51"/>
      <c r="AF92" s="53"/>
      <c r="AG92" s="53"/>
      <c r="AH92" s="8"/>
      <c r="AI92" s="8"/>
      <c r="AJ92" s="54"/>
      <c r="AK92" s="51"/>
      <c r="AL92" s="8"/>
      <c r="AM92" s="53"/>
      <c r="AN92" s="8"/>
      <c r="AO92" s="53"/>
      <c r="AP92" s="53"/>
      <c r="AQ92" s="7"/>
      <c r="AR92" s="8"/>
      <c r="AS92" s="51"/>
      <c r="AT92" s="52"/>
      <c r="AU92" s="52"/>
      <c r="AW92" s="52"/>
      <c r="AX92" s="52"/>
      <c r="AY92" s="51"/>
      <c r="AZ92" s="53"/>
      <c r="BA92" s="53"/>
      <c r="BB92" s="8"/>
      <c r="BC92" s="8"/>
      <c r="BD92" s="54"/>
      <c r="BE92" s="51"/>
      <c r="BF92" s="53"/>
      <c r="BG92" s="53"/>
      <c r="BH92" s="8"/>
      <c r="BI92" s="53"/>
      <c r="BJ92" s="53"/>
      <c r="BK92" s="7"/>
      <c r="BL92" s="8"/>
      <c r="BM92" s="51"/>
      <c r="BN92" s="52"/>
      <c r="BO92" s="52"/>
      <c r="BQ92" s="52"/>
      <c r="BR92" s="52"/>
      <c r="BS92" s="51"/>
      <c r="BT92" s="53"/>
      <c r="BU92" s="53"/>
      <c r="BV92" s="8"/>
      <c r="BW92" s="8"/>
      <c r="BX92" s="54"/>
      <c r="BY92" s="51"/>
      <c r="BZ92" s="53"/>
      <c r="CA92" s="53"/>
      <c r="CB92" s="8"/>
      <c r="CC92" s="53"/>
      <c r="CD92" s="53"/>
      <c r="CE92" s="51"/>
      <c r="CF92" s="8"/>
      <c r="CG92" s="51"/>
      <c r="CH92" s="52"/>
      <c r="CI92" s="52"/>
      <c r="CK92" s="52"/>
      <c r="CL92" s="52"/>
      <c r="CM92" s="51"/>
      <c r="CN92" s="53"/>
      <c r="CO92" s="53"/>
      <c r="CP92" s="8"/>
      <c r="CQ92" s="8"/>
      <c r="CR92" s="54"/>
      <c r="CS92" s="51"/>
      <c r="CT92" s="53"/>
      <c r="CU92" s="53"/>
      <c r="CV92" s="8"/>
      <c r="CW92" s="53"/>
      <c r="CX92" s="53"/>
      <c r="CY92" s="7"/>
      <c r="CZ92" s="8"/>
      <c r="DA92" s="51"/>
      <c r="DB92" s="52"/>
      <c r="DC92" s="52"/>
      <c r="DE92" s="52"/>
      <c r="DF92" s="52"/>
      <c r="DG92" s="51"/>
      <c r="DH92" s="53"/>
      <c r="DI92" s="53"/>
      <c r="DJ92" s="8"/>
      <c r="DK92" s="8"/>
      <c r="DL92" s="54"/>
      <c r="DM92" s="51"/>
      <c r="DN92" s="53"/>
      <c r="DO92" s="53"/>
      <c r="DP92" s="8"/>
      <c r="DQ92" s="53"/>
      <c r="DR92" s="53"/>
      <c r="DS92" s="7"/>
      <c r="DT92" s="8"/>
      <c r="DU92" s="51"/>
      <c r="DV92" s="52"/>
      <c r="DW92" s="52"/>
      <c r="DY92" s="52"/>
      <c r="DZ92" s="52"/>
      <c r="EA92" s="51"/>
      <c r="EB92" s="8"/>
      <c r="EC92" s="55"/>
      <c r="ED92" s="8"/>
      <c r="EE92" s="8"/>
      <c r="EF92" s="54"/>
      <c r="EG92" s="51"/>
      <c r="EH92" s="53"/>
      <c r="EI92" s="53"/>
      <c r="EJ92" s="8"/>
      <c r="EK92" s="53"/>
      <c r="EL92" s="53"/>
      <c r="EM92" s="7"/>
      <c r="EN92" s="8"/>
      <c r="EO92" s="51"/>
      <c r="EP92" s="52"/>
      <c r="EQ92" s="52"/>
      <c r="ES92" s="52"/>
      <c r="ET92" s="52"/>
      <c r="EU92" s="51"/>
      <c r="EV92" s="53"/>
      <c r="EW92" s="53"/>
      <c r="EX92" s="8"/>
      <c r="EY92" s="8"/>
      <c r="EZ92" s="54"/>
      <c r="FA92" s="51"/>
      <c r="FB92" s="53"/>
      <c r="FC92" s="53"/>
      <c r="FD92" s="8"/>
      <c r="FE92" s="53"/>
      <c r="FF92" s="53"/>
      <c r="FG92" s="7"/>
      <c r="FH92" s="8"/>
      <c r="FI92" s="51"/>
      <c r="FJ92" s="52"/>
      <c r="FK92" s="52"/>
      <c r="FM92" s="52"/>
      <c r="FN92" s="52"/>
      <c r="FO92" s="51"/>
      <c r="FP92" s="53"/>
      <c r="FQ92" s="53"/>
      <c r="FR92" s="8"/>
      <c r="FS92" s="8"/>
      <c r="FT92" s="54"/>
      <c r="FU92" s="51"/>
      <c r="FV92" s="53"/>
      <c r="FW92" s="53"/>
      <c r="FX92" s="8"/>
      <c r="FY92" s="53"/>
      <c r="FZ92" s="53"/>
      <c r="GA92" s="63"/>
      <c r="GI92" s="60"/>
      <c r="GN92" s="61"/>
      <c r="GU92" s="63"/>
      <c r="HC92" s="60"/>
      <c r="HH92" s="61"/>
      <c r="HO92" s="63"/>
      <c r="HW92" s="60"/>
      <c r="IB92" s="61"/>
      <c r="II92" s="63"/>
      <c r="IQ92" s="60"/>
      <c r="IV92" s="61"/>
    </row>
    <row r="93" spans="1:256" s="50" customFormat="1" ht="13.5" customHeight="1">
      <c r="A93" s="49"/>
      <c r="C93" s="7"/>
      <c r="D93" s="8"/>
      <c r="E93" s="51"/>
      <c r="F93" s="52"/>
      <c r="G93" s="53"/>
      <c r="I93" s="52"/>
      <c r="J93" s="53"/>
      <c r="K93" s="51"/>
      <c r="L93" s="53"/>
      <c r="M93" s="53"/>
      <c r="N93" s="8"/>
      <c r="O93" s="8"/>
      <c r="P93" s="54"/>
      <c r="Q93" s="51"/>
      <c r="R93" s="53"/>
      <c r="S93" s="53"/>
      <c r="T93" s="8"/>
      <c r="U93" s="53"/>
      <c r="V93" s="53"/>
      <c r="W93" s="7"/>
      <c r="X93" s="8"/>
      <c r="Y93" s="51"/>
      <c r="Z93" s="52"/>
      <c r="AA93" s="52"/>
      <c r="AC93" s="52"/>
      <c r="AD93" s="52"/>
      <c r="AE93" s="51"/>
      <c r="AF93" s="53"/>
      <c r="AG93" s="53"/>
      <c r="AH93" s="8"/>
      <c r="AI93" s="8"/>
      <c r="AJ93" s="54"/>
      <c r="AK93" s="51"/>
      <c r="AL93" s="8"/>
      <c r="AM93" s="53"/>
      <c r="AN93" s="8"/>
      <c r="AO93" s="53"/>
      <c r="AP93" s="53"/>
      <c r="AQ93" s="7"/>
      <c r="AR93" s="8"/>
      <c r="AS93" s="51"/>
      <c r="AT93" s="52"/>
      <c r="AU93" s="52"/>
      <c r="AW93" s="52"/>
      <c r="AX93" s="52"/>
      <c r="AY93" s="51"/>
      <c r="AZ93" s="53"/>
      <c r="BA93" s="53"/>
      <c r="BB93" s="8"/>
      <c r="BC93" s="8"/>
      <c r="BD93" s="54"/>
      <c r="BE93" s="51"/>
      <c r="BF93" s="53"/>
      <c r="BG93" s="53"/>
      <c r="BH93" s="8"/>
      <c r="BI93" s="53"/>
      <c r="BJ93" s="53"/>
      <c r="BK93" s="7"/>
      <c r="BL93" s="8"/>
      <c r="BM93" s="51"/>
      <c r="BN93" s="52"/>
      <c r="BO93" s="52"/>
      <c r="BQ93" s="52"/>
      <c r="BR93" s="52"/>
      <c r="BS93" s="51"/>
      <c r="BT93" s="53"/>
      <c r="BU93" s="53"/>
      <c r="BV93" s="8"/>
      <c r="BW93" s="8"/>
      <c r="BX93" s="54"/>
      <c r="BY93" s="51"/>
      <c r="BZ93" s="53"/>
      <c r="CA93" s="53"/>
      <c r="CB93" s="8"/>
      <c r="CC93" s="53"/>
      <c r="CD93" s="53"/>
      <c r="CE93" s="51"/>
      <c r="CF93" s="8"/>
      <c r="CG93" s="51"/>
      <c r="CH93" s="52"/>
      <c r="CI93" s="52"/>
      <c r="CK93" s="52"/>
      <c r="CL93" s="52"/>
      <c r="CM93" s="51"/>
      <c r="CN93" s="53"/>
      <c r="CO93" s="53"/>
      <c r="CP93" s="8"/>
      <c r="CQ93" s="8"/>
      <c r="CR93" s="54"/>
      <c r="CS93" s="51"/>
      <c r="CT93" s="53"/>
      <c r="CU93" s="53"/>
      <c r="CV93" s="8"/>
      <c r="CW93" s="53"/>
      <c r="CX93" s="53"/>
      <c r="CY93" s="7"/>
      <c r="CZ93" s="8"/>
      <c r="DA93" s="51"/>
      <c r="DB93" s="52"/>
      <c r="DC93" s="52"/>
      <c r="DE93" s="52"/>
      <c r="DF93" s="52"/>
      <c r="DG93" s="51"/>
      <c r="DH93" s="53"/>
      <c r="DI93" s="53"/>
      <c r="DJ93" s="8"/>
      <c r="DK93" s="8"/>
      <c r="DL93" s="54"/>
      <c r="DM93" s="51"/>
      <c r="DN93" s="53"/>
      <c r="DO93" s="53"/>
      <c r="DP93" s="8"/>
      <c r="DQ93" s="53"/>
      <c r="DR93" s="53"/>
      <c r="DS93" s="7"/>
      <c r="DT93" s="8"/>
      <c r="DU93" s="51"/>
      <c r="DV93" s="52"/>
      <c r="DW93" s="52"/>
      <c r="DY93" s="52"/>
      <c r="DZ93" s="52"/>
      <c r="EA93" s="51"/>
      <c r="EB93" s="8"/>
      <c r="EC93" s="55"/>
      <c r="ED93" s="8"/>
      <c r="EE93" s="8"/>
      <c r="EF93" s="54"/>
      <c r="EG93" s="51"/>
      <c r="EH93" s="53"/>
      <c r="EI93" s="53"/>
      <c r="EJ93" s="8"/>
      <c r="EK93" s="53"/>
      <c r="EL93" s="53"/>
      <c r="EM93" s="7"/>
      <c r="EN93" s="8"/>
      <c r="EO93" s="51"/>
      <c r="EP93" s="52"/>
      <c r="EQ93" s="52"/>
      <c r="ES93" s="52"/>
      <c r="ET93" s="52"/>
      <c r="EU93" s="51"/>
      <c r="EV93" s="53"/>
      <c r="EW93" s="53"/>
      <c r="EX93" s="8"/>
      <c r="EY93" s="8"/>
      <c r="EZ93" s="54"/>
      <c r="FA93" s="51"/>
      <c r="FB93" s="53"/>
      <c r="FC93" s="53"/>
      <c r="FD93" s="8"/>
      <c r="FE93" s="53"/>
      <c r="FF93" s="53"/>
      <c r="FG93" s="7"/>
      <c r="FH93" s="8"/>
      <c r="FI93" s="51"/>
      <c r="FJ93" s="52"/>
      <c r="FK93" s="52"/>
      <c r="FM93" s="52"/>
      <c r="FN93" s="52"/>
      <c r="FO93" s="51"/>
      <c r="FP93" s="53"/>
      <c r="FQ93" s="53"/>
      <c r="FR93" s="8"/>
      <c r="FS93" s="8"/>
      <c r="FT93" s="54"/>
      <c r="FU93" s="51"/>
      <c r="FV93" s="53"/>
      <c r="FW93" s="53"/>
      <c r="FX93" s="8"/>
      <c r="FY93" s="53"/>
      <c r="FZ93" s="53"/>
      <c r="GA93" s="63"/>
      <c r="GI93" s="60"/>
      <c r="GN93" s="61"/>
      <c r="GU93" s="63"/>
      <c r="HC93" s="60"/>
      <c r="HH93" s="61"/>
      <c r="HO93" s="63"/>
      <c r="HW93" s="60"/>
      <c r="IB93" s="61"/>
      <c r="II93" s="63"/>
      <c r="IQ93" s="60"/>
      <c r="IV93" s="61"/>
    </row>
    <row r="94" spans="1:256" s="50" customFormat="1" ht="13.5" customHeight="1">
      <c r="A94" s="49"/>
      <c r="C94" s="7"/>
      <c r="D94" s="8"/>
      <c r="E94" s="51"/>
      <c r="F94" s="52"/>
      <c r="G94" s="53"/>
      <c r="I94" s="52"/>
      <c r="J94" s="53"/>
      <c r="K94" s="51"/>
      <c r="L94" s="53"/>
      <c r="M94" s="53"/>
      <c r="N94" s="8"/>
      <c r="O94" s="8"/>
      <c r="P94" s="54"/>
      <c r="Q94" s="51"/>
      <c r="R94" s="53"/>
      <c r="S94" s="53"/>
      <c r="T94" s="8"/>
      <c r="U94" s="53"/>
      <c r="V94" s="53"/>
      <c r="W94" s="7"/>
      <c r="X94" s="8"/>
      <c r="Y94" s="51"/>
      <c r="Z94" s="52"/>
      <c r="AA94" s="52"/>
      <c r="AC94" s="52"/>
      <c r="AD94" s="52"/>
      <c r="AE94" s="51"/>
      <c r="AF94" s="53"/>
      <c r="AG94" s="53"/>
      <c r="AH94" s="8"/>
      <c r="AI94" s="8"/>
      <c r="AJ94" s="54"/>
      <c r="AK94" s="51"/>
      <c r="AL94" s="8"/>
      <c r="AM94" s="53"/>
      <c r="AN94" s="8"/>
      <c r="AO94" s="53"/>
      <c r="AP94" s="53"/>
      <c r="AQ94" s="7"/>
      <c r="AR94" s="8"/>
      <c r="AS94" s="51"/>
      <c r="AT94" s="52"/>
      <c r="AU94" s="52"/>
      <c r="AW94" s="52"/>
      <c r="AX94" s="52"/>
      <c r="AY94" s="51"/>
      <c r="AZ94" s="53"/>
      <c r="BA94" s="53"/>
      <c r="BB94" s="8"/>
      <c r="BC94" s="8"/>
      <c r="BD94" s="54"/>
      <c r="BE94" s="51"/>
      <c r="BF94" s="53"/>
      <c r="BG94" s="53"/>
      <c r="BH94" s="8"/>
      <c r="BI94" s="53"/>
      <c r="BJ94" s="53"/>
      <c r="BK94" s="7"/>
      <c r="BL94" s="8"/>
      <c r="BM94" s="51"/>
      <c r="BN94" s="52"/>
      <c r="BO94" s="52"/>
      <c r="BQ94" s="52"/>
      <c r="BR94" s="52"/>
      <c r="BS94" s="51"/>
      <c r="BT94" s="53"/>
      <c r="BU94" s="53"/>
      <c r="BV94" s="8"/>
      <c r="BW94" s="8"/>
      <c r="BX94" s="54"/>
      <c r="BY94" s="51"/>
      <c r="BZ94" s="53"/>
      <c r="CA94" s="53"/>
      <c r="CB94" s="8"/>
      <c r="CC94" s="53"/>
      <c r="CD94" s="53"/>
      <c r="CE94" s="51"/>
      <c r="CF94" s="8"/>
      <c r="CG94" s="51"/>
      <c r="CH94" s="52"/>
      <c r="CI94" s="52"/>
      <c r="CK94" s="52"/>
      <c r="CL94" s="52"/>
      <c r="CM94" s="51"/>
      <c r="CN94" s="53"/>
      <c r="CO94" s="53"/>
      <c r="CP94" s="8"/>
      <c r="CQ94" s="8"/>
      <c r="CR94" s="54"/>
      <c r="CS94" s="51"/>
      <c r="CT94" s="53"/>
      <c r="CU94" s="53"/>
      <c r="CV94" s="8"/>
      <c r="CW94" s="53"/>
      <c r="CX94" s="53"/>
      <c r="CY94" s="7"/>
      <c r="CZ94" s="8"/>
      <c r="DA94" s="51"/>
      <c r="DB94" s="52"/>
      <c r="DC94" s="52"/>
      <c r="DE94" s="52"/>
      <c r="DF94" s="52"/>
      <c r="DG94" s="51"/>
      <c r="DH94" s="53"/>
      <c r="DI94" s="53"/>
      <c r="DJ94" s="8"/>
      <c r="DK94" s="8"/>
      <c r="DL94" s="54"/>
      <c r="DM94" s="51"/>
      <c r="DN94" s="53"/>
      <c r="DO94" s="53"/>
      <c r="DP94" s="8"/>
      <c r="DQ94" s="53"/>
      <c r="DR94" s="53"/>
      <c r="DS94" s="7"/>
      <c r="DT94" s="8"/>
      <c r="DU94" s="51"/>
      <c r="DV94" s="52"/>
      <c r="DW94" s="52"/>
      <c r="DY94" s="52"/>
      <c r="DZ94" s="52"/>
      <c r="EA94" s="51"/>
      <c r="EB94" s="8"/>
      <c r="EC94" s="55"/>
      <c r="ED94" s="8"/>
      <c r="EE94" s="8"/>
      <c r="EF94" s="54"/>
      <c r="EG94" s="51"/>
      <c r="EH94" s="53"/>
      <c r="EI94" s="53"/>
      <c r="EJ94" s="8"/>
      <c r="EK94" s="53"/>
      <c r="EL94" s="53"/>
      <c r="EM94" s="7"/>
      <c r="EN94" s="8"/>
      <c r="EO94" s="51"/>
      <c r="EP94" s="52"/>
      <c r="EQ94" s="52"/>
      <c r="ES94" s="52"/>
      <c r="ET94" s="52"/>
      <c r="EU94" s="51"/>
      <c r="EV94" s="53"/>
      <c r="EW94" s="53"/>
      <c r="EX94" s="8"/>
      <c r="EY94" s="8"/>
      <c r="EZ94" s="54"/>
      <c r="FA94" s="51"/>
      <c r="FB94" s="53"/>
      <c r="FC94" s="53"/>
      <c r="FD94" s="8"/>
      <c r="FE94" s="53"/>
      <c r="FF94" s="53"/>
      <c r="FG94" s="7"/>
      <c r="FH94" s="8"/>
      <c r="FI94" s="51"/>
      <c r="FJ94" s="52"/>
      <c r="FK94" s="52"/>
      <c r="FM94" s="52"/>
      <c r="FN94" s="52"/>
      <c r="FO94" s="51"/>
      <c r="FP94" s="53"/>
      <c r="FQ94" s="53"/>
      <c r="FR94" s="8"/>
      <c r="FS94" s="8"/>
      <c r="FT94" s="54"/>
      <c r="FU94" s="51"/>
      <c r="FV94" s="53"/>
      <c r="FW94" s="53"/>
      <c r="FX94" s="8"/>
      <c r="FY94" s="53"/>
      <c r="FZ94" s="53"/>
      <c r="GA94" s="63"/>
      <c r="GI94" s="60"/>
      <c r="GN94" s="61"/>
      <c r="GU94" s="63"/>
      <c r="HC94" s="60"/>
      <c r="HH94" s="61"/>
      <c r="HO94" s="63"/>
      <c r="HW94" s="60"/>
      <c r="IB94" s="61"/>
      <c r="II94" s="63"/>
      <c r="IQ94" s="60"/>
      <c r="IV94" s="61"/>
    </row>
    <row r="95" spans="1:256" s="50" customFormat="1" ht="13.5" customHeight="1">
      <c r="A95" s="49"/>
      <c r="C95" s="7"/>
      <c r="D95" s="8"/>
      <c r="E95" s="51"/>
      <c r="F95" s="52"/>
      <c r="G95" s="53"/>
      <c r="I95" s="52"/>
      <c r="J95" s="53"/>
      <c r="K95" s="51"/>
      <c r="L95" s="53"/>
      <c r="M95" s="53"/>
      <c r="N95" s="8"/>
      <c r="O95" s="8"/>
      <c r="P95" s="54"/>
      <c r="Q95" s="51"/>
      <c r="R95" s="53"/>
      <c r="S95" s="53"/>
      <c r="T95" s="8"/>
      <c r="U95" s="53"/>
      <c r="V95" s="53"/>
      <c r="W95" s="7"/>
      <c r="X95" s="8"/>
      <c r="Y95" s="51"/>
      <c r="Z95" s="52"/>
      <c r="AA95" s="52"/>
      <c r="AC95" s="52"/>
      <c r="AD95" s="52"/>
      <c r="AE95" s="51"/>
      <c r="AF95" s="53"/>
      <c r="AG95" s="53"/>
      <c r="AH95" s="8"/>
      <c r="AI95" s="8"/>
      <c r="AJ95" s="54"/>
      <c r="AK95" s="51"/>
      <c r="AL95" s="8"/>
      <c r="AM95" s="53"/>
      <c r="AN95" s="8"/>
      <c r="AO95" s="53"/>
      <c r="AP95" s="53"/>
      <c r="AQ95" s="7"/>
      <c r="AR95" s="8"/>
      <c r="AS95" s="51"/>
      <c r="AT95" s="52"/>
      <c r="AU95" s="52"/>
      <c r="AW95" s="52"/>
      <c r="AX95" s="52"/>
      <c r="AY95" s="51"/>
      <c r="AZ95" s="53"/>
      <c r="BA95" s="53"/>
      <c r="BB95" s="8"/>
      <c r="BC95" s="8"/>
      <c r="BD95" s="54"/>
      <c r="BE95" s="51"/>
      <c r="BF95" s="53"/>
      <c r="BG95" s="53"/>
      <c r="BH95" s="8"/>
      <c r="BI95" s="53"/>
      <c r="BJ95" s="53"/>
      <c r="BK95" s="7"/>
      <c r="BL95" s="8"/>
      <c r="BM95" s="51"/>
      <c r="BN95" s="52"/>
      <c r="BO95" s="52"/>
      <c r="BQ95" s="52"/>
      <c r="BR95" s="52"/>
      <c r="BS95" s="51"/>
      <c r="BT95" s="53"/>
      <c r="BU95" s="53"/>
      <c r="BV95" s="8"/>
      <c r="BW95" s="8"/>
      <c r="BX95" s="54"/>
      <c r="BY95" s="51"/>
      <c r="BZ95" s="53"/>
      <c r="CA95" s="53"/>
      <c r="CB95" s="8"/>
      <c r="CC95" s="53"/>
      <c r="CD95" s="53"/>
      <c r="CE95" s="51"/>
      <c r="CF95" s="8"/>
      <c r="CG95" s="51"/>
      <c r="CH95" s="52"/>
      <c r="CI95" s="52"/>
      <c r="CK95" s="52"/>
      <c r="CL95" s="52"/>
      <c r="CM95" s="51"/>
      <c r="CN95" s="53"/>
      <c r="CO95" s="53"/>
      <c r="CP95" s="8"/>
      <c r="CQ95" s="8"/>
      <c r="CR95" s="54"/>
      <c r="CS95" s="51"/>
      <c r="CT95" s="53"/>
      <c r="CU95" s="53"/>
      <c r="CV95" s="8"/>
      <c r="CW95" s="53"/>
      <c r="CX95" s="53"/>
      <c r="CY95" s="7"/>
      <c r="CZ95" s="8"/>
      <c r="DA95" s="51"/>
      <c r="DB95" s="52"/>
      <c r="DC95" s="52"/>
      <c r="DE95" s="52"/>
      <c r="DF95" s="52"/>
      <c r="DG95" s="51"/>
      <c r="DH95" s="53"/>
      <c r="DI95" s="53"/>
      <c r="DJ95" s="8"/>
      <c r="DK95" s="8"/>
      <c r="DL95" s="54"/>
      <c r="DM95" s="51"/>
      <c r="DN95" s="53"/>
      <c r="DO95" s="53"/>
      <c r="DP95" s="8"/>
      <c r="DQ95" s="53"/>
      <c r="DR95" s="53"/>
      <c r="DS95" s="7"/>
      <c r="DT95" s="8"/>
      <c r="DU95" s="51"/>
      <c r="DV95" s="52"/>
      <c r="DW95" s="52"/>
      <c r="DY95" s="52"/>
      <c r="DZ95" s="52"/>
      <c r="EA95" s="51"/>
      <c r="EB95" s="8"/>
      <c r="EC95" s="55"/>
      <c r="ED95" s="8"/>
      <c r="EE95" s="8"/>
      <c r="EF95" s="54"/>
      <c r="EG95" s="51"/>
      <c r="EH95" s="53"/>
      <c r="EI95" s="53"/>
      <c r="EJ95" s="8"/>
      <c r="EK95" s="53"/>
      <c r="EL95" s="53"/>
      <c r="EM95" s="7"/>
      <c r="EN95" s="8"/>
      <c r="EO95" s="51"/>
      <c r="EP95" s="52"/>
      <c r="EQ95" s="52"/>
      <c r="ES95" s="52"/>
      <c r="ET95" s="52"/>
      <c r="EU95" s="51"/>
      <c r="EV95" s="53"/>
      <c r="EW95" s="53"/>
      <c r="EX95" s="8"/>
      <c r="EY95" s="8"/>
      <c r="EZ95" s="54"/>
      <c r="FA95" s="51"/>
      <c r="FB95" s="53"/>
      <c r="FC95" s="53"/>
      <c r="FD95" s="8"/>
      <c r="FE95" s="53"/>
      <c r="FF95" s="53"/>
      <c r="FG95" s="7"/>
      <c r="FH95" s="8"/>
      <c r="FI95" s="51"/>
      <c r="FJ95" s="52"/>
      <c r="FK95" s="52"/>
      <c r="FM95" s="52"/>
      <c r="FN95" s="52"/>
      <c r="FO95" s="51"/>
      <c r="FP95" s="53"/>
      <c r="FQ95" s="53"/>
      <c r="FR95" s="8"/>
      <c r="FS95" s="8"/>
      <c r="FT95" s="54"/>
      <c r="FU95" s="51"/>
      <c r="FV95" s="53"/>
      <c r="FW95" s="53"/>
      <c r="FX95" s="8"/>
      <c r="FY95" s="53"/>
      <c r="FZ95" s="53"/>
      <c r="GA95" s="63"/>
      <c r="GI95" s="60"/>
      <c r="GN95" s="61"/>
      <c r="GU95" s="63"/>
      <c r="HC95" s="60"/>
      <c r="HH95" s="61"/>
      <c r="HO95" s="63"/>
      <c r="HW95" s="60"/>
      <c r="IB95" s="61"/>
      <c r="II95" s="63"/>
      <c r="IQ95" s="60"/>
      <c r="IV95" s="61"/>
    </row>
    <row r="96" spans="1:256" s="50" customFormat="1" ht="13.5" customHeight="1">
      <c r="A96" s="49"/>
      <c r="C96" s="7"/>
      <c r="D96" s="8"/>
      <c r="E96" s="51"/>
      <c r="F96" s="52"/>
      <c r="G96" s="53"/>
      <c r="I96" s="52"/>
      <c r="J96" s="53"/>
      <c r="K96" s="51"/>
      <c r="L96" s="53"/>
      <c r="M96" s="53"/>
      <c r="N96" s="8"/>
      <c r="O96" s="8"/>
      <c r="P96" s="54"/>
      <c r="Q96" s="51"/>
      <c r="R96" s="53"/>
      <c r="S96" s="53"/>
      <c r="T96" s="8"/>
      <c r="U96" s="53"/>
      <c r="V96" s="53"/>
      <c r="W96" s="7"/>
      <c r="X96" s="8"/>
      <c r="Y96" s="51"/>
      <c r="Z96" s="52"/>
      <c r="AA96" s="52"/>
      <c r="AC96" s="52"/>
      <c r="AD96" s="52"/>
      <c r="AE96" s="51"/>
      <c r="AF96" s="53"/>
      <c r="AG96" s="53"/>
      <c r="AH96" s="8"/>
      <c r="AI96" s="8"/>
      <c r="AJ96" s="54"/>
      <c r="AK96" s="51"/>
      <c r="AL96" s="8"/>
      <c r="AM96" s="53"/>
      <c r="AN96" s="8"/>
      <c r="AO96" s="53"/>
      <c r="AP96" s="53"/>
      <c r="AQ96" s="7"/>
      <c r="AR96" s="8"/>
      <c r="AS96" s="51"/>
      <c r="AT96" s="52"/>
      <c r="AU96" s="52"/>
      <c r="AW96" s="52"/>
      <c r="AX96" s="52"/>
      <c r="AY96" s="51"/>
      <c r="AZ96" s="53"/>
      <c r="BA96" s="53"/>
      <c r="BB96" s="8"/>
      <c r="BC96" s="8"/>
      <c r="BD96" s="54"/>
      <c r="BE96" s="51"/>
      <c r="BF96" s="53"/>
      <c r="BG96" s="53"/>
      <c r="BH96" s="8"/>
      <c r="BI96" s="53"/>
      <c r="BJ96" s="53"/>
      <c r="BK96" s="7"/>
      <c r="BL96" s="8"/>
      <c r="BM96" s="51"/>
      <c r="BN96" s="52"/>
      <c r="BO96" s="52"/>
      <c r="BQ96" s="52"/>
      <c r="BR96" s="52"/>
      <c r="BS96" s="51"/>
      <c r="BT96" s="53"/>
      <c r="BU96" s="53"/>
      <c r="BV96" s="8"/>
      <c r="BW96" s="8"/>
      <c r="BX96" s="54"/>
      <c r="BY96" s="51"/>
      <c r="BZ96" s="53"/>
      <c r="CA96" s="53"/>
      <c r="CB96" s="8"/>
      <c r="CC96" s="53"/>
      <c r="CD96" s="53"/>
      <c r="CE96" s="51"/>
      <c r="CF96" s="8"/>
      <c r="CG96" s="51"/>
      <c r="CH96" s="52"/>
      <c r="CI96" s="52"/>
      <c r="CK96" s="52"/>
      <c r="CL96" s="52"/>
      <c r="CM96" s="51"/>
      <c r="CN96" s="53"/>
      <c r="CO96" s="53"/>
      <c r="CP96" s="8"/>
      <c r="CQ96" s="8"/>
      <c r="CR96" s="54"/>
      <c r="CS96" s="51"/>
      <c r="CT96" s="53"/>
      <c r="CU96" s="53"/>
      <c r="CV96" s="8"/>
      <c r="CW96" s="53"/>
      <c r="CX96" s="53"/>
      <c r="CY96" s="7"/>
      <c r="CZ96" s="8"/>
      <c r="DA96" s="51"/>
      <c r="DB96" s="52"/>
      <c r="DC96" s="52"/>
      <c r="DE96" s="52"/>
      <c r="DF96" s="52"/>
      <c r="DG96" s="51"/>
      <c r="DH96" s="53"/>
      <c r="DI96" s="53"/>
      <c r="DJ96" s="8"/>
      <c r="DK96" s="8"/>
      <c r="DL96" s="54"/>
      <c r="DM96" s="51"/>
      <c r="DN96" s="53"/>
      <c r="DO96" s="53"/>
      <c r="DP96" s="8"/>
      <c r="DQ96" s="53"/>
      <c r="DR96" s="53"/>
      <c r="DS96" s="7"/>
      <c r="DT96" s="8"/>
      <c r="DU96" s="51"/>
      <c r="DV96" s="52"/>
      <c r="DW96" s="52"/>
      <c r="DY96" s="52"/>
      <c r="DZ96" s="52"/>
      <c r="EA96" s="51"/>
      <c r="EB96" s="8"/>
      <c r="EC96" s="55"/>
      <c r="ED96" s="8"/>
      <c r="EE96" s="8"/>
      <c r="EF96" s="54"/>
      <c r="EG96" s="51"/>
      <c r="EH96" s="53"/>
      <c r="EI96" s="53"/>
      <c r="EJ96" s="8"/>
      <c r="EK96" s="53"/>
      <c r="EL96" s="53"/>
      <c r="EM96" s="7"/>
      <c r="EN96" s="8"/>
      <c r="EO96" s="51"/>
      <c r="EP96" s="52"/>
      <c r="EQ96" s="52"/>
      <c r="ES96" s="52"/>
      <c r="ET96" s="52"/>
      <c r="EU96" s="51"/>
      <c r="EV96" s="53"/>
      <c r="EW96" s="53"/>
      <c r="EX96" s="8"/>
      <c r="EY96" s="8"/>
      <c r="EZ96" s="54"/>
      <c r="FA96" s="51"/>
      <c r="FB96" s="53"/>
      <c r="FC96" s="53"/>
      <c r="FD96" s="8"/>
      <c r="FE96" s="53"/>
      <c r="FF96" s="53"/>
      <c r="FG96" s="7"/>
      <c r="FH96" s="8"/>
      <c r="FI96" s="51"/>
      <c r="FJ96" s="52"/>
      <c r="FK96" s="52"/>
      <c r="FM96" s="52"/>
      <c r="FN96" s="52"/>
      <c r="FO96" s="51"/>
      <c r="FP96" s="53"/>
      <c r="FQ96" s="53"/>
      <c r="FR96" s="8"/>
      <c r="FS96" s="8"/>
      <c r="FT96" s="54"/>
      <c r="FU96" s="51"/>
      <c r="FV96" s="53"/>
      <c r="FW96" s="53"/>
      <c r="FX96" s="8"/>
      <c r="FY96" s="53"/>
      <c r="FZ96" s="53"/>
      <c r="GA96" s="63"/>
      <c r="GI96" s="60"/>
      <c r="GN96" s="61"/>
      <c r="GU96" s="63"/>
      <c r="HC96" s="60"/>
      <c r="HH96" s="61"/>
      <c r="HO96" s="63"/>
      <c r="HW96" s="60"/>
      <c r="IB96" s="61"/>
      <c r="II96" s="63"/>
      <c r="IQ96" s="60"/>
      <c r="IV96" s="61"/>
    </row>
    <row r="97" spans="1:256" s="50" customFormat="1" ht="13.5" customHeight="1">
      <c r="A97" s="49"/>
      <c r="C97" s="7"/>
      <c r="D97" s="8"/>
      <c r="E97" s="51"/>
      <c r="F97" s="52"/>
      <c r="G97" s="53"/>
      <c r="I97" s="52"/>
      <c r="J97" s="53"/>
      <c r="K97" s="51"/>
      <c r="L97" s="53"/>
      <c r="M97" s="53"/>
      <c r="N97" s="8"/>
      <c r="O97" s="8"/>
      <c r="P97" s="54"/>
      <c r="Q97" s="51"/>
      <c r="R97" s="53"/>
      <c r="S97" s="53"/>
      <c r="T97" s="8"/>
      <c r="U97" s="53"/>
      <c r="V97" s="53"/>
      <c r="W97" s="7"/>
      <c r="X97" s="8"/>
      <c r="Y97" s="51"/>
      <c r="Z97" s="52"/>
      <c r="AA97" s="52"/>
      <c r="AC97" s="52"/>
      <c r="AD97" s="52"/>
      <c r="AE97" s="51"/>
      <c r="AF97" s="53"/>
      <c r="AG97" s="53"/>
      <c r="AH97" s="8"/>
      <c r="AI97" s="8"/>
      <c r="AJ97" s="54"/>
      <c r="AK97" s="51"/>
      <c r="AL97" s="8"/>
      <c r="AM97" s="53"/>
      <c r="AN97" s="8"/>
      <c r="AO97" s="53"/>
      <c r="AP97" s="53"/>
      <c r="AQ97" s="7"/>
      <c r="AR97" s="8"/>
      <c r="AS97" s="51"/>
      <c r="AT97" s="52"/>
      <c r="AU97" s="52"/>
      <c r="AW97" s="52"/>
      <c r="AX97" s="52"/>
      <c r="AY97" s="51"/>
      <c r="AZ97" s="53"/>
      <c r="BA97" s="53"/>
      <c r="BB97" s="8"/>
      <c r="BC97" s="8"/>
      <c r="BD97" s="54"/>
      <c r="BE97" s="51"/>
      <c r="BF97" s="53"/>
      <c r="BG97" s="53"/>
      <c r="BH97" s="8"/>
      <c r="BI97" s="53"/>
      <c r="BJ97" s="53"/>
      <c r="BK97" s="7"/>
      <c r="BL97" s="8"/>
      <c r="BM97" s="51"/>
      <c r="BN97" s="52"/>
      <c r="BO97" s="52"/>
      <c r="BQ97" s="52"/>
      <c r="BR97" s="52"/>
      <c r="BS97" s="51"/>
      <c r="BT97" s="53"/>
      <c r="BU97" s="53"/>
      <c r="BV97" s="8"/>
      <c r="BW97" s="8"/>
      <c r="BX97" s="54"/>
      <c r="BY97" s="51"/>
      <c r="BZ97" s="53"/>
      <c r="CA97" s="53"/>
      <c r="CB97" s="8"/>
      <c r="CC97" s="53"/>
      <c r="CD97" s="53"/>
      <c r="CE97" s="51"/>
      <c r="CF97" s="8"/>
      <c r="CG97" s="51"/>
      <c r="CH97" s="52"/>
      <c r="CI97" s="52"/>
      <c r="CK97" s="52"/>
      <c r="CL97" s="52"/>
      <c r="CM97" s="51"/>
      <c r="CN97" s="53"/>
      <c r="CO97" s="53"/>
      <c r="CP97" s="8"/>
      <c r="CQ97" s="8"/>
      <c r="CR97" s="54"/>
      <c r="CS97" s="51"/>
      <c r="CT97" s="53"/>
      <c r="CU97" s="53"/>
      <c r="CV97" s="8"/>
      <c r="CW97" s="53"/>
      <c r="CX97" s="53"/>
      <c r="CY97" s="7"/>
      <c r="CZ97" s="8"/>
      <c r="DA97" s="51"/>
      <c r="DB97" s="52"/>
      <c r="DC97" s="52"/>
      <c r="DE97" s="52"/>
      <c r="DF97" s="52"/>
      <c r="DG97" s="51"/>
      <c r="DH97" s="53"/>
      <c r="DI97" s="53"/>
      <c r="DJ97" s="8"/>
      <c r="DK97" s="8"/>
      <c r="DL97" s="54"/>
      <c r="DM97" s="51"/>
      <c r="DN97" s="53"/>
      <c r="DO97" s="53"/>
      <c r="DP97" s="8"/>
      <c r="DQ97" s="53"/>
      <c r="DR97" s="53"/>
      <c r="DS97" s="7"/>
      <c r="DT97" s="8"/>
      <c r="DU97" s="51"/>
      <c r="DV97" s="52"/>
      <c r="DW97" s="52"/>
      <c r="DY97" s="52"/>
      <c r="DZ97" s="52"/>
      <c r="EA97" s="51"/>
      <c r="EB97" s="8"/>
      <c r="EC97" s="55"/>
      <c r="ED97" s="8"/>
      <c r="EE97" s="8"/>
      <c r="EF97" s="54"/>
      <c r="EG97" s="51"/>
      <c r="EH97" s="53"/>
      <c r="EI97" s="53"/>
      <c r="EJ97" s="8"/>
      <c r="EK97" s="53"/>
      <c r="EL97" s="53"/>
      <c r="EM97" s="7"/>
      <c r="EN97" s="8"/>
      <c r="EO97" s="51"/>
      <c r="EP97" s="52"/>
      <c r="EQ97" s="52"/>
      <c r="ES97" s="52"/>
      <c r="ET97" s="52"/>
      <c r="EU97" s="51"/>
      <c r="EV97" s="53"/>
      <c r="EW97" s="53"/>
      <c r="EX97" s="8"/>
      <c r="EY97" s="8"/>
      <c r="EZ97" s="54"/>
      <c r="FA97" s="51"/>
      <c r="FB97" s="53"/>
      <c r="FC97" s="53"/>
      <c r="FD97" s="8"/>
      <c r="FE97" s="53"/>
      <c r="FF97" s="53"/>
      <c r="FG97" s="7"/>
      <c r="FH97" s="8"/>
      <c r="FI97" s="51"/>
      <c r="FJ97" s="52"/>
      <c r="FK97" s="52"/>
      <c r="FM97" s="52"/>
      <c r="FN97" s="52"/>
      <c r="FO97" s="51"/>
      <c r="FP97" s="53"/>
      <c r="FQ97" s="53"/>
      <c r="FR97" s="8"/>
      <c r="FS97" s="8"/>
      <c r="FT97" s="54"/>
      <c r="FU97" s="51"/>
      <c r="FV97" s="53"/>
      <c r="FW97" s="53"/>
      <c r="FX97" s="8"/>
      <c r="FY97" s="53"/>
      <c r="FZ97" s="53"/>
      <c r="GA97" s="63"/>
      <c r="GI97" s="60"/>
      <c r="GN97" s="61"/>
      <c r="GU97" s="63"/>
      <c r="HC97" s="60"/>
      <c r="HH97" s="61"/>
      <c r="HO97" s="63"/>
      <c r="HW97" s="60"/>
      <c r="IB97" s="61"/>
      <c r="II97" s="63"/>
      <c r="IQ97" s="60"/>
      <c r="IV97" s="61"/>
    </row>
    <row r="98" spans="1:256" s="50" customFormat="1" ht="13.5" customHeight="1">
      <c r="A98" s="49"/>
      <c r="C98" s="7"/>
      <c r="D98" s="8"/>
      <c r="E98" s="51"/>
      <c r="F98" s="52"/>
      <c r="G98" s="53"/>
      <c r="I98" s="52"/>
      <c r="J98" s="53"/>
      <c r="K98" s="51"/>
      <c r="L98" s="53"/>
      <c r="M98" s="53"/>
      <c r="N98" s="8"/>
      <c r="O98" s="8"/>
      <c r="P98" s="54"/>
      <c r="Q98" s="51"/>
      <c r="R98" s="53"/>
      <c r="S98" s="53"/>
      <c r="T98" s="8"/>
      <c r="U98" s="53"/>
      <c r="V98" s="53"/>
      <c r="W98" s="7"/>
      <c r="X98" s="8"/>
      <c r="Y98" s="51"/>
      <c r="Z98" s="52"/>
      <c r="AA98" s="52"/>
      <c r="AC98" s="52"/>
      <c r="AD98" s="52"/>
      <c r="AE98" s="51"/>
      <c r="AF98" s="53"/>
      <c r="AG98" s="53"/>
      <c r="AH98" s="8"/>
      <c r="AI98" s="8"/>
      <c r="AJ98" s="54"/>
      <c r="AK98" s="51"/>
      <c r="AL98" s="8"/>
      <c r="AM98" s="53"/>
      <c r="AN98" s="8"/>
      <c r="AO98" s="53"/>
      <c r="AP98" s="53"/>
      <c r="AQ98" s="7"/>
      <c r="AR98" s="8"/>
      <c r="AS98" s="51"/>
      <c r="AT98" s="52"/>
      <c r="AU98" s="52"/>
      <c r="AW98" s="52"/>
      <c r="AX98" s="52"/>
      <c r="AY98" s="51"/>
      <c r="AZ98" s="53"/>
      <c r="BA98" s="53"/>
      <c r="BB98" s="8"/>
      <c r="BC98" s="8"/>
      <c r="BD98" s="54"/>
      <c r="BE98" s="51"/>
      <c r="BF98" s="53"/>
      <c r="BG98" s="53"/>
      <c r="BH98" s="8"/>
      <c r="BI98" s="53"/>
      <c r="BJ98" s="53"/>
      <c r="BK98" s="7"/>
      <c r="BL98" s="8"/>
      <c r="BM98" s="51"/>
      <c r="BN98" s="52"/>
      <c r="BO98" s="52"/>
      <c r="BQ98" s="52"/>
      <c r="BR98" s="52"/>
      <c r="BS98" s="51"/>
      <c r="BT98" s="53"/>
      <c r="BU98" s="53"/>
      <c r="BV98" s="8"/>
      <c r="BW98" s="8"/>
      <c r="BX98" s="54"/>
      <c r="BY98" s="51"/>
      <c r="BZ98" s="53"/>
      <c r="CA98" s="53"/>
      <c r="CB98" s="8"/>
      <c r="CC98" s="53"/>
      <c r="CD98" s="53"/>
      <c r="CE98" s="51"/>
      <c r="CF98" s="8"/>
      <c r="CG98" s="51"/>
      <c r="CH98" s="52"/>
      <c r="CI98" s="52"/>
      <c r="CK98" s="52"/>
      <c r="CL98" s="52"/>
      <c r="CM98" s="51"/>
      <c r="CN98" s="53"/>
      <c r="CO98" s="53"/>
      <c r="CP98" s="8"/>
      <c r="CQ98" s="8"/>
      <c r="CR98" s="54"/>
      <c r="CS98" s="51"/>
      <c r="CT98" s="53"/>
      <c r="CU98" s="53"/>
      <c r="CV98" s="8"/>
      <c r="CW98" s="53"/>
      <c r="CX98" s="53"/>
      <c r="CY98" s="7"/>
      <c r="CZ98" s="8"/>
      <c r="DA98" s="51"/>
      <c r="DB98" s="52"/>
      <c r="DC98" s="52"/>
      <c r="DE98" s="52"/>
      <c r="DF98" s="52"/>
      <c r="DG98" s="51"/>
      <c r="DH98" s="53"/>
      <c r="DI98" s="53"/>
      <c r="DJ98" s="8"/>
      <c r="DK98" s="8"/>
      <c r="DL98" s="54"/>
      <c r="DM98" s="51"/>
      <c r="DN98" s="53"/>
      <c r="DO98" s="53"/>
      <c r="DP98" s="8"/>
      <c r="DQ98" s="53"/>
      <c r="DR98" s="53"/>
      <c r="DS98" s="7"/>
      <c r="DT98" s="8"/>
      <c r="DU98" s="51"/>
      <c r="DV98" s="52"/>
      <c r="DW98" s="52"/>
      <c r="DY98" s="52"/>
      <c r="DZ98" s="52"/>
      <c r="EA98" s="51"/>
      <c r="EB98" s="8"/>
      <c r="EC98" s="55"/>
      <c r="ED98" s="8"/>
      <c r="EE98" s="8"/>
      <c r="EF98" s="54"/>
      <c r="EG98" s="51"/>
      <c r="EH98" s="53"/>
      <c r="EI98" s="53"/>
      <c r="EJ98" s="8"/>
      <c r="EK98" s="53"/>
      <c r="EL98" s="53"/>
      <c r="EM98" s="7"/>
      <c r="EN98" s="8"/>
      <c r="EO98" s="51"/>
      <c r="EP98" s="52"/>
      <c r="EQ98" s="52"/>
      <c r="ES98" s="52"/>
      <c r="ET98" s="52"/>
      <c r="EU98" s="51"/>
      <c r="EV98" s="53"/>
      <c r="EW98" s="53"/>
      <c r="EX98" s="8"/>
      <c r="EY98" s="8"/>
      <c r="EZ98" s="54"/>
      <c r="FA98" s="51"/>
      <c r="FB98" s="53"/>
      <c r="FC98" s="53"/>
      <c r="FD98" s="8"/>
      <c r="FE98" s="53"/>
      <c r="FF98" s="53"/>
      <c r="FG98" s="7"/>
      <c r="FH98" s="8"/>
      <c r="FI98" s="51"/>
      <c r="FJ98" s="52"/>
      <c r="FK98" s="52"/>
      <c r="FM98" s="52"/>
      <c r="FN98" s="52"/>
      <c r="FO98" s="51"/>
      <c r="FP98" s="53"/>
      <c r="FQ98" s="53"/>
      <c r="FR98" s="8"/>
      <c r="FS98" s="8"/>
      <c r="FT98" s="54"/>
      <c r="FU98" s="51"/>
      <c r="FV98" s="53"/>
      <c r="FW98" s="53"/>
      <c r="FX98" s="8"/>
      <c r="FY98" s="53"/>
      <c r="FZ98" s="53"/>
      <c r="GA98" s="63"/>
      <c r="GI98" s="60"/>
      <c r="GN98" s="61"/>
      <c r="GU98" s="63"/>
      <c r="HC98" s="60"/>
      <c r="HH98" s="61"/>
      <c r="HO98" s="63"/>
      <c r="HW98" s="60"/>
      <c r="IB98" s="61"/>
      <c r="II98" s="63"/>
      <c r="IQ98" s="60"/>
      <c r="IV98" s="61"/>
    </row>
    <row r="99" spans="1:256" s="50" customFormat="1" ht="13.5" customHeight="1">
      <c r="A99" s="49"/>
      <c r="C99" s="7"/>
      <c r="D99" s="8"/>
      <c r="E99" s="51"/>
      <c r="F99" s="52"/>
      <c r="G99" s="53"/>
      <c r="I99" s="52"/>
      <c r="J99" s="53"/>
      <c r="K99" s="51"/>
      <c r="L99" s="53"/>
      <c r="M99" s="53"/>
      <c r="N99" s="8"/>
      <c r="O99" s="8"/>
      <c r="P99" s="54"/>
      <c r="Q99" s="51"/>
      <c r="R99" s="53"/>
      <c r="S99" s="53"/>
      <c r="T99" s="8"/>
      <c r="U99" s="53"/>
      <c r="V99" s="53"/>
      <c r="W99" s="7"/>
      <c r="X99" s="8"/>
      <c r="Y99" s="51"/>
      <c r="Z99" s="52"/>
      <c r="AA99" s="52"/>
      <c r="AC99" s="52"/>
      <c r="AD99" s="52"/>
      <c r="AE99" s="51"/>
      <c r="AF99" s="53"/>
      <c r="AG99" s="53"/>
      <c r="AH99" s="8"/>
      <c r="AI99" s="8"/>
      <c r="AJ99" s="54"/>
      <c r="AK99" s="51"/>
      <c r="AL99" s="8"/>
      <c r="AM99" s="53"/>
      <c r="AN99" s="8"/>
      <c r="AO99" s="53"/>
      <c r="AP99" s="53"/>
      <c r="AQ99" s="7"/>
      <c r="AR99" s="8"/>
      <c r="AS99" s="51"/>
      <c r="AT99" s="52"/>
      <c r="AU99" s="52"/>
      <c r="AW99" s="52"/>
      <c r="AX99" s="52"/>
      <c r="AY99" s="51"/>
      <c r="AZ99" s="53"/>
      <c r="BA99" s="53"/>
      <c r="BB99" s="8"/>
      <c r="BC99" s="8"/>
      <c r="BD99" s="54"/>
      <c r="BE99" s="51"/>
      <c r="BF99" s="53"/>
      <c r="BG99" s="53"/>
      <c r="BH99" s="8"/>
      <c r="BI99" s="53"/>
      <c r="BJ99" s="53"/>
      <c r="BK99" s="7"/>
      <c r="BL99" s="8"/>
      <c r="BM99" s="51"/>
      <c r="BN99" s="52"/>
      <c r="BO99" s="52"/>
      <c r="BQ99" s="52"/>
      <c r="BR99" s="52"/>
      <c r="BS99" s="51"/>
      <c r="BT99" s="53"/>
      <c r="BU99" s="53"/>
      <c r="BV99" s="8"/>
      <c r="BW99" s="8"/>
      <c r="BX99" s="54"/>
      <c r="BY99" s="51"/>
      <c r="BZ99" s="53"/>
      <c r="CA99" s="53"/>
      <c r="CB99" s="8"/>
      <c r="CC99" s="53"/>
      <c r="CD99" s="53"/>
      <c r="CE99" s="51"/>
      <c r="CF99" s="8"/>
      <c r="CG99" s="51"/>
      <c r="CH99" s="52"/>
      <c r="CI99" s="52"/>
      <c r="CK99" s="52"/>
      <c r="CL99" s="52"/>
      <c r="CM99" s="51"/>
      <c r="CN99" s="53"/>
      <c r="CO99" s="53"/>
      <c r="CP99" s="8"/>
      <c r="CQ99" s="8"/>
      <c r="CR99" s="54"/>
      <c r="CS99" s="51"/>
      <c r="CT99" s="53"/>
      <c r="CU99" s="53"/>
      <c r="CV99" s="8"/>
      <c r="CW99" s="53"/>
      <c r="CX99" s="53"/>
      <c r="CY99" s="7"/>
      <c r="CZ99" s="8"/>
      <c r="DA99" s="51"/>
      <c r="DB99" s="52"/>
      <c r="DC99" s="52"/>
      <c r="DE99" s="52"/>
      <c r="DF99" s="52"/>
      <c r="DG99" s="51"/>
      <c r="DH99" s="53"/>
      <c r="DI99" s="53"/>
      <c r="DJ99" s="8"/>
      <c r="DK99" s="8"/>
      <c r="DL99" s="54"/>
      <c r="DM99" s="51"/>
      <c r="DN99" s="53"/>
      <c r="DO99" s="53"/>
      <c r="DP99" s="8"/>
      <c r="DQ99" s="53"/>
      <c r="DR99" s="53"/>
      <c r="DS99" s="7"/>
      <c r="DT99" s="8"/>
      <c r="DU99" s="51"/>
      <c r="DV99" s="52"/>
      <c r="DW99" s="52"/>
      <c r="DY99" s="52"/>
      <c r="DZ99" s="52"/>
      <c r="EA99" s="51"/>
      <c r="EB99" s="8"/>
      <c r="EC99" s="55"/>
      <c r="ED99" s="8"/>
      <c r="EE99" s="8"/>
      <c r="EF99" s="54"/>
      <c r="EG99" s="51"/>
      <c r="EH99" s="53"/>
      <c r="EI99" s="53"/>
      <c r="EJ99" s="8"/>
      <c r="EK99" s="53"/>
      <c r="EL99" s="53"/>
      <c r="EM99" s="7"/>
      <c r="EN99" s="8"/>
      <c r="EO99" s="51"/>
      <c r="EP99" s="52"/>
      <c r="EQ99" s="52"/>
      <c r="ES99" s="52"/>
      <c r="ET99" s="52"/>
      <c r="EU99" s="51"/>
      <c r="EV99" s="53"/>
      <c r="EW99" s="53"/>
      <c r="EX99" s="8"/>
      <c r="EY99" s="8"/>
      <c r="EZ99" s="54"/>
      <c r="FA99" s="51"/>
      <c r="FB99" s="53"/>
      <c r="FC99" s="53"/>
      <c r="FD99" s="8"/>
      <c r="FE99" s="53"/>
      <c r="FF99" s="53"/>
      <c r="FG99" s="7"/>
      <c r="FH99" s="8"/>
      <c r="FI99" s="51"/>
      <c r="FJ99" s="52"/>
      <c r="FK99" s="52"/>
      <c r="FM99" s="52"/>
      <c r="FN99" s="52"/>
      <c r="FO99" s="51"/>
      <c r="FP99" s="53"/>
      <c r="FQ99" s="53"/>
      <c r="FR99" s="8"/>
      <c r="FS99" s="8"/>
      <c r="FT99" s="54"/>
      <c r="FU99" s="51"/>
      <c r="FV99" s="53"/>
      <c r="FW99" s="53"/>
      <c r="FX99" s="8"/>
      <c r="FY99" s="53"/>
      <c r="FZ99" s="53"/>
      <c r="GA99" s="63"/>
      <c r="GI99" s="60"/>
      <c r="GN99" s="61"/>
      <c r="GU99" s="63"/>
      <c r="HC99" s="60"/>
      <c r="HH99" s="61"/>
      <c r="HO99" s="63"/>
      <c r="HW99" s="60"/>
      <c r="IB99" s="61"/>
      <c r="II99" s="63"/>
      <c r="IQ99" s="60"/>
      <c r="IV99" s="61"/>
    </row>
    <row r="100" spans="1:256" s="50" customFormat="1" ht="13.5" customHeight="1">
      <c r="A100" s="49"/>
      <c r="C100" s="7"/>
      <c r="D100" s="8"/>
      <c r="E100" s="51"/>
      <c r="F100" s="52"/>
      <c r="G100" s="53"/>
      <c r="I100" s="52"/>
      <c r="J100" s="53"/>
      <c r="K100" s="51"/>
      <c r="L100" s="53"/>
      <c r="M100" s="53"/>
      <c r="N100" s="8"/>
      <c r="O100" s="8"/>
      <c r="P100" s="54"/>
      <c r="Q100" s="51"/>
      <c r="R100" s="53"/>
      <c r="S100" s="53"/>
      <c r="T100" s="8"/>
      <c r="U100" s="53"/>
      <c r="V100" s="53"/>
      <c r="W100" s="7"/>
      <c r="X100" s="8"/>
      <c r="Y100" s="51"/>
      <c r="Z100" s="52"/>
      <c r="AA100" s="52"/>
      <c r="AC100" s="52"/>
      <c r="AD100" s="52"/>
      <c r="AE100" s="51"/>
      <c r="AF100" s="53"/>
      <c r="AG100" s="53"/>
      <c r="AH100" s="8"/>
      <c r="AI100" s="8"/>
      <c r="AJ100" s="54"/>
      <c r="AK100" s="51"/>
      <c r="AL100" s="8"/>
      <c r="AM100" s="53"/>
      <c r="AN100" s="8"/>
      <c r="AO100" s="53"/>
      <c r="AP100" s="53"/>
      <c r="AQ100" s="7"/>
      <c r="AR100" s="8"/>
      <c r="AS100" s="51"/>
      <c r="AT100" s="52"/>
      <c r="AU100" s="52"/>
      <c r="AW100" s="52"/>
      <c r="AX100" s="52"/>
      <c r="AY100" s="51"/>
      <c r="AZ100" s="53"/>
      <c r="BA100" s="53"/>
      <c r="BB100" s="8"/>
      <c r="BC100" s="8"/>
      <c r="BD100" s="54"/>
      <c r="BE100" s="51"/>
      <c r="BF100" s="53"/>
      <c r="BG100" s="53"/>
      <c r="BH100" s="8"/>
      <c r="BI100" s="53"/>
      <c r="BJ100" s="53"/>
      <c r="BK100" s="7"/>
      <c r="BL100" s="8"/>
      <c r="BM100" s="51"/>
      <c r="BN100" s="52"/>
      <c r="BO100" s="52"/>
      <c r="BQ100" s="52"/>
      <c r="BR100" s="52"/>
      <c r="BS100" s="51"/>
      <c r="BT100" s="53"/>
      <c r="BU100" s="53"/>
      <c r="BV100" s="8"/>
      <c r="BW100" s="8"/>
      <c r="BX100" s="54"/>
      <c r="BY100" s="51"/>
      <c r="BZ100" s="53"/>
      <c r="CA100" s="53"/>
      <c r="CB100" s="8"/>
      <c r="CC100" s="53"/>
      <c r="CD100" s="53"/>
      <c r="CE100" s="51"/>
      <c r="CF100" s="8"/>
      <c r="CG100" s="51"/>
      <c r="CH100" s="52"/>
      <c r="CI100" s="52"/>
      <c r="CK100" s="52"/>
      <c r="CL100" s="52"/>
      <c r="CM100" s="51"/>
      <c r="CN100" s="53"/>
      <c r="CO100" s="53"/>
      <c r="CP100" s="8"/>
      <c r="CQ100" s="8"/>
      <c r="CR100" s="54"/>
      <c r="CS100" s="51"/>
      <c r="CT100" s="53"/>
      <c r="CU100" s="53"/>
      <c r="CV100" s="8"/>
      <c r="CW100" s="53"/>
      <c r="CX100" s="53"/>
      <c r="CY100" s="7"/>
      <c r="CZ100" s="8"/>
      <c r="DA100" s="51"/>
      <c r="DB100" s="52"/>
      <c r="DC100" s="52"/>
      <c r="DE100" s="52"/>
      <c r="DF100" s="52"/>
      <c r="DG100" s="51"/>
      <c r="DH100" s="53"/>
      <c r="DI100" s="53"/>
      <c r="DJ100" s="8"/>
      <c r="DK100" s="8"/>
      <c r="DL100" s="54"/>
      <c r="DM100" s="51"/>
      <c r="DN100" s="53"/>
      <c r="DO100" s="53"/>
      <c r="DP100" s="8"/>
      <c r="DQ100" s="53"/>
      <c r="DR100" s="53"/>
      <c r="DS100" s="7"/>
      <c r="DT100" s="8"/>
      <c r="DU100" s="51"/>
      <c r="DV100" s="52"/>
      <c r="DW100" s="52"/>
      <c r="DY100" s="52"/>
      <c r="DZ100" s="52"/>
      <c r="EA100" s="51"/>
      <c r="EB100" s="8"/>
      <c r="EC100" s="55"/>
      <c r="ED100" s="8"/>
      <c r="EE100" s="8"/>
      <c r="EF100" s="54"/>
      <c r="EG100" s="51"/>
      <c r="EH100" s="53"/>
      <c r="EI100" s="53"/>
      <c r="EJ100" s="8"/>
      <c r="EK100" s="53"/>
      <c r="EL100" s="53"/>
      <c r="EM100" s="7"/>
      <c r="EN100" s="8"/>
      <c r="EO100" s="51"/>
      <c r="EP100" s="52"/>
      <c r="EQ100" s="52"/>
      <c r="ES100" s="52"/>
      <c r="ET100" s="52"/>
      <c r="EU100" s="51"/>
      <c r="EV100" s="53"/>
      <c r="EW100" s="53"/>
      <c r="EX100" s="8"/>
      <c r="EY100" s="8"/>
      <c r="EZ100" s="54"/>
      <c r="FA100" s="51"/>
      <c r="FB100" s="53"/>
      <c r="FC100" s="53"/>
      <c r="FD100" s="8"/>
      <c r="FE100" s="53"/>
      <c r="FF100" s="53"/>
      <c r="FG100" s="7"/>
      <c r="FH100" s="8"/>
      <c r="FI100" s="51"/>
      <c r="FJ100" s="52"/>
      <c r="FK100" s="52"/>
      <c r="FM100" s="52"/>
      <c r="FN100" s="52"/>
      <c r="FO100" s="51"/>
      <c r="FP100" s="53"/>
      <c r="FQ100" s="53"/>
      <c r="FR100" s="8"/>
      <c r="FS100" s="8"/>
      <c r="FT100" s="54"/>
      <c r="FU100" s="51"/>
      <c r="FV100" s="53"/>
      <c r="FW100" s="53"/>
      <c r="FX100" s="8"/>
      <c r="FY100" s="53"/>
      <c r="FZ100" s="53"/>
      <c r="GA100" s="63"/>
      <c r="GI100" s="60"/>
      <c r="GN100" s="61"/>
      <c r="GU100" s="63"/>
      <c r="HC100" s="60"/>
      <c r="HH100" s="61"/>
      <c r="HO100" s="63"/>
      <c r="HW100" s="60"/>
      <c r="IB100" s="61"/>
      <c r="II100" s="63"/>
      <c r="IQ100" s="60"/>
      <c r="IV100" s="61"/>
    </row>
    <row r="101" spans="1:256" s="50" customFormat="1" ht="13.5" customHeight="1">
      <c r="A101" s="49"/>
      <c r="C101" s="7"/>
      <c r="D101" s="8"/>
      <c r="E101" s="51"/>
      <c r="F101" s="52"/>
      <c r="G101" s="53"/>
      <c r="I101" s="52"/>
      <c r="J101" s="53"/>
      <c r="K101" s="51"/>
      <c r="L101" s="53"/>
      <c r="M101" s="53"/>
      <c r="N101" s="8"/>
      <c r="O101" s="8"/>
      <c r="P101" s="54"/>
      <c r="Q101" s="51"/>
      <c r="R101" s="53"/>
      <c r="S101" s="53"/>
      <c r="T101" s="8"/>
      <c r="U101" s="53"/>
      <c r="V101" s="53"/>
      <c r="W101" s="7"/>
      <c r="X101" s="8"/>
      <c r="Y101" s="51"/>
      <c r="Z101" s="52"/>
      <c r="AA101" s="52"/>
      <c r="AC101" s="52"/>
      <c r="AD101" s="52"/>
      <c r="AE101" s="51"/>
      <c r="AF101" s="53"/>
      <c r="AG101" s="53"/>
      <c r="AH101" s="8"/>
      <c r="AI101" s="8"/>
      <c r="AJ101" s="54"/>
      <c r="AK101" s="51"/>
      <c r="AL101" s="8"/>
      <c r="AM101" s="53"/>
      <c r="AN101" s="8"/>
      <c r="AO101" s="53"/>
      <c r="AP101" s="53"/>
      <c r="AQ101" s="7"/>
      <c r="AR101" s="8"/>
      <c r="AS101" s="51"/>
      <c r="AT101" s="52"/>
      <c r="AU101" s="52"/>
      <c r="AW101" s="52"/>
      <c r="AX101" s="52"/>
      <c r="AY101" s="51"/>
      <c r="AZ101" s="53"/>
      <c r="BA101" s="53"/>
      <c r="BB101" s="8"/>
      <c r="BC101" s="8"/>
      <c r="BD101" s="54"/>
      <c r="BE101" s="51"/>
      <c r="BF101" s="53"/>
      <c r="BG101" s="53"/>
      <c r="BH101" s="8"/>
      <c r="BI101" s="53"/>
      <c r="BJ101" s="53"/>
      <c r="BK101" s="7"/>
      <c r="BL101" s="8"/>
      <c r="BM101" s="51"/>
      <c r="BN101" s="52"/>
      <c r="BO101" s="52"/>
      <c r="BQ101" s="52"/>
      <c r="BR101" s="52"/>
      <c r="BS101" s="51"/>
      <c r="BT101" s="53"/>
      <c r="BU101" s="53"/>
      <c r="BV101" s="8"/>
      <c r="BW101" s="8"/>
      <c r="BX101" s="54"/>
      <c r="BY101" s="51"/>
      <c r="BZ101" s="53"/>
      <c r="CA101" s="53"/>
      <c r="CB101" s="8"/>
      <c r="CC101" s="53"/>
      <c r="CD101" s="53"/>
      <c r="CE101" s="51"/>
      <c r="CF101" s="8"/>
      <c r="CG101" s="51"/>
      <c r="CH101" s="52"/>
      <c r="CI101" s="52"/>
      <c r="CK101" s="52"/>
      <c r="CL101" s="52"/>
      <c r="CM101" s="51"/>
      <c r="CN101" s="53"/>
      <c r="CO101" s="53"/>
      <c r="CP101" s="8"/>
      <c r="CQ101" s="8"/>
      <c r="CR101" s="54"/>
      <c r="CS101" s="51"/>
      <c r="CT101" s="53"/>
      <c r="CU101" s="53"/>
      <c r="CV101" s="8"/>
      <c r="CW101" s="53"/>
      <c r="CX101" s="53"/>
      <c r="CY101" s="7"/>
      <c r="CZ101" s="8"/>
      <c r="DA101" s="51"/>
      <c r="DB101" s="52"/>
      <c r="DC101" s="52"/>
      <c r="DE101" s="52"/>
      <c r="DF101" s="52"/>
      <c r="DG101" s="51"/>
      <c r="DH101" s="53"/>
      <c r="DI101" s="53"/>
      <c r="DJ101" s="8"/>
      <c r="DK101" s="8"/>
      <c r="DL101" s="54"/>
      <c r="DM101" s="51"/>
      <c r="DN101" s="53"/>
      <c r="DO101" s="53"/>
      <c r="DP101" s="8"/>
      <c r="DQ101" s="53"/>
      <c r="DR101" s="53"/>
      <c r="DS101" s="7"/>
      <c r="DT101" s="8"/>
      <c r="DU101" s="51"/>
      <c r="DV101" s="52"/>
      <c r="DW101" s="52"/>
      <c r="DY101" s="52"/>
      <c r="DZ101" s="52"/>
      <c r="EA101" s="51"/>
      <c r="EB101" s="8"/>
      <c r="EC101" s="55"/>
      <c r="ED101" s="8"/>
      <c r="EE101" s="8"/>
      <c r="EF101" s="54"/>
      <c r="EG101" s="51"/>
      <c r="EH101" s="53"/>
      <c r="EI101" s="53"/>
      <c r="EJ101" s="8"/>
      <c r="EK101" s="53"/>
      <c r="EL101" s="53"/>
      <c r="EM101" s="7"/>
      <c r="EN101" s="8"/>
      <c r="EO101" s="51"/>
      <c r="EP101" s="52"/>
      <c r="EQ101" s="52"/>
      <c r="ES101" s="52"/>
      <c r="ET101" s="52"/>
      <c r="EU101" s="51"/>
      <c r="EV101" s="53"/>
      <c r="EW101" s="53"/>
      <c r="EX101" s="8"/>
      <c r="EY101" s="8"/>
      <c r="EZ101" s="54"/>
      <c r="FA101" s="51"/>
      <c r="FB101" s="53"/>
      <c r="FC101" s="53"/>
      <c r="FD101" s="8"/>
      <c r="FE101" s="53"/>
      <c r="FF101" s="53"/>
      <c r="FG101" s="7"/>
      <c r="FH101" s="8"/>
      <c r="FI101" s="51"/>
      <c r="FJ101" s="52"/>
      <c r="FK101" s="52"/>
      <c r="FM101" s="52"/>
      <c r="FN101" s="52"/>
      <c r="FO101" s="51"/>
      <c r="FP101" s="53"/>
      <c r="FQ101" s="53"/>
      <c r="FR101" s="8"/>
      <c r="FS101" s="8"/>
      <c r="FT101" s="54"/>
      <c r="FU101" s="51"/>
      <c r="FV101" s="53"/>
      <c r="FW101" s="53"/>
      <c r="FX101" s="8"/>
      <c r="FY101" s="53"/>
      <c r="FZ101" s="53"/>
      <c r="GA101" s="63"/>
      <c r="GI101" s="60"/>
      <c r="GN101" s="61"/>
      <c r="GU101" s="63"/>
      <c r="HC101" s="60"/>
      <c r="HH101" s="61"/>
      <c r="HO101" s="63"/>
      <c r="HW101" s="60"/>
      <c r="IB101" s="61"/>
      <c r="II101" s="63"/>
      <c r="IQ101" s="60"/>
      <c r="IV101" s="61"/>
    </row>
    <row r="102" spans="1:256" s="50" customFormat="1" ht="13.5" customHeight="1">
      <c r="A102" s="49"/>
      <c r="C102" s="7"/>
      <c r="D102" s="8"/>
      <c r="E102" s="51"/>
      <c r="F102" s="52"/>
      <c r="G102" s="53"/>
      <c r="I102" s="52"/>
      <c r="J102" s="53"/>
      <c r="K102" s="51"/>
      <c r="L102" s="53"/>
      <c r="M102" s="53"/>
      <c r="N102" s="8"/>
      <c r="O102" s="8"/>
      <c r="P102" s="54"/>
      <c r="Q102" s="51"/>
      <c r="R102" s="53"/>
      <c r="S102" s="53"/>
      <c r="T102" s="8"/>
      <c r="U102" s="53"/>
      <c r="V102" s="53"/>
      <c r="W102" s="7"/>
      <c r="X102" s="8"/>
      <c r="Y102" s="51"/>
      <c r="Z102" s="52"/>
      <c r="AA102" s="52"/>
      <c r="AC102" s="52"/>
      <c r="AD102" s="52"/>
      <c r="AE102" s="51"/>
      <c r="AF102" s="53"/>
      <c r="AG102" s="53"/>
      <c r="AH102" s="8"/>
      <c r="AI102" s="8"/>
      <c r="AJ102" s="54"/>
      <c r="AK102" s="51"/>
      <c r="AL102" s="8"/>
      <c r="AM102" s="53"/>
      <c r="AN102" s="8"/>
      <c r="AO102" s="53"/>
      <c r="AP102" s="53"/>
      <c r="AQ102" s="7"/>
      <c r="AR102" s="8"/>
      <c r="AS102" s="51"/>
      <c r="AT102" s="52"/>
      <c r="AU102" s="52"/>
      <c r="AW102" s="52"/>
      <c r="AX102" s="52"/>
      <c r="AY102" s="51"/>
      <c r="AZ102" s="53"/>
      <c r="BA102" s="53"/>
      <c r="BB102" s="8"/>
      <c r="BC102" s="8"/>
      <c r="BD102" s="54"/>
      <c r="BE102" s="51"/>
      <c r="BF102" s="53"/>
      <c r="BG102" s="53"/>
      <c r="BH102" s="8"/>
      <c r="BI102" s="53"/>
      <c r="BJ102" s="53"/>
      <c r="BK102" s="7"/>
      <c r="BL102" s="8"/>
      <c r="BM102" s="51"/>
      <c r="BN102" s="52"/>
      <c r="BO102" s="52"/>
      <c r="BQ102" s="52"/>
      <c r="BR102" s="52"/>
      <c r="BS102" s="51"/>
      <c r="BT102" s="53"/>
      <c r="BU102" s="53"/>
      <c r="BV102" s="8"/>
      <c r="BW102" s="8"/>
      <c r="BX102" s="54"/>
      <c r="BY102" s="51"/>
      <c r="BZ102" s="53"/>
      <c r="CA102" s="53"/>
      <c r="CB102" s="8"/>
      <c r="CC102" s="53"/>
      <c r="CD102" s="53"/>
      <c r="CE102" s="51"/>
      <c r="CF102" s="8"/>
      <c r="CG102" s="51"/>
      <c r="CH102" s="52"/>
      <c r="CI102" s="52"/>
      <c r="CK102" s="52"/>
      <c r="CL102" s="52"/>
      <c r="CM102" s="51"/>
      <c r="CN102" s="53"/>
      <c r="CO102" s="53"/>
      <c r="CP102" s="8"/>
      <c r="CQ102" s="8"/>
      <c r="CR102" s="54"/>
      <c r="CS102" s="51"/>
      <c r="CT102" s="53"/>
      <c r="CU102" s="53"/>
      <c r="CV102" s="8"/>
      <c r="CW102" s="53"/>
      <c r="CX102" s="53"/>
      <c r="CY102" s="7"/>
      <c r="CZ102" s="8"/>
      <c r="DA102" s="51"/>
      <c r="DB102" s="52"/>
      <c r="DC102" s="52"/>
      <c r="DE102" s="52"/>
      <c r="DF102" s="52"/>
      <c r="DG102" s="51"/>
      <c r="DH102" s="53"/>
      <c r="DI102" s="53"/>
      <c r="DJ102" s="8"/>
      <c r="DK102" s="8"/>
      <c r="DL102" s="54"/>
      <c r="DM102" s="51"/>
      <c r="DN102" s="53"/>
      <c r="DO102" s="53"/>
      <c r="DP102" s="8"/>
      <c r="DQ102" s="53"/>
      <c r="DR102" s="53"/>
      <c r="DS102" s="7"/>
      <c r="DT102" s="8"/>
      <c r="DU102" s="51"/>
      <c r="DV102" s="52"/>
      <c r="DW102" s="52"/>
      <c r="DY102" s="52"/>
      <c r="DZ102" s="52"/>
      <c r="EA102" s="51"/>
      <c r="EB102" s="8"/>
      <c r="EC102" s="55"/>
      <c r="ED102" s="8"/>
      <c r="EE102" s="8"/>
      <c r="EF102" s="54"/>
      <c r="EG102" s="51"/>
      <c r="EH102" s="53"/>
      <c r="EI102" s="53"/>
      <c r="EJ102" s="8"/>
      <c r="EK102" s="53"/>
      <c r="EL102" s="53"/>
      <c r="EM102" s="7"/>
      <c r="EN102" s="8"/>
      <c r="EO102" s="51"/>
      <c r="EP102" s="52"/>
      <c r="EQ102" s="52"/>
      <c r="ES102" s="52"/>
      <c r="ET102" s="52"/>
      <c r="EU102" s="51"/>
      <c r="EV102" s="53"/>
      <c r="EW102" s="53"/>
      <c r="EX102" s="8"/>
      <c r="EY102" s="8"/>
      <c r="EZ102" s="54"/>
      <c r="FA102" s="51"/>
      <c r="FB102" s="53"/>
      <c r="FC102" s="53"/>
      <c r="FD102" s="8"/>
      <c r="FE102" s="53"/>
      <c r="FF102" s="53"/>
      <c r="FG102" s="7"/>
      <c r="FH102" s="8"/>
      <c r="FI102" s="51"/>
      <c r="FJ102" s="52"/>
      <c r="FK102" s="52"/>
      <c r="FM102" s="52"/>
      <c r="FN102" s="52"/>
      <c r="FO102" s="51"/>
      <c r="FP102" s="53"/>
      <c r="FQ102" s="53"/>
      <c r="FR102" s="8"/>
      <c r="FS102" s="8"/>
      <c r="FT102" s="54"/>
      <c r="FU102" s="51"/>
      <c r="FV102" s="53"/>
      <c r="FW102" s="53"/>
      <c r="FX102" s="8"/>
      <c r="FY102" s="53"/>
      <c r="FZ102" s="53"/>
      <c r="GA102" s="63"/>
      <c r="GI102" s="60"/>
      <c r="GN102" s="61"/>
      <c r="GU102" s="63"/>
      <c r="HC102" s="60"/>
      <c r="HH102" s="61"/>
      <c r="HO102" s="63"/>
      <c r="HW102" s="60"/>
      <c r="IB102" s="61"/>
      <c r="II102" s="63"/>
      <c r="IQ102" s="60"/>
      <c r="IV102" s="61"/>
    </row>
    <row r="103" spans="1:256" s="50" customFormat="1" ht="13.5" customHeight="1">
      <c r="A103" s="49"/>
      <c r="C103" s="7"/>
      <c r="D103" s="8"/>
      <c r="E103" s="51"/>
      <c r="F103" s="52"/>
      <c r="G103" s="53"/>
      <c r="I103" s="52"/>
      <c r="J103" s="53"/>
      <c r="K103" s="51"/>
      <c r="L103" s="53"/>
      <c r="M103" s="53"/>
      <c r="N103" s="8"/>
      <c r="O103" s="8"/>
      <c r="P103" s="54"/>
      <c r="Q103" s="51"/>
      <c r="R103" s="53"/>
      <c r="S103" s="53"/>
      <c r="T103" s="8"/>
      <c r="U103" s="53"/>
      <c r="V103" s="53"/>
      <c r="W103" s="7"/>
      <c r="X103" s="8"/>
      <c r="Y103" s="51"/>
      <c r="Z103" s="52"/>
      <c r="AA103" s="52"/>
      <c r="AC103" s="52"/>
      <c r="AD103" s="52"/>
      <c r="AE103" s="51"/>
      <c r="AF103" s="53"/>
      <c r="AG103" s="53"/>
      <c r="AH103" s="8"/>
      <c r="AI103" s="8"/>
      <c r="AJ103" s="54"/>
      <c r="AK103" s="51"/>
      <c r="AL103" s="8"/>
      <c r="AM103" s="53"/>
      <c r="AN103" s="8"/>
      <c r="AO103" s="53"/>
      <c r="AP103" s="53"/>
      <c r="AQ103" s="7"/>
      <c r="AR103" s="8"/>
      <c r="AS103" s="51"/>
      <c r="AT103" s="52"/>
      <c r="AU103" s="52"/>
      <c r="AW103" s="52"/>
      <c r="AX103" s="52"/>
      <c r="AY103" s="51"/>
      <c r="AZ103" s="53"/>
      <c r="BA103" s="53"/>
      <c r="BB103" s="8"/>
      <c r="BC103" s="8"/>
      <c r="BD103" s="54"/>
      <c r="BE103" s="51"/>
      <c r="BF103" s="53"/>
      <c r="BG103" s="53"/>
      <c r="BH103" s="8"/>
      <c r="BI103" s="53"/>
      <c r="BJ103" s="53"/>
      <c r="BK103" s="7"/>
      <c r="BL103" s="8"/>
      <c r="BM103" s="51"/>
      <c r="BN103" s="52"/>
      <c r="BO103" s="52"/>
      <c r="BQ103" s="52"/>
      <c r="BR103" s="52"/>
      <c r="BS103" s="51"/>
      <c r="BT103" s="53"/>
      <c r="BU103" s="53"/>
      <c r="BV103" s="8"/>
      <c r="BW103" s="8"/>
      <c r="BX103" s="54"/>
      <c r="BY103" s="51"/>
      <c r="BZ103" s="53"/>
      <c r="CA103" s="53"/>
      <c r="CB103" s="8"/>
      <c r="CC103" s="53"/>
      <c r="CD103" s="53"/>
      <c r="CE103" s="51"/>
      <c r="CF103" s="8"/>
      <c r="CG103" s="51"/>
      <c r="CH103" s="52"/>
      <c r="CI103" s="52"/>
      <c r="CK103" s="52"/>
      <c r="CL103" s="52"/>
      <c r="CM103" s="51"/>
      <c r="CN103" s="53"/>
      <c r="CO103" s="53"/>
      <c r="CP103" s="8"/>
      <c r="CQ103" s="8"/>
      <c r="CR103" s="54"/>
      <c r="CS103" s="51"/>
      <c r="CT103" s="53"/>
      <c r="CU103" s="53"/>
      <c r="CV103" s="8"/>
      <c r="CW103" s="53"/>
      <c r="CX103" s="53"/>
      <c r="CY103" s="7"/>
      <c r="CZ103" s="8"/>
      <c r="DA103" s="51"/>
      <c r="DB103" s="52"/>
      <c r="DC103" s="52"/>
      <c r="DE103" s="52"/>
      <c r="DF103" s="52"/>
      <c r="DG103" s="51"/>
      <c r="DH103" s="53"/>
      <c r="DI103" s="53"/>
      <c r="DJ103" s="8"/>
      <c r="DK103" s="8"/>
      <c r="DL103" s="54"/>
      <c r="DM103" s="51"/>
      <c r="DN103" s="53"/>
      <c r="DO103" s="53"/>
      <c r="DP103" s="8"/>
      <c r="DQ103" s="53"/>
      <c r="DR103" s="53"/>
      <c r="DS103" s="7"/>
      <c r="DT103" s="8"/>
      <c r="DU103" s="51"/>
      <c r="DV103" s="52"/>
      <c r="DW103" s="52"/>
      <c r="DY103" s="52"/>
      <c r="DZ103" s="52"/>
      <c r="EA103" s="51"/>
      <c r="EB103" s="8"/>
      <c r="EC103" s="55"/>
      <c r="ED103" s="8"/>
      <c r="EE103" s="8"/>
      <c r="EF103" s="54"/>
      <c r="EG103" s="51"/>
      <c r="EH103" s="53"/>
      <c r="EI103" s="53"/>
      <c r="EJ103" s="8"/>
      <c r="EK103" s="53"/>
      <c r="EL103" s="53"/>
      <c r="EM103" s="7"/>
      <c r="EN103" s="8"/>
      <c r="EO103" s="51"/>
      <c r="EP103" s="52"/>
      <c r="EQ103" s="52"/>
      <c r="ES103" s="52"/>
      <c r="ET103" s="52"/>
      <c r="EU103" s="51"/>
      <c r="EV103" s="53"/>
      <c r="EW103" s="53"/>
      <c r="EX103" s="8"/>
      <c r="EY103" s="8"/>
      <c r="EZ103" s="54"/>
      <c r="FA103" s="51"/>
      <c r="FB103" s="53"/>
      <c r="FC103" s="53"/>
      <c r="FD103" s="8"/>
      <c r="FE103" s="53"/>
      <c r="FF103" s="53"/>
      <c r="FG103" s="7"/>
      <c r="FH103" s="8"/>
      <c r="FI103" s="51"/>
      <c r="FJ103" s="52"/>
      <c r="FK103" s="52"/>
      <c r="FM103" s="52"/>
      <c r="FN103" s="52"/>
      <c r="FO103" s="51"/>
      <c r="FP103" s="53"/>
      <c r="FQ103" s="53"/>
      <c r="FR103" s="8"/>
      <c r="FS103" s="8"/>
      <c r="FT103" s="54"/>
      <c r="FU103" s="51"/>
      <c r="FV103" s="53"/>
      <c r="FW103" s="53"/>
      <c r="FX103" s="8"/>
      <c r="FY103" s="53"/>
      <c r="FZ103" s="53"/>
      <c r="GA103" s="63"/>
      <c r="GI103" s="60"/>
      <c r="GN103" s="61"/>
      <c r="GU103" s="63"/>
      <c r="HC103" s="60"/>
      <c r="HH103" s="61"/>
      <c r="HO103" s="63"/>
      <c r="HW103" s="60"/>
      <c r="IB103" s="61"/>
      <c r="II103" s="63"/>
      <c r="IQ103" s="60"/>
      <c r="IV103" s="61"/>
    </row>
    <row r="104" spans="1:256" s="50" customFormat="1" ht="13.5" customHeight="1">
      <c r="A104" s="67"/>
      <c r="S104" s="52"/>
    </row>
    <row r="105" spans="1:256" s="50" customFormat="1" ht="13.5" customHeight="1">
      <c r="A105" s="67"/>
    </row>
    <row r="106" spans="1:256" s="50" customFormat="1" ht="13.5" customHeight="1">
      <c r="A106" s="67"/>
    </row>
    <row r="107" spans="1:256" s="50" customFormat="1" ht="13.5" customHeight="1">
      <c r="A107" s="67"/>
    </row>
    <row r="108" spans="1:256" s="50" customFormat="1" ht="13.5" customHeight="1">
      <c r="A108" s="67"/>
    </row>
    <row r="109" spans="1:256" s="50" customFormat="1" ht="13.5" customHeight="1">
      <c r="A109" s="67"/>
    </row>
    <row r="110" spans="1:256" s="50" customFormat="1" ht="13.5" customHeight="1">
      <c r="A110" s="67"/>
    </row>
    <row r="111" spans="1:256" s="50" customFormat="1" ht="13.5" customHeight="1">
      <c r="A111" s="67"/>
    </row>
    <row r="112" spans="1:256" s="50" customFormat="1" ht="13.5" customHeight="1">
      <c r="A112" s="67"/>
    </row>
    <row r="113" spans="1:1" s="50" customFormat="1" ht="13.5" customHeight="1">
      <c r="A113" s="67"/>
    </row>
    <row r="114" spans="1:1" s="50" customFormat="1" ht="13.5" customHeight="1">
      <c r="A114" s="67"/>
    </row>
    <row r="115" spans="1:1" s="50" customFormat="1" ht="13.5" customHeight="1">
      <c r="A115" s="67"/>
    </row>
    <row r="116" spans="1:1" s="50" customFormat="1" ht="13.5" customHeight="1">
      <c r="A116" s="67"/>
    </row>
    <row r="117" spans="1:1" s="50" customFormat="1" ht="13.5" customHeight="1">
      <c r="A117" s="67"/>
    </row>
    <row r="118" spans="1:1" s="50" customFormat="1" ht="13.5" customHeight="1">
      <c r="A118" s="67"/>
    </row>
    <row r="119" spans="1:1" s="50" customFormat="1" ht="13.5" customHeight="1">
      <c r="A119" s="67"/>
    </row>
    <row r="120" spans="1:1" s="50" customFormat="1" ht="13.5" customHeight="1">
      <c r="A120" s="67"/>
    </row>
    <row r="121" spans="1:1" s="50" customFormat="1" ht="13.5" customHeight="1">
      <c r="A121" s="67"/>
    </row>
    <row r="122" spans="1:1" s="50" customFormat="1" ht="13.5" customHeight="1">
      <c r="A122" s="67"/>
    </row>
    <row r="123" spans="1:1" s="50" customFormat="1" ht="13.5" customHeight="1">
      <c r="A123" s="67"/>
    </row>
    <row r="124" spans="1:1" s="50" customFormat="1" ht="13.5" customHeight="1">
      <c r="A124" s="67"/>
    </row>
    <row r="125" spans="1:1" s="50" customFormat="1" ht="13.5" customHeight="1">
      <c r="A125" s="67"/>
    </row>
    <row r="126" spans="1:1" s="50" customFormat="1" ht="13.5" customHeight="1">
      <c r="A126" s="67"/>
    </row>
    <row r="127" spans="1:1" s="50" customFormat="1" ht="13.5" customHeight="1">
      <c r="A127" s="67"/>
    </row>
    <row r="128" spans="1:1" s="50" customFormat="1" ht="13.5" customHeight="1">
      <c r="A128" s="67"/>
    </row>
    <row r="129" spans="1:1" s="50" customFormat="1" ht="13.5" customHeight="1">
      <c r="A129" s="67"/>
    </row>
    <row r="130" spans="1:1" s="50" customFormat="1" ht="13.5" customHeight="1">
      <c r="A130" s="67"/>
    </row>
    <row r="131" spans="1:1" s="50" customFormat="1" ht="13.5" customHeight="1">
      <c r="A131" s="67"/>
    </row>
    <row r="132" spans="1:1" s="50" customFormat="1" ht="13.5" customHeight="1">
      <c r="A132" s="67"/>
    </row>
    <row r="133" spans="1:1" s="50" customFormat="1" ht="13.5" customHeight="1">
      <c r="A133" s="67"/>
    </row>
    <row r="134" spans="1:1" s="50" customFormat="1" ht="13.5" customHeight="1">
      <c r="A134" s="67"/>
    </row>
    <row r="135" spans="1:1" s="50" customFormat="1" ht="13.5" customHeight="1">
      <c r="A135" s="67"/>
    </row>
    <row r="136" spans="1:1" s="50" customFormat="1" ht="13.5" customHeight="1">
      <c r="A136" s="67"/>
    </row>
    <row r="137" spans="1:1" s="50" customFormat="1" ht="13.5" customHeight="1">
      <c r="A137" s="67"/>
    </row>
    <row r="138" spans="1:1" s="50" customFormat="1" ht="13.5" customHeight="1">
      <c r="A138" s="67"/>
    </row>
    <row r="139" spans="1:1" s="50" customFormat="1" ht="13.5" customHeight="1">
      <c r="A139" s="67"/>
    </row>
    <row r="140" spans="1:1" s="50" customFormat="1" ht="13.5" customHeight="1">
      <c r="A140" s="67"/>
    </row>
    <row r="141" spans="1:1" s="50" customFormat="1" ht="13.5" customHeight="1">
      <c r="A141" s="67"/>
    </row>
    <row r="142" spans="1:1" s="50" customFormat="1" ht="13.5" customHeight="1">
      <c r="A142" s="67"/>
    </row>
    <row r="143" spans="1:1" s="50" customFormat="1" ht="13.5" customHeight="1">
      <c r="A143" s="67"/>
    </row>
    <row r="144" spans="1:1" s="50" customFormat="1" ht="13.5" customHeight="1">
      <c r="A144" s="67"/>
    </row>
    <row r="145" spans="1:6" s="50" customFormat="1" ht="13.5" customHeight="1">
      <c r="A145" s="67"/>
    </row>
    <row r="146" spans="1:6" s="50" customFormat="1" ht="13.5" customHeight="1">
      <c r="A146" s="67"/>
    </row>
    <row r="147" spans="1:6" s="50" customFormat="1" ht="13.5" customHeight="1">
      <c r="A147" s="67"/>
    </row>
    <row r="148" spans="1:6" s="50" customFormat="1" ht="13.5" customHeight="1">
      <c r="A148" s="67"/>
    </row>
    <row r="149" spans="1:6" s="50" customFormat="1" ht="13.5" customHeight="1">
      <c r="A149" s="67"/>
    </row>
    <row r="150" spans="1:6" s="50" customFormat="1" ht="13.5" customHeight="1">
      <c r="A150" s="67"/>
    </row>
    <row r="151" spans="1:6" s="50" customFormat="1" ht="13.5" customHeight="1">
      <c r="A151" s="67"/>
    </row>
    <row r="152" spans="1:6" s="50" customFormat="1" ht="13.5" customHeight="1">
      <c r="A152" s="67"/>
    </row>
    <row r="153" spans="1:6" s="50" customFormat="1" ht="13.5" customHeight="1">
      <c r="A153" s="67"/>
    </row>
    <row r="154" spans="1:6" s="50" customFormat="1" ht="13.5" customHeight="1">
      <c r="A154" s="67"/>
    </row>
    <row r="155" spans="1:6" s="50" customFormat="1" ht="13.5" customHeight="1">
      <c r="A155" s="67"/>
    </row>
    <row r="156" spans="1:6" s="50" customFormat="1" ht="13.5" customHeight="1">
      <c r="A156" s="67"/>
    </row>
    <row r="157" spans="1:6" s="50" customFormat="1" ht="13.5" customHeight="1">
      <c r="A157" s="67"/>
    </row>
    <row r="158" spans="1:6" s="50" customFormat="1" ht="13.5" customHeight="1">
      <c r="A158" s="67"/>
    </row>
    <row r="159" spans="1:6" s="67" customFormat="1" ht="13.5" customHeight="1">
      <c r="E159" s="50"/>
      <c r="F159" s="50"/>
    </row>
    <row r="160" spans="1:6" s="67" customFormat="1" ht="13.5" customHeight="1">
      <c r="E160" s="50"/>
      <c r="F160" s="50"/>
    </row>
    <row r="161" spans="5:6" s="67" customFormat="1" ht="13.5" customHeight="1">
      <c r="E161" s="50"/>
      <c r="F161" s="50"/>
    </row>
    <row r="162" spans="5:6" s="67" customFormat="1" ht="13.5" customHeight="1">
      <c r="E162" s="50"/>
      <c r="F162" s="50"/>
    </row>
    <row r="163" spans="5:6" s="67" customFormat="1" ht="13.5" customHeight="1">
      <c r="E163" s="50"/>
      <c r="F163" s="50"/>
    </row>
    <row r="164" spans="5:6" s="67" customFormat="1" ht="13.5" customHeight="1">
      <c r="E164" s="50"/>
      <c r="F164" s="50"/>
    </row>
    <row r="165" spans="5:6" s="67" customFormat="1" ht="13.5" customHeight="1">
      <c r="E165" s="50"/>
      <c r="F165" s="50"/>
    </row>
    <row r="166" spans="5:6" s="67" customFormat="1" ht="13.5" customHeight="1">
      <c r="E166" s="50"/>
      <c r="F166" s="50"/>
    </row>
    <row r="167" spans="5:6" s="67" customFormat="1" ht="13.5" customHeight="1">
      <c r="E167" s="50"/>
      <c r="F167" s="50"/>
    </row>
    <row r="168" spans="5:6" s="67" customFormat="1" ht="13.5" customHeight="1">
      <c r="E168" s="50"/>
      <c r="F168" s="50"/>
    </row>
    <row r="169" spans="5:6" s="67" customFormat="1" ht="13.5" customHeight="1">
      <c r="E169" s="50"/>
      <c r="F169" s="50"/>
    </row>
    <row r="170" spans="5:6" s="67" customFormat="1" ht="13.5" customHeight="1">
      <c r="E170" s="50"/>
      <c r="F170" s="50"/>
    </row>
    <row r="171" spans="5:6" s="67" customFormat="1" ht="13.5" customHeight="1">
      <c r="E171" s="50"/>
      <c r="F171" s="50"/>
    </row>
    <row r="172" spans="5:6" s="67" customFormat="1" ht="13.5" customHeight="1">
      <c r="E172" s="50"/>
      <c r="F172" s="50"/>
    </row>
    <row r="173" spans="5:6" s="67" customFormat="1" ht="13.5" customHeight="1">
      <c r="E173" s="50"/>
      <c r="F173" s="50"/>
    </row>
    <row r="174" spans="5:6" s="67" customFormat="1" ht="13.5" customHeight="1">
      <c r="E174" s="50"/>
      <c r="F174" s="50"/>
    </row>
    <row r="175" spans="5:6" s="67" customFormat="1" ht="13.5" customHeight="1">
      <c r="E175" s="50"/>
      <c r="F175" s="50"/>
    </row>
    <row r="176" spans="5:6" s="67" customFormat="1" ht="13.5" customHeight="1">
      <c r="E176" s="50"/>
      <c r="F176" s="50"/>
    </row>
    <row r="177" spans="5:6" s="67" customFormat="1" ht="13.5" customHeight="1">
      <c r="E177" s="50"/>
      <c r="F177" s="50"/>
    </row>
    <row r="178" spans="5:6" s="67" customFormat="1" ht="13.5" customHeight="1">
      <c r="E178" s="50"/>
      <c r="F178" s="50"/>
    </row>
    <row r="179" spans="5:6" s="67" customFormat="1" ht="13.5" customHeight="1">
      <c r="E179" s="50"/>
      <c r="F179" s="50"/>
    </row>
    <row r="180" spans="5:6" s="67" customFormat="1" ht="13.5" customHeight="1">
      <c r="E180" s="50"/>
      <c r="F180" s="50"/>
    </row>
    <row r="181" spans="5:6" s="67" customFormat="1" ht="13.5" customHeight="1">
      <c r="E181" s="50"/>
      <c r="F181" s="50"/>
    </row>
    <row r="182" spans="5:6" s="67" customFormat="1" ht="13.5" customHeight="1">
      <c r="E182" s="50"/>
      <c r="F182" s="50"/>
    </row>
    <row r="183" spans="5:6" s="67" customFormat="1" ht="13.5" customHeight="1">
      <c r="E183" s="50"/>
      <c r="F183" s="50"/>
    </row>
    <row r="184" spans="5:6" s="67" customFormat="1" ht="13.5" customHeight="1">
      <c r="E184" s="50"/>
      <c r="F184" s="50"/>
    </row>
    <row r="185" spans="5:6" s="67" customFormat="1" ht="13.5" customHeight="1">
      <c r="E185" s="50"/>
      <c r="F185" s="50"/>
    </row>
    <row r="186" spans="5:6" s="67" customFormat="1" ht="13.5" customHeight="1">
      <c r="E186" s="50"/>
      <c r="F186" s="50"/>
    </row>
    <row r="187" spans="5:6" s="67" customFormat="1" ht="13.5" customHeight="1">
      <c r="E187" s="50"/>
      <c r="F187" s="50"/>
    </row>
    <row r="188" spans="5:6" s="67" customFormat="1" ht="13.5" customHeight="1">
      <c r="E188" s="50"/>
      <c r="F188" s="50"/>
    </row>
    <row r="189" spans="5:6" s="67" customFormat="1" ht="13.5" customHeight="1">
      <c r="E189" s="50"/>
      <c r="F189" s="50"/>
    </row>
    <row r="190" spans="5:6" s="67" customFormat="1" ht="13.5" customHeight="1">
      <c r="E190" s="50"/>
      <c r="F190" s="50"/>
    </row>
    <row r="191" spans="5:6" s="67" customFormat="1" ht="13.5" customHeight="1"/>
    <row r="192" spans="5:6" s="67" customFormat="1" ht="13.5" customHeight="1"/>
    <row r="193" s="67" customFormat="1" ht="13.5" customHeight="1"/>
    <row r="194" s="67" customFormat="1" ht="13.5" customHeight="1"/>
    <row r="195" s="67" customFormat="1" ht="13.5" customHeight="1"/>
    <row r="196" s="67" customFormat="1" ht="13.5" customHeight="1"/>
    <row r="197" s="67" customFormat="1" ht="13.5" customHeight="1"/>
    <row r="198" s="67" customFormat="1" ht="13.5" customHeight="1"/>
    <row r="199" s="67" customFormat="1" ht="13.5" customHeight="1"/>
    <row r="200" s="67" customFormat="1" ht="13.5" customHeight="1"/>
    <row r="201" s="67" customFormat="1" ht="13.5" customHeight="1"/>
    <row r="202" s="67" customFormat="1" ht="13.5" customHeight="1"/>
    <row r="203" s="67" customFormat="1" ht="13.5" customHeight="1"/>
    <row r="204" s="67" customFormat="1" ht="13.5" customHeight="1"/>
    <row r="205" s="67" customFormat="1" ht="13.5" customHeight="1"/>
    <row r="206" s="67" customFormat="1" ht="13.5" customHeight="1"/>
    <row r="207" s="67" customFormat="1" ht="13.5" customHeight="1"/>
    <row r="208" s="67" customFormat="1" ht="13.5" customHeight="1"/>
    <row r="209" s="67" customFormat="1" ht="13.5" customHeight="1"/>
    <row r="210" s="67" customFormat="1" ht="13.5" customHeight="1"/>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info_parties!$A$1:$A$114</xm:f>
          </x14:formula1>
          <xm:sqref>A11:A103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ED2BE"/>
  </sheetPr>
  <dimension ref="A1:BY99"/>
  <sheetViews>
    <sheetView zoomScaleNormal="100" workbookViewId="0">
      <pane xSplit="2" ySplit="10" topLeftCell="R17" activePane="bottomRight" state="frozen"/>
      <selection activeCell="I6" sqref="I6"/>
      <selection pane="topRight" activeCell="I6" sqref="I6"/>
      <selection pane="bottomLeft" activeCell="I6" sqref="I6"/>
      <selection pane="bottomRight" activeCell="AE23" sqref="AE23"/>
    </sheetView>
  </sheetViews>
  <sheetFormatPr defaultColWidth="9.109375" defaultRowHeight="13.5" customHeight="1"/>
  <cols>
    <col min="1" max="1" width="14.77734375" style="1" customWidth="1"/>
    <col min="2" max="2" width="28.77734375" style="1" customWidth="1"/>
    <col min="3" max="3" width="16.77734375" style="1" customWidth="1"/>
    <col min="4" max="4" width="10.21875" style="1" customWidth="1"/>
    <col min="5" max="5" width="8.77734375" style="1" customWidth="1"/>
    <col min="6" max="16384" width="9.109375" style="1"/>
  </cols>
  <sheetData>
    <row r="1" spans="1:77" ht="46.5" customHeight="1">
      <c r="A1" s="21" t="s">
        <v>36</v>
      </c>
      <c r="B1" s="23"/>
      <c r="C1" s="80"/>
      <c r="D1" s="81" t="s">
        <v>37</v>
      </c>
      <c r="E1" s="23"/>
      <c r="F1" s="81" t="s">
        <v>40</v>
      </c>
      <c r="G1" s="23"/>
      <c r="H1" s="80"/>
      <c r="I1" s="81" t="s">
        <v>37</v>
      </c>
      <c r="J1" s="23"/>
      <c r="K1" s="81" t="s">
        <v>40</v>
      </c>
      <c r="L1" s="23"/>
      <c r="M1" s="80"/>
      <c r="N1" s="81" t="s">
        <v>37</v>
      </c>
      <c r="O1" s="23"/>
      <c r="P1" s="81" t="s">
        <v>40</v>
      </c>
      <c r="Q1" s="23"/>
      <c r="R1" s="80"/>
      <c r="S1" s="81" t="s">
        <v>37</v>
      </c>
      <c r="T1" s="23"/>
      <c r="U1" s="81" t="s">
        <v>40</v>
      </c>
      <c r="V1" s="23"/>
      <c r="W1" s="80"/>
      <c r="X1" s="81" t="s">
        <v>37</v>
      </c>
      <c r="Y1" s="23"/>
      <c r="Z1" s="81" t="s">
        <v>40</v>
      </c>
      <c r="AA1" s="23"/>
      <c r="AB1" s="80"/>
      <c r="AC1" s="81" t="s">
        <v>37</v>
      </c>
      <c r="AD1" s="23"/>
      <c r="AE1" s="81" t="s">
        <v>40</v>
      </c>
      <c r="AF1" s="23"/>
      <c r="AG1" s="80"/>
      <c r="AH1" s="81" t="s">
        <v>37</v>
      </c>
      <c r="AI1" s="23"/>
      <c r="AJ1" s="81" t="s">
        <v>40</v>
      </c>
      <c r="AK1" s="23"/>
      <c r="AL1" s="80"/>
      <c r="AM1" s="81" t="s">
        <v>37</v>
      </c>
      <c r="AN1" s="23"/>
      <c r="AO1" s="81" t="s">
        <v>40</v>
      </c>
      <c r="AP1" s="23"/>
      <c r="AQ1" s="80"/>
      <c r="AR1" s="81" t="s">
        <v>37</v>
      </c>
      <c r="AS1" s="23"/>
      <c r="AT1" s="81" t="s">
        <v>40</v>
      </c>
      <c r="AU1" s="23"/>
      <c r="AV1" s="80"/>
      <c r="AW1" s="81" t="s">
        <v>37</v>
      </c>
      <c r="AX1" s="23"/>
      <c r="AY1" s="81" t="s">
        <v>40</v>
      </c>
      <c r="AZ1" s="23"/>
      <c r="BA1" s="80"/>
      <c r="BB1" s="81" t="s">
        <v>37</v>
      </c>
      <c r="BC1" s="23"/>
      <c r="BD1" s="81" t="s">
        <v>40</v>
      </c>
      <c r="BE1" s="23"/>
      <c r="BF1" s="80"/>
      <c r="BG1" s="81" t="s">
        <v>37</v>
      </c>
      <c r="BH1" s="23"/>
      <c r="BI1" s="81" t="s">
        <v>40</v>
      </c>
      <c r="BJ1" s="23"/>
      <c r="BK1" s="80"/>
      <c r="BL1" s="81" t="s">
        <v>37</v>
      </c>
      <c r="BM1" s="23"/>
      <c r="BN1" s="81" t="s">
        <v>40</v>
      </c>
      <c r="BO1" s="23"/>
      <c r="BP1" s="80"/>
      <c r="BQ1" s="81" t="s">
        <v>37</v>
      </c>
      <c r="BR1" s="23"/>
      <c r="BS1" s="81" t="s">
        <v>40</v>
      </c>
      <c r="BT1" s="23"/>
      <c r="BU1" s="80"/>
      <c r="BV1" s="81" t="s">
        <v>37</v>
      </c>
      <c r="BW1" s="23"/>
      <c r="BX1" s="81" t="s">
        <v>40</v>
      </c>
      <c r="BY1" s="23"/>
    </row>
    <row r="2" spans="1:77" ht="13.5" customHeight="1">
      <c r="A2" s="82" t="s">
        <v>19</v>
      </c>
      <c r="B2" s="23"/>
      <c r="C2" s="80"/>
      <c r="D2" s="83">
        <v>34350</v>
      </c>
      <c r="E2" s="23"/>
      <c r="F2" s="83">
        <v>34371</v>
      </c>
      <c r="G2" s="23"/>
      <c r="H2" s="80"/>
      <c r="I2" s="83">
        <v>36541</v>
      </c>
      <c r="J2" s="23"/>
      <c r="K2" s="83">
        <v>36562</v>
      </c>
      <c r="L2" s="23"/>
      <c r="M2" s="80"/>
      <c r="N2" s="83">
        <v>38732</v>
      </c>
      <c r="O2" s="23"/>
      <c r="P2" s="83">
        <v>38746</v>
      </c>
      <c r="Q2" s="23"/>
      <c r="R2" s="80"/>
      <c r="S2" s="83">
        <v>40930</v>
      </c>
      <c r="T2" s="23"/>
      <c r="U2" s="83">
        <v>40944</v>
      </c>
      <c r="V2" s="23"/>
      <c r="W2" s="80"/>
      <c r="X2" s="83">
        <v>43128</v>
      </c>
      <c r="Y2" s="23"/>
      <c r="Z2" s="83"/>
      <c r="AA2" s="23"/>
      <c r="AB2" s="80"/>
      <c r="AC2" s="83"/>
      <c r="AD2" s="23"/>
      <c r="AE2" s="83"/>
      <c r="AF2" s="23"/>
      <c r="AG2" s="80"/>
      <c r="AH2" s="83"/>
      <c r="AI2" s="23"/>
      <c r="AJ2" s="83"/>
      <c r="AK2" s="23"/>
      <c r="AL2" s="80"/>
      <c r="AM2" s="83"/>
      <c r="AN2" s="23"/>
      <c r="AO2" s="83"/>
      <c r="AP2" s="23"/>
      <c r="AQ2" s="80"/>
      <c r="AR2" s="83"/>
      <c r="AS2" s="23"/>
      <c r="AT2" s="83"/>
      <c r="AU2" s="23"/>
      <c r="AV2" s="80"/>
      <c r="AW2" s="83"/>
      <c r="AX2" s="23"/>
      <c r="AY2" s="83"/>
      <c r="AZ2" s="23"/>
      <c r="BA2" s="80"/>
      <c r="BB2" s="83"/>
      <c r="BC2" s="23"/>
      <c r="BD2" s="83"/>
      <c r="BE2" s="23"/>
      <c r="BF2" s="80"/>
      <c r="BG2" s="83"/>
      <c r="BH2" s="23"/>
      <c r="BI2" s="83"/>
      <c r="BJ2" s="23"/>
      <c r="BK2" s="80"/>
      <c r="BL2" s="83"/>
      <c r="BM2" s="23"/>
      <c r="BN2" s="83"/>
      <c r="BO2" s="23"/>
      <c r="BP2" s="80"/>
      <c r="BQ2" s="83"/>
      <c r="BR2" s="23"/>
      <c r="BS2" s="83"/>
      <c r="BT2" s="23"/>
      <c r="BU2" s="80"/>
      <c r="BV2" s="83"/>
      <c r="BW2" s="23"/>
      <c r="BX2" s="83"/>
      <c r="BY2" s="23"/>
    </row>
    <row r="3" spans="1:77" ht="13.5" customHeight="1">
      <c r="A3" s="82" t="s">
        <v>129</v>
      </c>
      <c r="B3" s="84"/>
      <c r="C3" s="80"/>
      <c r="D3" s="83">
        <v>34350</v>
      </c>
      <c r="E3" s="23"/>
      <c r="F3" s="83">
        <v>34371</v>
      </c>
      <c r="G3" s="84"/>
      <c r="H3" s="80"/>
      <c r="I3" s="83">
        <v>36541</v>
      </c>
      <c r="J3" s="23"/>
      <c r="K3" s="83">
        <v>36562</v>
      </c>
      <c r="L3" s="84"/>
      <c r="M3" s="80"/>
      <c r="N3" s="83">
        <v>38732</v>
      </c>
      <c r="O3" s="23"/>
      <c r="P3" s="83">
        <v>38746</v>
      </c>
      <c r="Q3" s="84"/>
      <c r="R3" s="80"/>
      <c r="S3" s="83">
        <v>40930</v>
      </c>
      <c r="T3" s="23"/>
      <c r="U3" s="83">
        <v>40944</v>
      </c>
      <c r="V3" s="84"/>
      <c r="W3" s="80"/>
      <c r="X3" s="83">
        <v>43128</v>
      </c>
      <c r="Y3" s="23"/>
      <c r="Z3" s="83"/>
      <c r="AA3" s="84"/>
      <c r="AB3" s="80"/>
      <c r="AC3" s="83"/>
      <c r="AD3" s="23"/>
      <c r="AE3" s="83"/>
      <c r="AF3" s="84"/>
      <c r="AG3" s="80"/>
      <c r="AH3" s="83"/>
      <c r="AI3" s="23"/>
      <c r="AJ3" s="83"/>
      <c r="AK3" s="84"/>
      <c r="AL3" s="80"/>
      <c r="AM3" s="83"/>
      <c r="AN3" s="23"/>
      <c r="AO3" s="83"/>
      <c r="AP3" s="84"/>
      <c r="AQ3" s="80"/>
      <c r="AR3" s="83"/>
      <c r="AS3" s="23"/>
      <c r="AT3" s="83"/>
      <c r="AU3" s="84"/>
      <c r="AV3" s="80"/>
      <c r="AW3" s="83"/>
      <c r="AX3" s="23"/>
      <c r="AY3" s="83"/>
      <c r="AZ3" s="84"/>
      <c r="BA3" s="80"/>
      <c r="BB3" s="83"/>
      <c r="BC3" s="23"/>
      <c r="BD3" s="83"/>
      <c r="BE3" s="84"/>
      <c r="BF3" s="80"/>
      <c r="BG3" s="83"/>
      <c r="BH3" s="23"/>
      <c r="BI3" s="83"/>
      <c r="BJ3" s="84"/>
      <c r="BK3" s="80"/>
      <c r="BL3" s="83"/>
      <c r="BM3" s="23"/>
      <c r="BN3" s="83"/>
      <c r="BO3" s="84"/>
      <c r="BP3" s="80"/>
      <c r="BQ3" s="83"/>
      <c r="BR3" s="23"/>
      <c r="BS3" s="83"/>
      <c r="BT3" s="84"/>
      <c r="BU3" s="80"/>
      <c r="BV3" s="83"/>
      <c r="BW3" s="23"/>
      <c r="BX3" s="83"/>
      <c r="BY3" s="84"/>
    </row>
    <row r="4" spans="1:77" ht="13.5" customHeight="1">
      <c r="A4" s="85" t="s">
        <v>22</v>
      </c>
      <c r="B4" s="23"/>
      <c r="C4" s="80"/>
      <c r="D4" s="86">
        <v>4085623</v>
      </c>
      <c r="E4" s="29"/>
      <c r="F4" s="86">
        <v>4085622</v>
      </c>
      <c r="G4" s="23"/>
      <c r="H4" s="80"/>
      <c r="I4" s="13">
        <v>4167200</v>
      </c>
      <c r="J4" s="29"/>
      <c r="K4" s="86">
        <v>4167204</v>
      </c>
      <c r="L4" s="23"/>
      <c r="M4" s="80"/>
      <c r="N4" s="86">
        <v>4272537</v>
      </c>
      <c r="O4" s="29"/>
      <c r="P4" s="86">
        <v>4272537</v>
      </c>
      <c r="Q4" s="23"/>
      <c r="R4" s="80"/>
      <c r="S4" s="86">
        <v>4402622</v>
      </c>
      <c r="T4" s="29"/>
      <c r="U4" s="86">
        <v>4402622</v>
      </c>
      <c r="V4" s="23"/>
      <c r="W4" s="80"/>
      <c r="X4" s="111">
        <v>4498004</v>
      </c>
      <c r="Y4" s="29"/>
      <c r="Z4" s="86"/>
      <c r="AA4" s="23"/>
      <c r="AB4" s="80"/>
      <c r="AC4" s="86"/>
      <c r="AD4" s="29"/>
      <c r="AE4" s="86"/>
      <c r="AF4" s="23"/>
      <c r="AG4" s="80"/>
      <c r="AH4" s="86"/>
      <c r="AI4" s="29"/>
      <c r="AJ4" s="86"/>
      <c r="AK4" s="23"/>
      <c r="AL4" s="80"/>
      <c r="AM4" s="86"/>
      <c r="AN4" s="29"/>
      <c r="AO4" s="86"/>
      <c r="AP4" s="23"/>
      <c r="AQ4" s="80"/>
      <c r="AR4" s="86"/>
      <c r="AS4" s="29"/>
      <c r="AT4" s="86"/>
      <c r="AU4" s="23"/>
      <c r="AV4" s="80"/>
      <c r="AW4" s="86"/>
      <c r="AX4" s="29"/>
      <c r="AY4" s="86"/>
      <c r="AZ4" s="23"/>
      <c r="BA4" s="80"/>
      <c r="BB4" s="86"/>
      <c r="BC4" s="29"/>
      <c r="BD4" s="86"/>
      <c r="BE4" s="23"/>
      <c r="BF4" s="80"/>
      <c r="BG4" s="86"/>
      <c r="BH4" s="29"/>
      <c r="BI4" s="86"/>
      <c r="BJ4" s="23"/>
      <c r="BK4" s="80"/>
      <c r="BL4" s="86"/>
      <c r="BM4" s="29"/>
      <c r="BN4" s="86"/>
      <c r="BO4" s="23"/>
      <c r="BP4" s="80"/>
      <c r="BQ4" s="86"/>
      <c r="BR4" s="29"/>
      <c r="BS4" s="86"/>
      <c r="BT4" s="23"/>
      <c r="BU4" s="80"/>
      <c r="BV4" s="86"/>
      <c r="BW4" s="29"/>
      <c r="BX4" s="86"/>
      <c r="BY4" s="23"/>
    </row>
    <row r="5" spans="1:77" ht="13.5" customHeight="1">
      <c r="A5" s="85" t="s">
        <v>23</v>
      </c>
      <c r="B5" s="23"/>
      <c r="C5" s="80"/>
      <c r="D5" s="86">
        <v>3204531</v>
      </c>
      <c r="E5" s="29"/>
      <c r="F5" s="86">
        <v>3214761</v>
      </c>
      <c r="G5" s="23"/>
      <c r="H5" s="80"/>
      <c r="I5" s="13">
        <v>3068150</v>
      </c>
      <c r="J5" s="29"/>
      <c r="K5" s="86">
        <v>3201713</v>
      </c>
      <c r="L5" s="23"/>
      <c r="M5" s="80"/>
      <c r="N5" s="86">
        <v>3025606</v>
      </c>
      <c r="O5" s="29"/>
      <c r="P5" s="86">
        <v>3163667</v>
      </c>
      <c r="Q5" s="23"/>
      <c r="R5" s="80"/>
      <c r="S5" s="86">
        <v>3070429</v>
      </c>
      <c r="T5" s="29"/>
      <c r="U5" s="86">
        <v>2904886</v>
      </c>
      <c r="V5" s="23"/>
      <c r="W5" s="80"/>
      <c r="X5" s="111">
        <v>3002710</v>
      </c>
      <c r="Y5" s="29"/>
      <c r="Z5" s="86"/>
      <c r="AA5" s="23"/>
      <c r="AB5" s="80"/>
      <c r="AC5" s="86"/>
      <c r="AD5" s="29"/>
      <c r="AE5" s="86"/>
      <c r="AF5" s="23"/>
      <c r="AG5" s="80"/>
      <c r="AH5" s="86"/>
      <c r="AI5" s="29"/>
      <c r="AJ5" s="86"/>
      <c r="AK5" s="23"/>
      <c r="AL5" s="80"/>
      <c r="AM5" s="86"/>
      <c r="AN5" s="29"/>
      <c r="AO5" s="86"/>
      <c r="AP5" s="23"/>
      <c r="AQ5" s="80"/>
      <c r="AR5" s="86"/>
      <c r="AS5" s="29"/>
      <c r="AT5" s="86"/>
      <c r="AU5" s="23"/>
      <c r="AV5" s="80"/>
      <c r="AW5" s="86"/>
      <c r="AX5" s="29"/>
      <c r="AY5" s="86"/>
      <c r="AZ5" s="23"/>
      <c r="BA5" s="80"/>
      <c r="BB5" s="86"/>
      <c r="BC5" s="29"/>
      <c r="BD5" s="86"/>
      <c r="BE5" s="23"/>
      <c r="BF5" s="80"/>
      <c r="BG5" s="86"/>
      <c r="BH5" s="29"/>
      <c r="BI5" s="86"/>
      <c r="BJ5" s="23"/>
      <c r="BK5" s="80"/>
      <c r="BL5" s="86"/>
      <c r="BM5" s="29"/>
      <c r="BN5" s="86"/>
      <c r="BO5" s="23"/>
      <c r="BP5" s="80"/>
      <c r="BQ5" s="86"/>
      <c r="BR5" s="29"/>
      <c r="BS5" s="86"/>
      <c r="BT5" s="23"/>
      <c r="BU5" s="80"/>
      <c r="BV5" s="86"/>
      <c r="BW5" s="29"/>
      <c r="BX5" s="86"/>
      <c r="BY5" s="23"/>
    </row>
    <row r="6" spans="1:77" ht="13.5" customHeight="1">
      <c r="A6" s="85" t="s">
        <v>60</v>
      </c>
      <c r="B6" s="23"/>
      <c r="C6" s="80"/>
      <c r="D6" s="87">
        <v>0.78400000000000003</v>
      </c>
      <c r="E6" s="36"/>
      <c r="F6" s="87">
        <v>0.78700000000000003</v>
      </c>
      <c r="G6" s="23"/>
      <c r="H6" s="80"/>
      <c r="I6" s="87">
        <v>0.73599999999999999</v>
      </c>
      <c r="J6" s="36"/>
      <c r="K6" s="87">
        <v>0.76800000000000002</v>
      </c>
      <c r="L6" s="23"/>
      <c r="M6" s="80"/>
      <c r="N6" s="87">
        <v>0.70799999999999996</v>
      </c>
      <c r="O6" s="36"/>
      <c r="P6" s="87">
        <v>0.74</v>
      </c>
      <c r="Q6" s="23"/>
      <c r="R6" s="80"/>
      <c r="S6" s="87">
        <v>0.69699999999999995</v>
      </c>
      <c r="T6" s="36"/>
      <c r="U6" s="87">
        <v>0.66</v>
      </c>
      <c r="V6" s="23"/>
      <c r="W6" s="80"/>
      <c r="X6" s="87">
        <f>X5/X4</f>
        <v>0.66756499104936318</v>
      </c>
      <c r="Y6" s="36"/>
      <c r="Z6" s="87"/>
      <c r="AA6" s="23"/>
      <c r="AB6" s="80"/>
      <c r="AC6" s="87"/>
      <c r="AD6" s="36"/>
      <c r="AE6" s="87"/>
      <c r="AF6" s="23"/>
      <c r="AG6" s="80"/>
      <c r="AH6" s="87"/>
      <c r="AI6" s="36"/>
      <c r="AJ6" s="87"/>
      <c r="AK6" s="23"/>
      <c r="AL6" s="80"/>
      <c r="AM6" s="87"/>
      <c r="AN6" s="36"/>
      <c r="AO6" s="87"/>
      <c r="AP6" s="23"/>
      <c r="AQ6" s="80"/>
      <c r="AR6" s="87"/>
      <c r="AS6" s="36"/>
      <c r="AT6" s="87"/>
      <c r="AU6" s="23"/>
      <c r="AV6" s="80"/>
      <c r="AW6" s="87"/>
      <c r="AX6" s="36"/>
      <c r="AY6" s="87"/>
      <c r="AZ6" s="23"/>
      <c r="BA6" s="80"/>
      <c r="BB6" s="87"/>
      <c r="BC6" s="36"/>
      <c r="BD6" s="87"/>
      <c r="BE6" s="23"/>
      <c r="BF6" s="80"/>
      <c r="BG6" s="87"/>
      <c r="BH6" s="36"/>
      <c r="BI6" s="87"/>
      <c r="BJ6" s="23"/>
      <c r="BK6" s="80"/>
      <c r="BL6" s="87"/>
      <c r="BM6" s="36"/>
      <c r="BN6" s="87"/>
      <c r="BO6" s="23"/>
      <c r="BP6" s="80"/>
      <c r="BQ6" s="87"/>
      <c r="BR6" s="36"/>
      <c r="BS6" s="87"/>
      <c r="BT6" s="23"/>
      <c r="BU6" s="80"/>
      <c r="BV6" s="87"/>
      <c r="BW6" s="36"/>
      <c r="BX6" s="87"/>
      <c r="BY6" s="23"/>
    </row>
    <row r="7" spans="1:77" ht="13.5" customHeight="1">
      <c r="A7" s="85" t="s">
        <v>24</v>
      </c>
      <c r="B7" s="23"/>
      <c r="C7" s="80"/>
      <c r="D7" s="86">
        <v>3195953</v>
      </c>
      <c r="E7" s="29"/>
      <c r="F7" s="86">
        <v>3199780</v>
      </c>
      <c r="G7" s="23"/>
      <c r="H7" s="80"/>
      <c r="I7" s="86">
        <v>3058860</v>
      </c>
      <c r="J7" s="29"/>
      <c r="K7" s="86">
        <v>3058860</v>
      </c>
      <c r="L7" s="23"/>
      <c r="M7" s="80"/>
      <c r="N7" s="86">
        <v>3016801</v>
      </c>
      <c r="O7" s="29"/>
      <c r="P7" s="86">
        <v>3149313</v>
      </c>
      <c r="Q7" s="23"/>
      <c r="R7" s="80"/>
      <c r="S7" s="86">
        <v>3060771</v>
      </c>
      <c r="T7" s="29"/>
      <c r="U7" s="86">
        <v>2879753</v>
      </c>
      <c r="V7" s="23"/>
      <c r="W7" s="80"/>
      <c r="X7" s="111">
        <v>2993668</v>
      </c>
      <c r="Y7" s="29"/>
      <c r="Z7" s="86"/>
      <c r="AA7" s="23"/>
      <c r="AB7" s="80"/>
      <c r="AC7" s="86"/>
      <c r="AD7" s="29"/>
      <c r="AE7" s="86"/>
      <c r="AF7" s="23"/>
      <c r="AG7" s="80"/>
      <c r="AH7" s="86"/>
      <c r="AI7" s="29"/>
      <c r="AJ7" s="86"/>
      <c r="AK7" s="23"/>
      <c r="AL7" s="80"/>
      <c r="AM7" s="86"/>
      <c r="AN7" s="29"/>
      <c r="AO7" s="86"/>
      <c r="AP7" s="23"/>
      <c r="AQ7" s="80"/>
      <c r="AR7" s="86"/>
      <c r="AS7" s="29"/>
      <c r="AT7" s="86"/>
      <c r="AU7" s="23"/>
      <c r="AV7" s="80"/>
      <c r="AW7" s="86"/>
      <c r="AX7" s="29"/>
      <c r="AY7" s="86"/>
      <c r="AZ7" s="23"/>
      <c r="BA7" s="80"/>
      <c r="BB7" s="86"/>
      <c r="BC7" s="29"/>
      <c r="BD7" s="86"/>
      <c r="BE7" s="23"/>
      <c r="BF7" s="80"/>
      <c r="BG7" s="86"/>
      <c r="BH7" s="29"/>
      <c r="BI7" s="86"/>
      <c r="BJ7" s="23"/>
      <c r="BK7" s="80"/>
      <c r="BL7" s="86"/>
      <c r="BM7" s="29"/>
      <c r="BN7" s="86"/>
      <c r="BO7" s="23"/>
      <c r="BP7" s="80"/>
      <c r="BQ7" s="86"/>
      <c r="BR7" s="29"/>
      <c r="BS7" s="86"/>
      <c r="BT7" s="23"/>
      <c r="BU7" s="80"/>
      <c r="BV7" s="86"/>
      <c r="BW7" s="29"/>
      <c r="BX7" s="86"/>
      <c r="BY7" s="23"/>
    </row>
    <row r="8" spans="1:77" ht="13.5" customHeight="1">
      <c r="A8" s="85" t="s">
        <v>61</v>
      </c>
      <c r="B8" s="23"/>
      <c r="C8" s="80"/>
      <c r="D8" s="87">
        <v>0.99732316523073106</v>
      </c>
      <c r="E8" s="36"/>
      <c r="F8" s="87">
        <v>0.99533993351294237</v>
      </c>
      <c r="G8" s="23"/>
      <c r="H8" s="80"/>
      <c r="I8" s="87">
        <v>0.99697211674787733</v>
      </c>
      <c r="J8" s="36"/>
      <c r="K8" s="87">
        <v>0.95538232190080752</v>
      </c>
      <c r="L8" s="23"/>
      <c r="M8" s="80"/>
      <c r="N8" s="87">
        <v>0.997</v>
      </c>
      <c r="O8" s="36"/>
      <c r="P8" s="87">
        <v>0.995</v>
      </c>
      <c r="Q8" s="23"/>
      <c r="R8" s="80"/>
      <c r="S8" s="87">
        <v>0.997</v>
      </c>
      <c r="T8" s="36"/>
      <c r="U8" s="87">
        <v>0.99099999999999999</v>
      </c>
      <c r="V8" s="23"/>
      <c r="W8" s="80"/>
      <c r="X8" s="87">
        <f>X7/X5</f>
        <v>0.99698872018942886</v>
      </c>
      <c r="Y8" s="36"/>
      <c r="Z8" s="87"/>
      <c r="AA8" s="23"/>
      <c r="AB8" s="80"/>
      <c r="AC8" s="87"/>
      <c r="AD8" s="36"/>
      <c r="AE8" s="87"/>
      <c r="AF8" s="23"/>
      <c r="AG8" s="80"/>
      <c r="AH8" s="87"/>
      <c r="AI8" s="36"/>
      <c r="AJ8" s="87"/>
      <c r="AK8" s="23"/>
      <c r="AL8" s="80"/>
      <c r="AM8" s="87"/>
      <c r="AN8" s="36"/>
      <c r="AO8" s="87"/>
      <c r="AP8" s="23"/>
      <c r="AQ8" s="80"/>
      <c r="AR8" s="87"/>
      <c r="AS8" s="36"/>
      <c r="AT8" s="87"/>
      <c r="AU8" s="23"/>
      <c r="AV8" s="80"/>
      <c r="AW8" s="87"/>
      <c r="AX8" s="36"/>
      <c r="AY8" s="87"/>
      <c r="AZ8" s="23"/>
      <c r="BA8" s="80"/>
      <c r="BB8" s="87"/>
      <c r="BC8" s="36"/>
      <c r="BD8" s="87"/>
      <c r="BE8" s="23"/>
      <c r="BF8" s="80"/>
      <c r="BG8" s="87"/>
      <c r="BH8" s="36"/>
      <c r="BI8" s="87"/>
      <c r="BJ8" s="23"/>
      <c r="BK8" s="80"/>
      <c r="BL8" s="87"/>
      <c r="BM8" s="36"/>
      <c r="BN8" s="87"/>
      <c r="BO8" s="23"/>
      <c r="BP8" s="80"/>
      <c r="BQ8" s="87"/>
      <c r="BR8" s="36"/>
      <c r="BS8" s="87"/>
      <c r="BT8" s="23"/>
      <c r="BU8" s="80"/>
      <c r="BV8" s="87"/>
      <c r="BW8" s="36"/>
      <c r="BX8" s="87"/>
      <c r="BY8" s="23"/>
    </row>
    <row r="9" spans="1:77" ht="13.5" customHeight="1">
      <c r="A9" s="21" t="s">
        <v>6</v>
      </c>
      <c r="B9" s="23"/>
      <c r="C9" s="80"/>
      <c r="D9" s="88"/>
      <c r="E9" s="36"/>
      <c r="F9" s="12"/>
      <c r="G9" s="23"/>
      <c r="H9" s="80"/>
      <c r="I9" s="87" t="s">
        <v>405</v>
      </c>
      <c r="J9" s="36"/>
      <c r="K9" s="12" t="s">
        <v>406</v>
      </c>
      <c r="L9" s="23"/>
      <c r="M9" s="80"/>
      <c r="N9" s="87"/>
      <c r="O9" s="36"/>
      <c r="P9" s="12"/>
      <c r="Q9" s="23"/>
      <c r="R9" s="80"/>
      <c r="S9" s="87"/>
      <c r="T9" s="36"/>
      <c r="U9" s="12"/>
      <c r="V9" s="23"/>
      <c r="W9" s="80"/>
      <c r="X9" s="321" t="s">
        <v>978</v>
      </c>
      <c r="Y9" s="36"/>
      <c r="Z9" s="12"/>
      <c r="AA9" s="23"/>
      <c r="AB9" s="80"/>
      <c r="AC9" s="88"/>
      <c r="AD9" s="23"/>
      <c r="AE9" s="12"/>
      <c r="AF9" s="23"/>
      <c r="AG9" s="80"/>
      <c r="AH9" s="88"/>
      <c r="AI9" s="23"/>
      <c r="AJ9" s="12"/>
      <c r="AK9" s="23"/>
      <c r="AL9" s="80"/>
      <c r="AM9" s="88"/>
      <c r="AN9" s="23"/>
      <c r="AO9" s="12"/>
      <c r="AP9" s="23"/>
      <c r="AQ9" s="80"/>
      <c r="AR9" s="88"/>
      <c r="AS9" s="23"/>
      <c r="AT9" s="12"/>
      <c r="AU9" s="23"/>
      <c r="AV9" s="80"/>
      <c r="AW9" s="88"/>
      <c r="AX9" s="23"/>
      <c r="AY9" s="12"/>
      <c r="AZ9" s="23"/>
      <c r="BA9" s="80"/>
      <c r="BB9" s="88"/>
      <c r="BC9" s="23"/>
      <c r="BD9" s="12"/>
      <c r="BE9" s="23"/>
      <c r="BF9" s="80"/>
      <c r="BG9" s="88"/>
      <c r="BH9" s="23"/>
      <c r="BI9" s="12"/>
      <c r="BJ9" s="23"/>
      <c r="BK9" s="80"/>
      <c r="BL9" s="88"/>
      <c r="BM9" s="23"/>
      <c r="BN9" s="12"/>
      <c r="BO9" s="23"/>
      <c r="BP9" s="80"/>
      <c r="BQ9" s="88"/>
      <c r="BR9" s="23"/>
      <c r="BS9" s="12"/>
      <c r="BT9" s="23"/>
      <c r="BU9" s="80"/>
      <c r="BV9" s="88"/>
      <c r="BW9" s="23"/>
      <c r="BX9" s="12"/>
      <c r="BY9" s="23"/>
    </row>
    <row r="10" spans="1:77" ht="31.5" customHeight="1">
      <c r="A10" s="43" t="s">
        <v>407</v>
      </c>
      <c r="B10" s="43" t="s">
        <v>38</v>
      </c>
      <c r="C10" s="44" t="s">
        <v>39</v>
      </c>
      <c r="D10" s="81" t="s">
        <v>111</v>
      </c>
      <c r="E10" s="89" t="s">
        <v>112</v>
      </c>
      <c r="F10" s="81" t="s">
        <v>113</v>
      </c>
      <c r="G10" s="89" t="s">
        <v>114</v>
      </c>
      <c r="H10" s="44" t="s">
        <v>39</v>
      </c>
      <c r="I10" s="81" t="s">
        <v>111</v>
      </c>
      <c r="J10" s="89" t="s">
        <v>112</v>
      </c>
      <c r="K10" s="81" t="s">
        <v>113</v>
      </c>
      <c r="L10" s="89" t="s">
        <v>114</v>
      </c>
      <c r="M10" s="44" t="s">
        <v>39</v>
      </c>
      <c r="N10" s="81" t="s">
        <v>111</v>
      </c>
      <c r="O10" s="89" t="s">
        <v>112</v>
      </c>
      <c r="P10" s="81" t="s">
        <v>113</v>
      </c>
      <c r="Q10" s="89" t="s">
        <v>114</v>
      </c>
      <c r="R10" s="44" t="s">
        <v>39</v>
      </c>
      <c r="S10" s="81" t="s">
        <v>111</v>
      </c>
      <c r="T10" s="89" t="s">
        <v>112</v>
      </c>
      <c r="U10" s="81" t="s">
        <v>113</v>
      </c>
      <c r="V10" s="89" t="s">
        <v>114</v>
      </c>
      <c r="W10" s="44" t="s">
        <v>39</v>
      </c>
      <c r="X10" s="81" t="s">
        <v>111</v>
      </c>
      <c r="Y10" s="89" t="s">
        <v>112</v>
      </c>
      <c r="Z10" s="81" t="s">
        <v>113</v>
      </c>
      <c r="AA10" s="89" t="s">
        <v>114</v>
      </c>
      <c r="AB10" s="44" t="s">
        <v>39</v>
      </c>
      <c r="AC10" s="81" t="s">
        <v>111</v>
      </c>
      <c r="AD10" s="89" t="s">
        <v>112</v>
      </c>
      <c r="AE10" s="81" t="s">
        <v>113</v>
      </c>
      <c r="AF10" s="89" t="s">
        <v>114</v>
      </c>
      <c r="AG10" s="44" t="s">
        <v>39</v>
      </c>
      <c r="AH10" s="81" t="s">
        <v>111</v>
      </c>
      <c r="AI10" s="89" t="s">
        <v>112</v>
      </c>
      <c r="AJ10" s="81" t="s">
        <v>113</v>
      </c>
      <c r="AK10" s="89" t="s">
        <v>114</v>
      </c>
      <c r="AL10" s="44" t="s">
        <v>39</v>
      </c>
      <c r="AM10" s="81" t="s">
        <v>111</v>
      </c>
      <c r="AN10" s="89" t="s">
        <v>112</v>
      </c>
      <c r="AO10" s="81" t="s">
        <v>113</v>
      </c>
      <c r="AP10" s="89" t="s">
        <v>114</v>
      </c>
      <c r="AQ10" s="44" t="s">
        <v>39</v>
      </c>
      <c r="AR10" s="81" t="s">
        <v>111</v>
      </c>
      <c r="AS10" s="89" t="s">
        <v>112</v>
      </c>
      <c r="AT10" s="81" t="s">
        <v>113</v>
      </c>
      <c r="AU10" s="89" t="s">
        <v>114</v>
      </c>
      <c r="AV10" s="44" t="s">
        <v>39</v>
      </c>
      <c r="AW10" s="81" t="s">
        <v>111</v>
      </c>
      <c r="AX10" s="89" t="s">
        <v>112</v>
      </c>
      <c r="AY10" s="81" t="s">
        <v>113</v>
      </c>
      <c r="AZ10" s="89" t="s">
        <v>114</v>
      </c>
      <c r="BA10" s="44" t="s">
        <v>39</v>
      </c>
      <c r="BB10" s="81" t="s">
        <v>111</v>
      </c>
      <c r="BC10" s="89" t="s">
        <v>112</v>
      </c>
      <c r="BD10" s="81" t="s">
        <v>113</v>
      </c>
      <c r="BE10" s="89" t="s">
        <v>114</v>
      </c>
      <c r="BF10" s="44" t="s">
        <v>39</v>
      </c>
      <c r="BG10" s="81" t="s">
        <v>111</v>
      </c>
      <c r="BH10" s="89" t="s">
        <v>112</v>
      </c>
      <c r="BI10" s="81" t="s">
        <v>113</v>
      </c>
      <c r="BJ10" s="89" t="s">
        <v>114</v>
      </c>
      <c r="BK10" s="44" t="s">
        <v>39</v>
      </c>
      <c r="BL10" s="81" t="s">
        <v>111</v>
      </c>
      <c r="BM10" s="89" t="s">
        <v>112</v>
      </c>
      <c r="BN10" s="81" t="s">
        <v>113</v>
      </c>
      <c r="BO10" s="89" t="s">
        <v>114</v>
      </c>
      <c r="BP10" s="44" t="s">
        <v>39</v>
      </c>
      <c r="BQ10" s="81" t="s">
        <v>111</v>
      </c>
      <c r="BR10" s="89" t="s">
        <v>112</v>
      </c>
      <c r="BS10" s="81" t="s">
        <v>113</v>
      </c>
      <c r="BT10" s="89" t="s">
        <v>114</v>
      </c>
      <c r="BU10" s="44" t="s">
        <v>39</v>
      </c>
      <c r="BV10" s="81" t="s">
        <v>111</v>
      </c>
      <c r="BW10" s="89" t="s">
        <v>112</v>
      </c>
      <c r="BX10" s="81" t="s">
        <v>113</v>
      </c>
      <c r="BY10" s="89" t="s">
        <v>114</v>
      </c>
    </row>
    <row r="11" spans="1:77" ht="13.5" customHeight="1">
      <c r="A11" s="50" t="s">
        <v>848</v>
      </c>
      <c r="B11" s="50" t="s">
        <v>821</v>
      </c>
      <c r="C11" s="90" t="s">
        <v>289</v>
      </c>
      <c r="D11" s="91">
        <v>828038</v>
      </c>
      <c r="E11" s="94">
        <v>0.25900000000000001</v>
      </c>
      <c r="F11" s="91">
        <v>1723485</v>
      </c>
      <c r="G11" s="94">
        <v>0.53900000000000003</v>
      </c>
      <c r="H11" s="90"/>
      <c r="I11" s="91"/>
      <c r="J11" s="92"/>
      <c r="K11" s="91"/>
      <c r="L11" s="92"/>
      <c r="M11" s="90"/>
      <c r="N11" s="91"/>
      <c r="O11" s="92"/>
      <c r="P11" s="91"/>
      <c r="Q11" s="92"/>
      <c r="R11" s="90"/>
      <c r="S11" s="91"/>
      <c r="T11" s="92"/>
      <c r="U11" s="91"/>
      <c r="V11" s="92"/>
      <c r="W11" s="90"/>
      <c r="X11" s="91"/>
      <c r="Y11" s="92"/>
      <c r="Z11" s="91"/>
      <c r="AA11" s="92"/>
      <c r="AB11" s="90"/>
      <c r="AC11" s="91"/>
      <c r="AD11" s="92"/>
      <c r="AE11" s="91"/>
      <c r="AF11" s="92"/>
      <c r="AG11" s="90"/>
      <c r="AH11" s="91"/>
      <c r="AI11" s="92"/>
      <c r="AJ11" s="91"/>
      <c r="AK11" s="92"/>
      <c r="AL11" s="90"/>
      <c r="AM11" s="91"/>
      <c r="AN11" s="92"/>
      <c r="AO11" s="91"/>
      <c r="AP11" s="92"/>
      <c r="AQ11" s="90"/>
      <c r="AR11" s="91"/>
      <c r="AS11" s="92"/>
      <c r="AT11" s="91"/>
      <c r="AU11" s="92"/>
      <c r="AV11" s="90"/>
      <c r="AW11" s="91"/>
      <c r="AX11" s="92"/>
      <c r="AY11" s="91"/>
      <c r="AZ11" s="92"/>
      <c r="BA11" s="90"/>
      <c r="BB11" s="91"/>
      <c r="BC11" s="92"/>
      <c r="BD11" s="91"/>
      <c r="BE11" s="92"/>
      <c r="BF11" s="90"/>
      <c r="BG11" s="91"/>
      <c r="BH11" s="92"/>
      <c r="BI11" s="91"/>
      <c r="BJ11" s="92"/>
      <c r="BK11" s="90"/>
      <c r="BL11" s="91"/>
      <c r="BM11" s="92"/>
      <c r="BN11" s="91"/>
      <c r="BO11" s="92"/>
      <c r="BP11" s="90"/>
      <c r="BQ11" s="91"/>
      <c r="BR11" s="92"/>
      <c r="BS11" s="91"/>
      <c r="BT11" s="92"/>
      <c r="BU11" s="90"/>
      <c r="BV11" s="91"/>
      <c r="BW11" s="92"/>
      <c r="BX11" s="91"/>
      <c r="BY11" s="92"/>
    </row>
    <row r="12" spans="1:77" ht="13.5" customHeight="1">
      <c r="A12" s="50" t="s">
        <v>849</v>
      </c>
      <c r="B12" s="50" t="s">
        <v>822</v>
      </c>
      <c r="C12" s="90" t="s">
        <v>295</v>
      </c>
      <c r="D12" s="91">
        <v>702211</v>
      </c>
      <c r="E12" s="94">
        <v>0.22</v>
      </c>
      <c r="F12" s="91">
        <v>1476294</v>
      </c>
      <c r="G12" s="94">
        <v>0.46100000000000002</v>
      </c>
      <c r="H12" s="90" t="s">
        <v>295</v>
      </c>
      <c r="I12" s="91">
        <v>241877</v>
      </c>
      <c r="J12" s="94">
        <v>7.9000000000000001E-2</v>
      </c>
      <c r="K12" s="91"/>
      <c r="L12" s="92"/>
      <c r="M12" s="90"/>
      <c r="N12" s="91"/>
      <c r="O12" s="92"/>
      <c r="P12" s="91"/>
      <c r="Q12" s="92"/>
      <c r="R12" s="90"/>
      <c r="S12" s="91"/>
      <c r="T12" s="92"/>
      <c r="U12" s="91"/>
      <c r="V12" s="92"/>
      <c r="W12" s="90"/>
      <c r="X12" s="91"/>
      <c r="Y12" s="92"/>
      <c r="Z12" s="91"/>
      <c r="AA12" s="92"/>
      <c r="AB12" s="90"/>
      <c r="AC12" s="91"/>
      <c r="AD12" s="92"/>
      <c r="AE12" s="91"/>
      <c r="AF12" s="92"/>
      <c r="AG12" s="90"/>
      <c r="AH12" s="91"/>
      <c r="AI12" s="92"/>
      <c r="AJ12" s="91"/>
      <c r="AK12" s="92"/>
      <c r="AL12" s="90"/>
      <c r="AM12" s="91"/>
      <c r="AN12" s="92"/>
      <c r="AO12" s="91"/>
      <c r="AP12" s="92"/>
      <c r="AQ12" s="90"/>
      <c r="AR12" s="91"/>
      <c r="AS12" s="92"/>
      <c r="AT12" s="91"/>
      <c r="AU12" s="92"/>
      <c r="AV12" s="90"/>
      <c r="AW12" s="91"/>
      <c r="AX12" s="92"/>
      <c r="AY12" s="91"/>
      <c r="AZ12" s="92"/>
      <c r="BA12" s="90"/>
      <c r="BB12" s="91"/>
      <c r="BC12" s="92"/>
      <c r="BD12" s="91"/>
      <c r="BE12" s="92"/>
      <c r="BF12" s="90"/>
      <c r="BG12" s="91"/>
      <c r="BH12" s="92"/>
      <c r="BI12" s="91"/>
      <c r="BJ12" s="92"/>
      <c r="BK12" s="90"/>
      <c r="BL12" s="91"/>
      <c r="BM12" s="92"/>
      <c r="BN12" s="91"/>
      <c r="BO12" s="92"/>
      <c r="BP12" s="90"/>
      <c r="BQ12" s="91"/>
      <c r="BR12" s="92"/>
      <c r="BS12" s="91"/>
      <c r="BT12" s="92"/>
      <c r="BU12" s="90"/>
      <c r="BV12" s="91"/>
      <c r="BW12" s="92"/>
      <c r="BX12" s="91"/>
      <c r="BY12" s="92"/>
    </row>
    <row r="13" spans="1:77" ht="13.5" customHeight="1">
      <c r="A13" s="50" t="s">
        <v>850</v>
      </c>
      <c r="B13" s="50" t="s">
        <v>823</v>
      </c>
      <c r="C13" s="90" t="s">
        <v>301</v>
      </c>
      <c r="D13" s="91">
        <v>623415</v>
      </c>
      <c r="E13" s="94">
        <v>0.19500000000000001</v>
      </c>
      <c r="F13" s="91"/>
      <c r="G13" s="94"/>
      <c r="H13" s="90"/>
      <c r="I13" s="91"/>
      <c r="J13" s="92"/>
      <c r="K13" s="91"/>
      <c r="L13" s="94"/>
      <c r="M13" s="90"/>
      <c r="N13" s="91"/>
      <c r="O13" s="94"/>
      <c r="P13" s="91"/>
      <c r="Q13" s="94"/>
      <c r="R13" s="90" t="s">
        <v>301</v>
      </c>
      <c r="S13" s="91" t="s">
        <v>774</v>
      </c>
      <c r="T13" s="94">
        <v>0.17499999999999999</v>
      </c>
      <c r="U13" s="91"/>
      <c r="V13" s="94"/>
      <c r="W13" s="90" t="s">
        <v>367</v>
      </c>
      <c r="X13" s="91">
        <v>185305</v>
      </c>
      <c r="Y13" s="94">
        <f>X13/$X$7</f>
        <v>6.189898145018085E-2</v>
      </c>
      <c r="Z13" s="91"/>
      <c r="AA13" s="94"/>
      <c r="AB13" s="90"/>
      <c r="AC13" s="91"/>
      <c r="AD13" s="94"/>
      <c r="AE13" s="91"/>
      <c r="AF13" s="94"/>
      <c r="AG13" s="90"/>
      <c r="AH13" s="91"/>
      <c r="AI13" s="94"/>
      <c r="AJ13" s="91"/>
      <c r="AK13" s="94"/>
      <c r="AL13" s="90"/>
      <c r="AM13" s="91"/>
      <c r="AN13" s="94"/>
      <c r="AO13" s="91"/>
      <c r="AP13" s="94"/>
      <c r="AQ13" s="90"/>
      <c r="AR13" s="91"/>
      <c r="AS13" s="94"/>
      <c r="AT13" s="91"/>
      <c r="AU13" s="94"/>
      <c r="AV13" s="90"/>
      <c r="AW13" s="91"/>
      <c r="AX13" s="94"/>
      <c r="AY13" s="91"/>
      <c r="AZ13" s="94"/>
      <c r="BA13" s="90"/>
      <c r="BB13" s="91"/>
      <c r="BC13" s="94"/>
      <c r="BD13" s="91"/>
      <c r="BE13" s="94"/>
      <c r="BF13" s="90"/>
      <c r="BG13" s="91"/>
      <c r="BH13" s="94"/>
      <c r="BI13" s="91"/>
      <c r="BJ13" s="94"/>
      <c r="BK13" s="90"/>
      <c r="BL13" s="91"/>
      <c r="BM13" s="94"/>
      <c r="BN13" s="91"/>
      <c r="BO13" s="94"/>
      <c r="BP13" s="90"/>
      <c r="BQ13" s="91"/>
      <c r="BR13" s="94"/>
      <c r="BS13" s="91"/>
      <c r="BT13" s="94"/>
      <c r="BU13" s="90"/>
      <c r="BV13" s="91"/>
      <c r="BW13" s="94"/>
      <c r="BX13" s="91"/>
      <c r="BY13" s="94"/>
    </row>
    <row r="14" spans="1:77" ht="13.5" customHeight="1">
      <c r="A14" s="50" t="s">
        <v>851</v>
      </c>
      <c r="B14" s="50" t="s">
        <v>824</v>
      </c>
      <c r="C14" s="95" t="s">
        <v>311</v>
      </c>
      <c r="D14" s="91">
        <v>485035</v>
      </c>
      <c r="E14" s="94">
        <v>0.152</v>
      </c>
      <c r="F14" s="91"/>
      <c r="G14" s="94"/>
      <c r="H14" s="95"/>
      <c r="I14" s="91"/>
      <c r="J14" s="92"/>
      <c r="K14" s="91"/>
      <c r="L14" s="94"/>
      <c r="M14" s="96"/>
      <c r="N14" s="91"/>
      <c r="O14" s="94"/>
      <c r="P14" s="91"/>
      <c r="Q14" s="94"/>
      <c r="R14" s="95"/>
      <c r="S14" s="91"/>
      <c r="T14" s="94"/>
      <c r="U14" s="91"/>
      <c r="V14" s="94"/>
      <c r="W14" s="95"/>
      <c r="X14" s="91"/>
      <c r="Y14" s="94"/>
      <c r="Z14" s="91"/>
      <c r="AA14" s="94"/>
      <c r="AB14" s="95"/>
      <c r="AC14" s="91"/>
      <c r="AD14" s="94"/>
      <c r="AE14" s="91"/>
      <c r="AF14" s="94"/>
      <c r="AG14" s="95"/>
      <c r="AH14" s="91"/>
      <c r="AI14" s="94"/>
      <c r="AJ14" s="91"/>
      <c r="AK14" s="94"/>
      <c r="AL14" s="95"/>
      <c r="AM14" s="91"/>
      <c r="AN14" s="94"/>
      <c r="AO14" s="91"/>
      <c r="AP14" s="94"/>
      <c r="AQ14" s="95"/>
      <c r="AR14" s="91"/>
      <c r="AS14" s="94"/>
      <c r="AT14" s="91"/>
      <c r="AU14" s="94"/>
      <c r="AV14" s="95"/>
      <c r="AW14" s="91"/>
      <c r="AX14" s="94"/>
      <c r="AY14" s="91"/>
      <c r="AZ14" s="94"/>
      <c r="BA14" s="95"/>
      <c r="BB14" s="91"/>
      <c r="BC14" s="94"/>
      <c r="BD14" s="91"/>
      <c r="BE14" s="94"/>
      <c r="BF14" s="95"/>
      <c r="BG14" s="91"/>
      <c r="BH14" s="94"/>
      <c r="BI14" s="91"/>
      <c r="BJ14" s="94"/>
      <c r="BK14" s="95"/>
      <c r="BL14" s="91"/>
      <c r="BM14" s="94"/>
      <c r="BN14" s="91"/>
      <c r="BO14" s="94"/>
      <c r="BP14" s="95"/>
      <c r="BQ14" s="91"/>
      <c r="BR14" s="94"/>
      <c r="BS14" s="91"/>
      <c r="BT14" s="94"/>
      <c r="BU14" s="95"/>
      <c r="BV14" s="91"/>
      <c r="BW14" s="94"/>
      <c r="BX14" s="91"/>
      <c r="BY14" s="94"/>
    </row>
    <row r="15" spans="1:77" ht="13.5" customHeight="1">
      <c r="A15" s="50" t="s">
        <v>852</v>
      </c>
      <c r="B15" s="50" t="s">
        <v>825</v>
      </c>
      <c r="C15" s="96" t="s">
        <v>316</v>
      </c>
      <c r="D15" s="91">
        <v>122820</v>
      </c>
      <c r="E15" s="94">
        <v>3.7999999999999999E-2</v>
      </c>
      <c r="F15" s="91"/>
      <c r="G15" s="97"/>
      <c r="H15" s="96"/>
      <c r="I15" s="91"/>
      <c r="J15" s="92"/>
      <c r="K15" s="91"/>
      <c r="L15" s="97"/>
      <c r="M15" s="96"/>
      <c r="N15" s="91"/>
      <c r="O15" s="97"/>
      <c r="P15" s="91"/>
      <c r="Q15" s="97"/>
      <c r="R15" s="96"/>
      <c r="S15" s="91"/>
      <c r="T15" s="97"/>
      <c r="U15" s="91"/>
      <c r="V15" s="97"/>
      <c r="W15" s="96"/>
      <c r="X15" s="91"/>
      <c r="Y15" s="97"/>
      <c r="Z15" s="91"/>
      <c r="AA15" s="97"/>
      <c r="AB15" s="96"/>
      <c r="AC15" s="91"/>
      <c r="AD15" s="97"/>
      <c r="AE15" s="91"/>
      <c r="AF15" s="97"/>
      <c r="AG15" s="96"/>
      <c r="AH15" s="91"/>
      <c r="AI15" s="97"/>
      <c r="AJ15" s="91"/>
      <c r="AK15" s="97"/>
      <c r="AL15" s="96"/>
      <c r="AM15" s="91"/>
      <c r="AN15" s="97"/>
      <c r="AO15" s="91"/>
      <c r="AP15" s="97"/>
      <c r="AQ15" s="96"/>
      <c r="AR15" s="91"/>
      <c r="AS15" s="97"/>
      <c r="AT15" s="91"/>
      <c r="AU15" s="97"/>
      <c r="AV15" s="96"/>
      <c r="AW15" s="91"/>
      <c r="AX15" s="97"/>
      <c r="AY15" s="91"/>
      <c r="AZ15" s="97"/>
      <c r="BA15" s="96"/>
      <c r="BB15" s="91"/>
      <c r="BC15" s="97"/>
      <c r="BD15" s="91"/>
      <c r="BE15" s="97"/>
      <c r="BF15" s="96"/>
      <c r="BG15" s="91"/>
      <c r="BH15" s="97"/>
      <c r="BI15" s="91"/>
      <c r="BJ15" s="97"/>
      <c r="BK15" s="96"/>
      <c r="BL15" s="91"/>
      <c r="BM15" s="97"/>
      <c r="BN15" s="91"/>
      <c r="BO15" s="97"/>
      <c r="BP15" s="96"/>
      <c r="BQ15" s="91"/>
      <c r="BR15" s="97"/>
      <c r="BS15" s="91"/>
      <c r="BT15" s="97"/>
      <c r="BU15" s="96"/>
      <c r="BV15" s="91"/>
      <c r="BW15" s="97"/>
      <c r="BX15" s="91"/>
      <c r="BY15" s="97"/>
    </row>
    <row r="16" spans="1:77" ht="13.5" customHeight="1">
      <c r="A16" s="50" t="s">
        <v>853</v>
      </c>
      <c r="B16" s="50" t="s">
        <v>826</v>
      </c>
      <c r="C16" s="98" t="s">
        <v>322</v>
      </c>
      <c r="D16" s="91">
        <v>31453</v>
      </c>
      <c r="E16" s="94">
        <v>0.01</v>
      </c>
      <c r="F16" s="91"/>
      <c r="G16" s="97"/>
      <c r="H16" s="98"/>
      <c r="I16" s="91"/>
      <c r="J16" s="92"/>
      <c r="K16" s="91"/>
      <c r="L16" s="97"/>
      <c r="M16" s="98"/>
      <c r="N16" s="91"/>
      <c r="O16" s="97"/>
      <c r="P16" s="91"/>
      <c r="Q16" s="97"/>
      <c r="R16" s="98"/>
      <c r="S16" s="91"/>
      <c r="T16" s="97"/>
      <c r="U16" s="91"/>
      <c r="V16" s="97"/>
      <c r="W16" s="98"/>
      <c r="X16" s="91"/>
      <c r="Y16" s="97"/>
      <c r="Z16" s="91"/>
      <c r="AA16" s="97"/>
      <c r="AB16" s="98"/>
      <c r="AC16" s="91"/>
      <c r="AD16" s="97"/>
      <c r="AE16" s="91"/>
      <c r="AF16" s="97"/>
      <c r="AG16" s="98"/>
      <c r="AH16" s="91"/>
      <c r="AI16" s="97"/>
      <c r="AJ16" s="91"/>
      <c r="AK16" s="97"/>
      <c r="AL16" s="98"/>
      <c r="AM16" s="91"/>
      <c r="AN16" s="97"/>
      <c r="AO16" s="91"/>
      <c r="AP16" s="97"/>
      <c r="AQ16" s="98"/>
      <c r="AR16" s="91"/>
      <c r="AS16" s="97"/>
      <c r="AT16" s="91"/>
      <c r="AU16" s="97"/>
      <c r="AV16" s="98"/>
      <c r="AW16" s="91"/>
      <c r="AX16" s="97"/>
      <c r="AY16" s="91"/>
      <c r="AZ16" s="97"/>
      <c r="BA16" s="98"/>
      <c r="BB16" s="91"/>
      <c r="BC16" s="97"/>
      <c r="BD16" s="91"/>
      <c r="BE16" s="97"/>
      <c r="BF16" s="98"/>
      <c r="BG16" s="91"/>
      <c r="BH16" s="97"/>
      <c r="BI16" s="91"/>
      <c r="BJ16" s="97"/>
      <c r="BK16" s="98"/>
      <c r="BL16" s="91"/>
      <c r="BM16" s="97"/>
      <c r="BN16" s="91"/>
      <c r="BO16" s="97"/>
      <c r="BP16" s="98"/>
      <c r="BQ16" s="91"/>
      <c r="BR16" s="97"/>
      <c r="BS16" s="91"/>
      <c r="BT16" s="97"/>
      <c r="BU16" s="98"/>
      <c r="BV16" s="91"/>
      <c r="BW16" s="97"/>
      <c r="BX16" s="91"/>
      <c r="BY16" s="97"/>
    </row>
    <row r="17" spans="1:77" ht="13.5" customHeight="1">
      <c r="A17" s="50" t="s">
        <v>854</v>
      </c>
      <c r="B17" s="50" t="s">
        <v>827</v>
      </c>
      <c r="C17" s="96" t="s">
        <v>330</v>
      </c>
      <c r="D17" s="91">
        <v>30622</v>
      </c>
      <c r="E17" s="94">
        <v>0.01</v>
      </c>
      <c r="F17" s="91"/>
      <c r="G17" s="97"/>
      <c r="H17" s="96"/>
      <c r="I17" s="91"/>
      <c r="J17" s="92"/>
      <c r="K17" s="91"/>
      <c r="L17" s="97"/>
      <c r="M17" s="96"/>
      <c r="N17" s="91"/>
      <c r="O17" s="97"/>
      <c r="P17" s="91"/>
      <c r="Q17" s="97"/>
      <c r="R17" s="96"/>
      <c r="S17" s="91"/>
      <c r="T17" s="97"/>
      <c r="U17" s="91"/>
      <c r="V17" s="97"/>
      <c r="W17" s="96"/>
      <c r="X17" s="91"/>
      <c r="Y17" s="97"/>
      <c r="Z17" s="91"/>
      <c r="AA17" s="97"/>
      <c r="AB17" s="96"/>
      <c r="AC17" s="91"/>
      <c r="AD17" s="97"/>
      <c r="AE17" s="91"/>
      <c r="AF17" s="97"/>
      <c r="AG17" s="96"/>
      <c r="AH17" s="91"/>
      <c r="AI17" s="97"/>
      <c r="AJ17" s="91"/>
      <c r="AK17" s="97"/>
      <c r="AL17" s="96"/>
      <c r="AM17" s="91"/>
      <c r="AN17" s="97"/>
      <c r="AO17" s="91"/>
      <c r="AP17" s="97"/>
      <c r="AQ17" s="96"/>
      <c r="AR17" s="91"/>
      <c r="AS17" s="97"/>
      <c r="AT17" s="91"/>
      <c r="AU17" s="97"/>
      <c r="AV17" s="96"/>
      <c r="AW17" s="91"/>
      <c r="AX17" s="97"/>
      <c r="AY17" s="91"/>
      <c r="AZ17" s="97"/>
      <c r="BA17" s="96"/>
      <c r="BB17" s="91"/>
      <c r="BC17" s="97"/>
      <c r="BD17" s="91"/>
      <c r="BE17" s="97"/>
      <c r="BF17" s="96"/>
      <c r="BG17" s="91"/>
      <c r="BH17" s="97"/>
      <c r="BI17" s="91"/>
      <c r="BJ17" s="97"/>
      <c r="BK17" s="96"/>
      <c r="BL17" s="91"/>
      <c r="BM17" s="97"/>
      <c r="BN17" s="91"/>
      <c r="BO17" s="97"/>
      <c r="BP17" s="96"/>
      <c r="BQ17" s="91"/>
      <c r="BR17" s="97"/>
      <c r="BS17" s="91"/>
      <c r="BT17" s="97"/>
      <c r="BU17" s="96"/>
      <c r="BV17" s="91"/>
      <c r="BW17" s="97"/>
      <c r="BX17" s="91"/>
      <c r="BY17" s="97"/>
    </row>
    <row r="18" spans="1:77" ht="13.5" customHeight="1">
      <c r="A18" s="50" t="s">
        <v>855</v>
      </c>
      <c r="B18" s="50" t="s">
        <v>828</v>
      </c>
      <c r="C18" s="95"/>
      <c r="D18" s="91">
        <v>186936</v>
      </c>
      <c r="E18" s="94">
        <v>5.7999999999999996E-2</v>
      </c>
      <c r="F18" s="91"/>
      <c r="G18" s="97"/>
      <c r="H18" s="95"/>
      <c r="I18" s="91"/>
      <c r="J18" s="97"/>
      <c r="K18" s="91"/>
      <c r="L18" s="97"/>
      <c r="M18" s="96"/>
      <c r="N18" s="91"/>
      <c r="O18" s="97"/>
      <c r="P18" s="91"/>
      <c r="Q18" s="97"/>
      <c r="R18" s="96"/>
      <c r="S18" s="91"/>
      <c r="T18" s="97"/>
      <c r="U18" s="91"/>
      <c r="V18" s="97"/>
      <c r="W18" s="95"/>
      <c r="X18" s="91"/>
      <c r="Y18" s="97"/>
      <c r="Z18" s="91"/>
      <c r="AA18" s="97"/>
      <c r="AB18" s="95"/>
      <c r="AC18" s="91"/>
      <c r="AD18" s="97"/>
      <c r="AE18" s="91"/>
      <c r="AF18" s="97"/>
      <c r="AG18" s="95"/>
      <c r="AH18" s="91"/>
      <c r="AI18" s="97"/>
      <c r="AJ18" s="91"/>
      <c r="AK18" s="97"/>
      <c r="AL18" s="95"/>
      <c r="AM18" s="91"/>
      <c r="AN18" s="97"/>
      <c r="AO18" s="91"/>
      <c r="AP18" s="97"/>
      <c r="AQ18" s="95"/>
      <c r="AR18" s="91"/>
      <c r="AS18" s="97"/>
      <c r="AT18" s="91"/>
      <c r="AU18" s="97"/>
      <c r="AV18" s="95"/>
      <c r="AW18" s="91"/>
      <c r="AX18" s="97"/>
      <c r="AY18" s="91"/>
      <c r="AZ18" s="97"/>
      <c r="BA18" s="95"/>
      <c r="BB18" s="91"/>
      <c r="BC18" s="97"/>
      <c r="BD18" s="91"/>
      <c r="BE18" s="97"/>
      <c r="BF18" s="95"/>
      <c r="BG18" s="91"/>
      <c r="BH18" s="97"/>
      <c r="BI18" s="91"/>
      <c r="BJ18" s="97"/>
      <c r="BK18" s="95"/>
      <c r="BL18" s="91"/>
      <c r="BM18" s="97"/>
      <c r="BN18" s="91"/>
      <c r="BO18" s="97"/>
      <c r="BP18" s="95"/>
      <c r="BQ18" s="91"/>
      <c r="BR18" s="97"/>
      <c r="BS18" s="91"/>
      <c r="BT18" s="97"/>
      <c r="BU18" s="95"/>
      <c r="BV18" s="91"/>
      <c r="BW18" s="97"/>
      <c r="BX18" s="91"/>
      <c r="BY18" s="97"/>
    </row>
    <row r="19" spans="1:77" ht="13.5" customHeight="1">
      <c r="A19" s="50" t="s">
        <v>856</v>
      </c>
      <c r="B19" s="50" t="s">
        <v>829</v>
      </c>
      <c r="C19" s="96"/>
      <c r="D19" s="91">
        <v>95650</v>
      </c>
      <c r="E19" s="94">
        <v>0.03</v>
      </c>
      <c r="F19" s="91"/>
      <c r="G19" s="97"/>
      <c r="H19" s="96"/>
      <c r="I19" s="91"/>
      <c r="J19" s="97"/>
      <c r="K19" s="91"/>
      <c r="L19" s="97"/>
      <c r="M19" s="96"/>
      <c r="N19" s="91"/>
      <c r="O19" s="97"/>
      <c r="P19" s="91"/>
      <c r="Q19" s="97"/>
      <c r="R19" s="96"/>
      <c r="S19" s="91"/>
      <c r="T19" s="97"/>
      <c r="U19" s="91"/>
      <c r="V19" s="97"/>
      <c r="W19" s="96"/>
      <c r="X19" s="91"/>
      <c r="Y19" s="97"/>
      <c r="Z19" s="91"/>
      <c r="AA19" s="97"/>
      <c r="AB19" s="96"/>
      <c r="AC19" s="91"/>
      <c r="AD19" s="97"/>
      <c r="AE19" s="91"/>
      <c r="AF19" s="97"/>
      <c r="AG19" s="96"/>
      <c r="AH19" s="91"/>
      <c r="AI19" s="97"/>
      <c r="AJ19" s="91"/>
      <c r="AK19" s="97"/>
      <c r="AL19" s="96"/>
      <c r="AM19" s="91"/>
      <c r="AN19" s="97"/>
      <c r="AO19" s="91"/>
      <c r="AP19" s="97"/>
      <c r="AQ19" s="96"/>
      <c r="AR19" s="91"/>
      <c r="AS19" s="97"/>
      <c r="AT19" s="91"/>
      <c r="AU19" s="97"/>
      <c r="AV19" s="96"/>
      <c r="AW19" s="91"/>
      <c r="AX19" s="97"/>
      <c r="AY19" s="91"/>
      <c r="AZ19" s="97"/>
      <c r="BA19" s="96"/>
      <c r="BB19" s="91"/>
      <c r="BC19" s="97"/>
      <c r="BD19" s="91"/>
      <c r="BE19" s="97"/>
      <c r="BF19" s="96"/>
      <c r="BG19" s="91"/>
      <c r="BH19" s="97"/>
      <c r="BI19" s="91"/>
      <c r="BJ19" s="97"/>
      <c r="BK19" s="96"/>
      <c r="BL19" s="91"/>
      <c r="BM19" s="97"/>
      <c r="BN19" s="91"/>
      <c r="BO19" s="97"/>
      <c r="BP19" s="96"/>
      <c r="BQ19" s="91"/>
      <c r="BR19" s="97"/>
      <c r="BS19" s="91"/>
      <c r="BT19" s="97"/>
      <c r="BU19" s="96"/>
      <c r="BV19" s="91"/>
      <c r="BW19" s="97"/>
      <c r="BX19" s="91"/>
      <c r="BY19" s="97"/>
    </row>
    <row r="20" spans="1:77" ht="13.5" customHeight="1">
      <c r="A20" s="50" t="s">
        <v>857</v>
      </c>
      <c r="B20" s="50" t="s">
        <v>830</v>
      </c>
      <c r="C20" s="96"/>
      <c r="D20" s="91">
        <v>82453</v>
      </c>
      <c r="E20" s="94">
        <v>2.6000000000000002E-2</v>
      </c>
      <c r="F20" s="91"/>
      <c r="G20" s="97"/>
      <c r="H20" s="96"/>
      <c r="I20" s="91"/>
      <c r="J20" s="97"/>
      <c r="K20" s="91"/>
      <c r="L20" s="97"/>
      <c r="M20" s="96"/>
      <c r="N20" s="91"/>
      <c r="O20" s="97"/>
      <c r="P20" s="91"/>
      <c r="Q20" s="97"/>
      <c r="R20" s="96"/>
      <c r="S20" s="91"/>
      <c r="T20" s="97"/>
      <c r="U20" s="91"/>
      <c r="V20" s="97"/>
      <c r="W20" s="96"/>
      <c r="X20" s="91"/>
      <c r="Y20" s="97"/>
      <c r="Z20" s="91"/>
      <c r="AA20" s="97"/>
      <c r="AB20" s="96"/>
      <c r="AC20" s="91"/>
      <c r="AD20" s="97"/>
      <c r="AE20" s="91"/>
      <c r="AF20" s="97"/>
      <c r="AG20" s="96"/>
      <c r="AH20" s="91"/>
      <c r="AI20" s="97"/>
      <c r="AJ20" s="91"/>
      <c r="AK20" s="97"/>
      <c r="AL20" s="96"/>
      <c r="AM20" s="91"/>
      <c r="AN20" s="97"/>
      <c r="AO20" s="91"/>
      <c r="AP20" s="97"/>
      <c r="AQ20" s="96"/>
      <c r="AR20" s="91"/>
      <c r="AS20" s="97"/>
      <c r="AT20" s="91"/>
      <c r="AU20" s="97"/>
      <c r="AV20" s="96"/>
      <c r="AW20" s="91"/>
      <c r="AX20" s="97"/>
      <c r="AY20" s="91"/>
      <c r="AZ20" s="97"/>
      <c r="BA20" s="96"/>
      <c r="BB20" s="91"/>
      <c r="BC20" s="97"/>
      <c r="BD20" s="91"/>
      <c r="BE20" s="97"/>
      <c r="BF20" s="96"/>
      <c r="BG20" s="91"/>
      <c r="BH20" s="97"/>
      <c r="BI20" s="91"/>
      <c r="BJ20" s="97"/>
      <c r="BK20" s="96"/>
      <c r="BL20" s="91"/>
      <c r="BM20" s="97"/>
      <c r="BN20" s="91"/>
      <c r="BO20" s="97"/>
      <c r="BP20" s="96"/>
      <c r="BQ20" s="91"/>
      <c r="BR20" s="97"/>
      <c r="BS20" s="91"/>
      <c r="BT20" s="97"/>
      <c r="BU20" s="96"/>
      <c r="BV20" s="91"/>
      <c r="BW20" s="97"/>
      <c r="BX20" s="91"/>
      <c r="BY20" s="97"/>
    </row>
    <row r="21" spans="1:77" ht="13.5" customHeight="1">
      <c r="A21" s="50" t="s">
        <v>858</v>
      </c>
      <c r="B21" s="50" t="s">
        <v>831</v>
      </c>
      <c r="C21" s="95"/>
      <c r="D21" s="91">
        <v>7320</v>
      </c>
      <c r="E21" s="94">
        <v>2E-3</v>
      </c>
      <c r="F21" s="91"/>
      <c r="G21" s="94"/>
      <c r="H21" s="95"/>
      <c r="I21" s="91"/>
      <c r="J21" s="94"/>
      <c r="K21" s="91"/>
      <c r="L21" s="94"/>
      <c r="M21" s="95"/>
      <c r="N21" s="91"/>
      <c r="O21" s="94"/>
      <c r="P21" s="91"/>
      <c r="Q21" s="94"/>
      <c r="R21" s="95"/>
      <c r="S21" s="91"/>
      <c r="T21" s="94"/>
      <c r="U21" s="91"/>
      <c r="V21" s="94"/>
      <c r="W21" s="95"/>
      <c r="X21" s="91"/>
      <c r="Y21" s="94"/>
      <c r="Z21" s="91"/>
      <c r="AA21" s="94"/>
      <c r="AB21" s="95"/>
      <c r="AC21" s="91"/>
      <c r="AD21" s="94"/>
      <c r="AE21" s="91"/>
      <c r="AF21" s="94"/>
      <c r="AG21" s="95"/>
      <c r="AH21" s="91"/>
      <c r="AI21" s="94"/>
      <c r="AJ21" s="91"/>
      <c r="AK21" s="94"/>
      <c r="AL21" s="95"/>
      <c r="AM21" s="91"/>
      <c r="AN21" s="94"/>
      <c r="AO21" s="91"/>
      <c r="AP21" s="94"/>
      <c r="AQ21" s="95"/>
      <c r="AR21" s="91"/>
      <c r="AS21" s="94"/>
      <c r="AT21" s="91"/>
      <c r="AU21" s="94"/>
      <c r="AV21" s="95"/>
      <c r="AW21" s="91"/>
      <c r="AX21" s="94"/>
      <c r="AY21" s="91"/>
      <c r="AZ21" s="94"/>
      <c r="BA21" s="95"/>
      <c r="BB21" s="91"/>
      <c r="BC21" s="94"/>
      <c r="BD21" s="91"/>
      <c r="BE21" s="94"/>
      <c r="BF21" s="95"/>
      <c r="BG21" s="91"/>
      <c r="BH21" s="94"/>
      <c r="BI21" s="91"/>
      <c r="BJ21" s="94"/>
      <c r="BK21" s="95"/>
      <c r="BL21" s="91"/>
      <c r="BM21" s="94"/>
      <c r="BN21" s="91"/>
      <c r="BO21" s="94"/>
      <c r="BP21" s="95"/>
      <c r="BQ21" s="91"/>
      <c r="BR21" s="94"/>
      <c r="BS21" s="91"/>
      <c r="BT21" s="94"/>
      <c r="BU21" s="95"/>
      <c r="BV21" s="91"/>
      <c r="BW21" s="94"/>
      <c r="BX21" s="91"/>
      <c r="BY21" s="94"/>
    </row>
    <row r="22" spans="1:77" ht="13.5" customHeight="1">
      <c r="A22" s="50" t="s">
        <v>859</v>
      </c>
      <c r="B22" s="1" t="s">
        <v>843</v>
      </c>
      <c r="C22" s="95"/>
      <c r="D22" s="91"/>
      <c r="E22" s="94"/>
      <c r="F22" s="91"/>
      <c r="G22" s="94"/>
      <c r="H22" s="95" t="s">
        <v>289</v>
      </c>
      <c r="I22" s="91">
        <v>1224431</v>
      </c>
      <c r="J22" s="94">
        <v>0.4</v>
      </c>
      <c r="K22" s="91">
        <v>1644532</v>
      </c>
      <c r="L22" s="94">
        <v>0.51600000000000001</v>
      </c>
      <c r="M22" s="95" t="s">
        <v>289</v>
      </c>
      <c r="N22" s="91">
        <v>1397030</v>
      </c>
      <c r="O22" s="94">
        <v>0.46299999999999997</v>
      </c>
      <c r="P22" s="91">
        <v>1630980</v>
      </c>
      <c r="Q22" s="94">
        <v>0.51800000000000002</v>
      </c>
      <c r="R22" s="95"/>
      <c r="S22" s="91"/>
      <c r="T22" s="94"/>
      <c r="U22" s="91"/>
      <c r="V22" s="94"/>
      <c r="W22" s="95"/>
      <c r="X22" s="91"/>
      <c r="Y22" s="94"/>
      <c r="Z22" s="91"/>
      <c r="AA22" s="94"/>
      <c r="AB22" s="95"/>
      <c r="AC22" s="91"/>
      <c r="AD22" s="94"/>
      <c r="AE22" s="91"/>
      <c r="AF22" s="94"/>
      <c r="AG22" s="95"/>
      <c r="AH22" s="91"/>
      <c r="AI22" s="94"/>
      <c r="AJ22" s="91"/>
      <c r="AK22" s="94"/>
      <c r="AL22" s="95"/>
      <c r="AM22" s="91"/>
      <c r="AN22" s="94"/>
      <c r="AO22" s="91"/>
      <c r="AP22" s="94"/>
      <c r="AQ22" s="95"/>
      <c r="AR22" s="91"/>
      <c r="AS22" s="94"/>
      <c r="AT22" s="91"/>
      <c r="AU22" s="94"/>
      <c r="AV22" s="95"/>
      <c r="AW22" s="91"/>
      <c r="AX22" s="94"/>
      <c r="AY22" s="91"/>
      <c r="AZ22" s="94"/>
      <c r="BA22" s="95"/>
      <c r="BB22" s="91"/>
      <c r="BC22" s="94"/>
      <c r="BD22" s="91"/>
      <c r="BE22" s="94"/>
      <c r="BF22" s="95"/>
      <c r="BG22" s="91"/>
      <c r="BH22" s="94"/>
      <c r="BI22" s="91"/>
      <c r="BJ22" s="94"/>
      <c r="BK22" s="95"/>
      <c r="BL22" s="91"/>
      <c r="BM22" s="94"/>
      <c r="BN22" s="91"/>
      <c r="BO22" s="94"/>
      <c r="BP22" s="95"/>
      <c r="BQ22" s="91"/>
      <c r="BR22" s="94"/>
      <c r="BS22" s="91"/>
      <c r="BT22" s="94"/>
      <c r="BU22" s="95"/>
      <c r="BV22" s="91"/>
      <c r="BW22" s="94"/>
      <c r="BX22" s="91"/>
      <c r="BY22" s="94"/>
    </row>
    <row r="23" spans="1:77" ht="13.5" customHeight="1">
      <c r="A23" s="50" t="s">
        <v>860</v>
      </c>
      <c r="B23" s="1" t="s">
        <v>845</v>
      </c>
      <c r="C23" s="95"/>
      <c r="D23" s="51"/>
      <c r="E23" s="99"/>
      <c r="F23" s="51"/>
      <c r="G23" s="99"/>
      <c r="H23" s="95" t="s">
        <v>301</v>
      </c>
      <c r="I23" s="51">
        <v>1051159</v>
      </c>
      <c r="J23" s="94">
        <v>0.34399999999999997</v>
      </c>
      <c r="K23" s="51">
        <v>1540803</v>
      </c>
      <c r="L23" s="94">
        <v>0.48399999999999999</v>
      </c>
      <c r="M23" s="95"/>
      <c r="N23" s="51"/>
      <c r="O23" s="99"/>
      <c r="P23" s="51"/>
      <c r="Q23" s="99"/>
      <c r="R23" s="95"/>
      <c r="S23" s="51"/>
      <c r="T23" s="99"/>
      <c r="U23" s="51"/>
      <c r="V23" s="99"/>
      <c r="W23" s="95"/>
      <c r="X23" s="51"/>
      <c r="Y23" s="99"/>
      <c r="Z23" s="51"/>
      <c r="AA23" s="99"/>
      <c r="AB23" s="95"/>
      <c r="AC23" s="51"/>
      <c r="AD23" s="99"/>
      <c r="AE23" s="51"/>
      <c r="AF23" s="99"/>
      <c r="AG23" s="95"/>
      <c r="AH23" s="51"/>
      <c r="AI23" s="99"/>
      <c r="AJ23" s="51"/>
      <c r="AK23" s="99"/>
      <c r="AL23" s="95"/>
      <c r="AM23" s="51"/>
      <c r="AN23" s="99"/>
      <c r="AO23" s="51"/>
      <c r="AP23" s="99"/>
      <c r="AQ23" s="95"/>
      <c r="AR23" s="51"/>
      <c r="AS23" s="99"/>
      <c r="AT23" s="51"/>
      <c r="AU23" s="99"/>
      <c r="AV23" s="95"/>
      <c r="AW23" s="51"/>
      <c r="AX23" s="99"/>
      <c r="AY23" s="51"/>
      <c r="AZ23" s="99"/>
      <c r="BA23" s="95"/>
      <c r="BB23" s="51"/>
      <c r="BC23" s="99"/>
      <c r="BD23" s="51"/>
      <c r="BE23" s="99"/>
      <c r="BF23" s="95"/>
      <c r="BG23" s="51"/>
      <c r="BH23" s="99"/>
      <c r="BI23" s="51"/>
      <c r="BJ23" s="99"/>
      <c r="BK23" s="95"/>
      <c r="BL23" s="51"/>
      <c r="BM23" s="99"/>
      <c r="BN23" s="51"/>
      <c r="BO23" s="99"/>
      <c r="BP23" s="95"/>
      <c r="BQ23" s="51"/>
      <c r="BR23" s="99"/>
      <c r="BS23" s="51"/>
      <c r="BT23" s="99"/>
      <c r="BU23" s="95"/>
      <c r="BV23" s="51"/>
      <c r="BW23" s="99"/>
      <c r="BX23" s="51"/>
      <c r="BY23" s="99"/>
    </row>
    <row r="24" spans="1:77" ht="13.5" customHeight="1">
      <c r="A24" s="50" t="s">
        <v>861</v>
      </c>
      <c r="B24" s="1" t="s">
        <v>844</v>
      </c>
      <c r="C24" s="95"/>
      <c r="D24" s="51"/>
      <c r="E24" s="99"/>
      <c r="F24" s="51"/>
      <c r="G24" s="99"/>
      <c r="H24" s="95" t="s">
        <v>311</v>
      </c>
      <c r="I24" s="51">
        <v>392305</v>
      </c>
      <c r="J24" s="94">
        <v>0.128</v>
      </c>
      <c r="K24" s="51"/>
      <c r="L24" s="99"/>
      <c r="M24" s="95"/>
      <c r="N24" s="51"/>
      <c r="O24" s="99"/>
      <c r="P24" s="51"/>
      <c r="Q24" s="99"/>
      <c r="R24" s="95"/>
      <c r="S24" s="51"/>
      <c r="T24" s="99"/>
      <c r="U24" s="51"/>
      <c r="V24" s="99"/>
      <c r="W24" s="95"/>
      <c r="X24" s="51"/>
      <c r="Y24" s="99"/>
      <c r="Z24" s="51"/>
      <c r="AA24" s="99"/>
      <c r="AB24" s="95"/>
      <c r="AC24" s="51"/>
      <c r="AD24" s="99"/>
      <c r="AE24" s="51"/>
      <c r="AF24" s="99"/>
      <c r="AG24" s="95"/>
      <c r="AH24" s="51"/>
      <c r="AI24" s="99"/>
      <c r="AJ24" s="51"/>
      <c r="AK24" s="99"/>
      <c r="AL24" s="95"/>
      <c r="AM24" s="51"/>
      <c r="AN24" s="99"/>
      <c r="AO24" s="51"/>
      <c r="AP24" s="99"/>
      <c r="AQ24" s="95"/>
      <c r="AR24" s="51"/>
      <c r="AS24" s="99"/>
      <c r="AT24" s="51"/>
      <c r="AU24" s="99"/>
      <c r="AV24" s="95"/>
      <c r="AW24" s="51"/>
      <c r="AX24" s="99"/>
      <c r="AY24" s="51"/>
      <c r="AZ24" s="99"/>
      <c r="BA24" s="95"/>
      <c r="BB24" s="51"/>
      <c r="BC24" s="99"/>
      <c r="BD24" s="51"/>
      <c r="BE24" s="99"/>
      <c r="BF24" s="95"/>
      <c r="BG24" s="51"/>
      <c r="BH24" s="99"/>
      <c r="BI24" s="51"/>
      <c r="BJ24" s="99"/>
      <c r="BK24" s="95"/>
      <c r="BL24" s="51"/>
      <c r="BM24" s="99"/>
      <c r="BN24" s="51"/>
      <c r="BO24" s="99"/>
      <c r="BP24" s="95"/>
      <c r="BQ24" s="51"/>
      <c r="BR24" s="99"/>
      <c r="BS24" s="51"/>
      <c r="BT24" s="99"/>
      <c r="BU24" s="95"/>
      <c r="BV24" s="51"/>
      <c r="BW24" s="99"/>
      <c r="BX24" s="51"/>
      <c r="BY24" s="99"/>
    </row>
    <row r="25" spans="1:77" ht="13.5" customHeight="1">
      <c r="A25" s="50" t="s">
        <v>862</v>
      </c>
      <c r="B25" s="13" t="s">
        <v>846</v>
      </c>
      <c r="C25" s="95"/>
      <c r="D25" s="51"/>
      <c r="E25" s="99"/>
      <c r="F25" s="51"/>
      <c r="G25" s="99"/>
      <c r="H25" s="95" t="s">
        <v>330</v>
      </c>
      <c r="I25" s="51">
        <v>31405</v>
      </c>
      <c r="J25" s="94">
        <v>0.01</v>
      </c>
      <c r="K25" s="51"/>
      <c r="L25" s="99"/>
      <c r="M25" s="95"/>
      <c r="N25" s="51"/>
      <c r="O25" s="99"/>
      <c r="P25" s="51"/>
      <c r="Q25" s="99"/>
      <c r="R25" s="95"/>
      <c r="S25" s="51"/>
      <c r="T25" s="99"/>
      <c r="U25" s="51"/>
      <c r="V25" s="99"/>
      <c r="W25" s="95"/>
      <c r="X25" s="51"/>
      <c r="Y25" s="99"/>
      <c r="Z25" s="51"/>
      <c r="AA25" s="99"/>
      <c r="AB25" s="95"/>
      <c r="AC25" s="51"/>
      <c r="AD25" s="99"/>
      <c r="AE25" s="51"/>
      <c r="AF25" s="99"/>
      <c r="AG25" s="95"/>
      <c r="AH25" s="51"/>
      <c r="AI25" s="99"/>
      <c r="AJ25" s="51"/>
      <c r="AK25" s="99"/>
      <c r="AL25" s="95"/>
      <c r="AM25" s="51"/>
      <c r="AN25" s="99"/>
      <c r="AO25" s="51"/>
      <c r="AP25" s="99"/>
      <c r="AQ25" s="95"/>
      <c r="AR25" s="51"/>
      <c r="AS25" s="99"/>
      <c r="AT25" s="51"/>
      <c r="AU25" s="99"/>
      <c r="AV25" s="95"/>
      <c r="AW25" s="51"/>
      <c r="AX25" s="99"/>
      <c r="AY25" s="51"/>
      <c r="AZ25" s="99"/>
      <c r="BA25" s="95"/>
      <c r="BB25" s="51"/>
      <c r="BC25" s="99"/>
      <c r="BD25" s="51"/>
      <c r="BE25" s="99"/>
      <c r="BF25" s="95"/>
      <c r="BG25" s="51"/>
      <c r="BH25" s="99"/>
      <c r="BI25" s="51"/>
      <c r="BJ25" s="99"/>
      <c r="BK25" s="95"/>
      <c r="BL25" s="51"/>
      <c r="BM25" s="99"/>
      <c r="BN25" s="51"/>
      <c r="BO25" s="99"/>
      <c r="BP25" s="95"/>
      <c r="BQ25" s="51"/>
      <c r="BR25" s="99"/>
      <c r="BS25" s="51"/>
      <c r="BT25" s="99"/>
      <c r="BU25" s="95"/>
      <c r="BV25" s="51"/>
      <c r="BW25" s="99"/>
      <c r="BX25" s="51"/>
      <c r="BY25" s="99"/>
    </row>
    <row r="26" spans="1:77" ht="13.5" customHeight="1">
      <c r="A26" s="50" t="s">
        <v>863</v>
      </c>
      <c r="B26" s="13" t="s">
        <v>847</v>
      </c>
      <c r="C26" s="95"/>
      <c r="D26" s="51"/>
      <c r="E26" s="99"/>
      <c r="F26" s="51"/>
      <c r="G26" s="99"/>
      <c r="H26" s="95" t="s">
        <v>360</v>
      </c>
      <c r="I26" s="51">
        <v>16943</v>
      </c>
      <c r="J26" s="94">
        <v>6.0000000000000001E-3</v>
      </c>
      <c r="K26" s="51"/>
      <c r="L26" s="99"/>
      <c r="M26" s="95"/>
      <c r="N26" s="51"/>
      <c r="O26" s="99"/>
      <c r="P26" s="51"/>
      <c r="Q26" s="99"/>
      <c r="R26" s="95"/>
      <c r="S26" s="51"/>
      <c r="T26" s="99"/>
      <c r="U26" s="51"/>
      <c r="V26" s="99"/>
      <c r="W26" s="95"/>
      <c r="X26" s="51"/>
      <c r="Y26" s="99"/>
      <c r="Z26" s="51"/>
      <c r="AA26" s="99"/>
      <c r="AB26" s="95"/>
      <c r="AC26" s="51"/>
      <c r="AD26" s="99"/>
      <c r="AE26" s="51"/>
      <c r="AF26" s="99"/>
      <c r="AG26" s="95"/>
      <c r="AH26" s="51"/>
      <c r="AI26" s="99"/>
      <c r="AJ26" s="51"/>
      <c r="AK26" s="99"/>
      <c r="AL26" s="95"/>
      <c r="AM26" s="51"/>
      <c r="AN26" s="99"/>
      <c r="AO26" s="51"/>
      <c r="AP26" s="99"/>
      <c r="AQ26" s="95"/>
      <c r="AR26" s="51"/>
      <c r="AS26" s="99"/>
      <c r="AT26" s="51"/>
      <c r="AU26" s="99"/>
      <c r="AV26" s="95"/>
      <c r="AW26" s="51"/>
      <c r="AX26" s="99"/>
      <c r="AY26" s="51"/>
      <c r="AZ26" s="99"/>
      <c r="BA26" s="95"/>
      <c r="BB26" s="51"/>
      <c r="BC26" s="99"/>
      <c r="BD26" s="51"/>
      <c r="BE26" s="99"/>
      <c r="BF26" s="95"/>
      <c r="BG26" s="51"/>
      <c r="BH26" s="99"/>
      <c r="BI26" s="51"/>
      <c r="BJ26" s="99"/>
      <c r="BK26" s="95"/>
      <c r="BL26" s="51"/>
      <c r="BM26" s="99"/>
      <c r="BN26" s="51"/>
      <c r="BO26" s="99"/>
      <c r="BP26" s="95"/>
      <c r="BQ26" s="51"/>
      <c r="BR26" s="99"/>
      <c r="BS26" s="51"/>
      <c r="BT26" s="99"/>
      <c r="BU26" s="95"/>
      <c r="BV26" s="51"/>
      <c r="BW26" s="99"/>
      <c r="BX26" s="51"/>
      <c r="BY26" s="99"/>
    </row>
    <row r="27" spans="1:77" ht="13.5" customHeight="1">
      <c r="A27" s="50" t="s">
        <v>864</v>
      </c>
      <c r="B27" s="13" t="s">
        <v>832</v>
      </c>
      <c r="C27" s="95"/>
      <c r="D27" s="51"/>
      <c r="E27" s="99"/>
      <c r="F27" s="51"/>
      <c r="G27" s="99"/>
      <c r="H27" s="95"/>
      <c r="I27" s="51"/>
      <c r="J27" s="99"/>
      <c r="K27" s="51"/>
      <c r="L27" s="99"/>
      <c r="M27" s="95" t="s">
        <v>295</v>
      </c>
      <c r="N27" s="51">
        <v>48703</v>
      </c>
      <c r="O27" s="94">
        <v>1.6E-2</v>
      </c>
      <c r="P27" s="51"/>
      <c r="Q27" s="99"/>
      <c r="R27" s="95"/>
      <c r="S27" s="51"/>
      <c r="T27" s="99"/>
      <c r="U27" s="51"/>
      <c r="V27" s="99"/>
      <c r="W27" s="95"/>
      <c r="X27" s="51"/>
      <c r="Y27" s="99"/>
      <c r="Z27" s="51"/>
      <c r="AA27" s="99"/>
      <c r="AB27" s="95"/>
      <c r="AC27" s="51"/>
      <c r="AD27" s="99"/>
      <c r="AE27" s="51"/>
      <c r="AF27" s="99"/>
      <c r="AG27" s="95"/>
      <c r="AH27" s="51"/>
      <c r="AI27" s="99"/>
      <c r="AJ27" s="51"/>
      <c r="AK27" s="99"/>
      <c r="AL27" s="95"/>
      <c r="AM27" s="51"/>
      <c r="AN27" s="99"/>
      <c r="AO27" s="51"/>
      <c r="AP27" s="99"/>
      <c r="AQ27" s="95"/>
      <c r="AR27" s="51"/>
      <c r="AS27" s="99"/>
      <c r="AT27" s="51"/>
      <c r="AU27" s="99"/>
      <c r="AV27" s="95"/>
      <c r="AW27" s="51"/>
      <c r="AX27" s="99"/>
      <c r="AY27" s="51"/>
      <c r="AZ27" s="99"/>
      <c r="BA27" s="95"/>
      <c r="BB27" s="51"/>
      <c r="BC27" s="99"/>
      <c r="BD27" s="51"/>
      <c r="BE27" s="99"/>
      <c r="BF27" s="95"/>
      <c r="BG27" s="51"/>
      <c r="BH27" s="99"/>
      <c r="BI27" s="51"/>
      <c r="BJ27" s="99"/>
      <c r="BK27" s="95"/>
      <c r="BL27" s="51"/>
      <c r="BM27" s="99"/>
      <c r="BN27" s="51"/>
      <c r="BO27" s="99"/>
      <c r="BP27" s="95"/>
      <c r="BQ27" s="51"/>
      <c r="BR27" s="99"/>
      <c r="BS27" s="51"/>
      <c r="BT27" s="99"/>
      <c r="BU27" s="95"/>
      <c r="BV27" s="51"/>
      <c r="BW27" s="99"/>
      <c r="BX27" s="51"/>
      <c r="BY27" s="99"/>
    </row>
    <row r="28" spans="1:77" ht="13.5" customHeight="1">
      <c r="A28" s="50" t="s">
        <v>865</v>
      </c>
      <c r="B28" s="13" t="s">
        <v>833</v>
      </c>
      <c r="C28" s="95"/>
      <c r="D28" s="51"/>
      <c r="E28" s="99"/>
      <c r="F28" s="51"/>
      <c r="G28" s="99"/>
      <c r="H28" s="95"/>
      <c r="I28" s="51"/>
      <c r="J28" s="99"/>
      <c r="K28" s="51"/>
      <c r="L28" s="99"/>
      <c r="M28" s="95" t="s">
        <v>301</v>
      </c>
      <c r="N28" s="51">
        <v>561990</v>
      </c>
      <c r="O28" s="94">
        <v>0.18600000000000003</v>
      </c>
      <c r="P28" s="51"/>
      <c r="Q28" s="99"/>
      <c r="R28" s="95"/>
      <c r="S28" s="51"/>
      <c r="T28" s="99"/>
      <c r="U28" s="51"/>
      <c r="V28" s="99"/>
      <c r="W28" s="95" t="s">
        <v>301</v>
      </c>
      <c r="X28" s="51">
        <v>122383</v>
      </c>
      <c r="Y28" s="94">
        <f>X28/$X$7</f>
        <v>4.0880618692520347E-2</v>
      </c>
      <c r="Z28" s="51"/>
      <c r="AA28" s="99"/>
      <c r="AB28" s="95"/>
      <c r="AC28" s="51"/>
      <c r="AD28" s="99"/>
      <c r="AE28" s="51"/>
      <c r="AF28" s="99"/>
      <c r="AG28" s="95"/>
      <c r="AH28" s="51"/>
      <c r="AI28" s="99"/>
      <c r="AJ28" s="51"/>
      <c r="AK28" s="99"/>
      <c r="AL28" s="95"/>
      <c r="AM28" s="51"/>
      <c r="AN28" s="99"/>
      <c r="AO28" s="51"/>
      <c r="AP28" s="99"/>
      <c r="AQ28" s="95"/>
      <c r="AR28" s="51"/>
      <c r="AS28" s="99"/>
      <c r="AT28" s="51"/>
      <c r="AU28" s="99"/>
      <c r="AV28" s="95"/>
      <c r="AW28" s="51"/>
      <c r="AX28" s="99"/>
      <c r="AY28" s="51"/>
      <c r="AZ28" s="99"/>
      <c r="BA28" s="95"/>
      <c r="BB28" s="51"/>
      <c r="BC28" s="99"/>
      <c r="BD28" s="51"/>
      <c r="BE28" s="99"/>
      <c r="BF28" s="95"/>
      <c r="BG28" s="51"/>
      <c r="BH28" s="99"/>
      <c r="BI28" s="51"/>
      <c r="BJ28" s="99"/>
      <c r="BK28" s="95"/>
      <c r="BL28" s="51"/>
      <c r="BM28" s="99"/>
      <c r="BN28" s="51"/>
      <c r="BO28" s="99"/>
      <c r="BP28" s="95"/>
      <c r="BQ28" s="51"/>
      <c r="BR28" s="99"/>
      <c r="BS28" s="51"/>
      <c r="BT28" s="99"/>
      <c r="BU28" s="95"/>
      <c r="BV28" s="51"/>
      <c r="BW28" s="99"/>
      <c r="BX28" s="51"/>
      <c r="BY28" s="99"/>
    </row>
    <row r="29" spans="1:77" ht="13.5" customHeight="1">
      <c r="A29" s="50" t="s">
        <v>866</v>
      </c>
      <c r="B29" s="1" t="s">
        <v>834</v>
      </c>
      <c r="C29" s="95"/>
      <c r="D29" s="51"/>
      <c r="E29" s="99"/>
      <c r="F29" s="51"/>
      <c r="G29" s="99"/>
      <c r="H29" s="95"/>
      <c r="I29" s="51"/>
      <c r="J29" s="99"/>
      <c r="K29" s="51"/>
      <c r="L29" s="99"/>
      <c r="M29" s="95" t="s">
        <v>311</v>
      </c>
      <c r="N29" s="51">
        <v>725866</v>
      </c>
      <c r="O29" s="94">
        <v>0.24100000000000002</v>
      </c>
      <c r="P29" s="51">
        <v>1518333</v>
      </c>
      <c r="Q29" s="94">
        <v>0.48200000000000004</v>
      </c>
      <c r="R29" s="95" t="s">
        <v>311</v>
      </c>
      <c r="S29" s="51">
        <v>1131254</v>
      </c>
      <c r="T29" s="99">
        <v>0.37</v>
      </c>
      <c r="U29" s="51" t="s">
        <v>775</v>
      </c>
      <c r="V29" s="99">
        <v>0.626</v>
      </c>
      <c r="W29" s="90" t="s">
        <v>367</v>
      </c>
      <c r="X29" s="51">
        <v>1875342</v>
      </c>
      <c r="Y29" s="94">
        <f>X29/$X$7</f>
        <v>0.62643619800191608</v>
      </c>
      <c r="Z29" s="51"/>
      <c r="AA29" s="99"/>
      <c r="AB29" s="95"/>
      <c r="AC29" s="51"/>
      <c r="AD29" s="99"/>
      <c r="AE29" s="51"/>
      <c r="AF29" s="99"/>
      <c r="AG29" s="95"/>
      <c r="AH29" s="51"/>
      <c r="AI29" s="99"/>
      <c r="AJ29" s="51"/>
      <c r="AK29" s="99"/>
      <c r="AL29" s="95"/>
      <c r="AM29" s="51"/>
      <c r="AN29" s="99"/>
      <c r="AO29" s="51"/>
      <c r="AP29" s="99"/>
      <c r="AQ29" s="95"/>
      <c r="AR29" s="51"/>
      <c r="AS29" s="99"/>
      <c r="AT29" s="51"/>
      <c r="AU29" s="99"/>
      <c r="AV29" s="95"/>
      <c r="AW29" s="51"/>
      <c r="AX29" s="99"/>
      <c r="AY29" s="51"/>
      <c r="AZ29" s="99"/>
      <c r="BA29" s="95"/>
      <c r="BB29" s="51"/>
      <c r="BC29" s="99"/>
      <c r="BD29" s="51"/>
      <c r="BE29" s="99"/>
      <c r="BF29" s="95"/>
      <c r="BG29" s="51"/>
      <c r="BH29" s="99"/>
      <c r="BI29" s="51"/>
      <c r="BJ29" s="99"/>
      <c r="BK29" s="95"/>
      <c r="BL29" s="51"/>
      <c r="BM29" s="99"/>
      <c r="BN29" s="51"/>
      <c r="BO29" s="99"/>
      <c r="BP29" s="95"/>
      <c r="BQ29" s="51"/>
      <c r="BR29" s="99"/>
      <c r="BS29" s="51"/>
      <c r="BT29" s="99"/>
      <c r="BU29" s="95"/>
      <c r="BV29" s="51"/>
      <c r="BW29" s="99"/>
      <c r="BX29" s="51"/>
      <c r="BY29" s="99"/>
    </row>
    <row r="30" spans="1:77" ht="13.5" customHeight="1">
      <c r="A30" s="50" t="s">
        <v>867</v>
      </c>
      <c r="B30" s="1" t="s">
        <v>835</v>
      </c>
      <c r="C30" s="95"/>
      <c r="D30" s="51"/>
      <c r="E30" s="99"/>
      <c r="F30" s="51"/>
      <c r="G30" s="99"/>
      <c r="H30" s="95"/>
      <c r="I30" s="51"/>
      <c r="J30" s="99"/>
      <c r="K30" s="51"/>
      <c r="L30" s="99"/>
      <c r="M30" s="95" t="s">
        <v>330</v>
      </c>
      <c r="N30" s="51">
        <v>103492</v>
      </c>
      <c r="O30" s="94">
        <v>3.4000000000000002E-2</v>
      </c>
      <c r="P30" s="51"/>
      <c r="Q30" s="99"/>
      <c r="R30" s="95" t="s">
        <v>330</v>
      </c>
      <c r="S30" s="51" t="s">
        <v>776</v>
      </c>
      <c r="T30" s="99">
        <v>9.4E-2</v>
      </c>
      <c r="U30" s="51"/>
      <c r="V30" s="99"/>
      <c r="W30" s="95"/>
      <c r="X30" s="51"/>
      <c r="Y30" s="99"/>
      <c r="Z30" s="51"/>
      <c r="AA30" s="99"/>
      <c r="AB30" s="95"/>
      <c r="AC30" s="51"/>
      <c r="AD30" s="99"/>
      <c r="AE30" s="51"/>
      <c r="AF30" s="99"/>
      <c r="AG30" s="95"/>
      <c r="AH30" s="51"/>
      <c r="AI30" s="99"/>
      <c r="AJ30" s="51"/>
      <c r="AK30" s="99"/>
      <c r="AL30" s="95"/>
      <c r="AM30" s="51"/>
      <c r="AN30" s="99"/>
      <c r="AO30" s="51"/>
      <c r="AP30" s="99"/>
      <c r="AQ30" s="95"/>
      <c r="AR30" s="51"/>
      <c r="AS30" s="99"/>
      <c r="AT30" s="51"/>
      <c r="AU30" s="99"/>
      <c r="AV30" s="95"/>
      <c r="AW30" s="51"/>
      <c r="AX30" s="99"/>
      <c r="AY30" s="51"/>
      <c r="AZ30" s="99"/>
      <c r="BA30" s="95"/>
      <c r="BB30" s="51"/>
      <c r="BC30" s="99"/>
      <c r="BD30" s="51"/>
      <c r="BE30" s="99"/>
      <c r="BF30" s="95"/>
      <c r="BG30" s="51"/>
      <c r="BH30" s="99"/>
      <c r="BI30" s="51"/>
      <c r="BJ30" s="99"/>
      <c r="BK30" s="95"/>
      <c r="BL30" s="51"/>
      <c r="BM30" s="99"/>
      <c r="BN30" s="51"/>
      <c r="BO30" s="99"/>
      <c r="BP30" s="95"/>
      <c r="BQ30" s="51"/>
      <c r="BR30" s="99"/>
      <c r="BS30" s="51"/>
      <c r="BT30" s="99"/>
      <c r="BU30" s="95"/>
      <c r="BV30" s="51"/>
      <c r="BW30" s="99"/>
      <c r="BX30" s="51"/>
      <c r="BY30" s="99"/>
    </row>
    <row r="31" spans="1:77" ht="13.5" customHeight="1">
      <c r="A31" s="50" t="s">
        <v>868</v>
      </c>
      <c r="B31" s="1" t="s">
        <v>836</v>
      </c>
      <c r="C31" s="95"/>
      <c r="D31" s="51"/>
      <c r="E31" s="99"/>
      <c r="F31" s="51"/>
      <c r="G31" s="99"/>
      <c r="H31" s="95" t="s">
        <v>342</v>
      </c>
      <c r="I31" s="51">
        <v>100740</v>
      </c>
      <c r="J31" s="94">
        <v>3.3000000000000002E-2</v>
      </c>
      <c r="K31" s="51"/>
      <c r="L31" s="99"/>
      <c r="M31" s="95" t="s">
        <v>342</v>
      </c>
      <c r="N31" s="51">
        <v>105248</v>
      </c>
      <c r="O31" s="94">
        <v>3.5000000000000003E-2</v>
      </c>
      <c r="P31" s="51"/>
      <c r="Q31" s="99"/>
      <c r="R31" s="95"/>
      <c r="S31" s="51"/>
      <c r="T31" s="99"/>
      <c r="U31" s="51"/>
      <c r="V31" s="99"/>
      <c r="W31" s="95"/>
      <c r="X31" s="51"/>
      <c r="Y31" s="99"/>
      <c r="Z31" s="51"/>
      <c r="AA31" s="99"/>
      <c r="AB31" s="95"/>
      <c r="AC31" s="51"/>
      <c r="AD31" s="99"/>
      <c r="AE31" s="51"/>
      <c r="AF31" s="99"/>
      <c r="AG31" s="95"/>
      <c r="AH31" s="51"/>
      <c r="AI31" s="99"/>
      <c r="AJ31" s="51"/>
      <c r="AK31" s="99"/>
      <c r="AL31" s="95"/>
      <c r="AM31" s="51"/>
      <c r="AN31" s="99"/>
      <c r="AO31" s="51"/>
      <c r="AP31" s="99"/>
      <c r="AQ31" s="95"/>
      <c r="AR31" s="51"/>
      <c r="AS31" s="99"/>
      <c r="AT31" s="51"/>
      <c r="AU31" s="99"/>
      <c r="AV31" s="95"/>
      <c r="AW31" s="51"/>
      <c r="AX31" s="99"/>
      <c r="AY31" s="51"/>
      <c r="AZ31" s="99"/>
      <c r="BA31" s="95"/>
      <c r="BB31" s="51"/>
      <c r="BC31" s="99"/>
      <c r="BD31" s="51"/>
      <c r="BE31" s="99"/>
      <c r="BF31" s="95"/>
      <c r="BG31" s="51"/>
      <c r="BH31" s="99"/>
      <c r="BI31" s="51"/>
      <c r="BJ31" s="99"/>
      <c r="BK31" s="95"/>
      <c r="BL31" s="51"/>
      <c r="BM31" s="99"/>
      <c r="BN31" s="51"/>
      <c r="BO31" s="99"/>
      <c r="BP31" s="95"/>
      <c r="BQ31" s="51"/>
      <c r="BR31" s="99"/>
      <c r="BS31" s="51"/>
      <c r="BT31" s="99"/>
      <c r="BU31" s="95"/>
      <c r="BV31" s="51"/>
      <c r="BW31" s="99"/>
      <c r="BX31" s="51"/>
      <c r="BY31" s="99"/>
    </row>
    <row r="32" spans="1:77" ht="13.5" customHeight="1">
      <c r="A32" s="50" t="s">
        <v>869</v>
      </c>
      <c r="B32" s="1" t="s">
        <v>837</v>
      </c>
      <c r="C32" s="95"/>
      <c r="D32" s="51"/>
      <c r="E32" s="99"/>
      <c r="F32" s="51"/>
      <c r="G32" s="99"/>
      <c r="H32" s="95"/>
      <c r="I32" s="51"/>
      <c r="J32" s="99"/>
      <c r="K32" s="51"/>
      <c r="L32" s="99"/>
      <c r="M32" s="95" t="s">
        <v>322</v>
      </c>
      <c r="N32" s="51">
        <v>61483</v>
      </c>
      <c r="O32" s="94">
        <v>0.02</v>
      </c>
      <c r="P32" s="51"/>
      <c r="Q32" s="99"/>
      <c r="R32" s="95"/>
      <c r="S32" s="51"/>
      <c r="T32" s="99"/>
      <c r="U32" s="51"/>
      <c r="V32" s="99"/>
      <c r="W32" s="95"/>
      <c r="X32" s="51"/>
      <c r="Y32" s="99"/>
      <c r="Z32" s="51"/>
      <c r="AA32" s="99"/>
      <c r="AB32" s="95"/>
      <c r="AC32" s="51"/>
      <c r="AD32" s="99"/>
      <c r="AE32" s="51"/>
      <c r="AF32" s="99"/>
      <c r="AG32" s="95"/>
      <c r="AH32" s="51"/>
      <c r="AI32" s="99"/>
      <c r="AJ32" s="51"/>
      <c r="AK32" s="99"/>
      <c r="AL32" s="95"/>
      <c r="AM32" s="51"/>
      <c r="AN32" s="99"/>
      <c r="AO32" s="51"/>
      <c r="AP32" s="99"/>
      <c r="AQ32" s="95"/>
      <c r="AR32" s="51"/>
      <c r="AS32" s="99"/>
      <c r="AT32" s="51"/>
      <c r="AU32" s="99"/>
      <c r="AV32" s="95"/>
      <c r="AW32" s="51"/>
      <c r="AX32" s="99"/>
      <c r="AY32" s="51"/>
      <c r="AZ32" s="99"/>
      <c r="BA32" s="95"/>
      <c r="BB32" s="51"/>
      <c r="BC32" s="99"/>
      <c r="BD32" s="51"/>
      <c r="BE32" s="99"/>
      <c r="BF32" s="95"/>
      <c r="BG32" s="51"/>
      <c r="BH32" s="99"/>
      <c r="BI32" s="51"/>
      <c r="BJ32" s="99"/>
      <c r="BK32" s="95"/>
      <c r="BL32" s="51"/>
      <c r="BM32" s="99"/>
      <c r="BN32" s="51"/>
      <c r="BO32" s="99"/>
      <c r="BP32" s="95"/>
      <c r="BQ32" s="51"/>
      <c r="BR32" s="99"/>
      <c r="BS32" s="51"/>
      <c r="BT32" s="99"/>
      <c r="BU32" s="95"/>
      <c r="BV32" s="51"/>
      <c r="BW32" s="99"/>
      <c r="BX32" s="51"/>
      <c r="BY32" s="99"/>
    </row>
    <row r="33" spans="1:77" ht="13.5" customHeight="1">
      <c r="A33" s="50" t="s">
        <v>870</v>
      </c>
      <c r="B33" s="1" t="s">
        <v>838</v>
      </c>
      <c r="C33" s="95"/>
      <c r="D33" s="51"/>
      <c r="E33" s="99"/>
      <c r="F33" s="51"/>
      <c r="G33" s="99"/>
      <c r="H33" s="95"/>
      <c r="I33" s="51"/>
      <c r="J33" s="99"/>
      <c r="K33" s="51"/>
      <c r="L33" s="99"/>
      <c r="M33" s="95" t="s">
        <v>367</v>
      </c>
      <c r="N33" s="51">
        <v>12989</v>
      </c>
      <c r="O33" s="94">
        <v>4.0000000000000001E-3</v>
      </c>
      <c r="P33" s="51"/>
      <c r="Q33" s="99"/>
      <c r="R33" s="95"/>
      <c r="S33" s="51"/>
      <c r="T33" s="99"/>
      <c r="U33" s="51"/>
      <c r="V33" s="99"/>
      <c r="W33" s="95"/>
      <c r="X33" s="51"/>
      <c r="Y33" s="99"/>
      <c r="Z33" s="51"/>
      <c r="AA33" s="99"/>
      <c r="AB33" s="95"/>
      <c r="AC33" s="51"/>
      <c r="AD33" s="99"/>
      <c r="AE33" s="51"/>
      <c r="AF33" s="99"/>
      <c r="AG33" s="95"/>
      <c r="AH33" s="51"/>
      <c r="AI33" s="99"/>
      <c r="AJ33" s="51"/>
      <c r="AK33" s="99"/>
      <c r="AL33" s="95"/>
      <c r="AM33" s="51"/>
      <c r="AN33" s="99"/>
      <c r="AO33" s="51"/>
      <c r="AP33" s="99"/>
      <c r="AQ33" s="95"/>
      <c r="AR33" s="51"/>
      <c r="AS33" s="99"/>
      <c r="AT33" s="51"/>
      <c r="AU33" s="99"/>
      <c r="AV33" s="95"/>
      <c r="AW33" s="51"/>
      <c r="AX33" s="99"/>
      <c r="AY33" s="51"/>
      <c r="AZ33" s="99"/>
      <c r="BA33" s="95"/>
      <c r="BB33" s="51"/>
      <c r="BC33" s="99"/>
      <c r="BD33" s="51"/>
      <c r="BE33" s="99"/>
      <c r="BF33" s="95"/>
      <c r="BG33" s="51"/>
      <c r="BH33" s="99"/>
      <c r="BI33" s="51"/>
      <c r="BJ33" s="99"/>
      <c r="BK33" s="95"/>
      <c r="BL33" s="51"/>
      <c r="BM33" s="99"/>
      <c r="BN33" s="51"/>
      <c r="BO33" s="99"/>
      <c r="BP33" s="95"/>
      <c r="BQ33" s="51"/>
      <c r="BR33" s="99"/>
      <c r="BS33" s="51"/>
      <c r="BT33" s="99"/>
      <c r="BU33" s="95"/>
      <c r="BV33" s="51"/>
      <c r="BW33" s="99"/>
      <c r="BX33" s="51"/>
      <c r="BY33" s="99"/>
    </row>
    <row r="34" spans="1:77" ht="13.5" customHeight="1">
      <c r="A34" s="50" t="s">
        <v>871</v>
      </c>
      <c r="B34" s="1" t="s">
        <v>839</v>
      </c>
      <c r="C34" s="95"/>
      <c r="D34" s="51"/>
      <c r="E34" s="94"/>
      <c r="F34" s="51"/>
      <c r="G34" s="94"/>
      <c r="H34" s="95"/>
      <c r="I34" s="51"/>
      <c r="J34" s="94"/>
      <c r="K34" s="51"/>
      <c r="L34" s="94"/>
      <c r="M34" s="95"/>
      <c r="N34" s="51"/>
      <c r="O34" s="94"/>
      <c r="P34" s="51"/>
      <c r="Q34" s="94"/>
      <c r="R34" s="95" t="s">
        <v>316</v>
      </c>
      <c r="S34" s="51">
        <v>167663</v>
      </c>
      <c r="T34" s="94">
        <v>5.5E-2</v>
      </c>
      <c r="U34" s="51"/>
      <c r="V34" s="94"/>
      <c r="W34" s="95"/>
      <c r="X34" s="51"/>
      <c r="Y34" s="94"/>
      <c r="Z34" s="51"/>
      <c r="AA34" s="94"/>
      <c r="AB34" s="95"/>
      <c r="AC34" s="51"/>
      <c r="AD34" s="94"/>
      <c r="AE34" s="51"/>
      <c r="AF34" s="94"/>
      <c r="AG34" s="95"/>
      <c r="AH34" s="51"/>
      <c r="AI34" s="94"/>
      <c r="AJ34" s="51"/>
      <c r="AK34" s="94"/>
      <c r="AL34" s="95"/>
      <c r="AM34" s="51"/>
      <c r="AN34" s="94"/>
      <c r="AO34" s="51"/>
      <c r="AP34" s="94"/>
      <c r="AQ34" s="95"/>
      <c r="AR34" s="51"/>
      <c r="AS34" s="94"/>
      <c r="AT34" s="51"/>
      <c r="AU34" s="94"/>
      <c r="AV34" s="95"/>
      <c r="AW34" s="51"/>
      <c r="AX34" s="94"/>
      <c r="AY34" s="51"/>
      <c r="AZ34" s="94"/>
      <c r="BA34" s="95"/>
      <c r="BB34" s="51"/>
      <c r="BC34" s="94"/>
      <c r="BD34" s="51"/>
      <c r="BE34" s="94"/>
      <c r="BF34" s="95"/>
      <c r="BG34" s="51"/>
      <c r="BH34" s="94"/>
      <c r="BI34" s="51"/>
      <c r="BJ34" s="94"/>
      <c r="BK34" s="95"/>
      <c r="BL34" s="51"/>
      <c r="BM34" s="94"/>
      <c r="BN34" s="51"/>
      <c r="BO34" s="94"/>
      <c r="BP34" s="95"/>
      <c r="BQ34" s="51"/>
      <c r="BR34" s="94"/>
      <c r="BS34" s="51"/>
      <c r="BT34" s="94"/>
      <c r="BU34" s="95"/>
      <c r="BV34" s="51"/>
      <c r="BW34" s="94"/>
      <c r="BX34" s="51"/>
      <c r="BY34" s="94"/>
    </row>
    <row r="35" spans="1:77" ht="13.5" customHeight="1">
      <c r="A35" s="50" t="s">
        <v>872</v>
      </c>
      <c r="B35" s="1" t="s">
        <v>840</v>
      </c>
      <c r="C35" s="95"/>
      <c r="D35" s="51"/>
      <c r="E35" s="94"/>
      <c r="F35" s="51"/>
      <c r="G35" s="94"/>
      <c r="H35" s="95"/>
      <c r="I35" s="51"/>
      <c r="J35" s="94"/>
      <c r="K35" s="51"/>
      <c r="L35" s="94"/>
      <c r="M35" s="95"/>
      <c r="N35" s="51"/>
      <c r="O35" s="94"/>
      <c r="P35" s="51"/>
      <c r="Q35" s="94"/>
      <c r="R35" s="95" t="s">
        <v>289</v>
      </c>
      <c r="S35" s="51" t="s">
        <v>777</v>
      </c>
      <c r="T35" s="94">
        <v>6.7000000000000004E-2</v>
      </c>
      <c r="U35" s="51"/>
      <c r="V35" s="94"/>
      <c r="W35" s="95"/>
      <c r="X35" s="51"/>
      <c r="Y35" s="94"/>
      <c r="Z35" s="51"/>
      <c r="AA35" s="94"/>
      <c r="AB35" s="95"/>
      <c r="AC35" s="51"/>
      <c r="AD35" s="94"/>
      <c r="AE35" s="51"/>
      <c r="AF35" s="94"/>
      <c r="AG35" s="95"/>
      <c r="AH35" s="51"/>
      <c r="AI35" s="94"/>
      <c r="AJ35" s="51"/>
      <c r="AK35" s="94"/>
      <c r="AL35" s="95"/>
      <c r="AM35" s="51"/>
      <c r="AN35" s="94"/>
      <c r="AO35" s="51"/>
      <c r="AP35" s="94"/>
      <c r="AQ35" s="95"/>
      <c r="AR35" s="51"/>
      <c r="AS35" s="94"/>
      <c r="AT35" s="51"/>
      <c r="AU35" s="94"/>
      <c r="AV35" s="95"/>
      <c r="AW35" s="51"/>
      <c r="AX35" s="94"/>
      <c r="AY35" s="51"/>
      <c r="AZ35" s="94"/>
      <c r="BA35" s="95"/>
      <c r="BB35" s="51"/>
      <c r="BC35" s="94"/>
      <c r="BD35" s="51"/>
      <c r="BE35" s="94"/>
      <c r="BF35" s="95"/>
      <c r="BG35" s="51"/>
      <c r="BH35" s="94"/>
      <c r="BI35" s="51"/>
      <c r="BJ35" s="94"/>
      <c r="BK35" s="95"/>
      <c r="BL35" s="51"/>
      <c r="BM35" s="94"/>
      <c r="BN35" s="51"/>
      <c r="BO35" s="94"/>
      <c r="BP35" s="95"/>
      <c r="BQ35" s="51"/>
      <c r="BR35" s="94"/>
      <c r="BS35" s="51"/>
      <c r="BT35" s="94"/>
      <c r="BU35" s="95"/>
      <c r="BV35" s="51"/>
      <c r="BW35" s="94"/>
      <c r="BX35" s="51"/>
      <c r="BY35" s="94"/>
    </row>
    <row r="36" spans="1:77" ht="13.5" customHeight="1">
      <c r="A36" s="50" t="s">
        <v>873</v>
      </c>
      <c r="B36" s="1" t="s">
        <v>841</v>
      </c>
      <c r="C36" s="95"/>
      <c r="D36" s="51"/>
      <c r="E36" s="94"/>
      <c r="F36" s="51"/>
      <c r="G36" s="94"/>
      <c r="H36" s="95"/>
      <c r="I36" s="51"/>
      <c r="J36" s="94"/>
      <c r="K36" s="51"/>
      <c r="L36" s="94"/>
      <c r="M36" s="95"/>
      <c r="N36" s="51"/>
      <c r="O36" s="94"/>
      <c r="P36" s="51"/>
      <c r="Q36" s="94"/>
      <c r="R36" s="95" t="s">
        <v>342</v>
      </c>
      <c r="S36" s="51" t="s">
        <v>778</v>
      </c>
      <c r="T36" s="94">
        <v>0.188</v>
      </c>
      <c r="U36" s="51" t="s">
        <v>779</v>
      </c>
      <c r="V36" s="94">
        <v>0.374</v>
      </c>
      <c r="W36" s="95" t="s">
        <v>342</v>
      </c>
      <c r="X36" s="51">
        <v>371254</v>
      </c>
      <c r="Y36" s="94">
        <f>X36/$X$7</f>
        <v>0.12401308361515037</v>
      </c>
      <c r="Z36" s="51"/>
      <c r="AA36" s="94"/>
      <c r="AB36" s="95"/>
      <c r="AC36" s="51"/>
      <c r="AD36" s="94"/>
      <c r="AE36" s="51"/>
      <c r="AF36" s="94"/>
      <c r="AG36" s="95"/>
      <c r="AH36" s="51"/>
      <c r="AI36" s="94"/>
      <c r="AJ36" s="51"/>
      <c r="AK36" s="94"/>
      <c r="AL36" s="95"/>
      <c r="AM36" s="51"/>
      <c r="AN36" s="94"/>
      <c r="AO36" s="51"/>
      <c r="AP36" s="94"/>
      <c r="AQ36" s="95"/>
      <c r="AR36" s="51"/>
      <c r="AS36" s="94"/>
      <c r="AT36" s="51"/>
      <c r="AU36" s="94"/>
      <c r="AV36" s="95"/>
      <c r="AW36" s="51"/>
      <c r="AX36" s="94"/>
      <c r="AY36" s="51"/>
      <c r="AZ36" s="94"/>
      <c r="BA36" s="95"/>
      <c r="BB36" s="51"/>
      <c r="BC36" s="94"/>
      <c r="BD36" s="51"/>
      <c r="BE36" s="94"/>
      <c r="BF36" s="95"/>
      <c r="BG36" s="51"/>
      <c r="BH36" s="94"/>
      <c r="BI36" s="51"/>
      <c r="BJ36" s="94"/>
      <c r="BK36" s="95"/>
      <c r="BL36" s="51"/>
      <c r="BM36" s="94"/>
      <c r="BN36" s="51"/>
      <c r="BO36" s="94"/>
      <c r="BP36" s="95"/>
      <c r="BQ36" s="51"/>
      <c r="BR36" s="94"/>
      <c r="BS36" s="51"/>
      <c r="BT36" s="94"/>
      <c r="BU36" s="95"/>
      <c r="BV36" s="51"/>
      <c r="BW36" s="94"/>
      <c r="BX36" s="51"/>
      <c r="BY36" s="94"/>
    </row>
    <row r="37" spans="1:77" ht="13.5" customHeight="1">
      <c r="A37" s="50" t="s">
        <v>874</v>
      </c>
      <c r="B37" s="1" t="s">
        <v>842</v>
      </c>
      <c r="C37" s="95"/>
      <c r="D37" s="51"/>
      <c r="E37" s="94"/>
      <c r="F37" s="51"/>
      <c r="G37" s="94"/>
      <c r="H37" s="95"/>
      <c r="I37" s="51"/>
      <c r="J37" s="94"/>
      <c r="K37" s="51"/>
      <c r="L37" s="94"/>
      <c r="M37" s="95"/>
      <c r="N37" s="51"/>
      <c r="O37" s="94"/>
      <c r="P37" s="51"/>
      <c r="Q37" s="94"/>
      <c r="R37" s="95" t="s">
        <v>322</v>
      </c>
      <c r="S37" s="51">
        <v>75744</v>
      </c>
      <c r="T37" s="94">
        <v>2.5000000000000001E-2</v>
      </c>
      <c r="U37" s="51"/>
      <c r="V37" s="94"/>
      <c r="W37" s="95"/>
      <c r="X37" s="51"/>
      <c r="Y37" s="94"/>
      <c r="Z37" s="51"/>
      <c r="AA37" s="94"/>
      <c r="AB37" s="95"/>
      <c r="AC37" s="51"/>
      <c r="AD37" s="94"/>
      <c r="AE37" s="51"/>
      <c r="AF37" s="94"/>
      <c r="AG37" s="95"/>
      <c r="AH37" s="51"/>
      <c r="AI37" s="94"/>
      <c r="AJ37" s="51"/>
      <c r="AK37" s="94"/>
      <c r="AL37" s="95"/>
      <c r="AM37" s="51"/>
      <c r="AN37" s="94"/>
      <c r="AO37" s="51"/>
      <c r="AP37" s="94"/>
      <c r="AQ37" s="95"/>
      <c r="AR37" s="51"/>
      <c r="AS37" s="94"/>
      <c r="AT37" s="51"/>
      <c r="AU37" s="94"/>
      <c r="AV37" s="95"/>
      <c r="AW37" s="51"/>
      <c r="AX37" s="94"/>
      <c r="AY37" s="51"/>
      <c r="AZ37" s="94"/>
      <c r="BA37" s="95"/>
      <c r="BB37" s="51"/>
      <c r="BC37" s="94"/>
      <c r="BD37" s="51"/>
      <c r="BE37" s="94"/>
      <c r="BF37" s="95"/>
      <c r="BG37" s="51"/>
      <c r="BH37" s="94"/>
      <c r="BI37" s="51"/>
      <c r="BJ37" s="94"/>
      <c r="BK37" s="95"/>
      <c r="BL37" s="51"/>
      <c r="BM37" s="94"/>
      <c r="BN37" s="51"/>
      <c r="BO37" s="94"/>
      <c r="BP37" s="95"/>
      <c r="BQ37" s="51"/>
      <c r="BR37" s="94"/>
      <c r="BS37" s="51"/>
      <c r="BT37" s="94"/>
      <c r="BU37" s="95"/>
      <c r="BV37" s="51"/>
      <c r="BW37" s="94"/>
      <c r="BX37" s="51"/>
      <c r="BY37" s="94"/>
    </row>
    <row r="38" spans="1:77" ht="13.5" customHeight="1">
      <c r="A38" s="76" t="s">
        <v>990</v>
      </c>
      <c r="B38" s="1" t="s">
        <v>983</v>
      </c>
      <c r="C38" s="95"/>
      <c r="D38" s="51"/>
      <c r="E38" s="94"/>
      <c r="F38" s="51"/>
      <c r="G38" s="94"/>
      <c r="H38" s="95"/>
      <c r="I38" s="51"/>
      <c r="J38" s="94"/>
      <c r="K38" s="51"/>
      <c r="L38" s="94"/>
      <c r="M38" s="95"/>
      <c r="N38" s="51"/>
      <c r="O38" s="94"/>
      <c r="P38" s="51"/>
      <c r="Q38" s="94"/>
      <c r="R38" s="95" t="s">
        <v>295</v>
      </c>
      <c r="S38" s="51">
        <v>82598</v>
      </c>
      <c r="T38" s="94">
        <v>2.7E-2</v>
      </c>
      <c r="U38" s="51"/>
      <c r="V38" s="94"/>
      <c r="W38" s="95" t="s">
        <v>316</v>
      </c>
      <c r="X38" s="51">
        <v>89977</v>
      </c>
      <c r="Y38" s="94">
        <f>X38/$X$7</f>
        <v>3.0055771047424098E-2</v>
      </c>
      <c r="Z38" s="51"/>
      <c r="AA38" s="94"/>
      <c r="AB38" s="95"/>
      <c r="AC38" s="51"/>
      <c r="AD38" s="94"/>
      <c r="AE38" s="51"/>
      <c r="AF38" s="94"/>
      <c r="AG38" s="95"/>
      <c r="AH38" s="51"/>
      <c r="AI38" s="94"/>
      <c r="AJ38" s="51"/>
      <c r="AK38" s="94"/>
      <c r="AL38" s="95"/>
      <c r="AM38" s="51"/>
      <c r="AN38" s="94"/>
      <c r="AO38" s="51"/>
      <c r="AP38" s="94"/>
      <c r="AQ38" s="95"/>
      <c r="AR38" s="51"/>
      <c r="AS38" s="94"/>
      <c r="AT38" s="51"/>
      <c r="AU38" s="94"/>
      <c r="AV38" s="95"/>
      <c r="AW38" s="51"/>
      <c r="AX38" s="94"/>
      <c r="AY38" s="51"/>
      <c r="AZ38" s="94"/>
      <c r="BA38" s="95"/>
      <c r="BB38" s="51"/>
      <c r="BC38" s="94"/>
      <c r="BD38" s="51"/>
      <c r="BE38" s="94"/>
      <c r="BF38" s="95"/>
      <c r="BG38" s="51"/>
      <c r="BH38" s="94"/>
      <c r="BI38" s="51"/>
      <c r="BJ38" s="94"/>
      <c r="BK38" s="95"/>
      <c r="BL38" s="51"/>
      <c r="BM38" s="94"/>
      <c r="BN38" s="51"/>
      <c r="BO38" s="94"/>
      <c r="BP38" s="95"/>
      <c r="BQ38" s="51"/>
      <c r="BR38" s="94"/>
      <c r="BS38" s="51"/>
      <c r="BT38" s="94"/>
      <c r="BU38" s="95"/>
      <c r="BV38" s="51"/>
      <c r="BW38" s="94"/>
      <c r="BX38" s="51"/>
      <c r="BY38" s="94"/>
    </row>
    <row r="39" spans="1:77" ht="13.5" customHeight="1">
      <c r="A39" s="76" t="s">
        <v>987</v>
      </c>
      <c r="B39" s="1" t="s">
        <v>984</v>
      </c>
      <c r="C39" s="95"/>
      <c r="D39" s="51"/>
      <c r="E39" s="94"/>
      <c r="F39" s="51"/>
      <c r="G39" s="94"/>
      <c r="H39" s="95"/>
      <c r="I39" s="51"/>
      <c r="J39" s="94"/>
      <c r="K39" s="51"/>
      <c r="L39" s="94"/>
      <c r="M39" s="95"/>
      <c r="N39" s="51"/>
      <c r="O39" s="94"/>
      <c r="P39" s="51"/>
      <c r="Q39" s="94"/>
      <c r="R39" s="95"/>
      <c r="W39" s="95" t="s">
        <v>330</v>
      </c>
      <c r="X39" s="51">
        <v>207337</v>
      </c>
      <c r="Y39" s="94">
        <f t="shared" ref="Y39:Y41" si="0">X39/$X$7</f>
        <v>6.9258514972268134E-2</v>
      </c>
      <c r="Z39" s="51"/>
      <c r="AA39" s="94"/>
      <c r="AB39" s="95"/>
      <c r="AC39" s="51"/>
      <c r="AD39" s="94"/>
      <c r="AE39" s="51"/>
      <c r="AF39" s="94"/>
      <c r="AG39" s="95"/>
      <c r="AH39" s="51"/>
      <c r="AI39" s="94"/>
      <c r="AJ39" s="51"/>
      <c r="AK39" s="94"/>
      <c r="AL39" s="95"/>
      <c r="AM39" s="51"/>
      <c r="AN39" s="94"/>
      <c r="AO39" s="51"/>
      <c r="AP39" s="94"/>
      <c r="AQ39" s="95"/>
      <c r="AR39" s="51"/>
      <c r="AS39" s="94"/>
      <c r="AT39" s="51"/>
      <c r="AU39" s="94"/>
      <c r="AV39" s="95"/>
      <c r="AW39" s="51"/>
      <c r="AX39" s="94"/>
      <c r="AY39" s="51"/>
      <c r="AZ39" s="94"/>
      <c r="BA39" s="95"/>
      <c r="BB39" s="51"/>
      <c r="BC39" s="94"/>
      <c r="BD39" s="51"/>
      <c r="BE39" s="94"/>
      <c r="BF39" s="95"/>
      <c r="BG39" s="51"/>
      <c r="BH39" s="94"/>
      <c r="BI39" s="51"/>
      <c r="BJ39" s="94"/>
      <c r="BK39" s="95"/>
      <c r="BL39" s="51"/>
      <c r="BM39" s="94"/>
      <c r="BN39" s="51"/>
      <c r="BO39" s="94"/>
      <c r="BP39" s="95"/>
      <c r="BQ39" s="51"/>
      <c r="BR39" s="94"/>
      <c r="BS39" s="51"/>
      <c r="BT39" s="94"/>
      <c r="BU39" s="95"/>
      <c r="BV39" s="51"/>
      <c r="BW39" s="94"/>
      <c r="BX39" s="51"/>
      <c r="BY39" s="94"/>
    </row>
    <row r="40" spans="1:77" ht="13.5" customHeight="1">
      <c r="A40" s="76" t="s">
        <v>988</v>
      </c>
      <c r="B40" s="1" t="s">
        <v>985</v>
      </c>
      <c r="C40" s="95"/>
      <c r="D40" s="51"/>
      <c r="E40" s="94"/>
      <c r="F40" s="51"/>
      <c r="G40" s="94"/>
      <c r="H40" s="95"/>
      <c r="I40" s="51"/>
      <c r="J40" s="94"/>
      <c r="K40" s="51"/>
      <c r="L40" s="94"/>
      <c r="M40" s="95"/>
      <c r="N40" s="51"/>
      <c r="O40" s="94"/>
      <c r="P40" s="51"/>
      <c r="Q40" s="94"/>
      <c r="R40" s="95"/>
      <c r="S40" s="51"/>
      <c r="T40" s="94"/>
      <c r="U40" s="51"/>
      <c r="V40" s="94"/>
      <c r="W40" s="95" t="s">
        <v>289</v>
      </c>
      <c r="X40" s="51">
        <v>97294</v>
      </c>
      <c r="Y40" s="94">
        <f t="shared" si="0"/>
        <v>3.2499929851940827E-2</v>
      </c>
      <c r="Z40" s="51"/>
      <c r="AA40" s="94"/>
      <c r="AB40" s="95"/>
      <c r="AC40" s="51"/>
      <c r="AD40" s="94"/>
      <c r="AE40" s="51"/>
      <c r="AF40" s="94"/>
      <c r="AG40" s="95"/>
      <c r="AH40" s="51"/>
      <c r="AI40" s="94"/>
      <c r="AJ40" s="51"/>
      <c r="AK40" s="94"/>
      <c r="AL40" s="95"/>
      <c r="AM40" s="51"/>
      <c r="AN40" s="94"/>
      <c r="AO40" s="51"/>
      <c r="AP40" s="94"/>
      <c r="AQ40" s="95"/>
      <c r="AR40" s="51"/>
      <c r="AS40" s="94"/>
      <c r="AT40" s="51"/>
      <c r="AU40" s="94"/>
      <c r="AV40" s="95"/>
      <c r="AW40" s="51"/>
      <c r="AX40" s="94"/>
      <c r="AY40" s="51"/>
      <c r="AZ40" s="94"/>
      <c r="BA40" s="95"/>
      <c r="BB40" s="51"/>
      <c r="BC40" s="94"/>
      <c r="BD40" s="51"/>
      <c r="BE40" s="94"/>
      <c r="BF40" s="95"/>
      <c r="BG40" s="51"/>
      <c r="BH40" s="94"/>
      <c r="BI40" s="51"/>
      <c r="BJ40" s="94"/>
      <c r="BK40" s="95"/>
      <c r="BL40" s="51"/>
      <c r="BM40" s="94"/>
      <c r="BN40" s="51"/>
      <c r="BO40" s="94"/>
      <c r="BP40" s="95"/>
      <c r="BQ40" s="51"/>
      <c r="BR40" s="94"/>
      <c r="BS40" s="51"/>
      <c r="BT40" s="94"/>
      <c r="BU40" s="95"/>
      <c r="BV40" s="51"/>
      <c r="BW40" s="94"/>
      <c r="BX40" s="51"/>
      <c r="BY40" s="94"/>
    </row>
    <row r="41" spans="1:77" ht="13.5" customHeight="1">
      <c r="A41" s="76" t="s">
        <v>989</v>
      </c>
      <c r="B41" s="1" t="s">
        <v>986</v>
      </c>
      <c r="C41" s="95"/>
      <c r="D41" s="51"/>
      <c r="E41" s="94"/>
      <c r="F41" s="51"/>
      <c r="G41" s="94"/>
      <c r="H41" s="95"/>
      <c r="I41" s="51"/>
      <c r="J41" s="94"/>
      <c r="K41" s="51"/>
      <c r="L41" s="94"/>
      <c r="M41" s="95"/>
      <c r="N41" s="51"/>
      <c r="O41" s="94"/>
      <c r="P41" s="51"/>
      <c r="Q41" s="94"/>
      <c r="R41" s="95"/>
      <c r="S41" s="51"/>
      <c r="T41" s="94"/>
      <c r="U41" s="51"/>
      <c r="V41" s="94"/>
      <c r="W41" s="95" t="s">
        <v>295</v>
      </c>
      <c r="X41" s="51">
        <v>44776</v>
      </c>
      <c r="Y41" s="94">
        <f t="shared" si="0"/>
        <v>1.4956902368599324E-2</v>
      </c>
      <c r="Z41" s="51"/>
      <c r="AA41" s="94"/>
      <c r="AB41" s="95"/>
      <c r="AC41" s="51"/>
      <c r="AD41" s="94"/>
      <c r="AE41" s="51"/>
      <c r="AF41" s="94"/>
      <c r="AG41" s="95"/>
      <c r="AH41" s="51"/>
      <c r="AI41" s="94"/>
      <c r="AJ41" s="51"/>
      <c r="AK41" s="94"/>
      <c r="AL41" s="95"/>
      <c r="AM41" s="51"/>
      <c r="AN41" s="94"/>
      <c r="AO41" s="51"/>
      <c r="AP41" s="94"/>
      <c r="AQ41" s="95"/>
      <c r="AR41" s="51"/>
      <c r="AS41" s="94"/>
      <c r="AT41" s="51"/>
      <c r="AU41" s="94"/>
      <c r="AV41" s="95"/>
      <c r="AW41" s="51"/>
      <c r="AX41" s="94"/>
      <c r="AY41" s="51"/>
      <c r="AZ41" s="94"/>
      <c r="BA41" s="95"/>
      <c r="BB41" s="51"/>
      <c r="BC41" s="94"/>
      <c r="BD41" s="51"/>
      <c r="BE41" s="94"/>
      <c r="BF41" s="95"/>
      <c r="BG41" s="51"/>
      <c r="BH41" s="94"/>
      <c r="BI41" s="51"/>
      <c r="BJ41" s="94"/>
      <c r="BK41" s="95"/>
      <c r="BL41" s="51"/>
      <c r="BM41" s="94"/>
      <c r="BN41" s="51"/>
      <c r="BO41" s="94"/>
      <c r="BP41" s="95"/>
      <c r="BQ41" s="51"/>
      <c r="BR41" s="94"/>
      <c r="BS41" s="51"/>
      <c r="BT41" s="94"/>
      <c r="BU41" s="95"/>
      <c r="BV41" s="51"/>
      <c r="BW41" s="94"/>
      <c r="BX41" s="51"/>
      <c r="BY41" s="94"/>
    </row>
    <row r="42" spans="1:77" ht="13.5" customHeight="1">
      <c r="C42" s="95"/>
      <c r="D42" s="51"/>
      <c r="E42" s="94"/>
      <c r="F42" s="51"/>
      <c r="G42" s="94"/>
      <c r="H42" s="95"/>
      <c r="I42" s="51"/>
      <c r="J42" s="94"/>
      <c r="K42" s="51"/>
      <c r="L42" s="94"/>
      <c r="M42" s="95"/>
      <c r="N42" s="51"/>
      <c r="O42" s="94"/>
      <c r="P42" s="51"/>
      <c r="Q42" s="94"/>
      <c r="R42" s="95"/>
      <c r="S42" s="51"/>
      <c r="T42" s="94"/>
      <c r="U42" s="51"/>
      <c r="V42" s="94"/>
      <c r="W42" s="95"/>
      <c r="X42" s="51"/>
      <c r="Y42" s="94"/>
      <c r="Z42" s="51"/>
      <c r="AA42" s="94"/>
      <c r="AB42" s="95"/>
      <c r="AC42" s="51"/>
      <c r="AD42" s="94"/>
      <c r="AE42" s="51"/>
      <c r="AF42" s="94"/>
      <c r="AG42" s="95"/>
      <c r="AH42" s="51"/>
      <c r="AI42" s="94"/>
      <c r="AJ42" s="51"/>
      <c r="AK42" s="94"/>
      <c r="AL42" s="95"/>
      <c r="AM42" s="51"/>
      <c r="AN42" s="94"/>
      <c r="AO42" s="51"/>
      <c r="AP42" s="94"/>
      <c r="AQ42" s="95"/>
      <c r="AR42" s="51"/>
      <c r="AS42" s="94"/>
      <c r="AT42" s="51"/>
      <c r="AU42" s="94"/>
      <c r="AV42" s="95"/>
      <c r="AW42" s="51"/>
      <c r="AX42" s="94"/>
      <c r="AY42" s="51"/>
      <c r="AZ42" s="94"/>
      <c r="BA42" s="95"/>
      <c r="BB42" s="51"/>
      <c r="BC42" s="94"/>
      <c r="BD42" s="51"/>
      <c r="BE42" s="94"/>
      <c r="BF42" s="95"/>
      <c r="BG42" s="51"/>
      <c r="BH42" s="94"/>
      <c r="BI42" s="51"/>
      <c r="BJ42" s="94"/>
      <c r="BK42" s="95"/>
      <c r="BL42" s="51"/>
      <c r="BM42" s="94"/>
      <c r="BN42" s="51"/>
      <c r="BO42" s="94"/>
      <c r="BP42" s="95"/>
      <c r="BQ42" s="51"/>
      <c r="BR42" s="94"/>
      <c r="BS42" s="51"/>
      <c r="BT42" s="94"/>
      <c r="BU42" s="95"/>
      <c r="BV42" s="51"/>
      <c r="BW42" s="94"/>
      <c r="BX42" s="51"/>
      <c r="BY42" s="94"/>
    </row>
    <row r="43" spans="1:77" ht="13.5" customHeight="1">
      <c r="C43" s="95"/>
      <c r="D43" s="51"/>
      <c r="E43" s="94"/>
      <c r="F43" s="51"/>
      <c r="G43" s="94"/>
      <c r="H43" s="95"/>
      <c r="I43" s="51"/>
      <c r="J43" s="94"/>
      <c r="K43" s="51"/>
      <c r="L43" s="94"/>
      <c r="M43" s="95"/>
      <c r="N43" s="51"/>
      <c r="O43" s="94"/>
      <c r="P43" s="51"/>
      <c r="Q43" s="94"/>
      <c r="R43" s="95"/>
      <c r="S43" s="51"/>
      <c r="T43" s="94"/>
      <c r="U43" s="51"/>
      <c r="V43" s="94"/>
      <c r="W43" s="95"/>
      <c r="X43" s="51"/>
      <c r="Y43" s="94"/>
      <c r="Z43" s="51"/>
      <c r="AA43" s="94"/>
      <c r="AB43" s="95"/>
      <c r="AC43" s="51"/>
      <c r="AD43" s="94"/>
      <c r="AE43" s="51"/>
      <c r="AF43" s="94"/>
      <c r="AG43" s="95"/>
      <c r="AH43" s="51"/>
      <c r="AI43" s="94"/>
      <c r="AJ43" s="51"/>
      <c r="AK43" s="94"/>
      <c r="AL43" s="95"/>
      <c r="AM43" s="51"/>
      <c r="AN43" s="94"/>
      <c r="AO43" s="51"/>
      <c r="AP43" s="94"/>
      <c r="AQ43" s="95"/>
      <c r="AR43" s="51"/>
      <c r="AS43" s="94"/>
      <c r="AT43" s="51"/>
      <c r="AU43" s="94"/>
      <c r="AV43" s="95"/>
      <c r="AW43" s="51"/>
      <c r="AX43" s="94"/>
      <c r="AY43" s="51"/>
      <c r="AZ43" s="94"/>
      <c r="BA43" s="95"/>
      <c r="BB43" s="51"/>
      <c r="BC43" s="94"/>
      <c r="BD43" s="51"/>
      <c r="BE43" s="94"/>
      <c r="BF43" s="95"/>
      <c r="BG43" s="51"/>
      <c r="BH43" s="94"/>
      <c r="BI43" s="51"/>
      <c r="BJ43" s="94"/>
      <c r="BK43" s="95"/>
      <c r="BL43" s="51"/>
      <c r="BM43" s="94"/>
      <c r="BN43" s="51"/>
      <c r="BO43" s="94"/>
      <c r="BP43" s="95"/>
      <c r="BQ43" s="51"/>
      <c r="BR43" s="94"/>
      <c r="BS43" s="51"/>
      <c r="BT43" s="94"/>
      <c r="BU43" s="95"/>
      <c r="BV43" s="51"/>
      <c r="BW43" s="94"/>
      <c r="BX43" s="51"/>
      <c r="BY43" s="94"/>
    </row>
    <row r="44" spans="1:77" ht="13.5" customHeight="1">
      <c r="C44" s="95"/>
      <c r="D44" s="51"/>
      <c r="E44" s="94"/>
      <c r="F44" s="51"/>
      <c r="G44" s="94"/>
      <c r="H44" s="95"/>
      <c r="I44" s="51"/>
      <c r="J44" s="94"/>
      <c r="K44" s="51"/>
      <c r="L44" s="94"/>
      <c r="M44" s="95"/>
      <c r="N44" s="51"/>
      <c r="O44" s="94"/>
      <c r="P44" s="51"/>
      <c r="Q44" s="94"/>
      <c r="R44" s="95"/>
      <c r="S44" s="51"/>
      <c r="T44" s="94"/>
      <c r="U44" s="51"/>
      <c r="V44" s="94"/>
      <c r="W44" s="95"/>
      <c r="X44" s="51"/>
      <c r="Y44" s="94"/>
      <c r="Z44" s="51"/>
      <c r="AA44" s="94"/>
      <c r="AB44" s="95"/>
      <c r="AC44" s="51"/>
      <c r="AD44" s="94"/>
      <c r="AE44" s="51"/>
      <c r="AF44" s="94"/>
      <c r="AG44" s="95"/>
      <c r="AH44" s="51"/>
      <c r="AI44" s="94"/>
      <c r="AJ44" s="51"/>
      <c r="AK44" s="94"/>
      <c r="AL44" s="95"/>
      <c r="AM44" s="51"/>
      <c r="AN44" s="94"/>
      <c r="AO44" s="51"/>
      <c r="AP44" s="94"/>
      <c r="AQ44" s="95"/>
      <c r="AR44" s="51"/>
      <c r="AS44" s="94"/>
      <c r="AT44" s="51"/>
      <c r="AU44" s="94"/>
      <c r="AV44" s="95"/>
      <c r="AW44" s="51"/>
      <c r="AX44" s="94"/>
      <c r="AY44" s="51"/>
      <c r="AZ44" s="94"/>
      <c r="BA44" s="95"/>
      <c r="BB44" s="51"/>
      <c r="BC44" s="94"/>
      <c r="BD44" s="51"/>
      <c r="BE44" s="94"/>
      <c r="BF44" s="95"/>
      <c r="BG44" s="51"/>
      <c r="BH44" s="94"/>
      <c r="BI44" s="51"/>
      <c r="BJ44" s="94"/>
      <c r="BK44" s="95"/>
      <c r="BL44" s="51"/>
      <c r="BM44" s="94"/>
      <c r="BN44" s="51"/>
      <c r="BO44" s="94"/>
      <c r="BP44" s="95"/>
      <c r="BQ44" s="51"/>
      <c r="BR44" s="94"/>
      <c r="BS44" s="51"/>
      <c r="BT44" s="94"/>
      <c r="BU44" s="95"/>
      <c r="BV44" s="51"/>
      <c r="BW44" s="94"/>
      <c r="BX44" s="51"/>
      <c r="BY44" s="94"/>
    </row>
    <row r="45" spans="1:77" ht="13.5" customHeight="1">
      <c r="C45" s="95"/>
      <c r="D45" s="51"/>
      <c r="E45" s="94"/>
      <c r="F45" s="51"/>
      <c r="G45" s="94"/>
      <c r="H45" s="95"/>
      <c r="I45" s="51"/>
      <c r="J45" s="94"/>
      <c r="K45" s="51"/>
      <c r="L45" s="94"/>
      <c r="M45" s="95"/>
      <c r="N45" s="51"/>
      <c r="O45" s="94"/>
      <c r="P45" s="51"/>
      <c r="Q45" s="94"/>
      <c r="R45" s="95"/>
      <c r="S45" s="51"/>
      <c r="T45" s="94"/>
      <c r="U45" s="51"/>
      <c r="V45" s="94"/>
      <c r="W45" s="95"/>
      <c r="X45" s="51"/>
      <c r="Y45" s="94"/>
      <c r="Z45" s="51"/>
      <c r="AA45" s="94"/>
      <c r="AB45" s="95"/>
      <c r="AC45" s="51"/>
      <c r="AD45" s="94"/>
      <c r="AE45" s="51"/>
      <c r="AF45" s="94"/>
      <c r="AG45" s="95"/>
      <c r="AH45" s="51"/>
      <c r="AI45" s="94"/>
      <c r="AJ45" s="51"/>
      <c r="AK45" s="94"/>
      <c r="AL45" s="95"/>
      <c r="AM45" s="51"/>
      <c r="AN45" s="94"/>
      <c r="AO45" s="51"/>
      <c r="AP45" s="94"/>
      <c r="AQ45" s="95"/>
      <c r="AR45" s="51"/>
      <c r="AS45" s="94"/>
      <c r="AT45" s="51"/>
      <c r="AU45" s="94"/>
      <c r="AV45" s="95"/>
      <c r="AW45" s="51"/>
      <c r="AX45" s="94"/>
      <c r="AY45" s="51"/>
      <c r="AZ45" s="94"/>
      <c r="BA45" s="95"/>
      <c r="BB45" s="51"/>
      <c r="BC45" s="94"/>
      <c r="BD45" s="51"/>
      <c r="BE45" s="94"/>
      <c r="BF45" s="95"/>
      <c r="BG45" s="51"/>
      <c r="BH45" s="94"/>
      <c r="BI45" s="51"/>
      <c r="BJ45" s="94"/>
      <c r="BK45" s="95"/>
      <c r="BL45" s="51"/>
      <c r="BM45" s="94"/>
      <c r="BN45" s="51"/>
      <c r="BO45" s="94"/>
      <c r="BP45" s="95"/>
      <c r="BQ45" s="51"/>
      <c r="BR45" s="94"/>
      <c r="BS45" s="51"/>
      <c r="BT45" s="94"/>
      <c r="BU45" s="95"/>
      <c r="BV45" s="51"/>
      <c r="BW45" s="94"/>
      <c r="BX45" s="51"/>
      <c r="BY45" s="94"/>
    </row>
    <row r="46" spans="1:77" ht="13.5" customHeight="1">
      <c r="C46" s="95"/>
      <c r="D46" s="51"/>
      <c r="E46" s="94"/>
      <c r="F46" s="51"/>
      <c r="G46" s="94"/>
      <c r="H46" s="95"/>
      <c r="I46" s="51"/>
      <c r="J46" s="94"/>
      <c r="K46" s="51"/>
      <c r="L46" s="94"/>
      <c r="M46" s="95"/>
      <c r="N46" s="51"/>
      <c r="O46" s="94"/>
      <c r="P46" s="51"/>
      <c r="Q46" s="94"/>
      <c r="R46" s="95"/>
      <c r="S46" s="51"/>
      <c r="T46" s="94"/>
      <c r="U46" s="51"/>
      <c r="V46" s="94"/>
      <c r="W46" s="95"/>
      <c r="X46" s="51"/>
      <c r="Y46" s="94"/>
      <c r="Z46" s="51"/>
      <c r="AA46" s="94"/>
      <c r="AB46" s="95"/>
      <c r="AC46" s="51"/>
      <c r="AD46" s="94"/>
      <c r="AE46" s="51"/>
      <c r="AF46" s="94"/>
      <c r="AG46" s="95"/>
      <c r="AH46" s="51"/>
      <c r="AI46" s="94"/>
      <c r="AJ46" s="51"/>
      <c r="AK46" s="94"/>
      <c r="AL46" s="95"/>
      <c r="AM46" s="51"/>
      <c r="AN46" s="94"/>
      <c r="AO46" s="51"/>
      <c r="AP46" s="94"/>
      <c r="AQ46" s="95"/>
      <c r="AR46" s="51"/>
      <c r="AS46" s="94"/>
      <c r="AT46" s="51"/>
      <c r="AU46" s="94"/>
      <c r="AV46" s="95"/>
      <c r="AW46" s="51"/>
      <c r="AX46" s="94"/>
      <c r="AY46" s="51"/>
      <c r="AZ46" s="94"/>
      <c r="BA46" s="95"/>
      <c r="BB46" s="51"/>
      <c r="BC46" s="94"/>
      <c r="BD46" s="51"/>
      <c r="BE46" s="94"/>
      <c r="BF46" s="95"/>
      <c r="BG46" s="51"/>
      <c r="BH46" s="94"/>
      <c r="BI46" s="51"/>
      <c r="BJ46" s="94"/>
      <c r="BK46" s="95"/>
      <c r="BL46" s="51"/>
      <c r="BM46" s="94"/>
      <c r="BN46" s="51"/>
      <c r="BO46" s="94"/>
      <c r="BP46" s="95"/>
      <c r="BQ46" s="51"/>
      <c r="BR46" s="94"/>
      <c r="BS46" s="51"/>
      <c r="BT46" s="94"/>
      <c r="BU46" s="95"/>
      <c r="BV46" s="51"/>
      <c r="BW46" s="94"/>
      <c r="BX46" s="51"/>
      <c r="BY46" s="94"/>
    </row>
    <row r="47" spans="1:77" ht="13.5" customHeight="1">
      <c r="C47" s="95"/>
      <c r="D47" s="51"/>
      <c r="E47" s="94"/>
      <c r="F47" s="51"/>
      <c r="G47" s="94"/>
      <c r="H47" s="95"/>
      <c r="I47" s="51"/>
      <c r="J47" s="94"/>
      <c r="K47" s="51"/>
      <c r="L47" s="94"/>
      <c r="M47" s="95"/>
      <c r="N47" s="51"/>
      <c r="O47" s="94"/>
      <c r="P47" s="51"/>
      <c r="Q47" s="94"/>
      <c r="R47" s="95"/>
      <c r="S47" s="51"/>
      <c r="T47" s="94"/>
      <c r="U47" s="51"/>
      <c r="V47" s="94"/>
      <c r="W47" s="95"/>
      <c r="X47" s="51"/>
      <c r="Y47" s="94"/>
      <c r="Z47" s="51"/>
      <c r="AA47" s="94"/>
      <c r="AB47" s="95"/>
      <c r="AC47" s="51"/>
      <c r="AD47" s="94"/>
      <c r="AE47" s="51"/>
      <c r="AF47" s="94"/>
      <c r="AG47" s="95"/>
      <c r="AH47" s="51"/>
      <c r="AI47" s="94"/>
      <c r="AJ47" s="51"/>
      <c r="AK47" s="94"/>
      <c r="AL47" s="95"/>
      <c r="AM47" s="51"/>
      <c r="AN47" s="94"/>
      <c r="AO47" s="51"/>
      <c r="AP47" s="94"/>
      <c r="AQ47" s="95"/>
      <c r="AR47" s="51"/>
      <c r="AS47" s="94"/>
      <c r="AT47" s="51"/>
      <c r="AU47" s="94"/>
      <c r="AV47" s="95"/>
      <c r="AW47" s="51"/>
      <c r="AX47" s="94"/>
      <c r="AY47" s="51"/>
      <c r="AZ47" s="94"/>
      <c r="BA47" s="95"/>
      <c r="BB47" s="51"/>
      <c r="BC47" s="94"/>
      <c r="BD47" s="51"/>
      <c r="BE47" s="94"/>
      <c r="BF47" s="95"/>
      <c r="BG47" s="51"/>
      <c r="BH47" s="94"/>
      <c r="BI47" s="51"/>
      <c r="BJ47" s="94"/>
      <c r="BK47" s="95"/>
      <c r="BL47" s="51"/>
      <c r="BM47" s="94"/>
      <c r="BN47" s="51"/>
      <c r="BO47" s="94"/>
      <c r="BP47" s="95"/>
      <c r="BQ47" s="51"/>
      <c r="BR47" s="94"/>
      <c r="BS47" s="51"/>
      <c r="BT47" s="94"/>
      <c r="BU47" s="95"/>
      <c r="BV47" s="51"/>
      <c r="BW47" s="94"/>
      <c r="BX47" s="51"/>
      <c r="BY47" s="94"/>
    </row>
    <row r="48" spans="1:77" ht="13.5" customHeight="1">
      <c r="C48" s="95"/>
      <c r="D48" s="51"/>
      <c r="E48" s="94"/>
      <c r="F48" s="51"/>
      <c r="G48" s="94"/>
      <c r="H48" s="95"/>
      <c r="I48" s="51"/>
      <c r="J48" s="94"/>
      <c r="K48" s="51"/>
      <c r="L48" s="94"/>
      <c r="M48" s="95"/>
      <c r="N48" s="51"/>
      <c r="O48" s="94"/>
      <c r="P48" s="51"/>
      <c r="Q48" s="94"/>
      <c r="R48" s="95"/>
      <c r="S48" s="51"/>
      <c r="T48" s="94"/>
      <c r="U48" s="51"/>
      <c r="V48" s="94"/>
      <c r="W48" s="95"/>
      <c r="X48" s="51"/>
      <c r="Y48" s="94"/>
      <c r="Z48" s="51"/>
      <c r="AA48" s="94"/>
      <c r="AB48" s="95"/>
      <c r="AC48" s="51"/>
      <c r="AD48" s="94"/>
      <c r="AE48" s="51"/>
      <c r="AF48" s="94"/>
      <c r="AG48" s="95"/>
      <c r="AH48" s="51"/>
      <c r="AI48" s="94"/>
      <c r="AJ48" s="51"/>
      <c r="AK48" s="94"/>
      <c r="AL48" s="95"/>
      <c r="AM48" s="51"/>
      <c r="AN48" s="94"/>
      <c r="AO48" s="51"/>
      <c r="AP48" s="94"/>
      <c r="AQ48" s="95"/>
      <c r="AR48" s="51"/>
      <c r="AS48" s="94"/>
      <c r="AT48" s="51"/>
      <c r="AU48" s="94"/>
      <c r="AV48" s="95"/>
      <c r="AW48" s="51"/>
      <c r="AX48" s="94"/>
      <c r="AY48" s="51"/>
      <c r="AZ48" s="94"/>
      <c r="BA48" s="95"/>
      <c r="BB48" s="51"/>
      <c r="BC48" s="94"/>
      <c r="BD48" s="51"/>
      <c r="BE48" s="94"/>
      <c r="BF48" s="95"/>
      <c r="BG48" s="51"/>
      <c r="BH48" s="94"/>
      <c r="BI48" s="51"/>
      <c r="BJ48" s="94"/>
      <c r="BK48" s="95"/>
      <c r="BL48" s="51"/>
      <c r="BM48" s="94"/>
      <c r="BN48" s="51"/>
      <c r="BO48" s="94"/>
      <c r="BP48" s="95"/>
      <c r="BQ48" s="51"/>
      <c r="BR48" s="94"/>
      <c r="BS48" s="51"/>
      <c r="BT48" s="94"/>
      <c r="BU48" s="95"/>
      <c r="BV48" s="51"/>
      <c r="BW48" s="94"/>
      <c r="BX48" s="51"/>
      <c r="BY48" s="94"/>
    </row>
    <row r="49" spans="3:77" ht="13.5" customHeight="1">
      <c r="C49" s="95"/>
      <c r="D49" s="51"/>
      <c r="E49" s="94"/>
      <c r="F49" s="51"/>
      <c r="G49" s="94"/>
      <c r="H49" s="95"/>
      <c r="I49" s="51"/>
      <c r="J49" s="94"/>
      <c r="K49" s="51"/>
      <c r="L49" s="94"/>
      <c r="M49" s="95"/>
      <c r="N49" s="51"/>
      <c r="O49" s="94"/>
      <c r="P49" s="51"/>
      <c r="Q49" s="94"/>
      <c r="R49" s="95"/>
      <c r="S49" s="51"/>
      <c r="T49" s="94"/>
      <c r="U49" s="51"/>
      <c r="V49" s="94"/>
      <c r="W49" s="95"/>
      <c r="X49" s="51"/>
      <c r="Y49" s="94"/>
      <c r="Z49" s="51"/>
      <c r="AA49" s="94"/>
      <c r="AB49" s="95"/>
      <c r="AC49" s="51"/>
      <c r="AD49" s="94"/>
      <c r="AE49" s="51"/>
      <c r="AF49" s="94"/>
      <c r="AG49" s="95"/>
      <c r="AH49" s="51"/>
      <c r="AI49" s="94"/>
      <c r="AJ49" s="51"/>
      <c r="AK49" s="94"/>
      <c r="AL49" s="95"/>
      <c r="AM49" s="51"/>
      <c r="AN49" s="94"/>
      <c r="AO49" s="51"/>
      <c r="AP49" s="94"/>
      <c r="AQ49" s="95"/>
      <c r="AR49" s="51"/>
      <c r="AS49" s="94"/>
      <c r="AT49" s="51"/>
      <c r="AU49" s="94"/>
      <c r="AV49" s="95"/>
      <c r="AW49" s="51"/>
      <c r="AX49" s="94"/>
      <c r="AY49" s="51"/>
      <c r="AZ49" s="94"/>
      <c r="BA49" s="95"/>
      <c r="BB49" s="51"/>
      <c r="BC49" s="94"/>
      <c r="BD49" s="51"/>
      <c r="BE49" s="94"/>
      <c r="BF49" s="95"/>
      <c r="BG49" s="51"/>
      <c r="BH49" s="94"/>
      <c r="BI49" s="51"/>
      <c r="BJ49" s="94"/>
      <c r="BK49" s="95"/>
      <c r="BL49" s="51"/>
      <c r="BM49" s="94"/>
      <c r="BN49" s="51"/>
      <c r="BO49" s="94"/>
      <c r="BP49" s="95"/>
      <c r="BQ49" s="51"/>
      <c r="BR49" s="94"/>
      <c r="BS49" s="51"/>
      <c r="BT49" s="94"/>
      <c r="BU49" s="95"/>
      <c r="BV49" s="51"/>
      <c r="BW49" s="94"/>
      <c r="BX49" s="51"/>
      <c r="BY49" s="94"/>
    </row>
    <row r="50" spans="3:77" ht="13.5" customHeight="1">
      <c r="C50" s="95"/>
      <c r="D50" s="51"/>
      <c r="E50" s="94"/>
      <c r="F50" s="51"/>
      <c r="G50" s="94"/>
      <c r="H50" s="95"/>
      <c r="I50" s="51"/>
      <c r="J50" s="94"/>
      <c r="K50" s="51"/>
      <c r="L50" s="94"/>
      <c r="M50" s="95"/>
      <c r="N50" s="51"/>
      <c r="O50" s="94"/>
      <c r="P50" s="51"/>
      <c r="Q50" s="94"/>
      <c r="R50" s="95"/>
      <c r="S50" s="51"/>
      <c r="T50" s="94"/>
      <c r="U50" s="51"/>
      <c r="V50" s="94"/>
      <c r="W50" s="95"/>
      <c r="X50" s="51"/>
      <c r="Y50" s="94"/>
      <c r="Z50" s="51"/>
      <c r="AA50" s="94"/>
      <c r="AB50" s="95"/>
      <c r="AC50" s="51"/>
      <c r="AD50" s="94"/>
      <c r="AE50" s="51"/>
      <c r="AF50" s="94"/>
      <c r="AG50" s="95"/>
      <c r="AH50" s="51"/>
      <c r="AI50" s="94"/>
      <c r="AJ50" s="51"/>
      <c r="AK50" s="94"/>
      <c r="AL50" s="95"/>
      <c r="AM50" s="51"/>
      <c r="AN50" s="94"/>
      <c r="AO50" s="51"/>
      <c r="AP50" s="94"/>
      <c r="AQ50" s="95"/>
      <c r="AR50" s="51"/>
      <c r="AS50" s="94"/>
      <c r="AT50" s="51"/>
      <c r="AU50" s="94"/>
      <c r="AV50" s="95"/>
      <c r="AW50" s="51"/>
      <c r="AX50" s="94"/>
      <c r="AY50" s="51"/>
      <c r="AZ50" s="94"/>
      <c r="BA50" s="95"/>
      <c r="BB50" s="51"/>
      <c r="BC50" s="94"/>
      <c r="BD50" s="51"/>
      <c r="BE50" s="94"/>
      <c r="BF50" s="95"/>
      <c r="BG50" s="51"/>
      <c r="BH50" s="94"/>
      <c r="BI50" s="51"/>
      <c r="BJ50" s="94"/>
      <c r="BK50" s="95"/>
      <c r="BL50" s="51"/>
      <c r="BM50" s="94"/>
      <c r="BN50" s="51"/>
      <c r="BO50" s="94"/>
      <c r="BP50" s="95"/>
      <c r="BQ50" s="51"/>
      <c r="BR50" s="94"/>
      <c r="BS50" s="51"/>
      <c r="BT50" s="94"/>
      <c r="BU50" s="95"/>
      <c r="BV50" s="51"/>
      <c r="BW50" s="94"/>
      <c r="BX50" s="51"/>
      <c r="BY50" s="94"/>
    </row>
    <row r="51" spans="3:77" ht="13.5" customHeight="1">
      <c r="C51" s="95"/>
      <c r="D51" s="51"/>
      <c r="E51" s="94"/>
      <c r="F51" s="51"/>
      <c r="G51" s="94"/>
      <c r="H51" s="95"/>
      <c r="I51" s="51"/>
      <c r="J51" s="94"/>
      <c r="K51" s="51"/>
      <c r="L51" s="94"/>
      <c r="M51" s="95"/>
      <c r="N51" s="51"/>
      <c r="O51" s="94"/>
      <c r="P51" s="51"/>
      <c r="Q51" s="94"/>
      <c r="R51" s="95"/>
      <c r="S51" s="51"/>
      <c r="T51" s="94"/>
      <c r="U51" s="51"/>
      <c r="V51" s="94"/>
      <c r="W51" s="95"/>
      <c r="X51" s="51"/>
      <c r="Y51" s="94"/>
      <c r="Z51" s="51"/>
      <c r="AA51" s="94"/>
      <c r="AB51" s="95"/>
      <c r="AC51" s="51"/>
      <c r="AD51" s="94"/>
      <c r="AE51" s="51"/>
      <c r="AF51" s="94"/>
      <c r="AG51" s="95"/>
      <c r="AH51" s="51"/>
      <c r="AI51" s="94"/>
      <c r="AJ51" s="51"/>
      <c r="AK51" s="94"/>
      <c r="AL51" s="95"/>
      <c r="AM51" s="51"/>
      <c r="AN51" s="94"/>
      <c r="AO51" s="51"/>
      <c r="AP51" s="94"/>
      <c r="AQ51" s="95"/>
      <c r="AR51" s="51"/>
      <c r="AS51" s="94"/>
      <c r="AT51" s="51"/>
      <c r="AU51" s="94"/>
      <c r="AV51" s="95"/>
      <c r="AW51" s="51"/>
      <c r="AX51" s="94"/>
      <c r="AY51" s="51"/>
      <c r="AZ51" s="94"/>
      <c r="BA51" s="95"/>
      <c r="BB51" s="51"/>
      <c r="BC51" s="94"/>
      <c r="BD51" s="51"/>
      <c r="BE51" s="94"/>
      <c r="BF51" s="95"/>
      <c r="BG51" s="51"/>
      <c r="BH51" s="94"/>
      <c r="BI51" s="51"/>
      <c r="BJ51" s="94"/>
      <c r="BK51" s="95"/>
      <c r="BL51" s="51"/>
      <c r="BM51" s="94"/>
      <c r="BN51" s="51"/>
      <c r="BO51" s="94"/>
      <c r="BP51" s="95"/>
      <c r="BQ51" s="51"/>
      <c r="BR51" s="94"/>
      <c r="BS51" s="51"/>
      <c r="BT51" s="94"/>
      <c r="BU51" s="95"/>
      <c r="BV51" s="51"/>
      <c r="BW51" s="94"/>
      <c r="BX51" s="51"/>
      <c r="BY51" s="94"/>
    </row>
    <row r="52" spans="3:77" ht="13.5" customHeight="1">
      <c r="C52" s="95"/>
      <c r="D52" s="51"/>
      <c r="E52" s="94"/>
      <c r="F52" s="51"/>
      <c r="G52" s="94"/>
      <c r="H52" s="95"/>
      <c r="I52" s="51"/>
      <c r="J52" s="94"/>
      <c r="K52" s="51"/>
      <c r="L52" s="94"/>
      <c r="M52" s="95"/>
      <c r="N52" s="51"/>
      <c r="O52" s="94"/>
      <c r="P52" s="51"/>
      <c r="Q52" s="94"/>
      <c r="R52" s="95"/>
      <c r="S52" s="51"/>
      <c r="T52" s="94"/>
      <c r="U52" s="51"/>
      <c r="V52" s="94"/>
      <c r="W52" s="95"/>
      <c r="X52" s="51"/>
      <c r="Y52" s="94"/>
      <c r="Z52" s="51"/>
      <c r="AA52" s="94"/>
      <c r="AB52" s="95"/>
      <c r="AC52" s="51"/>
      <c r="AD52" s="94"/>
      <c r="AE52" s="51"/>
      <c r="AF52" s="94"/>
      <c r="AG52" s="95"/>
      <c r="AH52" s="51"/>
      <c r="AI52" s="94"/>
      <c r="AJ52" s="51"/>
      <c r="AK52" s="94"/>
      <c r="AL52" s="95"/>
      <c r="AM52" s="51"/>
      <c r="AN52" s="94"/>
      <c r="AO52" s="51"/>
      <c r="AP52" s="94"/>
      <c r="AQ52" s="95"/>
      <c r="AR52" s="51"/>
      <c r="AS52" s="94"/>
      <c r="AT52" s="51"/>
      <c r="AU52" s="94"/>
      <c r="AV52" s="95"/>
      <c r="AW52" s="51"/>
      <c r="AX52" s="94"/>
      <c r="AY52" s="51"/>
      <c r="AZ52" s="94"/>
      <c r="BA52" s="95"/>
      <c r="BB52" s="51"/>
      <c r="BC52" s="94"/>
      <c r="BD52" s="51"/>
      <c r="BE52" s="94"/>
      <c r="BF52" s="95"/>
      <c r="BG52" s="51"/>
      <c r="BH52" s="94"/>
      <c r="BI52" s="51"/>
      <c r="BJ52" s="94"/>
      <c r="BK52" s="95"/>
      <c r="BL52" s="51"/>
      <c r="BM52" s="94"/>
      <c r="BN52" s="51"/>
      <c r="BO52" s="94"/>
      <c r="BP52" s="95"/>
      <c r="BQ52" s="51"/>
      <c r="BR52" s="94"/>
      <c r="BS52" s="51"/>
      <c r="BT52" s="94"/>
      <c r="BU52" s="95"/>
      <c r="BV52" s="51"/>
      <c r="BW52" s="94"/>
      <c r="BX52" s="51"/>
      <c r="BY52" s="94"/>
    </row>
    <row r="53" spans="3:77" ht="13.5" customHeight="1">
      <c r="C53" s="95"/>
      <c r="D53" s="51"/>
      <c r="E53" s="94"/>
      <c r="F53" s="51"/>
      <c r="G53" s="94"/>
      <c r="H53" s="95"/>
      <c r="I53" s="51"/>
      <c r="J53" s="94"/>
      <c r="K53" s="51"/>
      <c r="L53" s="94"/>
      <c r="M53" s="95"/>
      <c r="N53" s="51"/>
      <c r="O53" s="94"/>
      <c r="P53" s="51"/>
      <c r="Q53" s="94"/>
      <c r="R53" s="95"/>
      <c r="S53" s="51"/>
      <c r="T53" s="94"/>
      <c r="U53" s="51"/>
      <c r="V53" s="94"/>
      <c r="W53" s="95"/>
      <c r="X53" s="51"/>
      <c r="Y53" s="94"/>
      <c r="Z53" s="51"/>
      <c r="AA53" s="94"/>
      <c r="AB53" s="95"/>
      <c r="AC53" s="51"/>
      <c r="AD53" s="94"/>
      <c r="AE53" s="51"/>
      <c r="AF53" s="94"/>
      <c r="AG53" s="95"/>
      <c r="AH53" s="51"/>
      <c r="AI53" s="94"/>
      <c r="AJ53" s="51"/>
      <c r="AK53" s="94"/>
      <c r="AL53" s="95"/>
      <c r="AM53" s="51"/>
      <c r="AN53" s="94"/>
      <c r="AO53" s="51"/>
      <c r="AP53" s="94"/>
      <c r="AQ53" s="95"/>
      <c r="AR53" s="51"/>
      <c r="AS53" s="94"/>
      <c r="AT53" s="51"/>
      <c r="AU53" s="94"/>
      <c r="AV53" s="95"/>
      <c r="AW53" s="51"/>
      <c r="AX53" s="94"/>
      <c r="AY53" s="51"/>
      <c r="AZ53" s="94"/>
      <c r="BA53" s="95"/>
      <c r="BB53" s="51"/>
      <c r="BC53" s="94"/>
      <c r="BD53" s="51"/>
      <c r="BE53" s="94"/>
      <c r="BF53" s="95"/>
      <c r="BG53" s="51"/>
      <c r="BH53" s="94"/>
      <c r="BI53" s="51"/>
      <c r="BJ53" s="94"/>
      <c r="BK53" s="95"/>
      <c r="BL53" s="51"/>
      <c r="BM53" s="94"/>
      <c r="BN53" s="51"/>
      <c r="BO53" s="94"/>
      <c r="BP53" s="95"/>
      <c r="BQ53" s="51"/>
      <c r="BR53" s="94"/>
      <c r="BS53" s="51"/>
      <c r="BT53" s="94"/>
      <c r="BU53" s="95"/>
      <c r="BV53" s="51"/>
      <c r="BW53" s="94"/>
      <c r="BX53" s="51"/>
      <c r="BY53" s="94"/>
    </row>
    <row r="54" spans="3:77" ht="13.5" customHeight="1">
      <c r="C54" s="95"/>
      <c r="D54" s="51"/>
      <c r="E54" s="94"/>
      <c r="F54" s="51"/>
      <c r="G54" s="94"/>
      <c r="H54" s="95"/>
      <c r="I54" s="51"/>
      <c r="J54" s="94"/>
      <c r="K54" s="51"/>
      <c r="L54" s="94"/>
      <c r="M54" s="95"/>
      <c r="N54" s="51"/>
      <c r="O54" s="94"/>
      <c r="P54" s="51"/>
      <c r="Q54" s="94"/>
      <c r="R54" s="95"/>
      <c r="S54" s="51"/>
      <c r="T54" s="94"/>
      <c r="U54" s="51"/>
      <c r="V54" s="94"/>
      <c r="W54" s="95"/>
      <c r="X54" s="51"/>
      <c r="Y54" s="94"/>
      <c r="Z54" s="51"/>
      <c r="AA54" s="94"/>
      <c r="AB54" s="95"/>
      <c r="AC54" s="51"/>
      <c r="AD54" s="94"/>
      <c r="AE54" s="51"/>
      <c r="AF54" s="94"/>
      <c r="AG54" s="95"/>
      <c r="AH54" s="51"/>
      <c r="AI54" s="94"/>
      <c r="AJ54" s="51"/>
      <c r="AK54" s="94"/>
      <c r="AL54" s="95"/>
      <c r="AM54" s="51"/>
      <c r="AN54" s="94"/>
      <c r="AO54" s="51"/>
      <c r="AP54" s="94"/>
      <c r="AQ54" s="95"/>
      <c r="AR54" s="51"/>
      <c r="AS54" s="94"/>
      <c r="AT54" s="51"/>
      <c r="AU54" s="94"/>
      <c r="AV54" s="95"/>
      <c r="AW54" s="51"/>
      <c r="AX54" s="94"/>
      <c r="AY54" s="51"/>
      <c r="AZ54" s="94"/>
      <c r="BA54" s="95"/>
      <c r="BB54" s="51"/>
      <c r="BC54" s="94"/>
      <c r="BD54" s="51"/>
      <c r="BE54" s="94"/>
      <c r="BF54" s="95"/>
      <c r="BG54" s="51"/>
      <c r="BH54" s="94"/>
      <c r="BI54" s="51"/>
      <c r="BJ54" s="94"/>
      <c r="BK54" s="95"/>
      <c r="BL54" s="51"/>
      <c r="BM54" s="94"/>
      <c r="BN54" s="51"/>
      <c r="BO54" s="94"/>
      <c r="BP54" s="95"/>
      <c r="BQ54" s="51"/>
      <c r="BR54" s="94"/>
      <c r="BS54" s="51"/>
      <c r="BT54" s="94"/>
      <c r="BU54" s="95"/>
      <c r="BV54" s="51"/>
      <c r="BW54" s="94"/>
      <c r="BX54" s="51"/>
      <c r="BY54" s="94"/>
    </row>
    <row r="55" spans="3:77" ht="13.5" customHeight="1">
      <c r="C55" s="95"/>
      <c r="D55" s="51"/>
      <c r="E55" s="94"/>
      <c r="F55" s="51"/>
      <c r="G55" s="94"/>
      <c r="H55" s="95"/>
      <c r="I55" s="51"/>
      <c r="J55" s="94"/>
      <c r="K55" s="51"/>
      <c r="L55" s="94"/>
      <c r="M55" s="95"/>
      <c r="N55" s="51"/>
      <c r="O55" s="94"/>
      <c r="P55" s="51"/>
      <c r="Q55" s="94"/>
      <c r="R55" s="95"/>
      <c r="S55" s="51"/>
      <c r="T55" s="94"/>
      <c r="U55" s="51"/>
      <c r="V55" s="94"/>
      <c r="W55" s="95"/>
      <c r="X55" s="51"/>
      <c r="Y55" s="94"/>
      <c r="Z55" s="51"/>
      <c r="AA55" s="94"/>
      <c r="AB55" s="95"/>
      <c r="AC55" s="51"/>
      <c r="AD55" s="94"/>
      <c r="AE55" s="51"/>
      <c r="AF55" s="94"/>
      <c r="AG55" s="95"/>
      <c r="AH55" s="51"/>
      <c r="AI55" s="94"/>
      <c r="AJ55" s="51"/>
      <c r="AK55" s="94"/>
      <c r="AL55" s="95"/>
      <c r="AM55" s="51"/>
      <c r="AN55" s="94"/>
      <c r="AO55" s="51"/>
      <c r="AP55" s="94"/>
      <c r="AQ55" s="95"/>
      <c r="AR55" s="51"/>
      <c r="AS55" s="94"/>
      <c r="AT55" s="51"/>
      <c r="AU55" s="94"/>
      <c r="AV55" s="95"/>
      <c r="AW55" s="51"/>
      <c r="AX55" s="94"/>
      <c r="AY55" s="51"/>
      <c r="AZ55" s="94"/>
      <c r="BA55" s="95"/>
      <c r="BB55" s="51"/>
      <c r="BC55" s="94"/>
      <c r="BD55" s="51"/>
      <c r="BE55" s="94"/>
      <c r="BF55" s="95"/>
      <c r="BG55" s="51"/>
      <c r="BH55" s="94"/>
      <c r="BI55" s="51"/>
      <c r="BJ55" s="94"/>
      <c r="BK55" s="95"/>
      <c r="BL55" s="51"/>
      <c r="BM55" s="94"/>
      <c r="BN55" s="51"/>
      <c r="BO55" s="94"/>
      <c r="BP55" s="95"/>
      <c r="BQ55" s="51"/>
      <c r="BR55" s="94"/>
      <c r="BS55" s="51"/>
      <c r="BT55" s="94"/>
      <c r="BU55" s="95"/>
      <c r="BV55" s="51"/>
      <c r="BW55" s="94"/>
      <c r="BX55" s="51"/>
      <c r="BY55" s="94"/>
    </row>
    <row r="56" spans="3:77" ht="13.5" customHeight="1">
      <c r="C56" s="95"/>
      <c r="D56" s="51"/>
      <c r="E56" s="94"/>
      <c r="F56" s="51"/>
      <c r="G56" s="94"/>
      <c r="H56" s="95"/>
      <c r="I56" s="51"/>
      <c r="J56" s="94"/>
      <c r="K56" s="51"/>
      <c r="L56" s="94"/>
      <c r="M56" s="95"/>
      <c r="N56" s="51"/>
      <c r="O56" s="94"/>
      <c r="P56" s="51"/>
      <c r="Q56" s="94"/>
      <c r="R56" s="95"/>
      <c r="S56" s="51"/>
      <c r="T56" s="94"/>
      <c r="U56" s="51"/>
      <c r="V56" s="94"/>
      <c r="W56" s="95"/>
      <c r="X56" s="51"/>
      <c r="Y56" s="94"/>
      <c r="Z56" s="51"/>
      <c r="AA56" s="94"/>
      <c r="AB56" s="95"/>
      <c r="AC56" s="51"/>
      <c r="AD56" s="94"/>
      <c r="AE56" s="51"/>
      <c r="AF56" s="94"/>
      <c r="AG56" s="95"/>
      <c r="AH56" s="51"/>
      <c r="AI56" s="94"/>
      <c r="AJ56" s="51"/>
      <c r="AK56" s="94"/>
      <c r="AL56" s="95"/>
      <c r="AM56" s="51"/>
      <c r="AN56" s="94"/>
      <c r="AO56" s="51"/>
      <c r="AP56" s="94"/>
      <c r="AQ56" s="95"/>
      <c r="AR56" s="51"/>
      <c r="AS56" s="94"/>
      <c r="AT56" s="51"/>
      <c r="AU56" s="94"/>
      <c r="AV56" s="95"/>
      <c r="AW56" s="51"/>
      <c r="AX56" s="94"/>
      <c r="AY56" s="51"/>
      <c r="AZ56" s="94"/>
      <c r="BA56" s="95"/>
      <c r="BB56" s="51"/>
      <c r="BC56" s="94"/>
      <c r="BD56" s="51"/>
      <c r="BE56" s="94"/>
      <c r="BF56" s="95"/>
      <c r="BG56" s="51"/>
      <c r="BH56" s="94"/>
      <c r="BI56" s="51"/>
      <c r="BJ56" s="94"/>
      <c r="BK56" s="95"/>
      <c r="BL56" s="51"/>
      <c r="BM56" s="94"/>
      <c r="BN56" s="51"/>
      <c r="BO56" s="94"/>
      <c r="BP56" s="95"/>
      <c r="BQ56" s="51"/>
      <c r="BR56" s="94"/>
      <c r="BS56" s="51"/>
      <c r="BT56" s="94"/>
      <c r="BU56" s="95"/>
      <c r="BV56" s="51"/>
      <c r="BW56" s="94"/>
      <c r="BX56" s="51"/>
      <c r="BY56" s="94"/>
    </row>
    <row r="57" spans="3:77" ht="13.5" customHeight="1">
      <c r="C57" s="95"/>
      <c r="D57" s="51"/>
      <c r="E57" s="94"/>
      <c r="F57" s="51"/>
      <c r="G57" s="94"/>
      <c r="H57" s="95"/>
      <c r="I57" s="51"/>
      <c r="J57" s="94"/>
      <c r="K57" s="51"/>
      <c r="L57" s="94"/>
      <c r="M57" s="95"/>
      <c r="N57" s="51"/>
      <c r="O57" s="94"/>
      <c r="P57" s="51"/>
      <c r="Q57" s="94"/>
      <c r="R57" s="95"/>
      <c r="S57" s="51"/>
      <c r="T57" s="94"/>
      <c r="U57" s="51"/>
      <c r="V57" s="94"/>
      <c r="W57" s="95"/>
      <c r="X57" s="51"/>
      <c r="Y57" s="94"/>
      <c r="Z57" s="51"/>
      <c r="AA57" s="94"/>
      <c r="AB57" s="95"/>
      <c r="AC57" s="51"/>
      <c r="AD57" s="94"/>
      <c r="AE57" s="51"/>
      <c r="AF57" s="94"/>
      <c r="AG57" s="95"/>
      <c r="AH57" s="51"/>
      <c r="AI57" s="94"/>
      <c r="AJ57" s="51"/>
      <c r="AK57" s="94"/>
      <c r="AL57" s="95"/>
      <c r="AM57" s="51"/>
      <c r="AN57" s="94"/>
      <c r="AO57" s="51"/>
      <c r="AP57" s="94"/>
      <c r="AQ57" s="95"/>
      <c r="AR57" s="51"/>
      <c r="AS57" s="94"/>
      <c r="AT57" s="51"/>
      <c r="AU57" s="94"/>
      <c r="AV57" s="95"/>
      <c r="AW57" s="51"/>
      <c r="AX57" s="94"/>
      <c r="AY57" s="51"/>
      <c r="AZ57" s="94"/>
      <c r="BA57" s="95"/>
      <c r="BB57" s="51"/>
      <c r="BC57" s="94"/>
      <c r="BD57" s="51"/>
      <c r="BE57" s="94"/>
      <c r="BF57" s="95"/>
      <c r="BG57" s="51"/>
      <c r="BH57" s="94"/>
      <c r="BI57" s="51"/>
      <c r="BJ57" s="94"/>
      <c r="BK57" s="95"/>
      <c r="BL57" s="51"/>
      <c r="BM57" s="94"/>
      <c r="BN57" s="51"/>
      <c r="BO57" s="94"/>
      <c r="BP57" s="95"/>
      <c r="BQ57" s="51"/>
      <c r="BR57" s="94"/>
      <c r="BS57" s="51"/>
      <c r="BT57" s="94"/>
      <c r="BU57" s="95"/>
      <c r="BV57" s="51"/>
      <c r="BW57" s="94"/>
      <c r="BX57" s="51"/>
      <c r="BY57" s="94"/>
    </row>
    <row r="58" spans="3:77" ht="13.5" customHeight="1">
      <c r="C58" s="95"/>
      <c r="D58" s="51"/>
      <c r="E58" s="94"/>
      <c r="F58" s="51"/>
      <c r="G58" s="94"/>
      <c r="H58" s="95"/>
      <c r="I58" s="51"/>
      <c r="J58" s="94"/>
      <c r="K58" s="51"/>
      <c r="L58" s="94"/>
      <c r="M58" s="95"/>
      <c r="N58" s="51"/>
      <c r="O58" s="94"/>
      <c r="P58" s="51"/>
      <c r="Q58" s="94"/>
      <c r="R58" s="95"/>
      <c r="S58" s="51"/>
      <c r="T58" s="94"/>
      <c r="U58" s="51"/>
      <c r="V58" s="94"/>
      <c r="W58" s="95"/>
      <c r="X58" s="51"/>
      <c r="Y58" s="94"/>
      <c r="Z58" s="51"/>
      <c r="AA58" s="94"/>
      <c r="AB58" s="95"/>
      <c r="AC58" s="51"/>
      <c r="AD58" s="94"/>
      <c r="AE58" s="51"/>
      <c r="AF58" s="94"/>
      <c r="AG58" s="95"/>
      <c r="AH58" s="51"/>
      <c r="AI58" s="94"/>
      <c r="AJ58" s="51"/>
      <c r="AK58" s="94"/>
      <c r="AL58" s="95"/>
      <c r="AM58" s="51"/>
      <c r="AN58" s="94"/>
      <c r="AO58" s="51"/>
      <c r="AP58" s="94"/>
      <c r="AQ58" s="95"/>
      <c r="AR58" s="51"/>
      <c r="AS58" s="94"/>
      <c r="AT58" s="51"/>
      <c r="AU58" s="94"/>
      <c r="AV58" s="95"/>
      <c r="AW58" s="51"/>
      <c r="AX58" s="94"/>
      <c r="AY58" s="51"/>
      <c r="AZ58" s="94"/>
      <c r="BA58" s="95"/>
      <c r="BB58" s="51"/>
      <c r="BC58" s="94"/>
      <c r="BD58" s="51"/>
      <c r="BE58" s="94"/>
      <c r="BF58" s="95"/>
      <c r="BG58" s="51"/>
      <c r="BH58" s="94"/>
      <c r="BI58" s="51"/>
      <c r="BJ58" s="94"/>
      <c r="BK58" s="95"/>
      <c r="BL58" s="51"/>
      <c r="BM58" s="94"/>
      <c r="BN58" s="51"/>
      <c r="BO58" s="94"/>
      <c r="BP58" s="95"/>
      <c r="BQ58" s="51"/>
      <c r="BR58" s="94"/>
      <c r="BS58" s="51"/>
      <c r="BT58" s="94"/>
      <c r="BU58" s="95"/>
      <c r="BV58" s="51"/>
      <c r="BW58" s="94"/>
      <c r="BX58" s="51"/>
      <c r="BY58" s="94"/>
    </row>
    <row r="59" spans="3:77" ht="13.5" customHeight="1">
      <c r="C59" s="95"/>
      <c r="D59" s="51"/>
      <c r="E59" s="94"/>
      <c r="F59" s="51"/>
      <c r="G59" s="94"/>
      <c r="H59" s="95"/>
      <c r="I59" s="51"/>
      <c r="J59" s="94"/>
      <c r="K59" s="51"/>
      <c r="L59" s="94"/>
      <c r="M59" s="95"/>
      <c r="N59" s="51"/>
      <c r="O59" s="94"/>
      <c r="P59" s="51"/>
      <c r="Q59" s="94"/>
      <c r="R59" s="95"/>
      <c r="S59" s="51"/>
      <c r="T59" s="94"/>
      <c r="U59" s="51"/>
      <c r="V59" s="94"/>
      <c r="W59" s="95"/>
      <c r="X59" s="51"/>
      <c r="Y59" s="94"/>
      <c r="Z59" s="51"/>
      <c r="AA59" s="94"/>
      <c r="AB59" s="95"/>
      <c r="AC59" s="51"/>
      <c r="AD59" s="94"/>
      <c r="AE59" s="51"/>
      <c r="AF59" s="94"/>
      <c r="AG59" s="95"/>
      <c r="AH59" s="51"/>
      <c r="AI59" s="94"/>
      <c r="AJ59" s="51"/>
      <c r="AK59" s="94"/>
      <c r="AL59" s="95"/>
      <c r="AM59" s="51"/>
      <c r="AN59" s="94"/>
      <c r="AO59" s="51"/>
      <c r="AP59" s="94"/>
      <c r="AQ59" s="95"/>
      <c r="AR59" s="51"/>
      <c r="AS59" s="94"/>
      <c r="AT59" s="51"/>
      <c r="AU59" s="94"/>
      <c r="AV59" s="95"/>
      <c r="AW59" s="51"/>
      <c r="AX59" s="94"/>
      <c r="AY59" s="51"/>
      <c r="AZ59" s="94"/>
      <c r="BA59" s="95"/>
      <c r="BB59" s="51"/>
      <c r="BC59" s="94"/>
      <c r="BD59" s="51"/>
      <c r="BE59" s="94"/>
      <c r="BF59" s="95"/>
      <c r="BG59" s="51"/>
      <c r="BH59" s="94"/>
      <c r="BI59" s="51"/>
      <c r="BJ59" s="94"/>
      <c r="BK59" s="95"/>
      <c r="BL59" s="51"/>
      <c r="BM59" s="94"/>
      <c r="BN59" s="51"/>
      <c r="BO59" s="94"/>
      <c r="BP59" s="95"/>
      <c r="BQ59" s="51"/>
      <c r="BR59" s="94"/>
      <c r="BS59" s="51"/>
      <c r="BT59" s="94"/>
      <c r="BU59" s="95"/>
      <c r="BV59" s="51"/>
      <c r="BW59" s="94"/>
      <c r="BX59" s="51"/>
      <c r="BY59" s="94"/>
    </row>
    <row r="60" spans="3:77" ht="13.5" customHeight="1">
      <c r="C60" s="95"/>
      <c r="D60" s="51"/>
      <c r="E60" s="94"/>
      <c r="F60" s="51"/>
      <c r="G60" s="94"/>
      <c r="H60" s="95"/>
      <c r="I60" s="51"/>
      <c r="J60" s="94"/>
      <c r="K60" s="51"/>
      <c r="L60" s="94"/>
      <c r="M60" s="95"/>
      <c r="N60" s="51"/>
      <c r="O60" s="94"/>
      <c r="P60" s="51"/>
      <c r="Q60" s="94"/>
      <c r="R60" s="95"/>
      <c r="S60" s="51"/>
      <c r="T60" s="94"/>
      <c r="U60" s="51"/>
      <c r="V60" s="94"/>
      <c r="W60" s="95"/>
      <c r="X60" s="51"/>
      <c r="Y60" s="94"/>
      <c r="Z60" s="51"/>
      <c r="AA60" s="94"/>
      <c r="AB60" s="95"/>
      <c r="AC60" s="51"/>
      <c r="AD60" s="94"/>
      <c r="AE60" s="51"/>
      <c r="AF60" s="94"/>
      <c r="AG60" s="95"/>
      <c r="AH60" s="51"/>
      <c r="AI60" s="94"/>
      <c r="AJ60" s="51"/>
      <c r="AK60" s="94"/>
      <c r="AL60" s="95"/>
      <c r="AM60" s="51"/>
      <c r="AN60" s="94"/>
      <c r="AO60" s="51"/>
      <c r="AP60" s="94"/>
      <c r="AQ60" s="95"/>
      <c r="AR60" s="51"/>
      <c r="AS60" s="94"/>
      <c r="AT60" s="51"/>
      <c r="AU60" s="94"/>
      <c r="AV60" s="95"/>
      <c r="AW60" s="51"/>
      <c r="AX60" s="94"/>
      <c r="AY60" s="51"/>
      <c r="AZ60" s="94"/>
      <c r="BA60" s="95"/>
      <c r="BB60" s="51"/>
      <c r="BC60" s="94"/>
      <c r="BD60" s="51"/>
      <c r="BE60" s="94"/>
      <c r="BF60" s="95"/>
      <c r="BG60" s="51"/>
      <c r="BH60" s="94"/>
      <c r="BI60" s="51"/>
      <c r="BJ60" s="94"/>
      <c r="BK60" s="95"/>
      <c r="BL60" s="51"/>
      <c r="BM60" s="94"/>
      <c r="BN60" s="51"/>
      <c r="BO60" s="94"/>
      <c r="BP60" s="95"/>
      <c r="BQ60" s="51"/>
      <c r="BR60" s="94"/>
      <c r="BS60" s="51"/>
      <c r="BT60" s="94"/>
      <c r="BU60" s="95"/>
      <c r="BV60" s="51"/>
      <c r="BW60" s="94"/>
      <c r="BX60" s="51"/>
      <c r="BY60" s="94"/>
    </row>
    <row r="61" spans="3:77" ht="13.5" customHeight="1">
      <c r="C61" s="95"/>
      <c r="D61" s="51"/>
      <c r="E61" s="94"/>
      <c r="F61" s="51"/>
      <c r="G61" s="94"/>
      <c r="H61" s="95"/>
      <c r="I61" s="51"/>
      <c r="J61" s="94"/>
      <c r="K61" s="51"/>
      <c r="L61" s="94"/>
      <c r="M61" s="95"/>
      <c r="N61" s="51"/>
      <c r="O61" s="94"/>
      <c r="P61" s="51"/>
      <c r="Q61" s="94"/>
      <c r="R61" s="95"/>
      <c r="S61" s="51"/>
      <c r="T61" s="94"/>
      <c r="U61" s="51"/>
      <c r="V61" s="94"/>
      <c r="W61" s="95"/>
      <c r="X61" s="51"/>
      <c r="Y61" s="94"/>
      <c r="Z61" s="51"/>
      <c r="AA61" s="94"/>
      <c r="AB61" s="95"/>
      <c r="AC61" s="51"/>
      <c r="AD61" s="94"/>
      <c r="AE61" s="51"/>
      <c r="AF61" s="94"/>
      <c r="AG61" s="95"/>
      <c r="AH61" s="51"/>
      <c r="AI61" s="94"/>
      <c r="AJ61" s="51"/>
      <c r="AK61" s="94"/>
      <c r="AL61" s="95"/>
      <c r="AM61" s="51"/>
      <c r="AN61" s="94"/>
      <c r="AO61" s="51"/>
      <c r="AP61" s="94"/>
      <c r="AQ61" s="95"/>
      <c r="AR61" s="51"/>
      <c r="AS61" s="94"/>
      <c r="AT61" s="51"/>
      <c r="AU61" s="94"/>
      <c r="AV61" s="95"/>
      <c r="AW61" s="51"/>
      <c r="AX61" s="94"/>
      <c r="AY61" s="51"/>
      <c r="AZ61" s="94"/>
      <c r="BA61" s="95"/>
      <c r="BB61" s="51"/>
      <c r="BC61" s="94"/>
      <c r="BD61" s="51"/>
      <c r="BE61" s="94"/>
      <c r="BF61" s="95"/>
      <c r="BG61" s="51"/>
      <c r="BH61" s="94"/>
      <c r="BI61" s="51"/>
      <c r="BJ61" s="94"/>
      <c r="BK61" s="95"/>
      <c r="BL61" s="51"/>
      <c r="BM61" s="94"/>
      <c r="BN61" s="51"/>
      <c r="BO61" s="94"/>
      <c r="BP61" s="95"/>
      <c r="BQ61" s="51"/>
      <c r="BR61" s="94"/>
      <c r="BS61" s="51"/>
      <c r="BT61" s="94"/>
      <c r="BU61" s="95"/>
      <c r="BV61" s="51"/>
      <c r="BW61" s="94"/>
      <c r="BX61" s="51"/>
      <c r="BY61" s="94"/>
    </row>
    <row r="62" spans="3:77" ht="13.5" customHeight="1">
      <c r="C62" s="95"/>
      <c r="D62" s="51"/>
      <c r="E62" s="94"/>
      <c r="F62" s="51"/>
      <c r="G62" s="94"/>
      <c r="H62" s="95"/>
      <c r="I62" s="51"/>
      <c r="J62" s="94"/>
      <c r="K62" s="51"/>
      <c r="L62" s="94"/>
      <c r="M62" s="95"/>
      <c r="N62" s="51"/>
      <c r="O62" s="94"/>
      <c r="P62" s="51"/>
      <c r="Q62" s="94"/>
      <c r="R62" s="95"/>
      <c r="S62" s="51"/>
      <c r="T62" s="94"/>
      <c r="U62" s="51"/>
      <c r="V62" s="94"/>
      <c r="W62" s="95"/>
      <c r="X62" s="51"/>
      <c r="Y62" s="94"/>
      <c r="Z62" s="51"/>
      <c r="AA62" s="94"/>
      <c r="AB62" s="95"/>
      <c r="AC62" s="51"/>
      <c r="AD62" s="94"/>
      <c r="AE62" s="51"/>
      <c r="AF62" s="94"/>
      <c r="AG62" s="95"/>
      <c r="AH62" s="51"/>
      <c r="AI62" s="94"/>
      <c r="AJ62" s="51"/>
      <c r="AK62" s="94"/>
      <c r="AL62" s="95"/>
      <c r="AM62" s="51"/>
      <c r="AN62" s="94"/>
      <c r="AO62" s="51"/>
      <c r="AP62" s="94"/>
      <c r="AQ62" s="95"/>
      <c r="AR62" s="51"/>
      <c r="AS62" s="94"/>
      <c r="AT62" s="51"/>
      <c r="AU62" s="94"/>
      <c r="AV62" s="95"/>
      <c r="AW62" s="51"/>
      <c r="AX62" s="94"/>
      <c r="AY62" s="51"/>
      <c r="AZ62" s="94"/>
      <c r="BA62" s="95"/>
      <c r="BB62" s="51"/>
      <c r="BC62" s="94"/>
      <c r="BD62" s="51"/>
      <c r="BE62" s="94"/>
      <c r="BF62" s="95"/>
      <c r="BG62" s="51"/>
      <c r="BH62" s="94"/>
      <c r="BI62" s="51"/>
      <c r="BJ62" s="94"/>
      <c r="BK62" s="95"/>
      <c r="BL62" s="51"/>
      <c r="BM62" s="94"/>
      <c r="BN62" s="51"/>
      <c r="BO62" s="94"/>
      <c r="BP62" s="95"/>
      <c r="BQ62" s="51"/>
      <c r="BR62" s="94"/>
      <c r="BS62" s="51"/>
      <c r="BT62" s="94"/>
      <c r="BU62" s="95"/>
      <c r="BV62" s="51"/>
      <c r="BW62" s="94"/>
      <c r="BX62" s="51"/>
      <c r="BY62" s="94"/>
    </row>
    <row r="63" spans="3:77" ht="13.5" customHeight="1">
      <c r="C63" s="95"/>
      <c r="D63" s="51"/>
      <c r="E63" s="94"/>
      <c r="F63" s="51"/>
      <c r="G63" s="94"/>
      <c r="H63" s="95"/>
      <c r="I63" s="51"/>
      <c r="J63" s="94"/>
      <c r="K63" s="51"/>
      <c r="L63" s="94"/>
      <c r="M63" s="95"/>
      <c r="N63" s="51"/>
      <c r="O63" s="94"/>
      <c r="P63" s="51"/>
      <c r="Q63" s="94"/>
      <c r="R63" s="95"/>
      <c r="S63" s="51"/>
      <c r="T63" s="94"/>
      <c r="U63" s="51"/>
      <c r="V63" s="94"/>
      <c r="W63" s="95"/>
      <c r="X63" s="51"/>
      <c r="Y63" s="94"/>
      <c r="Z63" s="51"/>
      <c r="AA63" s="94"/>
      <c r="AB63" s="95"/>
      <c r="AC63" s="51"/>
      <c r="AD63" s="94"/>
      <c r="AE63" s="51"/>
      <c r="AF63" s="94"/>
      <c r="AG63" s="95"/>
      <c r="AH63" s="51"/>
      <c r="AI63" s="94"/>
      <c r="AJ63" s="51"/>
      <c r="AK63" s="94"/>
      <c r="AL63" s="95"/>
      <c r="AM63" s="51"/>
      <c r="AN63" s="94"/>
      <c r="AO63" s="51"/>
      <c r="AP63" s="94"/>
      <c r="AQ63" s="95"/>
      <c r="AR63" s="51"/>
      <c r="AS63" s="94"/>
      <c r="AT63" s="51"/>
      <c r="AU63" s="94"/>
      <c r="AV63" s="95"/>
      <c r="AW63" s="51"/>
      <c r="AX63" s="94"/>
      <c r="AY63" s="51"/>
      <c r="AZ63" s="94"/>
      <c r="BA63" s="95"/>
      <c r="BB63" s="51"/>
      <c r="BC63" s="94"/>
      <c r="BD63" s="51"/>
      <c r="BE63" s="94"/>
      <c r="BF63" s="95"/>
      <c r="BG63" s="51"/>
      <c r="BH63" s="94"/>
      <c r="BI63" s="51"/>
      <c r="BJ63" s="94"/>
      <c r="BK63" s="95"/>
      <c r="BL63" s="51"/>
      <c r="BM63" s="94"/>
      <c r="BN63" s="51"/>
      <c r="BO63" s="94"/>
      <c r="BP63" s="95"/>
      <c r="BQ63" s="51"/>
      <c r="BR63" s="94"/>
      <c r="BS63" s="51"/>
      <c r="BT63" s="94"/>
      <c r="BU63" s="95"/>
      <c r="BV63" s="51"/>
      <c r="BW63" s="94"/>
      <c r="BX63" s="51"/>
      <c r="BY63" s="94"/>
    </row>
    <row r="64" spans="3:77" ht="13.5" customHeight="1">
      <c r="C64" s="95"/>
      <c r="D64" s="51"/>
      <c r="E64" s="94"/>
      <c r="F64" s="51"/>
      <c r="G64" s="94"/>
      <c r="H64" s="95"/>
      <c r="I64" s="51"/>
      <c r="J64" s="94"/>
      <c r="K64" s="51"/>
      <c r="L64" s="94"/>
      <c r="M64" s="95"/>
      <c r="N64" s="51"/>
      <c r="O64" s="94"/>
      <c r="P64" s="51"/>
      <c r="Q64" s="94"/>
      <c r="R64" s="95"/>
      <c r="S64" s="51"/>
      <c r="T64" s="94"/>
      <c r="U64" s="51"/>
      <c r="V64" s="94"/>
      <c r="W64" s="95"/>
      <c r="X64" s="51"/>
      <c r="Y64" s="94"/>
      <c r="Z64" s="51"/>
      <c r="AA64" s="94"/>
      <c r="AB64" s="95"/>
      <c r="AC64" s="51"/>
      <c r="AD64" s="94"/>
      <c r="AE64" s="51"/>
      <c r="AF64" s="94"/>
      <c r="AG64" s="95"/>
      <c r="AH64" s="51"/>
      <c r="AI64" s="94"/>
      <c r="AJ64" s="51"/>
      <c r="AK64" s="94"/>
      <c r="AL64" s="95"/>
      <c r="AM64" s="51"/>
      <c r="AN64" s="94"/>
      <c r="AO64" s="51"/>
      <c r="AP64" s="94"/>
      <c r="AQ64" s="95"/>
      <c r="AR64" s="51"/>
      <c r="AS64" s="94"/>
      <c r="AT64" s="51"/>
      <c r="AU64" s="94"/>
      <c r="AV64" s="95"/>
      <c r="AW64" s="51"/>
      <c r="AX64" s="94"/>
      <c r="AY64" s="51"/>
      <c r="AZ64" s="94"/>
      <c r="BA64" s="95"/>
      <c r="BB64" s="51"/>
      <c r="BC64" s="94"/>
      <c r="BD64" s="51"/>
      <c r="BE64" s="94"/>
      <c r="BF64" s="95"/>
      <c r="BG64" s="51"/>
      <c r="BH64" s="94"/>
      <c r="BI64" s="51"/>
      <c r="BJ64" s="94"/>
      <c r="BK64" s="95"/>
      <c r="BL64" s="51"/>
      <c r="BM64" s="94"/>
      <c r="BN64" s="51"/>
      <c r="BO64" s="94"/>
      <c r="BP64" s="95"/>
      <c r="BQ64" s="51"/>
      <c r="BR64" s="94"/>
      <c r="BS64" s="51"/>
      <c r="BT64" s="94"/>
      <c r="BU64" s="95"/>
      <c r="BV64" s="51"/>
      <c r="BW64" s="94"/>
      <c r="BX64" s="51"/>
      <c r="BY64" s="94"/>
    </row>
    <row r="65" spans="3:77" ht="13.5" customHeight="1">
      <c r="C65" s="95"/>
      <c r="D65" s="51"/>
      <c r="E65" s="94"/>
      <c r="F65" s="51"/>
      <c r="G65" s="94"/>
      <c r="H65" s="95"/>
      <c r="I65" s="51"/>
      <c r="J65" s="94"/>
      <c r="K65" s="51"/>
      <c r="L65" s="94"/>
      <c r="M65" s="95"/>
      <c r="N65" s="51"/>
      <c r="O65" s="94"/>
      <c r="P65" s="51"/>
      <c r="Q65" s="94"/>
      <c r="R65" s="95"/>
      <c r="S65" s="51"/>
      <c r="T65" s="94"/>
      <c r="U65" s="51"/>
      <c r="V65" s="94"/>
      <c r="W65" s="95"/>
      <c r="X65" s="51"/>
      <c r="Y65" s="94"/>
      <c r="Z65" s="51"/>
      <c r="AA65" s="94"/>
      <c r="AB65" s="95"/>
      <c r="AC65" s="51"/>
      <c r="AD65" s="94"/>
      <c r="AE65" s="51"/>
      <c r="AF65" s="94"/>
      <c r="AG65" s="95"/>
      <c r="AH65" s="51"/>
      <c r="AI65" s="94"/>
      <c r="AJ65" s="51"/>
      <c r="AK65" s="94"/>
      <c r="AL65" s="95"/>
      <c r="AM65" s="51"/>
      <c r="AN65" s="94"/>
      <c r="AO65" s="51"/>
      <c r="AP65" s="94"/>
      <c r="AQ65" s="95"/>
      <c r="AR65" s="51"/>
      <c r="AS65" s="94"/>
      <c r="AT65" s="51"/>
      <c r="AU65" s="94"/>
      <c r="AV65" s="95"/>
      <c r="AW65" s="51"/>
      <c r="AX65" s="94"/>
      <c r="AY65" s="51"/>
      <c r="AZ65" s="94"/>
      <c r="BA65" s="95"/>
      <c r="BB65" s="51"/>
      <c r="BC65" s="94"/>
      <c r="BD65" s="51"/>
      <c r="BE65" s="94"/>
      <c r="BF65" s="95"/>
      <c r="BG65" s="51"/>
      <c r="BH65" s="94"/>
      <c r="BI65" s="51"/>
      <c r="BJ65" s="94"/>
      <c r="BK65" s="95"/>
      <c r="BL65" s="51"/>
      <c r="BM65" s="94"/>
      <c r="BN65" s="51"/>
      <c r="BO65" s="94"/>
      <c r="BP65" s="95"/>
      <c r="BQ65" s="51"/>
      <c r="BR65" s="94"/>
      <c r="BS65" s="51"/>
      <c r="BT65" s="94"/>
      <c r="BU65" s="95"/>
      <c r="BV65" s="51"/>
      <c r="BW65" s="94"/>
      <c r="BX65" s="51"/>
      <c r="BY65" s="94"/>
    </row>
    <row r="66" spans="3:77" ht="13.5" customHeight="1">
      <c r="C66" s="95"/>
      <c r="D66" s="51"/>
      <c r="E66" s="94"/>
      <c r="F66" s="51"/>
      <c r="G66" s="94"/>
      <c r="H66" s="95"/>
      <c r="I66" s="51"/>
      <c r="J66" s="94"/>
      <c r="K66" s="51"/>
      <c r="L66" s="94"/>
      <c r="M66" s="95"/>
      <c r="N66" s="51"/>
      <c r="O66" s="94"/>
      <c r="P66" s="51"/>
      <c r="Q66" s="94"/>
      <c r="R66" s="95"/>
      <c r="S66" s="51"/>
      <c r="T66" s="94"/>
      <c r="U66" s="51"/>
      <c r="V66" s="94"/>
      <c r="W66" s="95"/>
      <c r="X66" s="51"/>
      <c r="Y66" s="94"/>
      <c r="Z66" s="51"/>
      <c r="AA66" s="94"/>
      <c r="AB66" s="95"/>
      <c r="AC66" s="51"/>
      <c r="AD66" s="94"/>
      <c r="AE66" s="51"/>
      <c r="AF66" s="94"/>
      <c r="AG66" s="95"/>
      <c r="AH66" s="51"/>
      <c r="AI66" s="94"/>
      <c r="AJ66" s="51"/>
      <c r="AK66" s="94"/>
      <c r="AL66" s="95"/>
      <c r="AM66" s="51"/>
      <c r="AN66" s="94"/>
      <c r="AO66" s="51"/>
      <c r="AP66" s="94"/>
      <c r="AQ66" s="95"/>
      <c r="AR66" s="51"/>
      <c r="AS66" s="94"/>
      <c r="AT66" s="51"/>
      <c r="AU66" s="94"/>
      <c r="AV66" s="95"/>
      <c r="AW66" s="51"/>
      <c r="AX66" s="94"/>
      <c r="AY66" s="51"/>
      <c r="AZ66" s="94"/>
      <c r="BA66" s="95"/>
      <c r="BB66" s="51"/>
      <c r="BC66" s="94"/>
      <c r="BD66" s="51"/>
      <c r="BE66" s="94"/>
      <c r="BF66" s="95"/>
      <c r="BG66" s="51"/>
      <c r="BH66" s="94"/>
      <c r="BI66" s="51"/>
      <c r="BJ66" s="94"/>
      <c r="BK66" s="95"/>
      <c r="BL66" s="51"/>
      <c r="BM66" s="94"/>
      <c r="BN66" s="51"/>
      <c r="BO66" s="94"/>
      <c r="BP66" s="95"/>
      <c r="BQ66" s="51"/>
      <c r="BR66" s="94"/>
      <c r="BS66" s="51"/>
      <c r="BT66" s="94"/>
      <c r="BU66" s="95"/>
      <c r="BV66" s="51"/>
      <c r="BW66" s="94"/>
      <c r="BX66" s="51"/>
      <c r="BY66" s="94"/>
    </row>
    <row r="67" spans="3:77" ht="13.5" customHeight="1">
      <c r="C67" s="95"/>
      <c r="D67" s="51"/>
      <c r="E67" s="94"/>
      <c r="F67" s="51"/>
      <c r="G67" s="94"/>
      <c r="H67" s="95"/>
      <c r="I67" s="51"/>
      <c r="J67" s="94"/>
      <c r="K67" s="51"/>
      <c r="L67" s="94"/>
      <c r="M67" s="95"/>
      <c r="N67" s="51"/>
      <c r="O67" s="94"/>
      <c r="P67" s="51"/>
      <c r="Q67" s="94"/>
      <c r="R67" s="95"/>
      <c r="S67" s="51"/>
      <c r="T67" s="94"/>
      <c r="U67" s="51"/>
      <c r="V67" s="94"/>
      <c r="W67" s="95"/>
      <c r="X67" s="51"/>
      <c r="Y67" s="94"/>
      <c r="Z67" s="51"/>
      <c r="AA67" s="94"/>
      <c r="AB67" s="95"/>
      <c r="AC67" s="51"/>
      <c r="AD67" s="94"/>
      <c r="AE67" s="51"/>
      <c r="AF67" s="94"/>
      <c r="AG67" s="95"/>
      <c r="AH67" s="51"/>
      <c r="AI67" s="94"/>
      <c r="AJ67" s="51"/>
      <c r="AK67" s="94"/>
      <c r="AL67" s="95"/>
      <c r="AM67" s="51"/>
      <c r="AN67" s="94"/>
      <c r="AO67" s="51"/>
      <c r="AP67" s="94"/>
      <c r="AQ67" s="95"/>
      <c r="AR67" s="51"/>
      <c r="AS67" s="94"/>
      <c r="AT67" s="51"/>
      <c r="AU67" s="94"/>
      <c r="AV67" s="95"/>
      <c r="AW67" s="51"/>
      <c r="AX67" s="94"/>
      <c r="AY67" s="51"/>
      <c r="AZ67" s="94"/>
      <c r="BA67" s="95"/>
      <c r="BB67" s="51"/>
      <c r="BC67" s="94"/>
      <c r="BD67" s="51"/>
      <c r="BE67" s="94"/>
      <c r="BF67" s="95"/>
      <c r="BG67" s="51"/>
      <c r="BH67" s="94"/>
      <c r="BI67" s="51"/>
      <c r="BJ67" s="94"/>
      <c r="BK67" s="95"/>
      <c r="BL67" s="51"/>
      <c r="BM67" s="94"/>
      <c r="BN67" s="51"/>
      <c r="BO67" s="94"/>
      <c r="BP67" s="95"/>
      <c r="BQ67" s="51"/>
      <c r="BR67" s="94"/>
      <c r="BS67" s="51"/>
      <c r="BT67" s="94"/>
      <c r="BU67" s="95"/>
      <c r="BV67" s="51"/>
      <c r="BW67" s="94"/>
      <c r="BX67" s="51"/>
      <c r="BY67" s="94"/>
    </row>
    <row r="68" spans="3:77" ht="13.5" customHeight="1">
      <c r="C68" s="95"/>
      <c r="D68" s="51"/>
      <c r="E68" s="94"/>
      <c r="F68" s="51"/>
      <c r="G68" s="94"/>
      <c r="H68" s="95"/>
      <c r="I68" s="51"/>
      <c r="J68" s="94"/>
      <c r="K68" s="51"/>
      <c r="L68" s="94"/>
      <c r="M68" s="95"/>
      <c r="N68" s="51"/>
      <c r="O68" s="94"/>
      <c r="P68" s="51"/>
      <c r="Q68" s="94"/>
      <c r="R68" s="95"/>
      <c r="S68" s="51"/>
      <c r="T68" s="94"/>
      <c r="U68" s="51"/>
      <c r="V68" s="94"/>
      <c r="W68" s="95"/>
      <c r="X68" s="51"/>
      <c r="Y68" s="94"/>
      <c r="Z68" s="51"/>
      <c r="AA68" s="94"/>
      <c r="AB68" s="95"/>
      <c r="AC68" s="51"/>
      <c r="AD68" s="94"/>
      <c r="AE68" s="51"/>
      <c r="AF68" s="94"/>
      <c r="AG68" s="95"/>
      <c r="AH68" s="51"/>
      <c r="AI68" s="94"/>
      <c r="AJ68" s="51"/>
      <c r="AK68" s="94"/>
      <c r="AL68" s="95"/>
      <c r="AM68" s="51"/>
      <c r="AN68" s="94"/>
      <c r="AO68" s="51"/>
      <c r="AP68" s="94"/>
      <c r="AQ68" s="95"/>
      <c r="AR68" s="51"/>
      <c r="AS68" s="94"/>
      <c r="AT68" s="51"/>
      <c r="AU68" s="94"/>
      <c r="AV68" s="95"/>
      <c r="AW68" s="51"/>
      <c r="AX68" s="94"/>
      <c r="AY68" s="51"/>
      <c r="AZ68" s="94"/>
      <c r="BA68" s="95"/>
      <c r="BB68" s="51"/>
      <c r="BC68" s="94"/>
      <c r="BD68" s="51"/>
      <c r="BE68" s="94"/>
      <c r="BF68" s="95"/>
      <c r="BG68" s="51"/>
      <c r="BH68" s="94"/>
      <c r="BI68" s="51"/>
      <c r="BJ68" s="94"/>
      <c r="BK68" s="95"/>
      <c r="BL68" s="51"/>
      <c r="BM68" s="94"/>
      <c r="BN68" s="51"/>
      <c r="BO68" s="94"/>
      <c r="BP68" s="95"/>
      <c r="BQ68" s="51"/>
      <c r="BR68" s="94"/>
      <c r="BS68" s="51"/>
      <c r="BT68" s="94"/>
      <c r="BU68" s="95"/>
      <c r="BV68" s="51"/>
      <c r="BW68" s="94"/>
      <c r="BX68" s="51"/>
      <c r="BY68" s="94"/>
    </row>
    <row r="69" spans="3:77" ht="13.5" customHeight="1">
      <c r="C69" s="95"/>
      <c r="D69" s="51"/>
      <c r="E69" s="94"/>
      <c r="F69" s="51"/>
      <c r="G69" s="94"/>
      <c r="H69" s="95"/>
      <c r="I69" s="51"/>
      <c r="J69" s="94"/>
      <c r="K69" s="51"/>
      <c r="L69" s="94"/>
      <c r="M69" s="95"/>
      <c r="N69" s="51"/>
      <c r="O69" s="94"/>
      <c r="P69" s="51"/>
      <c r="Q69" s="94"/>
      <c r="R69" s="95"/>
      <c r="S69" s="51"/>
      <c r="T69" s="94"/>
      <c r="U69" s="51"/>
      <c r="V69" s="94"/>
      <c r="W69" s="95"/>
      <c r="X69" s="51"/>
      <c r="Y69" s="94"/>
      <c r="Z69" s="51"/>
      <c r="AA69" s="94"/>
      <c r="AB69" s="95"/>
      <c r="AC69" s="51"/>
      <c r="AD69" s="94"/>
      <c r="AE69" s="51"/>
      <c r="AF69" s="94"/>
      <c r="AG69" s="95"/>
      <c r="AH69" s="51"/>
      <c r="AI69" s="94"/>
      <c r="AJ69" s="51"/>
      <c r="AK69" s="94"/>
      <c r="AL69" s="95"/>
      <c r="AM69" s="51"/>
      <c r="AN69" s="94"/>
      <c r="AO69" s="51"/>
      <c r="AP69" s="94"/>
      <c r="AQ69" s="95"/>
      <c r="AR69" s="51"/>
      <c r="AS69" s="94"/>
      <c r="AT69" s="51"/>
      <c r="AU69" s="94"/>
      <c r="AV69" s="95"/>
      <c r="AW69" s="51"/>
      <c r="AX69" s="94"/>
      <c r="AY69" s="51"/>
      <c r="AZ69" s="94"/>
      <c r="BA69" s="95"/>
      <c r="BB69" s="51"/>
      <c r="BC69" s="94"/>
      <c r="BD69" s="51"/>
      <c r="BE69" s="94"/>
      <c r="BF69" s="95"/>
      <c r="BG69" s="51"/>
      <c r="BH69" s="94"/>
      <c r="BI69" s="51"/>
      <c r="BJ69" s="94"/>
      <c r="BK69" s="95"/>
      <c r="BL69" s="51"/>
      <c r="BM69" s="94"/>
      <c r="BN69" s="51"/>
      <c r="BO69" s="94"/>
      <c r="BP69" s="95"/>
      <c r="BQ69" s="51"/>
      <c r="BR69" s="94"/>
      <c r="BS69" s="51"/>
      <c r="BT69" s="94"/>
      <c r="BU69" s="95"/>
      <c r="BV69" s="51"/>
      <c r="BW69" s="94"/>
      <c r="BX69" s="51"/>
      <c r="BY69" s="94"/>
    </row>
    <row r="70" spans="3:77" ht="13.5" customHeight="1">
      <c r="C70" s="95"/>
      <c r="D70" s="51"/>
      <c r="E70" s="94"/>
      <c r="F70" s="51"/>
      <c r="G70" s="94"/>
      <c r="H70" s="95"/>
      <c r="I70" s="51"/>
      <c r="J70" s="94"/>
      <c r="K70" s="51"/>
      <c r="L70" s="94"/>
      <c r="M70" s="95"/>
      <c r="N70" s="51"/>
      <c r="O70" s="94"/>
      <c r="P70" s="51"/>
      <c r="Q70" s="94"/>
      <c r="R70" s="95"/>
      <c r="S70" s="51"/>
      <c r="T70" s="94"/>
      <c r="U70" s="51"/>
      <c r="V70" s="94"/>
      <c r="W70" s="95"/>
      <c r="X70" s="51"/>
      <c r="Y70" s="94"/>
      <c r="Z70" s="51"/>
      <c r="AA70" s="94"/>
      <c r="AB70" s="95"/>
      <c r="AC70" s="51"/>
      <c r="AD70" s="94"/>
      <c r="AE70" s="51"/>
      <c r="AF70" s="94"/>
      <c r="AG70" s="95"/>
      <c r="AH70" s="51"/>
      <c r="AI70" s="94"/>
      <c r="AJ70" s="51"/>
      <c r="AK70" s="94"/>
      <c r="AL70" s="95"/>
      <c r="AM70" s="51"/>
      <c r="AN70" s="94"/>
      <c r="AO70" s="51"/>
      <c r="AP70" s="94"/>
      <c r="AQ70" s="95"/>
      <c r="AR70" s="51"/>
      <c r="AS70" s="94"/>
      <c r="AT70" s="51"/>
      <c r="AU70" s="94"/>
      <c r="AV70" s="95"/>
      <c r="AW70" s="51"/>
      <c r="AX70" s="94"/>
      <c r="AY70" s="51"/>
      <c r="AZ70" s="94"/>
      <c r="BA70" s="95"/>
      <c r="BB70" s="51"/>
      <c r="BC70" s="94"/>
      <c r="BD70" s="51"/>
      <c r="BE70" s="94"/>
      <c r="BF70" s="95"/>
      <c r="BG70" s="51"/>
      <c r="BH70" s="94"/>
      <c r="BI70" s="51"/>
      <c r="BJ70" s="94"/>
      <c r="BK70" s="95"/>
      <c r="BL70" s="51"/>
      <c r="BM70" s="94"/>
      <c r="BN70" s="51"/>
      <c r="BO70" s="94"/>
      <c r="BP70" s="95"/>
      <c r="BQ70" s="51"/>
      <c r="BR70" s="94"/>
      <c r="BS70" s="51"/>
      <c r="BT70" s="94"/>
      <c r="BU70" s="95"/>
      <c r="BV70" s="51"/>
      <c r="BW70" s="94"/>
      <c r="BX70" s="51"/>
      <c r="BY70" s="94"/>
    </row>
    <row r="71" spans="3:77" ht="13.5" customHeight="1">
      <c r="C71" s="95"/>
      <c r="D71" s="51"/>
      <c r="E71" s="94"/>
      <c r="F71" s="51"/>
      <c r="G71" s="94"/>
      <c r="H71" s="95"/>
      <c r="I71" s="51"/>
      <c r="J71" s="94"/>
      <c r="K71" s="51"/>
      <c r="L71" s="94"/>
      <c r="M71" s="95"/>
      <c r="N71" s="51"/>
      <c r="O71" s="94"/>
      <c r="P71" s="51"/>
      <c r="Q71" s="94"/>
      <c r="R71" s="95"/>
      <c r="S71" s="51"/>
      <c r="T71" s="94"/>
      <c r="U71" s="51"/>
      <c r="V71" s="94"/>
      <c r="W71" s="95"/>
      <c r="X71" s="51"/>
      <c r="Y71" s="94"/>
      <c r="Z71" s="51"/>
      <c r="AA71" s="94"/>
      <c r="AB71" s="95"/>
      <c r="AC71" s="51"/>
      <c r="AD71" s="94"/>
      <c r="AE71" s="51"/>
      <c r="AF71" s="94"/>
      <c r="AG71" s="95"/>
      <c r="AH71" s="51"/>
      <c r="AI71" s="94"/>
      <c r="AJ71" s="51"/>
      <c r="AK71" s="94"/>
      <c r="AL71" s="95"/>
      <c r="AM71" s="51"/>
      <c r="AN71" s="94"/>
      <c r="AO71" s="51"/>
      <c r="AP71" s="94"/>
      <c r="AQ71" s="95"/>
      <c r="AR71" s="51"/>
      <c r="AS71" s="94"/>
      <c r="AT71" s="51"/>
      <c r="AU71" s="94"/>
      <c r="AV71" s="95"/>
      <c r="AW71" s="51"/>
      <c r="AX71" s="94"/>
      <c r="AY71" s="51"/>
      <c r="AZ71" s="94"/>
      <c r="BA71" s="95"/>
      <c r="BB71" s="51"/>
      <c r="BC71" s="94"/>
      <c r="BD71" s="51"/>
      <c r="BE71" s="94"/>
      <c r="BF71" s="95"/>
      <c r="BG71" s="51"/>
      <c r="BH71" s="94"/>
      <c r="BI71" s="51"/>
      <c r="BJ71" s="94"/>
      <c r="BK71" s="95"/>
      <c r="BL71" s="51"/>
      <c r="BM71" s="94"/>
      <c r="BN71" s="51"/>
      <c r="BO71" s="94"/>
      <c r="BP71" s="95"/>
      <c r="BQ71" s="51"/>
      <c r="BR71" s="94"/>
      <c r="BS71" s="51"/>
      <c r="BT71" s="94"/>
      <c r="BU71" s="95"/>
      <c r="BV71" s="51"/>
      <c r="BW71" s="94"/>
      <c r="BX71" s="51"/>
      <c r="BY71" s="94"/>
    </row>
    <row r="72" spans="3:77" ht="13.5" customHeight="1">
      <c r="C72" s="95"/>
      <c r="D72" s="51"/>
      <c r="E72" s="94"/>
      <c r="F72" s="51"/>
      <c r="G72" s="94"/>
      <c r="H72" s="95"/>
      <c r="I72" s="51"/>
      <c r="J72" s="94"/>
      <c r="K72" s="51"/>
      <c r="L72" s="94"/>
      <c r="M72" s="95"/>
      <c r="N72" s="51"/>
      <c r="O72" s="94"/>
      <c r="P72" s="51"/>
      <c r="Q72" s="94"/>
      <c r="R72" s="95"/>
      <c r="S72" s="51"/>
      <c r="T72" s="94"/>
      <c r="U72" s="51"/>
      <c r="V72" s="94"/>
      <c r="W72" s="95"/>
      <c r="X72" s="51"/>
      <c r="Y72" s="94"/>
      <c r="Z72" s="51"/>
      <c r="AA72" s="94"/>
      <c r="AB72" s="95"/>
      <c r="AC72" s="51"/>
      <c r="AD72" s="94"/>
      <c r="AE72" s="51"/>
      <c r="AF72" s="94"/>
      <c r="AG72" s="95"/>
      <c r="AH72" s="51"/>
      <c r="AI72" s="94"/>
      <c r="AJ72" s="51"/>
      <c r="AK72" s="94"/>
      <c r="AL72" s="95"/>
      <c r="AM72" s="51"/>
      <c r="AN72" s="94"/>
      <c r="AO72" s="51"/>
      <c r="AP72" s="94"/>
      <c r="AQ72" s="95"/>
      <c r="AR72" s="51"/>
      <c r="AS72" s="94"/>
      <c r="AT72" s="51"/>
      <c r="AU72" s="94"/>
      <c r="AV72" s="95"/>
      <c r="AW72" s="51"/>
      <c r="AX72" s="94"/>
      <c r="AY72" s="51"/>
      <c r="AZ72" s="94"/>
      <c r="BA72" s="95"/>
      <c r="BB72" s="51"/>
      <c r="BC72" s="94"/>
      <c r="BD72" s="51"/>
      <c r="BE72" s="94"/>
      <c r="BF72" s="95"/>
      <c r="BG72" s="51"/>
      <c r="BH72" s="94"/>
      <c r="BI72" s="51"/>
      <c r="BJ72" s="94"/>
      <c r="BK72" s="95"/>
      <c r="BL72" s="51"/>
      <c r="BM72" s="94"/>
      <c r="BN72" s="51"/>
      <c r="BO72" s="94"/>
      <c r="BP72" s="95"/>
      <c r="BQ72" s="51"/>
      <c r="BR72" s="94"/>
      <c r="BS72" s="51"/>
      <c r="BT72" s="94"/>
      <c r="BU72" s="95"/>
      <c r="BV72" s="51"/>
      <c r="BW72" s="94"/>
      <c r="BX72" s="51"/>
      <c r="BY72" s="94"/>
    </row>
    <row r="73" spans="3:77" ht="13.5" customHeight="1">
      <c r="C73" s="95"/>
      <c r="D73" s="51"/>
      <c r="E73" s="94"/>
      <c r="F73" s="51"/>
      <c r="G73" s="94"/>
      <c r="H73" s="95"/>
      <c r="I73" s="51"/>
      <c r="J73" s="94"/>
      <c r="K73" s="51"/>
      <c r="L73" s="94"/>
      <c r="M73" s="95"/>
      <c r="N73" s="51"/>
      <c r="O73" s="94"/>
      <c r="P73" s="51"/>
      <c r="Q73" s="94"/>
      <c r="R73" s="95"/>
      <c r="S73" s="51"/>
      <c r="T73" s="94"/>
      <c r="U73" s="51"/>
      <c r="V73" s="94"/>
      <c r="W73" s="95"/>
      <c r="X73" s="51"/>
      <c r="Y73" s="94"/>
      <c r="Z73" s="51"/>
      <c r="AA73" s="94"/>
      <c r="AB73" s="95"/>
      <c r="AC73" s="51"/>
      <c r="AD73" s="94"/>
      <c r="AE73" s="51"/>
      <c r="AF73" s="94"/>
      <c r="AG73" s="95"/>
      <c r="AH73" s="51"/>
      <c r="AI73" s="94"/>
      <c r="AJ73" s="51"/>
      <c r="AK73" s="94"/>
      <c r="AL73" s="95"/>
      <c r="AM73" s="51"/>
      <c r="AN73" s="94"/>
      <c r="AO73" s="51"/>
      <c r="AP73" s="94"/>
      <c r="AQ73" s="95"/>
      <c r="AR73" s="51"/>
      <c r="AS73" s="94"/>
      <c r="AT73" s="51"/>
      <c r="AU73" s="94"/>
      <c r="AV73" s="95"/>
      <c r="AW73" s="51"/>
      <c r="AX73" s="94"/>
      <c r="AY73" s="51"/>
      <c r="AZ73" s="94"/>
      <c r="BA73" s="95"/>
      <c r="BB73" s="51"/>
      <c r="BC73" s="94"/>
      <c r="BD73" s="51"/>
      <c r="BE73" s="94"/>
      <c r="BF73" s="95"/>
      <c r="BG73" s="51"/>
      <c r="BH73" s="94"/>
      <c r="BI73" s="51"/>
      <c r="BJ73" s="94"/>
      <c r="BK73" s="95"/>
      <c r="BL73" s="51"/>
      <c r="BM73" s="94"/>
      <c r="BN73" s="51"/>
      <c r="BO73" s="94"/>
      <c r="BP73" s="95"/>
      <c r="BQ73" s="51"/>
      <c r="BR73" s="94"/>
      <c r="BS73" s="51"/>
      <c r="BT73" s="94"/>
      <c r="BU73" s="95"/>
      <c r="BV73" s="51"/>
      <c r="BW73" s="94"/>
      <c r="BX73" s="51"/>
      <c r="BY73" s="94"/>
    </row>
    <row r="74" spans="3:77" ht="13.5" customHeight="1">
      <c r="C74" s="95"/>
      <c r="D74" s="51"/>
      <c r="E74" s="94"/>
      <c r="F74" s="51"/>
      <c r="G74" s="94"/>
      <c r="H74" s="95"/>
      <c r="I74" s="51"/>
      <c r="J74" s="94"/>
      <c r="K74" s="51"/>
      <c r="L74" s="94"/>
      <c r="M74" s="95"/>
      <c r="N74" s="51"/>
      <c r="O74" s="94"/>
      <c r="P74" s="51"/>
      <c r="Q74" s="94"/>
      <c r="R74" s="95"/>
      <c r="S74" s="51"/>
      <c r="T74" s="94"/>
      <c r="U74" s="51"/>
      <c r="V74" s="94"/>
      <c r="W74" s="95"/>
      <c r="X74" s="51"/>
      <c r="Y74" s="94"/>
      <c r="Z74" s="51"/>
      <c r="AA74" s="94"/>
      <c r="AB74" s="95"/>
      <c r="AC74" s="51"/>
      <c r="AD74" s="94"/>
      <c r="AE74" s="51"/>
      <c r="AF74" s="94"/>
      <c r="AG74" s="95"/>
      <c r="AH74" s="51"/>
      <c r="AI74" s="94"/>
      <c r="AJ74" s="51"/>
      <c r="AK74" s="94"/>
      <c r="AL74" s="95"/>
      <c r="AM74" s="51"/>
      <c r="AN74" s="94"/>
      <c r="AO74" s="51"/>
      <c r="AP74" s="94"/>
      <c r="AQ74" s="95"/>
      <c r="AR74" s="51"/>
      <c r="AS74" s="94"/>
      <c r="AT74" s="51"/>
      <c r="AU74" s="94"/>
      <c r="AV74" s="95"/>
      <c r="AW74" s="51"/>
      <c r="AX74" s="94"/>
      <c r="AY74" s="51"/>
      <c r="AZ74" s="94"/>
      <c r="BA74" s="95"/>
      <c r="BB74" s="51"/>
      <c r="BC74" s="94"/>
      <c r="BD74" s="51"/>
      <c r="BE74" s="94"/>
      <c r="BF74" s="95"/>
      <c r="BG74" s="51"/>
      <c r="BH74" s="94"/>
      <c r="BI74" s="51"/>
      <c r="BJ74" s="94"/>
      <c r="BK74" s="95"/>
      <c r="BL74" s="51"/>
      <c r="BM74" s="94"/>
      <c r="BN74" s="51"/>
      <c r="BO74" s="94"/>
      <c r="BP74" s="95"/>
      <c r="BQ74" s="51"/>
      <c r="BR74" s="94"/>
      <c r="BS74" s="51"/>
      <c r="BT74" s="94"/>
      <c r="BU74" s="95"/>
      <c r="BV74" s="51"/>
      <c r="BW74" s="94"/>
      <c r="BX74" s="51"/>
      <c r="BY74" s="94"/>
    </row>
    <row r="75" spans="3:77" ht="13.5" customHeight="1">
      <c r="C75" s="95"/>
      <c r="D75" s="51"/>
      <c r="E75" s="94"/>
      <c r="F75" s="51"/>
      <c r="G75" s="94"/>
      <c r="H75" s="95"/>
      <c r="I75" s="51"/>
      <c r="J75" s="94"/>
      <c r="K75" s="51"/>
      <c r="L75" s="94"/>
      <c r="M75" s="95"/>
      <c r="N75" s="51"/>
      <c r="O75" s="94"/>
      <c r="P75" s="51"/>
      <c r="Q75" s="94"/>
      <c r="R75" s="95"/>
      <c r="S75" s="51"/>
      <c r="T75" s="94"/>
      <c r="U75" s="51"/>
      <c r="V75" s="94"/>
      <c r="W75" s="95"/>
      <c r="X75" s="51"/>
      <c r="Y75" s="94"/>
      <c r="Z75" s="51"/>
      <c r="AA75" s="94"/>
      <c r="AB75" s="95"/>
      <c r="AC75" s="51"/>
      <c r="AD75" s="94"/>
      <c r="AE75" s="51"/>
      <c r="AF75" s="94"/>
      <c r="AG75" s="95"/>
      <c r="AH75" s="51"/>
      <c r="AI75" s="94"/>
      <c r="AJ75" s="51"/>
      <c r="AK75" s="94"/>
      <c r="AL75" s="95"/>
      <c r="AM75" s="51"/>
      <c r="AN75" s="94"/>
      <c r="AO75" s="51"/>
      <c r="AP75" s="94"/>
      <c r="AQ75" s="95"/>
      <c r="AR75" s="51"/>
      <c r="AS75" s="94"/>
      <c r="AT75" s="51"/>
      <c r="AU75" s="94"/>
      <c r="AV75" s="95"/>
      <c r="AW75" s="51"/>
      <c r="AX75" s="94"/>
      <c r="AY75" s="51"/>
      <c r="AZ75" s="94"/>
      <c r="BA75" s="95"/>
      <c r="BB75" s="51"/>
      <c r="BC75" s="94"/>
      <c r="BD75" s="51"/>
      <c r="BE75" s="94"/>
      <c r="BF75" s="95"/>
      <c r="BG75" s="51"/>
      <c r="BH75" s="94"/>
      <c r="BI75" s="51"/>
      <c r="BJ75" s="94"/>
      <c r="BK75" s="95"/>
      <c r="BL75" s="51"/>
      <c r="BM75" s="94"/>
      <c r="BN75" s="51"/>
      <c r="BO75" s="94"/>
      <c r="BP75" s="95"/>
      <c r="BQ75" s="51"/>
      <c r="BR75" s="94"/>
      <c r="BS75" s="51"/>
      <c r="BT75" s="94"/>
      <c r="BU75" s="95"/>
      <c r="BV75" s="51"/>
      <c r="BW75" s="94"/>
      <c r="BX75" s="51"/>
      <c r="BY75" s="94"/>
    </row>
    <row r="76" spans="3:77" ht="13.5" customHeight="1">
      <c r="C76" s="95"/>
      <c r="D76" s="51"/>
      <c r="E76" s="94"/>
      <c r="F76" s="51"/>
      <c r="G76" s="94"/>
      <c r="H76" s="95"/>
      <c r="I76" s="51"/>
      <c r="J76" s="94"/>
      <c r="K76" s="51"/>
      <c r="L76" s="94"/>
      <c r="M76" s="95"/>
      <c r="N76" s="51"/>
      <c r="O76" s="94"/>
      <c r="P76" s="51"/>
      <c r="Q76" s="94"/>
      <c r="R76" s="95"/>
      <c r="S76" s="51"/>
      <c r="T76" s="94"/>
      <c r="U76" s="51"/>
      <c r="V76" s="94"/>
      <c r="W76" s="95"/>
      <c r="X76" s="51"/>
      <c r="Y76" s="94"/>
      <c r="Z76" s="51"/>
      <c r="AA76" s="94"/>
      <c r="AB76" s="95"/>
      <c r="AC76" s="51"/>
      <c r="AD76" s="94"/>
      <c r="AE76" s="51"/>
      <c r="AF76" s="94"/>
      <c r="AG76" s="95"/>
      <c r="AH76" s="51"/>
      <c r="AI76" s="94"/>
      <c r="AJ76" s="51"/>
      <c r="AK76" s="94"/>
      <c r="AL76" s="95"/>
      <c r="AM76" s="51"/>
      <c r="AN76" s="94"/>
      <c r="AO76" s="51"/>
      <c r="AP76" s="94"/>
      <c r="AQ76" s="95"/>
      <c r="AR76" s="51"/>
      <c r="AS76" s="94"/>
      <c r="AT76" s="51"/>
      <c r="AU76" s="94"/>
      <c r="AV76" s="95"/>
      <c r="AW76" s="51"/>
      <c r="AX76" s="94"/>
      <c r="AY76" s="51"/>
      <c r="AZ76" s="94"/>
      <c r="BA76" s="95"/>
      <c r="BB76" s="51"/>
      <c r="BC76" s="94"/>
      <c r="BD76" s="51"/>
      <c r="BE76" s="94"/>
      <c r="BF76" s="95"/>
      <c r="BG76" s="51"/>
      <c r="BH76" s="94"/>
      <c r="BI76" s="51"/>
      <c r="BJ76" s="94"/>
      <c r="BK76" s="95"/>
      <c r="BL76" s="51"/>
      <c r="BM76" s="94"/>
      <c r="BN76" s="51"/>
      <c r="BO76" s="94"/>
      <c r="BP76" s="95"/>
      <c r="BQ76" s="51"/>
      <c r="BR76" s="94"/>
      <c r="BS76" s="51"/>
      <c r="BT76" s="94"/>
      <c r="BU76" s="95"/>
      <c r="BV76" s="51"/>
      <c r="BW76" s="94"/>
      <c r="BX76" s="51"/>
      <c r="BY76" s="94"/>
    </row>
    <row r="77" spans="3:77" ht="13.5" customHeight="1">
      <c r="C77" s="95"/>
      <c r="D77" s="51"/>
      <c r="E77" s="94"/>
      <c r="F77" s="51"/>
      <c r="G77" s="94"/>
      <c r="H77" s="95"/>
      <c r="I77" s="51"/>
      <c r="J77" s="94"/>
      <c r="K77" s="51"/>
      <c r="L77" s="94"/>
      <c r="M77" s="95"/>
      <c r="N77" s="51"/>
      <c r="O77" s="94"/>
      <c r="P77" s="51"/>
      <c r="Q77" s="94"/>
      <c r="R77" s="95"/>
      <c r="S77" s="51"/>
      <c r="T77" s="94"/>
      <c r="U77" s="51"/>
      <c r="V77" s="94"/>
      <c r="W77" s="95"/>
      <c r="X77" s="51"/>
      <c r="Y77" s="94"/>
      <c r="Z77" s="51"/>
      <c r="AA77" s="94"/>
      <c r="AB77" s="95"/>
      <c r="AC77" s="51"/>
      <c r="AD77" s="94"/>
      <c r="AE77" s="51"/>
      <c r="AF77" s="94"/>
      <c r="AG77" s="95"/>
      <c r="AH77" s="51"/>
      <c r="AI77" s="94"/>
      <c r="AJ77" s="51"/>
      <c r="AK77" s="94"/>
      <c r="AL77" s="95"/>
      <c r="AM77" s="51"/>
      <c r="AN77" s="94"/>
      <c r="AO77" s="51"/>
      <c r="AP77" s="94"/>
      <c r="AQ77" s="95"/>
      <c r="AR77" s="51"/>
      <c r="AS77" s="94"/>
      <c r="AT77" s="51"/>
      <c r="AU77" s="94"/>
      <c r="AV77" s="95"/>
      <c r="AW77" s="51"/>
      <c r="AX77" s="94"/>
      <c r="AY77" s="51"/>
      <c r="AZ77" s="94"/>
      <c r="BA77" s="95"/>
      <c r="BB77" s="51"/>
      <c r="BC77" s="94"/>
      <c r="BD77" s="51"/>
      <c r="BE77" s="94"/>
      <c r="BF77" s="95"/>
      <c r="BG77" s="51"/>
      <c r="BH77" s="94"/>
      <c r="BI77" s="51"/>
      <c r="BJ77" s="94"/>
      <c r="BK77" s="95"/>
      <c r="BL77" s="51"/>
      <c r="BM77" s="94"/>
      <c r="BN77" s="51"/>
      <c r="BO77" s="94"/>
      <c r="BP77" s="95"/>
      <c r="BQ77" s="51"/>
      <c r="BR77" s="94"/>
      <c r="BS77" s="51"/>
      <c r="BT77" s="94"/>
      <c r="BU77" s="95"/>
      <c r="BV77" s="51"/>
      <c r="BW77" s="94"/>
      <c r="BX77" s="51"/>
      <c r="BY77" s="94"/>
    </row>
    <row r="78" spans="3:77" ht="13.5" customHeight="1">
      <c r="C78" s="95"/>
      <c r="D78" s="51"/>
      <c r="E78" s="94"/>
      <c r="F78" s="51"/>
      <c r="G78" s="94"/>
      <c r="H78" s="95"/>
      <c r="I78" s="51"/>
      <c r="J78" s="94"/>
      <c r="K78" s="51"/>
      <c r="L78" s="94"/>
      <c r="M78" s="95"/>
      <c r="N78" s="51"/>
      <c r="O78" s="94"/>
      <c r="P78" s="51"/>
      <c r="Q78" s="94"/>
      <c r="R78" s="95"/>
      <c r="S78" s="51"/>
      <c r="T78" s="94"/>
      <c r="U78" s="51"/>
      <c r="V78" s="94"/>
      <c r="W78" s="95"/>
      <c r="X78" s="51"/>
      <c r="Y78" s="94"/>
      <c r="Z78" s="51"/>
      <c r="AA78" s="94"/>
      <c r="AB78" s="95"/>
      <c r="AC78" s="51"/>
      <c r="AD78" s="94"/>
      <c r="AE78" s="51"/>
      <c r="AF78" s="94"/>
      <c r="AG78" s="95"/>
      <c r="AH78" s="51"/>
      <c r="AI78" s="94"/>
      <c r="AJ78" s="51"/>
      <c r="AK78" s="94"/>
      <c r="AL78" s="95"/>
      <c r="AM78" s="51"/>
      <c r="AN78" s="94"/>
      <c r="AO78" s="51"/>
      <c r="AP78" s="94"/>
      <c r="AQ78" s="95"/>
      <c r="AR78" s="51"/>
      <c r="AS78" s="94"/>
      <c r="AT78" s="51"/>
      <c r="AU78" s="94"/>
      <c r="AV78" s="95"/>
      <c r="AW78" s="51"/>
      <c r="AX78" s="94"/>
      <c r="AY78" s="51"/>
      <c r="AZ78" s="94"/>
      <c r="BA78" s="95"/>
      <c r="BB78" s="51"/>
      <c r="BC78" s="94"/>
      <c r="BD78" s="51"/>
      <c r="BE78" s="94"/>
      <c r="BF78" s="95"/>
      <c r="BG78" s="51"/>
      <c r="BH78" s="94"/>
      <c r="BI78" s="51"/>
      <c r="BJ78" s="94"/>
      <c r="BK78" s="95"/>
      <c r="BL78" s="51"/>
      <c r="BM78" s="94"/>
      <c r="BN78" s="51"/>
      <c r="BO78" s="94"/>
      <c r="BP78" s="95"/>
      <c r="BQ78" s="51"/>
      <c r="BR78" s="94"/>
      <c r="BS78" s="51"/>
      <c r="BT78" s="94"/>
      <c r="BU78" s="95"/>
      <c r="BV78" s="51"/>
      <c r="BW78" s="94"/>
      <c r="BX78" s="51"/>
      <c r="BY78" s="94"/>
    </row>
    <row r="79" spans="3:77" ht="13.5" customHeight="1">
      <c r="C79" s="95"/>
      <c r="D79" s="51"/>
      <c r="E79" s="94"/>
      <c r="F79" s="51"/>
      <c r="G79" s="94"/>
      <c r="H79" s="95"/>
      <c r="I79" s="51"/>
      <c r="J79" s="94"/>
      <c r="K79" s="51"/>
      <c r="L79" s="94"/>
      <c r="M79" s="95"/>
      <c r="N79" s="51"/>
      <c r="O79" s="94"/>
      <c r="P79" s="51"/>
      <c r="Q79" s="94"/>
      <c r="R79" s="95"/>
      <c r="S79" s="51"/>
      <c r="T79" s="94"/>
      <c r="U79" s="51"/>
      <c r="V79" s="94"/>
      <c r="W79" s="95"/>
      <c r="X79" s="51"/>
      <c r="Y79" s="94"/>
      <c r="Z79" s="51"/>
      <c r="AA79" s="94"/>
      <c r="AB79" s="95"/>
      <c r="AC79" s="51"/>
      <c r="AD79" s="94"/>
      <c r="AE79" s="51"/>
      <c r="AF79" s="94"/>
      <c r="AG79" s="95"/>
      <c r="AH79" s="51"/>
      <c r="AI79" s="94"/>
      <c r="AJ79" s="51"/>
      <c r="AK79" s="94"/>
      <c r="AL79" s="95"/>
      <c r="AM79" s="51"/>
      <c r="AN79" s="94"/>
      <c r="AO79" s="51"/>
      <c r="AP79" s="94"/>
      <c r="AQ79" s="95"/>
      <c r="AR79" s="51"/>
      <c r="AS79" s="94"/>
      <c r="AT79" s="51"/>
      <c r="AU79" s="94"/>
      <c r="AV79" s="95"/>
      <c r="AW79" s="51"/>
      <c r="AX79" s="94"/>
      <c r="AY79" s="51"/>
      <c r="AZ79" s="94"/>
      <c r="BA79" s="95"/>
      <c r="BB79" s="51"/>
      <c r="BC79" s="94"/>
      <c r="BD79" s="51"/>
      <c r="BE79" s="94"/>
      <c r="BF79" s="95"/>
      <c r="BG79" s="51"/>
      <c r="BH79" s="94"/>
      <c r="BI79" s="51"/>
      <c r="BJ79" s="94"/>
      <c r="BK79" s="95"/>
      <c r="BL79" s="51"/>
      <c r="BM79" s="94"/>
      <c r="BN79" s="51"/>
      <c r="BO79" s="94"/>
      <c r="BP79" s="95"/>
      <c r="BQ79" s="51"/>
      <c r="BR79" s="94"/>
      <c r="BS79" s="51"/>
      <c r="BT79" s="94"/>
      <c r="BU79" s="95"/>
      <c r="BV79" s="51"/>
      <c r="BW79" s="94"/>
      <c r="BX79" s="51"/>
      <c r="BY79" s="94"/>
    </row>
    <row r="80" spans="3:77" ht="13.5" customHeight="1">
      <c r="C80" s="95"/>
      <c r="D80" s="51"/>
      <c r="E80" s="94"/>
      <c r="F80" s="51"/>
      <c r="G80" s="94"/>
      <c r="H80" s="95"/>
      <c r="I80" s="51"/>
      <c r="J80" s="94"/>
      <c r="K80" s="51"/>
      <c r="L80" s="94"/>
      <c r="M80" s="95"/>
      <c r="N80" s="51"/>
      <c r="O80" s="94"/>
      <c r="P80" s="51"/>
      <c r="Q80" s="94"/>
      <c r="R80" s="95"/>
      <c r="S80" s="51"/>
      <c r="T80" s="94"/>
      <c r="U80" s="51"/>
      <c r="V80" s="94"/>
      <c r="W80" s="95"/>
      <c r="X80" s="51"/>
      <c r="Y80" s="94"/>
      <c r="Z80" s="51"/>
      <c r="AA80" s="94"/>
      <c r="AB80" s="95"/>
      <c r="AC80" s="51"/>
      <c r="AD80" s="94"/>
      <c r="AE80" s="51"/>
      <c r="AF80" s="94"/>
      <c r="AG80" s="95"/>
      <c r="AH80" s="51"/>
      <c r="AI80" s="94"/>
      <c r="AJ80" s="51"/>
      <c r="AK80" s="94"/>
      <c r="AL80" s="95"/>
      <c r="AM80" s="51"/>
      <c r="AN80" s="94"/>
      <c r="AO80" s="51"/>
      <c r="AP80" s="94"/>
      <c r="AQ80" s="95"/>
      <c r="AR80" s="51"/>
      <c r="AS80" s="94"/>
      <c r="AT80" s="51"/>
      <c r="AU80" s="94"/>
      <c r="AV80" s="95"/>
      <c r="AW80" s="51"/>
      <c r="AX80" s="94"/>
      <c r="AY80" s="51"/>
      <c r="AZ80" s="94"/>
      <c r="BA80" s="95"/>
      <c r="BB80" s="51"/>
      <c r="BC80" s="94"/>
      <c r="BD80" s="51"/>
      <c r="BE80" s="94"/>
      <c r="BF80" s="95"/>
      <c r="BG80" s="51"/>
      <c r="BH80" s="94"/>
      <c r="BI80" s="51"/>
      <c r="BJ80" s="94"/>
      <c r="BK80" s="95"/>
      <c r="BL80" s="51"/>
      <c r="BM80" s="94"/>
      <c r="BN80" s="51"/>
      <c r="BO80" s="94"/>
      <c r="BP80" s="95"/>
      <c r="BQ80" s="51"/>
      <c r="BR80" s="94"/>
      <c r="BS80" s="51"/>
      <c r="BT80" s="94"/>
      <c r="BU80" s="95"/>
      <c r="BV80" s="51"/>
      <c r="BW80" s="94"/>
      <c r="BX80" s="51"/>
      <c r="BY80" s="94"/>
    </row>
    <row r="81" spans="3:77" ht="13.5" customHeight="1">
      <c r="C81" s="95"/>
      <c r="D81" s="51"/>
      <c r="E81" s="94"/>
      <c r="F81" s="51"/>
      <c r="G81" s="94"/>
      <c r="H81" s="95"/>
      <c r="I81" s="51"/>
      <c r="J81" s="94"/>
      <c r="K81" s="51"/>
      <c r="L81" s="94"/>
      <c r="M81" s="95"/>
      <c r="N81" s="51"/>
      <c r="O81" s="94"/>
      <c r="P81" s="51"/>
      <c r="Q81" s="94"/>
      <c r="R81" s="95"/>
      <c r="S81" s="51"/>
      <c r="T81" s="94"/>
      <c r="U81" s="51"/>
      <c r="V81" s="94"/>
      <c r="W81" s="95"/>
      <c r="X81" s="51"/>
      <c r="Y81" s="94"/>
      <c r="Z81" s="51"/>
      <c r="AA81" s="94"/>
      <c r="AB81" s="95"/>
      <c r="AC81" s="51"/>
      <c r="AD81" s="94"/>
      <c r="AE81" s="51"/>
      <c r="AF81" s="94"/>
      <c r="AG81" s="95"/>
      <c r="AH81" s="51"/>
      <c r="AI81" s="94"/>
      <c r="AJ81" s="51"/>
      <c r="AK81" s="94"/>
      <c r="AL81" s="95"/>
      <c r="AM81" s="51"/>
      <c r="AN81" s="94"/>
      <c r="AO81" s="51"/>
      <c r="AP81" s="94"/>
      <c r="AQ81" s="95"/>
      <c r="AR81" s="51"/>
      <c r="AS81" s="94"/>
      <c r="AT81" s="51"/>
      <c r="AU81" s="94"/>
      <c r="AV81" s="95"/>
      <c r="AW81" s="51"/>
      <c r="AX81" s="94"/>
      <c r="AY81" s="51"/>
      <c r="AZ81" s="94"/>
      <c r="BA81" s="95"/>
      <c r="BB81" s="51"/>
      <c r="BC81" s="94"/>
      <c r="BD81" s="51"/>
      <c r="BE81" s="94"/>
      <c r="BF81" s="95"/>
      <c r="BG81" s="51"/>
      <c r="BH81" s="94"/>
      <c r="BI81" s="51"/>
      <c r="BJ81" s="94"/>
      <c r="BK81" s="95"/>
      <c r="BL81" s="51"/>
      <c r="BM81" s="94"/>
      <c r="BN81" s="51"/>
      <c r="BO81" s="94"/>
      <c r="BP81" s="95"/>
      <c r="BQ81" s="51"/>
      <c r="BR81" s="94"/>
      <c r="BS81" s="51"/>
      <c r="BT81" s="94"/>
      <c r="BU81" s="95"/>
      <c r="BV81" s="51"/>
      <c r="BW81" s="94"/>
      <c r="BX81" s="51"/>
      <c r="BY81" s="94"/>
    </row>
    <row r="82" spans="3:77" ht="13.5" customHeight="1">
      <c r="C82" s="95"/>
      <c r="D82" s="51"/>
      <c r="E82" s="94"/>
      <c r="F82" s="51"/>
      <c r="G82" s="94"/>
      <c r="H82" s="95"/>
      <c r="I82" s="51"/>
      <c r="J82" s="94"/>
      <c r="K82" s="51"/>
      <c r="L82" s="94"/>
      <c r="M82" s="95"/>
      <c r="N82" s="51"/>
      <c r="O82" s="94"/>
      <c r="P82" s="51"/>
      <c r="Q82" s="94"/>
      <c r="R82" s="95"/>
      <c r="S82" s="51"/>
      <c r="T82" s="94"/>
      <c r="U82" s="51"/>
      <c r="V82" s="94"/>
      <c r="W82" s="95"/>
      <c r="X82" s="51"/>
      <c r="Y82" s="94"/>
      <c r="Z82" s="51"/>
      <c r="AA82" s="94"/>
      <c r="AB82" s="95"/>
      <c r="AC82" s="51"/>
      <c r="AD82" s="94"/>
      <c r="AE82" s="51"/>
      <c r="AF82" s="94"/>
      <c r="AG82" s="95"/>
      <c r="AH82" s="51"/>
      <c r="AI82" s="94"/>
      <c r="AJ82" s="51"/>
      <c r="AK82" s="94"/>
      <c r="AL82" s="95"/>
      <c r="AM82" s="51"/>
      <c r="AN82" s="94"/>
      <c r="AO82" s="51"/>
      <c r="AP82" s="94"/>
      <c r="AQ82" s="95"/>
      <c r="AR82" s="51"/>
      <c r="AS82" s="94"/>
      <c r="AT82" s="51"/>
      <c r="AU82" s="94"/>
      <c r="AV82" s="95"/>
      <c r="AW82" s="51"/>
      <c r="AX82" s="94"/>
      <c r="AY82" s="51"/>
      <c r="AZ82" s="94"/>
      <c r="BA82" s="95"/>
      <c r="BB82" s="51"/>
      <c r="BC82" s="94"/>
      <c r="BD82" s="51"/>
      <c r="BE82" s="94"/>
      <c r="BF82" s="95"/>
      <c r="BG82" s="51"/>
      <c r="BH82" s="94"/>
      <c r="BI82" s="51"/>
      <c r="BJ82" s="94"/>
      <c r="BK82" s="95"/>
      <c r="BL82" s="51"/>
      <c r="BM82" s="94"/>
      <c r="BN82" s="51"/>
      <c r="BO82" s="94"/>
      <c r="BP82" s="95"/>
      <c r="BQ82" s="51"/>
      <c r="BR82" s="94"/>
      <c r="BS82" s="51"/>
      <c r="BT82" s="94"/>
      <c r="BU82" s="95"/>
      <c r="BV82" s="51"/>
      <c r="BW82" s="94"/>
      <c r="BX82" s="51"/>
      <c r="BY82" s="94"/>
    </row>
    <row r="83" spans="3:77" ht="13.5" customHeight="1">
      <c r="C83" s="95"/>
      <c r="D83" s="51"/>
      <c r="E83" s="94"/>
      <c r="F83" s="51"/>
      <c r="G83" s="94"/>
      <c r="H83" s="95"/>
      <c r="I83" s="51"/>
      <c r="J83" s="94"/>
      <c r="K83" s="51"/>
      <c r="L83" s="94"/>
      <c r="M83" s="95"/>
      <c r="N83" s="51"/>
      <c r="O83" s="94"/>
      <c r="P83" s="51"/>
      <c r="Q83" s="94"/>
      <c r="R83" s="95"/>
      <c r="S83" s="51"/>
      <c r="T83" s="94"/>
      <c r="U83" s="51"/>
      <c r="V83" s="94"/>
      <c r="W83" s="95"/>
      <c r="X83" s="51"/>
      <c r="Y83" s="94"/>
      <c r="Z83" s="51"/>
      <c r="AA83" s="94"/>
      <c r="AB83" s="95"/>
      <c r="AC83" s="51"/>
      <c r="AD83" s="94"/>
      <c r="AE83" s="51"/>
      <c r="AF83" s="94"/>
      <c r="AG83" s="95"/>
      <c r="AH83" s="51"/>
      <c r="AI83" s="94"/>
      <c r="AJ83" s="51"/>
      <c r="AK83" s="94"/>
      <c r="AL83" s="95"/>
      <c r="AM83" s="51"/>
      <c r="AN83" s="94"/>
      <c r="AO83" s="51"/>
      <c r="AP83" s="94"/>
      <c r="AQ83" s="95"/>
      <c r="AR83" s="51"/>
      <c r="AS83" s="94"/>
      <c r="AT83" s="51"/>
      <c r="AU83" s="94"/>
      <c r="AV83" s="95"/>
      <c r="AW83" s="51"/>
      <c r="AX83" s="94"/>
      <c r="AY83" s="51"/>
      <c r="AZ83" s="94"/>
      <c r="BA83" s="95"/>
      <c r="BB83" s="51"/>
      <c r="BC83" s="94"/>
      <c r="BD83" s="51"/>
      <c r="BE83" s="94"/>
      <c r="BF83" s="95"/>
      <c r="BG83" s="51"/>
      <c r="BH83" s="94"/>
      <c r="BI83" s="51"/>
      <c r="BJ83" s="94"/>
      <c r="BK83" s="95"/>
      <c r="BL83" s="51"/>
      <c r="BM83" s="94"/>
      <c r="BN83" s="51"/>
      <c r="BO83" s="94"/>
      <c r="BP83" s="95"/>
      <c r="BQ83" s="51"/>
      <c r="BR83" s="94"/>
      <c r="BS83" s="51"/>
      <c r="BT83" s="94"/>
      <c r="BU83" s="95"/>
      <c r="BV83" s="51"/>
      <c r="BW83" s="94"/>
      <c r="BX83" s="51"/>
      <c r="BY83" s="94"/>
    </row>
    <row r="84" spans="3:77" ht="13.5" customHeight="1">
      <c r="C84" s="95"/>
      <c r="D84" s="51"/>
      <c r="E84" s="94"/>
      <c r="F84" s="51"/>
      <c r="G84" s="94"/>
      <c r="H84" s="95"/>
      <c r="I84" s="51"/>
      <c r="J84" s="94"/>
      <c r="K84" s="51"/>
      <c r="L84" s="94"/>
      <c r="M84" s="95"/>
      <c r="N84" s="51"/>
      <c r="O84" s="94"/>
      <c r="P84" s="51"/>
      <c r="Q84" s="94"/>
      <c r="R84" s="95"/>
      <c r="S84" s="51"/>
      <c r="T84" s="94"/>
      <c r="U84" s="51"/>
      <c r="V84" s="94"/>
      <c r="W84" s="95"/>
      <c r="X84" s="51"/>
      <c r="Y84" s="94"/>
      <c r="Z84" s="51"/>
      <c r="AA84" s="94"/>
      <c r="AB84" s="95"/>
      <c r="AC84" s="51"/>
      <c r="AD84" s="94"/>
      <c r="AE84" s="51"/>
      <c r="AF84" s="94"/>
      <c r="AG84" s="95"/>
      <c r="AH84" s="51"/>
      <c r="AI84" s="94"/>
      <c r="AJ84" s="51"/>
      <c r="AK84" s="94"/>
      <c r="AL84" s="95"/>
      <c r="AM84" s="51"/>
      <c r="AN84" s="94"/>
      <c r="AO84" s="51"/>
      <c r="AP84" s="94"/>
      <c r="AQ84" s="95"/>
      <c r="AR84" s="51"/>
      <c r="AS84" s="94"/>
      <c r="AT84" s="51"/>
      <c r="AU84" s="94"/>
      <c r="AV84" s="95"/>
      <c r="AW84" s="51"/>
      <c r="AX84" s="94"/>
      <c r="AY84" s="51"/>
      <c r="AZ84" s="94"/>
      <c r="BA84" s="95"/>
      <c r="BB84" s="51"/>
      <c r="BC84" s="94"/>
      <c r="BD84" s="51"/>
      <c r="BE84" s="94"/>
      <c r="BF84" s="95"/>
      <c r="BG84" s="51"/>
      <c r="BH84" s="94"/>
      <c r="BI84" s="51"/>
      <c r="BJ84" s="94"/>
      <c r="BK84" s="95"/>
      <c r="BL84" s="51"/>
      <c r="BM84" s="94"/>
      <c r="BN84" s="51"/>
      <c r="BO84" s="94"/>
      <c r="BP84" s="95"/>
      <c r="BQ84" s="51"/>
      <c r="BR84" s="94"/>
      <c r="BS84" s="51"/>
      <c r="BT84" s="94"/>
      <c r="BU84" s="95"/>
      <c r="BV84" s="51"/>
      <c r="BW84" s="94"/>
      <c r="BX84" s="51"/>
      <c r="BY84" s="94"/>
    </row>
    <row r="85" spans="3:77" ht="13.5" customHeight="1">
      <c r="C85" s="95"/>
      <c r="D85" s="51"/>
      <c r="E85" s="94"/>
      <c r="F85" s="51"/>
      <c r="G85" s="94"/>
      <c r="H85" s="95"/>
      <c r="I85" s="51"/>
      <c r="J85" s="94"/>
      <c r="K85" s="51"/>
      <c r="L85" s="94"/>
      <c r="M85" s="95"/>
      <c r="N85" s="51"/>
      <c r="O85" s="94"/>
      <c r="P85" s="51"/>
      <c r="Q85" s="94"/>
      <c r="R85" s="95"/>
      <c r="S85" s="51"/>
      <c r="T85" s="94"/>
      <c r="U85" s="51"/>
      <c r="V85" s="94"/>
      <c r="W85" s="95"/>
      <c r="X85" s="51"/>
      <c r="Y85" s="94"/>
      <c r="Z85" s="51"/>
      <c r="AA85" s="94"/>
      <c r="AB85" s="95"/>
      <c r="AC85" s="51"/>
      <c r="AD85" s="94"/>
      <c r="AE85" s="51"/>
      <c r="AF85" s="94"/>
      <c r="AG85" s="95"/>
      <c r="AH85" s="51"/>
      <c r="AI85" s="94"/>
      <c r="AJ85" s="51"/>
      <c r="AK85" s="94"/>
      <c r="AL85" s="95"/>
      <c r="AM85" s="51"/>
      <c r="AN85" s="94"/>
      <c r="AO85" s="51"/>
      <c r="AP85" s="94"/>
      <c r="AQ85" s="95"/>
      <c r="AR85" s="51"/>
      <c r="AS85" s="94"/>
      <c r="AT85" s="51"/>
      <c r="AU85" s="94"/>
      <c r="AV85" s="95"/>
      <c r="AW85" s="51"/>
      <c r="AX85" s="94"/>
      <c r="AY85" s="51"/>
      <c r="AZ85" s="94"/>
      <c r="BA85" s="95"/>
      <c r="BB85" s="51"/>
      <c r="BC85" s="94"/>
      <c r="BD85" s="51"/>
      <c r="BE85" s="94"/>
      <c r="BF85" s="95"/>
      <c r="BG85" s="51"/>
      <c r="BH85" s="94"/>
      <c r="BI85" s="51"/>
      <c r="BJ85" s="94"/>
      <c r="BK85" s="95"/>
      <c r="BL85" s="51"/>
      <c r="BM85" s="94"/>
      <c r="BN85" s="51"/>
      <c r="BO85" s="94"/>
      <c r="BP85" s="95"/>
      <c r="BQ85" s="51"/>
      <c r="BR85" s="94"/>
      <c r="BS85" s="51"/>
      <c r="BT85" s="94"/>
      <c r="BU85" s="95"/>
      <c r="BV85" s="51"/>
      <c r="BW85" s="94"/>
      <c r="BX85" s="51"/>
      <c r="BY85" s="94"/>
    </row>
    <row r="86" spans="3:77" ht="13.5" customHeight="1">
      <c r="C86" s="95"/>
      <c r="D86" s="51"/>
      <c r="E86" s="94"/>
      <c r="F86" s="51"/>
      <c r="G86" s="94"/>
      <c r="H86" s="95"/>
      <c r="I86" s="51"/>
      <c r="J86" s="94"/>
      <c r="K86" s="51"/>
      <c r="L86" s="94"/>
      <c r="M86" s="95"/>
      <c r="N86" s="51"/>
      <c r="O86" s="94"/>
      <c r="P86" s="51"/>
      <c r="Q86" s="94"/>
      <c r="R86" s="95"/>
      <c r="S86" s="51"/>
      <c r="T86" s="94"/>
      <c r="U86" s="51"/>
      <c r="V86" s="94"/>
      <c r="W86" s="95"/>
      <c r="X86" s="51"/>
      <c r="Y86" s="94"/>
      <c r="Z86" s="51"/>
      <c r="AA86" s="94"/>
      <c r="AB86" s="95"/>
      <c r="AC86" s="51"/>
      <c r="AD86" s="94"/>
      <c r="AE86" s="51"/>
      <c r="AF86" s="94"/>
      <c r="AG86" s="95"/>
      <c r="AH86" s="51"/>
      <c r="AI86" s="94"/>
      <c r="AJ86" s="51"/>
      <c r="AK86" s="94"/>
      <c r="AL86" s="95"/>
      <c r="AM86" s="51"/>
      <c r="AN86" s="94"/>
      <c r="AO86" s="51"/>
      <c r="AP86" s="94"/>
      <c r="AQ86" s="95"/>
      <c r="AR86" s="51"/>
      <c r="AS86" s="94"/>
      <c r="AT86" s="51"/>
      <c r="AU86" s="94"/>
      <c r="AV86" s="95"/>
      <c r="AW86" s="51"/>
      <c r="AX86" s="94"/>
      <c r="AY86" s="51"/>
      <c r="AZ86" s="94"/>
      <c r="BA86" s="95"/>
      <c r="BB86" s="51"/>
      <c r="BC86" s="94"/>
      <c r="BD86" s="51"/>
      <c r="BE86" s="94"/>
      <c r="BF86" s="95"/>
      <c r="BG86" s="51"/>
      <c r="BH86" s="94"/>
      <c r="BI86" s="51"/>
      <c r="BJ86" s="94"/>
      <c r="BK86" s="95"/>
      <c r="BL86" s="51"/>
      <c r="BM86" s="94"/>
      <c r="BN86" s="51"/>
      <c r="BO86" s="94"/>
      <c r="BP86" s="95"/>
      <c r="BQ86" s="51"/>
      <c r="BR86" s="94"/>
      <c r="BS86" s="51"/>
      <c r="BT86" s="94"/>
      <c r="BU86" s="95"/>
      <c r="BV86" s="51"/>
      <c r="BW86" s="94"/>
      <c r="BX86" s="51"/>
      <c r="BY86" s="94"/>
    </row>
    <row r="87" spans="3:77" ht="13.5" customHeight="1">
      <c r="C87" s="95"/>
      <c r="D87" s="51"/>
      <c r="E87" s="94"/>
      <c r="F87" s="51"/>
      <c r="G87" s="94"/>
      <c r="H87" s="95"/>
      <c r="I87" s="51"/>
      <c r="J87" s="94"/>
      <c r="K87" s="51"/>
      <c r="L87" s="94"/>
      <c r="M87" s="95"/>
      <c r="N87" s="51"/>
      <c r="O87" s="94"/>
      <c r="P87" s="51"/>
      <c r="Q87" s="94"/>
      <c r="R87" s="95"/>
      <c r="S87" s="51"/>
      <c r="T87" s="94"/>
      <c r="U87" s="51"/>
      <c r="V87" s="94"/>
      <c r="W87" s="95"/>
      <c r="X87" s="51"/>
      <c r="Y87" s="94"/>
      <c r="Z87" s="51"/>
      <c r="AA87" s="94"/>
      <c r="AB87" s="95"/>
      <c r="AC87" s="51"/>
      <c r="AD87" s="94"/>
      <c r="AE87" s="51"/>
      <c r="AF87" s="94"/>
      <c r="AG87" s="95"/>
      <c r="AH87" s="51"/>
      <c r="AI87" s="94"/>
      <c r="AJ87" s="51"/>
      <c r="AK87" s="94"/>
      <c r="AL87" s="95"/>
      <c r="AM87" s="51"/>
      <c r="AN87" s="94"/>
      <c r="AO87" s="51"/>
      <c r="AP87" s="94"/>
      <c r="AQ87" s="95"/>
      <c r="AR87" s="51"/>
      <c r="AS87" s="94"/>
      <c r="AT87" s="51"/>
      <c r="AU87" s="94"/>
      <c r="AV87" s="95"/>
      <c r="AW87" s="51"/>
      <c r="AX87" s="94"/>
      <c r="AY87" s="51"/>
      <c r="AZ87" s="94"/>
      <c r="BA87" s="95"/>
      <c r="BB87" s="51"/>
      <c r="BC87" s="94"/>
      <c r="BD87" s="51"/>
      <c r="BE87" s="94"/>
      <c r="BF87" s="95"/>
      <c r="BG87" s="51"/>
      <c r="BH87" s="94"/>
      <c r="BI87" s="51"/>
      <c r="BJ87" s="94"/>
      <c r="BK87" s="95"/>
      <c r="BL87" s="51"/>
      <c r="BM87" s="94"/>
      <c r="BN87" s="51"/>
      <c r="BO87" s="94"/>
      <c r="BP87" s="95"/>
      <c r="BQ87" s="51"/>
      <c r="BR87" s="94"/>
      <c r="BS87" s="51"/>
      <c r="BT87" s="94"/>
      <c r="BU87" s="95"/>
      <c r="BV87" s="51"/>
      <c r="BW87" s="94"/>
      <c r="BX87" s="51"/>
      <c r="BY87" s="94"/>
    </row>
    <row r="88" spans="3:77" ht="13.5" customHeight="1">
      <c r="C88" s="95"/>
      <c r="D88" s="51"/>
      <c r="E88" s="94"/>
      <c r="F88" s="51"/>
      <c r="G88" s="94"/>
      <c r="H88" s="95"/>
      <c r="I88" s="51"/>
      <c r="J88" s="94"/>
      <c r="K88" s="51"/>
      <c r="L88" s="94"/>
      <c r="M88" s="95"/>
      <c r="N88" s="51"/>
      <c r="O88" s="94"/>
      <c r="P88" s="51"/>
      <c r="Q88" s="94"/>
      <c r="R88" s="95"/>
      <c r="S88" s="51"/>
      <c r="T88" s="94"/>
      <c r="U88" s="51"/>
      <c r="V88" s="94"/>
      <c r="W88" s="95"/>
      <c r="X88" s="51"/>
      <c r="Y88" s="94"/>
      <c r="Z88" s="51"/>
      <c r="AA88" s="94"/>
      <c r="AB88" s="95"/>
      <c r="AC88" s="51"/>
      <c r="AD88" s="94"/>
      <c r="AE88" s="51"/>
      <c r="AF88" s="94"/>
      <c r="AG88" s="95"/>
      <c r="AH88" s="51"/>
      <c r="AI88" s="94"/>
      <c r="AJ88" s="51"/>
      <c r="AK88" s="94"/>
      <c r="AL88" s="95"/>
      <c r="AM88" s="51"/>
      <c r="AN88" s="94"/>
      <c r="AO88" s="51"/>
      <c r="AP88" s="94"/>
      <c r="AQ88" s="95"/>
      <c r="AR88" s="51"/>
      <c r="AS88" s="94"/>
      <c r="AT88" s="51"/>
      <c r="AU88" s="94"/>
      <c r="AV88" s="95"/>
      <c r="AW88" s="51"/>
      <c r="AX88" s="94"/>
      <c r="AY88" s="51"/>
      <c r="AZ88" s="94"/>
      <c r="BA88" s="95"/>
      <c r="BB88" s="51"/>
      <c r="BC88" s="94"/>
      <c r="BD88" s="51"/>
      <c r="BE88" s="94"/>
      <c r="BF88" s="95"/>
      <c r="BG88" s="51"/>
      <c r="BH88" s="94"/>
      <c r="BI88" s="51"/>
      <c r="BJ88" s="94"/>
      <c r="BK88" s="95"/>
      <c r="BL88" s="51"/>
      <c r="BM88" s="94"/>
      <c r="BN88" s="51"/>
      <c r="BO88" s="94"/>
      <c r="BP88" s="95"/>
      <c r="BQ88" s="51"/>
      <c r="BR88" s="94"/>
      <c r="BS88" s="51"/>
      <c r="BT88" s="94"/>
      <c r="BU88" s="95"/>
      <c r="BV88" s="51"/>
      <c r="BW88" s="94"/>
      <c r="BX88" s="51"/>
      <c r="BY88" s="94"/>
    </row>
    <row r="89" spans="3:77" ht="13.5" customHeight="1">
      <c r="C89" s="95"/>
      <c r="D89" s="51"/>
      <c r="E89" s="94"/>
      <c r="F89" s="51"/>
      <c r="G89" s="94"/>
      <c r="H89" s="95"/>
      <c r="I89" s="51"/>
      <c r="J89" s="94"/>
      <c r="K89" s="51"/>
      <c r="L89" s="94"/>
      <c r="M89" s="95"/>
      <c r="N89" s="51"/>
      <c r="O89" s="94"/>
      <c r="P89" s="51"/>
      <c r="Q89" s="94"/>
      <c r="R89" s="95"/>
      <c r="S89" s="51"/>
      <c r="T89" s="94"/>
      <c r="U89" s="51"/>
      <c r="V89" s="94"/>
      <c r="W89" s="95"/>
      <c r="X89" s="51"/>
      <c r="Y89" s="94"/>
      <c r="Z89" s="51"/>
      <c r="AA89" s="94"/>
      <c r="AB89" s="95"/>
      <c r="AC89" s="51"/>
      <c r="AD89" s="94"/>
      <c r="AE89" s="51"/>
      <c r="AF89" s="94"/>
      <c r="AG89" s="95"/>
      <c r="AH89" s="51"/>
      <c r="AI89" s="94"/>
      <c r="AJ89" s="51"/>
      <c r="AK89" s="94"/>
      <c r="AL89" s="95"/>
      <c r="AM89" s="51"/>
      <c r="AN89" s="94"/>
      <c r="AO89" s="51"/>
      <c r="AP89" s="94"/>
      <c r="AQ89" s="95"/>
      <c r="AR89" s="51"/>
      <c r="AS89" s="94"/>
      <c r="AT89" s="51"/>
      <c r="AU89" s="94"/>
      <c r="AV89" s="95"/>
      <c r="AW89" s="51"/>
      <c r="AX89" s="94"/>
      <c r="AY89" s="51"/>
      <c r="AZ89" s="94"/>
      <c r="BA89" s="95"/>
      <c r="BB89" s="51"/>
      <c r="BC89" s="94"/>
      <c r="BD89" s="51"/>
      <c r="BE89" s="94"/>
      <c r="BF89" s="95"/>
      <c r="BG89" s="51"/>
      <c r="BH89" s="94"/>
      <c r="BI89" s="51"/>
      <c r="BJ89" s="94"/>
      <c r="BK89" s="95"/>
      <c r="BL89" s="51"/>
      <c r="BM89" s="94"/>
      <c r="BN89" s="51"/>
      <c r="BO89" s="94"/>
      <c r="BP89" s="95"/>
      <c r="BQ89" s="51"/>
      <c r="BR89" s="94"/>
      <c r="BS89" s="51"/>
      <c r="BT89" s="94"/>
      <c r="BU89" s="95"/>
      <c r="BV89" s="51"/>
      <c r="BW89" s="94"/>
      <c r="BX89" s="51"/>
      <c r="BY89" s="94"/>
    </row>
    <row r="90" spans="3:77" ht="13.5" customHeight="1">
      <c r="C90" s="95"/>
      <c r="D90" s="51"/>
      <c r="E90" s="94"/>
      <c r="F90" s="51"/>
      <c r="G90" s="94"/>
      <c r="H90" s="95"/>
      <c r="I90" s="51"/>
      <c r="J90" s="94"/>
      <c r="K90" s="51"/>
      <c r="L90" s="94"/>
      <c r="M90" s="95"/>
      <c r="N90" s="51"/>
      <c r="O90" s="94"/>
      <c r="P90" s="51"/>
      <c r="Q90" s="94"/>
      <c r="R90" s="95"/>
      <c r="S90" s="51"/>
      <c r="T90" s="94"/>
      <c r="U90" s="51"/>
      <c r="V90" s="94"/>
      <c r="W90" s="95"/>
      <c r="X90" s="51"/>
      <c r="Y90" s="94"/>
      <c r="Z90" s="51"/>
      <c r="AA90" s="94"/>
      <c r="AB90" s="95"/>
      <c r="AC90" s="51"/>
      <c r="AD90" s="94"/>
      <c r="AE90" s="51"/>
      <c r="AF90" s="94"/>
      <c r="AG90" s="95"/>
      <c r="AH90" s="51"/>
      <c r="AI90" s="94"/>
      <c r="AJ90" s="51"/>
      <c r="AK90" s="94"/>
      <c r="AL90" s="95"/>
      <c r="AM90" s="51"/>
      <c r="AN90" s="94"/>
      <c r="AO90" s="51"/>
      <c r="AP90" s="94"/>
      <c r="AQ90" s="95"/>
      <c r="AR90" s="51"/>
      <c r="AS90" s="94"/>
      <c r="AT90" s="51"/>
      <c r="AU90" s="94"/>
      <c r="AV90" s="95"/>
      <c r="AW90" s="51"/>
      <c r="AX90" s="94"/>
      <c r="AY90" s="51"/>
      <c r="AZ90" s="94"/>
      <c r="BA90" s="95"/>
      <c r="BB90" s="51"/>
      <c r="BC90" s="94"/>
      <c r="BD90" s="51"/>
      <c r="BE90" s="94"/>
      <c r="BF90" s="95"/>
      <c r="BG90" s="51"/>
      <c r="BH90" s="94"/>
      <c r="BI90" s="51"/>
      <c r="BJ90" s="94"/>
      <c r="BK90" s="95"/>
      <c r="BL90" s="51"/>
      <c r="BM90" s="94"/>
      <c r="BN90" s="51"/>
      <c r="BO90" s="94"/>
      <c r="BP90" s="95"/>
      <c r="BQ90" s="51"/>
      <c r="BR90" s="94"/>
      <c r="BS90" s="51"/>
      <c r="BT90" s="94"/>
      <c r="BU90" s="95"/>
      <c r="BV90" s="51"/>
      <c r="BW90" s="94"/>
      <c r="BX90" s="51"/>
      <c r="BY90" s="94"/>
    </row>
    <row r="91" spans="3:77" ht="13.5" customHeight="1">
      <c r="C91" s="95"/>
      <c r="D91" s="51"/>
      <c r="E91" s="94"/>
      <c r="F91" s="51"/>
      <c r="G91" s="94"/>
      <c r="H91" s="95"/>
      <c r="I91" s="51"/>
      <c r="J91" s="94"/>
      <c r="K91" s="51"/>
      <c r="L91" s="94"/>
      <c r="M91" s="95"/>
      <c r="N91" s="51"/>
      <c r="O91" s="94"/>
      <c r="P91" s="51"/>
      <c r="Q91" s="94"/>
      <c r="R91" s="95"/>
      <c r="S91" s="51"/>
      <c r="T91" s="94"/>
      <c r="U91" s="51"/>
      <c r="V91" s="94"/>
      <c r="W91" s="95"/>
      <c r="X91" s="51"/>
      <c r="Y91" s="94"/>
      <c r="Z91" s="51"/>
      <c r="AA91" s="94"/>
      <c r="AB91" s="95"/>
      <c r="AC91" s="51"/>
      <c r="AD91" s="94"/>
      <c r="AE91" s="51"/>
      <c r="AF91" s="94"/>
      <c r="AG91" s="95"/>
      <c r="AH91" s="51"/>
      <c r="AI91" s="94"/>
      <c r="AJ91" s="51"/>
      <c r="AK91" s="94"/>
      <c r="AL91" s="95"/>
      <c r="AM91" s="51"/>
      <c r="AN91" s="94"/>
      <c r="AO91" s="51"/>
      <c r="AP91" s="94"/>
      <c r="AQ91" s="95"/>
      <c r="AR91" s="51"/>
      <c r="AS91" s="94"/>
      <c r="AT91" s="51"/>
      <c r="AU91" s="94"/>
      <c r="AV91" s="95"/>
      <c r="AW91" s="51"/>
      <c r="AX91" s="94"/>
      <c r="AY91" s="51"/>
      <c r="AZ91" s="94"/>
      <c r="BA91" s="95"/>
      <c r="BB91" s="51"/>
      <c r="BC91" s="94"/>
      <c r="BD91" s="51"/>
      <c r="BE91" s="94"/>
      <c r="BF91" s="95"/>
      <c r="BG91" s="51"/>
      <c r="BH91" s="94"/>
      <c r="BI91" s="51"/>
      <c r="BJ91" s="94"/>
      <c r="BK91" s="95"/>
      <c r="BL91" s="51"/>
      <c r="BM91" s="94"/>
      <c r="BN91" s="51"/>
      <c r="BO91" s="94"/>
      <c r="BP91" s="95"/>
      <c r="BQ91" s="51"/>
      <c r="BR91" s="94"/>
      <c r="BS91" s="51"/>
      <c r="BT91" s="94"/>
      <c r="BU91" s="95"/>
      <c r="BV91" s="51"/>
      <c r="BW91" s="94"/>
      <c r="BX91" s="51"/>
      <c r="BY91" s="94"/>
    </row>
    <row r="92" spans="3:77" ht="13.5" customHeight="1">
      <c r="C92" s="95"/>
      <c r="D92" s="51"/>
      <c r="E92" s="94"/>
      <c r="F92" s="51"/>
      <c r="G92" s="94"/>
      <c r="H92" s="95"/>
      <c r="I92" s="51"/>
      <c r="J92" s="94"/>
      <c r="K92" s="51"/>
      <c r="L92" s="94"/>
      <c r="M92" s="95"/>
      <c r="N92" s="51"/>
      <c r="O92" s="94"/>
      <c r="P92" s="51"/>
      <c r="Q92" s="94"/>
      <c r="R92" s="95"/>
      <c r="S92" s="51"/>
      <c r="T92" s="94"/>
      <c r="U92" s="51"/>
      <c r="V92" s="94"/>
      <c r="W92" s="95"/>
      <c r="X92" s="51"/>
      <c r="Y92" s="94"/>
      <c r="Z92" s="51"/>
      <c r="AA92" s="94"/>
      <c r="AB92" s="95"/>
      <c r="AC92" s="51"/>
      <c r="AD92" s="94"/>
      <c r="AE92" s="51"/>
      <c r="AF92" s="94"/>
      <c r="AG92" s="95"/>
      <c r="AH92" s="51"/>
      <c r="AI92" s="94"/>
      <c r="AJ92" s="51"/>
      <c r="AK92" s="94"/>
      <c r="AL92" s="95"/>
      <c r="AM92" s="51"/>
      <c r="AN92" s="94"/>
      <c r="AO92" s="51"/>
      <c r="AP92" s="94"/>
      <c r="AQ92" s="95"/>
      <c r="AR92" s="51"/>
      <c r="AS92" s="94"/>
      <c r="AT92" s="51"/>
      <c r="AU92" s="94"/>
      <c r="AV92" s="95"/>
      <c r="AW92" s="51"/>
      <c r="AX92" s="94"/>
      <c r="AY92" s="51"/>
      <c r="AZ92" s="94"/>
      <c r="BA92" s="95"/>
      <c r="BB92" s="51"/>
      <c r="BC92" s="94"/>
      <c r="BD92" s="51"/>
      <c r="BE92" s="94"/>
      <c r="BF92" s="95"/>
      <c r="BG92" s="51"/>
      <c r="BH92" s="94"/>
      <c r="BI92" s="51"/>
      <c r="BJ92" s="94"/>
      <c r="BK92" s="95"/>
      <c r="BL92" s="51"/>
      <c r="BM92" s="94"/>
      <c r="BN92" s="51"/>
      <c r="BO92" s="94"/>
      <c r="BP92" s="95"/>
      <c r="BQ92" s="51"/>
      <c r="BR92" s="94"/>
      <c r="BS92" s="51"/>
      <c r="BT92" s="94"/>
      <c r="BU92" s="95"/>
      <c r="BV92" s="51"/>
      <c r="BW92" s="94"/>
      <c r="BX92" s="51"/>
      <c r="BY92" s="94"/>
    </row>
    <row r="93" spans="3:77" ht="13.5" customHeight="1">
      <c r="C93" s="95"/>
      <c r="D93" s="51"/>
      <c r="E93" s="94"/>
      <c r="F93" s="51"/>
      <c r="G93" s="94"/>
      <c r="H93" s="95"/>
      <c r="I93" s="51"/>
      <c r="J93" s="94"/>
      <c r="K93" s="51"/>
      <c r="L93" s="94"/>
      <c r="M93" s="95"/>
      <c r="N93" s="51"/>
      <c r="O93" s="94"/>
      <c r="P93" s="51"/>
      <c r="Q93" s="94"/>
      <c r="R93" s="95"/>
      <c r="S93" s="51"/>
      <c r="T93" s="94"/>
      <c r="U93" s="51"/>
      <c r="V93" s="94"/>
      <c r="W93" s="95"/>
      <c r="X93" s="51"/>
      <c r="Y93" s="94"/>
      <c r="Z93" s="51"/>
      <c r="AA93" s="94"/>
      <c r="AB93" s="95"/>
      <c r="AC93" s="51"/>
      <c r="AD93" s="94"/>
      <c r="AE93" s="51"/>
      <c r="AF93" s="94"/>
      <c r="AG93" s="95"/>
      <c r="AH93" s="51"/>
      <c r="AI93" s="94"/>
      <c r="AJ93" s="51"/>
      <c r="AK93" s="94"/>
      <c r="AL93" s="95"/>
      <c r="AM93" s="51"/>
      <c r="AN93" s="94"/>
      <c r="AO93" s="51"/>
      <c r="AP93" s="94"/>
      <c r="AQ93" s="95"/>
      <c r="AR93" s="51"/>
      <c r="AS93" s="94"/>
      <c r="AT93" s="51"/>
      <c r="AU93" s="94"/>
      <c r="AV93" s="95"/>
      <c r="AW93" s="51"/>
      <c r="AX93" s="94"/>
      <c r="AY93" s="51"/>
      <c r="AZ93" s="94"/>
      <c r="BA93" s="95"/>
      <c r="BB93" s="51"/>
      <c r="BC93" s="94"/>
      <c r="BD93" s="51"/>
      <c r="BE93" s="94"/>
      <c r="BF93" s="95"/>
      <c r="BG93" s="51"/>
      <c r="BH93" s="94"/>
      <c r="BI93" s="51"/>
      <c r="BJ93" s="94"/>
      <c r="BK93" s="95"/>
      <c r="BL93" s="51"/>
      <c r="BM93" s="94"/>
      <c r="BN93" s="51"/>
      <c r="BO93" s="94"/>
      <c r="BP93" s="95"/>
      <c r="BQ93" s="51"/>
      <c r="BR93" s="94"/>
      <c r="BS93" s="51"/>
      <c r="BT93" s="94"/>
      <c r="BU93" s="95"/>
      <c r="BV93" s="51"/>
      <c r="BW93" s="94"/>
      <c r="BX93" s="51"/>
      <c r="BY93" s="94"/>
    </row>
    <row r="94" spans="3:77" ht="13.5" customHeight="1">
      <c r="C94" s="95"/>
      <c r="D94" s="51"/>
      <c r="E94" s="94"/>
      <c r="F94" s="51"/>
      <c r="G94" s="94"/>
      <c r="H94" s="95"/>
      <c r="I94" s="51"/>
      <c r="J94" s="94"/>
      <c r="K94" s="51"/>
      <c r="L94" s="94"/>
      <c r="M94" s="95"/>
      <c r="N94" s="51"/>
      <c r="O94" s="94"/>
      <c r="P94" s="51"/>
      <c r="Q94" s="94"/>
      <c r="R94" s="95"/>
      <c r="S94" s="51"/>
      <c r="T94" s="94"/>
      <c r="U94" s="51"/>
      <c r="V94" s="94"/>
      <c r="W94" s="95"/>
      <c r="X94" s="51"/>
      <c r="Y94" s="94"/>
      <c r="Z94" s="51"/>
      <c r="AA94" s="94"/>
      <c r="AB94" s="95"/>
      <c r="AC94" s="51"/>
      <c r="AD94" s="94"/>
      <c r="AE94" s="51"/>
      <c r="AF94" s="94"/>
      <c r="AG94" s="95"/>
      <c r="AH94" s="51"/>
      <c r="AI94" s="94"/>
      <c r="AJ94" s="51"/>
      <c r="AK94" s="94"/>
      <c r="AL94" s="95"/>
      <c r="AM94" s="51"/>
      <c r="AN94" s="94"/>
      <c r="AO94" s="51"/>
      <c r="AP94" s="94"/>
      <c r="AQ94" s="95"/>
      <c r="AR94" s="51"/>
      <c r="AS94" s="94"/>
      <c r="AT94" s="51"/>
      <c r="AU94" s="94"/>
      <c r="AV94" s="95"/>
      <c r="AW94" s="51"/>
      <c r="AX94" s="94"/>
      <c r="AY94" s="51"/>
      <c r="AZ94" s="94"/>
      <c r="BA94" s="95"/>
      <c r="BB94" s="51"/>
      <c r="BC94" s="94"/>
      <c r="BD94" s="51"/>
      <c r="BE94" s="94"/>
      <c r="BF94" s="95"/>
      <c r="BG94" s="51"/>
      <c r="BH94" s="94"/>
      <c r="BI94" s="51"/>
      <c r="BJ94" s="94"/>
      <c r="BK94" s="95"/>
      <c r="BL94" s="51"/>
      <c r="BM94" s="94"/>
      <c r="BN94" s="51"/>
      <c r="BO94" s="94"/>
      <c r="BP94" s="95"/>
      <c r="BQ94" s="51"/>
      <c r="BR94" s="94"/>
      <c r="BS94" s="51"/>
      <c r="BT94" s="94"/>
      <c r="BU94" s="95"/>
      <c r="BV94" s="51"/>
      <c r="BW94" s="94"/>
      <c r="BX94" s="51"/>
      <c r="BY94" s="94"/>
    </row>
    <row r="95" spans="3:77" ht="13.5" customHeight="1">
      <c r="C95" s="95"/>
      <c r="D95" s="51"/>
      <c r="E95" s="94"/>
      <c r="F95" s="51"/>
      <c r="G95" s="94"/>
      <c r="H95" s="95"/>
      <c r="I95" s="51"/>
      <c r="J95" s="94"/>
      <c r="K95" s="51"/>
      <c r="L95" s="94"/>
      <c r="M95" s="95"/>
      <c r="N95" s="51"/>
      <c r="O95" s="94"/>
      <c r="P95" s="51"/>
      <c r="Q95" s="94"/>
      <c r="R95" s="95"/>
      <c r="S95" s="51"/>
      <c r="T95" s="94"/>
      <c r="U95" s="51"/>
      <c r="V95" s="94"/>
      <c r="W95" s="95"/>
      <c r="X95" s="51"/>
      <c r="Y95" s="94"/>
      <c r="Z95" s="51"/>
      <c r="AA95" s="94"/>
      <c r="AB95" s="95"/>
      <c r="AC95" s="51"/>
      <c r="AD95" s="94"/>
      <c r="AE95" s="51"/>
      <c r="AF95" s="94"/>
      <c r="AG95" s="95"/>
      <c r="AH95" s="51"/>
      <c r="AI95" s="94"/>
      <c r="AJ95" s="51"/>
      <c r="AK95" s="94"/>
      <c r="AL95" s="95"/>
      <c r="AM95" s="51"/>
      <c r="AN95" s="94"/>
      <c r="AO95" s="51"/>
      <c r="AP95" s="94"/>
      <c r="AQ95" s="95"/>
      <c r="AR95" s="51"/>
      <c r="AS95" s="94"/>
      <c r="AT95" s="51"/>
      <c r="AU95" s="94"/>
      <c r="AV95" s="95"/>
      <c r="AW95" s="51"/>
      <c r="AX95" s="94"/>
      <c r="AY95" s="51"/>
      <c r="AZ95" s="94"/>
      <c r="BA95" s="95"/>
      <c r="BB95" s="51"/>
      <c r="BC95" s="94"/>
      <c r="BD95" s="51"/>
      <c r="BE95" s="94"/>
      <c r="BF95" s="95"/>
      <c r="BG95" s="51"/>
      <c r="BH95" s="94"/>
      <c r="BI95" s="51"/>
      <c r="BJ95" s="94"/>
      <c r="BK95" s="95"/>
      <c r="BL95" s="51"/>
      <c r="BM95" s="94"/>
      <c r="BN95" s="51"/>
      <c r="BO95" s="94"/>
      <c r="BP95" s="95"/>
      <c r="BQ95" s="51"/>
      <c r="BR95" s="94"/>
      <c r="BS95" s="51"/>
      <c r="BT95" s="94"/>
      <c r="BU95" s="95"/>
      <c r="BV95" s="51"/>
      <c r="BW95" s="94"/>
      <c r="BX95" s="51"/>
      <c r="BY95" s="94"/>
    </row>
    <row r="96" spans="3:77" ht="13.5" customHeight="1">
      <c r="C96" s="95"/>
      <c r="D96" s="51"/>
      <c r="E96" s="94"/>
      <c r="F96" s="51"/>
      <c r="G96" s="94"/>
      <c r="H96" s="95"/>
      <c r="I96" s="51"/>
      <c r="J96" s="94"/>
      <c r="K96" s="51"/>
      <c r="L96" s="94"/>
      <c r="M96" s="95"/>
      <c r="N96" s="51"/>
      <c r="O96" s="94"/>
      <c r="P96" s="51"/>
      <c r="Q96" s="94"/>
      <c r="R96" s="95"/>
      <c r="S96" s="51"/>
      <c r="T96" s="94"/>
      <c r="U96" s="51"/>
      <c r="V96" s="94"/>
      <c r="W96" s="95"/>
      <c r="X96" s="51"/>
      <c r="Y96" s="94"/>
      <c r="Z96" s="51"/>
      <c r="AA96" s="94"/>
      <c r="AB96" s="95"/>
      <c r="AC96" s="51"/>
      <c r="AD96" s="94"/>
      <c r="AE96" s="51"/>
      <c r="AF96" s="94"/>
      <c r="AG96" s="95"/>
      <c r="AH96" s="51"/>
      <c r="AI96" s="94"/>
      <c r="AJ96" s="51"/>
      <c r="AK96" s="94"/>
      <c r="AL96" s="95"/>
      <c r="AM96" s="51"/>
      <c r="AN96" s="94"/>
      <c r="AO96" s="51"/>
      <c r="AP96" s="94"/>
      <c r="AQ96" s="95"/>
      <c r="AR96" s="51"/>
      <c r="AS96" s="94"/>
      <c r="AT96" s="51"/>
      <c r="AU96" s="94"/>
      <c r="AV96" s="95"/>
      <c r="AW96" s="51"/>
      <c r="AX96" s="94"/>
      <c r="AY96" s="51"/>
      <c r="AZ96" s="94"/>
      <c r="BA96" s="95"/>
      <c r="BB96" s="51"/>
      <c r="BC96" s="94"/>
      <c r="BD96" s="51"/>
      <c r="BE96" s="94"/>
      <c r="BF96" s="95"/>
      <c r="BG96" s="51"/>
      <c r="BH96" s="94"/>
      <c r="BI96" s="51"/>
      <c r="BJ96" s="94"/>
      <c r="BK96" s="95"/>
      <c r="BL96" s="51"/>
      <c r="BM96" s="94"/>
      <c r="BN96" s="51"/>
      <c r="BO96" s="94"/>
      <c r="BP96" s="95"/>
      <c r="BQ96" s="51"/>
      <c r="BR96" s="94"/>
      <c r="BS96" s="51"/>
      <c r="BT96" s="94"/>
      <c r="BU96" s="95"/>
      <c r="BV96" s="51"/>
      <c r="BW96" s="94"/>
      <c r="BX96" s="51"/>
      <c r="BY96" s="94"/>
    </row>
    <row r="97" spans="3:77" ht="13.5" customHeight="1">
      <c r="C97" s="95"/>
      <c r="D97" s="51"/>
      <c r="E97" s="94"/>
      <c r="F97" s="51"/>
      <c r="G97" s="94"/>
      <c r="H97" s="95"/>
      <c r="I97" s="51"/>
      <c r="J97" s="94"/>
      <c r="K97" s="51"/>
      <c r="L97" s="94"/>
      <c r="M97" s="95"/>
      <c r="N97" s="51"/>
      <c r="O97" s="94"/>
      <c r="P97" s="51"/>
      <c r="Q97" s="94"/>
      <c r="R97" s="95"/>
      <c r="S97" s="51"/>
      <c r="T97" s="94"/>
      <c r="U97" s="51"/>
      <c r="V97" s="94"/>
      <c r="W97" s="95"/>
      <c r="X97" s="51"/>
      <c r="Y97" s="94"/>
      <c r="Z97" s="51"/>
      <c r="AA97" s="94"/>
      <c r="AB97" s="95"/>
      <c r="AC97" s="51"/>
      <c r="AD97" s="94"/>
      <c r="AE97" s="51"/>
      <c r="AF97" s="94"/>
      <c r="AG97" s="95"/>
      <c r="AH97" s="51"/>
      <c r="AI97" s="94"/>
      <c r="AJ97" s="51"/>
      <c r="AK97" s="94"/>
      <c r="AL97" s="95"/>
      <c r="AM97" s="51"/>
      <c r="AN97" s="94"/>
      <c r="AO97" s="51"/>
      <c r="AP97" s="94"/>
      <c r="AQ97" s="95"/>
      <c r="AR97" s="51"/>
      <c r="AS97" s="94"/>
      <c r="AT97" s="51"/>
      <c r="AU97" s="94"/>
      <c r="AV97" s="95"/>
      <c r="AW97" s="51"/>
      <c r="AX97" s="94"/>
      <c r="AY97" s="51"/>
      <c r="AZ97" s="94"/>
      <c r="BA97" s="95"/>
      <c r="BB97" s="51"/>
      <c r="BC97" s="94"/>
      <c r="BD97" s="51"/>
      <c r="BE97" s="94"/>
      <c r="BF97" s="95"/>
      <c r="BG97" s="51"/>
      <c r="BH97" s="94"/>
      <c r="BI97" s="51"/>
      <c r="BJ97" s="94"/>
      <c r="BK97" s="95"/>
      <c r="BL97" s="51"/>
      <c r="BM97" s="94"/>
      <c r="BN97" s="51"/>
      <c r="BO97" s="94"/>
      <c r="BP97" s="95"/>
      <c r="BQ97" s="51"/>
      <c r="BR97" s="94"/>
      <c r="BS97" s="51"/>
      <c r="BT97" s="94"/>
      <c r="BU97" s="95"/>
      <c r="BV97" s="51"/>
      <c r="BW97" s="94"/>
      <c r="BX97" s="51"/>
      <c r="BY97" s="94"/>
    </row>
    <row r="98" spans="3:77" ht="13.5" customHeight="1">
      <c r="C98" s="95"/>
      <c r="D98" s="51"/>
      <c r="E98" s="94"/>
      <c r="F98" s="51"/>
      <c r="G98" s="94"/>
      <c r="H98" s="95"/>
      <c r="I98" s="51"/>
      <c r="J98" s="94"/>
      <c r="K98" s="51"/>
      <c r="L98" s="94"/>
      <c r="M98" s="95"/>
      <c r="N98" s="51"/>
      <c r="O98" s="94"/>
      <c r="P98" s="51"/>
      <c r="Q98" s="94"/>
      <c r="R98" s="95"/>
      <c r="S98" s="51"/>
      <c r="T98" s="94"/>
      <c r="U98" s="51"/>
      <c r="V98" s="94"/>
      <c r="W98" s="95"/>
      <c r="X98" s="51"/>
      <c r="Y98" s="94"/>
      <c r="Z98" s="51"/>
      <c r="AA98" s="94"/>
      <c r="AB98" s="95"/>
      <c r="AC98" s="51"/>
      <c r="AD98" s="94"/>
      <c r="AE98" s="51"/>
      <c r="AF98" s="94"/>
      <c r="AG98" s="95"/>
      <c r="AH98" s="51"/>
      <c r="AI98" s="94"/>
      <c r="AJ98" s="51"/>
      <c r="AK98" s="94"/>
      <c r="AL98" s="95"/>
      <c r="AM98" s="51"/>
      <c r="AN98" s="94"/>
      <c r="AO98" s="51"/>
      <c r="AP98" s="94"/>
      <c r="AQ98" s="95"/>
      <c r="AR98" s="51"/>
      <c r="AS98" s="94"/>
      <c r="AT98" s="51"/>
      <c r="AU98" s="94"/>
      <c r="AV98" s="95"/>
      <c r="AW98" s="51"/>
      <c r="AX98" s="94"/>
      <c r="AY98" s="51"/>
      <c r="AZ98" s="94"/>
      <c r="BA98" s="95"/>
      <c r="BB98" s="51"/>
      <c r="BC98" s="94"/>
      <c r="BD98" s="51"/>
      <c r="BE98" s="94"/>
      <c r="BF98" s="95"/>
      <c r="BG98" s="51"/>
      <c r="BH98" s="94"/>
      <c r="BI98" s="51"/>
      <c r="BJ98" s="94"/>
      <c r="BK98" s="95"/>
      <c r="BL98" s="51"/>
      <c r="BM98" s="94"/>
      <c r="BN98" s="51"/>
      <c r="BO98" s="94"/>
      <c r="BP98" s="95"/>
      <c r="BQ98" s="51"/>
      <c r="BR98" s="94"/>
      <c r="BS98" s="51"/>
      <c r="BT98" s="94"/>
      <c r="BU98" s="95"/>
      <c r="BV98" s="51"/>
      <c r="BW98" s="94"/>
      <c r="BX98" s="51"/>
      <c r="BY98" s="94"/>
    </row>
    <row r="99" spans="3:77" ht="13.5" customHeight="1">
      <c r="C99" s="95"/>
      <c r="D99" s="51"/>
      <c r="E99" s="94"/>
      <c r="F99" s="51"/>
      <c r="G99" s="94"/>
      <c r="H99" s="95"/>
      <c r="I99" s="51"/>
      <c r="J99" s="94"/>
      <c r="K99" s="51"/>
      <c r="L99" s="94"/>
      <c r="M99" s="95"/>
      <c r="N99" s="51"/>
      <c r="O99" s="94"/>
      <c r="P99" s="51"/>
      <c r="Q99" s="94"/>
      <c r="R99" s="95"/>
      <c r="S99" s="51"/>
      <c r="T99" s="94"/>
      <c r="U99" s="51"/>
      <c r="V99" s="94"/>
      <c r="W99" s="95"/>
      <c r="X99" s="51"/>
      <c r="Y99" s="94"/>
      <c r="Z99" s="51"/>
      <c r="AA99" s="94"/>
      <c r="AB99" s="95"/>
      <c r="AC99" s="51"/>
      <c r="AD99" s="94"/>
      <c r="AE99" s="51"/>
      <c r="AF99" s="94"/>
      <c r="AG99" s="95"/>
      <c r="AH99" s="51"/>
      <c r="AI99" s="94"/>
      <c r="AJ99" s="51"/>
      <c r="AK99" s="94"/>
      <c r="AL99" s="95"/>
      <c r="AM99" s="51"/>
      <c r="AN99" s="94"/>
      <c r="AO99" s="51"/>
      <c r="AP99" s="94"/>
      <c r="AQ99" s="95"/>
      <c r="AR99" s="51"/>
      <c r="AS99" s="94"/>
      <c r="AT99" s="51"/>
      <c r="AU99" s="94"/>
      <c r="AV99" s="95"/>
      <c r="AW99" s="51"/>
      <c r="AX99" s="94"/>
      <c r="AY99" s="51"/>
      <c r="AZ99" s="94"/>
      <c r="BA99" s="95"/>
      <c r="BB99" s="51"/>
      <c r="BC99" s="94"/>
      <c r="BD99" s="51"/>
      <c r="BE99" s="94"/>
      <c r="BF99" s="95"/>
      <c r="BG99" s="51"/>
      <c r="BH99" s="94"/>
      <c r="BI99" s="51"/>
      <c r="BJ99" s="94"/>
      <c r="BK99" s="95"/>
      <c r="BL99" s="51"/>
      <c r="BM99" s="94"/>
      <c r="BN99" s="51"/>
      <c r="BO99" s="94"/>
      <c r="BP99" s="95"/>
      <c r="BQ99" s="51"/>
      <c r="BR99" s="94"/>
      <c r="BS99" s="51"/>
      <c r="BT99" s="94"/>
      <c r="BU99" s="95"/>
      <c r="BV99" s="51"/>
      <c r="BW99" s="94"/>
      <c r="BX99" s="51"/>
      <c r="BY99" s="94"/>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dataValidations count="2">
    <dataValidation type="list" allowBlank="1" showInputMessage="1" showErrorMessage="1" sqref="W46:W99 M42:M99 R39:R99 R14:R28 R11:R12 BU46:BU99 BP46:BP99 BK46:BK99 BF46:BF99 BA46:BA99 AV46:AV99 AQ46:AQ99 AL46:AL99 AG46:AG99 AB46:AB99 H42:H99">
      <formula1>$A$1:$A$105</formula1>
    </dataValidation>
    <dataValidation type="list" allowBlank="1" showInputMessage="1" showErrorMessage="1" sqref="BZ11:BZ99">
      <formula1>$A$1:$A$104</formula1>
    </dataValidation>
  </dataValidations>
  <hyperlinks>
    <hyperlink ref="X9" r:id="rId2"/>
  </hyperlinks>
  <pageMargins left="0.75" right="0.75" top="1" bottom="1" header="0.5" footer="0.5"/>
  <pageSetup orientation="portrait" horizontalDpi="4294967292" verticalDpi="4294967292" r:id="rId3"/>
  <headerFooter alignWithMargins="0"/>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info_parties!$A$1:$A$107</xm:f>
          </x14:formula1>
          <xm:sqref>R13 R29:R38</xm:sqref>
        </x14:dataValidation>
        <x14:dataValidation type="list" allowBlank="1" showInputMessage="1" showErrorMessage="1">
          <x14:formula1>
            <xm:f>info_parties!$A$1:$A$116</xm:f>
          </x14:formula1>
          <xm:sqref>C11:C99</xm:sqref>
        </x14:dataValidation>
        <x14:dataValidation type="list" allowBlank="1" showInputMessage="1" showErrorMessage="1">
          <x14:formula1>
            <xm:f>info_parties!$A$2:$A$42</xm:f>
          </x14:formula1>
          <xm:sqref>W11:W45 BP11:BP45 BK11:BK45 BF11:BF45 BA11:BA45 AV11:AV45 AQ11:AQ45 AL11:AL45 AG11:AG45 AB11:AB45 BU11:BU45 M11:M41 H11:H41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ED2BE"/>
  </sheetPr>
  <dimension ref="A1:BB200"/>
  <sheetViews>
    <sheetView zoomScaleNormal="100" workbookViewId="0">
      <pane xSplit="4" ySplit="11" topLeftCell="E12" activePane="bottomRight" state="frozen"/>
      <selection activeCell="I6" sqref="I6"/>
      <selection pane="topRight" activeCell="I6" sqref="I6"/>
      <selection pane="bottomLeft" activeCell="I6" sqref="I6"/>
      <selection pane="bottomRight"/>
    </sheetView>
  </sheetViews>
  <sheetFormatPr defaultRowHeight="13.2"/>
  <cols>
    <col min="5" max="5" width="10" bestFit="1" customWidth="1"/>
  </cols>
  <sheetData>
    <row r="1" spans="1:54">
      <c r="A1" s="82" t="s">
        <v>19</v>
      </c>
      <c r="B1" s="84"/>
      <c r="C1" s="84"/>
      <c r="D1" s="84"/>
      <c r="E1" s="9">
        <v>34623</v>
      </c>
      <c r="F1" s="84"/>
      <c r="G1" s="9"/>
      <c r="H1" s="84"/>
      <c r="I1" s="9"/>
      <c r="J1" s="84"/>
      <c r="K1" s="9"/>
      <c r="L1" s="84"/>
      <c r="M1" s="9"/>
      <c r="N1" s="84"/>
      <c r="O1" s="9"/>
      <c r="P1" s="84"/>
      <c r="Q1" s="9"/>
      <c r="R1" s="84"/>
      <c r="S1" s="9"/>
      <c r="T1" s="84"/>
      <c r="U1" s="9"/>
      <c r="V1" s="84"/>
      <c r="W1" s="9"/>
      <c r="X1" s="84"/>
      <c r="Y1" s="9"/>
      <c r="Z1" s="84"/>
      <c r="AA1" s="9"/>
      <c r="AB1" s="84"/>
      <c r="AC1" s="9"/>
      <c r="AD1" s="84"/>
      <c r="AE1" s="9"/>
      <c r="AF1" s="84"/>
      <c r="AG1" s="9"/>
      <c r="AH1" s="84"/>
      <c r="AI1" s="9"/>
      <c r="AJ1" s="84"/>
      <c r="AK1" s="9"/>
      <c r="AL1" s="84"/>
      <c r="AM1" s="9"/>
      <c r="AN1" s="84"/>
      <c r="AO1" s="9"/>
      <c r="AP1" s="84"/>
      <c r="AQ1" s="9"/>
      <c r="AR1" s="84"/>
      <c r="AS1" s="9"/>
      <c r="AT1" s="84"/>
      <c r="AU1" s="9"/>
      <c r="AV1" s="84"/>
      <c r="AW1" s="9"/>
      <c r="AX1" s="84"/>
      <c r="AY1" s="9"/>
      <c r="AZ1" s="84"/>
      <c r="BA1" s="9"/>
      <c r="BB1" s="84"/>
    </row>
    <row r="2" spans="1:54">
      <c r="A2" s="82" t="s">
        <v>20</v>
      </c>
      <c r="B2" s="84"/>
      <c r="C2" s="84"/>
      <c r="D2" s="84"/>
      <c r="E2" s="9">
        <v>34623</v>
      </c>
      <c r="F2" s="84"/>
      <c r="G2" s="9"/>
      <c r="H2" s="84"/>
      <c r="I2" s="9"/>
      <c r="J2" s="84"/>
      <c r="K2" s="9"/>
      <c r="L2" s="84"/>
      <c r="M2" s="9"/>
      <c r="N2" s="84"/>
      <c r="O2" s="9"/>
      <c r="P2" s="84"/>
      <c r="Q2" s="9"/>
      <c r="R2" s="84"/>
      <c r="S2" s="9"/>
      <c r="T2" s="84"/>
      <c r="U2" s="9"/>
      <c r="V2" s="84"/>
      <c r="W2" s="9"/>
      <c r="X2" s="84"/>
      <c r="Y2" s="9"/>
      <c r="Z2" s="84"/>
      <c r="AA2" s="9"/>
      <c r="AB2" s="84"/>
      <c r="AC2" s="9"/>
      <c r="AD2" s="84"/>
      <c r="AE2" s="9"/>
      <c r="AF2" s="84"/>
      <c r="AG2" s="9"/>
      <c r="AH2" s="84"/>
      <c r="AI2" s="9"/>
      <c r="AJ2" s="84"/>
      <c r="AK2" s="9"/>
      <c r="AL2" s="84"/>
      <c r="AM2" s="9"/>
      <c r="AN2" s="84"/>
      <c r="AO2" s="9"/>
      <c r="AP2" s="84"/>
      <c r="AQ2" s="9"/>
      <c r="AR2" s="84"/>
      <c r="AS2" s="9"/>
      <c r="AT2" s="84"/>
      <c r="AU2" s="9"/>
      <c r="AV2" s="84"/>
      <c r="AW2" s="9"/>
      <c r="AX2" s="84"/>
      <c r="AY2" s="9"/>
      <c r="AZ2" s="84"/>
      <c r="BA2" s="9"/>
      <c r="BB2" s="84"/>
    </row>
    <row r="3" spans="1:54">
      <c r="A3" s="85" t="s">
        <v>22</v>
      </c>
      <c r="B3" s="100"/>
      <c r="C3" s="84"/>
      <c r="D3" s="84"/>
      <c r="E3" s="101">
        <v>4042607</v>
      </c>
      <c r="F3" s="84"/>
      <c r="G3" s="101"/>
      <c r="H3" s="84"/>
      <c r="I3" s="101"/>
      <c r="J3" s="84"/>
      <c r="K3" s="101"/>
      <c r="L3" s="84"/>
      <c r="M3" s="101"/>
      <c r="N3" s="84"/>
      <c r="O3" s="101"/>
      <c r="P3" s="84"/>
      <c r="Q3" s="101"/>
      <c r="R3" s="84"/>
      <c r="S3" s="101"/>
      <c r="T3" s="84"/>
      <c r="U3" s="101"/>
      <c r="V3" s="84"/>
      <c r="W3" s="101"/>
      <c r="X3" s="84"/>
      <c r="Y3" s="101"/>
      <c r="Z3" s="84"/>
      <c r="AA3" s="101"/>
      <c r="AB3" s="84"/>
      <c r="AC3" s="101"/>
      <c r="AD3" s="84"/>
      <c r="AE3" s="101"/>
      <c r="AF3" s="84"/>
      <c r="AG3" s="101"/>
      <c r="AH3" s="84"/>
      <c r="AI3" s="101"/>
      <c r="AJ3" s="84"/>
      <c r="AK3" s="101"/>
      <c r="AL3" s="84"/>
      <c r="AM3" s="101"/>
      <c r="AN3" s="84"/>
      <c r="AO3" s="101"/>
      <c r="AP3" s="84"/>
      <c r="AQ3" s="101"/>
      <c r="AR3" s="84"/>
      <c r="AS3" s="101"/>
      <c r="AT3" s="84"/>
      <c r="AU3" s="101"/>
      <c r="AV3" s="84"/>
      <c r="AW3" s="101"/>
      <c r="AX3" s="84"/>
      <c r="AY3" s="101"/>
      <c r="AZ3" s="84"/>
      <c r="BA3" s="101"/>
      <c r="BB3" s="84"/>
    </row>
    <row r="4" spans="1:54">
      <c r="A4" s="85" t="s">
        <v>62</v>
      </c>
      <c r="B4" s="100"/>
      <c r="C4" s="84"/>
      <c r="D4" s="84"/>
      <c r="E4" s="101">
        <f>E6</f>
        <v>2861841</v>
      </c>
      <c r="F4" s="84"/>
      <c r="G4" s="101"/>
      <c r="H4" s="84"/>
      <c r="I4" s="101"/>
      <c r="J4" s="84"/>
      <c r="K4" s="101"/>
      <c r="L4" s="84"/>
      <c r="M4" s="101"/>
      <c r="N4" s="84"/>
      <c r="O4" s="101"/>
      <c r="P4" s="84"/>
      <c r="Q4" s="101"/>
      <c r="R4" s="84"/>
      <c r="S4" s="101"/>
      <c r="T4" s="84"/>
      <c r="U4" s="101"/>
      <c r="V4" s="84"/>
      <c r="W4" s="101"/>
      <c r="X4" s="84"/>
      <c r="Y4" s="101"/>
      <c r="Z4" s="84"/>
      <c r="AA4" s="101"/>
      <c r="AB4" s="84"/>
      <c r="AC4" s="101"/>
      <c r="AD4" s="84"/>
      <c r="AE4" s="101"/>
      <c r="AF4" s="84"/>
      <c r="AG4" s="101"/>
      <c r="AH4" s="84"/>
      <c r="AI4" s="101"/>
      <c r="AJ4" s="84"/>
      <c r="AK4" s="101"/>
      <c r="AL4" s="84"/>
      <c r="AM4" s="101"/>
      <c r="AN4" s="84"/>
      <c r="AO4" s="101"/>
      <c r="AP4" s="84"/>
      <c r="AQ4" s="101"/>
      <c r="AR4" s="84"/>
      <c r="AS4" s="101"/>
      <c r="AT4" s="84"/>
      <c r="AU4" s="101"/>
      <c r="AV4" s="84"/>
      <c r="AW4" s="101"/>
      <c r="AX4" s="84"/>
      <c r="AY4" s="101"/>
      <c r="AZ4" s="84"/>
      <c r="BA4" s="101"/>
      <c r="BB4" s="84"/>
    </row>
    <row r="5" spans="1:54">
      <c r="A5" s="85" t="s">
        <v>63</v>
      </c>
      <c r="B5" s="100"/>
      <c r="C5" s="84"/>
      <c r="D5" s="84"/>
      <c r="E5" s="39">
        <f>E7</f>
        <v>0.70799999999999996</v>
      </c>
      <c r="F5" s="84"/>
      <c r="G5" s="39"/>
      <c r="H5" s="84"/>
      <c r="I5" s="39"/>
      <c r="J5" s="84"/>
      <c r="K5" s="101"/>
      <c r="L5" s="84"/>
      <c r="M5" s="101"/>
      <c r="N5" s="84"/>
      <c r="O5" s="101"/>
      <c r="P5" s="84"/>
      <c r="Q5" s="101"/>
      <c r="R5" s="84"/>
      <c r="S5" s="101"/>
      <c r="T5" s="84"/>
      <c r="U5" s="101"/>
      <c r="V5" s="84"/>
      <c r="W5" s="101"/>
      <c r="X5" s="84"/>
      <c r="Y5" s="101"/>
      <c r="Z5" s="84"/>
      <c r="AA5" s="101"/>
      <c r="AB5" s="84"/>
      <c r="AC5" s="101"/>
      <c r="AD5" s="84"/>
      <c r="AE5" s="101"/>
      <c r="AF5" s="84"/>
      <c r="AG5" s="101"/>
      <c r="AH5" s="84"/>
      <c r="AI5" s="101"/>
      <c r="AJ5" s="84"/>
      <c r="AK5" s="101"/>
      <c r="AL5" s="84"/>
      <c r="AM5" s="101"/>
      <c r="AN5" s="84"/>
      <c r="AO5" s="101"/>
      <c r="AP5" s="84"/>
      <c r="AQ5" s="101"/>
      <c r="AR5" s="84"/>
      <c r="AS5" s="101"/>
      <c r="AT5" s="84"/>
      <c r="AU5" s="101"/>
      <c r="AV5" s="84"/>
      <c r="AW5" s="101"/>
      <c r="AX5" s="84"/>
      <c r="AY5" s="101"/>
      <c r="AZ5" s="84"/>
      <c r="BA5" s="101"/>
      <c r="BB5" s="84"/>
    </row>
    <row r="6" spans="1:54">
      <c r="A6" s="85" t="s">
        <v>23</v>
      </c>
      <c r="B6" s="100"/>
      <c r="C6" s="84"/>
      <c r="D6" s="84"/>
      <c r="E6" s="101">
        <v>2861841</v>
      </c>
      <c r="F6" s="84"/>
      <c r="G6" s="5"/>
      <c r="H6" s="84"/>
      <c r="I6" s="10"/>
      <c r="J6" s="84"/>
      <c r="K6" s="5"/>
      <c r="L6" s="84"/>
      <c r="M6" s="5"/>
      <c r="N6" s="84"/>
      <c r="O6" s="5"/>
      <c r="P6" s="84"/>
      <c r="Q6" s="5"/>
      <c r="R6" s="84"/>
      <c r="S6" s="5"/>
      <c r="T6" s="84"/>
      <c r="U6" s="5"/>
      <c r="V6" s="84"/>
      <c r="W6" s="5"/>
      <c r="X6" s="84"/>
      <c r="Y6" s="5"/>
      <c r="Z6" s="84"/>
      <c r="AA6" s="5"/>
      <c r="AB6" s="84"/>
      <c r="AC6" s="5"/>
      <c r="AD6" s="84"/>
      <c r="AE6" s="5"/>
      <c r="AF6" s="84"/>
      <c r="AG6" s="5"/>
      <c r="AH6" s="84"/>
      <c r="AI6" s="5"/>
      <c r="AJ6" s="84"/>
      <c r="AK6" s="5"/>
      <c r="AL6" s="84"/>
      <c r="AM6" s="5"/>
      <c r="AN6" s="84"/>
      <c r="AO6" s="5"/>
      <c r="AP6" s="84"/>
      <c r="AQ6" s="5"/>
      <c r="AR6" s="84"/>
      <c r="AS6" s="5"/>
      <c r="AT6" s="84"/>
      <c r="AU6" s="5"/>
      <c r="AV6" s="84"/>
      <c r="AW6" s="5"/>
      <c r="AX6" s="84"/>
      <c r="AY6" s="5"/>
      <c r="AZ6" s="84"/>
      <c r="BA6" s="5"/>
      <c r="BB6" s="84"/>
    </row>
    <row r="7" spans="1:54">
      <c r="A7" s="85" t="s">
        <v>60</v>
      </c>
      <c r="B7" s="100"/>
      <c r="C7" s="84"/>
      <c r="D7" s="84"/>
      <c r="E7" s="39">
        <v>0.70799999999999996</v>
      </c>
      <c r="F7" s="84"/>
      <c r="G7" s="162"/>
      <c r="H7" s="84"/>
      <c r="I7" s="11"/>
      <c r="J7" s="84"/>
      <c r="K7" s="5"/>
      <c r="L7" s="84"/>
      <c r="M7" s="5"/>
      <c r="N7" s="84"/>
      <c r="O7" s="5"/>
      <c r="P7" s="84"/>
      <c r="Q7" s="5"/>
      <c r="R7" s="84"/>
      <c r="S7" s="5"/>
      <c r="T7" s="84"/>
      <c r="U7" s="5"/>
      <c r="V7" s="84"/>
      <c r="W7" s="5"/>
      <c r="X7" s="84"/>
      <c r="Y7" s="5"/>
      <c r="Z7" s="84"/>
      <c r="AA7" s="5"/>
      <c r="AB7" s="84"/>
      <c r="AC7" s="5"/>
      <c r="AD7" s="84"/>
      <c r="AE7" s="5"/>
      <c r="AF7" s="84"/>
      <c r="AG7" s="5"/>
      <c r="AH7" s="84"/>
      <c r="AI7" s="5"/>
      <c r="AJ7" s="84"/>
      <c r="AK7" s="5"/>
      <c r="AL7" s="84"/>
      <c r="AM7" s="5"/>
      <c r="AN7" s="84"/>
      <c r="AO7" s="5"/>
      <c r="AP7" s="84"/>
      <c r="AQ7" s="5"/>
      <c r="AR7" s="84"/>
      <c r="AS7" s="5"/>
      <c r="AT7" s="84"/>
      <c r="AU7" s="5"/>
      <c r="AV7" s="84"/>
      <c r="AW7" s="5"/>
      <c r="AX7" s="84"/>
      <c r="AY7" s="5"/>
      <c r="AZ7" s="84"/>
      <c r="BA7" s="5"/>
      <c r="BB7" s="84"/>
    </row>
    <row r="8" spans="1:54">
      <c r="A8" s="85" t="s">
        <v>24</v>
      </c>
      <c r="B8" s="100"/>
      <c r="C8" s="84"/>
      <c r="D8" s="84"/>
      <c r="E8" s="101">
        <v>2848987</v>
      </c>
      <c r="F8" s="84"/>
      <c r="G8" s="5"/>
      <c r="H8" s="84"/>
      <c r="I8" s="10"/>
      <c r="J8" s="84"/>
      <c r="K8" s="5"/>
      <c r="L8" s="84"/>
      <c r="M8" s="5"/>
      <c r="N8" s="84"/>
      <c r="O8" s="5"/>
      <c r="P8" s="84"/>
      <c r="Q8" s="5"/>
      <c r="R8" s="84"/>
      <c r="S8" s="5"/>
      <c r="T8" s="84"/>
      <c r="U8" s="5"/>
      <c r="V8" s="84"/>
      <c r="W8" s="5"/>
      <c r="X8" s="84"/>
      <c r="Y8" s="5"/>
      <c r="Z8" s="84"/>
      <c r="AA8" s="5"/>
      <c r="AB8" s="84"/>
      <c r="AC8" s="5"/>
      <c r="AD8" s="84"/>
      <c r="AE8" s="5"/>
      <c r="AF8" s="84"/>
      <c r="AG8" s="5"/>
      <c r="AH8" s="84"/>
      <c r="AI8" s="5"/>
      <c r="AJ8" s="84"/>
      <c r="AK8" s="5"/>
      <c r="AL8" s="84"/>
      <c r="AM8" s="5"/>
      <c r="AN8" s="84"/>
      <c r="AO8" s="5"/>
      <c r="AP8" s="84"/>
      <c r="AQ8" s="5"/>
      <c r="AR8" s="84"/>
      <c r="AS8" s="5"/>
      <c r="AT8" s="84"/>
      <c r="AU8" s="5"/>
      <c r="AV8" s="84"/>
      <c r="AW8" s="5"/>
      <c r="AX8" s="84"/>
      <c r="AY8" s="5"/>
      <c r="AZ8" s="84"/>
      <c r="BA8" s="5"/>
      <c r="BB8" s="84"/>
    </row>
    <row r="9" spans="1:54">
      <c r="A9" s="85" t="s">
        <v>61</v>
      </c>
      <c r="B9" s="100"/>
      <c r="C9" s="84"/>
      <c r="D9" s="84"/>
      <c r="E9" s="162">
        <v>0.99550848562166805</v>
      </c>
      <c r="F9" s="84"/>
      <c r="G9" s="162"/>
      <c r="H9" s="84"/>
      <c r="I9" s="5"/>
      <c r="J9" s="84"/>
      <c r="K9" s="5"/>
      <c r="L9" s="84"/>
      <c r="M9" s="5"/>
      <c r="N9" s="84"/>
      <c r="O9" s="5"/>
      <c r="P9" s="84"/>
      <c r="Q9" s="5"/>
      <c r="R9" s="84"/>
      <c r="S9" s="5"/>
      <c r="T9" s="84"/>
      <c r="U9" s="5"/>
      <c r="V9" s="84"/>
      <c r="W9" s="5"/>
      <c r="X9" s="84"/>
      <c r="Y9" s="5"/>
      <c r="Z9" s="84"/>
      <c r="AA9" s="5"/>
      <c r="AB9" s="84"/>
      <c r="AC9" s="5"/>
      <c r="AD9" s="84"/>
      <c r="AE9" s="5"/>
      <c r="AF9" s="84"/>
      <c r="AG9" s="5"/>
      <c r="AH9" s="84"/>
      <c r="AI9" s="5"/>
      <c r="AJ9" s="84"/>
      <c r="AK9" s="5"/>
      <c r="AL9" s="84"/>
      <c r="AM9" s="5"/>
      <c r="AN9" s="84"/>
      <c r="AO9" s="5"/>
      <c r="AP9" s="84"/>
      <c r="AQ9" s="5"/>
      <c r="AR9" s="84"/>
      <c r="AS9" s="5"/>
      <c r="AT9" s="84"/>
      <c r="AU9" s="5"/>
      <c r="AV9" s="84"/>
      <c r="AW9" s="5"/>
      <c r="AX9" s="84"/>
      <c r="AY9" s="5"/>
      <c r="AZ9" s="84"/>
      <c r="BA9" s="5"/>
      <c r="BB9" s="84"/>
    </row>
    <row r="10" spans="1:54">
      <c r="A10" s="73" t="s">
        <v>6</v>
      </c>
      <c r="B10" s="102"/>
      <c r="C10" s="102"/>
      <c r="D10" s="102"/>
      <c r="E10" s="103"/>
      <c r="F10" s="102"/>
      <c r="G10" s="5"/>
      <c r="H10" s="102"/>
      <c r="I10" s="5"/>
      <c r="J10" s="102"/>
      <c r="K10" s="5"/>
      <c r="L10" s="102"/>
      <c r="M10" s="5"/>
      <c r="N10" s="102"/>
      <c r="O10" s="5"/>
      <c r="P10" s="102"/>
      <c r="Q10" s="5"/>
      <c r="R10" s="102"/>
      <c r="S10" s="5"/>
      <c r="T10" s="102"/>
      <c r="U10" s="5"/>
      <c r="V10" s="102"/>
      <c r="W10" s="5"/>
      <c r="X10" s="102"/>
      <c r="Y10" s="5"/>
      <c r="Z10" s="102"/>
      <c r="AA10" s="5"/>
      <c r="AB10" s="102"/>
      <c r="AC10" s="5"/>
      <c r="AD10" s="102"/>
      <c r="AE10" s="5"/>
      <c r="AF10" s="102"/>
      <c r="AG10" s="5"/>
      <c r="AH10" s="102"/>
      <c r="AI10" s="5"/>
      <c r="AJ10" s="102"/>
      <c r="AK10" s="5"/>
      <c r="AL10" s="102"/>
      <c r="AM10" s="5"/>
      <c r="AN10" s="102"/>
      <c r="AO10" s="5"/>
      <c r="AP10" s="102"/>
      <c r="AQ10" s="5"/>
      <c r="AR10" s="102"/>
      <c r="AS10" s="5"/>
      <c r="AT10" s="102"/>
      <c r="AU10" s="5"/>
      <c r="AV10" s="102"/>
      <c r="AW10" s="5"/>
      <c r="AX10" s="102"/>
      <c r="AY10" s="5"/>
      <c r="AZ10" s="102"/>
      <c r="BA10" s="5"/>
      <c r="BB10" s="102"/>
    </row>
    <row r="11" spans="1:54">
      <c r="A11" s="73" t="s">
        <v>408</v>
      </c>
      <c r="B11" s="73" t="s">
        <v>409</v>
      </c>
      <c r="C11" s="73" t="s">
        <v>410</v>
      </c>
      <c r="D11" s="73" t="s">
        <v>411</v>
      </c>
      <c r="E11" s="104" t="s">
        <v>41</v>
      </c>
      <c r="F11" s="105" t="s">
        <v>26</v>
      </c>
      <c r="G11" s="106" t="s">
        <v>41</v>
      </c>
      <c r="H11" s="105" t="s">
        <v>26</v>
      </c>
      <c r="I11" s="106" t="s">
        <v>41</v>
      </c>
      <c r="J11" s="105" t="s">
        <v>26</v>
      </c>
      <c r="K11" s="106" t="s">
        <v>41</v>
      </c>
      <c r="L11" s="105" t="s">
        <v>26</v>
      </c>
      <c r="M11" s="106" t="s">
        <v>41</v>
      </c>
      <c r="N11" s="105" t="s">
        <v>26</v>
      </c>
      <c r="O11" s="106" t="s">
        <v>41</v>
      </c>
      <c r="P11" s="105" t="s">
        <v>26</v>
      </c>
      <c r="Q11" s="106" t="s">
        <v>41</v>
      </c>
      <c r="R11" s="105" t="s">
        <v>26</v>
      </c>
      <c r="S11" s="106" t="s">
        <v>41</v>
      </c>
      <c r="T11" s="105" t="s">
        <v>26</v>
      </c>
      <c r="U11" s="106" t="s">
        <v>41</v>
      </c>
      <c r="V11" s="105" t="s">
        <v>26</v>
      </c>
      <c r="W11" s="106" t="s">
        <v>41</v>
      </c>
      <c r="X11" s="105" t="s">
        <v>26</v>
      </c>
      <c r="Y11" s="106" t="s">
        <v>41</v>
      </c>
      <c r="Z11" s="105" t="s">
        <v>26</v>
      </c>
      <c r="AA11" s="106" t="s">
        <v>41</v>
      </c>
      <c r="AB11" s="105" t="s">
        <v>26</v>
      </c>
      <c r="AC11" s="106" t="s">
        <v>41</v>
      </c>
      <c r="AD11" s="105" t="s">
        <v>26</v>
      </c>
      <c r="AE11" s="106" t="s">
        <v>41</v>
      </c>
      <c r="AF11" s="105" t="s">
        <v>26</v>
      </c>
      <c r="AG11" s="106" t="s">
        <v>41</v>
      </c>
      <c r="AH11" s="105" t="s">
        <v>26</v>
      </c>
      <c r="AI11" s="106" t="s">
        <v>41</v>
      </c>
      <c r="AJ11" s="105" t="s">
        <v>26</v>
      </c>
      <c r="AK11" s="106" t="s">
        <v>41</v>
      </c>
      <c r="AL11" s="105" t="s">
        <v>26</v>
      </c>
      <c r="AM11" s="106" t="s">
        <v>41</v>
      </c>
      <c r="AN11" s="105" t="s">
        <v>26</v>
      </c>
      <c r="AO11" s="106" t="s">
        <v>41</v>
      </c>
      <c r="AP11" s="105" t="s">
        <v>26</v>
      </c>
      <c r="AQ11" s="106" t="s">
        <v>41</v>
      </c>
      <c r="AR11" s="105" t="s">
        <v>26</v>
      </c>
      <c r="AS11" s="106" t="s">
        <v>41</v>
      </c>
      <c r="AT11" s="105" t="s">
        <v>26</v>
      </c>
      <c r="AU11" s="106" t="s">
        <v>41</v>
      </c>
      <c r="AV11" s="105" t="s">
        <v>26</v>
      </c>
      <c r="AW11" s="106" t="s">
        <v>41</v>
      </c>
      <c r="AX11" s="105" t="s">
        <v>26</v>
      </c>
      <c r="AY11" s="106" t="s">
        <v>41</v>
      </c>
      <c r="AZ11" s="105" t="s">
        <v>26</v>
      </c>
      <c r="BA11" s="106" t="s">
        <v>41</v>
      </c>
      <c r="BB11" s="105" t="s">
        <v>26</v>
      </c>
    </row>
    <row r="12" spans="1:54">
      <c r="A12" s="1" t="s">
        <v>416</v>
      </c>
      <c r="B12" s="107" t="s">
        <v>412</v>
      </c>
      <c r="C12" s="76" t="s">
        <v>413</v>
      </c>
      <c r="D12" s="76" t="s">
        <v>414</v>
      </c>
      <c r="E12" s="101">
        <v>1620726</v>
      </c>
      <c r="F12" s="206">
        <v>0.56899999999999995</v>
      </c>
      <c r="G12" s="5"/>
      <c r="H12" s="6"/>
      <c r="I12" s="5"/>
      <c r="J12" s="6"/>
      <c r="K12" s="5"/>
      <c r="L12" s="6"/>
      <c r="M12" s="5"/>
      <c r="N12" s="6"/>
      <c r="O12" s="5"/>
      <c r="P12" s="6"/>
      <c r="Q12" s="5"/>
      <c r="R12" s="6"/>
      <c r="S12" s="5"/>
      <c r="T12" s="6"/>
      <c r="U12" s="5"/>
      <c r="V12" s="6"/>
      <c r="W12" s="5"/>
      <c r="X12" s="6"/>
      <c r="Y12" s="5"/>
      <c r="Z12" s="6"/>
      <c r="AA12" s="5"/>
      <c r="AB12" s="6"/>
      <c r="AC12" s="5"/>
      <c r="AD12" s="6"/>
      <c r="AE12" s="5"/>
      <c r="AF12" s="6"/>
      <c r="AG12" s="5"/>
      <c r="AH12" s="6"/>
      <c r="AI12" s="5"/>
      <c r="AJ12" s="6"/>
      <c r="AK12" s="5"/>
      <c r="AL12" s="6"/>
      <c r="AM12" s="5"/>
      <c r="AN12" s="6"/>
      <c r="AO12" s="5"/>
      <c r="AP12" s="6"/>
      <c r="AQ12" s="5"/>
      <c r="AR12" s="6"/>
      <c r="AS12" s="5"/>
      <c r="AT12" s="6"/>
      <c r="AU12" s="5"/>
      <c r="AV12" s="6"/>
      <c r="AW12" s="5"/>
      <c r="AX12" s="6"/>
      <c r="AY12" s="5"/>
      <c r="AZ12" s="6"/>
      <c r="BA12" s="5"/>
      <c r="BB12" s="6"/>
    </row>
    <row r="13" spans="1:54">
      <c r="A13" s="1" t="s">
        <v>416</v>
      </c>
      <c r="B13" s="107" t="s">
        <v>412</v>
      </c>
      <c r="C13" s="76" t="s">
        <v>413</v>
      </c>
      <c r="D13" s="76" t="s">
        <v>415</v>
      </c>
      <c r="E13" s="101">
        <v>1228261</v>
      </c>
      <c r="F13" s="108">
        <v>0.43099999999999999</v>
      </c>
      <c r="G13" s="5"/>
      <c r="H13" s="6"/>
      <c r="I13" s="5"/>
      <c r="J13" s="6"/>
      <c r="K13" s="5"/>
      <c r="L13" s="6"/>
      <c r="M13" s="5"/>
      <c r="N13" s="6"/>
      <c r="O13" s="5"/>
      <c r="P13" s="6"/>
      <c r="Q13" s="5"/>
      <c r="R13" s="6"/>
      <c r="S13" s="5"/>
      <c r="T13" s="6"/>
      <c r="U13" s="5"/>
      <c r="V13" s="6"/>
      <c r="W13" s="5"/>
      <c r="X13" s="6"/>
      <c r="Y13" s="5"/>
      <c r="Z13" s="6"/>
      <c r="AA13" s="5"/>
      <c r="AB13" s="6"/>
      <c r="AC13" s="5"/>
      <c r="AD13" s="6"/>
      <c r="AE13" s="5"/>
      <c r="AF13" s="6"/>
      <c r="AG13" s="5"/>
      <c r="AH13" s="6"/>
      <c r="AI13" s="5"/>
      <c r="AJ13" s="6"/>
      <c r="AK13" s="5"/>
      <c r="AL13" s="6"/>
      <c r="AM13" s="5"/>
      <c r="AN13" s="6"/>
      <c r="AO13" s="5"/>
      <c r="AP13" s="6"/>
      <c r="AQ13" s="5"/>
      <c r="AR13" s="6"/>
      <c r="AS13" s="5"/>
      <c r="AT13" s="6"/>
      <c r="AU13" s="5"/>
      <c r="AV13" s="6"/>
      <c r="AW13" s="5"/>
      <c r="AX13" s="6"/>
      <c r="AY13" s="5"/>
      <c r="AZ13" s="6"/>
      <c r="BA13" s="5"/>
      <c r="BB13" s="6"/>
    </row>
    <row r="14" spans="1:54">
      <c r="A14" s="1"/>
      <c r="B14" s="1"/>
      <c r="C14" s="76"/>
      <c r="D14" s="76"/>
      <c r="E14" s="7"/>
      <c r="F14" s="78"/>
      <c r="G14" s="13"/>
      <c r="H14" s="163"/>
      <c r="I14" s="7"/>
      <c r="J14" s="4"/>
      <c r="K14" s="7"/>
      <c r="L14" s="4"/>
      <c r="M14" s="7"/>
      <c r="N14" s="4"/>
      <c r="O14" s="7"/>
      <c r="P14" s="4"/>
      <c r="Q14" s="7"/>
      <c r="R14" s="4"/>
      <c r="S14" s="7"/>
      <c r="T14" s="4"/>
      <c r="U14" s="7"/>
      <c r="V14" s="4"/>
      <c r="W14" s="7"/>
      <c r="X14" s="4"/>
      <c r="Y14" s="7"/>
      <c r="Z14" s="4"/>
      <c r="AA14" s="7"/>
      <c r="AB14" s="4"/>
      <c r="AC14" s="7"/>
      <c r="AD14" s="4"/>
      <c r="AE14" s="7"/>
      <c r="AF14" s="4"/>
      <c r="AG14" s="7"/>
      <c r="AH14" s="4"/>
      <c r="AI14" s="7"/>
      <c r="AJ14" s="4"/>
      <c r="AK14" s="7"/>
      <c r="AL14" s="4"/>
      <c r="AM14" s="7"/>
      <c r="AN14" s="4"/>
      <c r="AO14" s="7"/>
      <c r="AP14" s="4"/>
      <c r="AQ14" s="7"/>
      <c r="AR14" s="4"/>
      <c r="AS14" s="7"/>
      <c r="AT14" s="4"/>
      <c r="AU14" s="7"/>
      <c r="AV14" s="4"/>
      <c r="AW14" s="7"/>
      <c r="AX14" s="4"/>
      <c r="AY14" s="7"/>
      <c r="AZ14" s="4"/>
      <c r="BA14" s="7"/>
      <c r="BB14" s="4"/>
    </row>
    <row r="15" spans="1:54">
      <c r="A15" s="1"/>
      <c r="B15" s="1"/>
      <c r="C15" s="76"/>
      <c r="D15" s="76"/>
      <c r="E15" s="7"/>
      <c r="F15" s="78"/>
      <c r="G15" s="13"/>
      <c r="H15" s="163"/>
      <c r="I15" s="7"/>
      <c r="J15" s="4"/>
      <c r="K15" s="7"/>
      <c r="L15" s="4"/>
      <c r="M15" s="7"/>
      <c r="N15" s="4"/>
      <c r="O15" s="7"/>
      <c r="P15" s="4"/>
      <c r="Q15" s="7"/>
      <c r="R15" s="4"/>
      <c r="S15" s="7"/>
      <c r="T15" s="4"/>
      <c r="U15" s="7"/>
      <c r="V15" s="4"/>
      <c r="W15" s="7"/>
      <c r="X15" s="4"/>
      <c r="Y15" s="7"/>
      <c r="Z15" s="4"/>
      <c r="AA15" s="7"/>
      <c r="AB15" s="4"/>
      <c r="AC15" s="7"/>
      <c r="AD15" s="4"/>
      <c r="AE15" s="7"/>
      <c r="AF15" s="4"/>
      <c r="AG15" s="7"/>
      <c r="AH15" s="4"/>
      <c r="AI15" s="7"/>
      <c r="AJ15" s="4"/>
      <c r="AK15" s="7"/>
      <c r="AL15" s="4"/>
      <c r="AM15" s="7"/>
      <c r="AN15" s="4"/>
      <c r="AO15" s="7"/>
      <c r="AP15" s="4"/>
      <c r="AQ15" s="7"/>
      <c r="AR15" s="4"/>
      <c r="AS15" s="7"/>
      <c r="AT15" s="4"/>
      <c r="AU15" s="7"/>
      <c r="AV15" s="4"/>
      <c r="AW15" s="7"/>
      <c r="AX15" s="4"/>
      <c r="AY15" s="7"/>
      <c r="AZ15" s="4"/>
      <c r="BA15" s="7"/>
      <c r="BB15" s="4"/>
    </row>
    <row r="16" spans="1:54">
      <c r="A16" s="1"/>
      <c r="B16" s="1"/>
      <c r="C16" s="76"/>
      <c r="D16" s="76"/>
      <c r="E16" s="7"/>
      <c r="F16" s="4"/>
      <c r="G16" s="7"/>
      <c r="H16" s="4"/>
      <c r="I16" s="7"/>
      <c r="J16" s="4"/>
      <c r="K16" s="7"/>
      <c r="L16" s="4"/>
      <c r="M16" s="7"/>
      <c r="N16" s="4"/>
      <c r="O16" s="7"/>
      <c r="P16" s="4"/>
      <c r="Q16" s="7"/>
      <c r="R16" s="4"/>
      <c r="S16" s="7"/>
      <c r="T16" s="4"/>
      <c r="U16" s="7"/>
      <c r="V16" s="4"/>
      <c r="W16" s="7"/>
      <c r="X16" s="4"/>
      <c r="Y16" s="7"/>
      <c r="Z16" s="4"/>
      <c r="AA16" s="7"/>
      <c r="AB16" s="4"/>
      <c r="AC16" s="7"/>
      <c r="AD16" s="4"/>
      <c r="AE16" s="7"/>
      <c r="AF16" s="4"/>
      <c r="AG16" s="7"/>
      <c r="AH16" s="4"/>
      <c r="AI16" s="7"/>
      <c r="AJ16" s="4"/>
      <c r="AK16" s="7"/>
      <c r="AL16" s="4"/>
      <c r="AM16" s="7"/>
      <c r="AN16" s="4"/>
      <c r="AO16" s="7"/>
      <c r="AP16" s="4"/>
      <c r="AQ16" s="7"/>
      <c r="AR16" s="4"/>
      <c r="AS16" s="7"/>
      <c r="AT16" s="4"/>
      <c r="AU16" s="7"/>
      <c r="AV16" s="4"/>
      <c r="AW16" s="7"/>
      <c r="AX16" s="4"/>
      <c r="AY16" s="7"/>
      <c r="AZ16" s="4"/>
      <c r="BA16" s="7"/>
      <c r="BB16" s="4"/>
    </row>
    <row r="17" spans="1:54">
      <c r="A17" s="1"/>
      <c r="B17" s="1"/>
      <c r="C17" s="76"/>
      <c r="D17" s="76"/>
      <c r="E17" s="7"/>
      <c r="F17" s="4"/>
      <c r="G17" s="7"/>
      <c r="H17" s="4"/>
      <c r="I17" s="7"/>
      <c r="J17" s="4"/>
      <c r="K17" s="7"/>
      <c r="L17" s="4"/>
      <c r="M17" s="7"/>
      <c r="N17" s="4"/>
      <c r="O17" s="7"/>
      <c r="P17" s="4"/>
      <c r="Q17" s="7"/>
      <c r="R17" s="4"/>
      <c r="S17" s="7"/>
      <c r="T17" s="4"/>
      <c r="U17" s="7"/>
      <c r="V17" s="4"/>
      <c r="W17" s="7"/>
      <c r="X17" s="4"/>
      <c r="Y17" s="7"/>
      <c r="Z17" s="4"/>
      <c r="AA17" s="7"/>
      <c r="AB17" s="4"/>
      <c r="AC17" s="7"/>
      <c r="AD17" s="4"/>
      <c r="AE17" s="7"/>
      <c r="AF17" s="4"/>
      <c r="AG17" s="7"/>
      <c r="AH17" s="4"/>
      <c r="AI17" s="7"/>
      <c r="AJ17" s="4"/>
      <c r="AK17" s="7"/>
      <c r="AL17" s="4"/>
      <c r="AM17" s="7"/>
      <c r="AN17" s="4"/>
      <c r="AO17" s="7"/>
      <c r="AP17" s="4"/>
      <c r="AQ17" s="7"/>
      <c r="AR17" s="4"/>
      <c r="AS17" s="7"/>
      <c r="AT17" s="4"/>
      <c r="AU17" s="7"/>
      <c r="AV17" s="4"/>
      <c r="AW17" s="7"/>
      <c r="AX17" s="4"/>
      <c r="AY17" s="7"/>
      <c r="AZ17" s="4"/>
      <c r="BA17" s="7"/>
      <c r="BB17" s="4"/>
    </row>
    <row r="18" spans="1:54">
      <c r="A18" s="1"/>
      <c r="B18" s="1"/>
      <c r="C18" s="76"/>
      <c r="D18" s="76"/>
      <c r="E18" s="7"/>
      <c r="F18" s="4"/>
      <c r="G18" s="7"/>
      <c r="H18" s="4"/>
      <c r="I18" s="7"/>
      <c r="J18" s="4"/>
      <c r="K18" s="7"/>
      <c r="L18" s="4"/>
      <c r="M18" s="7"/>
      <c r="N18" s="4"/>
      <c r="O18" s="7"/>
      <c r="P18" s="4"/>
      <c r="Q18" s="7"/>
      <c r="R18" s="4"/>
      <c r="S18" s="7"/>
      <c r="T18" s="4"/>
      <c r="U18" s="7"/>
      <c r="V18" s="4"/>
      <c r="W18" s="7"/>
      <c r="X18" s="4"/>
      <c r="Y18" s="7"/>
      <c r="Z18" s="4"/>
      <c r="AA18" s="7"/>
      <c r="AB18" s="4"/>
      <c r="AC18" s="7"/>
      <c r="AD18" s="4"/>
      <c r="AE18" s="7"/>
      <c r="AF18" s="4"/>
      <c r="AG18" s="7"/>
      <c r="AH18" s="4"/>
      <c r="AI18" s="7"/>
      <c r="AJ18" s="4"/>
      <c r="AK18" s="7"/>
      <c r="AL18" s="4"/>
      <c r="AM18" s="7"/>
      <c r="AN18" s="4"/>
      <c r="AO18" s="7"/>
      <c r="AP18" s="4"/>
      <c r="AQ18" s="7"/>
      <c r="AR18" s="4"/>
      <c r="AS18" s="7"/>
      <c r="AT18" s="4"/>
      <c r="AU18" s="7"/>
      <c r="AV18" s="4"/>
      <c r="AW18" s="7"/>
      <c r="AX18" s="4"/>
      <c r="AY18" s="7"/>
      <c r="AZ18" s="4"/>
      <c r="BA18" s="7"/>
      <c r="BB18" s="4"/>
    </row>
    <row r="19" spans="1:54">
      <c r="A19" s="1"/>
      <c r="B19" s="1"/>
      <c r="C19" s="14"/>
      <c r="D19" s="14"/>
      <c r="E19" s="7"/>
      <c r="F19" s="4"/>
      <c r="G19" s="7"/>
      <c r="H19" s="4"/>
      <c r="I19" s="7"/>
      <c r="J19" s="4"/>
      <c r="K19" s="7"/>
      <c r="L19" s="4"/>
      <c r="M19" s="7"/>
      <c r="N19" s="4"/>
      <c r="O19" s="7"/>
      <c r="P19" s="4"/>
      <c r="Q19" s="7"/>
      <c r="R19" s="4"/>
      <c r="S19" s="7"/>
      <c r="T19" s="4"/>
      <c r="U19" s="7"/>
      <c r="V19" s="4"/>
      <c r="W19" s="7"/>
      <c r="X19" s="4"/>
      <c r="Y19" s="7"/>
      <c r="Z19" s="4"/>
      <c r="AA19" s="7"/>
      <c r="AB19" s="4"/>
      <c r="AC19" s="7"/>
      <c r="AD19" s="4"/>
      <c r="AE19" s="7"/>
      <c r="AF19" s="4"/>
      <c r="AG19" s="7"/>
      <c r="AH19" s="4"/>
      <c r="AI19" s="7"/>
      <c r="AJ19" s="4"/>
      <c r="AK19" s="7"/>
      <c r="AL19" s="4"/>
      <c r="AM19" s="7"/>
      <c r="AN19" s="4"/>
      <c r="AO19" s="7"/>
      <c r="AP19" s="4"/>
      <c r="AQ19" s="7"/>
      <c r="AR19" s="4"/>
      <c r="AS19" s="7"/>
      <c r="AT19" s="4"/>
      <c r="AU19" s="7"/>
      <c r="AV19" s="4"/>
      <c r="AW19" s="7"/>
      <c r="AX19" s="4"/>
      <c r="AY19" s="7"/>
      <c r="AZ19" s="4"/>
      <c r="BA19" s="7"/>
      <c r="BB19" s="4"/>
    </row>
    <row r="20" spans="1:54">
      <c r="A20" s="1"/>
      <c r="B20" s="1"/>
      <c r="C20" s="76"/>
      <c r="D20" s="76"/>
      <c r="E20" s="7"/>
      <c r="F20" s="4"/>
      <c r="G20" s="7"/>
      <c r="H20" s="4"/>
      <c r="I20" s="7"/>
      <c r="J20" s="4"/>
      <c r="K20" s="7"/>
      <c r="L20" s="4"/>
      <c r="M20" s="7"/>
      <c r="N20" s="4"/>
      <c r="O20" s="7"/>
      <c r="P20" s="4"/>
      <c r="Q20" s="7"/>
      <c r="R20" s="4"/>
      <c r="S20" s="7"/>
      <c r="T20" s="4"/>
      <c r="U20" s="7"/>
      <c r="V20" s="4"/>
      <c r="W20" s="7"/>
      <c r="X20" s="4"/>
      <c r="Y20" s="7"/>
      <c r="Z20" s="4"/>
      <c r="AA20" s="7"/>
      <c r="AB20" s="4"/>
      <c r="AC20" s="7"/>
      <c r="AD20" s="4"/>
      <c r="AE20" s="7"/>
      <c r="AF20" s="4"/>
      <c r="AG20" s="7"/>
      <c r="AH20" s="4"/>
      <c r="AI20" s="7"/>
      <c r="AJ20" s="4"/>
      <c r="AK20" s="7"/>
      <c r="AL20" s="4"/>
      <c r="AM20" s="7"/>
      <c r="AN20" s="4"/>
      <c r="AO20" s="7"/>
      <c r="AP20" s="4"/>
      <c r="AQ20" s="7"/>
      <c r="AR20" s="4"/>
      <c r="AS20" s="7"/>
      <c r="AT20" s="4"/>
      <c r="AU20" s="7"/>
      <c r="AV20" s="4"/>
      <c r="AW20" s="7"/>
      <c r="AX20" s="4"/>
      <c r="AY20" s="7"/>
      <c r="AZ20" s="4"/>
      <c r="BA20" s="7"/>
      <c r="BB20" s="4"/>
    </row>
    <row r="21" spans="1:54">
      <c r="A21" s="1"/>
      <c r="B21" s="1"/>
      <c r="C21" s="14"/>
      <c r="D21" s="14"/>
      <c r="E21" s="7"/>
      <c r="F21" s="4"/>
      <c r="G21" s="7"/>
      <c r="H21" s="4"/>
      <c r="I21" s="7"/>
      <c r="J21" s="4"/>
      <c r="K21" s="7"/>
      <c r="L21" s="4"/>
      <c r="M21" s="7"/>
      <c r="N21" s="4"/>
      <c r="O21" s="7"/>
      <c r="P21" s="4"/>
      <c r="Q21" s="7"/>
      <c r="R21" s="4"/>
      <c r="S21" s="7"/>
      <c r="T21" s="4"/>
      <c r="U21" s="7"/>
      <c r="V21" s="4"/>
      <c r="W21" s="7"/>
      <c r="X21" s="4"/>
      <c r="Y21" s="7"/>
      <c r="Z21" s="4"/>
      <c r="AA21" s="7"/>
      <c r="AB21" s="4"/>
      <c r="AC21" s="7"/>
      <c r="AD21" s="4"/>
      <c r="AE21" s="7"/>
      <c r="AF21" s="4"/>
      <c r="AG21" s="7"/>
      <c r="AH21" s="4"/>
      <c r="AI21" s="7"/>
      <c r="AJ21" s="4"/>
      <c r="AK21" s="7"/>
      <c r="AL21" s="4"/>
      <c r="AM21" s="7"/>
      <c r="AN21" s="4"/>
      <c r="AO21" s="7"/>
      <c r="AP21" s="4"/>
      <c r="AQ21" s="7"/>
      <c r="AR21" s="4"/>
      <c r="AS21" s="7"/>
      <c r="AT21" s="4"/>
      <c r="AU21" s="7"/>
      <c r="AV21" s="4"/>
      <c r="AW21" s="7"/>
      <c r="AX21" s="4"/>
      <c r="AY21" s="7"/>
      <c r="AZ21" s="4"/>
      <c r="BA21" s="7"/>
      <c r="BB21" s="4"/>
    </row>
    <row r="22" spans="1:54">
      <c r="A22" s="1"/>
      <c r="B22" s="1"/>
      <c r="C22" s="107"/>
      <c r="D22" s="107"/>
      <c r="E22" s="7"/>
      <c r="F22" s="4"/>
      <c r="G22" s="7"/>
      <c r="H22" s="4"/>
      <c r="I22" s="7"/>
      <c r="J22" s="4"/>
      <c r="K22" s="7"/>
      <c r="L22" s="4"/>
      <c r="M22" s="7"/>
      <c r="N22" s="4"/>
      <c r="O22" s="7"/>
      <c r="P22" s="4"/>
      <c r="Q22" s="7"/>
      <c r="R22" s="4"/>
      <c r="S22" s="7"/>
      <c r="T22" s="4"/>
      <c r="U22" s="7"/>
      <c r="V22" s="4"/>
      <c r="W22" s="7"/>
      <c r="X22" s="4"/>
      <c r="Y22" s="7"/>
      <c r="Z22" s="4"/>
      <c r="AA22" s="7"/>
      <c r="AB22" s="4"/>
      <c r="AC22" s="7"/>
      <c r="AD22" s="4"/>
      <c r="AE22" s="7"/>
      <c r="AF22" s="4"/>
      <c r="AG22" s="7"/>
      <c r="AH22" s="4"/>
      <c r="AI22" s="7"/>
      <c r="AJ22" s="4"/>
      <c r="AK22" s="7"/>
      <c r="AL22" s="4"/>
      <c r="AM22" s="7"/>
      <c r="AN22" s="4"/>
      <c r="AO22" s="7"/>
      <c r="AP22" s="4"/>
      <c r="AQ22" s="7"/>
      <c r="AR22" s="4"/>
      <c r="AS22" s="7"/>
      <c r="AT22" s="4"/>
      <c r="AU22" s="7"/>
      <c r="AV22" s="4"/>
      <c r="AW22" s="7"/>
      <c r="AX22" s="4"/>
      <c r="AY22" s="7"/>
      <c r="AZ22" s="4"/>
      <c r="BA22" s="7"/>
      <c r="BB22" s="4"/>
    </row>
    <row r="23" spans="1:54">
      <c r="A23" s="1"/>
      <c r="B23" s="1"/>
      <c r="C23" s="107"/>
      <c r="D23" s="107"/>
      <c r="E23" s="7"/>
      <c r="F23" s="4"/>
      <c r="G23" s="7"/>
      <c r="H23" s="4"/>
      <c r="I23" s="7"/>
      <c r="J23" s="4"/>
      <c r="K23" s="7"/>
      <c r="L23" s="4"/>
      <c r="M23" s="7"/>
      <c r="N23" s="4"/>
      <c r="O23" s="7"/>
      <c r="P23" s="4"/>
      <c r="Q23" s="7"/>
      <c r="R23" s="4"/>
      <c r="S23" s="7"/>
      <c r="T23" s="4"/>
      <c r="U23" s="7"/>
      <c r="V23" s="4"/>
      <c r="W23" s="7"/>
      <c r="X23" s="4"/>
      <c r="Y23" s="7"/>
      <c r="Z23" s="4"/>
      <c r="AA23" s="7"/>
      <c r="AB23" s="4"/>
      <c r="AC23" s="7"/>
      <c r="AD23" s="4"/>
      <c r="AE23" s="7"/>
      <c r="AF23" s="4"/>
      <c r="AG23" s="7"/>
      <c r="AH23" s="4"/>
      <c r="AI23" s="7"/>
      <c r="AJ23" s="4"/>
      <c r="AK23" s="7"/>
      <c r="AL23" s="4"/>
      <c r="AM23" s="7"/>
      <c r="AN23" s="4"/>
      <c r="AO23" s="7"/>
      <c r="AP23" s="4"/>
      <c r="AQ23" s="7"/>
      <c r="AR23" s="4"/>
      <c r="AS23" s="7"/>
      <c r="AT23" s="4"/>
      <c r="AU23" s="7"/>
      <c r="AV23" s="4"/>
      <c r="AW23" s="7"/>
      <c r="AX23" s="4"/>
      <c r="AY23" s="7"/>
      <c r="AZ23" s="4"/>
      <c r="BA23" s="7"/>
      <c r="BB23" s="4"/>
    </row>
    <row r="24" spans="1:54">
      <c r="A24" s="1"/>
      <c r="B24" s="1"/>
      <c r="C24" s="76"/>
      <c r="D24" s="76"/>
      <c r="E24" s="7"/>
      <c r="F24" s="4"/>
      <c r="G24" s="7"/>
      <c r="H24" s="4"/>
      <c r="I24" s="7"/>
      <c r="J24" s="4"/>
      <c r="K24" s="7"/>
      <c r="L24" s="4"/>
      <c r="M24" s="7"/>
      <c r="N24" s="4"/>
      <c r="O24" s="7"/>
      <c r="P24" s="4"/>
      <c r="Q24" s="7"/>
      <c r="R24" s="4"/>
      <c r="S24" s="7"/>
      <c r="T24" s="4"/>
      <c r="U24" s="7"/>
      <c r="V24" s="4"/>
      <c r="W24" s="7"/>
      <c r="X24" s="4"/>
      <c r="Y24" s="7"/>
      <c r="Z24" s="4"/>
      <c r="AA24" s="7"/>
      <c r="AB24" s="4"/>
      <c r="AC24" s="7"/>
      <c r="AD24" s="4"/>
      <c r="AE24" s="7"/>
      <c r="AF24" s="4"/>
      <c r="AG24" s="7"/>
      <c r="AH24" s="4"/>
      <c r="AI24" s="7"/>
      <c r="AJ24" s="4"/>
      <c r="AK24" s="7"/>
      <c r="AL24" s="4"/>
      <c r="AM24" s="7"/>
      <c r="AN24" s="4"/>
      <c r="AO24" s="7"/>
      <c r="AP24" s="4"/>
      <c r="AQ24" s="7"/>
      <c r="AR24" s="4"/>
      <c r="AS24" s="7"/>
      <c r="AT24" s="4"/>
      <c r="AU24" s="7"/>
      <c r="AV24" s="4"/>
      <c r="AW24" s="7"/>
      <c r="AX24" s="4"/>
      <c r="AY24" s="7"/>
      <c r="AZ24" s="4"/>
      <c r="BA24" s="7"/>
      <c r="BB24" s="4"/>
    </row>
    <row r="25" spans="1:54">
      <c r="A25" s="1"/>
      <c r="B25" s="1"/>
      <c r="C25" s="76"/>
      <c r="D25" s="76"/>
      <c r="E25" s="7"/>
      <c r="F25" s="4"/>
      <c r="G25" s="7"/>
      <c r="H25" s="4"/>
      <c r="I25" s="7"/>
      <c r="J25" s="4"/>
      <c r="K25" s="7"/>
      <c r="L25" s="4"/>
      <c r="M25" s="7"/>
      <c r="N25" s="4"/>
      <c r="O25" s="7"/>
      <c r="P25" s="4"/>
      <c r="Q25" s="7"/>
      <c r="R25" s="4"/>
      <c r="S25" s="7"/>
      <c r="T25" s="4"/>
      <c r="U25" s="7"/>
      <c r="V25" s="4"/>
      <c r="W25" s="7"/>
      <c r="X25" s="4"/>
      <c r="Y25" s="7"/>
      <c r="Z25" s="4"/>
      <c r="AA25" s="7"/>
      <c r="AB25" s="4"/>
      <c r="AC25" s="7"/>
      <c r="AD25" s="4"/>
      <c r="AE25" s="7"/>
      <c r="AF25" s="4"/>
      <c r="AG25" s="7"/>
      <c r="AH25" s="4"/>
      <c r="AI25" s="7"/>
      <c r="AJ25" s="4"/>
      <c r="AK25" s="7"/>
      <c r="AL25" s="4"/>
      <c r="AM25" s="7"/>
      <c r="AN25" s="4"/>
      <c r="AO25" s="7"/>
      <c r="AP25" s="4"/>
      <c r="AQ25" s="7"/>
      <c r="AR25" s="4"/>
      <c r="AS25" s="7"/>
      <c r="AT25" s="4"/>
      <c r="AU25" s="7"/>
      <c r="AV25" s="4"/>
      <c r="AW25" s="7"/>
      <c r="AX25" s="4"/>
      <c r="AY25" s="7"/>
      <c r="AZ25" s="4"/>
      <c r="BA25" s="7"/>
      <c r="BB25" s="4"/>
    </row>
    <row r="26" spans="1:54">
      <c r="A26" s="1"/>
      <c r="B26" s="1"/>
      <c r="C26" s="76"/>
      <c r="D26" s="76"/>
      <c r="E26" s="7"/>
      <c r="F26" s="4"/>
      <c r="G26" s="7"/>
      <c r="H26" s="4"/>
      <c r="I26" s="7"/>
      <c r="J26" s="4"/>
      <c r="K26" s="7"/>
      <c r="L26" s="4"/>
      <c r="M26" s="7"/>
      <c r="N26" s="4"/>
      <c r="O26" s="7"/>
      <c r="P26" s="4"/>
      <c r="Q26" s="7"/>
      <c r="R26" s="4"/>
      <c r="S26" s="7"/>
      <c r="T26" s="4"/>
      <c r="U26" s="7"/>
      <c r="V26" s="4"/>
      <c r="W26" s="7"/>
      <c r="X26" s="4"/>
      <c r="Y26" s="7"/>
      <c r="Z26" s="4"/>
      <c r="AA26" s="7"/>
      <c r="AB26" s="4"/>
      <c r="AC26" s="7"/>
      <c r="AD26" s="4"/>
      <c r="AE26" s="7"/>
      <c r="AF26" s="4"/>
      <c r="AG26" s="7"/>
      <c r="AH26" s="4"/>
      <c r="AI26" s="7"/>
      <c r="AJ26" s="4"/>
      <c r="AK26" s="7"/>
      <c r="AL26" s="4"/>
      <c r="AM26" s="7"/>
      <c r="AN26" s="4"/>
      <c r="AO26" s="7"/>
      <c r="AP26" s="4"/>
      <c r="AQ26" s="7"/>
      <c r="AR26" s="4"/>
      <c r="AS26" s="7"/>
      <c r="AT26" s="4"/>
      <c r="AU26" s="7"/>
      <c r="AV26" s="4"/>
      <c r="AW26" s="7"/>
      <c r="AX26" s="4"/>
      <c r="AY26" s="7"/>
      <c r="AZ26" s="4"/>
      <c r="BA26" s="7"/>
      <c r="BB26" s="4"/>
    </row>
    <row r="27" spans="1:54">
      <c r="A27" s="1"/>
      <c r="B27" s="1"/>
      <c r="C27" s="76"/>
      <c r="D27" s="76"/>
      <c r="E27" s="7"/>
      <c r="F27" s="4"/>
      <c r="G27" s="7"/>
      <c r="H27" s="4"/>
      <c r="I27" s="7"/>
      <c r="J27" s="4"/>
      <c r="K27" s="7"/>
      <c r="L27" s="4"/>
      <c r="M27" s="7"/>
      <c r="N27" s="4"/>
      <c r="O27" s="7"/>
      <c r="P27" s="4"/>
      <c r="Q27" s="7"/>
      <c r="R27" s="4"/>
      <c r="S27" s="7"/>
      <c r="T27" s="4"/>
      <c r="U27" s="7"/>
      <c r="V27" s="4"/>
      <c r="W27" s="7"/>
      <c r="X27" s="4"/>
      <c r="Y27" s="7"/>
      <c r="Z27" s="4"/>
      <c r="AA27" s="7"/>
      <c r="AB27" s="4"/>
      <c r="AC27" s="7"/>
      <c r="AD27" s="4"/>
      <c r="AE27" s="7"/>
      <c r="AF27" s="4"/>
      <c r="AG27" s="7"/>
      <c r="AH27" s="4"/>
      <c r="AI27" s="7"/>
      <c r="AJ27" s="4"/>
      <c r="AK27" s="7"/>
      <c r="AL27" s="4"/>
      <c r="AM27" s="7"/>
      <c r="AN27" s="4"/>
      <c r="AO27" s="7"/>
      <c r="AP27" s="4"/>
      <c r="AQ27" s="7"/>
      <c r="AR27" s="4"/>
      <c r="AS27" s="7"/>
      <c r="AT27" s="4"/>
      <c r="AU27" s="7"/>
      <c r="AV27" s="4"/>
      <c r="AW27" s="7"/>
      <c r="AX27" s="4"/>
      <c r="AY27" s="7"/>
      <c r="AZ27" s="4"/>
      <c r="BA27" s="7"/>
      <c r="BB27" s="4"/>
    </row>
    <row r="28" spans="1:54">
      <c r="A28" s="1"/>
      <c r="B28" s="1"/>
      <c r="C28" s="76"/>
      <c r="D28" s="76"/>
      <c r="E28" s="7"/>
      <c r="F28" s="4"/>
      <c r="G28" s="7"/>
      <c r="H28" s="4"/>
      <c r="I28" s="7"/>
      <c r="J28" s="4"/>
      <c r="K28" s="7"/>
      <c r="L28" s="4"/>
      <c r="M28" s="7"/>
      <c r="N28" s="4"/>
      <c r="O28" s="7"/>
      <c r="P28" s="4"/>
      <c r="Q28" s="7"/>
      <c r="R28" s="4"/>
      <c r="S28" s="7"/>
      <c r="T28" s="4"/>
      <c r="U28" s="7"/>
      <c r="V28" s="4"/>
      <c r="W28" s="7"/>
      <c r="X28" s="4"/>
      <c r="Y28" s="7"/>
      <c r="Z28" s="4"/>
      <c r="AA28" s="7"/>
      <c r="AB28" s="4"/>
      <c r="AC28" s="7"/>
      <c r="AD28" s="4"/>
      <c r="AE28" s="7"/>
      <c r="AF28" s="4"/>
      <c r="AG28" s="7"/>
      <c r="AH28" s="4"/>
      <c r="AI28" s="7"/>
      <c r="AJ28" s="4"/>
      <c r="AK28" s="7"/>
      <c r="AL28" s="4"/>
      <c r="AM28" s="7"/>
      <c r="AN28" s="4"/>
      <c r="AO28" s="7"/>
      <c r="AP28" s="4"/>
      <c r="AQ28" s="7"/>
      <c r="AR28" s="4"/>
      <c r="AS28" s="7"/>
      <c r="AT28" s="4"/>
      <c r="AU28" s="7"/>
      <c r="AV28" s="4"/>
      <c r="AW28" s="7"/>
      <c r="AX28" s="4"/>
      <c r="AY28" s="7"/>
      <c r="AZ28" s="4"/>
      <c r="BA28" s="7"/>
      <c r="BB28" s="4"/>
    </row>
    <row r="29" spans="1:54">
      <c r="A29" s="1"/>
      <c r="B29" s="1"/>
      <c r="C29" s="76"/>
      <c r="D29" s="76"/>
      <c r="E29" s="7"/>
      <c r="F29" s="4"/>
      <c r="G29" s="7"/>
      <c r="H29" s="4"/>
      <c r="I29" s="7"/>
      <c r="J29" s="4"/>
      <c r="K29" s="7"/>
      <c r="L29" s="4"/>
      <c r="M29" s="7"/>
      <c r="N29" s="4"/>
      <c r="O29" s="7"/>
      <c r="P29" s="4"/>
      <c r="Q29" s="7"/>
      <c r="R29" s="4"/>
      <c r="S29" s="7"/>
      <c r="T29" s="4"/>
      <c r="U29" s="7"/>
      <c r="V29" s="4"/>
      <c r="W29" s="7"/>
      <c r="X29" s="4"/>
      <c r="Y29" s="7"/>
      <c r="Z29" s="4"/>
      <c r="AA29" s="7"/>
      <c r="AB29" s="4"/>
      <c r="AC29" s="7"/>
      <c r="AD29" s="4"/>
      <c r="AE29" s="7"/>
      <c r="AF29" s="4"/>
      <c r="AG29" s="7"/>
      <c r="AH29" s="4"/>
      <c r="AI29" s="7"/>
      <c r="AJ29" s="4"/>
      <c r="AK29" s="7"/>
      <c r="AL29" s="4"/>
      <c r="AM29" s="7"/>
      <c r="AN29" s="4"/>
      <c r="AO29" s="7"/>
      <c r="AP29" s="4"/>
      <c r="AQ29" s="7"/>
      <c r="AR29" s="4"/>
      <c r="AS29" s="7"/>
      <c r="AT29" s="4"/>
      <c r="AU29" s="7"/>
      <c r="AV29" s="4"/>
      <c r="AW29" s="7"/>
      <c r="AX29" s="4"/>
      <c r="AY29" s="7"/>
      <c r="AZ29" s="4"/>
      <c r="BA29" s="7"/>
      <c r="BB29" s="4"/>
    </row>
    <row r="30" spans="1:54">
      <c r="A30" s="1"/>
      <c r="B30" s="1"/>
      <c r="C30" s="76"/>
      <c r="D30" s="76"/>
      <c r="E30" s="7"/>
      <c r="F30" s="4"/>
      <c r="G30" s="7"/>
      <c r="H30" s="4"/>
      <c r="I30" s="7"/>
      <c r="J30" s="4"/>
      <c r="K30" s="7"/>
      <c r="L30" s="4"/>
      <c r="M30" s="7"/>
      <c r="N30" s="4"/>
      <c r="O30" s="7"/>
      <c r="P30" s="4"/>
      <c r="Q30" s="7"/>
      <c r="R30" s="4"/>
      <c r="S30" s="7"/>
      <c r="T30" s="4"/>
      <c r="U30" s="7"/>
      <c r="V30" s="4"/>
      <c r="W30" s="7"/>
      <c r="X30" s="4"/>
      <c r="Y30" s="7"/>
      <c r="Z30" s="4"/>
      <c r="AA30" s="7"/>
      <c r="AB30" s="4"/>
      <c r="AC30" s="7"/>
      <c r="AD30" s="4"/>
      <c r="AE30" s="7"/>
      <c r="AF30" s="4"/>
      <c r="AG30" s="7"/>
      <c r="AH30" s="4"/>
      <c r="AI30" s="7"/>
      <c r="AJ30" s="4"/>
      <c r="AK30" s="7"/>
      <c r="AL30" s="4"/>
      <c r="AM30" s="7"/>
      <c r="AN30" s="4"/>
      <c r="AO30" s="7"/>
      <c r="AP30" s="4"/>
      <c r="AQ30" s="7"/>
      <c r="AR30" s="4"/>
      <c r="AS30" s="7"/>
      <c r="AT30" s="4"/>
      <c r="AU30" s="7"/>
      <c r="AV30" s="4"/>
      <c r="AW30" s="7"/>
      <c r="AX30" s="4"/>
      <c r="AY30" s="7"/>
      <c r="AZ30" s="4"/>
      <c r="BA30" s="7"/>
      <c r="BB30" s="4"/>
    </row>
    <row r="31" spans="1:54">
      <c r="A31" s="1"/>
      <c r="B31" s="1"/>
      <c r="C31" s="76"/>
      <c r="D31" s="76"/>
      <c r="E31" s="7"/>
      <c r="F31" s="4"/>
      <c r="G31" s="7"/>
      <c r="H31" s="4"/>
      <c r="I31" s="7"/>
      <c r="J31" s="4"/>
      <c r="K31" s="7"/>
      <c r="L31" s="4"/>
      <c r="M31" s="7"/>
      <c r="N31" s="4"/>
      <c r="O31" s="7"/>
      <c r="P31" s="4"/>
      <c r="Q31" s="7"/>
      <c r="R31" s="4"/>
      <c r="S31" s="7"/>
      <c r="T31" s="4"/>
      <c r="U31" s="7"/>
      <c r="V31" s="4"/>
      <c r="W31" s="7"/>
      <c r="X31" s="4"/>
      <c r="Y31" s="7"/>
      <c r="Z31" s="4"/>
      <c r="AA31" s="7"/>
      <c r="AB31" s="4"/>
      <c r="AC31" s="7"/>
      <c r="AD31" s="4"/>
      <c r="AE31" s="7"/>
      <c r="AF31" s="4"/>
      <c r="AG31" s="7"/>
      <c r="AH31" s="4"/>
      <c r="AI31" s="7"/>
      <c r="AJ31" s="4"/>
      <c r="AK31" s="7"/>
      <c r="AL31" s="4"/>
      <c r="AM31" s="7"/>
      <c r="AN31" s="4"/>
      <c r="AO31" s="7"/>
      <c r="AP31" s="4"/>
      <c r="AQ31" s="7"/>
      <c r="AR31" s="4"/>
      <c r="AS31" s="7"/>
      <c r="AT31" s="4"/>
      <c r="AU31" s="7"/>
      <c r="AV31" s="4"/>
      <c r="AW31" s="7"/>
      <c r="AX31" s="4"/>
      <c r="AY31" s="7"/>
      <c r="AZ31" s="4"/>
      <c r="BA31" s="7"/>
      <c r="BB31" s="4"/>
    </row>
    <row r="32" spans="1:54">
      <c r="A32" s="1"/>
      <c r="B32" s="1"/>
      <c r="C32" s="76"/>
      <c r="D32" s="76"/>
      <c r="E32" s="7"/>
      <c r="F32" s="4"/>
      <c r="G32" s="7"/>
      <c r="H32" s="4"/>
      <c r="I32" s="7"/>
      <c r="J32" s="4"/>
      <c r="K32" s="7"/>
      <c r="L32" s="4"/>
      <c r="M32" s="7"/>
      <c r="N32" s="4"/>
      <c r="O32" s="7"/>
      <c r="P32" s="4"/>
      <c r="Q32" s="7"/>
      <c r="R32" s="4"/>
      <c r="S32" s="7"/>
      <c r="T32" s="4"/>
      <c r="U32" s="7"/>
      <c r="V32" s="4"/>
      <c r="W32" s="7"/>
      <c r="X32" s="4"/>
      <c r="Y32" s="7"/>
      <c r="Z32" s="4"/>
      <c r="AA32" s="7"/>
      <c r="AB32" s="4"/>
      <c r="AC32" s="7"/>
      <c r="AD32" s="4"/>
      <c r="AE32" s="7"/>
      <c r="AF32" s="4"/>
      <c r="AG32" s="7"/>
      <c r="AH32" s="4"/>
      <c r="AI32" s="7"/>
      <c r="AJ32" s="4"/>
      <c r="AK32" s="7"/>
      <c r="AL32" s="4"/>
      <c r="AM32" s="7"/>
      <c r="AN32" s="4"/>
      <c r="AO32" s="7"/>
      <c r="AP32" s="4"/>
      <c r="AQ32" s="7"/>
      <c r="AR32" s="4"/>
      <c r="AS32" s="7"/>
      <c r="AT32" s="4"/>
      <c r="AU32" s="7"/>
      <c r="AV32" s="4"/>
      <c r="AW32" s="7"/>
      <c r="AX32" s="4"/>
      <c r="AY32" s="7"/>
      <c r="AZ32" s="4"/>
      <c r="BA32" s="7"/>
      <c r="BB32" s="4"/>
    </row>
    <row r="33" spans="1:54">
      <c r="A33" s="1"/>
      <c r="B33" s="1"/>
      <c r="C33" s="76"/>
      <c r="D33" s="76"/>
      <c r="E33" s="7"/>
      <c r="F33" s="4"/>
      <c r="G33" s="7"/>
      <c r="H33" s="4"/>
      <c r="I33" s="7"/>
      <c r="J33" s="4"/>
      <c r="K33" s="7"/>
      <c r="L33" s="4"/>
      <c r="M33" s="7"/>
      <c r="N33" s="4"/>
      <c r="O33" s="7"/>
      <c r="P33" s="4"/>
      <c r="Q33" s="7"/>
      <c r="R33" s="4"/>
      <c r="S33" s="7"/>
      <c r="T33" s="4"/>
      <c r="U33" s="7"/>
      <c r="V33" s="4"/>
      <c r="W33" s="7"/>
      <c r="X33" s="4"/>
      <c r="Y33" s="7"/>
      <c r="Z33" s="4"/>
      <c r="AA33" s="7"/>
      <c r="AB33" s="4"/>
      <c r="AC33" s="7"/>
      <c r="AD33" s="4"/>
      <c r="AE33" s="7"/>
      <c r="AF33" s="4"/>
      <c r="AG33" s="7"/>
      <c r="AH33" s="4"/>
      <c r="AI33" s="7"/>
      <c r="AJ33" s="4"/>
      <c r="AK33" s="7"/>
      <c r="AL33" s="4"/>
      <c r="AM33" s="7"/>
      <c r="AN33" s="4"/>
      <c r="AO33" s="7"/>
      <c r="AP33" s="4"/>
      <c r="AQ33" s="7"/>
      <c r="AR33" s="4"/>
      <c r="AS33" s="7"/>
      <c r="AT33" s="4"/>
      <c r="AU33" s="7"/>
      <c r="AV33" s="4"/>
      <c r="AW33" s="7"/>
      <c r="AX33" s="4"/>
      <c r="AY33" s="7"/>
      <c r="AZ33" s="4"/>
      <c r="BA33" s="7"/>
      <c r="BB33" s="4"/>
    </row>
    <row r="34" spans="1:54">
      <c r="A34" s="1"/>
      <c r="B34" s="1"/>
      <c r="C34" s="76"/>
      <c r="D34" s="76"/>
      <c r="E34" s="7"/>
      <c r="F34" s="4"/>
      <c r="G34" s="7"/>
      <c r="H34" s="4"/>
      <c r="I34" s="7"/>
      <c r="J34" s="4"/>
      <c r="K34" s="7"/>
      <c r="L34" s="4"/>
      <c r="M34" s="7"/>
      <c r="N34" s="4"/>
      <c r="O34" s="7"/>
      <c r="P34" s="4"/>
      <c r="Q34" s="7"/>
      <c r="R34" s="4"/>
      <c r="S34" s="7"/>
      <c r="T34" s="4"/>
      <c r="U34" s="7"/>
      <c r="V34" s="4"/>
      <c r="W34" s="7"/>
      <c r="X34" s="4"/>
      <c r="Y34" s="7"/>
      <c r="Z34" s="4"/>
      <c r="AA34" s="7"/>
      <c r="AB34" s="4"/>
      <c r="AC34" s="7"/>
      <c r="AD34" s="4"/>
      <c r="AE34" s="7"/>
      <c r="AF34" s="4"/>
      <c r="AG34" s="7"/>
      <c r="AH34" s="4"/>
      <c r="AI34" s="7"/>
      <c r="AJ34" s="4"/>
      <c r="AK34" s="7"/>
      <c r="AL34" s="4"/>
      <c r="AM34" s="7"/>
      <c r="AN34" s="4"/>
      <c r="AO34" s="7"/>
      <c r="AP34" s="4"/>
      <c r="AQ34" s="7"/>
      <c r="AR34" s="4"/>
      <c r="AS34" s="7"/>
      <c r="AT34" s="4"/>
      <c r="AU34" s="7"/>
      <c r="AV34" s="4"/>
      <c r="AW34" s="7"/>
      <c r="AX34" s="4"/>
      <c r="AY34" s="7"/>
      <c r="AZ34" s="4"/>
      <c r="BA34" s="7"/>
      <c r="BB34" s="4"/>
    </row>
    <row r="35" spans="1:54">
      <c r="A35" s="1"/>
      <c r="B35" s="1"/>
      <c r="C35" s="76"/>
      <c r="D35" s="76"/>
      <c r="E35" s="7"/>
      <c r="F35" s="4"/>
      <c r="G35" s="7"/>
      <c r="H35" s="4"/>
      <c r="I35" s="7"/>
      <c r="J35" s="4"/>
      <c r="K35" s="7"/>
      <c r="L35" s="4"/>
      <c r="M35" s="7"/>
      <c r="N35" s="4"/>
      <c r="O35" s="7"/>
      <c r="P35" s="4"/>
      <c r="Q35" s="7"/>
      <c r="R35" s="4"/>
      <c r="S35" s="7"/>
      <c r="T35" s="4"/>
      <c r="U35" s="7"/>
      <c r="V35" s="4"/>
      <c r="W35" s="7"/>
      <c r="X35" s="4"/>
      <c r="Y35" s="7"/>
      <c r="Z35" s="4"/>
      <c r="AA35" s="7"/>
      <c r="AB35" s="4"/>
      <c r="AC35" s="7"/>
      <c r="AD35" s="4"/>
      <c r="AE35" s="7"/>
      <c r="AF35" s="4"/>
      <c r="AG35" s="7"/>
      <c r="AH35" s="4"/>
      <c r="AI35" s="7"/>
      <c r="AJ35" s="4"/>
      <c r="AK35" s="7"/>
      <c r="AL35" s="4"/>
      <c r="AM35" s="7"/>
      <c r="AN35" s="4"/>
      <c r="AO35" s="7"/>
      <c r="AP35" s="4"/>
      <c r="AQ35" s="7"/>
      <c r="AR35" s="4"/>
      <c r="AS35" s="7"/>
      <c r="AT35" s="4"/>
      <c r="AU35" s="7"/>
      <c r="AV35" s="4"/>
      <c r="AW35" s="7"/>
      <c r="AX35" s="4"/>
      <c r="AY35" s="7"/>
      <c r="AZ35" s="4"/>
      <c r="BA35" s="7"/>
      <c r="BB35" s="4"/>
    </row>
    <row r="36" spans="1:54">
      <c r="A36" s="1"/>
      <c r="B36" s="1"/>
      <c r="C36" s="76"/>
      <c r="D36" s="76"/>
      <c r="E36" s="7"/>
      <c r="F36" s="4"/>
      <c r="G36" s="7"/>
      <c r="H36" s="4"/>
      <c r="I36" s="7"/>
      <c r="J36" s="4"/>
      <c r="K36" s="7"/>
      <c r="L36" s="4"/>
      <c r="M36" s="7"/>
      <c r="N36" s="4"/>
      <c r="O36" s="7"/>
      <c r="P36" s="4"/>
      <c r="Q36" s="7"/>
      <c r="R36" s="4"/>
      <c r="S36" s="7"/>
      <c r="T36" s="4"/>
      <c r="U36" s="7"/>
      <c r="V36" s="4"/>
      <c r="W36" s="7"/>
      <c r="X36" s="4"/>
      <c r="Y36" s="7"/>
      <c r="Z36" s="4"/>
      <c r="AA36" s="7"/>
      <c r="AB36" s="4"/>
      <c r="AC36" s="7"/>
      <c r="AD36" s="4"/>
      <c r="AE36" s="7"/>
      <c r="AF36" s="4"/>
      <c r="AG36" s="7"/>
      <c r="AH36" s="4"/>
      <c r="AI36" s="7"/>
      <c r="AJ36" s="4"/>
      <c r="AK36" s="7"/>
      <c r="AL36" s="4"/>
      <c r="AM36" s="7"/>
      <c r="AN36" s="4"/>
      <c r="AO36" s="7"/>
      <c r="AP36" s="4"/>
      <c r="AQ36" s="7"/>
      <c r="AR36" s="4"/>
      <c r="AS36" s="7"/>
      <c r="AT36" s="4"/>
      <c r="AU36" s="7"/>
      <c r="AV36" s="4"/>
      <c r="AW36" s="7"/>
      <c r="AX36" s="4"/>
      <c r="AY36" s="7"/>
      <c r="AZ36" s="4"/>
      <c r="BA36" s="7"/>
      <c r="BB36" s="4"/>
    </row>
    <row r="37" spans="1:54">
      <c r="A37" s="1"/>
      <c r="B37" s="1"/>
      <c r="C37" s="76"/>
      <c r="D37" s="76"/>
      <c r="E37" s="7"/>
      <c r="F37" s="4"/>
      <c r="G37" s="7"/>
      <c r="H37" s="4"/>
      <c r="I37" s="7"/>
      <c r="J37" s="4"/>
      <c r="K37" s="7"/>
      <c r="L37" s="4"/>
      <c r="M37" s="7"/>
      <c r="N37" s="4"/>
      <c r="O37" s="7"/>
      <c r="P37" s="4"/>
      <c r="Q37" s="7"/>
      <c r="R37" s="4"/>
      <c r="S37" s="7"/>
      <c r="T37" s="4"/>
      <c r="U37" s="7"/>
      <c r="V37" s="4"/>
      <c r="W37" s="7"/>
      <c r="X37" s="4"/>
      <c r="Y37" s="7"/>
      <c r="Z37" s="4"/>
      <c r="AA37" s="7"/>
      <c r="AB37" s="4"/>
      <c r="AC37" s="7"/>
      <c r="AD37" s="4"/>
      <c r="AE37" s="7"/>
      <c r="AF37" s="4"/>
      <c r="AG37" s="7"/>
      <c r="AH37" s="4"/>
      <c r="AI37" s="7"/>
      <c r="AJ37" s="4"/>
      <c r="AK37" s="7"/>
      <c r="AL37" s="4"/>
      <c r="AM37" s="7"/>
      <c r="AN37" s="4"/>
      <c r="AO37" s="7"/>
      <c r="AP37" s="4"/>
      <c r="AQ37" s="7"/>
      <c r="AR37" s="4"/>
      <c r="AS37" s="7"/>
      <c r="AT37" s="4"/>
      <c r="AU37" s="7"/>
      <c r="AV37" s="4"/>
      <c r="AW37" s="7"/>
      <c r="AX37" s="4"/>
      <c r="AY37" s="7"/>
      <c r="AZ37" s="4"/>
      <c r="BA37" s="7"/>
      <c r="BB37" s="4"/>
    </row>
    <row r="38" spans="1:54">
      <c r="A38" s="1"/>
      <c r="B38" s="1"/>
      <c r="C38" s="76"/>
      <c r="D38" s="76"/>
      <c r="E38" s="7"/>
      <c r="F38" s="4"/>
      <c r="G38" s="7"/>
      <c r="H38" s="4"/>
      <c r="I38" s="7"/>
      <c r="J38" s="4"/>
      <c r="K38" s="7"/>
      <c r="L38" s="4"/>
      <c r="M38" s="7"/>
      <c r="N38" s="4"/>
      <c r="O38" s="7"/>
      <c r="P38" s="4"/>
      <c r="Q38" s="7"/>
      <c r="R38" s="4"/>
      <c r="S38" s="7"/>
      <c r="T38" s="4"/>
      <c r="U38" s="7"/>
      <c r="V38" s="4"/>
      <c r="W38" s="7"/>
      <c r="X38" s="4"/>
      <c r="Y38" s="7"/>
      <c r="Z38" s="4"/>
      <c r="AA38" s="7"/>
      <c r="AB38" s="4"/>
      <c r="AC38" s="7"/>
      <c r="AD38" s="4"/>
      <c r="AE38" s="7"/>
      <c r="AF38" s="4"/>
      <c r="AG38" s="7"/>
      <c r="AH38" s="4"/>
      <c r="AI38" s="7"/>
      <c r="AJ38" s="4"/>
      <c r="AK38" s="7"/>
      <c r="AL38" s="4"/>
      <c r="AM38" s="7"/>
      <c r="AN38" s="4"/>
      <c r="AO38" s="7"/>
      <c r="AP38" s="4"/>
      <c r="AQ38" s="7"/>
      <c r="AR38" s="4"/>
      <c r="AS38" s="7"/>
      <c r="AT38" s="4"/>
      <c r="AU38" s="7"/>
      <c r="AV38" s="4"/>
      <c r="AW38" s="7"/>
      <c r="AX38" s="4"/>
      <c r="AY38" s="7"/>
      <c r="AZ38" s="4"/>
      <c r="BA38" s="7"/>
      <c r="BB38" s="4"/>
    </row>
    <row r="39" spans="1:54">
      <c r="A39" s="1"/>
      <c r="B39" s="1"/>
      <c r="C39" s="76"/>
      <c r="D39" s="76"/>
      <c r="E39" s="7"/>
      <c r="F39" s="4"/>
      <c r="G39" s="7"/>
      <c r="H39" s="4"/>
      <c r="I39" s="7"/>
      <c r="J39" s="4"/>
      <c r="K39" s="7"/>
      <c r="L39" s="4"/>
      <c r="M39" s="7"/>
      <c r="N39" s="4"/>
      <c r="O39" s="7"/>
      <c r="P39" s="4"/>
      <c r="Q39" s="7"/>
      <c r="R39" s="4"/>
      <c r="S39" s="7"/>
      <c r="T39" s="4"/>
      <c r="U39" s="7"/>
      <c r="V39" s="4"/>
      <c r="W39" s="7"/>
      <c r="X39" s="4"/>
      <c r="Y39" s="7"/>
      <c r="Z39" s="4"/>
      <c r="AA39" s="7"/>
      <c r="AB39" s="4"/>
      <c r="AC39" s="7"/>
      <c r="AD39" s="4"/>
      <c r="AE39" s="7"/>
      <c r="AF39" s="4"/>
      <c r="AG39" s="7"/>
      <c r="AH39" s="4"/>
      <c r="AI39" s="7"/>
      <c r="AJ39" s="4"/>
      <c r="AK39" s="7"/>
      <c r="AL39" s="4"/>
      <c r="AM39" s="7"/>
      <c r="AN39" s="4"/>
      <c r="AO39" s="7"/>
      <c r="AP39" s="4"/>
      <c r="AQ39" s="7"/>
      <c r="AR39" s="4"/>
      <c r="AS39" s="7"/>
      <c r="AT39" s="4"/>
      <c r="AU39" s="7"/>
      <c r="AV39" s="4"/>
      <c r="AW39" s="7"/>
      <c r="AX39" s="4"/>
      <c r="AY39" s="7"/>
      <c r="AZ39" s="4"/>
      <c r="BA39" s="7"/>
      <c r="BB39" s="4"/>
    </row>
    <row r="40" spans="1:54">
      <c r="A40" s="1"/>
      <c r="B40" s="1"/>
      <c r="C40" s="76"/>
      <c r="D40" s="76"/>
      <c r="E40" s="7"/>
      <c r="F40" s="4"/>
      <c r="G40" s="7"/>
      <c r="H40" s="4"/>
      <c r="I40" s="7"/>
      <c r="J40" s="4"/>
      <c r="K40" s="7"/>
      <c r="L40" s="4"/>
      <c r="M40" s="7"/>
      <c r="N40" s="4"/>
      <c r="O40" s="7"/>
      <c r="P40" s="4"/>
      <c r="Q40" s="7"/>
      <c r="R40" s="4"/>
      <c r="S40" s="7"/>
      <c r="T40" s="4"/>
      <c r="U40" s="7"/>
      <c r="V40" s="4"/>
      <c r="W40" s="7"/>
      <c r="X40" s="4"/>
      <c r="Y40" s="7"/>
      <c r="Z40" s="4"/>
      <c r="AA40" s="7"/>
      <c r="AB40" s="4"/>
      <c r="AC40" s="7"/>
      <c r="AD40" s="4"/>
      <c r="AE40" s="7"/>
      <c r="AF40" s="4"/>
      <c r="AG40" s="7"/>
      <c r="AH40" s="4"/>
      <c r="AI40" s="7"/>
      <c r="AJ40" s="4"/>
      <c r="AK40" s="7"/>
      <c r="AL40" s="4"/>
      <c r="AM40" s="7"/>
      <c r="AN40" s="4"/>
      <c r="AO40" s="7"/>
      <c r="AP40" s="4"/>
      <c r="AQ40" s="7"/>
      <c r="AR40" s="4"/>
      <c r="AS40" s="7"/>
      <c r="AT40" s="4"/>
      <c r="AU40" s="7"/>
      <c r="AV40" s="4"/>
      <c r="AW40" s="7"/>
      <c r="AX40" s="4"/>
      <c r="AY40" s="7"/>
      <c r="AZ40" s="4"/>
      <c r="BA40" s="7"/>
      <c r="BB40" s="4"/>
    </row>
    <row r="41" spans="1:54">
      <c r="A41" s="1"/>
      <c r="B41" s="1"/>
      <c r="C41" s="76"/>
      <c r="D41" s="76"/>
      <c r="E41" s="7"/>
      <c r="F41" s="4"/>
      <c r="G41" s="7"/>
      <c r="H41" s="4"/>
      <c r="I41" s="7"/>
      <c r="J41" s="4"/>
      <c r="K41" s="7"/>
      <c r="L41" s="4"/>
      <c r="M41" s="7"/>
      <c r="N41" s="4"/>
      <c r="O41" s="7"/>
      <c r="P41" s="4"/>
      <c r="Q41" s="7"/>
      <c r="R41" s="4"/>
      <c r="S41" s="7"/>
      <c r="T41" s="4"/>
      <c r="U41" s="7"/>
      <c r="V41" s="4"/>
      <c r="W41" s="7"/>
      <c r="X41" s="4"/>
      <c r="Y41" s="7"/>
      <c r="Z41" s="4"/>
      <c r="AA41" s="7"/>
      <c r="AB41" s="4"/>
      <c r="AC41" s="7"/>
      <c r="AD41" s="4"/>
      <c r="AE41" s="7"/>
      <c r="AF41" s="4"/>
      <c r="AG41" s="7"/>
      <c r="AH41" s="4"/>
      <c r="AI41" s="7"/>
      <c r="AJ41" s="4"/>
      <c r="AK41" s="7"/>
      <c r="AL41" s="4"/>
      <c r="AM41" s="7"/>
      <c r="AN41" s="4"/>
      <c r="AO41" s="7"/>
      <c r="AP41" s="4"/>
      <c r="AQ41" s="7"/>
      <c r="AR41" s="4"/>
      <c r="AS41" s="7"/>
      <c r="AT41" s="4"/>
      <c r="AU41" s="7"/>
      <c r="AV41" s="4"/>
      <c r="AW41" s="7"/>
      <c r="AX41" s="4"/>
      <c r="AY41" s="7"/>
      <c r="AZ41" s="4"/>
      <c r="BA41" s="7"/>
      <c r="BB41" s="4"/>
    </row>
    <row r="42" spans="1:54">
      <c r="A42" s="1"/>
      <c r="B42" s="1"/>
      <c r="C42" s="76"/>
      <c r="D42" s="76"/>
      <c r="E42" s="7"/>
      <c r="F42" s="4"/>
      <c r="G42" s="7"/>
      <c r="H42" s="4"/>
      <c r="I42" s="7"/>
      <c r="J42" s="4"/>
      <c r="K42" s="7"/>
      <c r="L42" s="4"/>
      <c r="M42" s="7"/>
      <c r="N42" s="4"/>
      <c r="O42" s="7"/>
      <c r="P42" s="4"/>
      <c r="Q42" s="7"/>
      <c r="R42" s="4"/>
      <c r="S42" s="7"/>
      <c r="T42" s="4"/>
      <c r="U42" s="7"/>
      <c r="V42" s="4"/>
      <c r="W42" s="7"/>
      <c r="X42" s="4"/>
      <c r="Y42" s="7"/>
      <c r="Z42" s="4"/>
      <c r="AA42" s="7"/>
      <c r="AB42" s="4"/>
      <c r="AC42" s="7"/>
      <c r="AD42" s="4"/>
      <c r="AE42" s="7"/>
      <c r="AF42" s="4"/>
      <c r="AG42" s="7"/>
      <c r="AH42" s="4"/>
      <c r="AI42" s="7"/>
      <c r="AJ42" s="4"/>
      <c r="AK42" s="7"/>
      <c r="AL42" s="4"/>
      <c r="AM42" s="7"/>
      <c r="AN42" s="4"/>
      <c r="AO42" s="7"/>
      <c r="AP42" s="4"/>
      <c r="AQ42" s="7"/>
      <c r="AR42" s="4"/>
      <c r="AS42" s="7"/>
      <c r="AT42" s="4"/>
      <c r="AU42" s="7"/>
      <c r="AV42" s="4"/>
      <c r="AW42" s="7"/>
      <c r="AX42" s="4"/>
      <c r="AY42" s="7"/>
      <c r="AZ42" s="4"/>
      <c r="BA42" s="7"/>
      <c r="BB42" s="4"/>
    </row>
    <row r="43" spans="1:54">
      <c r="A43" s="1"/>
      <c r="B43" s="1"/>
      <c r="C43" s="76"/>
      <c r="D43" s="76"/>
      <c r="E43" s="7"/>
      <c r="F43" s="4"/>
      <c r="G43" s="7"/>
      <c r="H43" s="4"/>
      <c r="I43" s="7"/>
      <c r="J43" s="4"/>
      <c r="K43" s="7"/>
      <c r="L43" s="4"/>
      <c r="M43" s="7"/>
      <c r="N43" s="4"/>
      <c r="O43" s="7"/>
      <c r="P43" s="4"/>
      <c r="Q43" s="7"/>
      <c r="R43" s="4"/>
      <c r="S43" s="7"/>
      <c r="T43" s="4"/>
      <c r="U43" s="7"/>
      <c r="V43" s="4"/>
      <c r="W43" s="7"/>
      <c r="X43" s="4"/>
      <c r="Y43" s="7"/>
      <c r="Z43" s="4"/>
      <c r="AA43" s="7"/>
      <c r="AB43" s="4"/>
      <c r="AC43" s="7"/>
      <c r="AD43" s="4"/>
      <c r="AE43" s="7"/>
      <c r="AF43" s="4"/>
      <c r="AG43" s="7"/>
      <c r="AH43" s="4"/>
      <c r="AI43" s="7"/>
      <c r="AJ43" s="4"/>
      <c r="AK43" s="7"/>
      <c r="AL43" s="4"/>
      <c r="AM43" s="7"/>
      <c r="AN43" s="4"/>
      <c r="AO43" s="7"/>
      <c r="AP43" s="4"/>
      <c r="AQ43" s="7"/>
      <c r="AR43" s="4"/>
      <c r="AS43" s="7"/>
      <c r="AT43" s="4"/>
      <c r="AU43" s="7"/>
      <c r="AV43" s="4"/>
      <c r="AW43" s="7"/>
      <c r="AX43" s="4"/>
      <c r="AY43" s="7"/>
      <c r="AZ43" s="4"/>
      <c r="BA43" s="7"/>
      <c r="BB43" s="4"/>
    </row>
    <row r="44" spans="1:54">
      <c r="A44" s="1"/>
      <c r="B44" s="1"/>
      <c r="C44" s="76"/>
      <c r="D44" s="76"/>
      <c r="E44" s="7"/>
      <c r="F44" s="4"/>
      <c r="G44" s="7"/>
      <c r="H44" s="4"/>
      <c r="I44" s="7"/>
      <c r="J44" s="4"/>
      <c r="K44" s="7"/>
      <c r="L44" s="4"/>
      <c r="M44" s="7"/>
      <c r="N44" s="4"/>
      <c r="O44" s="7"/>
      <c r="P44" s="4"/>
      <c r="Q44" s="7"/>
      <c r="R44" s="4"/>
      <c r="S44" s="7"/>
      <c r="T44" s="4"/>
      <c r="U44" s="7"/>
      <c r="V44" s="4"/>
      <c r="W44" s="7"/>
      <c r="X44" s="4"/>
      <c r="Y44" s="7"/>
      <c r="Z44" s="4"/>
      <c r="AA44" s="7"/>
      <c r="AB44" s="4"/>
      <c r="AC44" s="7"/>
      <c r="AD44" s="4"/>
      <c r="AE44" s="7"/>
      <c r="AF44" s="4"/>
      <c r="AG44" s="7"/>
      <c r="AH44" s="4"/>
      <c r="AI44" s="7"/>
      <c r="AJ44" s="4"/>
      <c r="AK44" s="7"/>
      <c r="AL44" s="4"/>
      <c r="AM44" s="7"/>
      <c r="AN44" s="4"/>
      <c r="AO44" s="7"/>
      <c r="AP44" s="4"/>
      <c r="AQ44" s="7"/>
      <c r="AR44" s="4"/>
      <c r="AS44" s="7"/>
      <c r="AT44" s="4"/>
      <c r="AU44" s="7"/>
      <c r="AV44" s="4"/>
      <c r="AW44" s="7"/>
      <c r="AX44" s="4"/>
      <c r="AY44" s="7"/>
      <c r="AZ44" s="4"/>
      <c r="BA44" s="7"/>
      <c r="BB44" s="4"/>
    </row>
    <row r="45" spans="1:54">
      <c r="A45" s="1"/>
      <c r="B45" s="1"/>
      <c r="C45" s="76"/>
      <c r="D45" s="76"/>
      <c r="E45" s="7"/>
      <c r="F45" s="4"/>
      <c r="G45" s="7"/>
      <c r="H45" s="4"/>
      <c r="I45" s="7"/>
      <c r="J45" s="4"/>
      <c r="K45" s="7"/>
      <c r="L45" s="4"/>
      <c r="M45" s="7"/>
      <c r="N45" s="4"/>
      <c r="O45" s="7"/>
      <c r="P45" s="4"/>
      <c r="Q45" s="7"/>
      <c r="R45" s="4"/>
      <c r="S45" s="7"/>
      <c r="T45" s="4"/>
      <c r="U45" s="7"/>
      <c r="V45" s="4"/>
      <c r="W45" s="7"/>
      <c r="X45" s="4"/>
      <c r="Y45" s="7"/>
      <c r="Z45" s="4"/>
      <c r="AA45" s="7"/>
      <c r="AB45" s="4"/>
      <c r="AC45" s="7"/>
      <c r="AD45" s="4"/>
      <c r="AE45" s="7"/>
      <c r="AF45" s="4"/>
      <c r="AG45" s="7"/>
      <c r="AH45" s="4"/>
      <c r="AI45" s="7"/>
      <c r="AJ45" s="4"/>
      <c r="AK45" s="7"/>
      <c r="AL45" s="4"/>
      <c r="AM45" s="7"/>
      <c r="AN45" s="4"/>
      <c r="AO45" s="7"/>
      <c r="AP45" s="4"/>
      <c r="AQ45" s="7"/>
      <c r="AR45" s="4"/>
      <c r="AS45" s="7"/>
      <c r="AT45" s="4"/>
      <c r="AU45" s="7"/>
      <c r="AV45" s="4"/>
      <c r="AW45" s="7"/>
      <c r="AX45" s="4"/>
      <c r="AY45" s="7"/>
      <c r="AZ45" s="4"/>
      <c r="BA45" s="7"/>
      <c r="BB45" s="4"/>
    </row>
    <row r="46" spans="1:54">
      <c r="A46" s="1"/>
      <c r="B46" s="1"/>
      <c r="C46" s="76"/>
      <c r="D46" s="76"/>
      <c r="E46" s="7"/>
      <c r="F46" s="4"/>
      <c r="G46" s="7"/>
      <c r="H46" s="4"/>
      <c r="I46" s="7"/>
      <c r="J46" s="4"/>
      <c r="K46" s="7"/>
      <c r="L46" s="4"/>
      <c r="M46" s="7"/>
      <c r="N46" s="4"/>
      <c r="O46" s="7"/>
      <c r="P46" s="4"/>
      <c r="Q46" s="7"/>
      <c r="R46" s="4"/>
      <c r="S46" s="7"/>
      <c r="T46" s="4"/>
      <c r="U46" s="7"/>
      <c r="V46" s="4"/>
      <c r="W46" s="7"/>
      <c r="X46" s="4"/>
      <c r="Y46" s="7"/>
      <c r="Z46" s="4"/>
      <c r="AA46" s="7"/>
      <c r="AB46" s="4"/>
      <c r="AC46" s="7"/>
      <c r="AD46" s="4"/>
      <c r="AE46" s="7"/>
      <c r="AF46" s="4"/>
      <c r="AG46" s="7"/>
      <c r="AH46" s="4"/>
      <c r="AI46" s="7"/>
      <c r="AJ46" s="4"/>
      <c r="AK46" s="7"/>
      <c r="AL46" s="4"/>
      <c r="AM46" s="7"/>
      <c r="AN46" s="4"/>
      <c r="AO46" s="7"/>
      <c r="AP46" s="4"/>
      <c r="AQ46" s="7"/>
      <c r="AR46" s="4"/>
      <c r="AS46" s="7"/>
      <c r="AT46" s="4"/>
      <c r="AU46" s="7"/>
      <c r="AV46" s="4"/>
      <c r="AW46" s="7"/>
      <c r="AX46" s="4"/>
      <c r="AY46" s="7"/>
      <c r="AZ46" s="4"/>
      <c r="BA46" s="7"/>
      <c r="BB46" s="4"/>
    </row>
    <row r="47" spans="1:54">
      <c r="A47" s="1"/>
      <c r="B47" s="1"/>
      <c r="C47" s="76"/>
      <c r="D47" s="76"/>
      <c r="E47" s="7"/>
      <c r="F47" s="4"/>
      <c r="G47" s="7"/>
      <c r="H47" s="4"/>
      <c r="I47" s="7"/>
      <c r="J47" s="4"/>
      <c r="K47" s="7"/>
      <c r="L47" s="4"/>
      <c r="M47" s="7"/>
      <c r="N47" s="4"/>
      <c r="O47" s="7"/>
      <c r="P47" s="4"/>
      <c r="Q47" s="7"/>
      <c r="R47" s="4"/>
      <c r="S47" s="7"/>
      <c r="T47" s="4"/>
      <c r="U47" s="7"/>
      <c r="V47" s="4"/>
      <c r="W47" s="7"/>
      <c r="X47" s="4"/>
      <c r="Y47" s="7"/>
      <c r="Z47" s="4"/>
      <c r="AA47" s="7"/>
      <c r="AB47" s="4"/>
      <c r="AC47" s="7"/>
      <c r="AD47" s="4"/>
      <c r="AE47" s="7"/>
      <c r="AF47" s="4"/>
      <c r="AG47" s="7"/>
      <c r="AH47" s="4"/>
      <c r="AI47" s="7"/>
      <c r="AJ47" s="4"/>
      <c r="AK47" s="7"/>
      <c r="AL47" s="4"/>
      <c r="AM47" s="7"/>
      <c r="AN47" s="4"/>
      <c r="AO47" s="7"/>
      <c r="AP47" s="4"/>
      <c r="AQ47" s="7"/>
      <c r="AR47" s="4"/>
      <c r="AS47" s="7"/>
      <c r="AT47" s="4"/>
      <c r="AU47" s="7"/>
      <c r="AV47" s="4"/>
      <c r="AW47" s="7"/>
      <c r="AX47" s="4"/>
      <c r="AY47" s="7"/>
      <c r="AZ47" s="4"/>
      <c r="BA47" s="7"/>
      <c r="BB47" s="4"/>
    </row>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A5A5A"/>
  </sheetPr>
  <dimension ref="A1:Y200"/>
  <sheetViews>
    <sheetView zoomScaleNormal="100" workbookViewId="0">
      <pane xSplit="1" ySplit="2" topLeftCell="N9" activePane="bottomRight" state="frozen"/>
      <selection activeCell="B3" sqref="B3"/>
      <selection pane="topRight" activeCell="B3" sqref="B3"/>
      <selection pane="bottomLeft" activeCell="B3" sqref="B3"/>
      <selection pane="bottomRight" activeCell="Y3" sqref="Y3:Y21"/>
    </sheetView>
  </sheetViews>
  <sheetFormatPr defaultColWidth="9.109375" defaultRowHeight="13.5" customHeight="1"/>
  <cols>
    <col min="1" max="2" width="9.109375" style="2"/>
    <col min="3" max="4" width="10.21875" style="2" customWidth="1"/>
    <col min="5" max="8" width="9.109375" style="2"/>
    <col min="9" max="10" width="11.109375" style="2" customWidth="1"/>
    <col min="11" max="16384" width="9.109375" style="2"/>
  </cols>
  <sheetData>
    <row r="1" spans="1:25" ht="13.5" customHeight="1">
      <c r="A1" s="186" t="s">
        <v>64</v>
      </c>
      <c r="B1" s="186"/>
      <c r="C1" s="187">
        <f>VALUE(RIGHT(C20,4))</f>
        <v>1992</v>
      </c>
      <c r="D1" s="187">
        <f t="shared" ref="D1:X1" si="0">VALUE(RIGHT(D20,4))</f>
        <v>1993</v>
      </c>
      <c r="E1" s="187">
        <f t="shared" si="0"/>
        <v>1994</v>
      </c>
      <c r="F1" s="187">
        <f t="shared" si="0"/>
        <v>1995</v>
      </c>
      <c r="G1" s="187">
        <f t="shared" si="0"/>
        <v>1996</v>
      </c>
      <c r="H1" s="187">
        <f t="shared" si="0"/>
        <v>1997</v>
      </c>
      <c r="I1" s="187">
        <f t="shared" si="0"/>
        <v>1998</v>
      </c>
      <c r="J1" s="187">
        <v>1999</v>
      </c>
      <c r="K1" s="187">
        <f t="shared" si="0"/>
        <v>2000</v>
      </c>
      <c r="L1" s="187">
        <f t="shared" si="0"/>
        <v>2001</v>
      </c>
      <c r="M1" s="187">
        <f t="shared" si="0"/>
        <v>2002</v>
      </c>
      <c r="N1" s="187">
        <f t="shared" si="0"/>
        <v>2003</v>
      </c>
      <c r="O1" s="187">
        <f t="shared" si="0"/>
        <v>2004</v>
      </c>
      <c r="P1" s="187">
        <f t="shared" si="0"/>
        <v>2005</v>
      </c>
      <c r="Q1" s="187">
        <f t="shared" si="0"/>
        <v>2006</v>
      </c>
      <c r="R1" s="187">
        <f t="shared" si="0"/>
        <v>2007</v>
      </c>
      <c r="S1" s="187">
        <f t="shared" si="0"/>
        <v>2008</v>
      </c>
      <c r="T1" s="187">
        <f t="shared" si="0"/>
        <v>2009</v>
      </c>
      <c r="U1" s="187">
        <f t="shared" si="0"/>
        <v>2010</v>
      </c>
      <c r="V1" s="187">
        <f t="shared" si="0"/>
        <v>2011</v>
      </c>
      <c r="W1" s="187">
        <f t="shared" ref="W1" si="1">VALUE(RIGHT(W20,4))</f>
        <v>2012</v>
      </c>
      <c r="X1" s="187">
        <f t="shared" si="0"/>
        <v>2013</v>
      </c>
      <c r="Y1" s="187">
        <f t="shared" ref="Y1" si="2">VALUE(RIGHT(Y20,4))</f>
        <v>2017</v>
      </c>
    </row>
    <row r="2" spans="1:25" ht="13.5" customHeight="1">
      <c r="A2" s="186" t="s">
        <v>65</v>
      </c>
      <c r="B2" s="186"/>
      <c r="C2" s="187">
        <f>C1-1</f>
        <v>1991</v>
      </c>
      <c r="D2" s="187">
        <f t="shared" ref="D2:X2" si="3">D1-1</f>
        <v>1992</v>
      </c>
      <c r="E2" s="187">
        <f t="shared" si="3"/>
        <v>1993</v>
      </c>
      <c r="F2" s="187">
        <f t="shared" si="3"/>
        <v>1994</v>
      </c>
      <c r="G2" s="187">
        <f t="shared" si="3"/>
        <v>1995</v>
      </c>
      <c r="H2" s="187">
        <f t="shared" si="3"/>
        <v>1996</v>
      </c>
      <c r="I2" s="187">
        <f t="shared" si="3"/>
        <v>1997</v>
      </c>
      <c r="J2" s="187">
        <v>1998</v>
      </c>
      <c r="K2" s="187">
        <f t="shared" si="3"/>
        <v>1999</v>
      </c>
      <c r="L2" s="187">
        <f t="shared" si="3"/>
        <v>2000</v>
      </c>
      <c r="M2" s="187">
        <f t="shared" si="3"/>
        <v>2001</v>
      </c>
      <c r="N2" s="187">
        <f t="shared" si="3"/>
        <v>2002</v>
      </c>
      <c r="O2" s="187">
        <f t="shared" si="3"/>
        <v>2003</v>
      </c>
      <c r="P2" s="187">
        <f t="shared" si="3"/>
        <v>2004</v>
      </c>
      <c r="Q2" s="187">
        <f t="shared" si="3"/>
        <v>2005</v>
      </c>
      <c r="R2" s="187">
        <f t="shared" si="3"/>
        <v>2006</v>
      </c>
      <c r="S2" s="187">
        <f t="shared" si="3"/>
        <v>2007</v>
      </c>
      <c r="T2" s="187">
        <f t="shared" si="3"/>
        <v>2008</v>
      </c>
      <c r="U2" s="187">
        <f t="shared" si="3"/>
        <v>2009</v>
      </c>
      <c r="V2" s="187">
        <f t="shared" si="3"/>
        <v>2010</v>
      </c>
      <c r="W2" s="187">
        <f t="shared" ref="W2" si="4">W1-1</f>
        <v>2011</v>
      </c>
      <c r="X2" s="187">
        <f t="shared" si="3"/>
        <v>2012</v>
      </c>
      <c r="Y2" s="187">
        <f t="shared" ref="Y2" si="5">Y1-1</f>
        <v>2016</v>
      </c>
    </row>
    <row r="3" spans="1:25" ht="13.5" customHeight="1">
      <c r="A3" s="186" t="s">
        <v>66</v>
      </c>
      <c r="B3" s="186"/>
      <c r="C3" s="188" t="s">
        <v>417</v>
      </c>
      <c r="D3" s="188" t="s">
        <v>417</v>
      </c>
      <c r="E3" s="188" t="s">
        <v>417</v>
      </c>
      <c r="F3" s="188" t="s">
        <v>417</v>
      </c>
      <c r="G3" s="188" t="s">
        <v>417</v>
      </c>
      <c r="H3" s="188" t="s">
        <v>417</v>
      </c>
      <c r="I3" s="188" t="s">
        <v>417</v>
      </c>
      <c r="J3" s="188" t="s">
        <v>417</v>
      </c>
      <c r="K3" s="188" t="s">
        <v>417</v>
      </c>
      <c r="L3" s="188" t="s">
        <v>417</v>
      </c>
      <c r="M3" s="188" t="s">
        <v>417</v>
      </c>
      <c r="N3" s="188" t="s">
        <v>417</v>
      </c>
      <c r="O3" s="188" t="s">
        <v>417</v>
      </c>
      <c r="P3" s="188" t="s">
        <v>417</v>
      </c>
      <c r="Q3" s="188" t="s">
        <v>417</v>
      </c>
      <c r="R3" s="188" t="s">
        <v>417</v>
      </c>
      <c r="S3" s="188" t="s">
        <v>417</v>
      </c>
      <c r="T3" s="188" t="s">
        <v>417</v>
      </c>
      <c r="U3" s="188" t="s">
        <v>417</v>
      </c>
      <c r="V3" s="188" t="s">
        <v>417</v>
      </c>
      <c r="W3" s="188" t="s">
        <v>417</v>
      </c>
      <c r="X3" s="188" t="s">
        <v>417</v>
      </c>
      <c r="Y3" s="188" t="s">
        <v>417</v>
      </c>
    </row>
    <row r="4" spans="1:25" ht="13.5" customHeight="1">
      <c r="A4" s="186" t="s">
        <v>67</v>
      </c>
      <c r="B4" s="186"/>
      <c r="C4" s="188" t="s">
        <v>418</v>
      </c>
      <c r="D4" s="188" t="s">
        <v>418</v>
      </c>
      <c r="E4" s="188" t="s">
        <v>418</v>
      </c>
      <c r="F4" s="188" t="s">
        <v>418</v>
      </c>
      <c r="G4" s="188" t="s">
        <v>418</v>
      </c>
      <c r="H4" s="188" t="s">
        <v>418</v>
      </c>
      <c r="I4" s="188" t="s">
        <v>418</v>
      </c>
      <c r="J4" s="188" t="s">
        <v>418</v>
      </c>
      <c r="K4" s="188" t="s">
        <v>418</v>
      </c>
      <c r="L4" s="188" t="s">
        <v>418</v>
      </c>
      <c r="M4" s="188" t="s">
        <v>418</v>
      </c>
      <c r="N4" s="188" t="s">
        <v>418</v>
      </c>
      <c r="O4" s="188" t="s">
        <v>418</v>
      </c>
      <c r="P4" s="188" t="s">
        <v>418</v>
      </c>
      <c r="Q4" s="188" t="s">
        <v>418</v>
      </c>
      <c r="R4" s="188" t="s">
        <v>418</v>
      </c>
      <c r="S4" s="188" t="s">
        <v>418</v>
      </c>
      <c r="T4" s="188" t="s">
        <v>418</v>
      </c>
      <c r="U4" s="188" t="s">
        <v>418</v>
      </c>
      <c r="V4" s="188" t="s">
        <v>549</v>
      </c>
      <c r="W4" s="188" t="s">
        <v>418</v>
      </c>
      <c r="X4" s="188" t="s">
        <v>418</v>
      </c>
      <c r="Y4" s="188" t="s">
        <v>971</v>
      </c>
    </row>
    <row r="5" spans="1:25" ht="13.5" customHeight="1">
      <c r="A5" s="186" t="s">
        <v>68</v>
      </c>
      <c r="B5" s="186"/>
      <c r="C5" s="188"/>
      <c r="D5" s="188"/>
      <c r="E5" s="188"/>
      <c r="F5" s="188"/>
      <c r="G5" s="188"/>
      <c r="H5" s="188"/>
      <c r="I5" s="188"/>
      <c r="J5" s="188"/>
      <c r="K5" s="188"/>
      <c r="L5" s="188"/>
      <c r="M5" s="188"/>
      <c r="N5" s="188"/>
      <c r="O5" s="188"/>
      <c r="P5" s="188"/>
      <c r="Q5" s="188"/>
      <c r="R5" s="188"/>
      <c r="S5" s="188"/>
      <c r="T5" s="188"/>
      <c r="U5" s="188"/>
      <c r="V5" s="188"/>
      <c r="W5" s="188"/>
      <c r="X5" s="188"/>
      <c r="Y5" s="188"/>
    </row>
    <row r="6" spans="1:25" ht="13.5" customHeight="1">
      <c r="A6" s="186" t="s">
        <v>69</v>
      </c>
      <c r="B6" s="186"/>
      <c r="C6" s="188"/>
      <c r="D6" s="188"/>
      <c r="E6" s="188"/>
      <c r="F6" s="188"/>
      <c r="G6" s="188"/>
      <c r="H6" s="188"/>
      <c r="I6" s="188"/>
      <c r="J6" s="188"/>
      <c r="K6" s="188"/>
      <c r="L6" s="188"/>
      <c r="M6" s="188"/>
      <c r="N6" s="188"/>
      <c r="O6" s="188"/>
      <c r="P6" s="188"/>
      <c r="Q6" s="188"/>
      <c r="R6" s="188"/>
      <c r="S6" s="188"/>
      <c r="T6" s="188"/>
      <c r="U6" s="188"/>
      <c r="V6" s="188"/>
      <c r="W6" s="188"/>
      <c r="X6" s="188"/>
      <c r="Y6" s="188"/>
    </row>
    <row r="7" spans="1:25" ht="13.5" customHeight="1">
      <c r="A7" s="186" t="s">
        <v>82</v>
      </c>
      <c r="B7" s="186"/>
      <c r="C7" s="188"/>
      <c r="D7" s="188"/>
      <c r="E7" s="188"/>
      <c r="F7" s="188"/>
      <c r="G7" s="188"/>
      <c r="H7" s="188"/>
      <c r="I7" s="188"/>
      <c r="J7" s="188"/>
      <c r="K7" s="188"/>
      <c r="L7" s="188"/>
      <c r="M7" s="188"/>
      <c r="N7" s="188"/>
      <c r="O7" s="188"/>
      <c r="P7" s="188"/>
      <c r="Q7" s="188"/>
      <c r="R7" s="188"/>
      <c r="S7" s="188"/>
      <c r="T7" s="188"/>
      <c r="U7" s="188"/>
      <c r="V7" s="188"/>
      <c r="W7" s="188"/>
      <c r="X7" s="188"/>
      <c r="Y7" s="188"/>
    </row>
    <row r="8" spans="1:25" ht="13.5" customHeight="1">
      <c r="A8" s="186" t="s">
        <v>70</v>
      </c>
      <c r="B8" s="186"/>
      <c r="C8" s="188"/>
      <c r="D8" s="188"/>
      <c r="E8" s="188"/>
      <c r="F8" s="188"/>
      <c r="G8" s="188"/>
      <c r="H8" s="188"/>
      <c r="I8" s="188"/>
      <c r="J8" s="188"/>
      <c r="K8" s="188"/>
      <c r="L8" s="188"/>
      <c r="M8" s="188"/>
      <c r="N8" s="188"/>
      <c r="O8" s="188"/>
      <c r="P8" s="188"/>
      <c r="Q8" s="188"/>
      <c r="R8" s="188"/>
      <c r="S8" s="188"/>
      <c r="T8" s="188"/>
      <c r="U8" s="188"/>
      <c r="V8" s="188"/>
      <c r="W8" s="188"/>
      <c r="X8" s="188"/>
      <c r="Y8" s="188"/>
    </row>
    <row r="9" spans="1:25" ht="13.5" customHeight="1">
      <c r="A9" s="186" t="s">
        <v>71</v>
      </c>
      <c r="B9" s="186"/>
      <c r="C9" s="188"/>
      <c r="D9" s="188"/>
      <c r="E9" s="188"/>
      <c r="F9" s="188"/>
      <c r="G9" s="188"/>
      <c r="H9" s="188"/>
      <c r="I9" s="188"/>
      <c r="J9" s="188"/>
      <c r="K9" s="188"/>
      <c r="L9" s="188"/>
      <c r="M9" s="188"/>
      <c r="N9" s="188"/>
      <c r="O9" s="188"/>
      <c r="P9" s="188"/>
      <c r="Q9" s="188"/>
      <c r="R9" s="188"/>
      <c r="S9" s="188"/>
      <c r="T9" s="188"/>
      <c r="U9" s="188"/>
      <c r="V9" s="188"/>
      <c r="W9" s="188"/>
      <c r="X9" s="188"/>
      <c r="Y9" s="188"/>
    </row>
    <row r="10" spans="1:25" ht="15" customHeight="1">
      <c r="A10" s="189" t="s">
        <v>126</v>
      </c>
      <c r="B10" s="189"/>
      <c r="C10" s="188" t="s">
        <v>419</v>
      </c>
      <c r="D10" s="188" t="s">
        <v>419</v>
      </c>
      <c r="E10" s="188" t="s">
        <v>419</v>
      </c>
      <c r="F10" s="188" t="s">
        <v>419</v>
      </c>
      <c r="G10" s="188" t="s">
        <v>419</v>
      </c>
      <c r="H10" s="188" t="s">
        <v>419</v>
      </c>
      <c r="I10" s="188" t="s">
        <v>419</v>
      </c>
      <c r="J10" s="188" t="s">
        <v>419</v>
      </c>
      <c r="K10" s="188" t="s">
        <v>419</v>
      </c>
      <c r="L10" s="188" t="s">
        <v>419</v>
      </c>
      <c r="M10" s="188" t="s">
        <v>419</v>
      </c>
      <c r="N10" s="188" t="s">
        <v>419</v>
      </c>
      <c r="O10" s="188" t="s">
        <v>419</v>
      </c>
      <c r="P10" s="188" t="s">
        <v>419</v>
      </c>
      <c r="Q10" s="188" t="s">
        <v>419</v>
      </c>
      <c r="R10" s="188" t="s">
        <v>419</v>
      </c>
      <c r="S10" s="188" t="s">
        <v>419</v>
      </c>
      <c r="T10" s="188" t="s">
        <v>419</v>
      </c>
      <c r="U10" s="188" t="s">
        <v>419</v>
      </c>
      <c r="V10" s="188" t="s">
        <v>419</v>
      </c>
      <c r="W10" s="188" t="s">
        <v>419</v>
      </c>
      <c r="X10" s="188" t="s">
        <v>419</v>
      </c>
      <c r="Y10" s="188" t="s">
        <v>419</v>
      </c>
    </row>
    <row r="11" spans="1:25" ht="13.5" customHeight="1">
      <c r="A11" s="186" t="s">
        <v>72</v>
      </c>
      <c r="B11" s="186"/>
      <c r="C11" s="188" t="s">
        <v>420</v>
      </c>
      <c r="D11" s="188" t="s">
        <v>420</v>
      </c>
      <c r="E11" s="188" t="s">
        <v>420</v>
      </c>
      <c r="F11" s="188" t="s">
        <v>420</v>
      </c>
      <c r="G11" s="188" t="s">
        <v>420</v>
      </c>
      <c r="H11" s="188" t="s">
        <v>420</v>
      </c>
      <c r="I11" s="188" t="s">
        <v>420</v>
      </c>
      <c r="J11" s="188" t="s">
        <v>420</v>
      </c>
      <c r="K11" s="188" t="s">
        <v>420</v>
      </c>
      <c r="L11" s="188" t="s">
        <v>420</v>
      </c>
      <c r="M11" s="188" t="s">
        <v>420</v>
      </c>
      <c r="N11" s="188" t="s">
        <v>420</v>
      </c>
      <c r="O11" s="188" t="s">
        <v>420</v>
      </c>
      <c r="P11" s="188" t="s">
        <v>420</v>
      </c>
      <c r="Q11" s="188" t="s">
        <v>420</v>
      </c>
      <c r="R11" s="188" t="s">
        <v>420</v>
      </c>
      <c r="S11" s="188" t="s">
        <v>420</v>
      </c>
      <c r="T11" s="188" t="s">
        <v>420</v>
      </c>
      <c r="U11" s="188" t="s">
        <v>420</v>
      </c>
      <c r="V11" s="188" t="s">
        <v>420</v>
      </c>
      <c r="W11" s="188" t="s">
        <v>550</v>
      </c>
      <c r="X11" s="188" t="s">
        <v>550</v>
      </c>
      <c r="Y11" s="188" t="s">
        <v>550</v>
      </c>
    </row>
    <row r="12" spans="1:25" ht="13.5" customHeight="1">
      <c r="A12" s="186" t="s">
        <v>73</v>
      </c>
      <c r="B12" s="186"/>
      <c r="C12" s="188" t="s">
        <v>421</v>
      </c>
      <c r="D12" s="188" t="s">
        <v>422</v>
      </c>
      <c r="E12" s="188" t="s">
        <v>423</v>
      </c>
      <c r="F12" s="188" t="s">
        <v>424</v>
      </c>
      <c r="G12" s="188" t="s">
        <v>425</v>
      </c>
      <c r="H12" s="188" t="s">
        <v>426</v>
      </c>
      <c r="I12" s="188" t="s">
        <v>427</v>
      </c>
      <c r="J12" s="188" t="s">
        <v>428</v>
      </c>
      <c r="K12" s="188" t="s">
        <v>429</v>
      </c>
      <c r="L12" s="188" t="s">
        <v>430</v>
      </c>
      <c r="M12" s="188" t="s">
        <v>431</v>
      </c>
      <c r="N12" s="188" t="s">
        <v>432</v>
      </c>
      <c r="O12" s="188" t="s">
        <v>433</v>
      </c>
      <c r="P12" s="188" t="s">
        <v>434</v>
      </c>
      <c r="Q12" s="188" t="s">
        <v>435</v>
      </c>
      <c r="R12" s="188" t="s">
        <v>436</v>
      </c>
      <c r="S12" s="188" t="s">
        <v>437</v>
      </c>
      <c r="T12" s="188" t="s">
        <v>438</v>
      </c>
      <c r="U12" s="188" t="s">
        <v>439</v>
      </c>
      <c r="V12" s="188" t="s">
        <v>551</v>
      </c>
      <c r="W12" s="188" t="s">
        <v>552</v>
      </c>
      <c r="X12" s="188" t="s">
        <v>815</v>
      </c>
      <c r="Y12" s="188" t="s">
        <v>969</v>
      </c>
    </row>
    <row r="13" spans="1:25" ht="13.5" customHeight="1">
      <c r="A13" s="190" t="s">
        <v>74</v>
      </c>
      <c r="B13" s="190"/>
      <c r="C13" s="188" t="s">
        <v>440</v>
      </c>
      <c r="D13" s="188" t="s">
        <v>440</v>
      </c>
      <c r="E13" s="188" t="s">
        <v>441</v>
      </c>
      <c r="F13" s="188" t="s">
        <v>441</v>
      </c>
      <c r="G13" s="188" t="s">
        <v>441</v>
      </c>
      <c r="H13" s="188" t="s">
        <v>441</v>
      </c>
      <c r="I13" s="188" t="s">
        <v>441</v>
      </c>
      <c r="J13" s="188" t="s">
        <v>441</v>
      </c>
      <c r="K13" s="188" t="s">
        <v>441</v>
      </c>
      <c r="L13" s="188" t="s">
        <v>441</v>
      </c>
      <c r="M13" s="188" t="s">
        <v>442</v>
      </c>
      <c r="N13" s="188" t="s">
        <v>442</v>
      </c>
      <c r="O13" s="188" t="s">
        <v>442</v>
      </c>
      <c r="P13" s="188" t="s">
        <v>442</v>
      </c>
      <c r="Q13" s="188" t="s">
        <v>442</v>
      </c>
      <c r="R13" s="188" t="s">
        <v>442</v>
      </c>
      <c r="S13" s="188" t="s">
        <v>442</v>
      </c>
      <c r="T13" s="188" t="s">
        <v>442</v>
      </c>
      <c r="U13" s="188" t="s">
        <v>442</v>
      </c>
      <c r="V13" s="188" t="s">
        <v>442</v>
      </c>
      <c r="W13" s="188" t="s">
        <v>553</v>
      </c>
      <c r="X13" s="188" t="s">
        <v>553</v>
      </c>
      <c r="Y13" s="188" t="s">
        <v>553</v>
      </c>
    </row>
    <row r="14" spans="1:25" ht="13.5" customHeight="1">
      <c r="A14" s="186" t="s">
        <v>83</v>
      </c>
      <c r="B14" s="186"/>
      <c r="C14" s="188" t="s">
        <v>443</v>
      </c>
      <c r="D14" s="188" t="s">
        <v>443</v>
      </c>
      <c r="E14" s="188" t="s">
        <v>443</v>
      </c>
      <c r="F14" s="188" t="s">
        <v>443</v>
      </c>
      <c r="G14" s="188" t="s">
        <v>443</v>
      </c>
      <c r="H14" s="188" t="s">
        <v>443</v>
      </c>
      <c r="I14" s="188" t="s">
        <v>443</v>
      </c>
      <c r="J14" s="188" t="s">
        <v>443</v>
      </c>
      <c r="K14" s="188" t="s">
        <v>443</v>
      </c>
      <c r="L14" s="188" t="s">
        <v>443</v>
      </c>
      <c r="M14" s="188" t="s">
        <v>443</v>
      </c>
      <c r="N14" s="188" t="s">
        <v>444</v>
      </c>
      <c r="O14" s="188" t="s">
        <v>444</v>
      </c>
      <c r="P14" s="188" t="s">
        <v>444</v>
      </c>
      <c r="Q14" s="188" t="s">
        <v>443</v>
      </c>
      <c r="R14" s="188" t="s">
        <v>443</v>
      </c>
      <c r="S14" s="188" t="s">
        <v>443</v>
      </c>
      <c r="T14" s="188" t="s">
        <v>443</v>
      </c>
      <c r="U14" s="188" t="s">
        <v>443</v>
      </c>
      <c r="V14" s="188" t="s">
        <v>443</v>
      </c>
      <c r="W14" s="188" t="s">
        <v>443</v>
      </c>
      <c r="X14" s="188" t="s">
        <v>443</v>
      </c>
      <c r="Y14" s="188" t="s">
        <v>554</v>
      </c>
    </row>
    <row r="15" spans="1:25" ht="13.5" customHeight="1">
      <c r="A15" s="186" t="s">
        <v>75</v>
      </c>
      <c r="B15" s="186"/>
      <c r="C15" s="188" t="s">
        <v>445</v>
      </c>
      <c r="D15" s="188" t="s">
        <v>445</v>
      </c>
      <c r="E15" s="188" t="s">
        <v>445</v>
      </c>
      <c r="F15" s="188" t="s">
        <v>445</v>
      </c>
      <c r="G15" s="188" t="s">
        <v>445</v>
      </c>
      <c r="H15" s="188" t="s">
        <v>445</v>
      </c>
      <c r="I15" s="188" t="s">
        <v>445</v>
      </c>
      <c r="J15" s="188" t="s">
        <v>445</v>
      </c>
      <c r="K15" s="188" t="s">
        <v>445</v>
      </c>
      <c r="L15" s="188" t="s">
        <v>445</v>
      </c>
      <c r="M15" s="188" t="s">
        <v>445</v>
      </c>
      <c r="N15" s="188" t="s">
        <v>445</v>
      </c>
      <c r="O15" s="188" t="s">
        <v>445</v>
      </c>
      <c r="P15" s="188" t="s">
        <v>445</v>
      </c>
      <c r="Q15" s="188" t="s">
        <v>445</v>
      </c>
      <c r="R15" s="188" t="s">
        <v>445</v>
      </c>
      <c r="S15" s="188" t="s">
        <v>445</v>
      </c>
      <c r="T15" s="188" t="s">
        <v>445</v>
      </c>
      <c r="U15" s="188" t="s">
        <v>445</v>
      </c>
      <c r="V15" s="188" t="s">
        <v>445</v>
      </c>
      <c r="W15" s="188" t="s">
        <v>554</v>
      </c>
      <c r="X15" s="188" t="s">
        <v>554</v>
      </c>
      <c r="Y15" s="188" t="s">
        <v>972</v>
      </c>
    </row>
    <row r="16" spans="1:25" ht="13.5" customHeight="1">
      <c r="A16" s="186" t="s">
        <v>76</v>
      </c>
      <c r="B16" s="186"/>
      <c r="C16" s="188" t="s">
        <v>446</v>
      </c>
      <c r="D16" s="188" t="s">
        <v>447</v>
      </c>
      <c r="E16" s="188" t="s">
        <v>448</v>
      </c>
      <c r="F16" s="188" t="s">
        <v>449</v>
      </c>
      <c r="G16" s="188" t="s">
        <v>450</v>
      </c>
      <c r="H16" s="188" t="s">
        <v>451</v>
      </c>
      <c r="I16" s="188" t="s">
        <v>452</v>
      </c>
      <c r="J16" s="188" t="s">
        <v>453</v>
      </c>
      <c r="K16" s="188" t="s">
        <v>454</v>
      </c>
      <c r="L16" s="188" t="s">
        <v>455</v>
      </c>
      <c r="M16" s="188" t="s">
        <v>456</v>
      </c>
      <c r="N16" s="188" t="s">
        <v>457</v>
      </c>
      <c r="O16" s="188" t="s">
        <v>458</v>
      </c>
      <c r="P16" s="188" t="s">
        <v>459</v>
      </c>
      <c r="Q16" s="188" t="s">
        <v>460</v>
      </c>
      <c r="R16" s="188" t="s">
        <v>461</v>
      </c>
      <c r="S16" s="188" t="s">
        <v>462</v>
      </c>
      <c r="T16" s="188" t="s">
        <v>463</v>
      </c>
      <c r="U16" s="188" t="s">
        <v>464</v>
      </c>
      <c r="V16" s="188" t="s">
        <v>555</v>
      </c>
      <c r="W16" s="188" t="s">
        <v>556</v>
      </c>
      <c r="X16" s="188" t="s">
        <v>818</v>
      </c>
      <c r="Y16" s="188" t="s">
        <v>973</v>
      </c>
    </row>
    <row r="17" spans="1:25" ht="13.5" customHeight="1">
      <c r="A17" s="186" t="s">
        <v>77</v>
      </c>
      <c r="B17" s="186"/>
      <c r="C17" s="188" t="s">
        <v>465</v>
      </c>
      <c r="D17" s="188" t="s">
        <v>466</v>
      </c>
      <c r="E17" s="188" t="s">
        <v>467</v>
      </c>
      <c r="F17" s="188" t="s">
        <v>468</v>
      </c>
      <c r="G17" s="188" t="s">
        <v>469</v>
      </c>
      <c r="H17" s="188" t="s">
        <v>470</v>
      </c>
      <c r="I17" s="188" t="s">
        <v>471</v>
      </c>
      <c r="J17" s="188" t="s">
        <v>472</v>
      </c>
      <c r="K17" s="188" t="s">
        <v>473</v>
      </c>
      <c r="L17" s="188" t="s">
        <v>474</v>
      </c>
      <c r="M17" s="188" t="s">
        <v>475</v>
      </c>
      <c r="N17" s="188" t="s">
        <v>476</v>
      </c>
      <c r="O17" s="188" t="s">
        <v>477</v>
      </c>
      <c r="P17" s="188" t="s">
        <v>478</v>
      </c>
      <c r="Q17" s="188" t="s">
        <v>479</v>
      </c>
      <c r="R17" s="188" t="s">
        <v>480</v>
      </c>
      <c r="S17" s="188" t="s">
        <v>481</v>
      </c>
      <c r="T17" s="188" t="s">
        <v>482</v>
      </c>
      <c r="U17" s="188" t="s">
        <v>483</v>
      </c>
      <c r="V17" s="188" t="s">
        <v>557</v>
      </c>
      <c r="W17" s="188" t="s">
        <v>558</v>
      </c>
      <c r="X17" s="188" t="s">
        <v>819</v>
      </c>
      <c r="Y17" s="188" t="s">
        <v>974</v>
      </c>
    </row>
    <row r="18" spans="1:25" ht="13.5" customHeight="1">
      <c r="A18" s="186" t="s">
        <v>78</v>
      </c>
      <c r="B18" s="186"/>
      <c r="C18" s="188" t="s">
        <v>484</v>
      </c>
      <c r="D18" s="188" t="s">
        <v>485</v>
      </c>
      <c r="E18" s="188" t="s">
        <v>486</v>
      </c>
      <c r="F18" s="188" t="s">
        <v>487</v>
      </c>
      <c r="G18" s="188" t="s">
        <v>488</v>
      </c>
      <c r="H18" s="188" t="s">
        <v>489</v>
      </c>
      <c r="I18" s="188" t="s">
        <v>490</v>
      </c>
      <c r="J18" s="188" t="s">
        <v>491</v>
      </c>
      <c r="K18" s="188" t="s">
        <v>492</v>
      </c>
      <c r="L18" s="188" t="s">
        <v>493</v>
      </c>
      <c r="M18" s="188" t="s">
        <v>494</v>
      </c>
      <c r="N18" s="188" t="s">
        <v>495</v>
      </c>
      <c r="O18" s="188" t="s">
        <v>496</v>
      </c>
      <c r="P18" s="188" t="s">
        <v>497</v>
      </c>
      <c r="Q18" s="188" t="s">
        <v>498</v>
      </c>
      <c r="R18" s="188" t="s">
        <v>499</v>
      </c>
      <c r="S18" s="188" t="s">
        <v>500</v>
      </c>
      <c r="T18" s="188" t="s">
        <v>501</v>
      </c>
      <c r="U18" s="188" t="s">
        <v>502</v>
      </c>
      <c r="V18" s="188" t="s">
        <v>559</v>
      </c>
      <c r="W18" s="188" t="s">
        <v>560</v>
      </c>
      <c r="X18" s="188" t="s">
        <v>816</v>
      </c>
      <c r="Y18" s="188" t="s">
        <v>975</v>
      </c>
    </row>
    <row r="19" spans="1:25" ht="13.5" customHeight="1">
      <c r="A19" s="186" t="s">
        <v>79</v>
      </c>
      <c r="B19" s="186"/>
      <c r="C19" s="188" t="s">
        <v>503</v>
      </c>
      <c r="D19" s="188" t="s">
        <v>504</v>
      </c>
      <c r="E19" s="188" t="s">
        <v>505</v>
      </c>
      <c r="F19" s="188" t="s">
        <v>506</v>
      </c>
      <c r="G19" s="188" t="s">
        <v>507</v>
      </c>
      <c r="H19" s="188" t="s">
        <v>508</v>
      </c>
      <c r="I19" s="188" t="s">
        <v>509</v>
      </c>
      <c r="J19" s="188" t="s">
        <v>510</v>
      </c>
      <c r="K19" s="188" t="s">
        <v>511</v>
      </c>
      <c r="L19" s="188" t="s">
        <v>512</v>
      </c>
      <c r="M19" s="188" t="s">
        <v>513</v>
      </c>
      <c r="N19" s="188" t="s">
        <v>514</v>
      </c>
      <c r="O19" s="188" t="s">
        <v>515</v>
      </c>
      <c r="P19" s="188" t="s">
        <v>516</v>
      </c>
      <c r="Q19" s="188" t="s">
        <v>517</v>
      </c>
      <c r="R19" s="188" t="s">
        <v>518</v>
      </c>
      <c r="S19" s="188" t="s">
        <v>519</v>
      </c>
      <c r="T19" s="188" t="s">
        <v>520</v>
      </c>
      <c r="U19" s="188" t="s">
        <v>521</v>
      </c>
      <c r="V19" s="188" t="s">
        <v>521</v>
      </c>
      <c r="W19" s="188" t="s">
        <v>561</v>
      </c>
      <c r="X19" s="188" t="s">
        <v>817</v>
      </c>
      <c r="Y19" s="188" t="s">
        <v>976</v>
      </c>
    </row>
    <row r="20" spans="1:25" ht="13.5" customHeight="1">
      <c r="A20" s="186" t="s">
        <v>80</v>
      </c>
      <c r="B20" s="186"/>
      <c r="C20" s="188" t="s">
        <v>522</v>
      </c>
      <c r="D20" s="188" t="s">
        <v>523</v>
      </c>
      <c r="E20" s="188" t="s">
        <v>524</v>
      </c>
      <c r="F20" s="188" t="s">
        <v>525</v>
      </c>
      <c r="G20" s="188" t="s">
        <v>526</v>
      </c>
      <c r="H20" s="188" t="s">
        <v>527</v>
      </c>
      <c r="I20" s="188" t="s">
        <v>528</v>
      </c>
      <c r="J20" s="188" t="s">
        <v>529</v>
      </c>
      <c r="K20" s="188" t="s">
        <v>530</v>
      </c>
      <c r="L20" s="188" t="s">
        <v>531</v>
      </c>
      <c r="M20" s="188" t="s">
        <v>532</v>
      </c>
      <c r="N20" s="188" t="s">
        <v>533</v>
      </c>
      <c r="O20" s="188" t="s">
        <v>534</v>
      </c>
      <c r="P20" s="188" t="s">
        <v>535</v>
      </c>
      <c r="Q20" s="188" t="s">
        <v>536</v>
      </c>
      <c r="R20" s="188" t="s">
        <v>537</v>
      </c>
      <c r="S20" s="188" t="s">
        <v>538</v>
      </c>
      <c r="T20" s="188" t="s">
        <v>539</v>
      </c>
      <c r="U20" s="188" t="s">
        <v>540</v>
      </c>
      <c r="V20" s="188" t="s">
        <v>562</v>
      </c>
      <c r="W20" s="188" t="s">
        <v>563</v>
      </c>
      <c r="X20" s="188" t="s">
        <v>814</v>
      </c>
      <c r="Y20" s="188" t="s">
        <v>970</v>
      </c>
    </row>
    <row r="21" spans="1:25" ht="13.5" customHeight="1">
      <c r="A21" s="186" t="s">
        <v>81</v>
      </c>
      <c r="B21" s="186"/>
      <c r="C21" s="188" t="s">
        <v>541</v>
      </c>
      <c r="D21" s="188" t="s">
        <v>541</v>
      </c>
      <c r="E21" s="188" t="s">
        <v>541</v>
      </c>
      <c r="F21" s="188" t="s">
        <v>541</v>
      </c>
      <c r="G21" s="188" t="s">
        <v>541</v>
      </c>
      <c r="H21" s="188" t="s">
        <v>541</v>
      </c>
      <c r="I21" s="188" t="s">
        <v>541</v>
      </c>
      <c r="J21" s="188" t="s">
        <v>541</v>
      </c>
      <c r="K21" s="188" t="s">
        <v>541</v>
      </c>
      <c r="L21" s="188" t="s">
        <v>541</v>
      </c>
      <c r="M21" s="188" t="s">
        <v>541</v>
      </c>
      <c r="N21" s="188" t="s">
        <v>541</v>
      </c>
      <c r="O21" s="188" t="s">
        <v>541</v>
      </c>
      <c r="P21" s="188" t="s">
        <v>541</v>
      </c>
      <c r="Q21" s="188" t="s">
        <v>541</v>
      </c>
      <c r="R21" s="188" t="s">
        <v>541</v>
      </c>
      <c r="S21" s="188" t="s">
        <v>541</v>
      </c>
      <c r="T21" s="188" t="s">
        <v>541</v>
      </c>
      <c r="U21" s="188" t="s">
        <v>541</v>
      </c>
      <c r="V21" s="188" t="s">
        <v>541</v>
      </c>
      <c r="W21" s="188" t="s">
        <v>541</v>
      </c>
      <c r="X21" s="188" t="s">
        <v>541</v>
      </c>
      <c r="Y21" s="188" t="s">
        <v>977</v>
      </c>
    </row>
    <row r="22" spans="1:25" ht="13.5" customHeight="1">
      <c r="A22" s="186" t="s">
        <v>207</v>
      </c>
      <c r="B22" s="186"/>
      <c r="C22" s="23" t="str">
        <f>MID(C4,7,FIND(",",C4)-4)&amp;IF(C5="","",IF(C6="",". &amp; "&amp;MID(C5,7,FIND(",",C5)-4),". et al"))&amp;". ("&amp;C1&amp;"). "&amp;PROPER(MID(C10,7,99))&amp;".  [[journalName]]. "&amp;MID(C12,7,99)&amp;"("&amp;MID(C13,7,99)&amp;")"&amp;": "&amp;MID(C18,7,99)&amp;"-"&amp;MID(C19,7,99)&amp;"."</f>
        <v>Sundberg, J. (1992). Finland.  [[journalName]]. 22(4): 391-399.</v>
      </c>
      <c r="D22" s="23" t="str">
        <f t="shared" ref="D22:S22" si="6">MID(D4,7,FIND(",",D4)-4)&amp;IF(D5="","",IF(D6="",". &amp; "&amp;MID(D5,7,FIND(",",D5)-4),". et al"))&amp;". ("&amp;D1&amp;"). "&amp;PROPER(MID(D10,7,99))&amp;".  [[journalName]]. "&amp;MID(D12,7,99)&amp;"("&amp;MID(D13,7,99)&amp;")"&amp;": "&amp;MID(D18,7,99)&amp;"-"&amp;MID(D19,7,99)&amp;"."</f>
        <v>Sundberg, J. (1993). Finland.  [[journalName]]. 24(4): 419-423.</v>
      </c>
      <c r="E22" s="23" t="str">
        <f t="shared" si="6"/>
        <v>Sundberg, J. (1994). Finland.  [[journalName]]. 26(3-4): 289-292.</v>
      </c>
      <c r="F22" s="23" t="str">
        <f t="shared" si="6"/>
        <v>Sundberg, J. (1995). Finland.  [[journalName]]. 28(3-4): 323-331.</v>
      </c>
      <c r="G22" s="23" t="str">
        <f t="shared" si="6"/>
        <v>Sundberg, J. (1996). Finland.  [[journalName]]. 30(3-4): 321-330.</v>
      </c>
      <c r="H22" s="23" t="str">
        <f t="shared" si="6"/>
        <v>Sundberg, J. (1997). Finland.  [[journalName]]. 32(3-4): 357-361.</v>
      </c>
      <c r="I22" s="23" t="str">
        <f t="shared" si="6"/>
        <v>Sundberg, J. (1998). Finland.  [[journalName]]. 34(3-4): 389-391.</v>
      </c>
      <c r="J22" s="23" t="str">
        <f t="shared" si="6"/>
        <v>Sundberg, J. (1999). Finland.  [[journalName]]. 36(3-4): 383-386.</v>
      </c>
      <c r="K22" s="23" t="str">
        <f t="shared" si="6"/>
        <v>Sundberg, J. (2000). Finland.  [[journalName]]. 38(3-4): 374-381.</v>
      </c>
      <c r="L22" s="23" t="str">
        <f t="shared" si="6"/>
        <v>Sundberg, J. (2001). Finland.  [[journalName]]. 40(3-4): 291-299.</v>
      </c>
      <c r="M22" s="23" t="str">
        <f t="shared" si="6"/>
        <v>Sundberg, J. (2002). Finland.  [[journalName]]. 41(7-8): 952-954.</v>
      </c>
      <c r="N22" s="23" t="str">
        <f t="shared" si="6"/>
        <v>Sundberg, J. (2003). Finland.  [[journalName]]. 42(7-8): 940-942.</v>
      </c>
      <c r="O22" s="23" t="str">
        <f t="shared" si="6"/>
        <v>Sundberg, J. (2004). Finland.  [[journalName]]. 43(7-8): 1000-1005.</v>
      </c>
      <c r="P22" s="23" t="str">
        <f t="shared" si="6"/>
        <v>Sundberg, J. (2005). Finland.  [[journalName]]. 44(7-8): 1008-1011.</v>
      </c>
      <c r="Q22" s="23" t="str">
        <f t="shared" si="6"/>
        <v>Sundberg, J. (2006). Finland.  [[journalName]]. 45(7-8): 1101-1103.</v>
      </c>
      <c r="R22" s="23" t="str">
        <f t="shared" si="6"/>
        <v>Sundberg, J. (2007). Finland.  [[journalName]]. 46(7-8): 949-952.</v>
      </c>
      <c r="S22" s="23" t="str">
        <f t="shared" si="6"/>
        <v>Sundberg, J. (2008). Finland.  [[journalName]]. 47(7-8): 969-975.</v>
      </c>
      <c r="T22" s="23" t="str">
        <f>MID(T4,7,FIND(",",T4)-4)&amp;IF(T5="","",IF(T6="",". &amp; "&amp;MID(T5,7,FIND(",",T5)-4),". et al"))&amp;". ("&amp;T1&amp;"). "&amp;PROPER(MID(T10,7,99))&amp;".  [[journalName]]. "&amp;MID(T12,7,99)&amp;"("&amp;MID(T13,7,99)&amp;")"&amp;": "&amp;MID(T18,7,99)&amp;"-"&amp;MID(T19,7,99)&amp;"."</f>
        <v>Sundberg, J. (2009). Finland.  [[journalName]]. 48(7-8): 956-958.</v>
      </c>
      <c r="U22" s="23" t="str">
        <f>MID(U4,7,FIND(",",U4)-4)&amp;IF(U5="","",IF(U6="",". &amp; "&amp;MID(U5,7,FIND(",",U5)-4),". et al"))&amp;". ("&amp;U1&amp;"). "&amp;PROPER(MID(U10,7,99))&amp;".  [[journalName]]. "&amp;MID(U12,7,99)&amp;"("&amp;MID(U13,7,99)&amp;")"&amp;": "&amp;MID(U18,7,99)&amp;"-"&amp;MID(U19,7,99)&amp;"."</f>
        <v>Sundberg, J. (2010). Finland.  [[journalName]]. 49(7-8): 964-969.</v>
      </c>
      <c r="V22" s="23" t="str">
        <f>MID(V4,7,FIND(",",V4)-4)&amp;IF(V5="","",IF(V6="",". &amp; "&amp;MID(V5,7,FIND(",",V5)-4),". et al"))&amp;". ("&amp;V1&amp;"). "&amp;PROPER(MID(V10,7,99))&amp;".  [[journalName]]. "&amp;MID(V12,7,99)&amp;"("&amp;MID(V13,7,99)&amp;")"&amp;": "&amp;MID(V18,7,99)&amp;"-"&amp;MID(V19,7,99)&amp;"."</f>
        <v>SUNDBERG, J. (2011). Finland.  [[journalName]]. 50(7-8): 965-969.</v>
      </c>
      <c r="W22" s="23" t="str">
        <f>MID(W4,7,FIND(",",W4)-4)&amp;IF(W5="","",IF(W6="",". &amp; "&amp;MID(W5,7,FIND(",",W5)-4),". et al"))&amp;". ("&amp;W1&amp;"). "&amp;PROPER(MID(W10,7,99))&amp;".  [[journalName]]. "&amp;MID(W12,7,99)&amp;"("&amp;MID(W13,7,99)&amp;")"&amp;": "&amp;MID(W18,7,99)&amp;"-"&amp;MID(W19,7,99)&amp;"."</f>
        <v>Sundberg, J. (2012). Finland.  [[journalName]]. 51(1): 96-102.</v>
      </c>
      <c r="X22" s="23" t="str">
        <f>MID(X4,7,FIND(",",X4)-4)&amp;IF(X5="","",IF(X6="",". &amp; "&amp;MID(X5,7,FIND(",",X5)-4),". et al"))&amp;". ("&amp;X1&amp;"). "&amp;PROPER(MID(X10,7,99))&amp;".  [[journalName]]. "&amp;MID(X12,7,99)&amp;"("&amp;MID(X13,7,99)&amp;")"&amp;": "&amp;MID(X18,7,99)&amp;"-"&amp;MID(X19,7,99)&amp;"."</f>
        <v>Sundberg, J. (2013). Finland.  [[journalName]]. 52(1): 65-69.</v>
      </c>
      <c r="Y22" s="23" t="str">
        <f t="shared" ref="Y22" si="7">MID(Y4,7,FIND(",",Y4)-4)&amp;IF(Y5="","",IF(Y6="",". &amp; "&amp;MID(Y5,7,FIND(",",Y5)-4),". et al"))&amp;". ("&amp;Y1&amp;"). "&amp;PROPER(MID(Y10,7,99))&amp;".  [[journalName]]. "&amp;MID(Y12,7,99)&amp;"("&amp;MID(Y13,7,99)&amp;")"&amp;": "&amp;MID(Y18,7,99)&amp;"-"&amp;MID(Y19,7,99)&amp;"."</f>
        <v>PALONEN, E. (2017). Finland.  [[journalName]]. 56(1): 92-98.</v>
      </c>
    </row>
    <row r="23" spans="1:25" ht="13.5" customHeight="1">
      <c r="A23" s="189" t="s">
        <v>208</v>
      </c>
      <c r="B23" s="189"/>
      <c r="C23" s="191"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Finland
AU  - Sundberg, Jan
VL  - 22
JO  - European Journal of Political Research
IS  - 4
SP  - 391
EP  - 399
PY  - 1992
PB  - Blackwell Publishing Ltd
UR  - http://onlinelibrary.wiley.com/doi/10.1111/j.1475-6765.1992.tb00324.x/full</v>
      </c>
      <c r="D23" s="191" t="str">
        <f t="shared" ref="D23:X23" si="8">"TY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Finland
AU  - Sundberg, Jan
VL  - 24
JO  - European Journal of Political Research
IS  - 4
SP  - 419
EP  - 423
PY  - 1993
PB  - Blackwell Publishing Ltd
UR  - http://onlinelibrary.wiley.com/doi/10.1111/j.1475-6765.1993.tb00392.x/full</v>
      </c>
      <c r="E23" s="191" t="str">
        <f t="shared" si="8"/>
        <v>TY  - JOUR
TI  - Finland
AU  - Sundberg, Jan
VL  - 26
JO  - European Journal of Political Research
IS  - 3-4
SP  - 289
EP  - 292
PY  - 1994
PB  - Blackwell Publishing Ltd
UR  - http://onlinelibrary.wiley.com/doi/10.1111/j.1475-6765.1994.tb00448.x/full</v>
      </c>
      <c r="F23" s="191" t="str">
        <f t="shared" si="8"/>
        <v>TY  - JOUR
TI  - Finland
AU  - Sundberg, Jan
VL  - 28
JO  - European Journal of Political Research
IS  - 3-4
SP  - 323
EP  - 331
PY  - 1995
PB  - Blackwell Publishing Ltd
UR  - http://onlinelibrary.wiley.com/doi/10.1111/j.1475-6765.1995.tb00497.x/full</v>
      </c>
      <c r="G23" s="191" t="str">
        <f t="shared" si="8"/>
        <v>TY  - JOUR
TI  - Finland
AU  - Sundberg, Jan
VL  - 30
JO  - European Journal of Political Research
IS  - 3-4
SP  - 321
EP  - 330
PY  - 1996
PB  - Blackwell Publishing Ltd
UR  - http://onlinelibrary.wiley.com/doi/10.1111/j.1475-6765.1996.tb00684.x/full</v>
      </c>
      <c r="H23" s="191" t="str">
        <f t="shared" si="8"/>
        <v>TY  - JOUR
TI  - Finland
AU  - Sundberg, Jan
VL  - 32
JO  - European Journal of Political Research
IS  - 3-4
SP  - 357
EP  - 361
PY  - 1997
PB  - Blackwell Publishing Ltd
UR  - http://onlinelibrary.wiley.com/doi/10.1111/1475-6765.00046/full</v>
      </c>
      <c r="I23" s="191" t="str">
        <f t="shared" si="8"/>
        <v>TY  - JOUR
TI  - Finland
AU  - Sundberg, Jan
VL  - 34
JO  - European Journal of Political Research
IS  - 3-4
SP  - 389
EP  - 391
PY  - 1998
PB  - Blackwell Publishing Ltd
UR  - http://onlinelibrary.wiley.com/doi/10.1111/1475-6765.00046-i5/full</v>
      </c>
      <c r="J23" s="191" t="str">
        <f t="shared" si="8"/>
        <v>TY  - JOUR
TI  - Finland
AU  - Sundberg, Jan
VL  - 36
JO  - European Journal of Political Research
IS  - 3-4
SP  - 383
EP  - 386
PY  - 1999
PB  - Blackwell Publishing Ltd
UR  - http://onlinelibrary.wiley.com/doi/10.1111/j.1475-6765.1999.tb00714.x/full</v>
      </c>
      <c r="K23" s="191" t="str">
        <f t="shared" si="8"/>
        <v>TY  - JOUR
TI  - Finland
AU  - Sundberg, Jan
VL  - 38
JO  - European Journal of Political Research
IS  - 3-4
SP  - 374
EP  - 381
PY  - 2000
PB  - Blackwell Publishing Ltd
UR  - http://onlinelibrary.wiley.com/doi/10.1111/j.1475-6765.2000.tb01143.x/full</v>
      </c>
      <c r="L23" s="191" t="str">
        <f t="shared" si="8"/>
        <v>TY  - JOUR
TI  - Finland
AU  - Sundberg, Jan
VL  - 40
JO  - European Journal of Political Research
IS  - 3-4
SP  - 291
EP  - 299
PY  - 2001
PB  - Blackwell Publishing Ltd
UR  - http://onlinelibrary.wiley.com/doi/10.1111/1475-6765.00046-i2/full</v>
      </c>
      <c r="M23" s="191" t="str">
        <f t="shared" si="8"/>
        <v>TY  - JOUR
TI  - Finland
AU  - Sundberg, Jan
VL  - 41
JO  - European Journal of Political Research
IS  - 7-8
SP  - 952
EP  - 954
PY  - 2002
PB  - Blackwell Publishing Ltd
UR  - http://onlinelibrary.wiley.com/doi/10.1111/1475-6765.00044-i1/full</v>
      </c>
      <c r="N23" s="191" t="str">
        <f t="shared" si="8"/>
        <v>TY  - JOUR
TI  - Finland
AU  - Sundberg, Jan
VL  - 42
JO  - European Journal of Political Research
IS  - 7-8
SP  - 940
EP  - 942
PY  - 2003
PB  - Blackwell Publishing Ltd.
UR  - http://onlinelibrary.wiley.com/doi/10.1111/j.0304-4130.2003.00117.x/full</v>
      </c>
      <c r="O23" s="191" t="str">
        <f t="shared" si="8"/>
        <v>TY  - JOUR
TI  - Finland
AU  - Sundberg, Jan
VL  - 43
JO  - European Journal of Political Research
IS  - 7-8
SP  - 1000
EP  - 1005
PY  - 2004
PB  - Blackwell Publishing Ltd.
UR  - http://onlinelibrary.wiley.com/doi/10.1111/j.1475-6765.2004.00190.x/full</v>
      </c>
      <c r="P23" s="191" t="str">
        <f t="shared" si="8"/>
        <v>TY  - JOUR
TI  - Finland
AU  - Sundberg, Jan
VL  - 44
JO  - European Journal of Political Research
IS  - 7-8
SP  - 1008
EP  - 1011
PY  - 2005
PB  - Blackwell Publishing Ltd.
UR  - http://onlinelibrary.wiley.com/doi/10.1111/j.1475-6765.2005.00262.x/full</v>
      </c>
      <c r="Q23" s="191" t="str">
        <f t="shared" si="8"/>
        <v>TY  - JOUR
TI  - Finland
AU  - Sundberg, Jan
VL  - 45
JO  - European Journal of Political Research
IS  - 7-8
SP  - 1101
EP  - 1103
PY  - 2006
PB  - Blackwell Publishing Ltd
UR  - http://onlinelibrary.wiley.com/doi/10.1111/j.1475-6765.2006.00662.x/full</v>
      </c>
      <c r="R23" s="191" t="str">
        <f>"TY  - JOUR"&amp;CHAR(10)&amp;""&amp;R10&amp;CHAR(10)&amp;R4&amp;CHAR(10)&amp;IF(R5="","",R5&amp;CHAR(10))&amp;IF(R6="","",R6&amp;CHAR(10))&amp;IF(R7="","",R7&amp;CHAR(10))&amp;R11&amp;CHAR(10)&amp;R12&amp;CHAR(10)&amp;R13&amp;CHAR(10)&amp;R18&amp;CHAR(10)&amp;R19&amp;CHAR(10)&amp;R20&amp;CHAR(10)&amp;R14&amp;CHAR(10)&amp;LEFT(R16,13)&amp;"onlinelibrary.wiley.com/doi/"&amp;MID(R17,7,999)&amp;"/full"</f>
        <v>TY  - JOUR
TI  - Finland
AU  - Sundberg, Jan
JO  - European Journal of Political Research
VL  - 46
IS  - 7-8
SP  - 949
EP  - 952
PY  - 2007
PB  - Blackwell Publishing Ltd
UR  - http://onlinelibrary.wiley.com/doi/10.1111/j.1475-6765.2007.00737.x/full</v>
      </c>
      <c r="S23" s="191" t="str">
        <f t="shared" si="8"/>
        <v>TY  - JOUR
TI  - Finland
AU  - Sundberg, Jan
VL  - 47
JO  - European Journal of Political Research
IS  - 7-8
SP  - 969
EP  - 975
PY  - 2008
PB  - Blackwell Publishing Ltd
UR  - http://onlinelibrary.wiley.com/doi/10.1111/j.1475-6765.2008.00792.x/full</v>
      </c>
      <c r="T23" s="191" t="str">
        <f t="shared" si="8"/>
        <v>TY  - JOUR
TI  - Finland
AU  - Sundberg, Jan
VL  - 48
JO  - European Journal of Political Research
IS  - 7-8
SP  - 956
EP  - 958
PY  - 2009
PB  - Blackwell Publishing Ltd
UR  - http://onlinelibrary.wiley.com/doi/10.1111/j.1475-6765.2009.01856.x/full</v>
      </c>
      <c r="U23" s="191" t="str">
        <f t="shared" si="8"/>
        <v>TY  - JOUR
TI  - Finland
AU  - Sundberg, Jan
VL  - 49
JO  - European Journal of Political Research
IS  - 7-8
SP  - 964
EP  - 969
PY  - 2010
PB  - Blackwell Publishing Ltd
UR  - http://onlinelibrary.wiley.com/doi/10.1111/j.1475-6765.2010.01951.x/full</v>
      </c>
      <c r="V23" s="191" t="str">
        <f t="shared" si="8"/>
        <v>TY  - JOUR
TI  - Finland
AU  - SUNDBERG, JAN
VL  - 50
JO  - European Journal of Political Research
IS  - 7-8
SP  - 965
EP  - 969
PY  - 2011
PB  - Blackwell Publishing Ltd
UR  - http://onlinelibrary.wiley.com/doi/10.1111/j.1475-6765.2011.02020.x/full</v>
      </c>
      <c r="W23" s="191" t="str">
        <f t="shared" ref="W23" si="9">"TY  - JOUR"&amp;CHAR(10)&amp;""&amp;W10&amp;CHAR(10)&amp;W4&amp;CHAR(10)&amp;IF(W5="","",W5&amp;CHAR(10))&amp;IF(W6="","",W6&amp;CHAR(10))&amp;IF(W7="","",W7&amp;CHAR(10))&amp;W12&amp;CHAR(10)&amp;W11&amp;CHAR(10)&amp;W13&amp;CHAR(10)&amp;W18&amp;CHAR(10)&amp;W19&amp;CHAR(10)&amp;W20&amp;CHAR(10)&amp;W14&amp;CHAR(10)&amp;LEFT(W16,13)&amp;"onlinelibrary.wiley.com/doi/"&amp;MID(W17,7,999)&amp;"/full"</f>
        <v>TY  - JOUR
TI  - Finland
AU  - Sundberg, Jan
VL  - 51
JO  - European Journal of Political Research Political Data Yearbook
IS  - 1
SP  - 96
EP  - 102
PY  - 2012
PB  - Blackwell Publishing Ltd
UR  - http://onlinelibrary.wiley.com/doi/10.1111/j.2047-8852.2012.00010.x/full</v>
      </c>
      <c r="X23" s="191" t="str">
        <f t="shared" si="8"/>
        <v>TY  - JOUR
TI  - Finland
AU  - Sundberg, Jan
VL  - 52
JO  - European Journal of Political Research Political Data Yearbook
IS  - 1
SP  - 65
EP  - 69
PY  - 2013
PB  - Blackwell Publishing Ltd
UR  - http://onlinelibrary.wiley.com/doi/10.1111/j.2047-8852.12009/full</v>
      </c>
      <c r="Y23" s="191" t="str">
        <f t="shared" ref="Y23" si="10">"TY  - JOUR"&amp;CHAR(10)&amp;""&amp;Y10&amp;CHAR(10)&amp;Y4&amp;CHAR(10)&amp;IF(Y5="","",Y5&amp;CHAR(10))&amp;IF(Y6="","",Y6&amp;CHAR(10))&amp;IF(Y7="","",Y7&amp;CHAR(10))&amp;Y12&amp;CHAR(10)&amp;Y11&amp;CHAR(10)&amp;Y13&amp;CHAR(10)&amp;Y18&amp;CHAR(10)&amp;Y19&amp;CHAR(10)&amp;Y20&amp;CHAR(10)&amp;Y14&amp;CHAR(10)&amp;LEFT(Y16,13)&amp;"onlinelibrary.wiley.com/doi/"&amp;MID(Y17,7,999)&amp;"/full"</f>
        <v>TY  - JOUR
TI  - Finland
AU  - PALONEN, EMILIA
VL  - 56
JO  - European Journal of Political Research Political Data Yearbook
IS  - 1
SP  - 92
EP  - 98
PY  - 2017
SN  - 2047-8852
UR  - http://onlinelibrary.wiley.com/doi/10.1111/2047-8852.12170/full</v>
      </c>
    </row>
    <row r="24" spans="1:25" ht="13.5" customHeight="1">
      <c r="A24" s="189" t="s">
        <v>209</v>
      </c>
      <c r="B24" s="189"/>
      <c r="C24" s="191"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{ecprPDY_1992_finland,
title = "Finland",
author = "Sundberg, Jan",
journal = "European Journal of Political Research",
volume = 22,
number = 4,
pages = "391--399",
year = 1992,
publisher = "Blackwell Publishing Ltd"
}</v>
      </c>
      <c r="D24" s="191" t="str">
        <f t="shared" ref="D24:X24" si="11">"@article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{ecprPDY_1993_finland,
title = "Finland",
author = "Sundberg, Jan",
journal = "European Journal of Political Research",
volume = 24,
number = 4,
pages = "419--423",
year = 1993,
publisher = "Blackwell Publishing Ltd"
}</v>
      </c>
      <c r="E24" s="191" t="str">
        <f t="shared" si="11"/>
        <v>@article {ecprPDY_1994_finland,
title = "Finland",
author = "Sundberg, Jan",
journal = "European Journal of Political Research",
volume = 26,
number = 3-4,
pages = "289--292",
year = 1994,
publisher = "Blackwell Publishing Ltd"
}</v>
      </c>
      <c r="F24" s="191" t="str">
        <f t="shared" si="11"/>
        <v>@article {ecprPDY_1995_finland,
title = "Finland",
author = "Sundberg, Jan",
journal = "European Journal of Political Research",
volume = 28,
number = 3-4,
pages = "323--331",
year = 1995,
publisher = "Blackwell Publishing Ltd"
}</v>
      </c>
      <c r="G24" s="191" t="str">
        <f t="shared" si="11"/>
        <v>@article {ecprPDY_1996_finland,
title = "Finland",
author = "Sundberg, Jan",
journal = "European Journal of Political Research",
volume = 30,
number = 3-4,
pages = "321--330",
year = 1996,
publisher = "Blackwell Publishing Ltd"
}</v>
      </c>
      <c r="H24" s="191" t="str">
        <f t="shared" si="11"/>
        <v>@article {ecprPDY_1997_finland,
title = "Finland",
author = "Sundberg, Jan",
journal = "European Journal of Political Research",
volume = 32,
number = 3-4,
pages = "357--361",
year = 1997,
publisher = "Blackwell Publishing Ltd"
}</v>
      </c>
      <c r="I24" s="191" t="str">
        <f t="shared" si="11"/>
        <v>@article {ecprPDY_1998_finland,
title = "Finland",
author = "Sundberg, Jan",
journal = "European Journal of Political Research",
volume = 34,
number = 3-4,
pages = "389--391",
year = 1998,
publisher = "Blackwell Publishing Ltd"
}</v>
      </c>
      <c r="J24" s="191" t="str">
        <f t="shared" si="11"/>
        <v>@article {ecprPDY_1999_finland,
title = "Finland",
author = "Sundberg, Jan",
journal = "European Journal of Political Research",
volume = 36,
number = 3-4,
pages = "383--386",
year = 1999,
publisher = "Blackwell Publishing Ltd"
}</v>
      </c>
      <c r="K24" s="191" t="str">
        <f t="shared" si="11"/>
        <v>@article {ecprPDY_2000_finland,
title = "Finland",
author = "Sundberg, Jan",
journal = "European Journal of Political Research",
volume = 38,
number = 3-4,
pages = "374--381",
year = 2000,
publisher = "Blackwell Publishing Ltd"
}</v>
      </c>
      <c r="L24" s="191" t="str">
        <f t="shared" si="11"/>
        <v>@article {ecprPDY_2001_finland,
title = "Finland",
author = "Sundberg, Jan",
journal = "European Journal of Political Research",
volume = 40,
number = 3-4,
pages = "291--299",
year = 2001,
publisher = "Blackwell Publishing Ltd"
}</v>
      </c>
      <c r="M24" s="191" t="str">
        <f t="shared" si="11"/>
        <v>@article {ecprPDY_2002_finland,
title = "Finland",
author = "Sundberg, Jan",
journal = "European Journal of Political Research",
volume = 41,
number = 7-8,
pages = "952--954",
year = 2002,
publisher = "Blackwell Publishing Ltd"
}</v>
      </c>
      <c r="N24" s="191" t="str">
        <f t="shared" si="11"/>
        <v>@article {ecprPDY_2003_finland,
title = "Finland",
author = "Sundberg, Jan",
journal = "European Journal of Political Research",
volume = 42,
number = 7-8,
pages = "940--942",
year = 2003,
publisher = "Blackwell Publishing Ltd."
}</v>
      </c>
      <c r="O24" s="191" t="str">
        <f t="shared" si="11"/>
        <v>@article {ecprPDY_2004_finland,
title = "Finland",
author = "Sundberg, Jan",
journal = "European Journal of Political Research",
volume = 43,
number = 7-8,
pages = "1000--1005",
year = 2004,
publisher = "Blackwell Publishing Ltd."
}</v>
      </c>
      <c r="P24" s="191" t="str">
        <f t="shared" si="11"/>
        <v>@article {ecprPDY_2005_finland,
title = "Finland",
author = "Sundberg, Jan",
journal = "European Journal of Political Research",
volume = 44,
number = 7-8,
pages = "1008--1011",
year = 2005,
publisher = "Blackwell Publishing Ltd."
}</v>
      </c>
      <c r="Q24" s="191" t="str">
        <f t="shared" si="11"/>
        <v>@article {ecprPDY_2006_finland,
title = "Finland",
author = "Sundberg, Jan",
journal = "European Journal of Political Research",
volume = 45,
number = 7-8,
pages = "1101--1103",
year = 2006,
publisher = "Blackwell Publishing Ltd"
}</v>
      </c>
      <c r="R24" s="191" t="str">
        <f t="shared" si="11"/>
        <v>@article {ecprPDY_2007_finland,
title = "Finland",
author = "Sundberg, Jan",
journal = "European Journal of Political Research",
volume = 46,
number = 7-8,
pages = "949--952",
year = 2007,
publisher = "Blackwell Publishing Ltd"
}</v>
      </c>
      <c r="S24" s="191" t="str">
        <f t="shared" si="11"/>
        <v>@article {ecprPDY_2008_finland,
title = "Finland",
author = "Sundberg, Jan",
journal = "European Journal of Political Research",
volume = 47,
number = 7-8,
pages = "969--975",
year = 2008,
publisher = "Blackwell Publishing Ltd"
}</v>
      </c>
      <c r="T24" s="191" t="str">
        <f t="shared" si="11"/>
        <v>@article {ecprPDY_2009_finland,
title = "Finland",
author = "Sundberg, Jan",
journal = "European Journal of Political Research",
volume = 48,
number = 7-8,
pages = "956--958",
year = 2009,
publisher = "Blackwell Publishing Ltd"
}</v>
      </c>
      <c r="U24" s="191" t="str">
        <f t="shared" si="11"/>
        <v>@article {ecprPDY_2010_finland,
title = "Finland",
author = "Sundberg, Jan",
journal = "European Journal of Political Research",
volume = 49,
number = 7-8,
pages = "964--969",
year = 2010,
publisher = "Blackwell Publishing Ltd"
}</v>
      </c>
      <c r="V24" s="191" t="str">
        <f t="shared" si="11"/>
        <v>@article {ecprPDY_2011_finland,
title = "Finland",
author = "SUNDBERG, JAN",
journal = "European Journal of Political Research",
volume = 50,
number = 7-8,
pages = "965--969",
year = 2011,
publisher = "Blackwell Publishing Ltd"
}</v>
      </c>
      <c r="W24" s="191" t="str">
        <f t="shared" ref="W24" si="12">"@article {ecprPDY_"&amp;W1&amp;"_"&amp;LOWER(MID(W10,FIND("- ",W10)+2,999))&amp;","&amp;CHAR(10)&amp;"title = """&amp;MID(W10,FIND("- ",W10)+2,999)&amp;""","&amp;CHAR(10)&amp;"author = """&amp;IF(W25&lt;&gt;"",W25&amp;".",MID(W4,FIND("- ",W4)+2,999))&amp;IF(W26&lt;&gt;""," and "&amp;W26&amp;".",IF(W5 = "",""," and "&amp;MID(W5,FIND("- ",W5)+2,999)))&amp;IF(W27&lt;&gt;""," and "&amp;W27&amp;".",IF(W6 = "",""," and "&amp;MID(W6,FIND("- ",W6)+2,999)))&amp;IF(W28&lt;&gt;""," and "&amp;W28&amp;".",IF(W7 = "",""," and "&amp;MID(W7,FIND("- ",W7)+2,999)))&amp;""","&amp;CHAR(10)&amp;"journal = """&amp;MID(W11,FIND("- ",W11)+2,999)&amp;""","&amp;CHAR(10)&amp;"volume = "&amp;MID(W12,FIND("- ",W12)+2,999)&amp;","&amp;CHAR(10)&amp;"number = "&amp;MID(W13,FIND("- ",W13)+2,999)&amp;","&amp;CHAR(10)&amp;"pages = """&amp;MID(W18,FIND("- ",W18)+2,999)&amp;"--"&amp;MID(W19,FIND("- ",W19)+2,999)&amp;""","&amp;CHAR(10)&amp;"year = "&amp;W1&amp;","&amp;CHAR(10)&amp;"publisher = """&amp;MID(W14,FIND("- ",W14)+2,999)&amp;""""&amp;CHAR(10)&amp;"}"</f>
        <v>@article {ecprPDY_2012_finland,
title = "Finland",
author = "Sundberg, Jan",
journal = "European Journal of Political Research Political Data Yearbook",
volume = 51,
number = 1,
pages = "96--102",
year = 2012,
publisher = "Blackwell Publishing Ltd"
}</v>
      </c>
      <c r="X24" s="191" t="str">
        <f t="shared" si="11"/>
        <v>@article {ecprPDY_2013_finland,
title = "Finland",
author = "Sundberg, Jan",
journal = "European Journal of Political Research Political Data Yearbook",
volume = 52,
number = 1,
pages = "65--69",
year = 2013,
publisher = "Blackwell Publishing Ltd"
}</v>
      </c>
      <c r="Y24" s="191" t="str">
        <f t="shared" ref="Y24" si="13">"@article {ecprPDY_"&amp;Y1&amp;"_"&amp;LOWER(MID(Y10,FIND("- ",Y10)+2,999))&amp;","&amp;CHAR(10)&amp;"title = """&amp;MID(Y10,FIND("- ",Y10)+2,999)&amp;""","&amp;CHAR(10)&amp;"author = """&amp;IF(Y25&lt;&gt;"",Y25&amp;".",MID(Y4,FIND("- ",Y4)+2,999))&amp;IF(Y26&lt;&gt;""," and "&amp;Y26&amp;".",IF(Y5 = "",""," and "&amp;MID(Y5,FIND("- ",Y5)+2,999)))&amp;IF(Y27&lt;&gt;""," and "&amp;Y27&amp;".",IF(Y6 = "",""," and "&amp;MID(Y6,FIND("- ",Y6)+2,999)))&amp;IF(Y28&lt;&gt;""," and "&amp;Y28&amp;".",IF(Y7 = "",""," and "&amp;MID(Y7,FIND("- ",Y7)+2,999)))&amp;""","&amp;CHAR(10)&amp;"journal = """&amp;MID(Y11,FIND("- ",Y11)+2,999)&amp;""","&amp;CHAR(10)&amp;"volume = "&amp;MID(Y12,FIND("- ",Y12)+2,999)&amp;","&amp;CHAR(10)&amp;"number = "&amp;MID(Y13,FIND("- ",Y13)+2,999)&amp;","&amp;CHAR(10)&amp;"pages = """&amp;MID(Y18,FIND("- ",Y18)+2,999)&amp;"--"&amp;MID(Y19,FIND("- ",Y19)+2,999)&amp;""","&amp;CHAR(10)&amp;"year = "&amp;Y1&amp;","&amp;CHAR(10)&amp;"publisher = """&amp;MID(Y14,FIND("- ",Y14)+2,999)&amp;""""&amp;CHAR(10)&amp;"}"</f>
        <v>@article {ecprPDY_2017_finland,
title = "Finland",
author = "PALONEN, EMILIA",
journal = "European Journal of Political Research Political Data Yearbook",
volume = 56,
number = 1,
pages = "92--98",
year = 2017,
publisher = "2047-8852"
}</v>
      </c>
    </row>
    <row r="25" spans="1:25" ht="13.5" customHeight="1">
      <c r="A25" s="186" t="s">
        <v>210</v>
      </c>
      <c r="B25" s="186"/>
      <c r="C25" s="192"/>
      <c r="D25" s="192"/>
      <c r="E25" s="192"/>
      <c r="F25" s="192"/>
      <c r="G25" s="192"/>
      <c r="H25" s="192"/>
      <c r="I25" s="192"/>
      <c r="J25" s="192"/>
      <c r="K25" s="192"/>
      <c r="L25" s="192"/>
      <c r="M25" s="192"/>
      <c r="N25" s="192"/>
      <c r="O25" s="192"/>
      <c r="P25" s="192"/>
      <c r="Q25" s="192"/>
      <c r="R25" s="192"/>
      <c r="S25" s="192"/>
      <c r="T25" s="192"/>
      <c r="U25" s="192"/>
      <c r="V25" s="192"/>
      <c r="W25" s="192"/>
      <c r="X25" s="192"/>
      <c r="Y25" s="192"/>
    </row>
    <row r="26" spans="1:25" ht="13.5" customHeight="1">
      <c r="A26" s="186" t="s">
        <v>211</v>
      </c>
      <c r="B26" s="186"/>
      <c r="C26" s="192"/>
      <c r="D26" s="192"/>
      <c r="E26" s="192"/>
      <c r="F26" s="192"/>
      <c r="G26" s="192"/>
      <c r="H26" s="192"/>
      <c r="I26" s="192"/>
      <c r="J26" s="192"/>
      <c r="K26" s="192"/>
      <c r="L26" s="192"/>
      <c r="M26" s="192"/>
      <c r="N26" s="192"/>
      <c r="O26" s="192"/>
      <c r="P26" s="192"/>
      <c r="Q26" s="192"/>
      <c r="R26" s="192"/>
      <c r="S26" s="192"/>
      <c r="T26" s="192"/>
      <c r="U26" s="192"/>
      <c r="V26" s="192"/>
      <c r="W26" s="192"/>
      <c r="X26" s="192"/>
      <c r="Y26" s="192"/>
    </row>
    <row r="27" spans="1:25" ht="13.5" customHeight="1">
      <c r="A27" s="186" t="s">
        <v>212</v>
      </c>
      <c r="B27" s="186"/>
      <c r="C27" s="192"/>
      <c r="D27" s="192"/>
      <c r="E27" s="192"/>
      <c r="F27" s="192"/>
      <c r="G27" s="192"/>
      <c r="H27" s="192"/>
      <c r="I27" s="192"/>
      <c r="J27" s="192"/>
      <c r="K27" s="192"/>
      <c r="L27" s="192"/>
      <c r="M27" s="192"/>
      <c r="N27" s="192"/>
      <c r="O27" s="192"/>
      <c r="P27" s="192"/>
      <c r="Q27" s="192"/>
      <c r="R27" s="192"/>
      <c r="S27" s="192"/>
      <c r="T27" s="192"/>
      <c r="U27" s="192"/>
      <c r="V27" s="192"/>
      <c r="W27" s="192"/>
      <c r="X27" s="192"/>
      <c r="Y27" s="192"/>
    </row>
    <row r="28" spans="1:25" ht="13.5" customHeight="1">
      <c r="A28" s="186" t="s">
        <v>213</v>
      </c>
      <c r="B28" s="186"/>
      <c r="C28" s="192"/>
      <c r="D28" s="192"/>
      <c r="E28" s="192"/>
      <c r="F28" s="192"/>
      <c r="G28" s="192"/>
      <c r="H28" s="192"/>
      <c r="I28" s="192"/>
      <c r="J28" s="192"/>
      <c r="K28" s="192"/>
      <c r="L28" s="192"/>
      <c r="M28" s="192"/>
      <c r="N28" s="192"/>
      <c r="O28" s="192"/>
      <c r="P28" s="192"/>
      <c r="Q28" s="192"/>
      <c r="R28" s="192"/>
      <c r="S28" s="192"/>
      <c r="T28" s="192"/>
      <c r="U28" s="192"/>
      <c r="V28" s="192"/>
      <c r="W28" s="192"/>
      <c r="X28" s="192"/>
      <c r="Y28" s="192"/>
    </row>
    <row r="29" spans="1:25" ht="13.5" customHeight="1">
      <c r="A29" s="186" t="s">
        <v>214</v>
      </c>
      <c r="B29" s="186"/>
      <c r="C29" s="192" t="str">
        <f>"TY  - JOUR"&amp;CHAR(10)&amp;""&amp;C10&amp;CHAR(10)&amp;C4&amp;CHAR(10)&amp;IF(C5="","",C5&amp;CHAR(10))&amp;IF(C6="","",C6&amp;CHAR(10))&amp;IF(C7="","",C7&amp;CHAR(10))&amp;C11&amp;CHAR(10)&amp;C12&amp;CHAR(10)&amp;C13&amp;CHAR(10)&amp;C18&amp;CHAR(10)&amp;C19&amp;CHAR(10)&amp;C20&amp;CHAR(10)&amp;C14&amp;CHAR(10)&amp;LEFT(C16,13)&amp;"onlinelibrary.wiley.com/doi/"&amp;MID(C17,7,999)&amp;"/full"</f>
        <v>TY  - JOUR
TI  - Finland
AU  - Sundberg, Jan
JO  - European Journal of Political Research
VL  - 22
IS  - 4
SP  - 391
EP  - 399
PY  - 1992
PB  - Blackwell Publishing Ltd
UR  - http://onlinelibrary.wiley.com/doi/10.1111/j.1475-6765.1992.tb00324.x/full</v>
      </c>
      <c r="D29" s="192"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Finland
AU  - Sundberg, Jan
VL  - 24
JO  - European Journal of Political Research
IS  - 4
SP  - 419
EP  - 423
PY  - 1993
PB  - Blackwell Publishing Ltd
UR  - http://onlinelibrary.wiley.com/doi/10.1111/j.1475-6765.1993.tb00392.x/full</v>
      </c>
      <c r="E29" s="192" t="str">
        <f>"TY  - JOUR"&amp;CHAR(10)&amp;""&amp;E10&amp;CHAR(10)&amp;E4&amp;CHAR(10)&amp;IF(E5="","",E5&amp;CHAR(10))&amp;IF(E6="","",E6&amp;CHAR(10))&amp;IF(E7="","",E7&amp;CHAR(10))&amp;E12&amp;CHAR(10)&amp;E11&amp;CHAR(10)&amp;E13&amp;CHAR(10)&amp;E18&amp;CHAR(10)&amp;E19&amp;CHAR(10)&amp;E20&amp;CHAR(10)&amp;E14&amp;CHAR(10)&amp;LEFT(E16,13)&amp;"onlinelibrary.wiley.com/doi/"&amp;MID(E17,7,999)&amp;"/full"</f>
        <v>TY  - JOUR
TI  - Finland
AU  - Sundberg, Jan
VL  - 26
JO  - European Journal of Political Research
IS  - 3-4
SP  - 289
EP  - 292
PY  - 1994
PB  - Blackwell Publishing Ltd
UR  - http://onlinelibrary.wiley.com/doi/10.1111/j.1475-6765.1994.tb00448.x/full</v>
      </c>
      <c r="F29" s="192" t="str">
        <f>"TY  - JOUR"&amp;REPT("@",3)&amp;""&amp;F10&amp;REPT("@",3)&amp;F4&amp;REPT("@",3)&amp;IF(F5="","",F5&amp;REPT("@",3))&amp;IF(F6="","",F6&amp;REPT("@",3))&amp;IF(F7="","",F7&amp;REPT("@",3))&amp;F12&amp;REPT("@",3)&amp;F11&amp;REPT("@",3)&amp;F13&amp;REPT("@",3)&amp;F18&amp;REPT("@",3)&amp;F19&amp;REPT("@",3)&amp;F20&amp;REPT("@",3)&amp;F14&amp;REPT("@",3)&amp;LEFT(F16,13)&amp;"onlinelibrary.wiley.com/doi/"&amp;MID(F17,7,999)&amp;"/full"</f>
        <v>TY  - JOUR@@@TI  - Finland@@@AU  - Sundberg, Jan@@@VL  - 28@@@JO  - European Journal of Political Research@@@IS  - 3-4@@@SP  - 323@@@EP  - 331@@@PY  - 1995@@@PB  - Blackwell Publishing Ltd@@@UR  - http://onlinelibrary.wiley.com/doi/10.1111/j.1475-6765.1995.tb00497.x/full</v>
      </c>
      <c r="G29" s="192" t="str">
        <f t="shared" ref="G29:X29" si="14">"TY  - JOUR"&amp;REPT("@",3)&amp;""&amp;G10&amp;REPT("@",3)&amp;G4&amp;REPT("@",3)&amp;IF(G5="","",G5&amp;REPT("@",3))&amp;IF(G6="","",G6&amp;REPT("@",3))&amp;IF(G7="","",G7&amp;REPT("@",3))&amp;G12&amp;REPT("@",3)&amp;G11&amp;REPT("@",3)&amp;G13&amp;REPT("@",3)&amp;G18&amp;REPT("@",3)&amp;G19&amp;REPT("@",3)&amp;G20&amp;REPT("@",3)&amp;G14&amp;REPT("@",3)&amp;LEFT(G16,13)&amp;"onlinelibrary.wiley.com/doi/"&amp;MID(G17,7,999)&amp;"/full"</f>
        <v>TY  - JOUR@@@TI  - Finland@@@AU  - Sundberg, Jan@@@VL  - 30@@@JO  - European Journal of Political Research@@@IS  - 3-4@@@SP  - 321@@@EP  - 330@@@PY  - 1996@@@PB  - Blackwell Publishing Ltd@@@UR  - http://onlinelibrary.wiley.com/doi/10.1111/j.1475-6765.1996.tb00684.x/full</v>
      </c>
      <c r="H29" s="192" t="str">
        <f t="shared" si="14"/>
        <v>TY  - JOUR@@@TI  - Finland@@@AU  - Sundberg, Jan@@@VL  - 32@@@JO  - European Journal of Political Research@@@IS  - 3-4@@@SP  - 357@@@EP  - 361@@@PY  - 1997@@@PB  - Blackwell Publishing Ltd@@@UR  - http://onlinelibrary.wiley.com/doi/10.1111/1475-6765.00046/full</v>
      </c>
      <c r="I29" s="192" t="str">
        <f t="shared" si="14"/>
        <v>TY  - JOUR@@@TI  - Finland@@@AU  - Sundberg, Jan@@@VL  - 34@@@JO  - European Journal of Political Research@@@IS  - 3-4@@@SP  - 389@@@EP  - 391@@@PY  - 1998@@@PB  - Blackwell Publishing Ltd@@@UR  - http://onlinelibrary.wiley.com/doi/10.1111/1475-6765.00046-i5/full</v>
      </c>
      <c r="J29" s="192" t="str">
        <f t="shared" si="14"/>
        <v>TY  - JOUR@@@TI  - Finland@@@AU  - Sundberg, Jan@@@VL  - 36@@@JO  - European Journal of Political Research@@@IS  - 3-4@@@SP  - 383@@@EP  - 386@@@PY  - 1999@@@PB  - Blackwell Publishing Ltd@@@UR  - http://onlinelibrary.wiley.com/doi/10.1111/j.1475-6765.1999.tb00714.x/full</v>
      </c>
      <c r="K29" s="192" t="str">
        <f t="shared" si="14"/>
        <v>TY  - JOUR@@@TI  - Finland@@@AU  - Sundberg, Jan@@@VL  - 38@@@JO  - European Journal of Political Research@@@IS  - 3-4@@@SP  - 374@@@EP  - 381@@@PY  - 2000@@@PB  - Blackwell Publishing Ltd@@@UR  - http://onlinelibrary.wiley.com/doi/10.1111/j.1475-6765.2000.tb01143.x/full</v>
      </c>
      <c r="L29" s="192" t="str">
        <f t="shared" si="14"/>
        <v>TY  - JOUR@@@TI  - Finland@@@AU  - Sundberg, Jan@@@VL  - 40@@@JO  - European Journal of Political Research@@@IS  - 3-4@@@SP  - 291@@@EP  - 299@@@PY  - 2001@@@PB  - Blackwell Publishing Ltd@@@UR  - http://onlinelibrary.wiley.com/doi/10.1111/1475-6765.00046-i2/full</v>
      </c>
      <c r="M29" s="192" t="str">
        <f t="shared" si="14"/>
        <v>TY  - JOUR@@@TI  - Finland@@@AU  - Sundberg, Jan@@@VL  - 41@@@JO  - European Journal of Political Research@@@IS  - 7-8@@@SP  - 952@@@EP  - 954@@@PY  - 2002@@@PB  - Blackwell Publishing Ltd@@@UR  - http://onlinelibrary.wiley.com/doi/10.1111/1475-6765.00044-i1/full</v>
      </c>
      <c r="N29" s="192" t="str">
        <f t="shared" si="14"/>
        <v>TY  - JOUR@@@TI  - Finland@@@AU  - Sundberg, Jan@@@VL  - 42@@@JO  - European Journal of Political Research@@@IS  - 7-8@@@SP  - 940@@@EP  - 942@@@PY  - 2003@@@PB  - Blackwell Publishing Ltd.@@@UR  - http://onlinelibrary.wiley.com/doi/10.1111/j.0304-4130.2003.00117.x/full</v>
      </c>
      <c r="O29" s="192" t="str">
        <f t="shared" si="14"/>
        <v>TY  - JOUR@@@TI  - Finland@@@AU  - Sundberg, Jan@@@VL  - 43@@@JO  - European Journal of Political Research@@@IS  - 7-8@@@SP  - 1000@@@EP  - 1005@@@PY  - 2004@@@PB  - Blackwell Publishing Ltd.@@@UR  - http://onlinelibrary.wiley.com/doi/10.1111/j.1475-6765.2004.00190.x/full</v>
      </c>
      <c r="P29" s="192" t="str">
        <f t="shared" si="14"/>
        <v>TY  - JOUR@@@TI  - Finland@@@AU  - Sundberg, Jan@@@VL  - 44@@@JO  - European Journal of Political Research@@@IS  - 7-8@@@SP  - 1008@@@EP  - 1011@@@PY  - 2005@@@PB  - Blackwell Publishing Ltd.@@@UR  - http://onlinelibrary.wiley.com/doi/10.1111/j.1475-6765.2005.00262.x/full</v>
      </c>
      <c r="Q29" s="192" t="str">
        <f t="shared" si="14"/>
        <v>TY  - JOUR@@@TI  - Finland@@@AU  - Sundberg, Jan@@@VL  - 45@@@JO  - European Journal of Political Research@@@IS  - 7-8@@@SP  - 1101@@@EP  - 1103@@@PY  - 2006@@@PB  - Blackwell Publishing Ltd@@@UR  - http://onlinelibrary.wiley.com/doi/10.1111/j.1475-6765.2006.00662.x/full</v>
      </c>
      <c r="R29" s="192" t="str">
        <f t="shared" si="14"/>
        <v>TY  - JOUR@@@TI  - Finland@@@AU  - Sundberg, Jan@@@VL  - 46@@@JO  - European Journal of Political Research@@@IS  - 7-8@@@SP  - 949@@@EP  - 952@@@PY  - 2007@@@PB  - Blackwell Publishing Ltd@@@UR  - http://onlinelibrary.wiley.com/doi/10.1111/j.1475-6765.2007.00737.x/full</v>
      </c>
      <c r="S29" s="192" t="str">
        <f t="shared" si="14"/>
        <v>TY  - JOUR@@@TI  - Finland@@@AU  - Sundberg, Jan@@@VL  - 47@@@JO  - European Journal of Political Research@@@IS  - 7-8@@@SP  - 969@@@EP  - 975@@@PY  - 2008@@@PB  - Blackwell Publishing Ltd@@@UR  - http://onlinelibrary.wiley.com/doi/10.1111/j.1475-6765.2008.00792.x/full</v>
      </c>
      <c r="T29" s="192" t="str">
        <f t="shared" si="14"/>
        <v>TY  - JOUR@@@TI  - Finland@@@AU  - Sundberg, Jan@@@VL  - 48@@@JO  - European Journal of Political Research@@@IS  - 7-8@@@SP  - 956@@@EP  - 958@@@PY  - 2009@@@PB  - Blackwell Publishing Ltd@@@UR  - http://onlinelibrary.wiley.com/doi/10.1111/j.1475-6765.2009.01856.x/full</v>
      </c>
      <c r="U29" s="192" t="str">
        <f t="shared" si="14"/>
        <v>TY  - JOUR@@@TI  - Finland@@@AU  - Sundberg, Jan@@@VL  - 49@@@JO  - European Journal of Political Research@@@IS  - 7-8@@@SP  - 964@@@EP  - 969@@@PY  - 2010@@@PB  - Blackwell Publishing Ltd@@@UR  - http://onlinelibrary.wiley.com/doi/10.1111/j.1475-6765.2010.01951.x/full</v>
      </c>
      <c r="V29" s="192" t="str">
        <f t="shared" si="14"/>
        <v>TY  - JOUR@@@TI  - Finland@@@AU  - SUNDBERG, JAN@@@VL  - 50@@@JO  - European Journal of Political Research@@@IS  - 7-8@@@SP  - 965@@@EP  - 969@@@PY  - 2011@@@PB  - Blackwell Publishing Ltd@@@UR  - http://onlinelibrary.wiley.com/doi/10.1111/j.1475-6765.2011.02020.x/full</v>
      </c>
      <c r="W29" s="192" t="str">
        <f t="shared" ref="W29" si="15">"TY  - JOUR"&amp;REPT("@",3)&amp;""&amp;W10&amp;REPT("@",3)&amp;W4&amp;REPT("@",3)&amp;IF(W5="","",W5&amp;REPT("@",3))&amp;IF(W6="","",W6&amp;REPT("@",3))&amp;IF(W7="","",W7&amp;REPT("@",3))&amp;W12&amp;REPT("@",3)&amp;W11&amp;REPT("@",3)&amp;W13&amp;REPT("@",3)&amp;W18&amp;REPT("@",3)&amp;W19&amp;REPT("@",3)&amp;W20&amp;REPT("@",3)&amp;W14&amp;REPT("@",3)&amp;LEFT(W16,13)&amp;"onlinelibrary.wiley.com/doi/"&amp;MID(W17,7,999)&amp;"/full"</f>
        <v>TY  - JOUR@@@TI  - Finland@@@AU  - Sundberg, Jan@@@VL  - 51@@@JO  - European Journal of Political Research Political Data Yearbook@@@IS  - 1@@@SP  - 96@@@EP  - 102@@@PY  - 2012@@@PB  - Blackwell Publishing Ltd@@@UR  - http://onlinelibrary.wiley.com/doi/10.1111/j.2047-8852.2012.00010.x/full</v>
      </c>
      <c r="X29" s="192" t="str">
        <f t="shared" si="14"/>
        <v>TY  - JOUR@@@TI  - Finland@@@AU  - Sundberg, Jan@@@VL  - 52@@@JO  - European Journal of Political Research Political Data Yearbook@@@IS  - 1@@@SP  - 65@@@EP  - 69@@@PY  - 2013@@@PB  - Blackwell Publishing Ltd@@@UR  - http://onlinelibrary.wiley.com/doi/10.1111/j.2047-8852.12009/full</v>
      </c>
      <c r="Y29" s="192" t="str">
        <f t="shared" ref="Y29" si="16">"TY  - JOUR"&amp;REPT("@",3)&amp;""&amp;Y10&amp;REPT("@",3)&amp;Y4&amp;REPT("@",3)&amp;IF(Y5="","",Y5&amp;REPT("@",3))&amp;IF(Y6="","",Y6&amp;REPT("@",3))&amp;IF(Y7="","",Y7&amp;REPT("@",3))&amp;Y12&amp;REPT("@",3)&amp;Y11&amp;REPT("@",3)&amp;Y13&amp;REPT("@",3)&amp;Y18&amp;REPT("@",3)&amp;Y19&amp;REPT("@",3)&amp;Y20&amp;REPT("@",3)&amp;Y14&amp;REPT("@",3)&amp;LEFT(Y16,13)&amp;"onlinelibrary.wiley.com/doi/"&amp;MID(Y17,7,999)&amp;"/full"</f>
        <v>TY  - JOUR@@@TI  - Finland@@@AU  - PALONEN, EMILIA@@@VL  - 56@@@JO  - European Journal of Political Research Political Data Yearbook@@@IS  - 1@@@SP  - 92@@@EP  - 98@@@PY  - 2017@@@SN  - 2047-8852@@@UR  - http://onlinelibrary.wiley.com/doi/10.1111/2047-8852.12170/full</v>
      </c>
    </row>
    <row r="30" spans="1:25" ht="13.5" customHeight="1">
      <c r="A30" s="186" t="s">
        <v>215</v>
      </c>
      <c r="B30" s="186"/>
      <c r="C30" s="192"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{ecprPDY_1992_finland,
title = "Finland",
author = "Sundberg, Jan",
journal = "European Journal of Political Research",
volume = 22,
number = 4,
pages = "391--399",
year = 1992,
publisher = "Blackwell Publishing Ltd"
}</v>
      </c>
      <c r="D30" s="192"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{ecprPDY_1993_finland,
title = "Finland",
author = "Sundberg, Jan",
journal = "European Journal of Political Research",
volume = 24,
number = 4,
pages = "419--423",
year = 1993,
publisher = "Blackwell Publishing Ltd"
}</v>
      </c>
      <c r="E30" s="192" t="str">
        <f>"@article {ecprPDY_"&amp;E1&amp;"_"&amp;LOWER(MID(E10,FIND("- ",E10)+2,999))&amp;","&amp;CHAR(10)&amp;"title = """&amp;MID(E10,FIND("- ",E10)+2,999)&amp;""","&amp;CHAR(10)&amp;"author = """&amp;IF(E25&lt;&gt;"",E25&amp;".",MID(E4,FIND("- ",E4)+2,999))&amp;IF(E26&lt;&gt;""," and "&amp;E26&amp;".",IF(E5 = "",""," and "&amp;MID(E5,FIND("- ",E5)+2,999)))&amp;IF(E27&lt;&gt;""," and "&amp;E27&amp;".",IF(E6 = "",""," and "&amp;MID(E6,FIND("- ",E6)+2,999)))&amp;IF(E28&lt;&gt;""," and "&amp;E28&amp;".",IF(E7 = "",""," and "&amp;MID(E7,FIND("- ",E7)+2,999)))&amp;""","&amp;CHAR(10)&amp;"journal = """&amp;MID(E11,FIND("- ",E11)+2,999)&amp;""","&amp;CHAR(10)&amp;"volume = "&amp;MID(E12,FIND("- ",E12)+2,999)&amp;","&amp;CHAR(10)&amp;"number = "&amp;MID(E13,FIND("- ",E13)+2,999)&amp;","&amp;CHAR(10)&amp;"pages = """&amp;MID(E18,FIND("- ",E18)+2,999)&amp;"--"&amp;MID(E19,FIND("- ",E19)+2,999)&amp;""","&amp;CHAR(10)&amp;"year = "&amp;E1&amp;","&amp;CHAR(10)&amp;"publisher = """&amp;MID(E14,FIND("- ",E14)+2,999)&amp;""""&amp;CHAR(10)&amp;"}"</f>
        <v>@article {ecprPDY_1994_finland,
title = "Finland",
author = "Sundberg, Jan",
journal = "European Journal of Political Research",
volume = 26,
number = 3-4,
pages = "289--292",
year = 1994,
publisher = "Blackwell Publishing Ltd"
}</v>
      </c>
      <c r="F30" s="192" t="str">
        <f>"@article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{ecprPDY_1995_finland,@@@title = "Finland",@@@author = "Sundberg, Jan",@@@journal = "European Journal of Political Research",@@@volume = 28,@@@number = 3-4,@@@pages = "323--331",@@@year = 1995,@@@publisher = "Blackwell Publishing Ltd"@@@}</v>
      </c>
      <c r="G30" s="192" t="str">
        <f t="shared" ref="G30:X30" si="17">"@article {ecprPDY_"&amp;G1&amp;"_"&amp;LOWER(MID(G10,FIND("- ",G10)+2,999))&amp;","&amp;REPT("@",3)&amp;"title = """&amp;MID(G10,FIND("- ",G10)+2,999)&amp;""","&amp;REPT("@",3)&amp;"author = """&amp;IF(G25&lt;&gt;"",G25&amp;".",MID(G4,FIND("- ",G4)+2,999))&amp;IF(G26&lt;&gt;""," and "&amp;G26&amp;".",IF(G5 = "",""," and "&amp;MID(G5,FIND("- ",G5)+2,999)))&amp;IF(G27&lt;&gt;""," and "&amp;G27&amp;".",IF(G6 = "",""," and "&amp;MID(G6,FIND("- ",G6)+2,999)))&amp;IF(G28&lt;&gt;""," and "&amp;G28&amp;".",IF(G7 = "",""," and "&amp;MID(G7,FIND("- ",G7)+2,999)))&amp;""","&amp;REPT("@",3)&amp;"journal = """&amp;MID(G11,FIND("- ",G11)+2,999)&amp;""","&amp;REPT("@",3)&amp;"volume = "&amp;MID(G12,FIND("- ",G12)+2,999)&amp;","&amp;REPT("@",3)&amp;"number = "&amp;MID(G13,FIND("- ",G13)+2,999)&amp;","&amp;REPT("@",3)&amp;"pages = """&amp;MID(G18,FIND("- ",G18)+2,999)&amp;"--"&amp;MID(G19,FIND("- ",G19)+2,999)&amp;""","&amp;REPT("@",3)&amp;"year = "&amp;G1&amp;","&amp;REPT("@",3)&amp;"publisher = """&amp;MID(G14,FIND("- ",G14)+2,999)&amp;""""&amp;REPT("@",3)&amp;"}"</f>
        <v>@article {ecprPDY_1996_finland,@@@title = "Finland",@@@author = "Sundberg, Jan",@@@journal = "European Journal of Political Research",@@@volume = 30,@@@number = 3-4,@@@pages = "321--330",@@@year = 1996,@@@publisher = "Blackwell Publishing Ltd"@@@}</v>
      </c>
      <c r="H30" s="192" t="str">
        <f t="shared" si="17"/>
        <v>@article {ecprPDY_1997_finland,@@@title = "Finland",@@@author = "Sundberg, Jan",@@@journal = "European Journal of Political Research",@@@volume = 32,@@@number = 3-4,@@@pages = "357--361",@@@year = 1997,@@@publisher = "Blackwell Publishing Ltd"@@@}</v>
      </c>
      <c r="I30" s="192" t="str">
        <f t="shared" si="17"/>
        <v>@article {ecprPDY_1998_finland,@@@title = "Finland",@@@author = "Sundberg, Jan",@@@journal = "European Journal of Political Research",@@@volume = 34,@@@number = 3-4,@@@pages = "389--391",@@@year = 1998,@@@publisher = "Blackwell Publishing Ltd"@@@}</v>
      </c>
      <c r="J30" s="192" t="str">
        <f t="shared" si="17"/>
        <v>@article {ecprPDY_1999_finland,@@@title = "Finland",@@@author = "Sundberg, Jan",@@@journal = "European Journal of Political Research",@@@volume = 36,@@@number = 3-4,@@@pages = "383--386",@@@year = 1999,@@@publisher = "Blackwell Publishing Ltd"@@@}</v>
      </c>
      <c r="K30" s="192" t="str">
        <f t="shared" si="17"/>
        <v>@article {ecprPDY_2000_finland,@@@title = "Finland",@@@author = "Sundberg, Jan",@@@journal = "European Journal of Political Research",@@@volume = 38,@@@number = 3-4,@@@pages = "374--381",@@@year = 2000,@@@publisher = "Blackwell Publishing Ltd"@@@}</v>
      </c>
      <c r="L30" s="192" t="str">
        <f t="shared" si="17"/>
        <v>@article {ecprPDY_2001_finland,@@@title = "Finland",@@@author = "Sundberg, Jan",@@@journal = "European Journal of Political Research",@@@volume = 40,@@@number = 3-4,@@@pages = "291--299",@@@year = 2001,@@@publisher = "Blackwell Publishing Ltd"@@@}</v>
      </c>
      <c r="M30" s="192" t="str">
        <f t="shared" si="17"/>
        <v>@article {ecprPDY_2002_finland,@@@title = "Finland",@@@author = "Sundberg, Jan",@@@journal = "European Journal of Political Research",@@@volume = 41,@@@number = 7-8,@@@pages = "952--954",@@@year = 2002,@@@publisher = "Blackwell Publishing Ltd"@@@}</v>
      </c>
      <c r="N30" s="192" t="str">
        <f t="shared" si="17"/>
        <v>@article {ecprPDY_2003_finland,@@@title = "Finland",@@@author = "Sundberg, Jan",@@@journal = "European Journal of Political Research",@@@volume = 42,@@@number = 7-8,@@@pages = "940--942",@@@year = 2003,@@@publisher = "Blackwell Publishing Ltd."@@@}</v>
      </c>
      <c r="O30" s="192" t="str">
        <f t="shared" si="17"/>
        <v>@article {ecprPDY_2004_finland,@@@title = "Finland",@@@author = "Sundberg, Jan",@@@journal = "European Journal of Political Research",@@@volume = 43,@@@number = 7-8,@@@pages = "1000--1005",@@@year = 2004,@@@publisher = "Blackwell Publishing Ltd."@@@}</v>
      </c>
      <c r="P30" s="192" t="str">
        <f t="shared" si="17"/>
        <v>@article {ecprPDY_2005_finland,@@@title = "Finland",@@@author = "Sundberg, Jan",@@@journal = "European Journal of Political Research",@@@volume = 44,@@@number = 7-8,@@@pages = "1008--1011",@@@year = 2005,@@@publisher = "Blackwell Publishing Ltd."@@@}</v>
      </c>
      <c r="Q30" s="192" t="str">
        <f t="shared" si="17"/>
        <v>@article {ecprPDY_2006_finland,@@@title = "Finland",@@@author = "Sundberg, Jan",@@@journal = "European Journal of Political Research",@@@volume = 45,@@@number = 7-8,@@@pages = "1101--1103",@@@year = 2006,@@@publisher = "Blackwell Publishing Ltd"@@@}</v>
      </c>
      <c r="R30" s="192" t="str">
        <f t="shared" si="17"/>
        <v>@article {ecprPDY_2007_finland,@@@title = "Finland",@@@author = "Sundberg, Jan",@@@journal = "European Journal of Political Research",@@@volume = 46,@@@number = 7-8,@@@pages = "949--952",@@@year = 2007,@@@publisher = "Blackwell Publishing Ltd"@@@}</v>
      </c>
      <c r="S30" s="192" t="str">
        <f t="shared" si="17"/>
        <v>@article {ecprPDY_2008_finland,@@@title = "Finland",@@@author = "Sundberg, Jan",@@@journal = "European Journal of Political Research",@@@volume = 47,@@@number = 7-8,@@@pages = "969--975",@@@year = 2008,@@@publisher = "Blackwell Publishing Ltd"@@@}</v>
      </c>
      <c r="T30" s="192" t="str">
        <f t="shared" si="17"/>
        <v>@article {ecprPDY_2009_finland,@@@title = "Finland",@@@author = "Sundberg, Jan",@@@journal = "European Journal of Political Research",@@@volume = 48,@@@number = 7-8,@@@pages = "956--958",@@@year = 2009,@@@publisher = "Blackwell Publishing Ltd"@@@}</v>
      </c>
      <c r="U30" s="192" t="str">
        <f t="shared" si="17"/>
        <v>@article {ecprPDY_2010_finland,@@@title = "Finland",@@@author = "Sundberg, Jan",@@@journal = "European Journal of Political Research",@@@volume = 49,@@@number = 7-8,@@@pages = "964--969",@@@year = 2010,@@@publisher = "Blackwell Publishing Ltd"@@@}</v>
      </c>
      <c r="V30" s="192" t="str">
        <f t="shared" si="17"/>
        <v>@article {ecprPDY_2011_finland,@@@title = "Finland",@@@author = "SUNDBERG, JAN",@@@journal = "European Journal of Political Research",@@@volume = 50,@@@number = 7-8,@@@pages = "965--969",@@@year = 2011,@@@publisher = "Blackwell Publishing Ltd"@@@}</v>
      </c>
      <c r="W30" s="192" t="str">
        <f t="shared" ref="W30" si="18">"@article {ecprPDY_"&amp;W1&amp;"_"&amp;LOWER(MID(W10,FIND("- ",W10)+2,999))&amp;","&amp;REPT("@",3)&amp;"title = """&amp;MID(W10,FIND("- ",W10)+2,999)&amp;""","&amp;REPT("@",3)&amp;"author = """&amp;IF(W25&lt;&gt;"",W25&amp;".",MID(W4,FIND("- ",W4)+2,999))&amp;IF(W26&lt;&gt;""," and "&amp;W26&amp;".",IF(W5 = "",""," and "&amp;MID(W5,FIND("- ",W5)+2,999)))&amp;IF(W27&lt;&gt;""," and "&amp;W27&amp;".",IF(W6 = "",""," and "&amp;MID(W6,FIND("- ",W6)+2,999)))&amp;IF(W28&lt;&gt;""," and "&amp;W28&amp;".",IF(W7 = "",""," and "&amp;MID(W7,FIND("- ",W7)+2,999)))&amp;""","&amp;REPT("@",3)&amp;"journal = """&amp;MID(W11,FIND("- ",W11)+2,999)&amp;""","&amp;REPT("@",3)&amp;"volume = "&amp;MID(W12,FIND("- ",W12)+2,999)&amp;","&amp;REPT("@",3)&amp;"number = "&amp;MID(W13,FIND("- ",W13)+2,999)&amp;","&amp;REPT("@",3)&amp;"pages = """&amp;MID(W18,FIND("- ",W18)+2,999)&amp;"--"&amp;MID(W19,FIND("- ",W19)+2,999)&amp;""","&amp;REPT("@",3)&amp;"year = "&amp;W1&amp;","&amp;REPT("@",3)&amp;"publisher = """&amp;MID(W14,FIND("- ",W14)+2,999)&amp;""""&amp;REPT("@",3)&amp;"}"</f>
        <v>@article {ecprPDY_2012_finland,@@@title = "Finland",@@@author = "Sundberg, Jan",@@@journal = "European Journal of Political Research Political Data Yearbook",@@@volume = 51,@@@number = 1,@@@pages = "96--102",@@@year = 2012,@@@publisher = "Blackwell Publishing Ltd"@@@}</v>
      </c>
      <c r="X30" s="192" t="str">
        <f t="shared" si="17"/>
        <v>@article {ecprPDY_2013_finland,@@@title = "Finland",@@@author = "Sundberg, Jan",@@@journal = "European Journal of Political Research Political Data Yearbook",@@@volume = 52,@@@number = 1,@@@pages = "65--69",@@@year = 2013,@@@publisher = "Blackwell Publishing Ltd"@@@}</v>
      </c>
      <c r="Y30" s="192" t="str">
        <f t="shared" ref="Y30" si="19">"@article {ecprPDY_"&amp;Y1&amp;"_"&amp;LOWER(MID(Y10,FIND("- ",Y10)+2,999))&amp;","&amp;REPT("@",3)&amp;"title = """&amp;MID(Y10,FIND("- ",Y10)+2,999)&amp;""","&amp;REPT("@",3)&amp;"author = """&amp;IF(Y25&lt;&gt;"",Y25&amp;".",MID(Y4,FIND("- ",Y4)+2,999))&amp;IF(Y26&lt;&gt;""," and "&amp;Y26&amp;".",IF(Y5 = "",""," and "&amp;MID(Y5,FIND("- ",Y5)+2,999)))&amp;IF(Y27&lt;&gt;""," and "&amp;Y27&amp;".",IF(Y6 = "",""," and "&amp;MID(Y6,FIND("- ",Y6)+2,999)))&amp;IF(Y28&lt;&gt;""," and "&amp;Y28&amp;".",IF(Y7 = "",""," and "&amp;MID(Y7,FIND("- ",Y7)+2,999)))&amp;""","&amp;REPT("@",3)&amp;"journal = """&amp;MID(Y11,FIND("- ",Y11)+2,999)&amp;""","&amp;REPT("@",3)&amp;"volume = "&amp;MID(Y12,FIND("- ",Y12)+2,999)&amp;","&amp;REPT("@",3)&amp;"number = "&amp;MID(Y13,FIND("- ",Y13)+2,999)&amp;","&amp;REPT("@",3)&amp;"pages = """&amp;MID(Y18,FIND("- ",Y18)+2,999)&amp;"--"&amp;MID(Y19,FIND("- ",Y19)+2,999)&amp;""","&amp;REPT("@",3)&amp;"year = "&amp;Y1&amp;","&amp;REPT("@",3)&amp;"publisher = """&amp;MID(Y14,FIND("- ",Y14)+2,999)&amp;""""&amp;REPT("@",3)&amp;"}"</f>
        <v>@article {ecprPDY_2017_finland,@@@title = "Finland",@@@author = "PALONEN, EMILIA",@@@journal = "European Journal of Political Research Political Data Yearbook",@@@volume = 56,@@@number = 1,@@@pages = "92--98",@@@year = 2017,@@@publisher = "2047-8852"@@@}</v>
      </c>
    </row>
    <row r="31" spans="1:25" ht="13.5" customHeight="1">
      <c r="E31" s="3"/>
    </row>
    <row r="32" spans="1:25" ht="13.5" customHeight="1">
      <c r="E32" s="3"/>
    </row>
    <row r="33" spans="5:5" ht="13.5" customHeight="1">
      <c r="E33" s="3"/>
    </row>
    <row r="34" spans="5:5" ht="13.5" customHeight="1">
      <c r="E34" s="3"/>
    </row>
    <row r="35" spans="5:5" ht="13.5" customHeight="1">
      <c r="E35" s="3"/>
    </row>
    <row r="36" spans="5:5" ht="13.5" customHeight="1">
      <c r="E36" s="3"/>
    </row>
    <row r="37" spans="5:5" ht="13.5" customHeight="1">
      <c r="E37" s="3"/>
    </row>
    <row r="38" spans="5:5" ht="13.5" customHeight="1">
      <c r="E38" s="3"/>
    </row>
    <row r="39" spans="5:5" ht="13.5" customHeight="1">
      <c r="E39" s="3"/>
    </row>
    <row r="40" spans="5:5" ht="13.5" customHeight="1">
      <c r="E40" s="3"/>
    </row>
    <row r="41" spans="5:5" ht="13.5" customHeight="1">
      <c r="E41" s="3"/>
    </row>
    <row r="42" spans="5:5" ht="13.5" customHeight="1">
      <c r="E42" s="3"/>
    </row>
    <row r="43" spans="5:5" ht="13.5" customHeight="1">
      <c r="E43" s="3"/>
    </row>
    <row r="44" spans="5:5" ht="13.5" customHeight="1">
      <c r="E44" s="3"/>
    </row>
    <row r="45" spans="5:5" ht="13.5" customHeight="1">
      <c r="E45" s="3"/>
    </row>
    <row r="46" spans="5:5" ht="13.5" customHeight="1">
      <c r="E46" s="3"/>
    </row>
    <row r="47" spans="5:5" ht="13.5" customHeight="1">
      <c r="E47" s="3"/>
    </row>
    <row r="48" spans="5:5" ht="13.5" customHeight="1">
      <c r="E48" s="3"/>
    </row>
    <row r="49" spans="5:5" ht="13.5" customHeight="1">
      <c r="E49" s="3"/>
    </row>
    <row r="50" spans="5:5" ht="13.5" customHeight="1">
      <c r="E50" s="3"/>
    </row>
    <row r="51" spans="5:5" ht="13.5" customHeight="1">
      <c r="E51" s="3"/>
    </row>
    <row r="52" spans="5:5" ht="13.5" customHeight="1">
      <c r="E52" s="3"/>
    </row>
    <row r="53" spans="5:5" ht="13.5" customHeight="1">
      <c r="E53" s="3"/>
    </row>
    <row r="54" spans="5:5" ht="13.5" customHeight="1">
      <c r="E54" s="3"/>
    </row>
    <row r="55" spans="5:5" ht="13.5" customHeight="1">
      <c r="E55" s="3"/>
    </row>
    <row r="56" spans="5:5" ht="13.5" customHeight="1">
      <c r="E56" s="3"/>
    </row>
    <row r="57" spans="5:5" ht="13.5" customHeight="1">
      <c r="E57" s="3"/>
    </row>
    <row r="58" spans="5:5" ht="13.5" customHeight="1">
      <c r="E58" s="3"/>
    </row>
    <row r="59" spans="5:5" ht="13.5" customHeight="1">
      <c r="E59" s="3"/>
    </row>
    <row r="60" spans="5:5" ht="13.5" customHeight="1">
      <c r="E60" s="3"/>
    </row>
    <row r="61" spans="5:5" ht="13.5" customHeight="1">
      <c r="E61" s="3"/>
    </row>
    <row r="62" spans="5:5" ht="13.5" customHeight="1">
      <c r="E62" s="3"/>
    </row>
    <row r="63" spans="5:5" ht="13.5" customHeight="1">
      <c r="E63" s="3"/>
    </row>
    <row r="64" spans="5:5" ht="13.5" customHeight="1">
      <c r="E64" s="3"/>
    </row>
    <row r="65" spans="5:5" ht="13.5" customHeight="1">
      <c r="E65" s="3"/>
    </row>
    <row r="66" spans="5:5" ht="13.5" customHeight="1">
      <c r="E66" s="3"/>
    </row>
    <row r="67" spans="5:5" ht="13.5" customHeight="1">
      <c r="E67" s="3"/>
    </row>
    <row r="68" spans="5:5" ht="13.5" customHeight="1">
      <c r="E68" s="3"/>
    </row>
    <row r="69" spans="5:5" ht="13.5" customHeight="1">
      <c r="E69" s="3"/>
    </row>
    <row r="70" spans="5:5" ht="13.5" customHeight="1">
      <c r="E70" s="3"/>
    </row>
    <row r="71" spans="5:5" ht="13.5" customHeight="1">
      <c r="E71" s="3"/>
    </row>
    <row r="72" spans="5:5" ht="13.5" customHeight="1">
      <c r="E72" s="3"/>
    </row>
    <row r="73" spans="5:5" ht="13.5" customHeight="1">
      <c r="E73" s="3"/>
    </row>
    <row r="74" spans="5:5" ht="13.5" customHeight="1">
      <c r="E74" s="3"/>
    </row>
    <row r="75" spans="5:5" ht="13.5" customHeight="1">
      <c r="E75" s="3"/>
    </row>
    <row r="76" spans="5:5" ht="13.5" customHeight="1">
      <c r="E76" s="3"/>
    </row>
    <row r="77" spans="5:5" ht="13.5" customHeight="1">
      <c r="E77" s="3"/>
    </row>
    <row r="78" spans="5:5" ht="13.5" customHeight="1">
      <c r="E78" s="3"/>
    </row>
    <row r="79" spans="5:5" ht="13.5" customHeight="1">
      <c r="E79" s="3"/>
    </row>
    <row r="80" spans="5:5" ht="13.5" customHeight="1">
      <c r="E80" s="3"/>
    </row>
    <row r="81" spans="5:5" ht="13.5" customHeight="1">
      <c r="E81" s="3"/>
    </row>
    <row r="82" spans="5:5" ht="13.5" customHeight="1">
      <c r="E82" s="3"/>
    </row>
    <row r="83" spans="5:5" ht="13.5" customHeight="1">
      <c r="E83" s="3"/>
    </row>
    <row r="84" spans="5:5" ht="13.5" customHeight="1">
      <c r="E84" s="3"/>
    </row>
    <row r="85" spans="5:5" ht="13.5" customHeight="1">
      <c r="E85" s="3"/>
    </row>
    <row r="86" spans="5:5" ht="13.5" customHeight="1">
      <c r="E86" s="3"/>
    </row>
    <row r="87" spans="5:5" ht="13.5" customHeight="1">
      <c r="E87" s="3"/>
    </row>
    <row r="88" spans="5:5" ht="13.5" customHeight="1">
      <c r="E88" s="3"/>
    </row>
    <row r="89" spans="5:5" ht="13.5" customHeight="1">
      <c r="E89" s="3"/>
    </row>
    <row r="90" spans="5:5" ht="13.5" customHeight="1">
      <c r="E90" s="3"/>
    </row>
    <row r="91" spans="5:5" ht="13.5" customHeight="1">
      <c r="E91" s="3"/>
    </row>
    <row r="92" spans="5:5" ht="13.5" customHeight="1">
      <c r="E92" s="3"/>
    </row>
    <row r="93" spans="5:5" ht="13.5" customHeight="1">
      <c r="E93" s="3"/>
    </row>
    <row r="94" spans="5:5" ht="13.5" customHeight="1">
      <c r="E94" s="3"/>
    </row>
    <row r="95" spans="5:5" ht="13.5" customHeight="1">
      <c r="E95" s="3"/>
    </row>
    <row r="96" spans="5:5" ht="13.5" customHeight="1">
      <c r="E96" s="3"/>
    </row>
    <row r="97" spans="5:5" ht="13.5" customHeight="1">
      <c r="E97" s="3"/>
    </row>
    <row r="98" spans="5:5" ht="13.5" customHeight="1">
      <c r="E98" s="3"/>
    </row>
    <row r="99" spans="5:5" ht="13.5" customHeight="1">
      <c r="E99" s="3"/>
    </row>
    <row r="100" spans="5:5" ht="13.5" customHeight="1">
      <c r="E100" s="3"/>
    </row>
    <row r="101" spans="5:5" ht="13.5" customHeight="1">
      <c r="E101" s="3"/>
    </row>
    <row r="102" spans="5:5" ht="13.5" customHeight="1">
      <c r="E102" s="3"/>
    </row>
    <row r="103" spans="5:5" ht="13.5" customHeight="1">
      <c r="E103" s="3"/>
    </row>
    <row r="104" spans="5:5" ht="13.5" customHeight="1">
      <c r="E104" s="3"/>
    </row>
    <row r="105" spans="5:5" ht="13.5" customHeight="1">
      <c r="E105" s="3"/>
    </row>
    <row r="106" spans="5:5" ht="13.5" customHeight="1">
      <c r="E106" s="3"/>
    </row>
    <row r="107" spans="5:5" ht="13.5" customHeight="1">
      <c r="E107" s="3"/>
    </row>
    <row r="108" spans="5:5" ht="13.5" customHeight="1">
      <c r="E108" s="3"/>
    </row>
    <row r="109" spans="5:5" ht="13.5" customHeight="1">
      <c r="E109" s="3"/>
    </row>
    <row r="110" spans="5:5" ht="13.5" customHeight="1">
      <c r="E110" s="3"/>
    </row>
    <row r="111" spans="5:5" ht="13.5" customHeight="1">
      <c r="E111" s="3"/>
    </row>
    <row r="112" spans="5:5" ht="13.5" customHeight="1">
      <c r="E112" s="3"/>
    </row>
    <row r="113" spans="5:5" ht="13.5" customHeight="1">
      <c r="E113" s="3"/>
    </row>
    <row r="114" spans="5:5" ht="13.5" customHeight="1">
      <c r="E114" s="3"/>
    </row>
    <row r="115" spans="5:5" ht="13.5" customHeight="1">
      <c r="E115" s="3"/>
    </row>
    <row r="116" spans="5:5" ht="13.5" customHeight="1">
      <c r="E116" s="3"/>
    </row>
    <row r="117" spans="5:5" ht="13.5" customHeight="1">
      <c r="E117" s="3"/>
    </row>
    <row r="118" spans="5:5" ht="13.5" customHeight="1">
      <c r="E118" s="3"/>
    </row>
    <row r="119" spans="5:5" ht="13.5" customHeight="1">
      <c r="E119" s="3"/>
    </row>
    <row r="120" spans="5:5" ht="13.5" customHeight="1">
      <c r="E120" s="3"/>
    </row>
    <row r="121" spans="5:5" ht="13.5" customHeight="1">
      <c r="E121" s="3"/>
    </row>
    <row r="122" spans="5:5" ht="13.5" customHeight="1">
      <c r="E122" s="3"/>
    </row>
    <row r="123" spans="5:5" ht="13.5" customHeight="1">
      <c r="E123" s="3"/>
    </row>
    <row r="124" spans="5:5" ht="13.5" customHeight="1">
      <c r="E124" s="3"/>
    </row>
    <row r="125" spans="5:5" ht="13.5" customHeight="1">
      <c r="E125" s="3"/>
    </row>
    <row r="126" spans="5:5" ht="13.5" customHeight="1">
      <c r="E126" s="3"/>
    </row>
    <row r="127" spans="5:5" ht="13.5" customHeight="1">
      <c r="E127" s="3"/>
    </row>
    <row r="128" spans="5:5" ht="13.5" customHeight="1">
      <c r="E128" s="3"/>
    </row>
    <row r="129" spans="5:5" ht="13.5" customHeight="1">
      <c r="E129" s="3"/>
    </row>
    <row r="130" spans="5:5" ht="13.5" customHeight="1">
      <c r="E130" s="3"/>
    </row>
    <row r="131" spans="5:5" ht="13.5" customHeight="1">
      <c r="E131" s="3"/>
    </row>
    <row r="132" spans="5:5" ht="13.5" customHeight="1">
      <c r="E132" s="3"/>
    </row>
    <row r="133" spans="5:5" ht="13.5" customHeight="1">
      <c r="E133" s="3"/>
    </row>
    <row r="134" spans="5:5" ht="13.5" customHeight="1">
      <c r="E134" s="3"/>
    </row>
    <row r="135" spans="5:5" ht="13.5" customHeight="1">
      <c r="E135" s="3"/>
    </row>
    <row r="136" spans="5:5" ht="13.5" customHeight="1">
      <c r="E136" s="3"/>
    </row>
    <row r="137" spans="5:5" ht="13.5" customHeight="1">
      <c r="E137" s="3"/>
    </row>
    <row r="138" spans="5:5" ht="13.5" customHeight="1">
      <c r="E138" s="3"/>
    </row>
    <row r="139" spans="5:5" ht="13.5" customHeight="1">
      <c r="E139" s="3"/>
    </row>
    <row r="140" spans="5:5" ht="13.5" customHeight="1">
      <c r="E140" s="3"/>
    </row>
    <row r="141" spans="5:5" ht="13.5" customHeight="1">
      <c r="E141" s="3"/>
    </row>
    <row r="142" spans="5:5" ht="13.5" customHeight="1">
      <c r="E142" s="3"/>
    </row>
    <row r="143" spans="5:5" ht="13.5" customHeight="1">
      <c r="E143" s="3"/>
    </row>
    <row r="144" spans="5:5" ht="13.5" customHeight="1">
      <c r="E144" s="3"/>
    </row>
    <row r="145" spans="5:5" ht="13.5" customHeight="1">
      <c r="E145" s="3"/>
    </row>
    <row r="146" spans="5:5" ht="13.5" customHeight="1">
      <c r="E146" s="3"/>
    </row>
    <row r="147" spans="5:5" ht="13.5" customHeight="1">
      <c r="E147" s="3"/>
    </row>
    <row r="148" spans="5:5" ht="13.5" customHeight="1">
      <c r="E148" s="3"/>
    </row>
    <row r="149" spans="5:5" ht="13.5" customHeight="1">
      <c r="E149" s="3"/>
    </row>
    <row r="150" spans="5:5" ht="13.5" customHeight="1">
      <c r="E150" s="3"/>
    </row>
    <row r="151" spans="5:5" ht="13.5" customHeight="1">
      <c r="E151" s="3"/>
    </row>
    <row r="152" spans="5:5" ht="13.5" customHeight="1">
      <c r="E152" s="3"/>
    </row>
    <row r="153" spans="5:5" ht="13.5" customHeight="1">
      <c r="E153" s="3"/>
    </row>
    <row r="154" spans="5:5" ht="13.5" customHeight="1">
      <c r="E154" s="3"/>
    </row>
    <row r="155" spans="5:5" ht="13.5" customHeight="1">
      <c r="E155" s="3"/>
    </row>
    <row r="156" spans="5:5" ht="13.5" customHeight="1">
      <c r="E156" s="3"/>
    </row>
    <row r="157" spans="5:5" ht="13.5" customHeight="1">
      <c r="E157" s="3"/>
    </row>
    <row r="158" spans="5:5" ht="13.5" customHeight="1">
      <c r="E158" s="3"/>
    </row>
    <row r="159" spans="5:5" ht="13.5" customHeight="1">
      <c r="E159" s="3"/>
    </row>
    <row r="160" spans="5:5" ht="13.5" customHeight="1">
      <c r="E160" s="3"/>
    </row>
    <row r="161" spans="5:5" ht="13.5" customHeight="1">
      <c r="E161" s="3"/>
    </row>
    <row r="162" spans="5:5" ht="13.5" customHeight="1">
      <c r="E162" s="3"/>
    </row>
    <row r="163" spans="5:5" ht="13.5" customHeight="1">
      <c r="E163" s="3"/>
    </row>
    <row r="164" spans="5:5" ht="13.5" customHeight="1">
      <c r="E164" s="3"/>
    </row>
    <row r="165" spans="5:5" ht="13.5" customHeight="1">
      <c r="E165" s="3"/>
    </row>
    <row r="166" spans="5:5" ht="13.5" customHeight="1">
      <c r="E166" s="3"/>
    </row>
    <row r="167" spans="5:5" ht="13.5" customHeight="1">
      <c r="E167" s="3"/>
    </row>
    <row r="168" spans="5:5" ht="13.5" customHeight="1">
      <c r="E168" s="3"/>
    </row>
    <row r="169" spans="5:5" ht="13.5" customHeight="1">
      <c r="E169" s="3"/>
    </row>
    <row r="170" spans="5:5" ht="13.5" customHeight="1">
      <c r="E170" s="3"/>
    </row>
    <row r="171" spans="5:5" ht="13.5" customHeight="1">
      <c r="E171" s="3"/>
    </row>
    <row r="172" spans="5:5" ht="13.5" customHeight="1">
      <c r="E172" s="3"/>
    </row>
    <row r="173" spans="5:5" ht="13.5" customHeight="1">
      <c r="E173" s="3"/>
    </row>
    <row r="174" spans="5:5" ht="13.5" customHeight="1">
      <c r="E174" s="3"/>
    </row>
    <row r="175" spans="5:5" ht="13.5" customHeight="1">
      <c r="E175" s="3"/>
    </row>
    <row r="176" spans="5:5" ht="13.5" customHeight="1">
      <c r="E176" s="3"/>
    </row>
    <row r="177" spans="5:5" ht="13.5" customHeight="1">
      <c r="E177" s="3"/>
    </row>
    <row r="178" spans="5:5" ht="13.5" customHeight="1">
      <c r="E178" s="3"/>
    </row>
    <row r="179" spans="5:5" ht="13.5" customHeight="1">
      <c r="E179" s="3"/>
    </row>
    <row r="180" spans="5:5" ht="13.5" customHeight="1">
      <c r="E180" s="3"/>
    </row>
    <row r="181" spans="5:5" ht="13.5" customHeight="1">
      <c r="E181" s="3"/>
    </row>
    <row r="182" spans="5:5" ht="13.5" customHeight="1">
      <c r="E182" s="3"/>
    </row>
    <row r="183" spans="5:5" ht="13.5" customHeight="1">
      <c r="E183" s="3"/>
    </row>
    <row r="184" spans="5:5" ht="13.5" customHeight="1">
      <c r="E184" s="3"/>
    </row>
    <row r="185" spans="5:5" ht="13.5" customHeight="1">
      <c r="E185" s="3"/>
    </row>
    <row r="186" spans="5:5" ht="13.5" customHeight="1">
      <c r="E186" s="3"/>
    </row>
    <row r="187" spans="5:5" ht="13.5" customHeight="1">
      <c r="E187" s="3"/>
    </row>
    <row r="188" spans="5:5" ht="13.5" customHeight="1">
      <c r="E188" s="3"/>
    </row>
    <row r="189" spans="5:5" ht="13.5" customHeight="1">
      <c r="E189" s="3"/>
    </row>
    <row r="190" spans="5:5" ht="13.5" customHeight="1">
      <c r="E190" s="3"/>
    </row>
    <row r="191" spans="5:5" ht="13.5" customHeight="1">
      <c r="E191" s="3"/>
    </row>
    <row r="192" spans="5:5" ht="13.5" customHeight="1">
      <c r="E192" s="3"/>
    </row>
    <row r="193" spans="5:5" ht="13.5" customHeight="1">
      <c r="E193" s="3"/>
    </row>
    <row r="194" spans="5:5" ht="13.5" customHeight="1">
      <c r="E194" s="3"/>
    </row>
    <row r="195" spans="5:5" ht="13.5" customHeight="1">
      <c r="E195" s="3"/>
    </row>
    <row r="196" spans="5:5" ht="13.5" customHeight="1">
      <c r="E196" s="3"/>
    </row>
    <row r="197" spans="5:5" ht="13.5" customHeight="1">
      <c r="E197" s="3"/>
    </row>
    <row r="198" spans="5:5" ht="13.5" customHeight="1">
      <c r="E198" s="3"/>
    </row>
    <row r="199" spans="5:5" ht="13.5" customHeight="1">
      <c r="E199" s="3"/>
    </row>
    <row r="200" spans="5:5" ht="13.5" customHeight="1">
      <c r="E200" s="3"/>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sheetView>
  </sheetViews>
  <sheetFormatPr defaultColWidth="9.109375" defaultRowHeight="13.5" customHeight="1"/>
  <cols>
    <col min="1" max="1" width="9.109375" style="1"/>
    <col min="2" max="4" width="10.21875" style="1" customWidth="1"/>
    <col min="5" max="16384" width="9.109375" style="1"/>
  </cols>
  <sheetData>
    <row r="1" spans="1:13" ht="13.5" customHeight="1">
      <c r="A1" s="85" t="s">
        <v>42</v>
      </c>
      <c r="B1" s="85" t="s">
        <v>43</v>
      </c>
      <c r="C1" s="85" t="s">
        <v>44</v>
      </c>
      <c r="D1" s="85" t="s">
        <v>45</v>
      </c>
      <c r="E1" s="186" t="s">
        <v>46</v>
      </c>
      <c r="F1" s="85" t="s">
        <v>47</v>
      </c>
      <c r="G1" s="85" t="s">
        <v>48</v>
      </c>
      <c r="H1" s="85" t="s">
        <v>49</v>
      </c>
      <c r="I1" s="14"/>
      <c r="J1" s="14"/>
      <c r="K1" s="14"/>
      <c r="L1" s="14"/>
      <c r="M1" s="1" t="s">
        <v>118</v>
      </c>
    </row>
    <row r="2" spans="1:13" ht="13.5" customHeight="1">
      <c r="A2" s="85" t="s">
        <v>50</v>
      </c>
      <c r="B2" s="85" t="s">
        <v>130</v>
      </c>
      <c r="C2" s="85" t="s">
        <v>51</v>
      </c>
      <c r="D2" s="85" t="s">
        <v>52</v>
      </c>
      <c r="E2" s="186" t="s">
        <v>53</v>
      </c>
      <c r="F2" s="85" t="s">
        <v>54</v>
      </c>
      <c r="G2" s="85" t="s">
        <v>55</v>
      </c>
      <c r="H2" s="203" t="s">
        <v>548</v>
      </c>
      <c r="I2" s="14"/>
      <c r="J2" s="14"/>
      <c r="K2" s="14"/>
      <c r="L2" s="14"/>
    </row>
    <row r="3" spans="1:13" ht="13.5" customHeight="1">
      <c r="A3" s="85" t="s">
        <v>56</v>
      </c>
      <c r="B3" s="213" t="s">
        <v>542</v>
      </c>
      <c r="C3" s="213" t="s">
        <v>543</v>
      </c>
      <c r="D3" s="213" t="s">
        <v>546</v>
      </c>
      <c r="E3" s="213" t="s">
        <v>544</v>
      </c>
      <c r="F3" s="213" t="s">
        <v>545</v>
      </c>
      <c r="G3" s="213" t="s">
        <v>547</v>
      </c>
      <c r="H3" s="193"/>
      <c r="I3" s="14"/>
      <c r="J3" s="14"/>
      <c r="K3" s="14"/>
      <c r="L3" s="14"/>
    </row>
    <row r="4" spans="1:13" ht="13.5" customHeight="1">
      <c r="E4" s="67"/>
    </row>
    <row r="5" spans="1:13" ht="13.5" customHeight="1">
      <c r="E5" s="67"/>
    </row>
    <row r="6" spans="1:13" ht="13.5" customHeight="1">
      <c r="E6" s="67"/>
    </row>
    <row r="7" spans="1:13" ht="13.5" customHeight="1">
      <c r="E7" s="67"/>
    </row>
    <row r="8" spans="1:13" ht="13.5" customHeight="1">
      <c r="E8" s="67"/>
    </row>
    <row r="9" spans="1:13" ht="13.5" customHeight="1">
      <c r="E9" s="67"/>
    </row>
    <row r="14" spans="1:13" ht="13.5" customHeight="1">
      <c r="A14" s="93"/>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hyperlinks>
    <hyperlink ref="G3" r:id="rId1" display="https://www.cia.gov/library/publications/the-world-factbook/geos/fin.html"/>
    <hyperlink ref="B3" r:id="rId2"/>
    <hyperlink ref="C3" r:id="rId3"/>
    <hyperlink ref="D3" r:id="rId4" display="http://www.nsd.uib.no/european_election_database/country/Finland"/>
    <hyperlink ref="F3" r:id="rId5"/>
    <hyperlink ref="E3" r:id="rId6"/>
  </hyperlinks>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A5A5A"/>
  </sheetPr>
  <dimension ref="A1:B35"/>
  <sheetViews>
    <sheetView workbookViewId="0"/>
  </sheetViews>
  <sheetFormatPr defaultColWidth="9.109375" defaultRowHeight="13.2"/>
  <cols>
    <col min="1" max="1" width="14.44140625" style="185" customWidth="1"/>
    <col min="2" max="16384" width="9.109375" style="185"/>
  </cols>
  <sheetData>
    <row r="1" spans="1:2">
      <c r="A1" s="75" t="s">
        <v>220</v>
      </c>
      <c r="B1" s="204" t="s">
        <v>221</v>
      </c>
    </row>
    <row r="2" spans="1:2">
      <c r="A2" s="75" t="s">
        <v>222</v>
      </c>
      <c r="B2" s="204" t="s">
        <v>223</v>
      </c>
    </row>
    <row r="3" spans="1:2">
      <c r="A3" s="75" t="s">
        <v>224</v>
      </c>
      <c r="B3" s="204" t="s">
        <v>225</v>
      </c>
    </row>
    <row r="4" spans="1:2">
      <c r="A4" s="75" t="s">
        <v>226</v>
      </c>
      <c r="B4" s="204" t="s">
        <v>227</v>
      </c>
    </row>
    <row r="5" spans="1:2">
      <c r="A5" s="75" t="s">
        <v>228</v>
      </c>
      <c r="B5" s="204" t="s">
        <v>229</v>
      </c>
    </row>
    <row r="6" spans="1:2">
      <c r="A6" s="75" t="s">
        <v>230</v>
      </c>
      <c r="B6" s="204" t="s">
        <v>231</v>
      </c>
    </row>
    <row r="7" spans="1:2">
      <c r="A7" s="75" t="s">
        <v>232</v>
      </c>
      <c r="B7" s="204" t="s">
        <v>233</v>
      </c>
    </row>
    <row r="8" spans="1:2">
      <c r="A8" s="75" t="s">
        <v>234</v>
      </c>
      <c r="B8" s="204" t="s">
        <v>235</v>
      </c>
    </row>
    <row r="9" spans="1:2">
      <c r="A9" s="75" t="s">
        <v>236</v>
      </c>
      <c r="B9" s="204" t="s">
        <v>237</v>
      </c>
    </row>
    <row r="10" spans="1:2">
      <c r="A10" s="75" t="s">
        <v>238</v>
      </c>
      <c r="B10" s="204" t="s">
        <v>239</v>
      </c>
    </row>
    <row r="11" spans="1:2">
      <c r="A11" s="75" t="s">
        <v>240</v>
      </c>
      <c r="B11" s="204" t="s">
        <v>241</v>
      </c>
    </row>
    <row r="12" spans="1:2">
      <c r="A12" s="75" t="s">
        <v>242</v>
      </c>
      <c r="B12" s="204" t="s">
        <v>243</v>
      </c>
    </row>
    <row r="13" spans="1:2">
      <c r="A13" s="77" t="s">
        <v>244</v>
      </c>
      <c r="B13" s="204" t="s">
        <v>231</v>
      </c>
    </row>
    <row r="14" spans="1:2">
      <c r="A14" s="75" t="s">
        <v>245</v>
      </c>
      <c r="B14" s="204" t="s">
        <v>233</v>
      </c>
    </row>
    <row r="15" spans="1:2">
      <c r="A15" s="75" t="s">
        <v>246</v>
      </c>
      <c r="B15" s="204" t="s">
        <v>235</v>
      </c>
    </row>
    <row r="16" spans="1:2">
      <c r="A16" s="75" t="s">
        <v>247</v>
      </c>
      <c r="B16" s="204" t="s">
        <v>248</v>
      </c>
    </row>
    <row r="17" spans="1:2">
      <c r="A17" s="75" t="s">
        <v>249</v>
      </c>
      <c r="B17" s="204" t="s">
        <v>250</v>
      </c>
    </row>
    <row r="18" spans="1:2">
      <c r="A18" s="75" t="s">
        <v>251</v>
      </c>
      <c r="B18" s="204" t="s">
        <v>252</v>
      </c>
    </row>
    <row r="19" spans="1:2">
      <c r="A19" s="75" t="s">
        <v>253</v>
      </c>
      <c r="B19" s="204" t="s">
        <v>254</v>
      </c>
    </row>
    <row r="20" spans="1:2">
      <c r="A20" s="75" t="s">
        <v>255</v>
      </c>
      <c r="B20" s="204" t="s">
        <v>256</v>
      </c>
    </row>
    <row r="21" spans="1:2">
      <c r="A21" s="75" t="s">
        <v>257</v>
      </c>
      <c r="B21" s="204" t="s">
        <v>258</v>
      </c>
    </row>
    <row r="22" spans="1:2">
      <c r="A22" s="75" t="s">
        <v>259</v>
      </c>
      <c r="B22" s="204" t="s">
        <v>260</v>
      </c>
    </row>
    <row r="23" spans="1:2">
      <c r="A23" s="75" t="s">
        <v>261</v>
      </c>
      <c r="B23" s="204" t="s">
        <v>282</v>
      </c>
    </row>
    <row r="24" spans="1:2">
      <c r="A24" s="75" t="s">
        <v>262</v>
      </c>
      <c r="B24" s="204" t="s">
        <v>283</v>
      </c>
    </row>
    <row r="25" spans="1:2">
      <c r="A25" s="75" t="s">
        <v>263</v>
      </c>
      <c r="B25" s="204" t="s">
        <v>284</v>
      </c>
    </row>
    <row r="26" spans="1:2">
      <c r="A26" s="75" t="s">
        <v>264</v>
      </c>
      <c r="B26" s="204" t="s">
        <v>265</v>
      </c>
    </row>
    <row r="27" spans="1:2">
      <c r="A27" s="75" t="s">
        <v>266</v>
      </c>
      <c r="B27" s="204" t="s">
        <v>267</v>
      </c>
    </row>
    <row r="28" spans="1:2">
      <c r="A28" s="75" t="s">
        <v>268</v>
      </c>
      <c r="B28" s="204" t="s">
        <v>269</v>
      </c>
    </row>
    <row r="29" spans="1:2">
      <c r="A29" s="75" t="s">
        <v>285</v>
      </c>
      <c r="B29" s="204" t="s">
        <v>286</v>
      </c>
    </row>
    <row r="30" spans="1:2">
      <c r="A30" s="75" t="s">
        <v>270</v>
      </c>
      <c r="B30" s="204" t="s">
        <v>271</v>
      </c>
    </row>
    <row r="31" spans="1:2">
      <c r="A31" s="75" t="s">
        <v>272</v>
      </c>
      <c r="B31" s="204" t="s">
        <v>273</v>
      </c>
    </row>
    <row r="32" spans="1:2">
      <c r="A32" s="75" t="s">
        <v>274</v>
      </c>
      <c r="B32" s="204" t="s">
        <v>275</v>
      </c>
    </row>
    <row r="33" spans="1:2">
      <c r="A33" s="75" t="s">
        <v>276</v>
      </c>
      <c r="B33" s="204" t="s">
        <v>277</v>
      </c>
    </row>
    <row r="34" spans="1:2">
      <c r="A34" s="75" t="s">
        <v>278</v>
      </c>
      <c r="B34" s="204" t="s">
        <v>279</v>
      </c>
    </row>
    <row r="35" spans="1:2">
      <c r="A35" s="75" t="s">
        <v>280</v>
      </c>
      <c r="B35" s="204" t="s">
        <v>281</v>
      </c>
    </row>
  </sheetData>
  <sortState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A5A5A"/>
  </sheetPr>
  <dimension ref="A1:V31"/>
  <sheetViews>
    <sheetView topLeftCell="A4" workbookViewId="0">
      <selection activeCell="A4" sqref="A4"/>
    </sheetView>
  </sheetViews>
  <sheetFormatPr defaultColWidth="9.109375" defaultRowHeight="10.199999999999999"/>
  <cols>
    <col min="1" max="1" width="9.109375" style="194"/>
    <col min="2" max="2" width="173.44140625" style="194" customWidth="1"/>
    <col min="3" max="16384" width="9.109375" style="194"/>
  </cols>
  <sheetData>
    <row r="1" spans="1:3">
      <c r="A1" s="85"/>
      <c r="B1" s="85" t="s">
        <v>216</v>
      </c>
    </row>
    <row r="2" spans="1:3">
      <c r="A2" s="85" t="s">
        <v>217</v>
      </c>
      <c r="B2" s="195">
        <f>INDEX(parlvotes_lh!C4:JB4,MATCH(9.99999999999999E+307,parlvotes_lh!C4:JB4))</f>
        <v>4510040</v>
      </c>
    </row>
    <row r="3" spans="1:3">
      <c r="A3" s="85" t="s">
        <v>218</v>
      </c>
      <c r="B3" s="195" t="str">
        <f>LOOKUP(2,1/(1-ISBLANK(info_cites!A23:ZY23)),info_cites!A23:ZY23)</f>
        <v>TY  - JOUR
TI  - Finland
AU  - PALONEN, EMILIA
VL  - 56
JO  - European Journal of Political Research Political Data Yearbook
IS  - 1
SP  - 92
EP  - 98
PY  - 2017
SN  - 2047-8852
UR  - http://onlinelibrary.wiley.com/doi/10.1111/2047-8852.12170/full</v>
      </c>
      <c r="C3" s="196"/>
    </row>
    <row r="4" spans="1:3">
      <c r="A4" s="85" t="s">
        <v>219</v>
      </c>
      <c r="B4" s="195" t="str">
        <f>LOOKUP(2,1/(1-ISBLANK(info_cites!A24:ZY24)),info_cites!A24:ZY24)</f>
        <v>@article {ecprPDY_2017_finland,
title = "Finland",
author = "PALONEN, EMILIA",
journal = "European Journal of Political Research Political Data Yearbook",
volume = 56,
number = 1,
pages = "92--98",
year = 2017,
publisher = "2047-8852"
}</v>
      </c>
    </row>
    <row r="6" spans="1:3">
      <c r="A6" s="85" t="s">
        <v>218</v>
      </c>
      <c r="B6" s="195" t="str">
        <f>"TY  - JOUR"</f>
        <v>TY  - JOUR</v>
      </c>
    </row>
    <row r="7" spans="1:3">
      <c r="A7" s="85"/>
      <c r="B7" s="195" t="str">
        <f>info_cites!X10</f>
        <v>TI  - Finland</v>
      </c>
    </row>
    <row r="8" spans="1:3">
      <c r="A8" s="85"/>
      <c r="B8" s="195" t="str">
        <f>info_cites!X4</f>
        <v>AU  - Sundberg, Jan</v>
      </c>
    </row>
    <row r="9" spans="1:3">
      <c r="A9" s="85"/>
      <c r="B9" s="195" t="str">
        <f>IF(info_cites!X5="","",info_cites!X5)</f>
        <v/>
      </c>
    </row>
    <row r="10" spans="1:3">
      <c r="A10" s="85"/>
      <c r="B10" s="195" t="str">
        <f>IF(info_cites!X6="","",info_cites!X6)</f>
        <v/>
      </c>
    </row>
    <row r="11" spans="1:3">
      <c r="A11" s="85"/>
      <c r="B11" s="195" t="str">
        <f>IF(info_cites!X7="","",info_cites!X7)</f>
        <v/>
      </c>
    </row>
    <row r="12" spans="1:3">
      <c r="A12" s="85"/>
      <c r="B12" s="195" t="str">
        <f>IF(info_cites!X8="","",info_cites!X8)</f>
        <v/>
      </c>
    </row>
    <row r="13" spans="1:3">
      <c r="A13" s="85"/>
      <c r="B13" s="195" t="str">
        <f>info_cites!X12</f>
        <v>VL  - 52</v>
      </c>
    </row>
    <row r="14" spans="1:3">
      <c r="A14" s="85"/>
      <c r="B14" s="195" t="str">
        <f>info_cites!X11</f>
        <v>JO  - European Journal of Political Research Political Data Yearbook</v>
      </c>
    </row>
    <row r="15" spans="1:3">
      <c r="A15" s="85"/>
      <c r="B15" s="195" t="str">
        <f>info_cites!X13</f>
        <v>IS  - 1</v>
      </c>
    </row>
    <row r="16" spans="1:3">
      <c r="A16" s="85"/>
      <c r="B16" s="195" t="str">
        <f>info_cites!X18</f>
        <v>SP  - 65</v>
      </c>
    </row>
    <row r="17" spans="1:22">
      <c r="A17" s="85"/>
      <c r="B17" s="195" t="str">
        <f>info_cites!X19</f>
        <v>EP  - 69</v>
      </c>
    </row>
    <row r="18" spans="1:22">
      <c r="A18" s="85"/>
      <c r="B18" s="195" t="str">
        <f>info_cites!X20</f>
        <v>PY  - 2013</v>
      </c>
    </row>
    <row r="19" spans="1:22">
      <c r="A19" s="85"/>
      <c r="B19" s="195" t="str">
        <f>info_cites!X14</f>
        <v>PB  - Blackwell Publishing Ltd</v>
      </c>
    </row>
    <row r="20" spans="1:22">
      <c r="A20" s="85"/>
      <c r="B20" s="195" t="str">
        <f>LEFT(info_cites!X16,13)&amp;"onlinelibrary.wiley.com/doi/"&amp;MID(info_cites!X17,7,999)&amp;"/full"</f>
        <v>UR  - http://onlinelibrary.wiley.com/doi/10.1111/j.2047-8852.12009/full</v>
      </c>
    </row>
    <row r="22" spans="1:22">
      <c r="A22" s="85" t="s">
        <v>219</v>
      </c>
      <c r="B22" s="195" t="str">
        <f>"@article {ecprPDY_"&amp;info_cites!X1&amp;"_"&amp;LOWER(MID(info_cites!X10,FIND("- ",info_cites!X10)+2,999))&amp;","</f>
        <v>@article {ecprPDY_2013_finland,</v>
      </c>
    </row>
    <row r="23" spans="1:22">
      <c r="A23" s="85"/>
      <c r="B23" s="195" t="str">
        <f>"title = """&amp;MID(info_cites!X10,FIND("- ",info_cites!X10)+2,999)&amp;""","</f>
        <v>title = "Finland",</v>
      </c>
    </row>
    <row r="24" spans="1:22">
      <c r="A24" s="85"/>
      <c r="B24" s="195" t="str">
        <f>"author = """&amp;IF(info_cites!X25&lt;&gt;"",info_cites!X25&amp;".",MID(info_cites!X4,FIND("- ",info_cites!X4)+2,999))&amp;IF(info_cites!X26&lt;&gt;""," and "&amp;info_cites!X26&amp;".",IF(info_cites!X5 = "",""," and "&amp;MID(info_cites!X5,FIND("- ",info_cites!X5)+2,999)))&amp;IF(info_cites!X27&lt;&gt;""," and "&amp;info_cites!X27&amp;".",IF(info_cites!X6 = "",""," and "&amp;MID(info_cites!X6,FIND("- ",info_cites!X6)+2,999)))&amp;IF(info_cites!X28&lt;&gt;""," and "&amp;info_cites!X28&amp;".",IF(info_cites!X7 = "",""," and "&amp;MID(info_cites!X7,FIND("- ",info_cites!X7)+2,999)))&amp;""","</f>
        <v>author = "Sundberg, Jan",</v>
      </c>
    </row>
    <row r="25" spans="1:22">
      <c r="A25" s="85"/>
      <c r="B25" s="195" t="str">
        <f>"journal = """&amp;MID(info_cites!X11,FIND("- ",info_cites!X11)+2,999)&amp;""","</f>
        <v>journal = "European Journal of Political Research Political Data Yearbook",</v>
      </c>
    </row>
    <row r="26" spans="1:22">
      <c r="A26" s="85"/>
      <c r="B26" s="195" t="str">
        <f>"volume = "&amp;MID(info_cites!X12,FIND("- ",info_cites!X12)+2,999)&amp;","</f>
        <v>volume = 52,</v>
      </c>
    </row>
    <row r="27" spans="1:22">
      <c r="A27" s="85"/>
      <c r="B27" s="195" t="str">
        <f>"number = "&amp;MID(info_cites!X13,FIND("- ",info_cites!X13)+2,999)&amp;","</f>
        <v>number = 1,</v>
      </c>
    </row>
    <row r="28" spans="1:22">
      <c r="A28" s="85"/>
      <c r="B28" s="195" t="str">
        <f>"pages = """&amp;MID(info_cites!X18,FIND("- ",info_cites!X18)+2,999)&amp;"--"&amp;MID(info_cites!X19,FIND("- ",info_cites!X19)+2,999)&amp;""","</f>
        <v>pages = "65--69",</v>
      </c>
    </row>
    <row r="29" spans="1:22">
      <c r="A29" s="85"/>
      <c r="B29" s="195" t="str">
        <f>"year = "&amp;info_cites!X1&amp;","</f>
        <v>year = 2013,</v>
      </c>
    </row>
    <row r="30" spans="1:22">
      <c r="A30" s="85"/>
      <c r="B30" s="195" t="str">
        <f>"publisher = """&amp;MID(info_cites!X14,FIND("- ",info_cites!X14)+2,999)&amp;""""</f>
        <v>publisher = "Blackwell Publishing Ltd"</v>
      </c>
      <c r="V30" s="194"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c r="A31" s="85"/>
      <c r="B31" s="195" t="str">
        <f>"}"</f>
        <v>}</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L201"/>
  <sheetViews>
    <sheetView zoomScaleNormal="100" workbookViewId="0"/>
  </sheetViews>
  <sheetFormatPr defaultColWidth="8.77734375" defaultRowHeight="13.5" customHeight="1"/>
  <cols>
    <col min="1" max="2" width="18.5546875" style="185" customWidth="1"/>
    <col min="3" max="3" width="17.21875" style="185" customWidth="1"/>
    <col min="4" max="4" width="34.77734375" style="185" customWidth="1"/>
    <col min="5" max="9" width="11.77734375" style="185" customWidth="1"/>
    <col min="10" max="31" width="5.77734375" style="185" customWidth="1"/>
    <col min="32" max="16384" width="8.77734375" style="185"/>
  </cols>
  <sheetData>
    <row r="1" spans="1:30" ht="20.399999999999999">
      <c r="A1" s="226" t="s">
        <v>915</v>
      </c>
      <c r="B1" s="227" t="s">
        <v>916</v>
      </c>
      <c r="C1" s="227" t="s">
        <v>917</v>
      </c>
      <c r="D1" s="227" t="s">
        <v>14</v>
      </c>
      <c r="E1" s="227" t="s">
        <v>918</v>
      </c>
      <c r="F1" s="227" t="s">
        <v>919</v>
      </c>
      <c r="G1" s="227" t="s">
        <v>920</v>
      </c>
      <c r="H1" s="227" t="s">
        <v>921</v>
      </c>
      <c r="I1" s="227" t="s">
        <v>922</v>
      </c>
      <c r="J1" s="228">
        <f>IF(ISERROR(VLOOKUP("Election Start Date:",parlvotes_lh!$A$1:$ZZ$1,3,FALSE))=TRUE,"",IF(VLOOKUP("Election Start Date:",parlvotes_lh!$A$1:$ZZ$1,3,FALSE)=0,"",VLOOKUP("Election Start Date:",parlvotes_lh!$A$1:$ZZ$1,3,FALSE)))</f>
        <v>33314</v>
      </c>
      <c r="K1" s="228">
        <f>IF(ISERROR(VLOOKUP("Election Start Date:",parlvotes_lh!$A$1:$ZZ$1,23,FALSE))=TRUE,"",IF(VLOOKUP("Election Start Date:",parlvotes_lh!$A$1:$ZZ$1,23,FALSE)=0,"",VLOOKUP("Election Start Date:",parlvotes_lh!$A$1:$ZZ$1,23,FALSE)))</f>
        <v>34777</v>
      </c>
      <c r="L1" s="228">
        <f>IF(ISERROR(VLOOKUP("Election Start Date:",parlvotes_lh!$A$1:$ZZ$1,43,FALSE))=TRUE,"",IF(VLOOKUP("Election Start Date:",parlvotes_lh!$A$1:$ZZ$1,43,FALSE)=0,"",VLOOKUP("Election Start Date:",parlvotes_lh!$A$1:$ZZ$1,43,FALSE)))</f>
        <v>36240</v>
      </c>
      <c r="M1" s="228">
        <f>IF(ISERROR(VLOOKUP("Election Start Date:",parlvotes_lh!$A$1:$ZZ$1,63,FALSE))=TRUE,"",IF(VLOOKUP("Election Start Date:",parlvotes_lh!$A$1:$ZZ$1,63,FALSE)=0,"",VLOOKUP("Election Start Date:",parlvotes_lh!$A$1:$ZZ$1,63,FALSE)))</f>
        <v>37696</v>
      </c>
      <c r="N1" s="228">
        <f>IF(ISERROR(VLOOKUP("Election Start Date:",parlvotes_lh!$A$1:$ZZ$1,83,FALSE))=TRUE,"",IF(VLOOKUP("Election Start Date:",parlvotes_lh!$A$1:$ZZ$1,83,FALSE)=0,"",VLOOKUP("Election Start Date:",parlvotes_lh!$A$1:$ZZ$1,83,FALSE)))</f>
        <v>39159</v>
      </c>
      <c r="O1" s="228">
        <f>IF(ISERROR(VLOOKUP("Election Start Date:",parlvotes_lh!$A$1:$ZZ$1,103,FALSE))=TRUE,"",IF(VLOOKUP("Election Start Date:",parlvotes_lh!$A$1:$ZZ$1,103,FALSE)=0,"",VLOOKUP("Election Start Date:",parlvotes_lh!$A$1:$ZZ$1,103,FALSE)))</f>
        <v>40650</v>
      </c>
      <c r="P1" s="228">
        <f>IF(ISERROR(VLOOKUP("Election Start Date:",parlvotes_lh!$A$1:$ZZ$1,123,FALSE))=TRUE,"",IF(VLOOKUP("Election Start Date:",parlvotes_lh!$A$1:$ZZ$1,123,FALSE)=0,"",VLOOKUP("Election Start Date:",parlvotes_lh!$A$1:$ZZ$1,123,FALSE)))</f>
        <v>42113</v>
      </c>
      <c r="Q1" s="228">
        <f>IF(ISERROR(VLOOKUP("Election Start Date:",parlvotes_lh!$A$1:$ZZ$1,143,FALSE))=TRUE,"",IF(VLOOKUP("Election Start Date:",parlvotes_lh!$A$1:$ZZ$1,143,FALSE)=0,"",VLOOKUP("Election Start Date:",parlvotes_lh!$A$1:$ZZ$1,143,FALSE)))</f>
        <v>43569</v>
      </c>
      <c r="R1" s="228" t="str">
        <f>IF(ISERROR(VLOOKUP("Election Start Date:",parlvotes_lh!$A$1:$ZZ$1,163,FALSE))=TRUE,"",IF(VLOOKUP("Election Start Date:",parlvotes_lh!$A$1:$ZZ$1,163,FALSE)=0,"",VLOOKUP("Election Start Date:",parlvotes_lh!$A$1:$ZZ$1,163,FALSE)))</f>
        <v/>
      </c>
      <c r="S1" s="228" t="str">
        <f>IF(ISERROR(VLOOKUP("Election Start Date:",parlvotes_lh!$A$1:$ZZ$1,183,FALSE))=TRUE,"",IF(VLOOKUP("Election Start Date:",parlvotes_lh!$A$1:$ZZ$1,183,FALSE)=0,"",VLOOKUP("Election Start Date:",parlvotes_lh!$A$1:$ZZ$1,183,FALSE)))</f>
        <v/>
      </c>
      <c r="T1" s="228" t="str">
        <f>IF(ISERROR(VLOOKUP("Election Start Date:",parlvotes_lh!$A$1:$ZZ$1,203,FALSE))=TRUE,"",IF(VLOOKUP("Election Start Date:",parlvotes_lh!$A$1:$ZZ$1,203,FALSE)=0,"",VLOOKUP("Election Start Date:",parlvotes_lh!$A$1:$ZZ$1,203,FALSE)))</f>
        <v/>
      </c>
      <c r="U1" s="228" t="str">
        <f>IF(ISERROR(VLOOKUP("Election Start Date:",parlvotes_lh!$A$1:$ZZ$1,223,FALSE))=TRUE,"",IF(VLOOKUP("Election Start Date:",parlvotes_lh!$A$1:$ZZ$1,223,FALSE)=0,"",VLOOKUP("Election Start Date:",parlvotes_lh!$A$1:$ZZ$1,223,FALSE)))</f>
        <v/>
      </c>
      <c r="V1" s="228" t="str">
        <f>IF(ISERROR(VLOOKUP("Election Start Date:",parlvotes_lh!$A$1:$ZZ$1,243,FALSE))=TRUE,"",IF(VLOOKUP("Election Start Date:",parlvotes_lh!$A$1:$ZZ$1,243,FALSE)=0,"",VLOOKUP("Election Start Date:",parlvotes_lh!$A$1:$ZZ$1,243,FALSE)))</f>
        <v/>
      </c>
      <c r="W1" s="228" t="str">
        <f>IF(ISERROR(VLOOKUP("Election Start Date:",parlvotes_lh!$A$1:$ZZ$1,263,FALSE))=TRUE,"",IF(VLOOKUP("Election Start Date:",parlvotes_lh!$A$1:$ZZ$1,263,FALSE)=0,"",VLOOKUP("Election Start Date:",parlvotes_lh!$A$1:$ZZ$1,263,FALSE)))</f>
        <v/>
      </c>
      <c r="X1" s="228" t="str">
        <f>IF(ISERROR(VLOOKUP("Election Start Date:",parlvotes_lh!$A$1:$ZZ$1,283,FALSE))=TRUE,"",IF(VLOOKUP("Election Start Date:",parlvotes_lh!$A$1:$ZZ$1,283,FALSE)=0,"",VLOOKUP("Election Start Date:",parlvotes_lh!$A$1:$ZZ$1,283,FALSE)))</f>
        <v/>
      </c>
      <c r="Y1" s="228" t="str">
        <f>IF(ISERROR(VLOOKUP("Election Start Date:",parlvotes_lh!$A$1:$ZZ$1,303,FALSE))=TRUE,"",IF(VLOOKUP("Election Start Date:",parlvotes_lh!$A$1:$ZZ$1,303,FALSE)=0,"",VLOOKUP("Election Start Date:",parlvotes_lh!$A$1:$ZZ$1,303,FALSE)))</f>
        <v/>
      </c>
      <c r="Z1" s="228" t="str">
        <f>IF(ISERROR(VLOOKUP("Election Start Date:",parlvotes_lh!$A$1:$ZZ$1,323,FALSE))=TRUE,"",IF(VLOOKUP("Election Start Date:",parlvotes_lh!$A$1:$ZZ$1,323,FALSE)=0,"",VLOOKUP("Election Start Date:",parlvotes_lh!$A$1:$ZZ$1,323,FALSE)))</f>
        <v/>
      </c>
      <c r="AA1" s="228" t="str">
        <f>IF(ISERROR(VLOOKUP("Election Start Date:",parlvotes_lh!$A$1:$ZZ$1,343,FALSE))=TRUE,"",IF(VLOOKUP("Election Start Date:",parlvotes_lh!$A$1:$ZZ$1,343,FALSE)=0,"",VLOOKUP("Election Start Date:",parlvotes_lh!$A$1:$ZZ$1,343,FALSE)))</f>
        <v/>
      </c>
      <c r="AB1" s="228" t="str">
        <f>IF(ISERROR(VLOOKUP("Election Start Date:",parlvotes_lh!$A$1:$ZZ$1,363,FALSE))=TRUE,"",IF(VLOOKUP("Election Start Date:",parlvotes_lh!$A$1:$ZZ$1,363,FALSE)=0,"",VLOOKUP("Election Start Date:",parlvotes_lh!$A$1:$ZZ$1,363,FALSE)))</f>
        <v/>
      </c>
      <c r="AC1" s="228" t="str">
        <f>IF(ISERROR(VLOOKUP("Election Start Date:",parlvotes_lh!$A$1:$ZZ$1,383,FALSE))=TRUE,"",IF(VLOOKUP("Election Start Date:",parlvotes_lh!$A$1:$ZZ$1,383,FALSE)=0,"",VLOOKUP("Election Start Date:",parlvotes_lh!$A$1:$ZZ$1,383,FALSE)))</f>
        <v/>
      </c>
    </row>
    <row r="2" spans="1:30" ht="13.5" customHeight="1">
      <c r="A2" s="229" t="str">
        <f>IF(info_parties!A2="","",info_parties!A2)</f>
        <v>fi_sdp01</v>
      </c>
      <c r="B2" s="127" t="str">
        <f>IF(A2="","",MID(info_weblinks!$C$3,32,3))</f>
        <v>fin</v>
      </c>
      <c r="C2" s="127" t="str">
        <f>IF(info_parties!G2="","",info_parties!G2)</f>
        <v>Social Democratic Party</v>
      </c>
      <c r="D2" s="127" t="str">
        <f>IF(info_parties!K2="","",info_parties!K2)</f>
        <v>Sosialidemokraattinen Puolue</v>
      </c>
      <c r="E2" s="127" t="str">
        <f>IF(info_parties!H2="","",info_parties!H2)</f>
        <v>SDP</v>
      </c>
      <c r="F2" s="230">
        <f t="shared" ref="F2:F65" si="0">IF(MAX(J2:AC2)=0,"",INDEX(J$1:AC$1,MATCH(TRUE,INDEX((J2:AC2&lt;&gt;""),0),0)))</f>
        <v>33314</v>
      </c>
      <c r="G2" s="231">
        <f t="shared" ref="G2:G65" si="1">IF(MAX(J2:AC2)=0,"",INDEX(J$1:AC$1,1,MATCH(LOOKUP(9.99+307,J2:AC2),J2:AC2,0)))</f>
        <v>43569</v>
      </c>
      <c r="H2" s="232">
        <f t="shared" ref="H2:H65" si="2">IF(MAX(J2:AC2)=0,"",MAX(J2:AC2))</f>
        <v>0.28250964338792794</v>
      </c>
      <c r="I2" s="233">
        <f t="shared" ref="I2:I65" si="3">IF(H2="","",INDEX(J$1:AC$1,1,MATCH(H2,J2:AC2,0)))</f>
        <v>34777</v>
      </c>
      <c r="J2" s="234">
        <f>IF(ISERROR(VLOOKUP($A2,parlvotes_lh!$A$11:$ZZ$209,6,FALSE))=TRUE,"",IF(VLOOKUP($A2,parlvotes_lh!$A$11:$ZZ$209,6,FALSE)=0,"",VLOOKUP($A2,parlvotes_lh!$A$11:$ZZ$209,6,FALSE)))</f>
        <v>0.22123923023363137</v>
      </c>
      <c r="K2" s="234">
        <f>IF(ISERROR(VLOOKUP($A2,parlvotes_lh!$A$11:$ZZ$209,26,FALSE))=TRUE,"",IF(VLOOKUP($A2,parlvotes_lh!$A$11:$ZZ$209,26,FALSE)=0,"",VLOOKUP($A2,parlvotes_lh!$A$11:$ZZ$209,26,FALSE)))</f>
        <v>0.28250964338792794</v>
      </c>
      <c r="L2" s="234">
        <f>IF(ISERROR(VLOOKUP($A2,parlvotes_lh!$A$11:$ZZ$209,46,FALSE))=TRUE,"",IF(VLOOKUP($A2,parlvotes_lh!$A$11:$ZZ$209,46,FALSE)=0,"",VLOOKUP($A2,parlvotes_lh!$A$11:$ZZ$209,46,FALSE)))</f>
        <v>0.22860741336915688</v>
      </c>
      <c r="M2" s="234">
        <f>IF(ISERROR(VLOOKUP($A2,parlvotes_lh!$A$11:$ZZ$209,66,FALSE))=TRUE,"",IF(VLOOKUP($A2,parlvotes_lh!$A$11:$ZZ$209,66,FALSE)=0,"",VLOOKUP($A2,parlvotes_lh!$A$11:$ZZ$209,66,FALSE)))</f>
        <v>0.245</v>
      </c>
      <c r="N2" s="234">
        <f>IF(ISERROR(VLOOKUP($A2,parlvotes_lh!$A$11:$ZZ$209,86,FALSE))=TRUE,"",IF(VLOOKUP($A2,parlvotes_lh!$A$11:$ZZ$209,86,FALSE)=0,"",VLOOKUP($A2,parlvotes_lh!$A$11:$ZZ$209,86,FALSE)))</f>
        <v>0.21441479541980546</v>
      </c>
      <c r="O2" s="234">
        <f>IF(ISERROR(VLOOKUP($A2,parlvotes_lh!$A$11:$ZZ$209,106,FALSE))=TRUE,"",IF(VLOOKUP($A2,parlvotes_lh!$A$11:$ZZ$209,106,FALSE)=0,"",VLOOKUP($A2,parlvotes_lh!$A$11:$ZZ$209,106,FALSE)))</f>
        <v>0.19103399781804897</v>
      </c>
      <c r="P2" s="234">
        <f>IF(ISERROR(VLOOKUP($A2,parlvotes_lh!$A$11:$ZZ$209,126,FALSE))=TRUE,"",IF(VLOOKUP($A2,parlvotes_lh!$A$11:$ZZ$209,126,FALSE)=0,"",VLOOKUP($A2,parlvotes_lh!$A$11:$ZZ$209,126,FALSE)))</f>
        <v>0.1651031730605004</v>
      </c>
      <c r="Q2" s="235">
        <f>IF(ISERROR(VLOOKUP($A2,parlvotes_lh!$A$11:$ZZ$209,146,FALSE))=TRUE,"",IF(VLOOKUP($A2,parlvotes_lh!$A$11:$ZZ$209,146,FALSE)=0,"",VLOOKUP($A2,parlvotes_lh!$A$11:$ZZ$209,146,FALSE)))</f>
        <v>0.1773153453890372</v>
      </c>
      <c r="R2" s="235" t="str">
        <f>IF(ISERROR(VLOOKUP($A2,parlvotes_lh!$A$11:$ZZ$209,166,FALSE))=TRUE,"",IF(VLOOKUP($A2,parlvotes_lh!$A$11:$ZZ$209,166,FALSE)=0,"",VLOOKUP($A2,parlvotes_lh!$A$11:$ZZ$209,166,FALSE)))</f>
        <v/>
      </c>
      <c r="S2" s="235" t="str">
        <f>IF(ISERROR(VLOOKUP($A2,parlvotes_lh!$A$11:$ZZ$209,186,FALSE))=TRUE,"",IF(VLOOKUP($A2,parlvotes_lh!$A$11:$ZZ$209,186,FALSE)=0,"",VLOOKUP($A2,parlvotes_lh!$A$11:$ZZ$209,186,FALSE)))</f>
        <v/>
      </c>
      <c r="T2" s="235" t="str">
        <f>IF(ISERROR(VLOOKUP($A2,parlvotes_lh!$A$11:$ZZ$209,206,FALSE))=TRUE,"",IF(VLOOKUP($A2,parlvotes_lh!$A$11:$ZZ$209,206,FALSE)=0,"",VLOOKUP($A2,parlvotes_lh!$A$11:$ZZ$209,206,FALSE)))</f>
        <v/>
      </c>
      <c r="U2" s="235" t="str">
        <f>IF(ISERROR(VLOOKUP($A2,parlvotes_lh!$A$11:$ZZ$209,226,FALSE))=TRUE,"",IF(VLOOKUP($A2,parlvotes_lh!$A$11:$ZZ$209,226,FALSE)=0,"",VLOOKUP($A2,parlvotes_lh!$A$11:$ZZ$209,226,FALSE)))</f>
        <v/>
      </c>
      <c r="V2" s="235" t="str">
        <f>IF(ISERROR(VLOOKUP($A2,parlvotes_lh!$A$11:$ZZ$209,246,FALSE))=TRUE,"",IF(VLOOKUP($A2,parlvotes_lh!$A$11:$ZZ$209,246,FALSE)=0,"",VLOOKUP($A2,parlvotes_lh!$A$11:$ZZ$209,246,FALSE)))</f>
        <v/>
      </c>
      <c r="W2" s="235" t="str">
        <f>IF(ISERROR(VLOOKUP($A2,parlvotes_lh!$A$11:$ZZ$209,266,FALSE))=TRUE,"",IF(VLOOKUP($A2,parlvotes_lh!$A$11:$ZZ$209,266,FALSE)=0,"",VLOOKUP($A2,parlvotes_lh!$A$11:$ZZ$209,266,FALSE)))</f>
        <v/>
      </c>
      <c r="X2" s="235" t="str">
        <f>IF(ISERROR(VLOOKUP($A2,parlvotes_lh!$A$11:$ZZ$209,286,FALSE))=TRUE,"",IF(VLOOKUP($A2,parlvotes_lh!$A$11:$ZZ$209,286,FALSE)=0,"",VLOOKUP($A2,parlvotes_lh!$A$11:$ZZ$209,286,FALSE)))</f>
        <v/>
      </c>
      <c r="Y2" s="235" t="str">
        <f>IF(ISERROR(VLOOKUP($A2,parlvotes_lh!$A$11:$ZZ$209,306,FALSE))=TRUE,"",IF(VLOOKUP($A2,parlvotes_lh!$A$11:$ZZ$209,306,FALSE)=0,"",VLOOKUP($A2,parlvotes_lh!$A$11:$ZZ$209,306,FALSE)))</f>
        <v/>
      </c>
      <c r="Z2" s="235" t="str">
        <f>IF(ISERROR(VLOOKUP($A2,parlvotes_lh!$A$11:$ZZ$209,326,FALSE))=TRUE,"",IF(VLOOKUP($A2,parlvotes_lh!$A$11:$ZZ$209,326,FALSE)=0,"",VLOOKUP($A2,parlvotes_lh!$A$11:$ZZ$209,326,FALSE)))</f>
        <v/>
      </c>
      <c r="AA2" s="235" t="str">
        <f>IF(ISERROR(VLOOKUP($A2,parlvotes_lh!$A$11:$ZZ$209,346,FALSE))=TRUE,"",IF(VLOOKUP($A2,parlvotes_lh!$A$11:$ZZ$209,346,FALSE)=0,"",VLOOKUP($A2,parlvotes_lh!$A$11:$ZZ$209,346,FALSE)))</f>
        <v/>
      </c>
      <c r="AB2" s="235" t="str">
        <f>IF(ISERROR(VLOOKUP($A2,parlvotes_lh!$A$11:$ZZ$209,366,FALSE))=TRUE,"",IF(VLOOKUP($A2,parlvotes_lh!$A$11:$ZZ$209,366,FALSE)=0,"",VLOOKUP($A2,parlvotes_lh!$A$11:$ZZ$209,366,FALSE)))</f>
        <v/>
      </c>
      <c r="AC2" s="235" t="str">
        <f>IF(ISERROR(VLOOKUP($A2,parlvotes_lh!$A$11:$ZZ$209,386,FALSE))=TRUE,"",IF(VLOOKUP($A2,parlvotes_lh!$A$11:$ZZ$209,386,FALSE)=0,"",VLOOKUP($A2,parlvotes_lh!$A$11:$ZZ$209,386,FALSE)))</f>
        <v/>
      </c>
    </row>
    <row r="3" spans="1:30" ht="13.5" customHeight="1">
      <c r="A3" s="229" t="str">
        <f>IF(info_parties!A3="","",info_parties!A3)</f>
        <v>fi_sfp01</v>
      </c>
      <c r="B3" s="127" t="str">
        <f>IF(A3="","",MID(info_weblinks!$C$3,32,3))</f>
        <v>fin</v>
      </c>
      <c r="C3" s="127" t="str">
        <f>IF(info_parties!G3="","",info_parties!G3)</f>
        <v>Swedish People’s Party</v>
      </c>
      <c r="D3" s="127" t="str">
        <f>IF(info_parties!K3="","",info_parties!K3)</f>
        <v>Svenska Folkpartiet</v>
      </c>
      <c r="E3" s="127" t="str">
        <f>IF(info_parties!H3="","",info_parties!H3)</f>
        <v>SFP</v>
      </c>
      <c r="F3" s="230">
        <f t="shared" si="0"/>
        <v>33314</v>
      </c>
      <c r="G3" s="231">
        <f t="shared" si="1"/>
        <v>43569</v>
      </c>
      <c r="H3" s="232">
        <f t="shared" si="2"/>
        <v>5.4835105091202305E-2</v>
      </c>
      <c r="I3" s="233">
        <f t="shared" si="3"/>
        <v>33314</v>
      </c>
      <c r="J3" s="234">
        <f>IF(ISERROR(VLOOKUP($A3,parlvotes_lh!$A$11:$ZZ$209,6,FALSE))=TRUE,"",IF(VLOOKUP($A3,parlvotes_lh!$A$11:$ZZ$209,6,FALSE)=0,"",VLOOKUP($A3,parlvotes_lh!$A$11:$ZZ$209,6,FALSE)))</f>
        <v>5.4835105091202305E-2</v>
      </c>
      <c r="K3" s="234">
        <f>IF(ISERROR(VLOOKUP($A3,parlvotes_lh!$A$11:$ZZ$209,26,FALSE))=TRUE,"",IF(VLOOKUP($A3,parlvotes_lh!$A$11:$ZZ$209,26,FALSE)=0,"",VLOOKUP($A3,parlvotes_lh!$A$11:$ZZ$209,26,FALSE)))</f>
        <v>5.1376504402678103E-2</v>
      </c>
      <c r="L3" s="234">
        <f>IF(ISERROR(VLOOKUP($A3,parlvotes_lh!$A$11:$ZZ$209,46,FALSE))=TRUE,"",IF(VLOOKUP($A3,parlvotes_lh!$A$11:$ZZ$209,46,FALSE)=0,"",VLOOKUP($A3,parlvotes_lh!$A$11:$ZZ$209,46,FALSE)))</f>
        <v>5.1217864827055322E-2</v>
      </c>
      <c r="M3" s="234">
        <f>IF(ISERROR(VLOOKUP($A3,parlvotes_lh!$A$11:$ZZ$209,66,FALSE))=TRUE,"",IF(VLOOKUP($A3,parlvotes_lh!$A$11:$ZZ$209,66,FALSE)=0,"",VLOOKUP($A3,parlvotes_lh!$A$11:$ZZ$209,66,FALSE)))</f>
        <v>4.6144417297064179E-2</v>
      </c>
      <c r="N3" s="234">
        <f>IF(ISERROR(VLOOKUP($A3,parlvotes_lh!$A$11:$ZZ$209,86,FALSE))=TRUE,"",IF(VLOOKUP($A3,parlvotes_lh!$A$11:$ZZ$209,86,FALSE)=0,"",VLOOKUP($A3,parlvotes_lh!$A$11:$ZZ$209,86,FALSE)))</f>
        <v>4.5654718688700635E-2</v>
      </c>
      <c r="O3" s="234">
        <f>IF(ISERROR(VLOOKUP($A3,parlvotes_lh!$A$11:$ZZ$209,106,FALSE))=TRUE,"",IF(VLOOKUP($A3,parlvotes_lh!$A$11:$ZZ$209,106,FALSE)=0,"",VLOOKUP($A3,parlvotes_lh!$A$11:$ZZ$209,106,FALSE)))</f>
        <v>4.2790257489953465E-2</v>
      </c>
      <c r="P3" s="234">
        <f>IF(ISERROR(VLOOKUP($A3,parlvotes_lh!$A$11:$ZZ$209,126,FALSE))=TRUE,"",IF(VLOOKUP($A3,parlvotes_lh!$A$11:$ZZ$209,126,FALSE)=0,"",VLOOKUP($A3,parlvotes_lh!$A$11:$ZZ$209,126,FALSE)))</f>
        <v>4.8780192012084382E-2</v>
      </c>
      <c r="Q3" s="235">
        <f>IF(ISERROR(VLOOKUP($A3,parlvotes_lh!$A$11:$ZZ$209,146,FALSE))=TRUE,"",IF(VLOOKUP($A3,parlvotes_lh!$A$11:$ZZ$209,146,FALSE)=0,"",VLOOKUP($A3,parlvotes_lh!$A$11:$ZZ$209,146,FALSE)))</f>
        <v>4.5309476312787242E-2</v>
      </c>
      <c r="R3" s="235" t="str">
        <f>IF(ISERROR(VLOOKUP($A3,parlvotes_lh!$A$11:$ZZ$209,166,FALSE))=TRUE,"",IF(VLOOKUP($A3,parlvotes_lh!$A$11:$ZZ$209,166,FALSE)=0,"",VLOOKUP($A3,parlvotes_lh!$A$11:$ZZ$209,166,FALSE)))</f>
        <v/>
      </c>
      <c r="S3" s="235" t="str">
        <f>IF(ISERROR(VLOOKUP($A3,parlvotes_lh!$A$11:$ZZ$209,186,FALSE))=TRUE,"",IF(VLOOKUP($A3,parlvotes_lh!$A$11:$ZZ$209,186,FALSE)=0,"",VLOOKUP($A3,parlvotes_lh!$A$11:$ZZ$209,186,FALSE)))</f>
        <v/>
      </c>
      <c r="T3" s="235" t="str">
        <f>IF(ISERROR(VLOOKUP($A3,parlvotes_lh!$A$11:$ZZ$209,206,FALSE))=TRUE,"",IF(VLOOKUP($A3,parlvotes_lh!$A$11:$ZZ$209,206,FALSE)=0,"",VLOOKUP($A3,parlvotes_lh!$A$11:$ZZ$209,206,FALSE)))</f>
        <v/>
      </c>
      <c r="U3" s="235" t="str">
        <f>IF(ISERROR(VLOOKUP($A3,parlvotes_lh!$A$11:$ZZ$209,226,FALSE))=TRUE,"",IF(VLOOKUP($A3,parlvotes_lh!$A$11:$ZZ$209,226,FALSE)=0,"",VLOOKUP($A3,parlvotes_lh!$A$11:$ZZ$209,226,FALSE)))</f>
        <v/>
      </c>
      <c r="V3" s="235" t="str">
        <f>IF(ISERROR(VLOOKUP($A3,parlvotes_lh!$A$11:$ZZ$209,246,FALSE))=TRUE,"",IF(VLOOKUP($A3,parlvotes_lh!$A$11:$ZZ$209,246,FALSE)=0,"",VLOOKUP($A3,parlvotes_lh!$A$11:$ZZ$209,246,FALSE)))</f>
        <v/>
      </c>
      <c r="W3" s="235" t="str">
        <f>IF(ISERROR(VLOOKUP($A3,parlvotes_lh!$A$11:$ZZ$209,266,FALSE))=TRUE,"",IF(VLOOKUP($A3,parlvotes_lh!$A$11:$ZZ$209,266,FALSE)=0,"",VLOOKUP($A3,parlvotes_lh!$A$11:$ZZ$209,266,FALSE)))</f>
        <v/>
      </c>
      <c r="X3" s="235" t="str">
        <f>IF(ISERROR(VLOOKUP($A3,parlvotes_lh!$A$11:$ZZ$209,286,FALSE))=TRUE,"",IF(VLOOKUP($A3,parlvotes_lh!$A$11:$ZZ$209,286,FALSE)=0,"",VLOOKUP($A3,parlvotes_lh!$A$11:$ZZ$209,286,FALSE)))</f>
        <v/>
      </c>
      <c r="Y3" s="235" t="str">
        <f>IF(ISERROR(VLOOKUP($A3,parlvotes_lh!$A$11:$ZZ$209,306,FALSE))=TRUE,"",IF(VLOOKUP($A3,parlvotes_lh!$A$11:$ZZ$209,306,FALSE)=0,"",VLOOKUP($A3,parlvotes_lh!$A$11:$ZZ$209,306,FALSE)))</f>
        <v/>
      </c>
      <c r="Z3" s="235" t="str">
        <f>IF(ISERROR(VLOOKUP($A3,parlvotes_lh!$A$11:$ZZ$209,326,FALSE))=TRUE,"",IF(VLOOKUP($A3,parlvotes_lh!$A$11:$ZZ$209,326,FALSE)=0,"",VLOOKUP($A3,parlvotes_lh!$A$11:$ZZ$209,326,FALSE)))</f>
        <v/>
      </c>
      <c r="AA3" s="235" t="str">
        <f>IF(ISERROR(VLOOKUP($A3,parlvotes_lh!$A$11:$ZZ$209,346,FALSE))=TRUE,"",IF(VLOOKUP($A3,parlvotes_lh!$A$11:$ZZ$209,346,FALSE)=0,"",VLOOKUP($A3,parlvotes_lh!$A$11:$ZZ$209,346,FALSE)))</f>
        <v/>
      </c>
      <c r="AB3" s="235" t="str">
        <f>IF(ISERROR(VLOOKUP($A3,parlvotes_lh!$A$11:$ZZ$209,366,FALSE))=TRUE,"",IF(VLOOKUP($A3,parlvotes_lh!$A$11:$ZZ$209,366,FALSE)=0,"",VLOOKUP($A3,parlvotes_lh!$A$11:$ZZ$209,366,FALSE)))</f>
        <v/>
      </c>
      <c r="AC3" s="235" t="str">
        <f>IF(ISERROR(VLOOKUP($A3,parlvotes_lh!$A$11:$ZZ$209,386,FALSE))=TRUE,"",IF(VLOOKUP($A3,parlvotes_lh!$A$11:$ZZ$209,386,FALSE)=0,"",VLOOKUP($A3,parlvotes_lh!$A$11:$ZZ$209,386,FALSE)))</f>
        <v/>
      </c>
      <c r="AD3" s="236"/>
    </row>
    <row r="4" spans="1:30" ht="13.5" customHeight="1">
      <c r="A4" s="229" t="str">
        <f>IF(info_parties!A4="","",info_parties!A4)</f>
        <v>fi_kesk01</v>
      </c>
      <c r="B4" s="127" t="str">
        <f>IF(A4="","",MID(info_weblinks!$C$3,32,3))</f>
        <v>fin</v>
      </c>
      <c r="C4" s="127" t="str">
        <f>IF(info_parties!G4="","",info_parties!G4)</f>
        <v>Centre Party</v>
      </c>
      <c r="D4" s="127" t="str">
        <f>IF(info_parties!K4="","",info_parties!K4)</f>
        <v>Suomen Keskusta</v>
      </c>
      <c r="E4" s="127" t="str">
        <f>IF(info_parties!H4="","",info_parties!H4)</f>
        <v>KESK</v>
      </c>
      <c r="F4" s="230">
        <f t="shared" si="0"/>
        <v>33314</v>
      </c>
      <c r="G4" s="231">
        <f t="shared" si="1"/>
        <v>43569</v>
      </c>
      <c r="H4" s="232">
        <f t="shared" si="2"/>
        <v>0.2482528821483258</v>
      </c>
      <c r="I4" s="233">
        <f t="shared" si="3"/>
        <v>33314</v>
      </c>
      <c r="J4" s="234">
        <f>IF(ISERROR(VLOOKUP($A4,parlvotes_lh!$A$11:$ZZ$209,6,FALSE))=TRUE,"",IF(VLOOKUP($A4,parlvotes_lh!$A$11:$ZZ$209,6,FALSE)=0,"",VLOOKUP($A4,parlvotes_lh!$A$11:$ZZ$209,6,FALSE)))</f>
        <v>0.2482528821483258</v>
      </c>
      <c r="K4" s="234">
        <f>IF(ISERROR(VLOOKUP($A4,parlvotes_lh!$A$11:$ZZ$209,26,FALSE))=TRUE,"",IF(VLOOKUP($A4,parlvotes_lh!$A$11:$ZZ$209,26,FALSE)=0,"",VLOOKUP($A4,parlvotes_lh!$A$11:$ZZ$209,26,FALSE)))</f>
        <v>0.1984964693351591</v>
      </c>
      <c r="L4" s="234">
        <f>IF(ISERROR(VLOOKUP($A4,parlvotes_lh!$A$11:$ZZ$209,46,FALSE))=TRUE,"",IF(VLOOKUP($A4,parlvotes_lh!$A$11:$ZZ$209,46,FALSE)=0,"",VLOOKUP($A4,parlvotes_lh!$A$11:$ZZ$209,46,FALSE)))</f>
        <v>0.22399359114695122</v>
      </c>
      <c r="M4" s="234">
        <f>IF(ISERROR(VLOOKUP($A4,parlvotes_lh!$A$11:$ZZ$209,66,FALSE))=TRUE,"",IF(VLOOKUP($A4,parlvotes_lh!$A$11:$ZZ$209,66,FALSE)=0,"",VLOOKUP($A4,parlvotes_lh!$A$11:$ZZ$209,66,FALSE)))</f>
        <v>0.247</v>
      </c>
      <c r="N4" s="234">
        <f>IF(ISERROR(VLOOKUP($A4,parlvotes_lh!$A$11:$ZZ$209,86,FALSE))=TRUE,"",IF(VLOOKUP($A4,parlvotes_lh!$A$11:$ZZ$209,86,FALSE)=0,"",VLOOKUP($A4,parlvotes_lh!$A$11:$ZZ$209,86,FALSE)))</f>
        <v>0.23109832580119485</v>
      </c>
      <c r="O4" s="234">
        <f>IF(ISERROR(VLOOKUP($A4,parlvotes_lh!$A$11:$ZZ$209,106,FALSE))=TRUE,"",IF(VLOOKUP($A4,parlvotes_lh!$A$11:$ZZ$209,106,FALSE)=0,"",VLOOKUP($A4,parlvotes_lh!$A$11:$ZZ$209,106,FALSE)))</f>
        <v>0.15759646560671609</v>
      </c>
      <c r="P4" s="234">
        <f>IF(ISERROR(VLOOKUP($A4,parlvotes_lh!$A$11:$ZZ$209,126,FALSE))=TRUE,"",IF(VLOOKUP($A4,parlvotes_lh!$A$11:$ZZ$209,126,FALSE)=0,"",VLOOKUP($A4,parlvotes_lh!$A$11:$ZZ$209,126,FALSE)))</f>
        <v>0.21095726772712711</v>
      </c>
      <c r="Q4" s="235">
        <f>IF(ISERROR(VLOOKUP($A4,parlvotes_lh!$A$11:$ZZ$209,146,FALSE))=TRUE,"",IF(VLOOKUP($A4,parlvotes_lh!$A$11:$ZZ$209,146,FALSE)=0,"",VLOOKUP($A4,parlvotes_lh!$A$11:$ZZ$209,146,FALSE)))</f>
        <v>0.13755079632280698</v>
      </c>
      <c r="R4" s="235" t="str">
        <f>IF(ISERROR(VLOOKUP($A4,parlvotes_lh!$A$11:$ZZ$209,166,FALSE))=TRUE,"",IF(VLOOKUP($A4,parlvotes_lh!$A$11:$ZZ$209,166,FALSE)=0,"",VLOOKUP($A4,parlvotes_lh!$A$11:$ZZ$209,166,FALSE)))</f>
        <v/>
      </c>
      <c r="S4" s="235" t="str">
        <f>IF(ISERROR(VLOOKUP($A4,parlvotes_lh!$A$11:$ZZ$209,186,FALSE))=TRUE,"",IF(VLOOKUP($A4,parlvotes_lh!$A$11:$ZZ$209,186,FALSE)=0,"",VLOOKUP($A4,parlvotes_lh!$A$11:$ZZ$209,186,FALSE)))</f>
        <v/>
      </c>
      <c r="T4" s="235" t="str">
        <f>IF(ISERROR(VLOOKUP($A4,parlvotes_lh!$A$11:$ZZ$209,206,FALSE))=TRUE,"",IF(VLOOKUP($A4,parlvotes_lh!$A$11:$ZZ$209,206,FALSE)=0,"",VLOOKUP($A4,parlvotes_lh!$A$11:$ZZ$209,206,FALSE)))</f>
        <v/>
      </c>
      <c r="U4" s="235" t="str">
        <f>IF(ISERROR(VLOOKUP($A4,parlvotes_lh!$A$11:$ZZ$209,226,FALSE))=TRUE,"",IF(VLOOKUP($A4,parlvotes_lh!$A$11:$ZZ$209,226,FALSE)=0,"",VLOOKUP($A4,parlvotes_lh!$A$11:$ZZ$209,226,FALSE)))</f>
        <v/>
      </c>
      <c r="V4" s="235" t="str">
        <f>IF(ISERROR(VLOOKUP($A4,parlvotes_lh!$A$11:$ZZ$209,246,FALSE))=TRUE,"",IF(VLOOKUP($A4,parlvotes_lh!$A$11:$ZZ$209,246,FALSE)=0,"",VLOOKUP($A4,parlvotes_lh!$A$11:$ZZ$209,246,FALSE)))</f>
        <v/>
      </c>
      <c r="W4" s="235" t="str">
        <f>IF(ISERROR(VLOOKUP($A4,parlvotes_lh!$A$11:$ZZ$209,266,FALSE))=TRUE,"",IF(VLOOKUP($A4,parlvotes_lh!$A$11:$ZZ$209,266,FALSE)=0,"",VLOOKUP($A4,parlvotes_lh!$A$11:$ZZ$209,266,FALSE)))</f>
        <v/>
      </c>
      <c r="X4" s="235" t="str">
        <f>IF(ISERROR(VLOOKUP($A4,parlvotes_lh!$A$11:$ZZ$209,286,FALSE))=TRUE,"",IF(VLOOKUP($A4,parlvotes_lh!$A$11:$ZZ$209,286,FALSE)=0,"",VLOOKUP($A4,parlvotes_lh!$A$11:$ZZ$209,286,FALSE)))</f>
        <v/>
      </c>
      <c r="Y4" s="235" t="str">
        <f>IF(ISERROR(VLOOKUP($A4,parlvotes_lh!$A$11:$ZZ$209,306,FALSE))=TRUE,"",IF(VLOOKUP($A4,parlvotes_lh!$A$11:$ZZ$209,306,FALSE)=0,"",VLOOKUP($A4,parlvotes_lh!$A$11:$ZZ$209,306,FALSE)))</f>
        <v/>
      </c>
      <c r="Z4" s="235" t="str">
        <f>IF(ISERROR(VLOOKUP($A4,parlvotes_lh!$A$11:$ZZ$209,326,FALSE))=TRUE,"",IF(VLOOKUP($A4,parlvotes_lh!$A$11:$ZZ$209,326,FALSE)=0,"",VLOOKUP($A4,parlvotes_lh!$A$11:$ZZ$209,326,FALSE)))</f>
        <v/>
      </c>
      <c r="AA4" s="235" t="str">
        <f>IF(ISERROR(VLOOKUP($A4,parlvotes_lh!$A$11:$ZZ$209,346,FALSE))=TRUE,"",IF(VLOOKUP($A4,parlvotes_lh!$A$11:$ZZ$209,346,FALSE)=0,"",VLOOKUP($A4,parlvotes_lh!$A$11:$ZZ$209,346,FALSE)))</f>
        <v/>
      </c>
      <c r="AB4" s="235" t="str">
        <f>IF(ISERROR(VLOOKUP($A4,parlvotes_lh!$A$11:$ZZ$209,366,FALSE))=TRUE,"",IF(VLOOKUP($A4,parlvotes_lh!$A$11:$ZZ$209,366,FALSE)=0,"",VLOOKUP($A4,parlvotes_lh!$A$11:$ZZ$209,366,FALSE)))</f>
        <v/>
      </c>
      <c r="AC4" s="235" t="str">
        <f>IF(ISERROR(VLOOKUP($A4,parlvotes_lh!$A$11:$ZZ$209,386,FALSE))=TRUE,"",IF(VLOOKUP($A4,parlvotes_lh!$A$11:$ZZ$209,386,FALSE)=0,"",VLOOKUP($A4,parlvotes_lh!$A$11:$ZZ$209,386,FALSE)))</f>
        <v/>
      </c>
      <c r="AD4" s="236"/>
    </row>
    <row r="5" spans="1:30" ht="13.5" customHeight="1">
      <c r="A5" s="229" t="str">
        <f>IF(info_parties!A5="","",info_parties!A5)</f>
        <v>fi_lkp01</v>
      </c>
      <c r="B5" s="127" t="str">
        <f>IF(A5="","",MID(info_weblinks!$C$3,32,3))</f>
        <v>fin</v>
      </c>
      <c r="C5" s="127" t="str">
        <f>IF(info_parties!G5="","",info_parties!G5)</f>
        <v>Liberal People’s Party</v>
      </c>
      <c r="D5" s="127" t="str">
        <f>IF(info_parties!K5="","",info_parties!K5)</f>
        <v>Liberaalinen Kansanpuolue</v>
      </c>
      <c r="E5" s="127" t="str">
        <f>IF(info_parties!H5="","",info_parties!H5)</f>
        <v>LKP</v>
      </c>
      <c r="F5" s="230">
        <f t="shared" si="0"/>
        <v>33314</v>
      </c>
      <c r="G5" s="231">
        <f t="shared" si="1"/>
        <v>34777</v>
      </c>
      <c r="H5" s="232">
        <f t="shared" si="2"/>
        <v>7.7808650150151251E-3</v>
      </c>
      <c r="I5" s="233">
        <f t="shared" si="3"/>
        <v>33314</v>
      </c>
      <c r="J5" s="234">
        <f>IF(ISERROR(VLOOKUP($A5,parlvotes_lh!$A$11:$ZZ$209,6,FALSE))=TRUE,"",IF(VLOOKUP($A5,parlvotes_lh!$A$11:$ZZ$209,6,FALSE)=0,"",VLOOKUP($A5,parlvotes_lh!$A$11:$ZZ$209,6,FALSE)))</f>
        <v>7.7808650150151251E-3</v>
      </c>
      <c r="K5" s="234">
        <f>IF(ISERROR(VLOOKUP($A5,parlvotes_lh!$A$11:$ZZ$209,26,FALSE))=TRUE,"",IF(VLOOKUP($A5,parlvotes_lh!$A$11:$ZZ$209,26,FALSE)=0,"",VLOOKUP($A5,parlvotes_lh!$A$11:$ZZ$209,26,FALSE)))</f>
        <v>5.8423090767411225E-3</v>
      </c>
      <c r="L5" s="234" t="str">
        <f>IF(ISERROR(VLOOKUP($A5,parlvotes_lh!$A$11:$ZZ$209,46,FALSE))=TRUE,"",IF(VLOOKUP($A5,parlvotes_lh!$A$11:$ZZ$209,46,FALSE)=0,"",VLOOKUP($A5,parlvotes_lh!$A$11:$ZZ$209,46,FALSE)))</f>
        <v/>
      </c>
      <c r="M5" s="234" t="str">
        <f>IF(ISERROR(VLOOKUP($A5,parlvotes_lh!$A$11:$ZZ$209,66,FALSE))=TRUE,"",IF(VLOOKUP($A5,parlvotes_lh!$A$11:$ZZ$209,66,FALSE)=0,"",VLOOKUP($A5,parlvotes_lh!$A$11:$ZZ$209,66,FALSE)))</f>
        <v/>
      </c>
      <c r="N5" s="234" t="str">
        <f>IF(ISERROR(VLOOKUP($A5,parlvotes_lh!$A$11:$ZZ$209,86,FALSE))=TRUE,"",IF(VLOOKUP($A5,parlvotes_lh!$A$11:$ZZ$209,86,FALSE)=0,"",VLOOKUP($A5,parlvotes_lh!$A$11:$ZZ$209,86,FALSE)))</f>
        <v/>
      </c>
      <c r="O5" s="234" t="str">
        <f>IF(ISERROR(VLOOKUP($A5,parlvotes_lh!$A$11:$ZZ$209,106,FALSE))=TRUE,"",IF(VLOOKUP($A5,parlvotes_lh!$A$11:$ZZ$209,106,FALSE)=0,"",VLOOKUP($A5,parlvotes_lh!$A$11:$ZZ$209,106,FALSE)))</f>
        <v/>
      </c>
      <c r="P5" s="234" t="str">
        <f>IF(ISERROR(VLOOKUP($A5,parlvotes_lh!$A$11:$ZZ$209,126,FALSE))=TRUE,"",IF(VLOOKUP($A5,parlvotes_lh!$A$11:$ZZ$209,126,FALSE)=0,"",VLOOKUP($A5,parlvotes_lh!$A$11:$ZZ$209,126,FALSE)))</f>
        <v/>
      </c>
      <c r="Q5" s="235" t="str">
        <f>IF(ISERROR(VLOOKUP($A5,parlvotes_lh!$A$11:$ZZ$209,146,FALSE))=TRUE,"",IF(VLOOKUP($A5,parlvotes_lh!$A$11:$ZZ$209,146,FALSE)=0,"",VLOOKUP($A5,parlvotes_lh!$A$11:$ZZ$209,146,FALSE)))</f>
        <v/>
      </c>
      <c r="R5" s="235" t="str">
        <f>IF(ISERROR(VLOOKUP($A5,parlvotes_lh!$A$11:$ZZ$209,166,FALSE))=TRUE,"",IF(VLOOKUP($A5,parlvotes_lh!$A$11:$ZZ$209,166,FALSE)=0,"",VLOOKUP($A5,parlvotes_lh!$A$11:$ZZ$209,166,FALSE)))</f>
        <v/>
      </c>
      <c r="S5" s="235" t="str">
        <f>IF(ISERROR(VLOOKUP($A5,parlvotes_lh!$A$11:$ZZ$209,186,FALSE))=TRUE,"",IF(VLOOKUP($A5,parlvotes_lh!$A$11:$ZZ$209,186,FALSE)=0,"",VLOOKUP($A5,parlvotes_lh!$A$11:$ZZ$209,186,FALSE)))</f>
        <v/>
      </c>
      <c r="T5" s="235" t="str">
        <f>IF(ISERROR(VLOOKUP($A5,parlvotes_lh!$A$11:$ZZ$209,206,FALSE))=TRUE,"",IF(VLOOKUP($A5,parlvotes_lh!$A$11:$ZZ$209,206,FALSE)=0,"",VLOOKUP($A5,parlvotes_lh!$A$11:$ZZ$209,206,FALSE)))</f>
        <v/>
      </c>
      <c r="U5" s="235" t="str">
        <f>IF(ISERROR(VLOOKUP($A5,parlvotes_lh!$A$11:$ZZ$209,226,FALSE))=TRUE,"",IF(VLOOKUP($A5,parlvotes_lh!$A$11:$ZZ$209,226,FALSE)=0,"",VLOOKUP($A5,parlvotes_lh!$A$11:$ZZ$209,226,FALSE)))</f>
        <v/>
      </c>
      <c r="V5" s="235" t="str">
        <f>IF(ISERROR(VLOOKUP($A5,parlvotes_lh!$A$11:$ZZ$209,246,FALSE))=TRUE,"",IF(VLOOKUP($A5,parlvotes_lh!$A$11:$ZZ$209,246,FALSE)=0,"",VLOOKUP($A5,parlvotes_lh!$A$11:$ZZ$209,246,FALSE)))</f>
        <v/>
      </c>
      <c r="W5" s="235" t="str">
        <f>IF(ISERROR(VLOOKUP($A5,parlvotes_lh!$A$11:$ZZ$209,266,FALSE))=TRUE,"",IF(VLOOKUP($A5,parlvotes_lh!$A$11:$ZZ$209,266,FALSE)=0,"",VLOOKUP($A5,parlvotes_lh!$A$11:$ZZ$209,266,FALSE)))</f>
        <v/>
      </c>
      <c r="X5" s="235" t="str">
        <f>IF(ISERROR(VLOOKUP($A5,parlvotes_lh!$A$11:$ZZ$209,286,FALSE))=TRUE,"",IF(VLOOKUP($A5,parlvotes_lh!$A$11:$ZZ$209,286,FALSE)=0,"",VLOOKUP($A5,parlvotes_lh!$A$11:$ZZ$209,286,FALSE)))</f>
        <v/>
      </c>
      <c r="Y5" s="235" t="str">
        <f>IF(ISERROR(VLOOKUP($A5,parlvotes_lh!$A$11:$ZZ$209,306,FALSE))=TRUE,"",IF(VLOOKUP($A5,parlvotes_lh!$A$11:$ZZ$209,306,FALSE)=0,"",VLOOKUP($A5,parlvotes_lh!$A$11:$ZZ$209,306,FALSE)))</f>
        <v/>
      </c>
      <c r="Z5" s="235" t="str">
        <f>IF(ISERROR(VLOOKUP($A5,parlvotes_lh!$A$11:$ZZ$209,326,FALSE))=TRUE,"",IF(VLOOKUP($A5,parlvotes_lh!$A$11:$ZZ$209,326,FALSE)=0,"",VLOOKUP($A5,parlvotes_lh!$A$11:$ZZ$209,326,FALSE)))</f>
        <v/>
      </c>
      <c r="AA5" s="235" t="str">
        <f>IF(ISERROR(VLOOKUP($A5,parlvotes_lh!$A$11:$ZZ$209,346,FALSE))=TRUE,"",IF(VLOOKUP($A5,parlvotes_lh!$A$11:$ZZ$209,346,FALSE)=0,"",VLOOKUP($A5,parlvotes_lh!$A$11:$ZZ$209,346,FALSE)))</f>
        <v/>
      </c>
      <c r="AB5" s="235" t="str">
        <f>IF(ISERROR(VLOOKUP($A5,parlvotes_lh!$A$11:$ZZ$209,366,FALSE))=TRUE,"",IF(VLOOKUP($A5,parlvotes_lh!$A$11:$ZZ$209,366,FALSE)=0,"",VLOOKUP($A5,parlvotes_lh!$A$11:$ZZ$209,366,FALSE)))</f>
        <v/>
      </c>
      <c r="AC5" s="235" t="str">
        <f>IF(ISERROR(VLOOKUP($A5,parlvotes_lh!$A$11:$ZZ$209,386,FALSE))=TRUE,"",IF(VLOOKUP($A5,parlvotes_lh!$A$11:$ZZ$209,386,FALSE)=0,"",VLOOKUP($A5,parlvotes_lh!$A$11:$ZZ$209,386,FALSE)))</f>
        <v/>
      </c>
      <c r="AD5" s="236"/>
    </row>
    <row r="6" spans="1:30" ht="13.5" customHeight="1">
      <c r="A6" s="229" t="str">
        <f>IF(info_parties!A6="","",info_parties!A6)</f>
        <v>fi_kok01</v>
      </c>
      <c r="B6" s="127" t="str">
        <f>IF(A6="","",MID(info_weblinks!$C$3,32,3))</f>
        <v>fin</v>
      </c>
      <c r="C6" s="127" t="str">
        <f>IF(info_parties!G6="","",info_parties!G6)</f>
        <v>National Coalition</v>
      </c>
      <c r="D6" s="127" t="str">
        <f>IF(info_parties!K6="","",info_parties!K6)</f>
        <v>Kansallinen Kokoomus</v>
      </c>
      <c r="E6" s="127" t="str">
        <f>IF(info_parties!H6="","",info_parties!H6)</f>
        <v>KOK</v>
      </c>
      <c r="F6" s="230">
        <f t="shared" si="0"/>
        <v>33314</v>
      </c>
      <c r="G6" s="231">
        <f t="shared" si="1"/>
        <v>43569</v>
      </c>
      <c r="H6" s="232">
        <f t="shared" si="2"/>
        <v>0.22258696119709762</v>
      </c>
      <c r="I6" s="233">
        <f t="shared" si="3"/>
        <v>39159</v>
      </c>
      <c r="J6" s="234">
        <f>IF(ISERROR(VLOOKUP($A6,parlvotes_lh!$A$11:$ZZ$209,6,FALSE))=TRUE,"",IF(VLOOKUP($A6,parlvotes_lh!$A$11:$ZZ$209,6,FALSE)=0,"",VLOOKUP($A6,parlvotes_lh!$A$11:$ZZ$209,6,FALSE)))</f>
        <v>0.19314117299199757</v>
      </c>
      <c r="K6" s="234">
        <f>IF(ISERROR(VLOOKUP($A6,parlvotes_lh!$A$11:$ZZ$209,26,FALSE))=TRUE,"",IF(VLOOKUP($A6,parlvotes_lh!$A$11:$ZZ$209,26,FALSE)=0,"",VLOOKUP($A6,parlvotes_lh!$A$11:$ZZ$209,26,FALSE)))</f>
        <v>0.17894215621371481</v>
      </c>
      <c r="L6" s="234">
        <f>IF(ISERROR(VLOOKUP($A6,parlvotes_lh!$A$11:$ZZ$209,46,FALSE))=TRUE,"",IF(VLOOKUP($A6,parlvotes_lh!$A$11:$ZZ$209,46,FALSE)=0,"",VLOOKUP($A6,parlvotes_lh!$A$11:$ZZ$209,46,FALSE)))</f>
        <v>0.21028489634284381</v>
      </c>
      <c r="M6" s="234">
        <f>IF(ISERROR(VLOOKUP($A6,parlvotes_lh!$A$11:$ZZ$209,66,FALSE))=TRUE,"",IF(VLOOKUP($A6,parlvotes_lh!$A$11:$ZZ$209,66,FALSE)=0,"",VLOOKUP($A6,parlvotes_lh!$A$11:$ZZ$209,66,FALSE)))</f>
        <v>0.18600000000000003</v>
      </c>
      <c r="N6" s="234">
        <f>IF(ISERROR(VLOOKUP($A6,parlvotes_lh!$A$11:$ZZ$209,86,FALSE))=TRUE,"",IF(VLOOKUP($A6,parlvotes_lh!$A$11:$ZZ$209,86,FALSE)=0,"",VLOOKUP($A6,parlvotes_lh!$A$11:$ZZ$209,86,FALSE)))</f>
        <v>0.22258696119709762</v>
      </c>
      <c r="O6" s="234">
        <f>IF(ISERROR(VLOOKUP($A6,parlvotes_lh!$A$11:$ZZ$209,106,FALSE))=TRUE,"",IF(VLOOKUP($A6,parlvotes_lh!$A$11:$ZZ$209,106,FALSE)=0,"",VLOOKUP($A6,parlvotes_lh!$A$11:$ZZ$209,106,FALSE)))</f>
        <v>0.20381817618965489</v>
      </c>
      <c r="P6" s="234">
        <f>IF(ISERROR(VLOOKUP($A6,parlvotes_lh!$A$11:$ZZ$209,126,FALSE))=TRUE,"",IF(VLOOKUP($A6,parlvotes_lh!$A$11:$ZZ$209,126,FALSE)=0,"",VLOOKUP($A6,parlvotes_lh!$A$11:$ZZ$209,126,FALSE)))</f>
        <v>0.18198398563025461</v>
      </c>
      <c r="Q6" s="235">
        <f>IF(ISERROR(VLOOKUP($A6,parlvotes_lh!$A$11:$ZZ$209,146,FALSE))=TRUE,"",IF(VLOOKUP($A6,parlvotes_lh!$A$11:$ZZ$209,146,FALSE)=0,"",VLOOKUP($A6,parlvotes_lh!$A$11:$ZZ$209,146,FALSE)))</f>
        <v>0.17001014953035709</v>
      </c>
      <c r="R6" s="235" t="str">
        <f>IF(ISERROR(VLOOKUP($A6,parlvotes_lh!$A$11:$ZZ$209,166,FALSE))=TRUE,"",IF(VLOOKUP($A6,parlvotes_lh!$A$11:$ZZ$209,166,FALSE)=0,"",VLOOKUP($A6,parlvotes_lh!$A$11:$ZZ$209,166,FALSE)))</f>
        <v/>
      </c>
      <c r="S6" s="235" t="str">
        <f>IF(ISERROR(VLOOKUP($A6,parlvotes_lh!$A$11:$ZZ$209,186,FALSE))=TRUE,"",IF(VLOOKUP($A6,parlvotes_lh!$A$11:$ZZ$209,186,FALSE)=0,"",VLOOKUP($A6,parlvotes_lh!$A$11:$ZZ$209,186,FALSE)))</f>
        <v/>
      </c>
      <c r="T6" s="235" t="str">
        <f>IF(ISERROR(VLOOKUP($A6,parlvotes_lh!$A$11:$ZZ$209,206,FALSE))=TRUE,"",IF(VLOOKUP($A6,parlvotes_lh!$A$11:$ZZ$209,206,FALSE)=0,"",VLOOKUP($A6,parlvotes_lh!$A$11:$ZZ$209,206,FALSE)))</f>
        <v/>
      </c>
      <c r="U6" s="235" t="str">
        <f>IF(ISERROR(VLOOKUP($A6,parlvotes_lh!$A$11:$ZZ$209,226,FALSE))=TRUE,"",IF(VLOOKUP($A6,parlvotes_lh!$A$11:$ZZ$209,226,FALSE)=0,"",VLOOKUP($A6,parlvotes_lh!$A$11:$ZZ$209,226,FALSE)))</f>
        <v/>
      </c>
      <c r="V6" s="235" t="str">
        <f>IF(ISERROR(VLOOKUP($A6,parlvotes_lh!$A$11:$ZZ$209,246,FALSE))=TRUE,"",IF(VLOOKUP($A6,parlvotes_lh!$A$11:$ZZ$209,246,FALSE)=0,"",VLOOKUP($A6,parlvotes_lh!$A$11:$ZZ$209,246,FALSE)))</f>
        <v/>
      </c>
      <c r="W6" s="235" t="str">
        <f>IF(ISERROR(VLOOKUP($A6,parlvotes_lh!$A$11:$ZZ$209,266,FALSE))=TRUE,"",IF(VLOOKUP($A6,parlvotes_lh!$A$11:$ZZ$209,266,FALSE)=0,"",VLOOKUP($A6,parlvotes_lh!$A$11:$ZZ$209,266,FALSE)))</f>
        <v/>
      </c>
      <c r="X6" s="235" t="str">
        <f>IF(ISERROR(VLOOKUP($A6,parlvotes_lh!$A$11:$ZZ$209,286,FALSE))=TRUE,"",IF(VLOOKUP($A6,parlvotes_lh!$A$11:$ZZ$209,286,FALSE)=0,"",VLOOKUP($A6,parlvotes_lh!$A$11:$ZZ$209,286,FALSE)))</f>
        <v/>
      </c>
      <c r="Y6" s="235" t="str">
        <f>IF(ISERROR(VLOOKUP($A6,parlvotes_lh!$A$11:$ZZ$209,306,FALSE))=TRUE,"",IF(VLOOKUP($A6,parlvotes_lh!$A$11:$ZZ$209,306,FALSE)=0,"",VLOOKUP($A6,parlvotes_lh!$A$11:$ZZ$209,306,FALSE)))</f>
        <v/>
      </c>
      <c r="Z6" s="235" t="str">
        <f>IF(ISERROR(VLOOKUP($A6,parlvotes_lh!$A$11:$ZZ$209,326,FALSE))=TRUE,"",IF(VLOOKUP($A6,parlvotes_lh!$A$11:$ZZ$209,326,FALSE)=0,"",VLOOKUP($A6,parlvotes_lh!$A$11:$ZZ$209,326,FALSE)))</f>
        <v/>
      </c>
      <c r="AA6" s="235" t="str">
        <f>IF(ISERROR(VLOOKUP($A6,parlvotes_lh!$A$11:$ZZ$209,346,FALSE))=TRUE,"",IF(VLOOKUP($A6,parlvotes_lh!$A$11:$ZZ$209,346,FALSE)=0,"",VLOOKUP($A6,parlvotes_lh!$A$11:$ZZ$209,346,FALSE)))</f>
        <v/>
      </c>
      <c r="AB6" s="235" t="str">
        <f>IF(ISERROR(VLOOKUP($A6,parlvotes_lh!$A$11:$ZZ$209,366,FALSE))=TRUE,"",IF(VLOOKUP($A6,parlvotes_lh!$A$11:$ZZ$209,366,FALSE)=0,"",VLOOKUP($A6,parlvotes_lh!$A$11:$ZZ$209,366,FALSE)))</f>
        <v/>
      </c>
      <c r="AC6" s="235" t="str">
        <f>IF(ISERROR(VLOOKUP($A6,parlvotes_lh!$A$11:$ZZ$209,386,FALSE))=TRUE,"",IF(VLOOKUP($A6,parlvotes_lh!$A$11:$ZZ$209,386,FALSE)=0,"",VLOOKUP($A6,parlvotes_lh!$A$11:$ZZ$209,386,FALSE)))</f>
        <v/>
      </c>
      <c r="AD6" s="236"/>
    </row>
    <row r="7" spans="1:30" ht="13.5" customHeight="1">
      <c r="A7" s="229" t="str">
        <f>IF(info_parties!A7="","",info_parties!A7)</f>
        <v>fi_vas01</v>
      </c>
      <c r="B7" s="127" t="str">
        <f>IF(A7="","",MID(info_weblinks!$C$3,32,3))</f>
        <v>fin</v>
      </c>
      <c r="C7" s="127" t="str">
        <f>IF(info_parties!G7="","",info_parties!G7)</f>
        <v>Left-Wing Alliance</v>
      </c>
      <c r="D7" s="127" t="str">
        <f>IF(info_parties!K7="","",info_parties!K7)</f>
        <v xml:space="preserve">Vasemmistoliitto </v>
      </c>
      <c r="E7" s="127" t="str">
        <f>IF(info_parties!H7="","",info_parties!H7)</f>
        <v>VAS</v>
      </c>
      <c r="F7" s="230">
        <f t="shared" si="0"/>
        <v>33314</v>
      </c>
      <c r="G7" s="231">
        <f t="shared" si="1"/>
        <v>43569</v>
      </c>
      <c r="H7" s="232">
        <f t="shared" si="2"/>
        <v>0.11159612229185942</v>
      </c>
      <c r="I7" s="233">
        <f t="shared" si="3"/>
        <v>34777</v>
      </c>
      <c r="J7" s="234">
        <f>IF(ISERROR(VLOOKUP($A7,parlvotes_lh!$A$11:$ZZ$209,6,FALSE))=TRUE,"",IF(VLOOKUP($A7,parlvotes_lh!$A$11:$ZZ$209,6,FALSE)=0,"",VLOOKUP($A7,parlvotes_lh!$A$11:$ZZ$209,6,FALSE)))</f>
        <v>0.10075101305321731</v>
      </c>
      <c r="K7" s="234">
        <f>IF(ISERROR(VLOOKUP($A7,parlvotes_lh!$A$11:$ZZ$209,26,FALSE))=TRUE,"",IF(VLOOKUP($A7,parlvotes_lh!$A$11:$ZZ$209,26,FALSE)=0,"",VLOOKUP($A7,parlvotes_lh!$A$11:$ZZ$209,26,FALSE)))</f>
        <v>0.11159612229185942</v>
      </c>
      <c r="L7" s="234">
        <f>IF(ISERROR(VLOOKUP($A7,parlvotes_lh!$A$11:$ZZ$209,46,FALSE))=TRUE,"",IF(VLOOKUP($A7,parlvotes_lh!$A$11:$ZZ$209,46,FALSE)=0,"",VLOOKUP($A7,parlvotes_lh!$A$11:$ZZ$209,46,FALSE)))</f>
        <v>0.10878155336365952</v>
      </c>
      <c r="M7" s="234">
        <f>IF(ISERROR(VLOOKUP($A7,parlvotes_lh!$A$11:$ZZ$209,66,FALSE))=TRUE,"",IF(VLOOKUP($A7,parlvotes_lh!$A$11:$ZZ$209,66,FALSE)=0,"",VLOOKUP($A7,parlvotes_lh!$A$11:$ZZ$209,66,FALSE)))</f>
        <v>9.9000000000000005E-2</v>
      </c>
      <c r="N7" s="234">
        <f>IF(ISERROR(VLOOKUP($A7,parlvotes_lh!$A$11:$ZZ$209,86,FALSE))=TRUE,"",IF(VLOOKUP($A7,parlvotes_lh!$A$11:$ZZ$209,86,FALSE)=0,"",VLOOKUP($A7,parlvotes_lh!$A$11:$ZZ$209,86,FALSE)))</f>
        <v>8.8154166588482546E-2</v>
      </c>
      <c r="O7" s="234">
        <f>IF(ISERROR(VLOOKUP($A7,parlvotes_lh!$A$11:$ZZ$209,106,FALSE))=TRUE,"",IF(VLOOKUP($A7,parlvotes_lh!$A$11:$ZZ$209,106,FALSE)=0,"",VLOOKUP($A7,parlvotes_lh!$A$11:$ZZ$209,106,FALSE)))</f>
        <v>8.1317648051365321E-2</v>
      </c>
      <c r="P7" s="234">
        <f>IF(ISERROR(VLOOKUP($A7,parlvotes_lh!$A$11:$ZZ$209,126,FALSE))=TRUE,"",IF(VLOOKUP($A7,parlvotes_lh!$A$11:$ZZ$209,126,FALSE)=0,"",VLOOKUP($A7,parlvotes_lh!$A$11:$ZZ$209,126,FALSE)))</f>
        <v>7.1317137949353515E-2</v>
      </c>
      <c r="Q7" s="235">
        <f>IF(ISERROR(VLOOKUP($A7,parlvotes_lh!$A$11:$ZZ$209,146,FALSE))=TRUE,"",IF(VLOOKUP($A7,parlvotes_lh!$A$11:$ZZ$209,146,FALSE)=0,"",VLOOKUP($A7,parlvotes_lh!$A$11:$ZZ$209,146,FALSE)))</f>
        <v>8.1705017268478439E-2</v>
      </c>
      <c r="R7" s="235" t="str">
        <f>IF(ISERROR(VLOOKUP($A7,parlvotes_lh!$A$11:$ZZ$209,166,FALSE))=TRUE,"",IF(VLOOKUP($A7,parlvotes_lh!$A$11:$ZZ$209,166,FALSE)=0,"",VLOOKUP($A7,parlvotes_lh!$A$11:$ZZ$209,166,FALSE)))</f>
        <v/>
      </c>
      <c r="S7" s="235" t="str">
        <f>IF(ISERROR(VLOOKUP($A7,parlvotes_lh!$A$11:$ZZ$209,186,FALSE))=TRUE,"",IF(VLOOKUP($A7,parlvotes_lh!$A$11:$ZZ$209,186,FALSE)=0,"",VLOOKUP($A7,parlvotes_lh!$A$11:$ZZ$209,186,FALSE)))</f>
        <v/>
      </c>
      <c r="T7" s="235" t="str">
        <f>IF(ISERROR(VLOOKUP($A7,parlvotes_lh!$A$11:$ZZ$209,206,FALSE))=TRUE,"",IF(VLOOKUP($A7,parlvotes_lh!$A$11:$ZZ$209,206,FALSE)=0,"",VLOOKUP($A7,parlvotes_lh!$A$11:$ZZ$209,206,FALSE)))</f>
        <v/>
      </c>
      <c r="U7" s="235" t="str">
        <f>IF(ISERROR(VLOOKUP($A7,parlvotes_lh!$A$11:$ZZ$209,226,FALSE))=TRUE,"",IF(VLOOKUP($A7,parlvotes_lh!$A$11:$ZZ$209,226,FALSE)=0,"",VLOOKUP($A7,parlvotes_lh!$A$11:$ZZ$209,226,FALSE)))</f>
        <v/>
      </c>
      <c r="V7" s="235" t="str">
        <f>IF(ISERROR(VLOOKUP($A7,parlvotes_lh!$A$11:$ZZ$209,246,FALSE))=TRUE,"",IF(VLOOKUP($A7,parlvotes_lh!$A$11:$ZZ$209,246,FALSE)=0,"",VLOOKUP($A7,parlvotes_lh!$A$11:$ZZ$209,246,FALSE)))</f>
        <v/>
      </c>
      <c r="W7" s="235" t="str">
        <f>IF(ISERROR(VLOOKUP($A7,parlvotes_lh!$A$11:$ZZ$209,266,FALSE))=TRUE,"",IF(VLOOKUP($A7,parlvotes_lh!$A$11:$ZZ$209,266,FALSE)=0,"",VLOOKUP($A7,parlvotes_lh!$A$11:$ZZ$209,266,FALSE)))</f>
        <v/>
      </c>
      <c r="X7" s="235" t="str">
        <f>IF(ISERROR(VLOOKUP($A7,parlvotes_lh!$A$11:$ZZ$209,286,FALSE))=TRUE,"",IF(VLOOKUP($A7,parlvotes_lh!$A$11:$ZZ$209,286,FALSE)=0,"",VLOOKUP($A7,parlvotes_lh!$A$11:$ZZ$209,286,FALSE)))</f>
        <v/>
      </c>
      <c r="Y7" s="235" t="str">
        <f>IF(ISERROR(VLOOKUP($A7,parlvotes_lh!$A$11:$ZZ$209,306,FALSE))=TRUE,"",IF(VLOOKUP($A7,parlvotes_lh!$A$11:$ZZ$209,306,FALSE)=0,"",VLOOKUP($A7,parlvotes_lh!$A$11:$ZZ$209,306,FALSE)))</f>
        <v/>
      </c>
      <c r="Z7" s="235" t="str">
        <f>IF(ISERROR(VLOOKUP($A7,parlvotes_lh!$A$11:$ZZ$209,326,FALSE))=TRUE,"",IF(VLOOKUP($A7,parlvotes_lh!$A$11:$ZZ$209,326,FALSE)=0,"",VLOOKUP($A7,parlvotes_lh!$A$11:$ZZ$209,326,FALSE)))</f>
        <v/>
      </c>
      <c r="AA7" s="235" t="str">
        <f>IF(ISERROR(VLOOKUP($A7,parlvotes_lh!$A$11:$ZZ$209,346,FALSE))=TRUE,"",IF(VLOOKUP($A7,parlvotes_lh!$A$11:$ZZ$209,346,FALSE)=0,"",VLOOKUP($A7,parlvotes_lh!$A$11:$ZZ$209,346,FALSE)))</f>
        <v/>
      </c>
      <c r="AB7" s="235" t="str">
        <f>IF(ISERROR(VLOOKUP($A7,parlvotes_lh!$A$11:$ZZ$209,366,FALSE))=TRUE,"",IF(VLOOKUP($A7,parlvotes_lh!$A$11:$ZZ$209,366,FALSE)=0,"",VLOOKUP($A7,parlvotes_lh!$A$11:$ZZ$209,366,FALSE)))</f>
        <v/>
      </c>
      <c r="AC7" s="235" t="str">
        <f>IF(ISERROR(VLOOKUP($A7,parlvotes_lh!$A$11:$ZZ$209,386,FALSE))=TRUE,"",IF(VLOOKUP($A7,parlvotes_lh!$A$11:$ZZ$209,386,FALSE)=0,"",VLOOKUP($A7,parlvotes_lh!$A$11:$ZZ$209,386,FALSE)))</f>
        <v/>
      </c>
      <c r="AD7" s="236"/>
    </row>
    <row r="8" spans="1:30" ht="13.5" customHeight="1">
      <c r="A8" s="229" t="str">
        <f>IF(info_parties!A8="","",info_parties!A8)</f>
        <v>fi_kd01</v>
      </c>
      <c r="B8" s="127" t="str">
        <f>IF(A8="","",MID(info_weblinks!$C$3,32,3))</f>
        <v>fin</v>
      </c>
      <c r="C8" s="127" t="str">
        <f>IF(info_parties!G8="","",info_parties!G8)</f>
        <v>Christian Democrats</v>
      </c>
      <c r="D8" s="127" t="str">
        <f>IF(info_parties!K8="","",info_parties!K8)</f>
        <v>Kristillisdemokraatit</v>
      </c>
      <c r="E8" s="127" t="str">
        <f>IF(info_parties!H8="","",info_parties!H8)</f>
        <v>KD</v>
      </c>
      <c r="F8" s="230">
        <f t="shared" si="0"/>
        <v>33314</v>
      </c>
      <c r="G8" s="231">
        <f t="shared" si="1"/>
        <v>43569</v>
      </c>
      <c r="H8" s="232">
        <f t="shared" si="2"/>
        <v>5.2999999999999999E-2</v>
      </c>
      <c r="I8" s="233">
        <f t="shared" si="3"/>
        <v>37696</v>
      </c>
      <c r="J8" s="234">
        <f>IF(ISERROR(VLOOKUP($A8,parlvotes_lh!$A$11:$ZZ$209,6,FALSE))=TRUE,"",IF(VLOOKUP($A8,parlvotes_lh!$A$11:$ZZ$209,6,FALSE)=0,"",VLOOKUP($A8,parlvotes_lh!$A$11:$ZZ$209,6,FALSE)))</f>
        <v>3.0503852280222662E-2</v>
      </c>
      <c r="K8" s="234">
        <f>IF(ISERROR(VLOOKUP($A8,parlvotes_lh!$A$11:$ZZ$209,26,FALSE))=TRUE,"",IF(VLOOKUP($A8,parlvotes_lh!$A$11:$ZZ$209,26,FALSE)=0,"",VLOOKUP($A8,parlvotes_lh!$A$11:$ZZ$209,26,FALSE)))</f>
        <v>2.9598467558050012E-2</v>
      </c>
      <c r="L8" s="234">
        <f>IF(ISERROR(VLOOKUP($A8,parlvotes_lh!$A$11:$ZZ$209,46,FALSE))=TRUE,"",IF(VLOOKUP($A8,parlvotes_lh!$A$11:$ZZ$209,46,FALSE)=0,"",VLOOKUP($A8,parlvotes_lh!$A$11:$ZZ$209,46,FALSE)))</f>
        <v>4.170938551615621E-2</v>
      </c>
      <c r="M8" s="234">
        <f>IF(ISERROR(VLOOKUP($A8,parlvotes_lh!$A$11:$ZZ$209,66,FALSE))=TRUE,"",IF(VLOOKUP($A8,parlvotes_lh!$A$11:$ZZ$209,66,FALSE)=0,"",VLOOKUP($A8,parlvotes_lh!$A$11:$ZZ$209,66,FALSE)))</f>
        <v>5.2999999999999999E-2</v>
      </c>
      <c r="N8" s="234">
        <f>IF(ISERROR(VLOOKUP($A8,parlvotes_lh!$A$11:$ZZ$209,86,FALSE))=TRUE,"",IF(VLOOKUP($A8,parlvotes_lh!$A$11:$ZZ$209,86,FALSE)=0,"",VLOOKUP($A8,parlvotes_lh!$A$11:$ZZ$209,86,FALSE)))</f>
        <v>4.863894666495383E-2</v>
      </c>
      <c r="O8" s="234">
        <f>IF(ISERROR(VLOOKUP($A8,parlvotes_lh!$A$11:$ZZ$209,106,FALSE))=TRUE,"",IF(VLOOKUP($A8,parlvotes_lh!$A$11:$ZZ$209,106,FALSE)=0,"",VLOOKUP($A8,parlvotes_lh!$A$11:$ZZ$209,106,FALSE)))</f>
        <v>4.0296015983284639E-2</v>
      </c>
      <c r="P8" s="234">
        <f>IF(ISERROR(VLOOKUP($A8,parlvotes_lh!$A$11:$ZZ$209,126,FALSE))=TRUE,"",IF(VLOOKUP($A8,parlvotes_lh!$A$11:$ZZ$209,126,FALSE)=0,"",VLOOKUP($A8,parlvotes_lh!$A$11:$ZZ$209,126,FALSE)))</f>
        <v>3.5417029509250422E-2</v>
      </c>
      <c r="Q8" s="235">
        <f>IF(ISERROR(VLOOKUP($A8,parlvotes_lh!$A$11:$ZZ$209,146,FALSE))=TRUE,"",IF(VLOOKUP($A8,parlvotes_lh!$A$11:$ZZ$209,146,FALSE)=0,"",VLOOKUP($A8,parlvotes_lh!$A$11:$ZZ$209,146,FALSE)))</f>
        <v>3.8983541407358283E-2</v>
      </c>
      <c r="R8" s="235" t="str">
        <f>IF(ISERROR(VLOOKUP($A8,parlvotes_lh!$A$11:$ZZ$209,166,FALSE))=TRUE,"",IF(VLOOKUP($A8,parlvotes_lh!$A$11:$ZZ$209,166,FALSE)=0,"",VLOOKUP($A8,parlvotes_lh!$A$11:$ZZ$209,166,FALSE)))</f>
        <v/>
      </c>
      <c r="S8" s="235" t="str">
        <f>IF(ISERROR(VLOOKUP($A8,parlvotes_lh!$A$11:$ZZ$209,186,FALSE))=TRUE,"",IF(VLOOKUP($A8,parlvotes_lh!$A$11:$ZZ$209,186,FALSE)=0,"",VLOOKUP($A8,parlvotes_lh!$A$11:$ZZ$209,186,FALSE)))</f>
        <v/>
      </c>
      <c r="T8" s="235" t="str">
        <f>IF(ISERROR(VLOOKUP($A8,parlvotes_lh!$A$11:$ZZ$209,206,FALSE))=TRUE,"",IF(VLOOKUP($A8,parlvotes_lh!$A$11:$ZZ$209,206,FALSE)=0,"",VLOOKUP($A8,parlvotes_lh!$A$11:$ZZ$209,206,FALSE)))</f>
        <v/>
      </c>
      <c r="U8" s="235" t="str">
        <f>IF(ISERROR(VLOOKUP($A8,parlvotes_lh!$A$11:$ZZ$209,226,FALSE))=TRUE,"",IF(VLOOKUP($A8,parlvotes_lh!$A$11:$ZZ$209,226,FALSE)=0,"",VLOOKUP($A8,parlvotes_lh!$A$11:$ZZ$209,226,FALSE)))</f>
        <v/>
      </c>
      <c r="V8" s="235" t="str">
        <f>IF(ISERROR(VLOOKUP($A8,parlvotes_lh!$A$11:$ZZ$209,246,FALSE))=TRUE,"",IF(VLOOKUP($A8,parlvotes_lh!$A$11:$ZZ$209,246,FALSE)=0,"",VLOOKUP($A8,parlvotes_lh!$A$11:$ZZ$209,246,FALSE)))</f>
        <v/>
      </c>
      <c r="W8" s="235" t="str">
        <f>IF(ISERROR(VLOOKUP($A8,parlvotes_lh!$A$11:$ZZ$209,266,FALSE))=TRUE,"",IF(VLOOKUP($A8,parlvotes_lh!$A$11:$ZZ$209,266,FALSE)=0,"",VLOOKUP($A8,parlvotes_lh!$A$11:$ZZ$209,266,FALSE)))</f>
        <v/>
      </c>
      <c r="X8" s="235" t="str">
        <f>IF(ISERROR(VLOOKUP($A8,parlvotes_lh!$A$11:$ZZ$209,286,FALSE))=TRUE,"",IF(VLOOKUP($A8,parlvotes_lh!$A$11:$ZZ$209,286,FALSE)=0,"",VLOOKUP($A8,parlvotes_lh!$A$11:$ZZ$209,286,FALSE)))</f>
        <v/>
      </c>
      <c r="Y8" s="235" t="str">
        <f>IF(ISERROR(VLOOKUP($A8,parlvotes_lh!$A$11:$ZZ$209,306,FALSE))=TRUE,"",IF(VLOOKUP($A8,parlvotes_lh!$A$11:$ZZ$209,306,FALSE)=0,"",VLOOKUP($A8,parlvotes_lh!$A$11:$ZZ$209,306,FALSE)))</f>
        <v/>
      </c>
      <c r="Z8" s="235" t="str">
        <f>IF(ISERROR(VLOOKUP($A8,parlvotes_lh!$A$11:$ZZ$209,326,FALSE))=TRUE,"",IF(VLOOKUP($A8,parlvotes_lh!$A$11:$ZZ$209,326,FALSE)=0,"",VLOOKUP($A8,parlvotes_lh!$A$11:$ZZ$209,326,FALSE)))</f>
        <v/>
      </c>
      <c r="AA8" s="235" t="str">
        <f>IF(ISERROR(VLOOKUP($A8,parlvotes_lh!$A$11:$ZZ$209,346,FALSE))=TRUE,"",IF(VLOOKUP($A8,parlvotes_lh!$A$11:$ZZ$209,346,FALSE)=0,"",VLOOKUP($A8,parlvotes_lh!$A$11:$ZZ$209,346,FALSE)))</f>
        <v/>
      </c>
      <c r="AB8" s="235" t="str">
        <f>IF(ISERROR(VLOOKUP($A8,parlvotes_lh!$A$11:$ZZ$209,366,FALSE))=TRUE,"",IF(VLOOKUP($A8,parlvotes_lh!$A$11:$ZZ$209,366,FALSE)=0,"",VLOOKUP($A8,parlvotes_lh!$A$11:$ZZ$209,366,FALSE)))</f>
        <v/>
      </c>
      <c r="AC8" s="235" t="str">
        <f>IF(ISERROR(VLOOKUP($A8,parlvotes_lh!$A$11:$ZZ$209,386,FALSE))=TRUE,"",IF(VLOOKUP($A8,parlvotes_lh!$A$11:$ZZ$209,386,FALSE)=0,"",VLOOKUP($A8,parlvotes_lh!$A$11:$ZZ$209,386,FALSE)))</f>
        <v/>
      </c>
      <c r="AD8" s="236"/>
    </row>
    <row r="9" spans="1:30" ht="13.5" customHeight="1">
      <c r="A9" s="229" t="str">
        <f>IF(info_parties!A9="","",info_parties!A9)</f>
        <v>fi_ps01</v>
      </c>
      <c r="B9" s="127" t="str">
        <f>IF(A9="","",MID(info_weblinks!$C$3,32,3))</f>
        <v>fin</v>
      </c>
      <c r="C9" s="127" t="str">
        <f>IF(info_parties!M9="","",info_parties!M9)</f>
        <v>True Finns</v>
      </c>
      <c r="D9" s="127" t="str">
        <f>IF(info_parties!O9="","",info_parties!O9)</f>
        <v>Perussuomalaiset</v>
      </c>
      <c r="E9" s="127" t="str">
        <f>IF(info_parties!H9="","",info_parties!H9)</f>
        <v>PS</v>
      </c>
      <c r="F9" s="230">
        <f t="shared" si="0"/>
        <v>33314</v>
      </c>
      <c r="G9" s="231">
        <f t="shared" si="1"/>
        <v>43569</v>
      </c>
      <c r="H9" s="232">
        <f t="shared" si="2"/>
        <v>0.19052950243419872</v>
      </c>
      <c r="I9" s="233">
        <f t="shared" si="3"/>
        <v>40650</v>
      </c>
      <c r="J9" s="234">
        <f>IF(ISERROR(VLOOKUP($A9,parlvotes_lh!$A$11:$ZZ$209,6,FALSE))=TRUE,"",IF(VLOOKUP($A9,parlvotes_lh!$A$11:$ZZ$209,6,FALSE)=0,"",VLOOKUP($A9,parlvotes_lh!$A$11:$ZZ$209,6,FALSE)))</f>
        <v>4.8472844744412706E-2</v>
      </c>
      <c r="K9" s="234">
        <f>IF(ISERROR(VLOOKUP($A9,parlvotes_lh!$A$11:$ZZ$209,26,FALSE))=TRUE,"",IF(VLOOKUP($A9,parlvotes_lh!$A$11:$ZZ$209,26,FALSE)=0,"",VLOOKUP($A9,parlvotes_lh!$A$11:$ZZ$209,26,FALSE)))</f>
        <v>1.301187628127516E-2</v>
      </c>
      <c r="L9" s="234">
        <f>IF(ISERROR(VLOOKUP($A9,parlvotes_lh!$A$11:$ZZ$209,46,FALSE))=TRUE,"",IF(VLOOKUP($A9,parlvotes_lh!$A$11:$ZZ$209,46,FALSE)=0,"",VLOOKUP($A9,parlvotes_lh!$A$11:$ZZ$209,46,FALSE)))</f>
        <v>9.8609214740212822E-3</v>
      </c>
      <c r="M9" s="234">
        <f>IF(ISERROR(VLOOKUP($A9,parlvotes_lh!$A$11:$ZZ$209,66,FALSE))=TRUE,"",IF(VLOOKUP($A9,parlvotes_lh!$A$11:$ZZ$209,66,FALSE)=0,"",VLOOKUP($A9,parlvotes_lh!$A$11:$ZZ$209,66,FALSE)))</f>
        <v>1.6E-2</v>
      </c>
      <c r="N9" s="234">
        <f>IF(ISERROR(VLOOKUP($A9,parlvotes_lh!$A$11:$ZZ$209,86,FALSE))=TRUE,"",IF(VLOOKUP($A9,parlvotes_lh!$A$11:$ZZ$209,86,FALSE)=0,"",VLOOKUP($A9,parlvotes_lh!$A$11:$ZZ$209,86,FALSE)))</f>
        <v>4.0507556916841436E-2</v>
      </c>
      <c r="O9" s="234">
        <f>IF(ISERROR(VLOOKUP($A9,parlvotes_lh!$A$11:$ZZ$209,106,FALSE))=TRUE,"",IF(VLOOKUP($A9,parlvotes_lh!$A$11:$ZZ$209,106,FALSE)=0,"",VLOOKUP($A9,parlvotes_lh!$A$11:$ZZ$209,106,FALSE)))</f>
        <v>0.19052950243419872</v>
      </c>
      <c r="P9" s="234">
        <f>IF(ISERROR(VLOOKUP($A9,parlvotes_lh!$A$11:$ZZ$209,126,FALSE))=TRUE,"",IF(VLOOKUP($A9,parlvotes_lh!$A$11:$ZZ$209,126,FALSE)=0,"",VLOOKUP($A9,parlvotes_lh!$A$11:$ZZ$209,126,FALSE)))</f>
        <v>0.17654075734244604</v>
      </c>
      <c r="Q9" s="235">
        <f>IF(ISERROR(VLOOKUP($A9,parlvotes_lh!$A$11:$ZZ$209,146,FALSE))=TRUE,"",IF(VLOOKUP($A9,parlvotes_lh!$A$11:$ZZ$209,146,FALSE)=0,"",VLOOKUP($A9,parlvotes_lh!$A$11:$ZZ$209,146,FALSE)))</f>
        <v>0.17482793171520575</v>
      </c>
      <c r="R9" s="235" t="str">
        <f>IF(ISERROR(VLOOKUP($A9,parlvotes_lh!$A$11:$ZZ$209,166,FALSE))=TRUE,"",IF(VLOOKUP($A9,parlvotes_lh!$A$11:$ZZ$209,166,FALSE)=0,"",VLOOKUP($A9,parlvotes_lh!$A$11:$ZZ$209,166,FALSE)))</f>
        <v/>
      </c>
      <c r="S9" s="235" t="str">
        <f>IF(ISERROR(VLOOKUP($A9,parlvotes_lh!$A$11:$ZZ$209,186,FALSE))=TRUE,"",IF(VLOOKUP($A9,parlvotes_lh!$A$11:$ZZ$209,186,FALSE)=0,"",VLOOKUP($A9,parlvotes_lh!$A$11:$ZZ$209,186,FALSE)))</f>
        <v/>
      </c>
      <c r="T9" s="235" t="str">
        <f>IF(ISERROR(VLOOKUP($A9,parlvotes_lh!$A$11:$ZZ$209,206,FALSE))=TRUE,"",IF(VLOOKUP($A9,parlvotes_lh!$A$11:$ZZ$209,206,FALSE)=0,"",VLOOKUP($A9,parlvotes_lh!$A$11:$ZZ$209,206,FALSE)))</f>
        <v/>
      </c>
      <c r="U9" s="235" t="str">
        <f>IF(ISERROR(VLOOKUP($A9,parlvotes_lh!$A$11:$ZZ$209,226,FALSE))=TRUE,"",IF(VLOOKUP($A9,parlvotes_lh!$A$11:$ZZ$209,226,FALSE)=0,"",VLOOKUP($A9,parlvotes_lh!$A$11:$ZZ$209,226,FALSE)))</f>
        <v/>
      </c>
      <c r="V9" s="235" t="str">
        <f>IF(ISERROR(VLOOKUP($A9,parlvotes_lh!$A$11:$ZZ$209,246,FALSE))=TRUE,"",IF(VLOOKUP($A9,parlvotes_lh!$A$11:$ZZ$209,246,FALSE)=0,"",VLOOKUP($A9,parlvotes_lh!$A$11:$ZZ$209,246,FALSE)))</f>
        <v/>
      </c>
      <c r="W9" s="235" t="str">
        <f>IF(ISERROR(VLOOKUP($A9,parlvotes_lh!$A$11:$ZZ$209,266,FALSE))=TRUE,"",IF(VLOOKUP($A9,parlvotes_lh!$A$11:$ZZ$209,266,FALSE)=0,"",VLOOKUP($A9,parlvotes_lh!$A$11:$ZZ$209,266,FALSE)))</f>
        <v/>
      </c>
      <c r="X9" s="235" t="str">
        <f>IF(ISERROR(VLOOKUP($A9,parlvotes_lh!$A$11:$ZZ$209,286,FALSE))=TRUE,"",IF(VLOOKUP($A9,parlvotes_lh!$A$11:$ZZ$209,286,FALSE)=0,"",VLOOKUP($A9,parlvotes_lh!$A$11:$ZZ$209,286,FALSE)))</f>
        <v/>
      </c>
      <c r="Y9" s="235" t="str">
        <f>IF(ISERROR(VLOOKUP($A9,parlvotes_lh!$A$11:$ZZ$209,306,FALSE))=TRUE,"",IF(VLOOKUP($A9,parlvotes_lh!$A$11:$ZZ$209,306,FALSE)=0,"",VLOOKUP($A9,parlvotes_lh!$A$11:$ZZ$209,306,FALSE)))</f>
        <v/>
      </c>
      <c r="Z9" s="235" t="str">
        <f>IF(ISERROR(VLOOKUP($A9,parlvotes_lh!$A$11:$ZZ$209,326,FALSE))=TRUE,"",IF(VLOOKUP($A9,parlvotes_lh!$A$11:$ZZ$209,326,FALSE)=0,"",VLOOKUP($A9,parlvotes_lh!$A$11:$ZZ$209,326,FALSE)))</f>
        <v/>
      </c>
      <c r="AA9" s="235" t="str">
        <f>IF(ISERROR(VLOOKUP($A9,parlvotes_lh!$A$11:$ZZ$209,346,FALSE))=TRUE,"",IF(VLOOKUP($A9,parlvotes_lh!$A$11:$ZZ$209,346,FALSE)=0,"",VLOOKUP($A9,parlvotes_lh!$A$11:$ZZ$209,346,FALSE)))</f>
        <v/>
      </c>
      <c r="AB9" s="235" t="str">
        <f>IF(ISERROR(VLOOKUP($A9,parlvotes_lh!$A$11:$ZZ$209,366,FALSE))=TRUE,"",IF(VLOOKUP($A9,parlvotes_lh!$A$11:$ZZ$209,366,FALSE)=0,"",VLOOKUP($A9,parlvotes_lh!$A$11:$ZZ$209,366,FALSE)))</f>
        <v/>
      </c>
      <c r="AC9" s="235" t="str">
        <f>IF(ISERROR(VLOOKUP($A9,parlvotes_lh!$A$11:$ZZ$209,386,FALSE))=TRUE,"",IF(VLOOKUP($A9,parlvotes_lh!$A$11:$ZZ$209,386,FALSE)=0,"",VLOOKUP($A9,parlvotes_lh!$A$11:$ZZ$209,386,FALSE)))</f>
        <v/>
      </c>
      <c r="AD9" s="236"/>
    </row>
    <row r="10" spans="1:30" ht="13.5" customHeight="1">
      <c r="A10" s="229" t="str">
        <f>IF(info_parties!A10="","",info_parties!A10)</f>
        <v>fi_pop01</v>
      </c>
      <c r="B10" s="127" t="str">
        <f>IF(A10="","",MID(info_weblinks!$C$3,32,3))</f>
        <v>fin</v>
      </c>
      <c r="C10" s="127" t="str">
        <f>IF(info_parties!G10="","",info_parties!G10)</f>
        <v>Constitutional Party</v>
      </c>
      <c r="D10" s="127" t="str">
        <f>IF(info_parties!K10="","",info_parties!K10)</f>
        <v>Perustuslaillinen oikeistopuole</v>
      </c>
      <c r="E10" s="127" t="str">
        <f>IF(info_parties!H10="","",info_parties!H10)</f>
        <v>POP</v>
      </c>
      <c r="F10" s="230">
        <f t="shared" si="0"/>
        <v>33314</v>
      </c>
      <c r="G10" s="231">
        <f t="shared" si="1"/>
        <v>33314</v>
      </c>
      <c r="H10" s="232">
        <f t="shared" si="2"/>
        <v>2.7876847359311614E-3</v>
      </c>
      <c r="I10" s="233">
        <f t="shared" si="3"/>
        <v>33314</v>
      </c>
      <c r="J10" s="234">
        <f>IF(ISERROR(VLOOKUP($A10,parlvotes_lh!$A$11:$ZZ$209,6,FALSE))=TRUE,"",IF(VLOOKUP($A10,parlvotes_lh!$A$11:$ZZ$209,6,FALSE)=0,"",VLOOKUP($A10,parlvotes_lh!$A$11:$ZZ$209,6,FALSE)))</f>
        <v>2.7876847359311614E-3</v>
      </c>
      <c r="K10" s="234" t="str">
        <f>IF(ISERROR(VLOOKUP($A10,parlvotes_lh!$A$11:$ZZ$209,26,FALSE))=TRUE,"",IF(VLOOKUP($A10,parlvotes_lh!$A$11:$ZZ$209,26,FALSE)=0,"",VLOOKUP($A10,parlvotes_lh!$A$11:$ZZ$209,26,FALSE)))</f>
        <v/>
      </c>
      <c r="L10" s="234" t="str">
        <f>IF(ISERROR(VLOOKUP($A10,parlvotes_lh!$A$11:$ZZ$209,46,FALSE))=TRUE,"",IF(VLOOKUP($A10,parlvotes_lh!$A$11:$ZZ$209,46,FALSE)=0,"",VLOOKUP($A10,parlvotes_lh!$A$11:$ZZ$209,46,FALSE)))</f>
        <v/>
      </c>
      <c r="M10" s="234" t="str">
        <f>IF(ISERROR(VLOOKUP($A10,parlvotes_lh!$A$11:$ZZ$209,66,FALSE))=TRUE,"",IF(VLOOKUP($A10,parlvotes_lh!$A$11:$ZZ$209,66,FALSE)=0,"",VLOOKUP($A10,parlvotes_lh!$A$11:$ZZ$209,66,FALSE)))</f>
        <v/>
      </c>
      <c r="N10" s="234" t="str">
        <f>IF(ISERROR(VLOOKUP($A10,parlvotes_lh!$A$11:$ZZ$209,86,FALSE))=TRUE,"",IF(VLOOKUP($A10,parlvotes_lh!$A$11:$ZZ$209,86,FALSE)=0,"",VLOOKUP($A10,parlvotes_lh!$A$11:$ZZ$209,86,FALSE)))</f>
        <v/>
      </c>
      <c r="O10" s="234" t="str">
        <f>IF(ISERROR(VLOOKUP($A10,parlvotes_lh!$A$11:$ZZ$209,106,FALSE))=TRUE,"",IF(VLOOKUP($A10,parlvotes_lh!$A$11:$ZZ$209,106,FALSE)=0,"",VLOOKUP($A10,parlvotes_lh!$A$11:$ZZ$209,106,FALSE)))</f>
        <v/>
      </c>
      <c r="P10" s="234" t="str">
        <f>IF(ISERROR(VLOOKUP($A10,parlvotes_lh!$A$11:$ZZ$209,126,FALSE))=TRUE,"",IF(VLOOKUP($A10,parlvotes_lh!$A$11:$ZZ$209,126,FALSE)=0,"",VLOOKUP($A10,parlvotes_lh!$A$11:$ZZ$209,126,FALSE)))</f>
        <v/>
      </c>
      <c r="Q10" s="235" t="str">
        <f>IF(ISERROR(VLOOKUP($A10,parlvotes_lh!$A$11:$ZZ$209,146,FALSE))=TRUE,"",IF(VLOOKUP($A10,parlvotes_lh!$A$11:$ZZ$209,146,FALSE)=0,"",VLOOKUP($A10,parlvotes_lh!$A$11:$ZZ$209,146,FALSE)))</f>
        <v/>
      </c>
      <c r="R10" s="235" t="str">
        <f>IF(ISERROR(VLOOKUP($A10,parlvotes_lh!$A$11:$ZZ$209,166,FALSE))=TRUE,"",IF(VLOOKUP($A10,parlvotes_lh!$A$11:$ZZ$209,166,FALSE)=0,"",VLOOKUP($A10,parlvotes_lh!$A$11:$ZZ$209,166,FALSE)))</f>
        <v/>
      </c>
      <c r="S10" s="235" t="str">
        <f>IF(ISERROR(VLOOKUP($A10,parlvotes_lh!$A$11:$ZZ$209,186,FALSE))=TRUE,"",IF(VLOOKUP($A10,parlvotes_lh!$A$11:$ZZ$209,186,FALSE)=0,"",VLOOKUP($A10,parlvotes_lh!$A$11:$ZZ$209,186,FALSE)))</f>
        <v/>
      </c>
      <c r="T10" s="235" t="str">
        <f>IF(ISERROR(VLOOKUP($A10,parlvotes_lh!$A$11:$ZZ$209,206,FALSE))=TRUE,"",IF(VLOOKUP($A10,parlvotes_lh!$A$11:$ZZ$209,206,FALSE)=0,"",VLOOKUP($A10,parlvotes_lh!$A$11:$ZZ$209,206,FALSE)))</f>
        <v/>
      </c>
      <c r="U10" s="235" t="str">
        <f>IF(ISERROR(VLOOKUP($A10,parlvotes_lh!$A$11:$ZZ$209,226,FALSE))=TRUE,"",IF(VLOOKUP($A10,parlvotes_lh!$A$11:$ZZ$209,226,FALSE)=0,"",VLOOKUP($A10,parlvotes_lh!$A$11:$ZZ$209,226,FALSE)))</f>
        <v/>
      </c>
      <c r="V10" s="235" t="str">
        <f>IF(ISERROR(VLOOKUP($A10,parlvotes_lh!$A$11:$ZZ$209,246,FALSE))=TRUE,"",IF(VLOOKUP($A10,parlvotes_lh!$A$11:$ZZ$209,246,FALSE)=0,"",VLOOKUP($A10,parlvotes_lh!$A$11:$ZZ$209,246,FALSE)))</f>
        <v/>
      </c>
      <c r="W10" s="235" t="str">
        <f>IF(ISERROR(VLOOKUP($A10,parlvotes_lh!$A$11:$ZZ$209,266,FALSE))=TRUE,"",IF(VLOOKUP($A10,parlvotes_lh!$A$11:$ZZ$209,266,FALSE)=0,"",VLOOKUP($A10,parlvotes_lh!$A$11:$ZZ$209,266,FALSE)))</f>
        <v/>
      </c>
      <c r="X10" s="235" t="str">
        <f>IF(ISERROR(VLOOKUP($A10,parlvotes_lh!$A$11:$ZZ$209,286,FALSE))=TRUE,"",IF(VLOOKUP($A10,parlvotes_lh!$A$11:$ZZ$209,286,FALSE)=0,"",VLOOKUP($A10,parlvotes_lh!$A$11:$ZZ$209,286,FALSE)))</f>
        <v/>
      </c>
      <c r="Y10" s="235" t="str">
        <f>IF(ISERROR(VLOOKUP($A10,parlvotes_lh!$A$11:$ZZ$209,306,FALSE))=TRUE,"",IF(VLOOKUP($A10,parlvotes_lh!$A$11:$ZZ$209,306,FALSE)=0,"",VLOOKUP($A10,parlvotes_lh!$A$11:$ZZ$209,306,FALSE)))</f>
        <v/>
      </c>
      <c r="Z10" s="235" t="str">
        <f>IF(ISERROR(VLOOKUP($A10,parlvotes_lh!$A$11:$ZZ$209,326,FALSE))=TRUE,"",IF(VLOOKUP($A10,parlvotes_lh!$A$11:$ZZ$209,326,FALSE)=0,"",VLOOKUP($A10,parlvotes_lh!$A$11:$ZZ$209,326,FALSE)))</f>
        <v/>
      </c>
      <c r="AA10" s="235" t="str">
        <f>IF(ISERROR(VLOOKUP($A10,parlvotes_lh!$A$11:$ZZ$209,346,FALSE))=TRUE,"",IF(VLOOKUP($A10,parlvotes_lh!$A$11:$ZZ$209,346,FALSE)=0,"",VLOOKUP($A10,parlvotes_lh!$A$11:$ZZ$209,346,FALSE)))</f>
        <v/>
      </c>
      <c r="AB10" s="235" t="str">
        <f>IF(ISERROR(VLOOKUP($A10,parlvotes_lh!$A$11:$ZZ$209,366,FALSE))=TRUE,"",IF(VLOOKUP($A10,parlvotes_lh!$A$11:$ZZ$209,366,FALSE)=0,"",VLOOKUP($A10,parlvotes_lh!$A$11:$ZZ$209,366,FALSE)))</f>
        <v/>
      </c>
      <c r="AC10" s="235" t="str">
        <f>IF(ISERROR(VLOOKUP($A10,parlvotes_lh!$A$11:$ZZ$209,386,FALSE))=TRUE,"",IF(VLOOKUP($A10,parlvotes_lh!$A$11:$ZZ$209,386,FALSE)=0,"",VLOOKUP($A10,parlvotes_lh!$A$11:$ZZ$209,386,FALSE)))</f>
        <v/>
      </c>
      <c r="AD10" s="236"/>
    </row>
    <row r="11" spans="1:30" ht="13.5" customHeight="1">
      <c r="A11" s="229" t="str">
        <f>IF(info_parties!A11="","",info_parties!A11)</f>
        <v>fi_vihr01</v>
      </c>
      <c r="B11" s="127" t="str">
        <f>IF(A11="","",MID(info_weblinks!$C$3,32,3))</f>
        <v>fin</v>
      </c>
      <c r="C11" s="127" t="str">
        <f>IF(info_parties!G11="","",info_parties!G11)</f>
        <v>Green League</v>
      </c>
      <c r="D11" s="127" t="str">
        <f>IF(info_parties!K11="","",info_parties!K11)</f>
        <v>Vihrea Liitto</v>
      </c>
      <c r="E11" s="127" t="str">
        <f>IF(info_parties!H11="","",info_parties!H11)</f>
        <v>VIHR</v>
      </c>
      <c r="F11" s="230">
        <f t="shared" si="0"/>
        <v>33314</v>
      </c>
      <c r="G11" s="231">
        <f t="shared" si="1"/>
        <v>43569</v>
      </c>
      <c r="H11" s="232">
        <f t="shared" si="2"/>
        <v>0.11492655867324093</v>
      </c>
      <c r="I11" s="233">
        <f t="shared" si="3"/>
        <v>43569</v>
      </c>
      <c r="J11" s="234">
        <f>IF(ISERROR(VLOOKUP($A11,parlvotes_lh!$A$11:$ZZ$209,6,FALSE))=TRUE,"",IF(VLOOKUP($A11,parlvotes_lh!$A$11:$ZZ$209,6,FALSE)=0,"",VLOOKUP($A11,parlvotes_lh!$A$11:$ZZ$209,6,FALSE)))</f>
        <v>6.8195008067007151E-2</v>
      </c>
      <c r="K11" s="234">
        <f>IF(ISERROR(VLOOKUP($A11,parlvotes_lh!$A$11:$ZZ$209,26,FALSE))=TRUE,"",IF(VLOOKUP($A11,parlvotes_lh!$A$11:$ZZ$209,26,FALSE)=0,"",VLOOKUP($A11,parlvotes_lh!$A$11:$ZZ$209,26,FALSE)))</f>
        <v>6.5157550322357233E-2</v>
      </c>
      <c r="L11" s="234">
        <f>IF(ISERROR(VLOOKUP($A11,parlvotes_lh!$A$11:$ZZ$209,46,FALSE))=TRUE,"",IF(VLOOKUP($A11,parlvotes_lh!$A$11:$ZZ$209,46,FALSE)=0,"",VLOOKUP($A11,parlvotes_lh!$A$11:$ZZ$209,46,FALSE)))</f>
        <v>7.2668725625081351E-2</v>
      </c>
      <c r="M11" s="234">
        <f>IF(ISERROR(VLOOKUP($A11,parlvotes_lh!$A$11:$ZZ$209,66,FALSE))=TRUE,"",IF(VLOOKUP($A11,parlvotes_lh!$A$11:$ZZ$209,66,FALSE)=0,"",VLOOKUP($A11,parlvotes_lh!$A$11:$ZZ$209,66,FALSE)))</f>
        <v>0.08</v>
      </c>
      <c r="N11" s="234">
        <f>IF(ISERROR(VLOOKUP($A11,parlvotes_lh!$A$11:$ZZ$209,86,FALSE))=TRUE,"",IF(VLOOKUP($A11,parlvotes_lh!$A$11:$ZZ$209,86,FALSE)=0,"",VLOOKUP($A11,parlvotes_lh!$A$11:$ZZ$209,86,FALSE)))</f>
        <v>8.4593661456476454E-2</v>
      </c>
      <c r="O11" s="234">
        <f>IF(ISERROR(VLOOKUP($A11,parlvotes_lh!$A$11:$ZZ$209,106,FALSE))=TRUE,"",IF(VLOOKUP($A11,parlvotes_lh!$A$11:$ZZ$209,106,FALSE)=0,"",VLOOKUP($A11,parlvotes_lh!$A$11:$ZZ$209,106,FALSE)))</f>
        <v>7.2518064710803035E-2</v>
      </c>
      <c r="P11" s="234">
        <f>IF(ISERROR(VLOOKUP($A11,parlvotes_lh!$A$11:$ZZ$209,126,FALSE))=TRUE,"",IF(VLOOKUP($A11,parlvotes_lh!$A$11:$ZZ$209,126,FALSE)=0,"",VLOOKUP($A11,parlvotes_lh!$A$11:$ZZ$209,126,FALSE)))</f>
        <v>8.5263768170623214E-2</v>
      </c>
      <c r="Q11" s="235">
        <f>IF(ISERROR(VLOOKUP($A11,parlvotes_lh!$A$11:$ZZ$209,146,FALSE))=TRUE,"",IF(VLOOKUP($A11,parlvotes_lh!$A$11:$ZZ$209,146,FALSE)=0,"",VLOOKUP($A11,parlvotes_lh!$A$11:$ZZ$209,146,FALSE)))</f>
        <v>0.11492655867324093</v>
      </c>
      <c r="R11" s="235" t="str">
        <f>IF(ISERROR(VLOOKUP($A11,parlvotes_lh!$A$11:$ZZ$209,166,FALSE))=TRUE,"",IF(VLOOKUP($A11,parlvotes_lh!$A$11:$ZZ$209,166,FALSE)=0,"",VLOOKUP($A11,parlvotes_lh!$A$11:$ZZ$209,166,FALSE)))</f>
        <v/>
      </c>
      <c r="S11" s="235" t="str">
        <f>IF(ISERROR(VLOOKUP($A11,parlvotes_lh!$A$11:$ZZ$209,186,FALSE))=TRUE,"",IF(VLOOKUP($A11,parlvotes_lh!$A$11:$ZZ$209,186,FALSE)=0,"",VLOOKUP($A11,parlvotes_lh!$A$11:$ZZ$209,186,FALSE)))</f>
        <v/>
      </c>
      <c r="T11" s="235" t="str">
        <f>IF(ISERROR(VLOOKUP($A11,parlvotes_lh!$A$11:$ZZ$209,206,FALSE))=TRUE,"",IF(VLOOKUP($A11,parlvotes_lh!$A$11:$ZZ$209,206,FALSE)=0,"",VLOOKUP($A11,parlvotes_lh!$A$11:$ZZ$209,206,FALSE)))</f>
        <v/>
      </c>
      <c r="U11" s="235" t="str">
        <f>IF(ISERROR(VLOOKUP($A11,parlvotes_lh!$A$11:$ZZ$209,226,FALSE))=TRUE,"",IF(VLOOKUP($A11,parlvotes_lh!$A$11:$ZZ$209,226,FALSE)=0,"",VLOOKUP($A11,parlvotes_lh!$A$11:$ZZ$209,226,FALSE)))</f>
        <v/>
      </c>
      <c r="V11" s="235" t="str">
        <f>IF(ISERROR(VLOOKUP($A11,parlvotes_lh!$A$11:$ZZ$209,246,FALSE))=TRUE,"",IF(VLOOKUP($A11,parlvotes_lh!$A$11:$ZZ$209,246,FALSE)=0,"",VLOOKUP($A11,parlvotes_lh!$A$11:$ZZ$209,246,FALSE)))</f>
        <v/>
      </c>
      <c r="W11" s="235" t="str">
        <f>IF(ISERROR(VLOOKUP($A11,parlvotes_lh!$A$11:$ZZ$209,266,FALSE))=TRUE,"",IF(VLOOKUP($A11,parlvotes_lh!$A$11:$ZZ$209,266,FALSE)=0,"",VLOOKUP($A11,parlvotes_lh!$A$11:$ZZ$209,266,FALSE)))</f>
        <v/>
      </c>
      <c r="X11" s="235" t="str">
        <f>IF(ISERROR(VLOOKUP($A11,parlvotes_lh!$A$11:$ZZ$209,286,FALSE))=TRUE,"",IF(VLOOKUP($A11,parlvotes_lh!$A$11:$ZZ$209,286,FALSE)=0,"",VLOOKUP($A11,parlvotes_lh!$A$11:$ZZ$209,286,FALSE)))</f>
        <v/>
      </c>
      <c r="Y11" s="235" t="str">
        <f>IF(ISERROR(VLOOKUP($A11,parlvotes_lh!$A$11:$ZZ$209,306,FALSE))=TRUE,"",IF(VLOOKUP($A11,parlvotes_lh!$A$11:$ZZ$209,306,FALSE)=0,"",VLOOKUP($A11,parlvotes_lh!$A$11:$ZZ$209,306,FALSE)))</f>
        <v/>
      </c>
      <c r="Z11" s="235" t="str">
        <f>IF(ISERROR(VLOOKUP($A11,parlvotes_lh!$A$11:$ZZ$209,326,FALSE))=TRUE,"",IF(VLOOKUP($A11,parlvotes_lh!$A$11:$ZZ$209,326,FALSE)=0,"",VLOOKUP($A11,parlvotes_lh!$A$11:$ZZ$209,326,FALSE)))</f>
        <v/>
      </c>
      <c r="AA11" s="235" t="str">
        <f>IF(ISERROR(VLOOKUP($A11,parlvotes_lh!$A$11:$ZZ$209,346,FALSE))=TRUE,"",IF(VLOOKUP($A11,parlvotes_lh!$A$11:$ZZ$209,346,FALSE)=0,"",VLOOKUP($A11,parlvotes_lh!$A$11:$ZZ$209,346,FALSE)))</f>
        <v/>
      </c>
      <c r="AB11" s="235" t="str">
        <f>IF(ISERROR(VLOOKUP($A11,parlvotes_lh!$A$11:$ZZ$209,366,FALSE))=TRUE,"",IF(VLOOKUP($A11,parlvotes_lh!$A$11:$ZZ$209,366,FALSE)=0,"",VLOOKUP($A11,parlvotes_lh!$A$11:$ZZ$209,366,FALSE)))</f>
        <v/>
      </c>
      <c r="AC11" s="235" t="str">
        <f>IF(ISERROR(VLOOKUP($A11,parlvotes_lh!$A$11:$ZZ$209,386,FALSE))=TRUE,"",IF(VLOOKUP($A11,parlvotes_lh!$A$11:$ZZ$209,386,FALSE)=0,"",VLOOKUP($A11,parlvotes_lh!$A$11:$ZZ$209,386,FALSE)))</f>
        <v/>
      </c>
      <c r="AD11" s="236"/>
    </row>
    <row r="12" spans="1:30" ht="13.5" customHeight="1">
      <c r="A12" s="229" t="str">
        <f>IF(info_parties!A12="","",info_parties!A12)</f>
        <v>fi_smp01</v>
      </c>
      <c r="B12" s="127" t="str">
        <f>IF(A12="","",MID(info_weblinks!$C$3,32,3))</f>
        <v>fin</v>
      </c>
      <c r="C12" s="127" t="str">
        <f>IF(info_parties!G12="","",info_parties!G12)</f>
        <v>Finnish Rural Party</v>
      </c>
      <c r="D12" s="127" t="str">
        <f>IF(info_parties!K12="","",info_parties!K12)</f>
        <v>Suomen maaseudun puolue</v>
      </c>
      <c r="E12" s="127" t="str">
        <f>IF(info_parties!H12="","",info_parties!H12)</f>
        <v>SMP</v>
      </c>
      <c r="F12" s="230" t="str">
        <f t="shared" si="0"/>
        <v/>
      </c>
      <c r="G12" s="231" t="str">
        <f t="shared" si="1"/>
        <v/>
      </c>
      <c r="H12" s="232" t="str">
        <f t="shared" si="2"/>
        <v/>
      </c>
      <c r="I12" s="233" t="str">
        <f t="shared" si="3"/>
        <v/>
      </c>
      <c r="J12" s="234" t="str">
        <f>IF(ISERROR(VLOOKUP($A12,parlvotes_lh!$A$11:$ZZ$209,6,FALSE))=TRUE,"",IF(VLOOKUP($A12,parlvotes_lh!$A$11:$ZZ$209,6,FALSE)=0,"",VLOOKUP($A12,parlvotes_lh!$A$11:$ZZ$209,6,FALSE)))</f>
        <v/>
      </c>
      <c r="K12" s="234" t="str">
        <f>IF(ISERROR(VLOOKUP($A12,parlvotes_lh!$A$11:$ZZ$209,26,FALSE))=TRUE,"",IF(VLOOKUP($A12,parlvotes_lh!$A$11:$ZZ$209,26,FALSE)=0,"",VLOOKUP($A12,parlvotes_lh!$A$11:$ZZ$209,26,FALSE)))</f>
        <v/>
      </c>
      <c r="L12" s="234" t="str">
        <f>IF(ISERROR(VLOOKUP($A12,parlvotes_lh!$A$11:$ZZ$209,46,FALSE))=TRUE,"",IF(VLOOKUP($A12,parlvotes_lh!$A$11:$ZZ$209,46,FALSE)=0,"",VLOOKUP($A12,parlvotes_lh!$A$11:$ZZ$209,46,FALSE)))</f>
        <v/>
      </c>
      <c r="M12" s="234" t="str">
        <f>IF(ISERROR(VLOOKUP($A12,parlvotes_lh!$A$11:$ZZ$209,66,FALSE))=TRUE,"",IF(VLOOKUP($A12,parlvotes_lh!$A$11:$ZZ$209,66,FALSE)=0,"",VLOOKUP($A12,parlvotes_lh!$A$11:$ZZ$209,66,FALSE)))</f>
        <v/>
      </c>
      <c r="N12" s="234" t="str">
        <f>IF(ISERROR(VLOOKUP($A12,parlvotes_lh!$A$11:$ZZ$209,86,FALSE))=TRUE,"",IF(VLOOKUP($A12,parlvotes_lh!$A$11:$ZZ$209,86,FALSE)=0,"",VLOOKUP($A12,parlvotes_lh!$A$11:$ZZ$209,86,FALSE)))</f>
        <v/>
      </c>
      <c r="O12" s="234" t="str">
        <f>IF(ISERROR(VLOOKUP($A12,parlvotes_lh!$A$11:$ZZ$209,106,FALSE))=TRUE,"",IF(VLOOKUP($A12,parlvotes_lh!$A$11:$ZZ$209,106,FALSE)=0,"",VLOOKUP($A12,parlvotes_lh!$A$11:$ZZ$209,106,FALSE)))</f>
        <v/>
      </c>
      <c r="P12" s="234" t="str">
        <f>IF(ISERROR(VLOOKUP($A12,parlvotes_lh!$A$11:$ZZ$209,126,FALSE))=TRUE,"",IF(VLOOKUP($A12,parlvotes_lh!$A$11:$ZZ$209,126,FALSE)=0,"",VLOOKUP($A12,parlvotes_lh!$A$11:$ZZ$209,126,FALSE)))</f>
        <v/>
      </c>
      <c r="Q12" s="235" t="str">
        <f>IF(ISERROR(VLOOKUP($A12,parlvotes_lh!$A$11:$ZZ$209,146,FALSE))=TRUE,"",IF(VLOOKUP($A12,parlvotes_lh!$A$11:$ZZ$209,146,FALSE)=0,"",VLOOKUP($A12,parlvotes_lh!$A$11:$ZZ$209,146,FALSE)))</f>
        <v/>
      </c>
      <c r="R12" s="235" t="str">
        <f>IF(ISERROR(VLOOKUP($A12,parlvotes_lh!$A$11:$ZZ$209,166,FALSE))=TRUE,"",IF(VLOOKUP($A12,parlvotes_lh!$A$11:$ZZ$209,166,FALSE)=0,"",VLOOKUP($A12,parlvotes_lh!$A$11:$ZZ$209,166,FALSE)))</f>
        <v/>
      </c>
      <c r="S12" s="235" t="str">
        <f>IF(ISERROR(VLOOKUP($A12,parlvotes_lh!$A$11:$ZZ$209,186,FALSE))=TRUE,"",IF(VLOOKUP($A12,parlvotes_lh!$A$11:$ZZ$209,186,FALSE)=0,"",VLOOKUP($A12,parlvotes_lh!$A$11:$ZZ$209,186,FALSE)))</f>
        <v/>
      </c>
      <c r="T12" s="235" t="str">
        <f>IF(ISERROR(VLOOKUP($A12,parlvotes_lh!$A$11:$ZZ$209,206,FALSE))=TRUE,"",IF(VLOOKUP($A12,parlvotes_lh!$A$11:$ZZ$209,206,FALSE)=0,"",VLOOKUP($A12,parlvotes_lh!$A$11:$ZZ$209,206,FALSE)))</f>
        <v/>
      </c>
      <c r="U12" s="235" t="str">
        <f>IF(ISERROR(VLOOKUP($A12,parlvotes_lh!$A$11:$ZZ$209,226,FALSE))=TRUE,"",IF(VLOOKUP($A12,parlvotes_lh!$A$11:$ZZ$209,226,FALSE)=0,"",VLOOKUP($A12,parlvotes_lh!$A$11:$ZZ$209,226,FALSE)))</f>
        <v/>
      </c>
      <c r="V12" s="235" t="str">
        <f>IF(ISERROR(VLOOKUP($A12,parlvotes_lh!$A$11:$ZZ$209,246,FALSE))=TRUE,"",IF(VLOOKUP($A12,parlvotes_lh!$A$11:$ZZ$209,246,FALSE)=0,"",VLOOKUP($A12,parlvotes_lh!$A$11:$ZZ$209,246,FALSE)))</f>
        <v/>
      </c>
      <c r="W12" s="235" t="str">
        <f>IF(ISERROR(VLOOKUP($A12,parlvotes_lh!$A$11:$ZZ$209,266,FALSE))=TRUE,"",IF(VLOOKUP($A12,parlvotes_lh!$A$11:$ZZ$209,266,FALSE)=0,"",VLOOKUP($A12,parlvotes_lh!$A$11:$ZZ$209,266,FALSE)))</f>
        <v/>
      </c>
      <c r="X12" s="235" t="str">
        <f>IF(ISERROR(VLOOKUP($A12,parlvotes_lh!$A$11:$ZZ$209,286,FALSE))=TRUE,"",IF(VLOOKUP($A12,parlvotes_lh!$A$11:$ZZ$209,286,FALSE)=0,"",VLOOKUP($A12,parlvotes_lh!$A$11:$ZZ$209,286,FALSE)))</f>
        <v/>
      </c>
      <c r="Y12" s="235" t="str">
        <f>IF(ISERROR(VLOOKUP($A12,parlvotes_lh!$A$11:$ZZ$209,306,FALSE))=TRUE,"",IF(VLOOKUP($A12,parlvotes_lh!$A$11:$ZZ$209,306,FALSE)=0,"",VLOOKUP($A12,parlvotes_lh!$A$11:$ZZ$209,306,FALSE)))</f>
        <v/>
      </c>
      <c r="Z12" s="235" t="str">
        <f>IF(ISERROR(VLOOKUP($A12,parlvotes_lh!$A$11:$ZZ$209,326,FALSE))=TRUE,"",IF(VLOOKUP($A12,parlvotes_lh!$A$11:$ZZ$209,326,FALSE)=0,"",VLOOKUP($A12,parlvotes_lh!$A$11:$ZZ$209,326,FALSE)))</f>
        <v/>
      </c>
      <c r="AA12" s="235" t="str">
        <f>IF(ISERROR(VLOOKUP($A12,parlvotes_lh!$A$11:$ZZ$209,346,FALSE))=TRUE,"",IF(VLOOKUP($A12,parlvotes_lh!$A$11:$ZZ$209,346,FALSE)=0,"",VLOOKUP($A12,parlvotes_lh!$A$11:$ZZ$209,346,FALSE)))</f>
        <v/>
      </c>
      <c r="AB12" s="235" t="str">
        <f>IF(ISERROR(VLOOKUP($A12,parlvotes_lh!$A$11:$ZZ$209,366,FALSE))=TRUE,"",IF(VLOOKUP($A12,parlvotes_lh!$A$11:$ZZ$209,366,FALSE)=0,"",VLOOKUP($A12,parlvotes_lh!$A$11:$ZZ$209,366,FALSE)))</f>
        <v/>
      </c>
      <c r="AC12" s="235" t="str">
        <f>IF(ISERROR(VLOOKUP($A12,parlvotes_lh!$A$11:$ZZ$209,386,FALSE))=TRUE,"",IF(VLOOKUP($A12,parlvotes_lh!$A$11:$ZZ$209,386,FALSE)=0,"",VLOOKUP($A12,parlvotes_lh!$A$11:$ZZ$209,386,FALSE)))</f>
        <v/>
      </c>
      <c r="AD12" s="236"/>
    </row>
    <row r="13" spans="1:30" ht="13.5" customHeight="1">
      <c r="A13" s="229" t="str">
        <f>IF(info_parties!A13="","",info_parties!A13)</f>
        <v>fi_pp01</v>
      </c>
      <c r="B13" s="127" t="str">
        <f>IF(A13="","",MID(info_weblinks!$C$3,32,3))</f>
        <v>fin</v>
      </c>
      <c r="C13" s="127" t="str">
        <f>IF(info_parties!G13="","",info_parties!G13)</f>
        <v>Pirate Party</v>
      </c>
      <c r="D13" s="127" t="str">
        <f>IF(info_parties!K13="","",info_parties!K13)</f>
        <v>Piraattipuolue</v>
      </c>
      <c r="E13" s="127" t="str">
        <f>IF(info_parties!H13="","",info_parties!H13)</f>
        <v>PP</v>
      </c>
      <c r="F13" s="230">
        <f t="shared" si="0"/>
        <v>40650</v>
      </c>
      <c r="G13" s="231">
        <f t="shared" si="1"/>
        <v>43569</v>
      </c>
      <c r="H13" s="232">
        <f t="shared" si="2"/>
        <v>8.4508494137867495E-3</v>
      </c>
      <c r="I13" s="233">
        <f t="shared" si="3"/>
        <v>42113</v>
      </c>
      <c r="J13" s="234" t="str">
        <f>IF(ISERROR(VLOOKUP($A13,parlvotes_lh!$A$11:$ZZ$209,6,FALSE))=TRUE,"",IF(VLOOKUP($A13,parlvotes_lh!$A$11:$ZZ$209,6,FALSE)=0,"",VLOOKUP($A13,parlvotes_lh!$A$11:$ZZ$209,6,FALSE)))</f>
        <v/>
      </c>
      <c r="K13" s="234" t="str">
        <f>IF(ISERROR(VLOOKUP($A13,parlvotes_lh!$A$11:$ZZ$209,26,FALSE))=TRUE,"",IF(VLOOKUP($A13,parlvotes_lh!$A$11:$ZZ$209,26,FALSE)=0,"",VLOOKUP($A13,parlvotes_lh!$A$11:$ZZ$209,26,FALSE)))</f>
        <v/>
      </c>
      <c r="L13" s="234" t="str">
        <f>IF(ISERROR(VLOOKUP($A13,parlvotes_lh!$A$11:$ZZ$209,46,FALSE))=TRUE,"",IF(VLOOKUP($A13,parlvotes_lh!$A$11:$ZZ$209,46,FALSE)=0,"",VLOOKUP($A13,parlvotes_lh!$A$11:$ZZ$209,46,FALSE)))</f>
        <v/>
      </c>
      <c r="M13" s="234" t="str">
        <f>IF(ISERROR(VLOOKUP($A13,parlvotes_lh!$A$11:$ZZ$209,66,FALSE))=TRUE,"",IF(VLOOKUP($A13,parlvotes_lh!$A$11:$ZZ$209,66,FALSE)=0,"",VLOOKUP($A13,parlvotes_lh!$A$11:$ZZ$209,66,FALSE)))</f>
        <v/>
      </c>
      <c r="N13" s="234" t="str">
        <f>IF(ISERROR(VLOOKUP($A13,parlvotes_lh!$A$11:$ZZ$209,86,FALSE))=TRUE,"",IF(VLOOKUP($A13,parlvotes_lh!$A$11:$ZZ$209,86,FALSE)=0,"",VLOOKUP($A13,parlvotes_lh!$A$11:$ZZ$209,86,FALSE)))</f>
        <v/>
      </c>
      <c r="O13" s="234">
        <f>IF(ISERROR(VLOOKUP($A13,parlvotes_lh!$A$11:$ZZ$209,106,FALSE))=TRUE,"",IF(VLOOKUP($A13,parlvotes_lh!$A$11:$ZZ$209,106,FALSE)=0,"",VLOOKUP($A13,parlvotes_lh!$A$11:$ZZ$209,106,FALSE)))</f>
        <v>5.1378245328995284E-3</v>
      </c>
      <c r="P13" s="234">
        <f>IF(ISERROR(VLOOKUP($A13,parlvotes_lh!$A$11:$ZZ$209,126,FALSE))=TRUE,"",IF(VLOOKUP($A13,parlvotes_lh!$A$11:$ZZ$209,126,FALSE)=0,"",VLOOKUP($A13,parlvotes_lh!$A$11:$ZZ$209,126,FALSE)))</f>
        <v>8.4508494137867495E-3</v>
      </c>
      <c r="Q13" s="235">
        <f>IF(ISERROR(VLOOKUP($A13,parlvotes_lh!$A$11:$ZZ$209,146,FALSE))=TRUE,"",IF(VLOOKUP($A13,parlvotes_lh!$A$11:$ZZ$209,146,FALSE)=0,"",VLOOKUP($A13,parlvotes_lh!$A$11:$ZZ$209,146,FALSE)))</f>
        <v>6.1753792121524405E-3</v>
      </c>
      <c r="R13" s="235" t="str">
        <f>IF(ISERROR(VLOOKUP($A13,parlvotes_lh!$A$11:$ZZ$209,166,FALSE))=TRUE,"",IF(VLOOKUP($A13,parlvotes_lh!$A$11:$ZZ$209,166,FALSE)=0,"",VLOOKUP($A13,parlvotes_lh!$A$11:$ZZ$209,166,FALSE)))</f>
        <v/>
      </c>
      <c r="S13" s="235" t="str">
        <f>IF(ISERROR(VLOOKUP($A13,parlvotes_lh!$A$11:$ZZ$209,186,FALSE))=TRUE,"",IF(VLOOKUP($A13,parlvotes_lh!$A$11:$ZZ$209,186,FALSE)=0,"",VLOOKUP($A13,parlvotes_lh!$A$11:$ZZ$209,186,FALSE)))</f>
        <v/>
      </c>
      <c r="T13" s="235" t="str">
        <f>IF(ISERROR(VLOOKUP($A13,parlvotes_lh!$A$11:$ZZ$209,206,FALSE))=TRUE,"",IF(VLOOKUP($A13,parlvotes_lh!$A$11:$ZZ$209,206,FALSE)=0,"",VLOOKUP($A13,parlvotes_lh!$A$11:$ZZ$209,206,FALSE)))</f>
        <v/>
      </c>
      <c r="U13" s="235" t="str">
        <f>IF(ISERROR(VLOOKUP($A13,parlvotes_lh!$A$11:$ZZ$209,226,FALSE))=TRUE,"",IF(VLOOKUP($A13,parlvotes_lh!$A$11:$ZZ$209,226,FALSE)=0,"",VLOOKUP($A13,parlvotes_lh!$A$11:$ZZ$209,226,FALSE)))</f>
        <v/>
      </c>
      <c r="V13" s="235" t="str">
        <f>IF(ISERROR(VLOOKUP($A13,parlvotes_lh!$A$11:$ZZ$209,246,FALSE))=TRUE,"",IF(VLOOKUP($A13,parlvotes_lh!$A$11:$ZZ$209,246,FALSE)=0,"",VLOOKUP($A13,parlvotes_lh!$A$11:$ZZ$209,246,FALSE)))</f>
        <v/>
      </c>
      <c r="W13" s="235" t="str">
        <f>IF(ISERROR(VLOOKUP($A13,parlvotes_lh!$A$11:$ZZ$209,266,FALSE))=TRUE,"",IF(VLOOKUP($A13,parlvotes_lh!$A$11:$ZZ$209,266,FALSE)=0,"",VLOOKUP($A13,parlvotes_lh!$A$11:$ZZ$209,266,FALSE)))</f>
        <v/>
      </c>
      <c r="X13" s="235" t="str">
        <f>IF(ISERROR(VLOOKUP($A13,parlvotes_lh!$A$11:$ZZ$209,286,FALSE))=TRUE,"",IF(VLOOKUP($A13,parlvotes_lh!$A$11:$ZZ$209,286,FALSE)=0,"",VLOOKUP($A13,parlvotes_lh!$A$11:$ZZ$209,286,FALSE)))</f>
        <v/>
      </c>
      <c r="Y13" s="235" t="str">
        <f>IF(ISERROR(VLOOKUP($A13,parlvotes_lh!$A$11:$ZZ$209,306,FALSE))=TRUE,"",IF(VLOOKUP($A13,parlvotes_lh!$A$11:$ZZ$209,306,FALSE)=0,"",VLOOKUP($A13,parlvotes_lh!$A$11:$ZZ$209,306,FALSE)))</f>
        <v/>
      </c>
      <c r="Z13" s="235" t="str">
        <f>IF(ISERROR(VLOOKUP($A13,parlvotes_lh!$A$11:$ZZ$209,326,FALSE))=TRUE,"",IF(VLOOKUP($A13,parlvotes_lh!$A$11:$ZZ$209,326,FALSE)=0,"",VLOOKUP($A13,parlvotes_lh!$A$11:$ZZ$209,326,FALSE)))</f>
        <v/>
      </c>
      <c r="AA13" s="235" t="str">
        <f>IF(ISERROR(VLOOKUP($A13,parlvotes_lh!$A$11:$ZZ$209,346,FALSE))=TRUE,"",IF(VLOOKUP($A13,parlvotes_lh!$A$11:$ZZ$209,346,FALSE)=0,"",VLOOKUP($A13,parlvotes_lh!$A$11:$ZZ$209,346,FALSE)))</f>
        <v/>
      </c>
      <c r="AB13" s="235" t="str">
        <f>IF(ISERROR(VLOOKUP($A13,parlvotes_lh!$A$11:$ZZ$209,366,FALSE))=TRUE,"",IF(VLOOKUP($A13,parlvotes_lh!$A$11:$ZZ$209,366,FALSE)=0,"",VLOOKUP($A13,parlvotes_lh!$A$11:$ZZ$209,366,FALSE)))</f>
        <v/>
      </c>
      <c r="AC13" s="235" t="str">
        <f>IF(ISERROR(VLOOKUP($A13,parlvotes_lh!$A$11:$ZZ$209,386,FALSE))=TRUE,"",IF(VLOOKUP($A13,parlvotes_lh!$A$11:$ZZ$209,386,FALSE)=0,"",VLOOKUP($A13,parlvotes_lh!$A$11:$ZZ$209,386,FALSE)))</f>
        <v/>
      </c>
      <c r="AD13" s="236"/>
    </row>
    <row r="14" spans="1:30" ht="13.5" customHeight="1">
      <c r="A14" s="229" t="str">
        <f>IF(info_parties!A14="","",info_parties!A14)</f>
        <v>fi_sep01</v>
      </c>
      <c r="B14" s="127" t="str">
        <f>IF(A14="","",MID(info_weblinks!$C$3,32,3))</f>
        <v>fin</v>
      </c>
      <c r="C14" s="127" t="str">
        <f>IF(info_parties!G14="","",info_parties!G14)</f>
        <v>Pensioners’ Party</v>
      </c>
      <c r="D14" s="127" t="str">
        <f>IF(info_parties!K14="","",info_parties!K14)</f>
        <v>Elakelaisten Puolue</v>
      </c>
      <c r="E14" s="127" t="str">
        <f>IF(info_parties!H14="","",info_parties!H14)</f>
        <v>SEP</v>
      </c>
      <c r="F14" s="230">
        <f t="shared" si="0"/>
        <v>33314</v>
      </c>
      <c r="G14" s="231">
        <f t="shared" si="1"/>
        <v>40650</v>
      </c>
      <c r="H14" s="232">
        <f t="shared" si="2"/>
        <v>6.0316046702626556E-3</v>
      </c>
      <c r="I14" s="233">
        <f t="shared" si="3"/>
        <v>39159</v>
      </c>
      <c r="J14" s="234">
        <f>IF(ISERROR(VLOOKUP($A14,parlvotes_lh!$A$11:$ZZ$209,6,FALSE))=TRUE,"",IF(VLOOKUP($A14,parlvotes_lh!$A$11:$ZZ$209,6,FALSE)=0,"",VLOOKUP($A14,parlvotes_lh!$A$11:$ZZ$209,6,FALSE)))</f>
        <v>3.9480277836677407E-3</v>
      </c>
      <c r="K14" s="234">
        <f>IF(ISERROR(VLOOKUP($A14,parlvotes_lh!$A$11:$ZZ$209,26,FALSE))=TRUE,"",IF(VLOOKUP($A14,parlvotes_lh!$A$11:$ZZ$209,26,FALSE)=0,"",VLOOKUP($A14,parlvotes_lh!$A$11:$ZZ$209,26,FALSE)))</f>
        <v>1.8425550384207246E-3</v>
      </c>
      <c r="L14" s="234">
        <f>IF(ISERROR(VLOOKUP($A14,parlvotes_lh!$A$11:$ZZ$209,46,FALSE))=TRUE,"",IF(VLOOKUP($A14,parlvotes_lh!$A$11:$ZZ$209,46,FALSE)=0,"",VLOOKUP($A14,parlvotes_lh!$A$11:$ZZ$209,46,FALSE)))</f>
        <v>2.0329759060094561E-3</v>
      </c>
      <c r="M14" s="234">
        <f>IF(ISERROR(VLOOKUP($A14,parlvotes_lh!$A$11:$ZZ$209,66,FALSE))=TRUE,"",IF(VLOOKUP($A14,parlvotes_lh!$A$11:$ZZ$209,66,FALSE)=0,"",VLOOKUP($A14,parlvotes_lh!$A$11:$ZZ$209,66,FALSE)))</f>
        <v>1.914923111144702E-3</v>
      </c>
      <c r="N14" s="234">
        <f>IF(ISERROR(VLOOKUP($A14,parlvotes_lh!$A$11:$ZZ$209,86,FALSE))=TRUE,"",IF(VLOOKUP($A14,parlvotes_lh!$A$11:$ZZ$209,86,FALSE)=0,"",VLOOKUP($A14,parlvotes_lh!$A$11:$ZZ$209,86,FALSE)))</f>
        <v>6.0316046702626556E-3</v>
      </c>
      <c r="O14" s="234">
        <f>IF(ISERROR(VLOOKUP($A14,parlvotes_lh!$A$11:$ZZ$209,106,FALSE))=TRUE,"",IF(VLOOKUP($A14,parlvotes_lh!$A$11:$ZZ$209,106,FALSE)=0,"",VLOOKUP($A14,parlvotes_lh!$A$11:$ZZ$209,106,FALSE)))</f>
        <v>1.0868932915721375E-3</v>
      </c>
      <c r="P14" s="234" t="str">
        <f>IF(ISERROR(VLOOKUP($A14,parlvotes_lh!$A$11:$ZZ$209,126,FALSE))=TRUE,"",IF(VLOOKUP($A14,parlvotes_lh!$A$11:$ZZ$209,126,FALSE)=0,"",VLOOKUP($A14,parlvotes_lh!$A$11:$ZZ$209,126,FALSE)))</f>
        <v/>
      </c>
      <c r="Q14" s="235" t="str">
        <f>IF(ISERROR(VLOOKUP($A14,parlvotes_lh!$A$11:$ZZ$209,146,FALSE))=TRUE,"",IF(VLOOKUP($A14,parlvotes_lh!$A$11:$ZZ$209,146,FALSE)=0,"",VLOOKUP($A14,parlvotes_lh!$A$11:$ZZ$209,146,FALSE)))</f>
        <v/>
      </c>
      <c r="R14" s="235" t="str">
        <f>IF(ISERROR(VLOOKUP($A14,parlvotes_lh!$A$11:$ZZ$209,166,FALSE))=TRUE,"",IF(VLOOKUP($A14,parlvotes_lh!$A$11:$ZZ$209,166,FALSE)=0,"",VLOOKUP($A14,parlvotes_lh!$A$11:$ZZ$209,166,FALSE)))</f>
        <v/>
      </c>
      <c r="S14" s="235" t="str">
        <f>IF(ISERROR(VLOOKUP($A14,parlvotes_lh!$A$11:$ZZ$209,186,FALSE))=TRUE,"",IF(VLOOKUP($A14,parlvotes_lh!$A$11:$ZZ$209,186,FALSE)=0,"",VLOOKUP($A14,parlvotes_lh!$A$11:$ZZ$209,186,FALSE)))</f>
        <v/>
      </c>
      <c r="T14" s="235" t="str">
        <f>IF(ISERROR(VLOOKUP($A14,parlvotes_lh!$A$11:$ZZ$209,206,FALSE))=TRUE,"",IF(VLOOKUP($A14,parlvotes_lh!$A$11:$ZZ$209,206,FALSE)=0,"",VLOOKUP($A14,parlvotes_lh!$A$11:$ZZ$209,206,FALSE)))</f>
        <v/>
      </c>
      <c r="U14" s="235" t="str">
        <f>IF(ISERROR(VLOOKUP($A14,parlvotes_lh!$A$11:$ZZ$209,226,FALSE))=TRUE,"",IF(VLOOKUP($A14,parlvotes_lh!$A$11:$ZZ$209,226,FALSE)=0,"",VLOOKUP($A14,parlvotes_lh!$A$11:$ZZ$209,226,FALSE)))</f>
        <v/>
      </c>
      <c r="V14" s="235" t="str">
        <f>IF(ISERROR(VLOOKUP($A14,parlvotes_lh!$A$11:$ZZ$209,246,FALSE))=TRUE,"",IF(VLOOKUP($A14,parlvotes_lh!$A$11:$ZZ$209,246,FALSE)=0,"",VLOOKUP($A14,parlvotes_lh!$A$11:$ZZ$209,246,FALSE)))</f>
        <v/>
      </c>
      <c r="W14" s="235" t="str">
        <f>IF(ISERROR(VLOOKUP($A14,parlvotes_lh!$A$11:$ZZ$209,266,FALSE))=TRUE,"",IF(VLOOKUP($A14,parlvotes_lh!$A$11:$ZZ$209,266,FALSE)=0,"",VLOOKUP($A14,parlvotes_lh!$A$11:$ZZ$209,266,FALSE)))</f>
        <v/>
      </c>
      <c r="X14" s="235" t="str">
        <f>IF(ISERROR(VLOOKUP($A14,parlvotes_lh!$A$11:$ZZ$209,286,FALSE))=TRUE,"",IF(VLOOKUP($A14,parlvotes_lh!$A$11:$ZZ$209,286,FALSE)=0,"",VLOOKUP($A14,parlvotes_lh!$A$11:$ZZ$209,286,FALSE)))</f>
        <v/>
      </c>
      <c r="Y14" s="235" t="str">
        <f>IF(ISERROR(VLOOKUP($A14,parlvotes_lh!$A$11:$ZZ$209,306,FALSE))=TRUE,"",IF(VLOOKUP($A14,parlvotes_lh!$A$11:$ZZ$209,306,FALSE)=0,"",VLOOKUP($A14,parlvotes_lh!$A$11:$ZZ$209,306,FALSE)))</f>
        <v/>
      </c>
      <c r="Z14" s="235" t="str">
        <f>IF(ISERROR(VLOOKUP($A14,parlvotes_lh!$A$11:$ZZ$209,326,FALSE))=TRUE,"",IF(VLOOKUP($A14,parlvotes_lh!$A$11:$ZZ$209,326,FALSE)=0,"",VLOOKUP($A14,parlvotes_lh!$A$11:$ZZ$209,326,FALSE)))</f>
        <v/>
      </c>
      <c r="AA14" s="235" t="str">
        <f>IF(ISERROR(VLOOKUP($A14,parlvotes_lh!$A$11:$ZZ$209,346,FALSE))=TRUE,"",IF(VLOOKUP($A14,parlvotes_lh!$A$11:$ZZ$209,346,FALSE)=0,"",VLOOKUP($A14,parlvotes_lh!$A$11:$ZZ$209,346,FALSE)))</f>
        <v/>
      </c>
      <c r="AB14" s="235" t="str">
        <f>IF(ISERROR(VLOOKUP($A14,parlvotes_lh!$A$11:$ZZ$209,366,FALSE))=TRUE,"",IF(VLOOKUP($A14,parlvotes_lh!$A$11:$ZZ$209,366,FALSE)=0,"",VLOOKUP($A14,parlvotes_lh!$A$11:$ZZ$209,366,FALSE)))</f>
        <v/>
      </c>
      <c r="AC14" s="235" t="str">
        <f>IF(ISERROR(VLOOKUP($A14,parlvotes_lh!$A$11:$ZZ$209,386,FALSE))=TRUE,"",IF(VLOOKUP($A14,parlvotes_lh!$A$11:$ZZ$209,386,FALSE)=0,"",VLOOKUP($A14,parlvotes_lh!$A$11:$ZZ$209,386,FALSE)))</f>
        <v/>
      </c>
      <c r="AD14" s="236"/>
    </row>
    <row r="15" spans="1:30" ht="13.5" customHeight="1">
      <c r="A15" s="229" t="str">
        <f>IF(info_parties!A15="","",info_parties!A15)</f>
        <v>fi_eko01</v>
      </c>
      <c r="B15" s="127" t="str">
        <f>IF(A15="","",MID(info_weblinks!$C$3,32,3))</f>
        <v>fin</v>
      </c>
      <c r="C15" s="127" t="str">
        <f>IF(info_parties!G15="","",info_parties!G15)</f>
        <v>Ecological Party</v>
      </c>
      <c r="D15" s="127" t="str">
        <f>IF(info_parties!K15="","",info_parties!K15)</f>
        <v>Ekologinen Puolue</v>
      </c>
      <c r="E15" s="127" t="str">
        <f>IF(info_parties!H15="","",info_parties!H15)</f>
        <v>EKO</v>
      </c>
      <c r="F15" s="230">
        <f t="shared" si="0"/>
        <v>34777</v>
      </c>
      <c r="G15" s="231">
        <f t="shared" si="1"/>
        <v>37696</v>
      </c>
      <c r="H15" s="232">
        <f t="shared" si="2"/>
        <v>3.8705235649543449E-3</v>
      </c>
      <c r="I15" s="233">
        <f t="shared" si="3"/>
        <v>36240</v>
      </c>
      <c r="J15" s="234" t="str">
        <f>IF(ISERROR(VLOOKUP($A15,parlvotes_lh!$A$11:$ZZ$209,6,FALSE))=TRUE,"",IF(VLOOKUP($A15,parlvotes_lh!$A$11:$ZZ$209,6,FALSE)=0,"",VLOOKUP($A15,parlvotes_lh!$A$11:$ZZ$209,6,FALSE)))</f>
        <v/>
      </c>
      <c r="K15" s="234">
        <f>IF(ISERROR(VLOOKUP($A15,parlvotes_lh!$A$11:$ZZ$209,26,FALSE))=TRUE,"",IF(VLOOKUP($A15,parlvotes_lh!$A$11:$ZZ$209,26,FALSE)=0,"",VLOOKUP($A15,parlvotes_lh!$A$11:$ZZ$209,26,FALSE)))</f>
        <v>2.828199722322209E-3</v>
      </c>
      <c r="L15" s="234">
        <f>IF(ISERROR(VLOOKUP($A15,parlvotes_lh!$A$11:$ZZ$209,46,FALSE))=TRUE,"",IF(VLOOKUP($A15,parlvotes_lh!$A$11:$ZZ$209,46,FALSE)=0,"",VLOOKUP($A15,parlvotes_lh!$A$11:$ZZ$209,46,FALSE)))</f>
        <v>3.8705235649543449E-3</v>
      </c>
      <c r="M15" s="234">
        <f>IF(ISERROR(VLOOKUP($A15,parlvotes_lh!$A$11:$ZZ$209,66,FALSE))=TRUE,"",IF(VLOOKUP($A15,parlvotes_lh!$A$11:$ZZ$209,66,FALSE)=0,"",VLOOKUP($A15,parlvotes_lh!$A$11:$ZZ$209,66,FALSE)))</f>
        <v>2.3852362508628077E-3</v>
      </c>
      <c r="N15" s="234" t="str">
        <f>IF(ISERROR(VLOOKUP($A15,parlvotes_lh!$A$11:$ZZ$209,86,FALSE))=TRUE,"",IF(VLOOKUP($A15,parlvotes_lh!$A$11:$ZZ$209,86,FALSE)=0,"",VLOOKUP($A15,parlvotes_lh!$A$11:$ZZ$209,86,FALSE)))</f>
        <v/>
      </c>
      <c r="O15" s="234" t="str">
        <f>IF(ISERROR(VLOOKUP($A15,parlvotes_lh!$A$11:$ZZ$209,106,FALSE))=TRUE,"",IF(VLOOKUP($A15,parlvotes_lh!$A$11:$ZZ$209,106,FALSE)=0,"",VLOOKUP($A15,parlvotes_lh!$A$11:$ZZ$209,106,FALSE)))</f>
        <v/>
      </c>
      <c r="P15" s="234" t="str">
        <f>IF(ISERROR(VLOOKUP($A15,parlvotes_lh!$A$11:$ZZ$209,126,FALSE))=TRUE,"",IF(VLOOKUP($A15,parlvotes_lh!$A$11:$ZZ$209,126,FALSE)=0,"",VLOOKUP($A15,parlvotes_lh!$A$11:$ZZ$209,126,FALSE)))</f>
        <v/>
      </c>
      <c r="Q15" s="235" t="str">
        <f>IF(ISERROR(VLOOKUP($A15,parlvotes_lh!$A$11:$ZZ$209,146,FALSE))=TRUE,"",IF(VLOOKUP($A15,parlvotes_lh!$A$11:$ZZ$209,146,FALSE)=0,"",VLOOKUP($A15,parlvotes_lh!$A$11:$ZZ$209,146,FALSE)))</f>
        <v/>
      </c>
      <c r="R15" s="235" t="str">
        <f>IF(ISERROR(VLOOKUP($A15,parlvotes_lh!$A$11:$ZZ$209,166,FALSE))=TRUE,"",IF(VLOOKUP($A15,parlvotes_lh!$A$11:$ZZ$209,166,FALSE)=0,"",VLOOKUP($A15,parlvotes_lh!$A$11:$ZZ$209,166,FALSE)))</f>
        <v/>
      </c>
      <c r="S15" s="235" t="str">
        <f>IF(ISERROR(VLOOKUP($A15,parlvotes_lh!$A$11:$ZZ$209,186,FALSE))=TRUE,"",IF(VLOOKUP($A15,parlvotes_lh!$A$11:$ZZ$209,186,FALSE)=0,"",VLOOKUP($A15,parlvotes_lh!$A$11:$ZZ$209,186,FALSE)))</f>
        <v/>
      </c>
      <c r="T15" s="235" t="str">
        <f>IF(ISERROR(VLOOKUP($A15,parlvotes_lh!$A$11:$ZZ$209,206,FALSE))=TRUE,"",IF(VLOOKUP($A15,parlvotes_lh!$A$11:$ZZ$209,206,FALSE)=0,"",VLOOKUP($A15,parlvotes_lh!$A$11:$ZZ$209,206,FALSE)))</f>
        <v/>
      </c>
      <c r="U15" s="235" t="str">
        <f>IF(ISERROR(VLOOKUP($A15,parlvotes_lh!$A$11:$ZZ$209,226,FALSE))=TRUE,"",IF(VLOOKUP($A15,parlvotes_lh!$A$11:$ZZ$209,226,FALSE)=0,"",VLOOKUP($A15,parlvotes_lh!$A$11:$ZZ$209,226,FALSE)))</f>
        <v/>
      </c>
      <c r="V15" s="235" t="str">
        <f>IF(ISERROR(VLOOKUP($A15,parlvotes_lh!$A$11:$ZZ$209,246,FALSE))=TRUE,"",IF(VLOOKUP($A15,parlvotes_lh!$A$11:$ZZ$209,246,FALSE)=0,"",VLOOKUP($A15,parlvotes_lh!$A$11:$ZZ$209,246,FALSE)))</f>
        <v/>
      </c>
      <c r="W15" s="235" t="str">
        <f>IF(ISERROR(VLOOKUP($A15,parlvotes_lh!$A$11:$ZZ$209,266,FALSE))=TRUE,"",IF(VLOOKUP($A15,parlvotes_lh!$A$11:$ZZ$209,266,FALSE)=0,"",VLOOKUP($A15,parlvotes_lh!$A$11:$ZZ$209,266,FALSE)))</f>
        <v/>
      </c>
      <c r="X15" s="235" t="str">
        <f>IF(ISERROR(VLOOKUP($A15,parlvotes_lh!$A$11:$ZZ$209,286,FALSE))=TRUE,"",IF(VLOOKUP($A15,parlvotes_lh!$A$11:$ZZ$209,286,FALSE)=0,"",VLOOKUP($A15,parlvotes_lh!$A$11:$ZZ$209,286,FALSE)))</f>
        <v/>
      </c>
      <c r="Y15" s="235" t="str">
        <f>IF(ISERROR(VLOOKUP($A15,parlvotes_lh!$A$11:$ZZ$209,306,FALSE))=TRUE,"",IF(VLOOKUP($A15,parlvotes_lh!$A$11:$ZZ$209,306,FALSE)=0,"",VLOOKUP($A15,parlvotes_lh!$A$11:$ZZ$209,306,FALSE)))</f>
        <v/>
      </c>
      <c r="Z15" s="235" t="str">
        <f>IF(ISERROR(VLOOKUP($A15,parlvotes_lh!$A$11:$ZZ$209,326,FALSE))=TRUE,"",IF(VLOOKUP($A15,parlvotes_lh!$A$11:$ZZ$209,326,FALSE)=0,"",VLOOKUP($A15,parlvotes_lh!$A$11:$ZZ$209,326,FALSE)))</f>
        <v/>
      </c>
      <c r="AA15" s="235" t="str">
        <f>IF(ISERROR(VLOOKUP($A15,parlvotes_lh!$A$11:$ZZ$209,346,FALSE))=TRUE,"",IF(VLOOKUP($A15,parlvotes_lh!$A$11:$ZZ$209,346,FALSE)=0,"",VLOOKUP($A15,parlvotes_lh!$A$11:$ZZ$209,346,FALSE)))</f>
        <v/>
      </c>
      <c r="AB15" s="235" t="str">
        <f>IF(ISERROR(VLOOKUP($A15,parlvotes_lh!$A$11:$ZZ$209,366,FALSE))=TRUE,"",IF(VLOOKUP($A15,parlvotes_lh!$A$11:$ZZ$209,366,FALSE)=0,"",VLOOKUP($A15,parlvotes_lh!$A$11:$ZZ$209,366,FALSE)))</f>
        <v/>
      </c>
      <c r="AC15" s="235" t="str">
        <f>IF(ISERROR(VLOOKUP($A15,parlvotes_lh!$A$11:$ZZ$209,386,FALSE))=TRUE,"",IF(VLOOKUP($A15,parlvotes_lh!$A$11:$ZZ$209,386,FALSE)=0,"",VLOOKUP($A15,parlvotes_lh!$A$11:$ZZ$209,386,FALSE)))</f>
        <v/>
      </c>
      <c r="AD15" s="236"/>
    </row>
    <row r="16" spans="1:30" ht="13.5" customHeight="1">
      <c r="A16" s="229" t="str">
        <f>IF(info_parties!A16="","",info_parties!A16)</f>
        <v>fi_nuors01</v>
      </c>
      <c r="B16" s="127" t="str">
        <f>IF(A16="","",MID(info_weblinks!$C$3,32,3))</f>
        <v>fin</v>
      </c>
      <c r="C16" s="127" t="str">
        <f>IF(info_parties!G16="","",info_parties!G16)</f>
        <v>Progressive Finnish Party</v>
      </c>
      <c r="D16" s="127" t="str">
        <f>IF(info_parties!K16="","",info_parties!K16)</f>
        <v>Nuorsuomalainen Puolue</v>
      </c>
      <c r="E16" s="127" t="str">
        <f>IF(info_parties!H16="","",info_parties!H16)</f>
        <v>NUORS</v>
      </c>
      <c r="F16" s="230">
        <f t="shared" si="0"/>
        <v>34777</v>
      </c>
      <c r="G16" s="231">
        <f t="shared" si="1"/>
        <v>36240</v>
      </c>
      <c r="H16" s="232">
        <f t="shared" si="2"/>
        <v>2.8071994853503569E-2</v>
      </c>
      <c r="I16" s="233">
        <f t="shared" si="3"/>
        <v>34777</v>
      </c>
      <c r="J16" s="234" t="str">
        <f>IF(ISERROR(VLOOKUP($A16,parlvotes_lh!$A$11:$ZZ$209,6,FALSE))=TRUE,"",IF(VLOOKUP($A16,parlvotes_lh!$A$11:$ZZ$209,6,FALSE)=0,"",VLOOKUP($A16,parlvotes_lh!$A$11:$ZZ$209,6,FALSE)))</f>
        <v/>
      </c>
      <c r="K16" s="234">
        <f>IF(ISERROR(VLOOKUP($A16,parlvotes_lh!$A$11:$ZZ$209,26,FALSE))=TRUE,"",IF(VLOOKUP($A16,parlvotes_lh!$A$11:$ZZ$209,26,FALSE)=0,"",VLOOKUP($A16,parlvotes_lh!$A$11:$ZZ$209,26,FALSE)))</f>
        <v>2.8071994853503569E-2</v>
      </c>
      <c r="L16" s="234">
        <f>IF(ISERROR(VLOOKUP($A16,parlvotes_lh!$A$11:$ZZ$209,46,FALSE))=TRUE,"",IF(VLOOKUP($A16,parlvotes_lh!$A$11:$ZZ$209,46,FALSE)=0,"",VLOOKUP($A16,parlvotes_lh!$A$11:$ZZ$209,46,FALSE)))</f>
        <v>1.0474058951452864E-2</v>
      </c>
      <c r="M16" s="234" t="str">
        <f>IF(ISERROR(VLOOKUP($A16,parlvotes_lh!$A$11:$ZZ$209,66,FALSE))=TRUE,"",IF(VLOOKUP($A16,parlvotes_lh!$A$11:$ZZ$209,66,FALSE)=0,"",VLOOKUP($A16,parlvotes_lh!$A$11:$ZZ$209,66,FALSE)))</f>
        <v/>
      </c>
      <c r="N16" s="234" t="str">
        <f>IF(ISERROR(VLOOKUP($A16,parlvotes_lh!$A$11:$ZZ$209,86,FALSE))=TRUE,"",IF(VLOOKUP($A16,parlvotes_lh!$A$11:$ZZ$209,86,FALSE)=0,"",VLOOKUP($A16,parlvotes_lh!$A$11:$ZZ$209,86,FALSE)))</f>
        <v/>
      </c>
      <c r="O16" s="234" t="str">
        <f>IF(ISERROR(VLOOKUP($A16,parlvotes_lh!$A$11:$ZZ$209,106,FALSE))=TRUE,"",IF(VLOOKUP($A16,parlvotes_lh!$A$11:$ZZ$209,106,FALSE)=0,"",VLOOKUP($A16,parlvotes_lh!$A$11:$ZZ$209,106,FALSE)))</f>
        <v/>
      </c>
      <c r="P16" s="234" t="str">
        <f>IF(ISERROR(VLOOKUP($A16,parlvotes_lh!$A$11:$ZZ$209,126,FALSE))=TRUE,"",IF(VLOOKUP($A16,parlvotes_lh!$A$11:$ZZ$209,126,FALSE)=0,"",VLOOKUP($A16,parlvotes_lh!$A$11:$ZZ$209,126,FALSE)))</f>
        <v/>
      </c>
      <c r="Q16" s="235" t="str">
        <f>IF(ISERROR(VLOOKUP($A16,parlvotes_lh!$A$11:$ZZ$209,146,FALSE))=TRUE,"",IF(VLOOKUP($A16,parlvotes_lh!$A$11:$ZZ$209,146,FALSE)=0,"",VLOOKUP($A16,parlvotes_lh!$A$11:$ZZ$209,146,FALSE)))</f>
        <v/>
      </c>
      <c r="R16" s="235" t="str">
        <f>IF(ISERROR(VLOOKUP($A16,parlvotes_lh!$A$11:$ZZ$209,166,FALSE))=TRUE,"",IF(VLOOKUP($A16,parlvotes_lh!$A$11:$ZZ$209,166,FALSE)=0,"",VLOOKUP($A16,parlvotes_lh!$A$11:$ZZ$209,166,FALSE)))</f>
        <v/>
      </c>
      <c r="S16" s="235" t="str">
        <f>IF(ISERROR(VLOOKUP($A16,parlvotes_lh!$A$11:$ZZ$209,186,FALSE))=TRUE,"",IF(VLOOKUP($A16,parlvotes_lh!$A$11:$ZZ$209,186,FALSE)=0,"",VLOOKUP($A16,parlvotes_lh!$A$11:$ZZ$209,186,FALSE)))</f>
        <v/>
      </c>
      <c r="T16" s="235" t="str">
        <f>IF(ISERROR(VLOOKUP($A16,parlvotes_lh!$A$11:$ZZ$209,206,FALSE))=TRUE,"",IF(VLOOKUP($A16,parlvotes_lh!$A$11:$ZZ$209,206,FALSE)=0,"",VLOOKUP($A16,parlvotes_lh!$A$11:$ZZ$209,206,FALSE)))</f>
        <v/>
      </c>
      <c r="U16" s="235" t="str">
        <f>IF(ISERROR(VLOOKUP($A16,parlvotes_lh!$A$11:$ZZ$209,226,FALSE))=TRUE,"",IF(VLOOKUP($A16,parlvotes_lh!$A$11:$ZZ$209,226,FALSE)=0,"",VLOOKUP($A16,parlvotes_lh!$A$11:$ZZ$209,226,FALSE)))</f>
        <v/>
      </c>
      <c r="V16" s="235" t="str">
        <f>IF(ISERROR(VLOOKUP($A16,parlvotes_lh!$A$11:$ZZ$209,246,FALSE))=TRUE,"",IF(VLOOKUP($A16,parlvotes_lh!$A$11:$ZZ$209,246,FALSE)=0,"",VLOOKUP($A16,parlvotes_lh!$A$11:$ZZ$209,246,FALSE)))</f>
        <v/>
      </c>
      <c r="W16" s="235" t="str">
        <f>IF(ISERROR(VLOOKUP($A16,parlvotes_lh!$A$11:$ZZ$209,266,FALSE))=TRUE,"",IF(VLOOKUP($A16,parlvotes_lh!$A$11:$ZZ$209,266,FALSE)=0,"",VLOOKUP($A16,parlvotes_lh!$A$11:$ZZ$209,266,FALSE)))</f>
        <v/>
      </c>
      <c r="X16" s="235" t="str">
        <f>IF(ISERROR(VLOOKUP($A16,parlvotes_lh!$A$11:$ZZ$209,286,FALSE))=TRUE,"",IF(VLOOKUP($A16,parlvotes_lh!$A$11:$ZZ$209,286,FALSE)=0,"",VLOOKUP($A16,parlvotes_lh!$A$11:$ZZ$209,286,FALSE)))</f>
        <v/>
      </c>
      <c r="Y16" s="235" t="str">
        <f>IF(ISERROR(VLOOKUP($A16,parlvotes_lh!$A$11:$ZZ$209,306,FALSE))=TRUE,"",IF(VLOOKUP($A16,parlvotes_lh!$A$11:$ZZ$209,306,FALSE)=0,"",VLOOKUP($A16,parlvotes_lh!$A$11:$ZZ$209,306,FALSE)))</f>
        <v/>
      </c>
      <c r="Z16" s="235" t="str">
        <f>IF(ISERROR(VLOOKUP($A16,parlvotes_lh!$A$11:$ZZ$209,326,FALSE))=TRUE,"",IF(VLOOKUP($A16,parlvotes_lh!$A$11:$ZZ$209,326,FALSE)=0,"",VLOOKUP($A16,parlvotes_lh!$A$11:$ZZ$209,326,FALSE)))</f>
        <v/>
      </c>
      <c r="AA16" s="235" t="str">
        <f>IF(ISERROR(VLOOKUP($A16,parlvotes_lh!$A$11:$ZZ$209,346,FALSE))=TRUE,"",IF(VLOOKUP($A16,parlvotes_lh!$A$11:$ZZ$209,346,FALSE)=0,"",VLOOKUP($A16,parlvotes_lh!$A$11:$ZZ$209,346,FALSE)))</f>
        <v/>
      </c>
      <c r="AB16" s="235" t="str">
        <f>IF(ISERROR(VLOOKUP($A16,parlvotes_lh!$A$11:$ZZ$209,366,FALSE))=TRUE,"",IF(VLOOKUP($A16,parlvotes_lh!$A$11:$ZZ$209,366,FALSE)=0,"",VLOOKUP($A16,parlvotes_lh!$A$11:$ZZ$209,366,FALSE)))</f>
        <v/>
      </c>
      <c r="AC16" s="235" t="str">
        <f>IF(ISERROR(VLOOKUP($A16,parlvotes_lh!$A$11:$ZZ$209,386,FALSE))=TRUE,"",IF(VLOOKUP($A16,parlvotes_lh!$A$11:$ZZ$209,386,FALSE)=0,"",VLOOKUP($A16,parlvotes_lh!$A$11:$ZZ$209,386,FALSE)))</f>
        <v/>
      </c>
      <c r="AD16" s="236"/>
    </row>
    <row r="17" spans="1:38" ht="13.5" customHeight="1">
      <c r="A17" s="229" t="str">
        <f>IF(info_parties!A17="","",info_parties!A17)</f>
        <v>fi_rem01</v>
      </c>
      <c r="B17" s="127" t="str">
        <f>IF(A17="","",MID(info_weblinks!$C$3,32,3))</f>
        <v>fin</v>
      </c>
      <c r="C17" s="127" t="str">
        <f>IF(info_parties!G17="","",info_parties!G17)</f>
        <v>Reform Group</v>
      </c>
      <c r="D17" s="127" t="str">
        <f>IF(info_parties!K17="","",info_parties!K17)</f>
        <v>Remonttiryhma</v>
      </c>
      <c r="E17" s="127" t="str">
        <f>IF(info_parties!H17="","",info_parties!H17)</f>
        <v>REM</v>
      </c>
      <c r="F17" s="230">
        <f t="shared" si="0"/>
        <v>36240</v>
      </c>
      <c r="G17" s="231">
        <f t="shared" si="1"/>
        <v>36240</v>
      </c>
      <c r="H17" s="232">
        <f t="shared" si="2"/>
        <v>1.0647482872989169E-2</v>
      </c>
      <c r="I17" s="233">
        <f t="shared" si="3"/>
        <v>36240</v>
      </c>
      <c r="J17" s="234" t="str">
        <f>IF(ISERROR(VLOOKUP($A17,parlvotes_lh!$A$11:$ZZ$209,6,FALSE))=TRUE,"",IF(VLOOKUP($A17,parlvotes_lh!$A$11:$ZZ$209,6,FALSE)=0,"",VLOOKUP($A17,parlvotes_lh!$A$11:$ZZ$209,6,FALSE)))</f>
        <v/>
      </c>
      <c r="K17" s="234" t="str">
        <f>IF(ISERROR(VLOOKUP($A17,parlvotes_lh!$A$11:$ZZ$209,26,FALSE))=TRUE,"",IF(VLOOKUP($A17,parlvotes_lh!$A$11:$ZZ$209,26,FALSE)=0,"",VLOOKUP($A17,parlvotes_lh!$A$11:$ZZ$209,26,FALSE)))</f>
        <v/>
      </c>
      <c r="L17" s="234">
        <f>IF(ISERROR(VLOOKUP($A17,parlvotes_lh!$A$11:$ZZ$209,46,FALSE))=TRUE,"",IF(VLOOKUP($A17,parlvotes_lh!$A$11:$ZZ$209,46,FALSE)=0,"",VLOOKUP($A17,parlvotes_lh!$A$11:$ZZ$209,46,FALSE)))</f>
        <v>1.0647482872989169E-2</v>
      </c>
      <c r="M17" s="234" t="str">
        <f>IF(ISERROR(VLOOKUP($A17,parlvotes_lh!$A$11:$ZZ$209,66,FALSE))=TRUE,"",IF(VLOOKUP($A17,parlvotes_lh!$A$11:$ZZ$209,66,FALSE)=0,"",VLOOKUP($A17,parlvotes_lh!$A$11:$ZZ$209,66,FALSE)))</f>
        <v/>
      </c>
      <c r="N17" s="234" t="str">
        <f>IF(ISERROR(VLOOKUP($A17,parlvotes_lh!$A$11:$ZZ$209,86,FALSE))=TRUE,"",IF(VLOOKUP($A17,parlvotes_lh!$A$11:$ZZ$209,86,FALSE)=0,"",VLOOKUP($A17,parlvotes_lh!$A$11:$ZZ$209,86,FALSE)))</f>
        <v/>
      </c>
      <c r="O17" s="234" t="str">
        <f>IF(ISERROR(VLOOKUP($A17,parlvotes_lh!$A$11:$ZZ$209,106,FALSE))=TRUE,"",IF(VLOOKUP($A17,parlvotes_lh!$A$11:$ZZ$209,106,FALSE)=0,"",VLOOKUP($A17,parlvotes_lh!$A$11:$ZZ$209,106,FALSE)))</f>
        <v/>
      </c>
      <c r="P17" s="234" t="str">
        <f>IF(ISERROR(VLOOKUP($A17,parlvotes_lh!$A$11:$ZZ$209,126,FALSE))=TRUE,"",IF(VLOOKUP($A17,parlvotes_lh!$A$11:$ZZ$209,126,FALSE)=0,"",VLOOKUP($A17,parlvotes_lh!$A$11:$ZZ$209,126,FALSE)))</f>
        <v/>
      </c>
      <c r="Q17" s="235" t="str">
        <f>IF(ISERROR(VLOOKUP($A17,parlvotes_lh!$A$11:$ZZ$209,146,FALSE))=TRUE,"",IF(VLOOKUP($A17,parlvotes_lh!$A$11:$ZZ$209,146,FALSE)=0,"",VLOOKUP($A17,parlvotes_lh!$A$11:$ZZ$209,146,FALSE)))</f>
        <v/>
      </c>
      <c r="R17" s="235" t="str">
        <f>IF(ISERROR(VLOOKUP($A17,parlvotes_lh!$A$11:$ZZ$209,166,FALSE))=TRUE,"",IF(VLOOKUP($A17,parlvotes_lh!$A$11:$ZZ$209,166,FALSE)=0,"",VLOOKUP($A17,parlvotes_lh!$A$11:$ZZ$209,166,FALSE)))</f>
        <v/>
      </c>
      <c r="S17" s="235" t="str">
        <f>IF(ISERROR(VLOOKUP($A17,parlvotes_lh!$A$11:$ZZ$209,186,FALSE))=TRUE,"",IF(VLOOKUP($A17,parlvotes_lh!$A$11:$ZZ$209,186,FALSE)=0,"",VLOOKUP($A17,parlvotes_lh!$A$11:$ZZ$209,186,FALSE)))</f>
        <v/>
      </c>
      <c r="T17" s="235" t="str">
        <f>IF(ISERROR(VLOOKUP($A17,parlvotes_lh!$A$11:$ZZ$209,206,FALSE))=TRUE,"",IF(VLOOKUP($A17,parlvotes_lh!$A$11:$ZZ$209,206,FALSE)=0,"",VLOOKUP($A17,parlvotes_lh!$A$11:$ZZ$209,206,FALSE)))</f>
        <v/>
      </c>
      <c r="U17" s="235" t="str">
        <f>IF(ISERROR(VLOOKUP($A17,parlvotes_lh!$A$11:$ZZ$209,226,FALSE))=TRUE,"",IF(VLOOKUP($A17,parlvotes_lh!$A$11:$ZZ$209,226,FALSE)=0,"",VLOOKUP($A17,parlvotes_lh!$A$11:$ZZ$209,226,FALSE)))</f>
        <v/>
      </c>
      <c r="V17" s="235" t="str">
        <f>IF(ISERROR(VLOOKUP($A17,parlvotes_lh!$A$11:$ZZ$209,246,FALSE))=TRUE,"",IF(VLOOKUP($A17,parlvotes_lh!$A$11:$ZZ$209,246,FALSE)=0,"",VLOOKUP($A17,parlvotes_lh!$A$11:$ZZ$209,246,FALSE)))</f>
        <v/>
      </c>
      <c r="W17" s="235" t="str">
        <f>IF(ISERROR(VLOOKUP($A17,parlvotes_lh!$A$11:$ZZ$209,266,FALSE))=TRUE,"",IF(VLOOKUP($A17,parlvotes_lh!$A$11:$ZZ$209,266,FALSE)=0,"",VLOOKUP($A17,parlvotes_lh!$A$11:$ZZ$209,266,FALSE)))</f>
        <v/>
      </c>
      <c r="X17" s="235" t="str">
        <f>IF(ISERROR(VLOOKUP($A17,parlvotes_lh!$A$11:$ZZ$209,286,FALSE))=TRUE,"",IF(VLOOKUP($A17,parlvotes_lh!$A$11:$ZZ$209,286,FALSE)=0,"",VLOOKUP($A17,parlvotes_lh!$A$11:$ZZ$209,286,FALSE)))</f>
        <v/>
      </c>
      <c r="Y17" s="235" t="str">
        <f>IF(ISERROR(VLOOKUP($A17,parlvotes_lh!$A$11:$ZZ$209,306,FALSE))=TRUE,"",IF(VLOOKUP($A17,parlvotes_lh!$A$11:$ZZ$209,306,FALSE)=0,"",VLOOKUP($A17,parlvotes_lh!$A$11:$ZZ$209,306,FALSE)))</f>
        <v/>
      </c>
      <c r="Z17" s="235" t="str">
        <f>IF(ISERROR(VLOOKUP($A17,parlvotes_lh!$A$11:$ZZ$209,326,FALSE))=TRUE,"",IF(VLOOKUP($A17,parlvotes_lh!$A$11:$ZZ$209,326,FALSE)=0,"",VLOOKUP($A17,parlvotes_lh!$A$11:$ZZ$209,326,FALSE)))</f>
        <v/>
      </c>
      <c r="AA17" s="235" t="str">
        <f>IF(ISERROR(VLOOKUP($A17,parlvotes_lh!$A$11:$ZZ$209,346,FALSE))=TRUE,"",IF(VLOOKUP($A17,parlvotes_lh!$A$11:$ZZ$209,346,FALSE)=0,"",VLOOKUP($A17,parlvotes_lh!$A$11:$ZZ$209,346,FALSE)))</f>
        <v/>
      </c>
      <c r="AB17" s="235" t="str">
        <f>IF(ISERROR(VLOOKUP($A17,parlvotes_lh!$A$11:$ZZ$209,366,FALSE))=TRUE,"",IF(VLOOKUP($A17,parlvotes_lh!$A$11:$ZZ$209,366,FALSE)=0,"",VLOOKUP($A17,parlvotes_lh!$A$11:$ZZ$209,366,FALSE)))</f>
        <v/>
      </c>
      <c r="AC17" s="235" t="str">
        <f>IF(ISERROR(VLOOKUP($A17,parlvotes_lh!$A$11:$ZZ$209,386,FALSE))=TRUE,"",IF(VLOOKUP($A17,parlvotes_lh!$A$11:$ZZ$209,386,FALSE)=0,"",VLOOKUP($A17,parlvotes_lh!$A$11:$ZZ$209,386,FALSE)))</f>
        <v/>
      </c>
      <c r="AD17" s="236"/>
      <c r="AE17" s="237"/>
      <c r="AF17" s="237"/>
      <c r="AG17" s="237"/>
      <c r="AH17" s="237"/>
      <c r="AI17" s="237"/>
      <c r="AJ17" s="237"/>
      <c r="AK17" s="237"/>
      <c r="AL17" s="237"/>
    </row>
    <row r="18" spans="1:38" ht="13.5" customHeight="1">
      <c r="A18" s="229" t="str">
        <f>IF(info_parties!A18="","",info_parties!A18)</f>
        <v>fi_skp01</v>
      </c>
      <c r="B18" s="127" t="str">
        <f>IF(A18="","",MID(info_weblinks!$C$3,32,3))</f>
        <v>fin</v>
      </c>
      <c r="C18" s="127" t="str">
        <f>IF(info_parties!G18="","",info_parties!G18)</f>
        <v>Communist Party of Finland</v>
      </c>
      <c r="D18" s="127" t="str">
        <f>IF(info_parties!K18="","",info_parties!K18)</f>
        <v>Suomen Kommunistinen Puolue</v>
      </c>
      <c r="E18" s="127" t="str">
        <f>IF(info_parties!H18="","",info_parties!H18)</f>
        <v>SKP</v>
      </c>
      <c r="F18" s="230">
        <f t="shared" si="0"/>
        <v>36240</v>
      </c>
      <c r="G18" s="231">
        <f t="shared" si="1"/>
        <v>43569</v>
      </c>
      <c r="H18" s="232">
        <f t="shared" si="2"/>
        <v>7.6239393635379373E-3</v>
      </c>
      <c r="I18" s="233">
        <f t="shared" si="3"/>
        <v>36240</v>
      </c>
      <c r="J18" s="234" t="str">
        <f>IF(ISERROR(VLOOKUP($A18,parlvotes_lh!$A$11:$ZZ$209,6,FALSE))=TRUE,"",IF(VLOOKUP($A18,parlvotes_lh!$A$11:$ZZ$209,6,FALSE)=0,"",VLOOKUP($A18,parlvotes_lh!$A$11:$ZZ$209,6,FALSE)))</f>
        <v/>
      </c>
      <c r="K18" s="234" t="str">
        <f>IF(ISERROR(VLOOKUP($A18,parlvotes_lh!$A$11:$ZZ$209,26,FALSE))=TRUE,"",IF(VLOOKUP($A18,parlvotes_lh!$A$11:$ZZ$209,26,FALSE)=0,"",VLOOKUP($A18,parlvotes_lh!$A$11:$ZZ$209,26,FALSE)))</f>
        <v/>
      </c>
      <c r="L18" s="234">
        <f>IF(ISERROR(VLOOKUP($A18,parlvotes_lh!$A$11:$ZZ$209,46,FALSE))=TRUE,"",IF(VLOOKUP($A18,parlvotes_lh!$A$11:$ZZ$209,46,FALSE)=0,"",VLOOKUP($A18,parlvotes_lh!$A$11:$ZZ$209,46,FALSE)))</f>
        <v>7.6239393635379373E-3</v>
      </c>
      <c r="M18" s="234">
        <f>IF(ISERROR(VLOOKUP($A18,parlvotes_lh!$A$11:$ZZ$209,66,FALSE))=TRUE,"",IF(VLOOKUP($A18,parlvotes_lh!$A$11:$ZZ$209,66,FALSE)=0,"",VLOOKUP($A18,parlvotes_lh!$A$11:$ZZ$209,66,FALSE)))</f>
        <v>7.5504422483762016E-3</v>
      </c>
      <c r="N18" s="234">
        <f>IF(ISERROR(VLOOKUP($A18,parlvotes_lh!$A$11:$ZZ$209,86,FALSE))=TRUE,"",IF(VLOOKUP($A18,parlvotes_lh!$A$11:$ZZ$209,86,FALSE)=0,"",VLOOKUP($A18,parlvotes_lh!$A$11:$ZZ$209,86,FALSE)))</f>
        <v>6.5952520824642865E-3</v>
      </c>
      <c r="O18" s="234">
        <f>IF(ISERROR(VLOOKUP($A18,parlvotes_lh!$A$11:$ZZ$209,106,FALSE))=TRUE,"",IF(VLOOKUP($A18,parlvotes_lh!$A$11:$ZZ$209,106,FALSE)=0,"",VLOOKUP($A18,parlvotes_lh!$A$11:$ZZ$209,106,FALSE)))</f>
        <v>3.1405943248181451E-3</v>
      </c>
      <c r="P18" s="234">
        <f>IF(ISERROR(VLOOKUP($A18,parlvotes_lh!$A$11:$ZZ$209,126,FALSE))=TRUE,"",IF(VLOOKUP($A18,parlvotes_lh!$A$11:$ZZ$209,126,FALSE)=0,"",VLOOKUP($A18,parlvotes_lh!$A$11:$ZZ$209,126,FALSE)))</f>
        <v>2.5363328245396012E-3</v>
      </c>
      <c r="Q18" s="235">
        <f>IF(ISERROR(VLOOKUP($A18,parlvotes_lh!$A$11:$ZZ$209,146,FALSE))=TRUE,"",IF(VLOOKUP($A18,parlvotes_lh!$A$11:$ZZ$209,146,FALSE)=0,"",VLOOKUP($A18,parlvotes_lh!$A$11:$ZZ$209,146,FALSE)))</f>
        <v>1.3968583180073695E-3</v>
      </c>
      <c r="R18" s="235" t="str">
        <f>IF(ISERROR(VLOOKUP($A18,parlvotes_lh!$A$11:$ZZ$209,166,FALSE))=TRUE,"",IF(VLOOKUP($A18,parlvotes_lh!$A$11:$ZZ$209,166,FALSE)=0,"",VLOOKUP($A18,parlvotes_lh!$A$11:$ZZ$209,166,FALSE)))</f>
        <v/>
      </c>
      <c r="S18" s="235" t="str">
        <f>IF(ISERROR(VLOOKUP($A18,parlvotes_lh!$A$11:$ZZ$209,186,FALSE))=TRUE,"",IF(VLOOKUP($A18,parlvotes_lh!$A$11:$ZZ$209,186,FALSE)=0,"",VLOOKUP($A18,parlvotes_lh!$A$11:$ZZ$209,186,FALSE)))</f>
        <v/>
      </c>
      <c r="T18" s="235" t="str">
        <f>IF(ISERROR(VLOOKUP($A18,parlvotes_lh!$A$11:$ZZ$209,206,FALSE))=TRUE,"",IF(VLOOKUP($A18,parlvotes_lh!$A$11:$ZZ$209,206,FALSE)=0,"",VLOOKUP($A18,parlvotes_lh!$A$11:$ZZ$209,206,FALSE)))</f>
        <v/>
      </c>
      <c r="U18" s="235" t="str">
        <f>IF(ISERROR(VLOOKUP($A18,parlvotes_lh!$A$11:$ZZ$209,226,FALSE))=TRUE,"",IF(VLOOKUP($A18,parlvotes_lh!$A$11:$ZZ$209,226,FALSE)=0,"",VLOOKUP($A18,parlvotes_lh!$A$11:$ZZ$209,226,FALSE)))</f>
        <v/>
      </c>
      <c r="V18" s="235" t="str">
        <f>IF(ISERROR(VLOOKUP($A18,parlvotes_lh!$A$11:$ZZ$209,246,FALSE))=TRUE,"",IF(VLOOKUP($A18,parlvotes_lh!$A$11:$ZZ$209,246,FALSE)=0,"",VLOOKUP($A18,parlvotes_lh!$A$11:$ZZ$209,246,FALSE)))</f>
        <v/>
      </c>
      <c r="W18" s="235" t="str">
        <f>IF(ISERROR(VLOOKUP($A18,parlvotes_lh!$A$11:$ZZ$209,266,FALSE))=TRUE,"",IF(VLOOKUP($A18,parlvotes_lh!$A$11:$ZZ$209,266,FALSE)=0,"",VLOOKUP($A18,parlvotes_lh!$A$11:$ZZ$209,266,FALSE)))</f>
        <v/>
      </c>
      <c r="X18" s="235" t="str">
        <f>IF(ISERROR(VLOOKUP($A18,parlvotes_lh!$A$11:$ZZ$209,286,FALSE))=TRUE,"",IF(VLOOKUP($A18,parlvotes_lh!$A$11:$ZZ$209,286,FALSE)=0,"",VLOOKUP($A18,parlvotes_lh!$A$11:$ZZ$209,286,FALSE)))</f>
        <v/>
      </c>
      <c r="Y18" s="235" t="str">
        <f>IF(ISERROR(VLOOKUP($A18,parlvotes_lh!$A$11:$ZZ$209,306,FALSE))=TRUE,"",IF(VLOOKUP($A18,parlvotes_lh!$A$11:$ZZ$209,306,FALSE)=0,"",VLOOKUP($A18,parlvotes_lh!$A$11:$ZZ$209,306,FALSE)))</f>
        <v/>
      </c>
      <c r="Z18" s="235" t="str">
        <f>IF(ISERROR(VLOOKUP($A18,parlvotes_lh!$A$11:$ZZ$209,326,FALSE))=TRUE,"",IF(VLOOKUP($A18,parlvotes_lh!$A$11:$ZZ$209,326,FALSE)=0,"",VLOOKUP($A18,parlvotes_lh!$A$11:$ZZ$209,326,FALSE)))</f>
        <v/>
      </c>
      <c r="AA18" s="235" t="str">
        <f>IF(ISERROR(VLOOKUP($A18,parlvotes_lh!$A$11:$ZZ$209,346,FALSE))=TRUE,"",IF(VLOOKUP($A18,parlvotes_lh!$A$11:$ZZ$209,346,FALSE)=0,"",VLOOKUP($A18,parlvotes_lh!$A$11:$ZZ$209,346,FALSE)))</f>
        <v/>
      </c>
      <c r="AB18" s="235" t="str">
        <f>IF(ISERROR(VLOOKUP($A18,parlvotes_lh!$A$11:$ZZ$209,366,FALSE))=TRUE,"",IF(VLOOKUP($A18,parlvotes_lh!$A$11:$ZZ$209,366,FALSE)=0,"",VLOOKUP($A18,parlvotes_lh!$A$11:$ZZ$209,366,FALSE)))</f>
        <v/>
      </c>
      <c r="AC18" s="235" t="str">
        <f>IF(ISERROR(VLOOKUP($A18,parlvotes_lh!$A$11:$ZZ$209,386,FALSE))=TRUE,"",IF(VLOOKUP($A18,parlvotes_lh!$A$11:$ZZ$209,386,FALSE)=0,"",VLOOKUP($A18,parlvotes_lh!$A$11:$ZZ$209,386,FALSE)))</f>
        <v/>
      </c>
    </row>
    <row r="19" spans="1:38" ht="13.5" customHeight="1">
      <c r="A19" s="229" t="str">
        <f>IF(info_parties!A19="","",info_parties!A19)</f>
        <v>fi_veu01</v>
      </c>
      <c r="B19" s="127" t="str">
        <f>IF(A19="","",MID(info_weblinks!$C$3,32,3))</f>
        <v>fin</v>
      </c>
      <c r="C19" s="127" t="str">
        <f>IF(info_parties!G19="","",info_parties!G19)</f>
        <v>Alternative to the EU</v>
      </c>
      <c r="D19" s="127" t="str">
        <f>IF(info_parties!K19="","",info_parties!K19)</f>
        <v>Vaihtoehto EU:Lle</v>
      </c>
      <c r="E19" s="127" t="str">
        <f>IF(info_parties!H19="","",info_parties!H19)</f>
        <v>VEU</v>
      </c>
      <c r="F19" s="230" t="str">
        <f t="shared" si="0"/>
        <v/>
      </c>
      <c r="G19" s="231" t="str">
        <f t="shared" si="1"/>
        <v/>
      </c>
      <c r="H19" s="232" t="str">
        <f t="shared" si="2"/>
        <v/>
      </c>
      <c r="I19" s="233" t="str">
        <f t="shared" si="3"/>
        <v/>
      </c>
      <c r="J19" s="234" t="str">
        <f>IF(ISERROR(VLOOKUP($A19,parlvotes_lh!$A$11:$ZZ$209,6,FALSE))=TRUE,"",IF(VLOOKUP($A19,parlvotes_lh!$A$11:$ZZ$209,6,FALSE)=0,"",VLOOKUP($A19,parlvotes_lh!$A$11:$ZZ$209,6,FALSE)))</f>
        <v/>
      </c>
      <c r="K19" s="234" t="str">
        <f>IF(ISERROR(VLOOKUP($A19,parlvotes_lh!$A$11:$ZZ$209,26,FALSE))=TRUE,"",IF(VLOOKUP($A19,parlvotes_lh!$A$11:$ZZ$209,26,FALSE)=0,"",VLOOKUP($A19,parlvotes_lh!$A$11:$ZZ$209,26,FALSE)))</f>
        <v/>
      </c>
      <c r="L19" s="234" t="str">
        <f>IF(ISERROR(VLOOKUP($A19,parlvotes_lh!$A$11:$ZZ$209,46,FALSE))=TRUE,"",IF(VLOOKUP($A19,parlvotes_lh!$A$11:$ZZ$209,46,FALSE)=0,"",VLOOKUP($A19,parlvotes_lh!$A$11:$ZZ$209,46,FALSE)))</f>
        <v/>
      </c>
      <c r="M19" s="234" t="str">
        <f>IF(ISERROR(VLOOKUP($A19,parlvotes_lh!$A$11:$ZZ$209,66,FALSE))=TRUE,"",IF(VLOOKUP($A19,parlvotes_lh!$A$11:$ZZ$209,66,FALSE)=0,"",VLOOKUP($A19,parlvotes_lh!$A$11:$ZZ$209,66,FALSE)))</f>
        <v/>
      </c>
      <c r="N19" s="234" t="str">
        <f>IF(ISERROR(VLOOKUP($A19,parlvotes_lh!$A$11:$ZZ$209,86,FALSE))=TRUE,"",IF(VLOOKUP($A19,parlvotes_lh!$A$11:$ZZ$209,86,FALSE)=0,"",VLOOKUP($A19,parlvotes_lh!$A$11:$ZZ$209,86,FALSE)))</f>
        <v/>
      </c>
      <c r="O19" s="234" t="str">
        <f>IF(ISERROR(VLOOKUP($A19,parlvotes_lh!$A$11:$ZZ$209,106,FALSE))=TRUE,"",IF(VLOOKUP($A19,parlvotes_lh!$A$11:$ZZ$209,106,FALSE)=0,"",VLOOKUP($A19,parlvotes_lh!$A$11:$ZZ$209,106,FALSE)))</f>
        <v/>
      </c>
      <c r="P19" s="234" t="str">
        <f>IF(ISERROR(VLOOKUP($A19,parlvotes_lh!$A$11:$ZZ$209,126,FALSE))=TRUE,"",IF(VLOOKUP($A19,parlvotes_lh!$A$11:$ZZ$209,126,FALSE)=0,"",VLOOKUP($A19,parlvotes_lh!$A$11:$ZZ$209,126,FALSE)))</f>
        <v/>
      </c>
      <c r="Q19" s="235" t="str">
        <f>IF(ISERROR(VLOOKUP($A19,parlvotes_lh!$A$11:$ZZ$209,146,FALSE))=TRUE,"",IF(VLOOKUP($A19,parlvotes_lh!$A$11:$ZZ$209,146,FALSE)=0,"",VLOOKUP($A19,parlvotes_lh!$A$11:$ZZ$209,146,FALSE)))</f>
        <v/>
      </c>
      <c r="R19" s="235" t="str">
        <f>IF(ISERROR(VLOOKUP($A19,parlvotes_lh!$A$11:$ZZ$209,166,FALSE))=TRUE,"",IF(VLOOKUP($A19,parlvotes_lh!$A$11:$ZZ$209,166,FALSE)=0,"",VLOOKUP($A19,parlvotes_lh!$A$11:$ZZ$209,166,FALSE)))</f>
        <v/>
      </c>
      <c r="S19" s="235" t="str">
        <f>IF(ISERROR(VLOOKUP($A19,parlvotes_lh!$A$11:$ZZ$209,186,FALSE))=TRUE,"",IF(VLOOKUP($A19,parlvotes_lh!$A$11:$ZZ$209,186,FALSE)=0,"",VLOOKUP($A19,parlvotes_lh!$A$11:$ZZ$209,186,FALSE)))</f>
        <v/>
      </c>
      <c r="T19" s="235" t="str">
        <f>IF(ISERROR(VLOOKUP($A19,parlvotes_lh!$A$11:$ZZ$209,206,FALSE))=TRUE,"",IF(VLOOKUP($A19,parlvotes_lh!$A$11:$ZZ$209,206,FALSE)=0,"",VLOOKUP($A19,parlvotes_lh!$A$11:$ZZ$209,206,FALSE)))</f>
        <v/>
      </c>
      <c r="U19" s="235" t="str">
        <f>IF(ISERROR(VLOOKUP($A19,parlvotes_lh!$A$11:$ZZ$209,226,FALSE))=TRUE,"",IF(VLOOKUP($A19,parlvotes_lh!$A$11:$ZZ$209,226,FALSE)=0,"",VLOOKUP($A19,parlvotes_lh!$A$11:$ZZ$209,226,FALSE)))</f>
        <v/>
      </c>
      <c r="V19" s="235" t="str">
        <f>IF(ISERROR(VLOOKUP($A19,parlvotes_lh!$A$11:$ZZ$209,246,FALSE))=TRUE,"",IF(VLOOKUP($A19,parlvotes_lh!$A$11:$ZZ$209,246,FALSE)=0,"",VLOOKUP($A19,parlvotes_lh!$A$11:$ZZ$209,246,FALSE)))</f>
        <v/>
      </c>
      <c r="W19" s="235" t="str">
        <f>IF(ISERROR(VLOOKUP($A19,parlvotes_lh!$A$11:$ZZ$209,266,FALSE))=TRUE,"",IF(VLOOKUP($A19,parlvotes_lh!$A$11:$ZZ$209,266,FALSE)=0,"",VLOOKUP($A19,parlvotes_lh!$A$11:$ZZ$209,266,FALSE)))</f>
        <v/>
      </c>
      <c r="X19" s="235" t="str">
        <f>IF(ISERROR(VLOOKUP($A19,parlvotes_lh!$A$11:$ZZ$209,286,FALSE))=TRUE,"",IF(VLOOKUP($A19,parlvotes_lh!$A$11:$ZZ$209,286,FALSE)=0,"",VLOOKUP($A19,parlvotes_lh!$A$11:$ZZ$209,286,FALSE)))</f>
        <v/>
      </c>
      <c r="Y19" s="235" t="str">
        <f>IF(ISERROR(VLOOKUP($A19,parlvotes_lh!$A$11:$ZZ$209,306,FALSE))=TRUE,"",IF(VLOOKUP($A19,parlvotes_lh!$A$11:$ZZ$209,306,FALSE)=0,"",VLOOKUP($A19,parlvotes_lh!$A$11:$ZZ$209,306,FALSE)))</f>
        <v/>
      </c>
      <c r="Z19" s="235" t="str">
        <f>IF(ISERROR(VLOOKUP($A19,parlvotes_lh!$A$11:$ZZ$209,326,FALSE))=TRUE,"",IF(VLOOKUP($A19,parlvotes_lh!$A$11:$ZZ$209,326,FALSE)=0,"",VLOOKUP($A19,parlvotes_lh!$A$11:$ZZ$209,326,FALSE)))</f>
        <v/>
      </c>
      <c r="AA19" s="235" t="str">
        <f>IF(ISERROR(VLOOKUP($A19,parlvotes_lh!$A$11:$ZZ$209,346,FALSE))=TRUE,"",IF(VLOOKUP($A19,parlvotes_lh!$A$11:$ZZ$209,346,FALSE)=0,"",VLOOKUP($A19,parlvotes_lh!$A$11:$ZZ$209,346,FALSE)))</f>
        <v/>
      </c>
      <c r="AB19" s="235" t="str">
        <f>IF(ISERROR(VLOOKUP($A19,parlvotes_lh!$A$11:$ZZ$209,366,FALSE))=TRUE,"",IF(VLOOKUP($A19,parlvotes_lh!$A$11:$ZZ$209,366,FALSE)=0,"",VLOOKUP($A19,parlvotes_lh!$A$11:$ZZ$209,366,FALSE)))</f>
        <v/>
      </c>
      <c r="AC19" s="235" t="str">
        <f>IF(ISERROR(VLOOKUP($A19,parlvotes_lh!$A$11:$ZZ$209,386,FALSE))=TRUE,"",IF(VLOOKUP($A19,parlvotes_lh!$A$11:$ZZ$209,386,FALSE)=0,"",VLOOKUP($A19,parlvotes_lh!$A$11:$ZZ$209,386,FALSE)))</f>
        <v/>
      </c>
    </row>
    <row r="20" spans="1:38" ht="13.5" customHeight="1">
      <c r="A20" s="229" t="str">
        <f>IF(info_parties!A20="","",info_parties!A20)</f>
        <v>fi_vsl01</v>
      </c>
      <c r="B20" s="127" t="str">
        <f>IF(A20="","",MID(info_weblinks!$C$3,32,3))</f>
        <v>fin</v>
      </c>
      <c r="C20" s="127" t="str">
        <f>IF(info_parties!G20="","",info_parties!G20)</f>
        <v>Alliance for a Free Finland</v>
      </c>
      <c r="D20" s="127" t="str">
        <f>IF(info_parties!K20="","",info_parties!K20)</f>
        <v>Vapaan Suomen Liitto</v>
      </c>
      <c r="E20" s="127" t="str">
        <f>IF(info_parties!H20="","",info_parties!H20)</f>
        <v xml:space="preserve"> VSL</v>
      </c>
      <c r="F20" s="230" t="str">
        <f t="shared" si="0"/>
        <v/>
      </c>
      <c r="G20" s="231" t="str">
        <f t="shared" si="1"/>
        <v/>
      </c>
      <c r="H20" s="232" t="str">
        <f t="shared" si="2"/>
        <v/>
      </c>
      <c r="I20" s="233" t="str">
        <f t="shared" si="3"/>
        <v/>
      </c>
      <c r="J20" s="234" t="str">
        <f>IF(ISERROR(VLOOKUP($A20,parlvotes_lh!$A$11:$ZZ$209,6,FALSE))=TRUE,"",IF(VLOOKUP($A20,parlvotes_lh!$A$11:$ZZ$209,6,FALSE)=0,"",VLOOKUP($A20,parlvotes_lh!$A$11:$ZZ$209,6,FALSE)))</f>
        <v/>
      </c>
      <c r="K20" s="234" t="str">
        <f>IF(ISERROR(VLOOKUP($A20,parlvotes_lh!$A$11:$ZZ$209,26,FALSE))=TRUE,"",IF(VLOOKUP($A20,parlvotes_lh!$A$11:$ZZ$209,26,FALSE)=0,"",VLOOKUP($A20,parlvotes_lh!$A$11:$ZZ$209,26,FALSE)))</f>
        <v/>
      </c>
      <c r="L20" s="234" t="str">
        <f>IF(ISERROR(VLOOKUP($A20,parlvotes_lh!$A$11:$ZZ$209,46,FALSE))=TRUE,"",IF(VLOOKUP($A20,parlvotes_lh!$A$11:$ZZ$209,46,FALSE)=0,"",VLOOKUP($A20,parlvotes_lh!$A$11:$ZZ$209,46,FALSE)))</f>
        <v/>
      </c>
      <c r="M20" s="234" t="str">
        <f>IF(ISERROR(VLOOKUP($A20,parlvotes_lh!$A$11:$ZZ$209,66,FALSE))=TRUE,"",IF(VLOOKUP($A20,parlvotes_lh!$A$11:$ZZ$209,66,FALSE)=0,"",VLOOKUP($A20,parlvotes_lh!$A$11:$ZZ$209,66,FALSE)))</f>
        <v/>
      </c>
      <c r="N20" s="234" t="str">
        <f>IF(ISERROR(VLOOKUP($A20,parlvotes_lh!$A$11:$ZZ$209,86,FALSE))=TRUE,"",IF(VLOOKUP($A20,parlvotes_lh!$A$11:$ZZ$209,86,FALSE)=0,"",VLOOKUP($A20,parlvotes_lh!$A$11:$ZZ$209,86,FALSE)))</f>
        <v/>
      </c>
      <c r="O20" s="234" t="str">
        <f>IF(ISERROR(VLOOKUP($A20,parlvotes_lh!$A$11:$ZZ$209,106,FALSE))=TRUE,"",IF(VLOOKUP($A20,parlvotes_lh!$A$11:$ZZ$209,106,FALSE)=0,"",VLOOKUP($A20,parlvotes_lh!$A$11:$ZZ$209,106,FALSE)))</f>
        <v/>
      </c>
      <c r="P20" s="234" t="str">
        <f>IF(ISERROR(VLOOKUP($A20,parlvotes_lh!$A$11:$ZZ$209,126,FALSE))=TRUE,"",IF(VLOOKUP($A20,parlvotes_lh!$A$11:$ZZ$209,126,FALSE)=0,"",VLOOKUP($A20,parlvotes_lh!$A$11:$ZZ$209,126,FALSE)))</f>
        <v/>
      </c>
      <c r="Q20" s="235" t="str">
        <f>IF(ISERROR(VLOOKUP($A20,parlvotes_lh!$A$11:$ZZ$209,146,FALSE))=TRUE,"",IF(VLOOKUP($A20,parlvotes_lh!$A$11:$ZZ$209,146,FALSE)=0,"",VLOOKUP($A20,parlvotes_lh!$A$11:$ZZ$209,146,FALSE)))</f>
        <v/>
      </c>
      <c r="R20" s="235" t="str">
        <f>IF(ISERROR(VLOOKUP($A20,parlvotes_lh!$A$11:$ZZ$209,166,FALSE))=TRUE,"",IF(VLOOKUP($A20,parlvotes_lh!$A$11:$ZZ$209,166,FALSE)=0,"",VLOOKUP($A20,parlvotes_lh!$A$11:$ZZ$209,166,FALSE)))</f>
        <v/>
      </c>
      <c r="S20" s="235" t="str">
        <f>IF(ISERROR(VLOOKUP($A20,parlvotes_lh!$A$11:$ZZ$209,186,FALSE))=TRUE,"",IF(VLOOKUP($A20,parlvotes_lh!$A$11:$ZZ$209,186,FALSE)=0,"",VLOOKUP($A20,parlvotes_lh!$A$11:$ZZ$209,186,FALSE)))</f>
        <v/>
      </c>
      <c r="T20" s="235" t="str">
        <f>IF(ISERROR(VLOOKUP($A20,parlvotes_lh!$A$11:$ZZ$209,206,FALSE))=TRUE,"",IF(VLOOKUP($A20,parlvotes_lh!$A$11:$ZZ$209,206,FALSE)=0,"",VLOOKUP($A20,parlvotes_lh!$A$11:$ZZ$209,206,FALSE)))</f>
        <v/>
      </c>
      <c r="U20" s="235" t="str">
        <f>IF(ISERROR(VLOOKUP($A20,parlvotes_lh!$A$11:$ZZ$209,226,FALSE))=TRUE,"",IF(VLOOKUP($A20,parlvotes_lh!$A$11:$ZZ$209,226,FALSE)=0,"",VLOOKUP($A20,parlvotes_lh!$A$11:$ZZ$209,226,FALSE)))</f>
        <v/>
      </c>
      <c r="V20" s="235" t="str">
        <f>IF(ISERROR(VLOOKUP($A20,parlvotes_lh!$A$11:$ZZ$209,246,FALSE))=TRUE,"",IF(VLOOKUP($A20,parlvotes_lh!$A$11:$ZZ$209,246,FALSE)=0,"",VLOOKUP($A20,parlvotes_lh!$A$11:$ZZ$209,246,FALSE)))</f>
        <v/>
      </c>
      <c r="W20" s="235" t="str">
        <f>IF(ISERROR(VLOOKUP($A20,parlvotes_lh!$A$11:$ZZ$209,266,FALSE))=TRUE,"",IF(VLOOKUP($A20,parlvotes_lh!$A$11:$ZZ$209,266,FALSE)=0,"",VLOOKUP($A20,parlvotes_lh!$A$11:$ZZ$209,266,FALSE)))</f>
        <v/>
      </c>
      <c r="X20" s="235" t="str">
        <f>IF(ISERROR(VLOOKUP($A20,parlvotes_lh!$A$11:$ZZ$209,286,FALSE))=TRUE,"",IF(VLOOKUP($A20,parlvotes_lh!$A$11:$ZZ$209,286,FALSE)=0,"",VLOOKUP($A20,parlvotes_lh!$A$11:$ZZ$209,286,FALSE)))</f>
        <v/>
      </c>
      <c r="Y20" s="235" t="str">
        <f>IF(ISERROR(VLOOKUP($A20,parlvotes_lh!$A$11:$ZZ$209,306,FALSE))=TRUE,"",IF(VLOOKUP($A20,parlvotes_lh!$A$11:$ZZ$209,306,FALSE)=0,"",VLOOKUP($A20,parlvotes_lh!$A$11:$ZZ$209,306,FALSE)))</f>
        <v/>
      </c>
      <c r="Z20" s="235" t="str">
        <f>IF(ISERROR(VLOOKUP($A20,parlvotes_lh!$A$11:$ZZ$209,326,FALSE))=TRUE,"",IF(VLOOKUP($A20,parlvotes_lh!$A$11:$ZZ$209,326,FALSE)=0,"",VLOOKUP($A20,parlvotes_lh!$A$11:$ZZ$209,326,FALSE)))</f>
        <v/>
      </c>
      <c r="AA20" s="235" t="str">
        <f>IF(ISERROR(VLOOKUP($A20,parlvotes_lh!$A$11:$ZZ$209,346,FALSE))=TRUE,"",IF(VLOOKUP($A20,parlvotes_lh!$A$11:$ZZ$209,346,FALSE)=0,"",VLOOKUP($A20,parlvotes_lh!$A$11:$ZZ$209,346,FALSE)))</f>
        <v/>
      </c>
      <c r="AB20" s="235" t="str">
        <f>IF(ISERROR(VLOOKUP($A20,parlvotes_lh!$A$11:$ZZ$209,366,FALSE))=TRUE,"",IF(VLOOKUP($A20,parlvotes_lh!$A$11:$ZZ$209,366,FALSE)=0,"",VLOOKUP($A20,parlvotes_lh!$A$11:$ZZ$209,366,FALSE)))</f>
        <v/>
      </c>
      <c r="AC20" s="235" t="str">
        <f>IF(ISERROR(VLOOKUP($A20,parlvotes_lh!$A$11:$ZZ$209,386,FALSE))=TRUE,"",IF(VLOOKUP($A20,parlvotes_lh!$A$11:$ZZ$209,386,FALSE)=0,"",VLOOKUP($A20,parlvotes_lh!$A$11:$ZZ$209,386,FALSE)))</f>
        <v/>
      </c>
    </row>
    <row r="21" spans="1:38" ht="13.5" customHeight="1">
      <c r="A21" s="229" t="str">
        <f>IF(info_parties!A21="","",info_parties!A21)</f>
        <v>fi_as01</v>
      </c>
      <c r="B21" s="127" t="str">
        <f>IF(A21="","",MID(info_weblinks!$C$3,32,3))</f>
        <v>fin</v>
      </c>
      <c r="C21" s="127" t="str">
        <f>IF(info_parties!G21="","",info_parties!G21)</f>
        <v>Åland Coalition</v>
      </c>
      <c r="D21" s="127" t="str">
        <f>IF(info_parties!K21="","",info_parties!K21)</f>
        <v>Åländsk Samling</v>
      </c>
      <c r="E21" s="127" t="str">
        <f>IF(info_parties!H21="","",info_parties!H21)</f>
        <v>AS</v>
      </c>
      <c r="F21" s="230">
        <f t="shared" si="0"/>
        <v>33314</v>
      </c>
      <c r="G21" s="231">
        <f t="shared" si="1"/>
        <v>42113</v>
      </c>
      <c r="H21" s="232">
        <f t="shared" si="2"/>
        <v>4.1733574949395667E-3</v>
      </c>
      <c r="I21" s="233">
        <f t="shared" si="3"/>
        <v>37696</v>
      </c>
      <c r="J21" s="234">
        <f>IF(ISERROR(VLOOKUP($A21,parlvotes_lh!$A$11:$ZZ$209,6,FALSE))=TRUE,"",IF(VLOOKUP($A21,parlvotes_lh!$A$11:$ZZ$209,6,FALSE)=0,"",VLOOKUP($A21,parlvotes_lh!$A$11:$ZZ$209,6,FALSE)))</f>
        <v>3.427836053762439E-3</v>
      </c>
      <c r="K21" s="234">
        <f>IF(ISERROR(VLOOKUP($A21,parlvotes_lh!$A$11:$ZZ$209,26,FALSE))=TRUE,"",IF(VLOOKUP($A21,parlvotes_lh!$A$11:$ZZ$209,26,FALSE)=0,"",VLOOKUP($A21,parlvotes_lh!$A$11:$ZZ$209,26,FALSE)))</f>
        <v>3.5617696439417014E-3</v>
      </c>
      <c r="L21" s="234">
        <f>IF(ISERROR(VLOOKUP($A21,parlvotes_lh!$A$11:$ZZ$209,46,FALSE))=TRUE,"",IF(VLOOKUP($A21,parlvotes_lh!$A$11:$ZZ$209,46,FALSE)=0,"",VLOOKUP($A21,parlvotes_lh!$A$11:$ZZ$209,46,FALSE)))</f>
        <v>3.9055813039315761E-3</v>
      </c>
      <c r="M21" s="234">
        <f>IF(ISERROR(VLOOKUP($A21,parlvotes_lh!$A$11:$ZZ$209,66,FALSE))=TRUE,"",IF(VLOOKUP($A21,parlvotes_lh!$A$11:$ZZ$209,66,FALSE)=0,"",VLOOKUP($A21,parlvotes_lh!$A$11:$ZZ$209,66,FALSE)))</f>
        <v>4.1733574949395667E-3</v>
      </c>
      <c r="N21" s="234">
        <f>IF(ISERROR(VLOOKUP($A21,parlvotes_lh!$A$11:$ZZ$209,86,FALSE))=TRUE,"",IF(VLOOKUP($A21,parlvotes_lh!$A$11:$ZZ$209,86,FALSE)=0,"",VLOOKUP($A21,parlvotes_lh!$A$11:$ZZ$209,86,FALSE)))</f>
        <v>4.0299707422969391E-3</v>
      </c>
      <c r="O21" s="234">
        <f>IF(ISERROR(VLOOKUP($A21,parlvotes_lh!$A$11:$ZZ$209,106,FALSE))=TRUE,"",IF(VLOOKUP($A21,parlvotes_lh!$A$11:$ZZ$209,106,FALSE)=0,"",VLOOKUP($A21,parlvotes_lh!$A$11:$ZZ$209,106,FALSE)))</f>
        <v>3.5729703415906607E-3</v>
      </c>
      <c r="P21" s="234">
        <f>IF(ISERROR(VLOOKUP($A21,parlvotes_lh!$A$11:$ZZ$209,126,FALSE))=TRUE,"",IF(VLOOKUP($A21,parlvotes_lh!$A$11:$ZZ$209,126,FALSE)=0,"",VLOOKUP($A21,parlvotes_lh!$A$11:$ZZ$209,126,FALSE)))</f>
        <v>4.1054971619955E-3</v>
      </c>
      <c r="Q21" s="235" t="str">
        <f>IF(ISERROR(VLOOKUP($A21,parlvotes_lh!$A$11:$ZZ$209,146,FALSE))=TRUE,"",IF(VLOOKUP($A21,parlvotes_lh!$A$11:$ZZ$209,146,FALSE)=0,"",VLOOKUP($A21,parlvotes_lh!$A$11:$ZZ$209,146,FALSE)))</f>
        <v/>
      </c>
      <c r="R21" s="235" t="str">
        <f>IF(ISERROR(VLOOKUP($A21,parlvotes_lh!$A$11:$ZZ$209,166,FALSE))=TRUE,"",IF(VLOOKUP($A21,parlvotes_lh!$A$11:$ZZ$209,166,FALSE)=0,"",VLOOKUP($A21,parlvotes_lh!$A$11:$ZZ$209,166,FALSE)))</f>
        <v/>
      </c>
      <c r="S21" s="235" t="str">
        <f>IF(ISERROR(VLOOKUP($A21,parlvotes_lh!$A$11:$ZZ$209,186,FALSE))=TRUE,"",IF(VLOOKUP($A21,parlvotes_lh!$A$11:$ZZ$209,186,FALSE)=0,"",VLOOKUP($A21,parlvotes_lh!$A$11:$ZZ$209,186,FALSE)))</f>
        <v/>
      </c>
      <c r="T21" s="235" t="str">
        <f>IF(ISERROR(VLOOKUP($A21,parlvotes_lh!$A$11:$ZZ$209,206,FALSE))=TRUE,"",IF(VLOOKUP($A21,parlvotes_lh!$A$11:$ZZ$209,206,FALSE)=0,"",VLOOKUP($A21,parlvotes_lh!$A$11:$ZZ$209,206,FALSE)))</f>
        <v/>
      </c>
      <c r="U21" s="235" t="str">
        <f>IF(ISERROR(VLOOKUP($A21,parlvotes_lh!$A$11:$ZZ$209,226,FALSE))=TRUE,"",IF(VLOOKUP($A21,parlvotes_lh!$A$11:$ZZ$209,226,FALSE)=0,"",VLOOKUP($A21,parlvotes_lh!$A$11:$ZZ$209,226,FALSE)))</f>
        <v/>
      </c>
      <c r="V21" s="235" t="str">
        <f>IF(ISERROR(VLOOKUP($A21,parlvotes_lh!$A$11:$ZZ$209,246,FALSE))=TRUE,"",IF(VLOOKUP($A21,parlvotes_lh!$A$11:$ZZ$209,246,FALSE)=0,"",VLOOKUP($A21,parlvotes_lh!$A$11:$ZZ$209,246,FALSE)))</f>
        <v/>
      </c>
      <c r="W21" s="235" t="str">
        <f>IF(ISERROR(VLOOKUP($A21,parlvotes_lh!$A$11:$ZZ$209,266,FALSE))=TRUE,"",IF(VLOOKUP($A21,parlvotes_lh!$A$11:$ZZ$209,266,FALSE)=0,"",VLOOKUP($A21,parlvotes_lh!$A$11:$ZZ$209,266,FALSE)))</f>
        <v/>
      </c>
      <c r="X21" s="235" t="str">
        <f>IF(ISERROR(VLOOKUP($A21,parlvotes_lh!$A$11:$ZZ$209,286,FALSE))=TRUE,"",IF(VLOOKUP($A21,parlvotes_lh!$A$11:$ZZ$209,286,FALSE)=0,"",VLOOKUP($A21,parlvotes_lh!$A$11:$ZZ$209,286,FALSE)))</f>
        <v/>
      </c>
      <c r="Y21" s="235" t="str">
        <f>IF(ISERROR(VLOOKUP($A21,parlvotes_lh!$A$11:$ZZ$209,306,FALSE))=TRUE,"",IF(VLOOKUP($A21,parlvotes_lh!$A$11:$ZZ$209,306,FALSE)=0,"",VLOOKUP($A21,parlvotes_lh!$A$11:$ZZ$209,306,FALSE)))</f>
        <v/>
      </c>
      <c r="Z21" s="235" t="str">
        <f>IF(ISERROR(VLOOKUP($A21,parlvotes_lh!$A$11:$ZZ$209,326,FALSE))=TRUE,"",IF(VLOOKUP($A21,parlvotes_lh!$A$11:$ZZ$209,326,FALSE)=0,"",VLOOKUP($A21,parlvotes_lh!$A$11:$ZZ$209,326,FALSE)))</f>
        <v/>
      </c>
      <c r="AA21" s="235" t="str">
        <f>IF(ISERROR(VLOOKUP($A21,parlvotes_lh!$A$11:$ZZ$209,346,FALSE))=TRUE,"",IF(VLOOKUP($A21,parlvotes_lh!$A$11:$ZZ$209,346,FALSE)=0,"",VLOOKUP($A21,parlvotes_lh!$A$11:$ZZ$209,346,FALSE)))</f>
        <v/>
      </c>
      <c r="AB21" s="235" t="str">
        <f>IF(ISERROR(VLOOKUP($A21,parlvotes_lh!$A$11:$ZZ$209,366,FALSE))=TRUE,"",IF(VLOOKUP($A21,parlvotes_lh!$A$11:$ZZ$209,366,FALSE)=0,"",VLOOKUP($A21,parlvotes_lh!$A$11:$ZZ$209,366,FALSE)))</f>
        <v/>
      </c>
      <c r="AC21" s="235" t="str">
        <f>IF(ISERROR(VLOOKUP($A21,parlvotes_lh!$A$11:$ZZ$209,386,FALSE))=TRUE,"",IF(VLOOKUP($A21,parlvotes_lh!$A$11:$ZZ$209,386,FALSE)=0,"",VLOOKUP($A21,parlvotes_lh!$A$11:$ZZ$209,386,FALSE)))</f>
        <v/>
      </c>
    </row>
    <row r="22" spans="1:38" ht="13.5" customHeight="1">
      <c r="A22" s="229" t="str">
        <f>IF(info_parties!A22="","",info_parties!A22)</f>
        <v>fi_ipu01</v>
      </c>
      <c r="B22" s="127" t="str">
        <f>IF(A22="","",MID(info_weblinks!$C$3,32,3))</f>
        <v>fin</v>
      </c>
      <c r="C22" s="127" t="str">
        <f>IF(info_parties!G22="","",info_parties!G22)</f>
        <v>Independence Party</v>
      </c>
      <c r="D22" s="127" t="str">
        <f>IF(info_parties!K22="","",info_parties!K22)</f>
        <v>Itsenäisyyspuolue</v>
      </c>
      <c r="E22" s="127" t="str">
        <f>IF(info_parties!H22="","",info_parties!H22)</f>
        <v>IPU</v>
      </c>
      <c r="F22" s="230">
        <f t="shared" si="0"/>
        <v>34777</v>
      </c>
      <c r="G22" s="231">
        <f t="shared" si="1"/>
        <v>43569</v>
      </c>
      <c r="H22" s="232">
        <f t="shared" si="2"/>
        <v>1.0092699504948181E-2</v>
      </c>
      <c r="I22" s="233">
        <f t="shared" si="3"/>
        <v>34777</v>
      </c>
      <c r="J22" s="234" t="str">
        <f>IF(ISERROR(VLOOKUP($A22,parlvotes_lh!$A$11:$ZZ$209,6,FALSE))=TRUE,"",IF(VLOOKUP($A22,parlvotes_lh!$A$11:$ZZ$209,6,FALSE)=0,"",VLOOKUP($A22,parlvotes_lh!$A$11:$ZZ$209,6,FALSE)))</f>
        <v/>
      </c>
      <c r="K22" s="234">
        <f>IF(ISERROR(VLOOKUP($A22,parlvotes_lh!$A$11:$ZZ$209,26,FALSE))=TRUE,"",IF(VLOOKUP($A22,parlvotes_lh!$A$11:$ZZ$209,26,FALSE)=0,"",VLOOKUP($A22,parlvotes_lh!$A$11:$ZZ$209,26,FALSE)))</f>
        <v>1.0092699504948181E-2</v>
      </c>
      <c r="L22" s="234">
        <f>IF(ISERROR(VLOOKUP($A22,parlvotes_lh!$A$11:$ZZ$209,46,FALSE))=TRUE,"",IF(VLOOKUP($A22,parlvotes_lh!$A$11:$ZZ$209,46,FALSE)=0,"",VLOOKUP($A22,parlvotes_lh!$A$11:$ZZ$209,46,FALSE)))</f>
        <v>3.7683339853824146E-3</v>
      </c>
      <c r="M22" s="234" t="str">
        <f>IF(ISERROR(VLOOKUP($A22,parlvotes_lh!$A$11:$ZZ$209,66,FALSE))=TRUE,"",IF(VLOOKUP($A22,parlvotes_lh!$A$11:$ZZ$209,66,FALSE)=0,"",VLOOKUP($A22,parlvotes_lh!$A$11:$ZZ$209,66,FALSE)))</f>
        <v/>
      </c>
      <c r="N22" s="234" t="str">
        <f>IF(ISERROR(VLOOKUP($A22,parlvotes_lh!$A$11:$ZZ$209,86,FALSE))=TRUE,"",IF(VLOOKUP($A22,parlvotes_lh!$A$11:$ZZ$209,86,FALSE)=0,"",VLOOKUP($A22,parlvotes_lh!$A$11:$ZZ$209,86,FALSE)))</f>
        <v/>
      </c>
      <c r="O22" s="234" t="str">
        <f>IF(ISERROR(VLOOKUP($A22,parlvotes_lh!$A$11:$ZZ$209,106,FALSE))=TRUE,"",IF(VLOOKUP($A22,parlvotes_lh!$A$11:$ZZ$209,106,FALSE)=0,"",VLOOKUP($A22,parlvotes_lh!$A$11:$ZZ$209,106,FALSE)))</f>
        <v/>
      </c>
      <c r="P22" s="234">
        <f>IF(ISERROR(VLOOKUP($A22,parlvotes_lh!$A$11:$ZZ$209,126,FALSE))=TRUE,"",IF(VLOOKUP($A22,parlvotes_lh!$A$11:$ZZ$209,126,FALSE)=0,"",VLOOKUP($A22,parlvotes_lh!$A$11:$ZZ$209,126,FALSE)))</f>
        <v>4.594302969992174E-3</v>
      </c>
      <c r="Q22" s="235">
        <f>IF(ISERROR(VLOOKUP($A22,parlvotes_lh!$A$11:$ZZ$209,146,FALSE))=TRUE,"",IF(VLOOKUP($A22,parlvotes_lh!$A$11:$ZZ$209,146,FALSE)=0,"",VLOOKUP($A22,parlvotes_lh!$A$11:$ZZ$209,146,FALSE)))</f>
        <v>7.9301317751684342E-4</v>
      </c>
      <c r="R22" s="235" t="str">
        <f>IF(ISERROR(VLOOKUP($A22,parlvotes_lh!$A$11:$ZZ$209,166,FALSE))=TRUE,"",IF(VLOOKUP($A22,parlvotes_lh!$A$11:$ZZ$209,166,FALSE)=0,"",VLOOKUP($A22,parlvotes_lh!$A$11:$ZZ$209,166,FALSE)))</f>
        <v/>
      </c>
      <c r="S22" s="235" t="str">
        <f>IF(ISERROR(VLOOKUP($A22,parlvotes_lh!$A$11:$ZZ$209,186,FALSE))=TRUE,"",IF(VLOOKUP($A22,parlvotes_lh!$A$11:$ZZ$209,186,FALSE)=0,"",VLOOKUP($A22,parlvotes_lh!$A$11:$ZZ$209,186,FALSE)))</f>
        <v/>
      </c>
      <c r="T22" s="235" t="str">
        <f>IF(ISERROR(VLOOKUP($A22,parlvotes_lh!$A$11:$ZZ$209,206,FALSE))=TRUE,"",IF(VLOOKUP($A22,parlvotes_lh!$A$11:$ZZ$209,206,FALSE)=0,"",VLOOKUP($A22,parlvotes_lh!$A$11:$ZZ$209,206,FALSE)))</f>
        <v/>
      </c>
      <c r="U22" s="235" t="str">
        <f>IF(ISERROR(VLOOKUP($A22,parlvotes_lh!$A$11:$ZZ$209,226,FALSE))=TRUE,"",IF(VLOOKUP($A22,parlvotes_lh!$A$11:$ZZ$209,226,FALSE)=0,"",VLOOKUP($A22,parlvotes_lh!$A$11:$ZZ$209,226,FALSE)))</f>
        <v/>
      </c>
      <c r="V22" s="235" t="str">
        <f>IF(ISERROR(VLOOKUP($A22,parlvotes_lh!$A$11:$ZZ$209,246,FALSE))=TRUE,"",IF(VLOOKUP($A22,parlvotes_lh!$A$11:$ZZ$209,246,FALSE)=0,"",VLOOKUP($A22,parlvotes_lh!$A$11:$ZZ$209,246,FALSE)))</f>
        <v/>
      </c>
      <c r="W22" s="235" t="str">
        <f>IF(ISERROR(VLOOKUP($A22,parlvotes_lh!$A$11:$ZZ$209,266,FALSE))=TRUE,"",IF(VLOOKUP($A22,parlvotes_lh!$A$11:$ZZ$209,266,FALSE)=0,"",VLOOKUP($A22,parlvotes_lh!$A$11:$ZZ$209,266,FALSE)))</f>
        <v/>
      </c>
      <c r="X22" s="235" t="str">
        <f>IF(ISERROR(VLOOKUP($A22,parlvotes_lh!$A$11:$ZZ$209,286,FALSE))=TRUE,"",IF(VLOOKUP($A22,parlvotes_lh!$A$11:$ZZ$209,286,FALSE)=0,"",VLOOKUP($A22,parlvotes_lh!$A$11:$ZZ$209,286,FALSE)))</f>
        <v/>
      </c>
      <c r="Y22" s="235" t="str">
        <f>IF(ISERROR(VLOOKUP($A22,parlvotes_lh!$A$11:$ZZ$209,306,FALSE))=TRUE,"",IF(VLOOKUP($A22,parlvotes_lh!$A$11:$ZZ$209,306,FALSE)=0,"",VLOOKUP($A22,parlvotes_lh!$A$11:$ZZ$209,306,FALSE)))</f>
        <v/>
      </c>
      <c r="Z22" s="235" t="str">
        <f>IF(ISERROR(VLOOKUP($A22,parlvotes_lh!$A$11:$ZZ$209,326,FALSE))=TRUE,"",IF(VLOOKUP($A22,parlvotes_lh!$A$11:$ZZ$209,326,FALSE)=0,"",VLOOKUP($A22,parlvotes_lh!$A$11:$ZZ$209,326,FALSE)))</f>
        <v/>
      </c>
      <c r="AA22" s="235" t="str">
        <f>IF(ISERROR(VLOOKUP($A22,parlvotes_lh!$A$11:$ZZ$209,346,FALSE))=TRUE,"",IF(VLOOKUP($A22,parlvotes_lh!$A$11:$ZZ$209,346,FALSE)=0,"",VLOOKUP($A22,parlvotes_lh!$A$11:$ZZ$209,346,FALSE)))</f>
        <v/>
      </c>
      <c r="AB22" s="235" t="str">
        <f>IF(ISERROR(VLOOKUP($A22,parlvotes_lh!$A$11:$ZZ$209,366,FALSE))=TRUE,"",IF(VLOOKUP($A22,parlvotes_lh!$A$11:$ZZ$209,366,FALSE)=0,"",VLOOKUP($A22,parlvotes_lh!$A$11:$ZZ$209,366,FALSE)))</f>
        <v/>
      </c>
      <c r="AC22" s="235" t="str">
        <f>IF(ISERROR(VLOOKUP($A22,parlvotes_lh!$A$11:$ZZ$209,386,FALSE))=TRUE,"",IF(VLOOKUP($A22,parlvotes_lh!$A$11:$ZZ$209,386,FALSE)=0,"",VLOOKUP($A22,parlvotes_lh!$A$11:$ZZ$209,386,FALSE)))</f>
        <v/>
      </c>
    </row>
    <row r="23" spans="1:38" ht="13.5" customHeight="1">
      <c r="A23" s="229" t="str">
        <f>IF(info_parties!A32="","",info_parties!A32)</f>
        <v>fi_other01</v>
      </c>
      <c r="B23" s="127" t="str">
        <f>IF(A23="","",MID(info_weblinks!$C$3,32,3))</f>
        <v>fin</v>
      </c>
      <c r="C23" s="127" t="str">
        <f>IF(info_parties!G32="","",info_parties!G32)</f>
        <v>Other</v>
      </c>
      <c r="D23" s="127" t="str">
        <f>IF(info_parties!K32="","",info_parties!K32)</f>
        <v>-</v>
      </c>
      <c r="E23" s="127" t="str">
        <f>IF(info_parties!H32="","",info_parties!H32)</f>
        <v>Other</v>
      </c>
      <c r="F23" s="230">
        <f t="shared" si="0"/>
        <v>33314</v>
      </c>
      <c r="G23" s="231">
        <f t="shared" si="1"/>
        <v>43569</v>
      </c>
      <c r="H23" s="232">
        <f t="shared" si="2"/>
        <v>2.9066983006675068E-2</v>
      </c>
      <c r="I23" s="233">
        <f t="shared" si="3"/>
        <v>43569</v>
      </c>
      <c r="J23" s="234">
        <f>IF(ISERROR(VLOOKUP($A23,parlvotes_lh!$A$11:$ZZ$209,6,FALSE))=TRUE,"",IF(VLOOKUP($A23,parlvotes_lh!$A$11:$ZZ$209,6,FALSE)=0,"",VLOOKUP($A23,parlvotes_lh!$A$11:$ZZ$209,6,FALSE)))</f>
        <v>1.1996325641490316E-2</v>
      </c>
      <c r="K23" s="234">
        <f>IF(ISERROR(VLOOKUP($A23,parlvotes_lh!$A$11:$ZZ$209,26,FALSE))=TRUE,"",IF(VLOOKUP($A23,parlvotes_lh!$A$11:$ZZ$209,26,FALSE)=0,"",VLOOKUP($A23,parlvotes_lh!$A$11:$ZZ$209,26,FALSE)))</f>
        <v>1.7071682367100684E-2</v>
      </c>
      <c r="L23" s="234">
        <f>IF(ISERROR(VLOOKUP($A23,parlvotes_lh!$A$11:$ZZ$209,46,FALSE))=TRUE,"",IF(VLOOKUP($A23,parlvotes_lh!$A$11:$ZZ$209,46,FALSE)=0,"",VLOOKUP($A23,parlvotes_lh!$A$11:$ZZ$209,46,FALSE)))</f>
        <v>1.0552752386816648E-2</v>
      </c>
      <c r="M23" s="234">
        <f>IF(ISERROR(VLOOKUP($A23,parlvotes_lh!$A$11:$ZZ$209,66,FALSE))=TRUE,"",IF(VLOOKUP($A23,parlvotes_lh!$A$11:$ZZ$209,66,FALSE)=0,"",VLOOKUP($A23,parlvotes_lh!$A$11:$ZZ$209,66,FALSE)))</f>
        <v>1.2236380172056522E-2</v>
      </c>
      <c r="N23" s="234">
        <f>IF(ISERROR(VLOOKUP($A23,parlvotes_lh!$A$11:$ZZ$209,86,FALSE))=TRUE,"",IF(VLOOKUP($A23,parlvotes_lh!$A$11:$ZZ$209,86,FALSE)=0,"",VLOOKUP($A23,parlvotes_lh!$A$11:$ZZ$209,86,FALSE)))</f>
        <v>7.694039771423293E-3</v>
      </c>
      <c r="O23" s="234">
        <f>IF(ISERROR(VLOOKUP($A23,parlvotes_lh!$A$11:$ZZ$209,106,FALSE))=TRUE,"",IF(VLOOKUP($A23,parlvotes_lh!$A$11:$ZZ$209,106,FALSE)=0,"",VLOOKUP($A23,parlvotes_lh!$A$11:$ZZ$209,106,FALSE)))</f>
        <v>7.1615892250944104E-3</v>
      </c>
      <c r="P23" s="234">
        <f>IF(ISERROR(VLOOKUP($A23,parlvotes_lh!$A$11:$ZZ$209,126,FALSE))=TRUE,"",IF(VLOOKUP($A23,parlvotes_lh!$A$11:$ZZ$209,126,FALSE)=0,"",VLOOKUP($A23,parlvotes_lh!$A$11:$ZZ$209,126,FALSE)))</f>
        <v>4.9497062280462693E-3</v>
      </c>
      <c r="Q23" s="235">
        <f>IF(ISERROR(VLOOKUP($A23,parlvotes_lh!$A$11:$ZZ$209,146,FALSE))=TRUE,"",IF(VLOOKUP($A23,parlvotes_lh!$A$11:$ZZ$209,146,FALSE)=0,"",VLOOKUP($A23,parlvotes_lh!$A$11:$ZZ$209,146,FALSE)))</f>
        <v>2.9066983006675068E-2</v>
      </c>
      <c r="R23" s="235" t="str">
        <f>IF(ISERROR(VLOOKUP($A23,parlvotes_lh!$A$11:$ZZ$209,166,FALSE))=TRUE,"",IF(VLOOKUP($A23,parlvotes_lh!$A$11:$ZZ$209,166,FALSE)=0,"",VLOOKUP($A23,parlvotes_lh!$A$11:$ZZ$209,166,FALSE)))</f>
        <v/>
      </c>
      <c r="S23" s="235" t="str">
        <f>IF(ISERROR(VLOOKUP($A23,parlvotes_lh!$A$11:$ZZ$209,186,FALSE))=TRUE,"",IF(VLOOKUP($A23,parlvotes_lh!$A$11:$ZZ$209,186,FALSE)=0,"",VLOOKUP($A23,parlvotes_lh!$A$11:$ZZ$209,186,FALSE)))</f>
        <v/>
      </c>
      <c r="T23" s="235" t="str">
        <f>IF(ISERROR(VLOOKUP($A23,parlvotes_lh!$A$11:$ZZ$209,206,FALSE))=TRUE,"",IF(VLOOKUP($A23,parlvotes_lh!$A$11:$ZZ$209,206,FALSE)=0,"",VLOOKUP($A23,parlvotes_lh!$A$11:$ZZ$209,206,FALSE)))</f>
        <v/>
      </c>
      <c r="U23" s="235" t="str">
        <f>IF(ISERROR(VLOOKUP($A23,parlvotes_lh!$A$11:$ZZ$209,226,FALSE))=TRUE,"",IF(VLOOKUP($A23,parlvotes_lh!$A$11:$ZZ$209,226,FALSE)=0,"",VLOOKUP($A23,parlvotes_lh!$A$11:$ZZ$209,226,FALSE)))</f>
        <v/>
      </c>
      <c r="V23" s="235" t="str">
        <f>IF(ISERROR(VLOOKUP($A23,parlvotes_lh!$A$11:$ZZ$209,246,FALSE))=TRUE,"",IF(VLOOKUP($A23,parlvotes_lh!$A$11:$ZZ$209,246,FALSE)=0,"",VLOOKUP($A23,parlvotes_lh!$A$11:$ZZ$209,246,FALSE)))</f>
        <v/>
      </c>
      <c r="W23" s="235" t="str">
        <f>IF(ISERROR(VLOOKUP($A23,parlvotes_lh!$A$11:$ZZ$209,266,FALSE))=TRUE,"",IF(VLOOKUP($A23,parlvotes_lh!$A$11:$ZZ$209,266,FALSE)=0,"",VLOOKUP($A23,parlvotes_lh!$A$11:$ZZ$209,266,FALSE)))</f>
        <v/>
      </c>
      <c r="X23" s="235" t="str">
        <f>IF(ISERROR(VLOOKUP($A23,parlvotes_lh!$A$11:$ZZ$209,286,FALSE))=TRUE,"",IF(VLOOKUP($A23,parlvotes_lh!$A$11:$ZZ$209,286,FALSE)=0,"",VLOOKUP($A23,parlvotes_lh!$A$11:$ZZ$209,286,FALSE)))</f>
        <v/>
      </c>
      <c r="Y23" s="235" t="str">
        <f>IF(ISERROR(VLOOKUP($A23,parlvotes_lh!$A$11:$ZZ$209,306,FALSE))=TRUE,"",IF(VLOOKUP($A23,parlvotes_lh!$A$11:$ZZ$209,306,FALSE)=0,"",VLOOKUP($A23,parlvotes_lh!$A$11:$ZZ$209,306,FALSE)))</f>
        <v/>
      </c>
      <c r="Z23" s="235" t="str">
        <f>IF(ISERROR(VLOOKUP($A23,parlvotes_lh!$A$11:$ZZ$209,326,FALSE))=TRUE,"",IF(VLOOKUP($A23,parlvotes_lh!$A$11:$ZZ$209,326,FALSE)=0,"",VLOOKUP($A23,parlvotes_lh!$A$11:$ZZ$209,326,FALSE)))</f>
        <v/>
      </c>
      <c r="AA23" s="235" t="str">
        <f>IF(ISERROR(VLOOKUP($A23,parlvotes_lh!$A$11:$ZZ$209,346,FALSE))=TRUE,"",IF(VLOOKUP($A23,parlvotes_lh!$A$11:$ZZ$209,346,FALSE)=0,"",VLOOKUP($A23,parlvotes_lh!$A$11:$ZZ$209,346,FALSE)))</f>
        <v/>
      </c>
      <c r="AB23" s="235" t="str">
        <f>IF(ISERROR(VLOOKUP($A23,parlvotes_lh!$A$11:$ZZ$209,366,FALSE))=TRUE,"",IF(VLOOKUP($A23,parlvotes_lh!$A$11:$ZZ$209,366,FALSE)=0,"",VLOOKUP($A23,parlvotes_lh!$A$11:$ZZ$209,366,FALSE)))</f>
        <v/>
      </c>
      <c r="AC23" s="235" t="str">
        <f>IF(ISERROR(VLOOKUP($A23,parlvotes_lh!$A$11:$ZZ$209,386,FALSE))=TRUE,"",IF(VLOOKUP($A23,parlvotes_lh!$A$11:$ZZ$209,386,FALSE)=0,"",VLOOKUP($A23,parlvotes_lh!$A$11:$ZZ$209,386,FALSE)))</f>
        <v/>
      </c>
    </row>
    <row r="24" spans="1:38" ht="13.5" customHeight="1">
      <c r="A24" s="229" t="str">
        <f>IF(info_parties!A33="","",info_parties!A33)</f>
        <v>fi_nonpolitical01</v>
      </c>
      <c r="B24" s="127" t="str">
        <f>IF(A24="","",MID(info_weblinks!$C$3,32,3))</f>
        <v>fin</v>
      </c>
      <c r="C24" s="127" t="str">
        <f>IF(info_parties!G33="","",info_parties!G33)</f>
        <v>Non-Political</v>
      </c>
      <c r="D24" s="127" t="str">
        <f>IF(info_parties!K33="","",info_parties!K33)</f>
        <v>-</v>
      </c>
      <c r="E24" s="127" t="str">
        <f>IF(info_parties!H33="","",info_parties!H33)</f>
        <v>no acronym</v>
      </c>
      <c r="F24" s="230" t="str">
        <f t="shared" si="0"/>
        <v/>
      </c>
      <c r="G24" s="231" t="str">
        <f t="shared" si="1"/>
        <v/>
      </c>
      <c r="H24" s="232" t="str">
        <f t="shared" si="2"/>
        <v/>
      </c>
      <c r="I24" s="233" t="str">
        <f t="shared" si="3"/>
        <v/>
      </c>
      <c r="J24" s="234" t="str">
        <f>IF(ISERROR(VLOOKUP($A24,parlvotes_lh!$A$11:$ZZ$209,6,FALSE))=TRUE,"",IF(VLOOKUP($A24,parlvotes_lh!$A$11:$ZZ$209,6,FALSE)=0,"",VLOOKUP($A24,parlvotes_lh!$A$11:$ZZ$209,6,FALSE)))</f>
        <v/>
      </c>
      <c r="K24" s="234" t="str">
        <f>IF(ISERROR(VLOOKUP($A24,parlvotes_lh!$A$11:$ZZ$209,26,FALSE))=TRUE,"",IF(VLOOKUP($A24,parlvotes_lh!$A$11:$ZZ$209,26,FALSE)=0,"",VLOOKUP($A24,parlvotes_lh!$A$11:$ZZ$209,26,FALSE)))</f>
        <v/>
      </c>
      <c r="L24" s="234" t="str">
        <f>IF(ISERROR(VLOOKUP($A24,parlvotes_lh!$A$11:$ZZ$209,46,FALSE))=TRUE,"",IF(VLOOKUP($A24,parlvotes_lh!$A$11:$ZZ$209,46,FALSE)=0,"",VLOOKUP($A24,parlvotes_lh!$A$11:$ZZ$209,46,FALSE)))</f>
        <v/>
      </c>
      <c r="M24" s="234" t="str">
        <f>IF(ISERROR(VLOOKUP($A24,parlvotes_lh!$A$11:$ZZ$209,66,FALSE))=TRUE,"",IF(VLOOKUP($A24,parlvotes_lh!$A$11:$ZZ$209,66,FALSE)=0,"",VLOOKUP($A24,parlvotes_lh!$A$11:$ZZ$209,66,FALSE)))</f>
        <v/>
      </c>
      <c r="N24" s="234" t="str">
        <f>IF(ISERROR(VLOOKUP($A24,parlvotes_lh!$A$11:$ZZ$209,86,FALSE))=TRUE,"",IF(VLOOKUP($A24,parlvotes_lh!$A$11:$ZZ$209,86,FALSE)=0,"",VLOOKUP($A24,parlvotes_lh!$A$11:$ZZ$209,86,FALSE)))</f>
        <v/>
      </c>
      <c r="O24" s="234" t="str">
        <f>IF(ISERROR(VLOOKUP($A24,parlvotes_lh!$A$11:$ZZ$209,106,FALSE))=TRUE,"",IF(VLOOKUP($A24,parlvotes_lh!$A$11:$ZZ$209,106,FALSE)=0,"",VLOOKUP($A24,parlvotes_lh!$A$11:$ZZ$209,106,FALSE)))</f>
        <v/>
      </c>
      <c r="P24" s="234" t="str">
        <f>IF(ISERROR(VLOOKUP($A24,parlvotes_lh!$A$11:$ZZ$209,126,FALSE))=TRUE,"",IF(VLOOKUP($A24,parlvotes_lh!$A$11:$ZZ$209,126,FALSE)=0,"",VLOOKUP($A24,parlvotes_lh!$A$11:$ZZ$209,126,FALSE)))</f>
        <v/>
      </c>
      <c r="Q24" s="235" t="str">
        <f>IF(ISERROR(VLOOKUP($A24,parlvotes_lh!$A$11:$ZZ$209,146,FALSE))=TRUE,"",IF(VLOOKUP($A24,parlvotes_lh!$A$11:$ZZ$209,146,FALSE)=0,"",VLOOKUP($A24,parlvotes_lh!$A$11:$ZZ$209,146,FALSE)))</f>
        <v/>
      </c>
      <c r="R24" s="235" t="str">
        <f>IF(ISERROR(VLOOKUP($A24,parlvotes_lh!$A$11:$ZZ$209,166,FALSE))=TRUE,"",IF(VLOOKUP($A24,parlvotes_lh!$A$11:$ZZ$209,166,FALSE)=0,"",VLOOKUP($A24,parlvotes_lh!$A$11:$ZZ$209,166,FALSE)))</f>
        <v/>
      </c>
      <c r="S24" s="235" t="str">
        <f>IF(ISERROR(VLOOKUP($A24,parlvotes_lh!$A$11:$ZZ$209,186,FALSE))=TRUE,"",IF(VLOOKUP($A24,parlvotes_lh!$A$11:$ZZ$209,186,FALSE)=0,"",VLOOKUP($A24,parlvotes_lh!$A$11:$ZZ$209,186,FALSE)))</f>
        <v/>
      </c>
      <c r="T24" s="235" t="str">
        <f>IF(ISERROR(VLOOKUP($A24,parlvotes_lh!$A$11:$ZZ$209,206,FALSE))=TRUE,"",IF(VLOOKUP($A24,parlvotes_lh!$A$11:$ZZ$209,206,FALSE)=0,"",VLOOKUP($A24,parlvotes_lh!$A$11:$ZZ$209,206,FALSE)))</f>
        <v/>
      </c>
      <c r="U24" s="235" t="str">
        <f>IF(ISERROR(VLOOKUP($A24,parlvotes_lh!$A$11:$ZZ$209,226,FALSE))=TRUE,"",IF(VLOOKUP($A24,parlvotes_lh!$A$11:$ZZ$209,226,FALSE)=0,"",VLOOKUP($A24,parlvotes_lh!$A$11:$ZZ$209,226,FALSE)))</f>
        <v/>
      </c>
      <c r="V24" s="235" t="str">
        <f>IF(ISERROR(VLOOKUP($A24,parlvotes_lh!$A$11:$ZZ$209,246,FALSE))=TRUE,"",IF(VLOOKUP($A24,parlvotes_lh!$A$11:$ZZ$209,246,FALSE)=0,"",VLOOKUP($A24,parlvotes_lh!$A$11:$ZZ$209,246,FALSE)))</f>
        <v/>
      </c>
      <c r="W24" s="235" t="str">
        <f>IF(ISERROR(VLOOKUP($A24,parlvotes_lh!$A$11:$ZZ$209,266,FALSE))=TRUE,"",IF(VLOOKUP($A24,parlvotes_lh!$A$11:$ZZ$209,266,FALSE)=0,"",VLOOKUP($A24,parlvotes_lh!$A$11:$ZZ$209,266,FALSE)))</f>
        <v/>
      </c>
      <c r="X24" s="235" t="str">
        <f>IF(ISERROR(VLOOKUP($A24,parlvotes_lh!$A$11:$ZZ$209,286,FALSE))=TRUE,"",IF(VLOOKUP($A24,parlvotes_lh!$A$11:$ZZ$209,286,FALSE)=0,"",VLOOKUP($A24,parlvotes_lh!$A$11:$ZZ$209,286,FALSE)))</f>
        <v/>
      </c>
      <c r="Y24" s="235" t="str">
        <f>IF(ISERROR(VLOOKUP($A24,parlvotes_lh!$A$11:$ZZ$209,306,FALSE))=TRUE,"",IF(VLOOKUP($A24,parlvotes_lh!$A$11:$ZZ$209,306,FALSE)=0,"",VLOOKUP($A24,parlvotes_lh!$A$11:$ZZ$209,306,FALSE)))</f>
        <v/>
      </c>
      <c r="Z24" s="235" t="str">
        <f>IF(ISERROR(VLOOKUP($A24,parlvotes_lh!$A$11:$ZZ$209,326,FALSE))=TRUE,"",IF(VLOOKUP($A24,parlvotes_lh!$A$11:$ZZ$209,326,FALSE)=0,"",VLOOKUP($A24,parlvotes_lh!$A$11:$ZZ$209,326,FALSE)))</f>
        <v/>
      </c>
      <c r="AA24" s="235" t="str">
        <f>IF(ISERROR(VLOOKUP($A24,parlvotes_lh!$A$11:$ZZ$209,346,FALSE))=TRUE,"",IF(VLOOKUP($A24,parlvotes_lh!$A$11:$ZZ$209,346,FALSE)=0,"",VLOOKUP($A24,parlvotes_lh!$A$11:$ZZ$209,346,FALSE)))</f>
        <v/>
      </c>
      <c r="AB24" s="235" t="str">
        <f>IF(ISERROR(VLOOKUP($A24,parlvotes_lh!$A$11:$ZZ$209,366,FALSE))=TRUE,"",IF(VLOOKUP($A24,parlvotes_lh!$A$11:$ZZ$209,366,FALSE)=0,"",VLOOKUP($A24,parlvotes_lh!$A$11:$ZZ$209,366,FALSE)))</f>
        <v/>
      </c>
      <c r="AC24" s="235" t="str">
        <f>IF(ISERROR(VLOOKUP($A24,parlvotes_lh!$A$11:$ZZ$209,386,FALSE))=TRUE,"",IF(VLOOKUP($A24,parlvotes_lh!$A$11:$ZZ$209,386,FALSE)=0,"",VLOOKUP($A24,parlvotes_lh!$A$11:$ZZ$209,386,FALSE)))</f>
        <v/>
      </c>
    </row>
    <row r="25" spans="1:38" ht="13.5" customHeight="1">
      <c r="A25" s="229" t="str">
        <f>IF(info_parties!A34="","",info_parties!A34)</f>
        <v>fi_independent01</v>
      </c>
      <c r="B25" s="127" t="str">
        <f>IF(A25="","",MID(info_weblinks!$C$3,32,3))</f>
        <v>fin</v>
      </c>
      <c r="C25" s="127" t="str">
        <f>IF(info_parties!G34="","",info_parties!G34)</f>
        <v>Independent</v>
      </c>
      <c r="D25" s="127" t="str">
        <f>IF(info_parties!K34="","",info_parties!K34)</f>
        <v>Valitsijayhdistys </v>
      </c>
      <c r="E25" s="127" t="str">
        <f>IF(info_parties!H34="","",info_parties!H34)</f>
        <v>Independent</v>
      </c>
      <c r="F25" s="230" t="str">
        <f t="shared" si="0"/>
        <v/>
      </c>
      <c r="G25" s="231" t="str">
        <f t="shared" si="1"/>
        <v/>
      </c>
      <c r="H25" s="232" t="str">
        <f t="shared" si="2"/>
        <v/>
      </c>
      <c r="I25" s="233" t="str">
        <f t="shared" si="3"/>
        <v/>
      </c>
      <c r="J25" s="234" t="str">
        <f>IF(ISERROR(VLOOKUP($A25,parlvotes_lh!$A$11:$ZZ$209,6,FALSE))=TRUE,"",IF(VLOOKUP($A25,parlvotes_lh!$A$11:$ZZ$209,6,FALSE)=0,"",VLOOKUP($A25,parlvotes_lh!$A$11:$ZZ$209,6,FALSE)))</f>
        <v/>
      </c>
      <c r="K25" s="234" t="str">
        <f>IF(ISERROR(VLOOKUP($A25,parlvotes_lh!$A$11:$ZZ$209,26,FALSE))=TRUE,"",IF(VLOOKUP($A25,parlvotes_lh!$A$11:$ZZ$209,26,FALSE)=0,"",VLOOKUP($A25,parlvotes_lh!$A$11:$ZZ$209,26,FALSE)))</f>
        <v/>
      </c>
      <c r="L25" s="234" t="str">
        <f>IF(ISERROR(VLOOKUP($A25,parlvotes_lh!$A$11:$ZZ$209,46,FALSE))=TRUE,"",IF(VLOOKUP($A25,parlvotes_lh!$A$11:$ZZ$209,46,FALSE)=0,"",VLOOKUP($A25,parlvotes_lh!$A$11:$ZZ$209,46,FALSE)))</f>
        <v/>
      </c>
      <c r="M25" s="234" t="str">
        <f>IF(ISERROR(VLOOKUP($A25,parlvotes_lh!$A$11:$ZZ$209,66,FALSE))=TRUE,"",IF(VLOOKUP($A25,parlvotes_lh!$A$11:$ZZ$209,66,FALSE)=0,"",VLOOKUP($A25,parlvotes_lh!$A$11:$ZZ$209,66,FALSE)))</f>
        <v/>
      </c>
      <c r="N25" s="234" t="str">
        <f>IF(ISERROR(VLOOKUP($A25,parlvotes_lh!$A$11:$ZZ$209,86,FALSE))=TRUE,"",IF(VLOOKUP($A25,parlvotes_lh!$A$11:$ZZ$209,86,FALSE)=0,"",VLOOKUP($A25,parlvotes_lh!$A$11:$ZZ$209,86,FALSE)))</f>
        <v/>
      </c>
      <c r="O25" s="234" t="str">
        <f>IF(ISERROR(VLOOKUP($A25,parlvotes_lh!$A$11:$ZZ$209,106,FALSE))=TRUE,"",IF(VLOOKUP($A25,parlvotes_lh!$A$11:$ZZ$209,106,FALSE)=0,"",VLOOKUP($A25,parlvotes_lh!$A$11:$ZZ$209,106,FALSE)))</f>
        <v/>
      </c>
      <c r="P25" s="234" t="str">
        <f>IF(ISERROR(VLOOKUP($A25,parlvotes_lh!$A$11:$ZZ$209,126,FALSE))=TRUE,"",IF(VLOOKUP($A25,parlvotes_lh!$A$11:$ZZ$209,126,FALSE)=0,"",VLOOKUP($A25,parlvotes_lh!$A$11:$ZZ$209,126,FALSE)))</f>
        <v/>
      </c>
      <c r="Q25" s="235" t="str">
        <f>IF(ISERROR(VLOOKUP($A25,parlvotes_lh!$A$11:$ZZ$209,146,FALSE))=TRUE,"",IF(VLOOKUP($A25,parlvotes_lh!$A$11:$ZZ$209,146,FALSE)=0,"",VLOOKUP($A25,parlvotes_lh!$A$11:$ZZ$209,146,FALSE)))</f>
        <v/>
      </c>
      <c r="R25" s="235" t="str">
        <f>IF(ISERROR(VLOOKUP($A25,parlvotes_lh!$A$11:$ZZ$209,166,FALSE))=TRUE,"",IF(VLOOKUP($A25,parlvotes_lh!$A$11:$ZZ$209,166,FALSE)=0,"",VLOOKUP($A25,parlvotes_lh!$A$11:$ZZ$209,166,FALSE)))</f>
        <v/>
      </c>
      <c r="S25" s="235" t="str">
        <f>IF(ISERROR(VLOOKUP($A25,parlvotes_lh!$A$11:$ZZ$209,186,FALSE))=TRUE,"",IF(VLOOKUP($A25,parlvotes_lh!$A$11:$ZZ$209,186,FALSE)=0,"",VLOOKUP($A25,parlvotes_lh!$A$11:$ZZ$209,186,FALSE)))</f>
        <v/>
      </c>
      <c r="T25" s="235" t="str">
        <f>IF(ISERROR(VLOOKUP($A25,parlvotes_lh!$A$11:$ZZ$209,206,FALSE))=TRUE,"",IF(VLOOKUP($A25,parlvotes_lh!$A$11:$ZZ$209,206,FALSE)=0,"",VLOOKUP($A25,parlvotes_lh!$A$11:$ZZ$209,206,FALSE)))</f>
        <v/>
      </c>
      <c r="U25" s="235" t="str">
        <f>IF(ISERROR(VLOOKUP($A25,parlvotes_lh!$A$11:$ZZ$209,226,FALSE))=TRUE,"",IF(VLOOKUP($A25,parlvotes_lh!$A$11:$ZZ$209,226,FALSE)=0,"",VLOOKUP($A25,parlvotes_lh!$A$11:$ZZ$209,226,FALSE)))</f>
        <v/>
      </c>
      <c r="V25" s="235" t="str">
        <f>IF(ISERROR(VLOOKUP($A25,parlvotes_lh!$A$11:$ZZ$209,246,FALSE))=TRUE,"",IF(VLOOKUP($A25,parlvotes_lh!$A$11:$ZZ$209,246,FALSE)=0,"",VLOOKUP($A25,parlvotes_lh!$A$11:$ZZ$209,246,FALSE)))</f>
        <v/>
      </c>
      <c r="W25" s="235" t="str">
        <f>IF(ISERROR(VLOOKUP($A25,parlvotes_lh!$A$11:$ZZ$209,266,FALSE))=TRUE,"",IF(VLOOKUP($A25,parlvotes_lh!$A$11:$ZZ$209,266,FALSE)=0,"",VLOOKUP($A25,parlvotes_lh!$A$11:$ZZ$209,266,FALSE)))</f>
        <v/>
      </c>
      <c r="X25" s="235" t="str">
        <f>IF(ISERROR(VLOOKUP($A25,parlvotes_lh!$A$11:$ZZ$209,286,FALSE))=TRUE,"",IF(VLOOKUP($A25,parlvotes_lh!$A$11:$ZZ$209,286,FALSE)=0,"",VLOOKUP($A25,parlvotes_lh!$A$11:$ZZ$209,286,FALSE)))</f>
        <v/>
      </c>
      <c r="Y25" s="235" t="str">
        <f>IF(ISERROR(VLOOKUP($A25,parlvotes_lh!$A$11:$ZZ$209,306,FALSE))=TRUE,"",IF(VLOOKUP($A25,parlvotes_lh!$A$11:$ZZ$209,306,FALSE)=0,"",VLOOKUP($A25,parlvotes_lh!$A$11:$ZZ$209,306,FALSE)))</f>
        <v/>
      </c>
      <c r="Z25" s="235" t="str">
        <f>IF(ISERROR(VLOOKUP($A25,parlvotes_lh!$A$11:$ZZ$209,326,FALSE))=TRUE,"",IF(VLOOKUP($A25,parlvotes_lh!$A$11:$ZZ$209,326,FALSE)=0,"",VLOOKUP($A25,parlvotes_lh!$A$11:$ZZ$209,326,FALSE)))</f>
        <v/>
      </c>
      <c r="AA25" s="235" t="str">
        <f>IF(ISERROR(VLOOKUP($A25,parlvotes_lh!$A$11:$ZZ$209,346,FALSE))=TRUE,"",IF(VLOOKUP($A25,parlvotes_lh!$A$11:$ZZ$209,346,FALSE)=0,"",VLOOKUP($A25,parlvotes_lh!$A$11:$ZZ$209,346,FALSE)))</f>
        <v/>
      </c>
      <c r="AB25" s="235" t="str">
        <f>IF(ISERROR(VLOOKUP($A25,parlvotes_lh!$A$11:$ZZ$209,366,FALSE))=TRUE,"",IF(VLOOKUP($A25,parlvotes_lh!$A$11:$ZZ$209,366,FALSE)=0,"",VLOOKUP($A25,parlvotes_lh!$A$11:$ZZ$209,366,FALSE)))</f>
        <v/>
      </c>
      <c r="AC25" s="235" t="str">
        <f>IF(ISERROR(VLOOKUP($A25,parlvotes_lh!$A$11:$ZZ$209,386,FALSE))=TRUE,"",IF(VLOOKUP($A25,parlvotes_lh!$A$11:$ZZ$209,386,FALSE)=0,"",VLOOKUP($A25,parlvotes_lh!$A$11:$ZZ$209,386,FALSE)))</f>
        <v/>
      </c>
    </row>
    <row r="26" spans="1:38" ht="13.5" customHeight="1">
      <c r="A26" s="229" t="str">
        <f>IF(info_parties!A35="","",info_parties!A35)</f>
        <v/>
      </c>
      <c r="B26" s="127" t="str">
        <f>IF(A26="","",MID(info_weblinks!$C$3,32,3))</f>
        <v/>
      </c>
      <c r="C26" s="127" t="str">
        <f>IF(info_parties!G35="","",info_parties!G35)</f>
        <v/>
      </c>
      <c r="D26" s="127" t="str">
        <f>IF(info_parties!K35="","",info_parties!K35)</f>
        <v/>
      </c>
      <c r="E26" s="127" t="str">
        <f>IF(info_parties!H35="","",info_parties!H35)</f>
        <v/>
      </c>
      <c r="F26" s="230" t="str">
        <f t="shared" si="0"/>
        <v/>
      </c>
      <c r="G26" s="231" t="str">
        <f t="shared" si="1"/>
        <v/>
      </c>
      <c r="H26" s="232" t="str">
        <f t="shared" si="2"/>
        <v/>
      </c>
      <c r="I26" s="233" t="str">
        <f t="shared" si="3"/>
        <v/>
      </c>
      <c r="J26" s="234" t="str">
        <f>IF(ISERROR(VLOOKUP($A26,parlvotes_lh!$A$11:$ZZ$209,6,FALSE))=TRUE,"",IF(VLOOKUP($A26,parlvotes_lh!$A$11:$ZZ$209,6,FALSE)=0,"",VLOOKUP($A26,parlvotes_lh!$A$11:$ZZ$209,6,FALSE)))</f>
        <v/>
      </c>
      <c r="K26" s="234" t="str">
        <f>IF(ISERROR(VLOOKUP($A26,parlvotes_lh!$A$11:$ZZ$209,26,FALSE))=TRUE,"",IF(VLOOKUP($A26,parlvotes_lh!$A$11:$ZZ$209,26,FALSE)=0,"",VLOOKUP($A26,parlvotes_lh!$A$11:$ZZ$209,26,FALSE)))</f>
        <v/>
      </c>
      <c r="L26" s="234" t="str">
        <f>IF(ISERROR(VLOOKUP($A26,parlvotes_lh!$A$11:$ZZ$209,46,FALSE))=TRUE,"",IF(VLOOKUP($A26,parlvotes_lh!$A$11:$ZZ$209,46,FALSE)=0,"",VLOOKUP($A26,parlvotes_lh!$A$11:$ZZ$209,46,FALSE)))</f>
        <v/>
      </c>
      <c r="M26" s="234" t="str">
        <f>IF(ISERROR(VLOOKUP($A26,parlvotes_lh!$A$11:$ZZ$209,66,FALSE))=TRUE,"",IF(VLOOKUP($A26,parlvotes_lh!$A$11:$ZZ$209,66,FALSE)=0,"",VLOOKUP($A26,parlvotes_lh!$A$11:$ZZ$209,66,FALSE)))</f>
        <v/>
      </c>
      <c r="N26" s="234" t="str">
        <f>IF(ISERROR(VLOOKUP($A26,parlvotes_lh!$A$11:$ZZ$209,86,FALSE))=TRUE,"",IF(VLOOKUP($A26,parlvotes_lh!$A$11:$ZZ$209,86,FALSE)=0,"",VLOOKUP($A26,parlvotes_lh!$A$11:$ZZ$209,86,FALSE)))</f>
        <v/>
      </c>
      <c r="O26" s="234" t="str">
        <f>IF(ISERROR(VLOOKUP($A26,parlvotes_lh!$A$11:$ZZ$209,106,FALSE))=TRUE,"",IF(VLOOKUP($A26,parlvotes_lh!$A$11:$ZZ$209,106,FALSE)=0,"",VLOOKUP($A26,parlvotes_lh!$A$11:$ZZ$209,106,FALSE)))</f>
        <v/>
      </c>
      <c r="P26" s="234" t="str">
        <f>IF(ISERROR(VLOOKUP($A26,parlvotes_lh!$A$11:$ZZ$209,126,FALSE))=TRUE,"",IF(VLOOKUP($A26,parlvotes_lh!$A$11:$ZZ$209,126,FALSE)=0,"",VLOOKUP($A26,parlvotes_lh!$A$11:$ZZ$209,126,FALSE)))</f>
        <v/>
      </c>
      <c r="Q26" s="235" t="str">
        <f>IF(ISERROR(VLOOKUP($A26,parlvotes_lh!$A$11:$ZZ$209,146,FALSE))=TRUE,"",IF(VLOOKUP($A26,parlvotes_lh!$A$11:$ZZ$209,146,FALSE)=0,"",VLOOKUP($A26,parlvotes_lh!$A$11:$ZZ$209,146,FALSE)))</f>
        <v/>
      </c>
      <c r="R26" s="235" t="str">
        <f>IF(ISERROR(VLOOKUP($A26,parlvotes_lh!$A$11:$ZZ$209,166,FALSE))=TRUE,"",IF(VLOOKUP($A26,parlvotes_lh!$A$11:$ZZ$209,166,FALSE)=0,"",VLOOKUP($A26,parlvotes_lh!$A$11:$ZZ$209,166,FALSE)))</f>
        <v/>
      </c>
      <c r="S26" s="235" t="str">
        <f>IF(ISERROR(VLOOKUP($A26,parlvotes_lh!$A$11:$ZZ$209,186,FALSE))=TRUE,"",IF(VLOOKUP($A26,parlvotes_lh!$A$11:$ZZ$209,186,FALSE)=0,"",VLOOKUP($A26,parlvotes_lh!$A$11:$ZZ$209,186,FALSE)))</f>
        <v/>
      </c>
      <c r="T26" s="235" t="str">
        <f>IF(ISERROR(VLOOKUP($A26,parlvotes_lh!$A$11:$ZZ$209,206,FALSE))=TRUE,"",IF(VLOOKUP($A26,parlvotes_lh!$A$11:$ZZ$209,206,FALSE)=0,"",VLOOKUP($A26,parlvotes_lh!$A$11:$ZZ$209,206,FALSE)))</f>
        <v/>
      </c>
      <c r="U26" s="235" t="str">
        <f>IF(ISERROR(VLOOKUP($A26,parlvotes_lh!$A$11:$ZZ$209,226,FALSE))=TRUE,"",IF(VLOOKUP($A26,parlvotes_lh!$A$11:$ZZ$209,226,FALSE)=0,"",VLOOKUP($A26,parlvotes_lh!$A$11:$ZZ$209,226,FALSE)))</f>
        <v/>
      </c>
      <c r="V26" s="235" t="str">
        <f>IF(ISERROR(VLOOKUP($A26,parlvotes_lh!$A$11:$ZZ$209,246,FALSE))=TRUE,"",IF(VLOOKUP($A26,parlvotes_lh!$A$11:$ZZ$209,246,FALSE)=0,"",VLOOKUP($A26,parlvotes_lh!$A$11:$ZZ$209,246,FALSE)))</f>
        <v/>
      </c>
      <c r="W26" s="235" t="str">
        <f>IF(ISERROR(VLOOKUP($A26,parlvotes_lh!$A$11:$ZZ$209,266,FALSE))=TRUE,"",IF(VLOOKUP($A26,parlvotes_lh!$A$11:$ZZ$209,266,FALSE)=0,"",VLOOKUP($A26,parlvotes_lh!$A$11:$ZZ$209,266,FALSE)))</f>
        <v/>
      </c>
      <c r="X26" s="235" t="str">
        <f>IF(ISERROR(VLOOKUP($A26,parlvotes_lh!$A$11:$ZZ$209,286,FALSE))=TRUE,"",IF(VLOOKUP($A26,parlvotes_lh!$A$11:$ZZ$209,286,FALSE)=0,"",VLOOKUP($A26,parlvotes_lh!$A$11:$ZZ$209,286,FALSE)))</f>
        <v/>
      </c>
      <c r="Y26" s="235" t="str">
        <f>IF(ISERROR(VLOOKUP($A26,parlvotes_lh!$A$11:$ZZ$209,306,FALSE))=TRUE,"",IF(VLOOKUP($A26,parlvotes_lh!$A$11:$ZZ$209,306,FALSE)=0,"",VLOOKUP($A26,parlvotes_lh!$A$11:$ZZ$209,306,FALSE)))</f>
        <v/>
      </c>
      <c r="Z26" s="235" t="str">
        <f>IF(ISERROR(VLOOKUP($A26,parlvotes_lh!$A$11:$ZZ$209,326,FALSE))=TRUE,"",IF(VLOOKUP($A26,parlvotes_lh!$A$11:$ZZ$209,326,FALSE)=0,"",VLOOKUP($A26,parlvotes_lh!$A$11:$ZZ$209,326,FALSE)))</f>
        <v/>
      </c>
      <c r="AA26" s="235" t="str">
        <f>IF(ISERROR(VLOOKUP($A26,parlvotes_lh!$A$11:$ZZ$209,346,FALSE))=TRUE,"",IF(VLOOKUP($A26,parlvotes_lh!$A$11:$ZZ$209,346,FALSE)=0,"",VLOOKUP($A26,parlvotes_lh!$A$11:$ZZ$209,346,FALSE)))</f>
        <v/>
      </c>
      <c r="AB26" s="235" t="str">
        <f>IF(ISERROR(VLOOKUP($A26,parlvotes_lh!$A$11:$ZZ$209,366,FALSE))=TRUE,"",IF(VLOOKUP($A26,parlvotes_lh!$A$11:$ZZ$209,366,FALSE)=0,"",VLOOKUP($A26,parlvotes_lh!$A$11:$ZZ$209,366,FALSE)))</f>
        <v/>
      </c>
      <c r="AC26" s="235" t="str">
        <f>IF(ISERROR(VLOOKUP($A26,parlvotes_lh!$A$11:$ZZ$209,386,FALSE))=TRUE,"",IF(VLOOKUP($A26,parlvotes_lh!$A$11:$ZZ$209,386,FALSE)=0,"",VLOOKUP($A26,parlvotes_lh!$A$11:$ZZ$209,386,FALSE)))</f>
        <v/>
      </c>
    </row>
    <row r="27" spans="1:38" ht="13.5" customHeight="1">
      <c r="A27" s="229" t="str">
        <f>IF(info_parties!A36="","",info_parties!A36)</f>
        <v/>
      </c>
      <c r="B27" s="127" t="str">
        <f>IF(A27="","",MID(info_weblinks!$C$3,32,3))</f>
        <v/>
      </c>
      <c r="C27" s="127" t="str">
        <f>IF(info_parties!G36="","",info_parties!G36)</f>
        <v/>
      </c>
      <c r="D27" s="127" t="str">
        <f>IF(info_parties!K36="","",info_parties!K36)</f>
        <v/>
      </c>
      <c r="E27" s="127" t="str">
        <f>IF(info_parties!H36="","",info_parties!H36)</f>
        <v/>
      </c>
      <c r="F27" s="230" t="str">
        <f t="shared" si="0"/>
        <v/>
      </c>
      <c r="G27" s="231" t="str">
        <f t="shared" si="1"/>
        <v/>
      </c>
      <c r="H27" s="232" t="str">
        <f t="shared" si="2"/>
        <v/>
      </c>
      <c r="I27" s="233" t="str">
        <f t="shared" si="3"/>
        <v/>
      </c>
      <c r="J27" s="234" t="str">
        <f>IF(ISERROR(VLOOKUP($A27,parlvotes_lh!$A$11:$ZZ$209,6,FALSE))=TRUE,"",IF(VLOOKUP($A27,parlvotes_lh!$A$11:$ZZ$209,6,FALSE)=0,"",VLOOKUP($A27,parlvotes_lh!$A$11:$ZZ$209,6,FALSE)))</f>
        <v/>
      </c>
      <c r="K27" s="234" t="str">
        <f>IF(ISERROR(VLOOKUP($A27,parlvotes_lh!$A$11:$ZZ$209,26,FALSE))=TRUE,"",IF(VLOOKUP($A27,parlvotes_lh!$A$11:$ZZ$209,26,FALSE)=0,"",VLOOKUP($A27,parlvotes_lh!$A$11:$ZZ$209,26,FALSE)))</f>
        <v/>
      </c>
      <c r="L27" s="234" t="str">
        <f>IF(ISERROR(VLOOKUP($A27,parlvotes_lh!$A$11:$ZZ$209,46,FALSE))=TRUE,"",IF(VLOOKUP($A27,parlvotes_lh!$A$11:$ZZ$209,46,FALSE)=0,"",VLOOKUP($A27,parlvotes_lh!$A$11:$ZZ$209,46,FALSE)))</f>
        <v/>
      </c>
      <c r="M27" s="234" t="str">
        <f>IF(ISERROR(VLOOKUP($A27,parlvotes_lh!$A$11:$ZZ$209,66,FALSE))=TRUE,"",IF(VLOOKUP($A27,parlvotes_lh!$A$11:$ZZ$209,66,FALSE)=0,"",VLOOKUP($A27,parlvotes_lh!$A$11:$ZZ$209,66,FALSE)))</f>
        <v/>
      </c>
      <c r="N27" s="234" t="str">
        <f>IF(ISERROR(VLOOKUP($A27,parlvotes_lh!$A$11:$ZZ$209,86,FALSE))=TRUE,"",IF(VLOOKUP($A27,parlvotes_lh!$A$11:$ZZ$209,86,FALSE)=0,"",VLOOKUP($A27,parlvotes_lh!$A$11:$ZZ$209,86,FALSE)))</f>
        <v/>
      </c>
      <c r="O27" s="234" t="str">
        <f>IF(ISERROR(VLOOKUP($A27,parlvotes_lh!$A$11:$ZZ$209,106,FALSE))=TRUE,"",IF(VLOOKUP($A27,parlvotes_lh!$A$11:$ZZ$209,106,FALSE)=0,"",VLOOKUP($A27,parlvotes_lh!$A$11:$ZZ$209,106,FALSE)))</f>
        <v/>
      </c>
      <c r="P27" s="234" t="str">
        <f>IF(ISERROR(VLOOKUP($A27,parlvotes_lh!$A$11:$ZZ$209,126,FALSE))=TRUE,"",IF(VLOOKUP($A27,parlvotes_lh!$A$11:$ZZ$209,126,FALSE)=0,"",VLOOKUP($A27,parlvotes_lh!$A$11:$ZZ$209,126,FALSE)))</f>
        <v/>
      </c>
      <c r="Q27" s="235" t="str">
        <f>IF(ISERROR(VLOOKUP($A27,parlvotes_lh!$A$11:$ZZ$209,146,FALSE))=TRUE,"",IF(VLOOKUP($A27,parlvotes_lh!$A$11:$ZZ$209,146,FALSE)=0,"",VLOOKUP($A27,parlvotes_lh!$A$11:$ZZ$209,146,FALSE)))</f>
        <v/>
      </c>
      <c r="R27" s="235" t="str">
        <f>IF(ISERROR(VLOOKUP($A27,parlvotes_lh!$A$11:$ZZ$209,166,FALSE))=TRUE,"",IF(VLOOKUP($A27,parlvotes_lh!$A$11:$ZZ$209,166,FALSE)=0,"",VLOOKUP($A27,parlvotes_lh!$A$11:$ZZ$209,166,FALSE)))</f>
        <v/>
      </c>
      <c r="S27" s="235" t="str">
        <f>IF(ISERROR(VLOOKUP($A27,parlvotes_lh!$A$11:$ZZ$209,186,FALSE))=TRUE,"",IF(VLOOKUP($A27,parlvotes_lh!$A$11:$ZZ$209,186,FALSE)=0,"",VLOOKUP($A27,parlvotes_lh!$A$11:$ZZ$209,186,FALSE)))</f>
        <v/>
      </c>
      <c r="T27" s="235" t="str">
        <f>IF(ISERROR(VLOOKUP($A27,parlvotes_lh!$A$11:$ZZ$209,206,FALSE))=TRUE,"",IF(VLOOKUP($A27,parlvotes_lh!$A$11:$ZZ$209,206,FALSE)=0,"",VLOOKUP($A27,parlvotes_lh!$A$11:$ZZ$209,206,FALSE)))</f>
        <v/>
      </c>
      <c r="U27" s="235" t="str">
        <f>IF(ISERROR(VLOOKUP($A27,parlvotes_lh!$A$11:$ZZ$209,226,FALSE))=TRUE,"",IF(VLOOKUP($A27,parlvotes_lh!$A$11:$ZZ$209,226,FALSE)=0,"",VLOOKUP($A27,parlvotes_lh!$A$11:$ZZ$209,226,FALSE)))</f>
        <v/>
      </c>
      <c r="V27" s="235" t="str">
        <f>IF(ISERROR(VLOOKUP($A27,parlvotes_lh!$A$11:$ZZ$209,246,FALSE))=TRUE,"",IF(VLOOKUP($A27,parlvotes_lh!$A$11:$ZZ$209,246,FALSE)=0,"",VLOOKUP($A27,parlvotes_lh!$A$11:$ZZ$209,246,FALSE)))</f>
        <v/>
      </c>
      <c r="W27" s="235" t="str">
        <f>IF(ISERROR(VLOOKUP($A27,parlvotes_lh!$A$11:$ZZ$209,266,FALSE))=TRUE,"",IF(VLOOKUP($A27,parlvotes_lh!$A$11:$ZZ$209,266,FALSE)=0,"",VLOOKUP($A27,parlvotes_lh!$A$11:$ZZ$209,266,FALSE)))</f>
        <v/>
      </c>
      <c r="X27" s="235" t="str">
        <f>IF(ISERROR(VLOOKUP($A27,parlvotes_lh!$A$11:$ZZ$209,286,FALSE))=TRUE,"",IF(VLOOKUP($A27,parlvotes_lh!$A$11:$ZZ$209,286,FALSE)=0,"",VLOOKUP($A27,parlvotes_lh!$A$11:$ZZ$209,286,FALSE)))</f>
        <v/>
      </c>
      <c r="Y27" s="235" t="str">
        <f>IF(ISERROR(VLOOKUP($A27,parlvotes_lh!$A$11:$ZZ$209,306,FALSE))=TRUE,"",IF(VLOOKUP($A27,parlvotes_lh!$A$11:$ZZ$209,306,FALSE)=0,"",VLOOKUP($A27,parlvotes_lh!$A$11:$ZZ$209,306,FALSE)))</f>
        <v/>
      </c>
      <c r="Z27" s="235" t="str">
        <f>IF(ISERROR(VLOOKUP($A27,parlvotes_lh!$A$11:$ZZ$209,326,FALSE))=TRUE,"",IF(VLOOKUP($A27,parlvotes_lh!$A$11:$ZZ$209,326,FALSE)=0,"",VLOOKUP($A27,parlvotes_lh!$A$11:$ZZ$209,326,FALSE)))</f>
        <v/>
      </c>
      <c r="AA27" s="235" t="str">
        <f>IF(ISERROR(VLOOKUP($A27,parlvotes_lh!$A$11:$ZZ$209,346,FALSE))=TRUE,"",IF(VLOOKUP($A27,parlvotes_lh!$A$11:$ZZ$209,346,FALSE)=0,"",VLOOKUP($A27,parlvotes_lh!$A$11:$ZZ$209,346,FALSE)))</f>
        <v/>
      </c>
      <c r="AB27" s="235" t="str">
        <f>IF(ISERROR(VLOOKUP($A27,parlvotes_lh!$A$11:$ZZ$209,366,FALSE))=TRUE,"",IF(VLOOKUP($A27,parlvotes_lh!$A$11:$ZZ$209,366,FALSE)=0,"",VLOOKUP($A27,parlvotes_lh!$A$11:$ZZ$209,366,FALSE)))</f>
        <v/>
      </c>
      <c r="AC27" s="235" t="str">
        <f>IF(ISERROR(VLOOKUP($A27,parlvotes_lh!$A$11:$ZZ$209,386,FALSE))=TRUE,"",IF(VLOOKUP($A27,parlvotes_lh!$A$11:$ZZ$209,386,FALSE)=0,"",VLOOKUP($A27,parlvotes_lh!$A$11:$ZZ$209,386,FALSE)))</f>
        <v/>
      </c>
    </row>
    <row r="28" spans="1:38" ht="13.5" customHeight="1">
      <c r="A28" s="229" t="str">
        <f>IF(info_parties!A37="","",info_parties!A37)</f>
        <v/>
      </c>
      <c r="B28" s="127" t="str">
        <f>IF(A28="","",MID(info_weblinks!$C$3,32,3))</f>
        <v/>
      </c>
      <c r="C28" s="127" t="str">
        <f>IF(info_parties!G37="","",info_parties!G37)</f>
        <v/>
      </c>
      <c r="D28" s="127" t="str">
        <f>IF(info_parties!K37="","",info_parties!K37)</f>
        <v/>
      </c>
      <c r="E28" s="127" t="str">
        <f>IF(info_parties!H37="","",info_parties!H37)</f>
        <v/>
      </c>
      <c r="F28" s="230" t="str">
        <f t="shared" si="0"/>
        <v/>
      </c>
      <c r="G28" s="231" t="str">
        <f t="shared" si="1"/>
        <v/>
      </c>
      <c r="H28" s="232" t="str">
        <f t="shared" si="2"/>
        <v/>
      </c>
      <c r="I28" s="233" t="str">
        <f t="shared" si="3"/>
        <v/>
      </c>
      <c r="J28" s="234" t="str">
        <f>IF(ISERROR(VLOOKUP($A28,parlvotes_lh!$A$11:$ZZ$209,6,FALSE))=TRUE,"",IF(VLOOKUP($A28,parlvotes_lh!$A$11:$ZZ$209,6,FALSE)=0,"",VLOOKUP($A28,parlvotes_lh!$A$11:$ZZ$209,6,FALSE)))</f>
        <v/>
      </c>
      <c r="K28" s="234" t="str">
        <f>IF(ISERROR(VLOOKUP($A28,parlvotes_lh!$A$11:$ZZ$209,26,FALSE))=TRUE,"",IF(VLOOKUP($A28,parlvotes_lh!$A$11:$ZZ$209,26,FALSE)=0,"",VLOOKUP($A28,parlvotes_lh!$A$11:$ZZ$209,26,FALSE)))</f>
        <v/>
      </c>
      <c r="L28" s="234" t="str">
        <f>IF(ISERROR(VLOOKUP($A28,parlvotes_lh!$A$11:$ZZ$209,46,FALSE))=TRUE,"",IF(VLOOKUP($A28,parlvotes_lh!$A$11:$ZZ$209,46,FALSE)=0,"",VLOOKUP($A28,parlvotes_lh!$A$11:$ZZ$209,46,FALSE)))</f>
        <v/>
      </c>
      <c r="M28" s="234" t="str">
        <f>IF(ISERROR(VLOOKUP($A28,parlvotes_lh!$A$11:$ZZ$209,66,FALSE))=TRUE,"",IF(VLOOKUP($A28,parlvotes_lh!$A$11:$ZZ$209,66,FALSE)=0,"",VLOOKUP($A28,parlvotes_lh!$A$11:$ZZ$209,66,FALSE)))</f>
        <v/>
      </c>
      <c r="N28" s="234" t="str">
        <f>IF(ISERROR(VLOOKUP($A28,parlvotes_lh!$A$11:$ZZ$209,86,FALSE))=TRUE,"",IF(VLOOKUP($A28,parlvotes_lh!$A$11:$ZZ$209,86,FALSE)=0,"",VLOOKUP($A28,parlvotes_lh!$A$11:$ZZ$209,86,FALSE)))</f>
        <v/>
      </c>
      <c r="O28" s="234" t="str">
        <f>IF(ISERROR(VLOOKUP($A28,parlvotes_lh!$A$11:$ZZ$209,106,FALSE))=TRUE,"",IF(VLOOKUP($A28,parlvotes_lh!$A$11:$ZZ$209,106,FALSE)=0,"",VLOOKUP($A28,parlvotes_lh!$A$11:$ZZ$209,106,FALSE)))</f>
        <v/>
      </c>
      <c r="P28" s="234" t="str">
        <f>IF(ISERROR(VLOOKUP($A28,parlvotes_lh!$A$11:$ZZ$209,126,FALSE))=TRUE,"",IF(VLOOKUP($A28,parlvotes_lh!$A$11:$ZZ$209,126,FALSE)=0,"",VLOOKUP($A28,parlvotes_lh!$A$11:$ZZ$209,126,FALSE)))</f>
        <v/>
      </c>
      <c r="Q28" s="235" t="str">
        <f>IF(ISERROR(VLOOKUP($A28,parlvotes_lh!$A$11:$ZZ$209,146,FALSE))=TRUE,"",IF(VLOOKUP($A28,parlvotes_lh!$A$11:$ZZ$209,146,FALSE)=0,"",VLOOKUP($A28,parlvotes_lh!$A$11:$ZZ$209,146,FALSE)))</f>
        <v/>
      </c>
      <c r="R28" s="235" t="str">
        <f>IF(ISERROR(VLOOKUP($A28,parlvotes_lh!$A$11:$ZZ$209,166,FALSE))=TRUE,"",IF(VLOOKUP($A28,parlvotes_lh!$A$11:$ZZ$209,166,FALSE)=0,"",VLOOKUP($A28,parlvotes_lh!$A$11:$ZZ$209,166,FALSE)))</f>
        <v/>
      </c>
      <c r="S28" s="235" t="str">
        <f>IF(ISERROR(VLOOKUP($A28,parlvotes_lh!$A$11:$ZZ$209,186,FALSE))=TRUE,"",IF(VLOOKUP($A28,parlvotes_lh!$A$11:$ZZ$209,186,FALSE)=0,"",VLOOKUP($A28,parlvotes_lh!$A$11:$ZZ$209,186,FALSE)))</f>
        <v/>
      </c>
      <c r="T28" s="235" t="str">
        <f>IF(ISERROR(VLOOKUP($A28,parlvotes_lh!$A$11:$ZZ$209,206,FALSE))=TRUE,"",IF(VLOOKUP($A28,parlvotes_lh!$A$11:$ZZ$209,206,FALSE)=0,"",VLOOKUP($A28,parlvotes_lh!$A$11:$ZZ$209,206,FALSE)))</f>
        <v/>
      </c>
      <c r="U28" s="235" t="str">
        <f>IF(ISERROR(VLOOKUP($A28,parlvotes_lh!$A$11:$ZZ$209,226,FALSE))=TRUE,"",IF(VLOOKUP($A28,parlvotes_lh!$A$11:$ZZ$209,226,FALSE)=0,"",VLOOKUP($A28,parlvotes_lh!$A$11:$ZZ$209,226,FALSE)))</f>
        <v/>
      </c>
      <c r="V28" s="235" t="str">
        <f>IF(ISERROR(VLOOKUP($A28,parlvotes_lh!$A$11:$ZZ$209,246,FALSE))=TRUE,"",IF(VLOOKUP($A28,parlvotes_lh!$A$11:$ZZ$209,246,FALSE)=0,"",VLOOKUP($A28,parlvotes_lh!$A$11:$ZZ$209,246,FALSE)))</f>
        <v/>
      </c>
      <c r="W28" s="235" t="str">
        <f>IF(ISERROR(VLOOKUP($A28,parlvotes_lh!$A$11:$ZZ$209,266,FALSE))=TRUE,"",IF(VLOOKUP($A28,parlvotes_lh!$A$11:$ZZ$209,266,FALSE)=0,"",VLOOKUP($A28,parlvotes_lh!$A$11:$ZZ$209,266,FALSE)))</f>
        <v/>
      </c>
      <c r="X28" s="235" t="str">
        <f>IF(ISERROR(VLOOKUP($A28,parlvotes_lh!$A$11:$ZZ$209,286,FALSE))=TRUE,"",IF(VLOOKUP($A28,parlvotes_lh!$A$11:$ZZ$209,286,FALSE)=0,"",VLOOKUP($A28,parlvotes_lh!$A$11:$ZZ$209,286,FALSE)))</f>
        <v/>
      </c>
      <c r="Y28" s="235" t="str">
        <f>IF(ISERROR(VLOOKUP($A28,parlvotes_lh!$A$11:$ZZ$209,306,FALSE))=TRUE,"",IF(VLOOKUP($A28,parlvotes_lh!$A$11:$ZZ$209,306,FALSE)=0,"",VLOOKUP($A28,parlvotes_lh!$A$11:$ZZ$209,306,FALSE)))</f>
        <v/>
      </c>
      <c r="Z28" s="235" t="str">
        <f>IF(ISERROR(VLOOKUP($A28,parlvotes_lh!$A$11:$ZZ$209,326,FALSE))=TRUE,"",IF(VLOOKUP($A28,parlvotes_lh!$A$11:$ZZ$209,326,FALSE)=0,"",VLOOKUP($A28,parlvotes_lh!$A$11:$ZZ$209,326,FALSE)))</f>
        <v/>
      </c>
      <c r="AA28" s="235" t="str">
        <f>IF(ISERROR(VLOOKUP($A28,parlvotes_lh!$A$11:$ZZ$209,346,FALSE))=TRUE,"",IF(VLOOKUP($A28,parlvotes_lh!$A$11:$ZZ$209,346,FALSE)=0,"",VLOOKUP($A28,parlvotes_lh!$A$11:$ZZ$209,346,FALSE)))</f>
        <v/>
      </c>
      <c r="AB28" s="235" t="str">
        <f>IF(ISERROR(VLOOKUP($A28,parlvotes_lh!$A$11:$ZZ$209,366,FALSE))=TRUE,"",IF(VLOOKUP($A28,parlvotes_lh!$A$11:$ZZ$209,366,FALSE)=0,"",VLOOKUP($A28,parlvotes_lh!$A$11:$ZZ$209,366,FALSE)))</f>
        <v/>
      </c>
      <c r="AC28" s="235" t="str">
        <f>IF(ISERROR(VLOOKUP($A28,parlvotes_lh!$A$11:$ZZ$209,386,FALSE))=TRUE,"",IF(VLOOKUP($A28,parlvotes_lh!$A$11:$ZZ$209,386,FALSE)=0,"",VLOOKUP($A28,parlvotes_lh!$A$11:$ZZ$209,386,FALSE)))</f>
        <v/>
      </c>
    </row>
    <row r="29" spans="1:38" ht="13.5" customHeight="1">
      <c r="A29" s="229" t="str">
        <f>IF(info_parties!A38="","",info_parties!A38)</f>
        <v/>
      </c>
      <c r="B29" s="127" t="str">
        <f>IF(A29="","",MID(info_weblinks!$C$3,32,3))</f>
        <v/>
      </c>
      <c r="C29" s="127" t="str">
        <f>IF(info_parties!G38="","",info_parties!G38)</f>
        <v/>
      </c>
      <c r="D29" s="127" t="str">
        <f>IF(info_parties!K38="","",info_parties!K38)</f>
        <v/>
      </c>
      <c r="E29" s="127" t="str">
        <f>IF(info_parties!H38="","",info_parties!H38)</f>
        <v/>
      </c>
      <c r="F29" s="230" t="str">
        <f t="shared" si="0"/>
        <v/>
      </c>
      <c r="G29" s="231" t="str">
        <f t="shared" si="1"/>
        <v/>
      </c>
      <c r="H29" s="232" t="str">
        <f t="shared" si="2"/>
        <v/>
      </c>
      <c r="I29" s="233" t="str">
        <f t="shared" si="3"/>
        <v/>
      </c>
      <c r="J29" s="234" t="str">
        <f>IF(ISERROR(VLOOKUP($A29,parlvotes_lh!$A$11:$ZZ$209,6,FALSE))=TRUE,"",IF(VLOOKUP($A29,parlvotes_lh!$A$11:$ZZ$209,6,FALSE)=0,"",VLOOKUP($A29,parlvotes_lh!$A$11:$ZZ$209,6,FALSE)))</f>
        <v/>
      </c>
      <c r="K29" s="234" t="str">
        <f>IF(ISERROR(VLOOKUP($A29,parlvotes_lh!$A$11:$ZZ$209,26,FALSE))=TRUE,"",IF(VLOOKUP($A29,parlvotes_lh!$A$11:$ZZ$209,26,FALSE)=0,"",VLOOKUP($A29,parlvotes_lh!$A$11:$ZZ$209,26,FALSE)))</f>
        <v/>
      </c>
      <c r="L29" s="234" t="str">
        <f>IF(ISERROR(VLOOKUP($A29,parlvotes_lh!$A$11:$ZZ$209,46,FALSE))=TRUE,"",IF(VLOOKUP($A29,parlvotes_lh!$A$11:$ZZ$209,46,FALSE)=0,"",VLOOKUP($A29,parlvotes_lh!$A$11:$ZZ$209,46,FALSE)))</f>
        <v/>
      </c>
      <c r="M29" s="234" t="str">
        <f>IF(ISERROR(VLOOKUP($A29,parlvotes_lh!$A$11:$ZZ$209,66,FALSE))=TRUE,"",IF(VLOOKUP($A29,parlvotes_lh!$A$11:$ZZ$209,66,FALSE)=0,"",VLOOKUP($A29,parlvotes_lh!$A$11:$ZZ$209,66,FALSE)))</f>
        <v/>
      </c>
      <c r="N29" s="234" t="str">
        <f>IF(ISERROR(VLOOKUP($A29,parlvotes_lh!$A$11:$ZZ$209,86,FALSE))=TRUE,"",IF(VLOOKUP($A29,parlvotes_lh!$A$11:$ZZ$209,86,FALSE)=0,"",VLOOKUP($A29,parlvotes_lh!$A$11:$ZZ$209,86,FALSE)))</f>
        <v/>
      </c>
      <c r="O29" s="234" t="str">
        <f>IF(ISERROR(VLOOKUP($A29,parlvotes_lh!$A$11:$ZZ$209,106,FALSE))=TRUE,"",IF(VLOOKUP($A29,parlvotes_lh!$A$11:$ZZ$209,106,FALSE)=0,"",VLOOKUP($A29,parlvotes_lh!$A$11:$ZZ$209,106,FALSE)))</f>
        <v/>
      </c>
      <c r="P29" s="234" t="str">
        <f>IF(ISERROR(VLOOKUP($A29,parlvotes_lh!$A$11:$ZZ$209,126,FALSE))=TRUE,"",IF(VLOOKUP($A29,parlvotes_lh!$A$11:$ZZ$209,126,FALSE)=0,"",VLOOKUP($A29,parlvotes_lh!$A$11:$ZZ$209,126,FALSE)))</f>
        <v/>
      </c>
      <c r="Q29" s="235" t="str">
        <f>IF(ISERROR(VLOOKUP($A29,parlvotes_lh!$A$11:$ZZ$209,146,FALSE))=TRUE,"",IF(VLOOKUP($A29,parlvotes_lh!$A$11:$ZZ$209,146,FALSE)=0,"",VLOOKUP($A29,parlvotes_lh!$A$11:$ZZ$209,146,FALSE)))</f>
        <v/>
      </c>
      <c r="R29" s="235" t="str">
        <f>IF(ISERROR(VLOOKUP($A29,parlvotes_lh!$A$11:$ZZ$209,166,FALSE))=TRUE,"",IF(VLOOKUP($A29,parlvotes_lh!$A$11:$ZZ$209,166,FALSE)=0,"",VLOOKUP($A29,parlvotes_lh!$A$11:$ZZ$209,166,FALSE)))</f>
        <v/>
      </c>
      <c r="S29" s="235" t="str">
        <f>IF(ISERROR(VLOOKUP($A29,parlvotes_lh!$A$11:$ZZ$209,186,FALSE))=TRUE,"",IF(VLOOKUP($A29,parlvotes_lh!$A$11:$ZZ$209,186,FALSE)=0,"",VLOOKUP($A29,parlvotes_lh!$A$11:$ZZ$209,186,FALSE)))</f>
        <v/>
      </c>
      <c r="T29" s="235" t="str">
        <f>IF(ISERROR(VLOOKUP($A29,parlvotes_lh!$A$11:$ZZ$209,206,FALSE))=TRUE,"",IF(VLOOKUP($A29,parlvotes_lh!$A$11:$ZZ$209,206,FALSE)=0,"",VLOOKUP($A29,parlvotes_lh!$A$11:$ZZ$209,206,FALSE)))</f>
        <v/>
      </c>
      <c r="U29" s="235" t="str">
        <f>IF(ISERROR(VLOOKUP($A29,parlvotes_lh!$A$11:$ZZ$209,226,FALSE))=TRUE,"",IF(VLOOKUP($A29,parlvotes_lh!$A$11:$ZZ$209,226,FALSE)=0,"",VLOOKUP($A29,parlvotes_lh!$A$11:$ZZ$209,226,FALSE)))</f>
        <v/>
      </c>
      <c r="V29" s="235" t="str">
        <f>IF(ISERROR(VLOOKUP($A29,parlvotes_lh!$A$11:$ZZ$209,246,FALSE))=TRUE,"",IF(VLOOKUP($A29,parlvotes_lh!$A$11:$ZZ$209,246,FALSE)=0,"",VLOOKUP($A29,parlvotes_lh!$A$11:$ZZ$209,246,FALSE)))</f>
        <v/>
      </c>
      <c r="W29" s="235" t="str">
        <f>IF(ISERROR(VLOOKUP($A29,parlvotes_lh!$A$11:$ZZ$209,266,FALSE))=TRUE,"",IF(VLOOKUP($A29,parlvotes_lh!$A$11:$ZZ$209,266,FALSE)=0,"",VLOOKUP($A29,parlvotes_lh!$A$11:$ZZ$209,266,FALSE)))</f>
        <v/>
      </c>
      <c r="X29" s="235" t="str">
        <f>IF(ISERROR(VLOOKUP($A29,parlvotes_lh!$A$11:$ZZ$209,286,FALSE))=TRUE,"",IF(VLOOKUP($A29,parlvotes_lh!$A$11:$ZZ$209,286,FALSE)=0,"",VLOOKUP($A29,parlvotes_lh!$A$11:$ZZ$209,286,FALSE)))</f>
        <v/>
      </c>
      <c r="Y29" s="235" t="str">
        <f>IF(ISERROR(VLOOKUP($A29,parlvotes_lh!$A$11:$ZZ$209,306,FALSE))=TRUE,"",IF(VLOOKUP($A29,parlvotes_lh!$A$11:$ZZ$209,306,FALSE)=0,"",VLOOKUP($A29,parlvotes_lh!$A$11:$ZZ$209,306,FALSE)))</f>
        <v/>
      </c>
      <c r="Z29" s="235" t="str">
        <f>IF(ISERROR(VLOOKUP($A29,parlvotes_lh!$A$11:$ZZ$209,326,FALSE))=TRUE,"",IF(VLOOKUP($A29,parlvotes_lh!$A$11:$ZZ$209,326,FALSE)=0,"",VLOOKUP($A29,parlvotes_lh!$A$11:$ZZ$209,326,FALSE)))</f>
        <v/>
      </c>
      <c r="AA29" s="235" t="str">
        <f>IF(ISERROR(VLOOKUP($A29,parlvotes_lh!$A$11:$ZZ$209,346,FALSE))=TRUE,"",IF(VLOOKUP($A29,parlvotes_lh!$A$11:$ZZ$209,346,FALSE)=0,"",VLOOKUP($A29,parlvotes_lh!$A$11:$ZZ$209,346,FALSE)))</f>
        <v/>
      </c>
      <c r="AB29" s="235" t="str">
        <f>IF(ISERROR(VLOOKUP($A29,parlvotes_lh!$A$11:$ZZ$209,366,FALSE))=TRUE,"",IF(VLOOKUP($A29,parlvotes_lh!$A$11:$ZZ$209,366,FALSE)=0,"",VLOOKUP($A29,parlvotes_lh!$A$11:$ZZ$209,366,FALSE)))</f>
        <v/>
      </c>
      <c r="AC29" s="235" t="str">
        <f>IF(ISERROR(VLOOKUP($A29,parlvotes_lh!$A$11:$ZZ$209,386,FALSE))=TRUE,"",IF(VLOOKUP($A29,parlvotes_lh!$A$11:$ZZ$209,386,FALSE)=0,"",VLOOKUP($A29,parlvotes_lh!$A$11:$ZZ$209,386,FALSE)))</f>
        <v/>
      </c>
    </row>
    <row r="30" spans="1:38" ht="13.5" customHeight="1">
      <c r="A30" s="229" t="str">
        <f>IF(info_parties!A39="","",info_parties!A39)</f>
        <v/>
      </c>
      <c r="B30" s="127" t="str">
        <f>IF(A30="","",MID(info_weblinks!$C$3,32,3))</f>
        <v/>
      </c>
      <c r="C30" s="127" t="str">
        <f>IF(info_parties!G39="","",info_parties!G39)</f>
        <v/>
      </c>
      <c r="D30" s="127" t="str">
        <f>IF(info_parties!K39="","",info_parties!K39)</f>
        <v/>
      </c>
      <c r="E30" s="127" t="str">
        <f>IF(info_parties!H39="","",info_parties!H39)</f>
        <v/>
      </c>
      <c r="F30" s="230" t="str">
        <f t="shared" si="0"/>
        <v/>
      </c>
      <c r="G30" s="231" t="str">
        <f t="shared" si="1"/>
        <v/>
      </c>
      <c r="H30" s="232" t="str">
        <f t="shared" si="2"/>
        <v/>
      </c>
      <c r="I30" s="233" t="str">
        <f t="shared" si="3"/>
        <v/>
      </c>
      <c r="J30" s="234" t="str">
        <f>IF(ISERROR(VLOOKUP($A30,parlvotes_lh!$A$11:$ZZ$209,6,FALSE))=TRUE,"",IF(VLOOKUP($A30,parlvotes_lh!$A$11:$ZZ$209,6,FALSE)=0,"",VLOOKUP($A30,parlvotes_lh!$A$11:$ZZ$209,6,FALSE)))</f>
        <v/>
      </c>
      <c r="K30" s="234" t="str">
        <f>IF(ISERROR(VLOOKUP($A30,parlvotes_lh!$A$11:$ZZ$209,26,FALSE))=TRUE,"",IF(VLOOKUP($A30,parlvotes_lh!$A$11:$ZZ$209,26,FALSE)=0,"",VLOOKUP($A30,parlvotes_lh!$A$11:$ZZ$209,26,FALSE)))</f>
        <v/>
      </c>
      <c r="L30" s="234" t="str">
        <f>IF(ISERROR(VLOOKUP($A30,parlvotes_lh!$A$11:$ZZ$209,46,FALSE))=TRUE,"",IF(VLOOKUP($A30,parlvotes_lh!$A$11:$ZZ$209,46,FALSE)=0,"",VLOOKUP($A30,parlvotes_lh!$A$11:$ZZ$209,46,FALSE)))</f>
        <v/>
      </c>
      <c r="M30" s="234" t="str">
        <f>IF(ISERROR(VLOOKUP($A30,parlvotes_lh!$A$11:$ZZ$209,66,FALSE))=TRUE,"",IF(VLOOKUP($A30,parlvotes_lh!$A$11:$ZZ$209,66,FALSE)=0,"",VLOOKUP($A30,parlvotes_lh!$A$11:$ZZ$209,66,FALSE)))</f>
        <v/>
      </c>
      <c r="N30" s="234" t="str">
        <f>IF(ISERROR(VLOOKUP($A30,parlvotes_lh!$A$11:$ZZ$209,86,FALSE))=TRUE,"",IF(VLOOKUP($A30,parlvotes_lh!$A$11:$ZZ$209,86,FALSE)=0,"",VLOOKUP($A30,parlvotes_lh!$A$11:$ZZ$209,86,FALSE)))</f>
        <v/>
      </c>
      <c r="O30" s="234" t="str">
        <f>IF(ISERROR(VLOOKUP($A30,parlvotes_lh!$A$11:$ZZ$209,106,FALSE))=TRUE,"",IF(VLOOKUP($A30,parlvotes_lh!$A$11:$ZZ$209,106,FALSE)=0,"",VLOOKUP($A30,parlvotes_lh!$A$11:$ZZ$209,106,FALSE)))</f>
        <v/>
      </c>
      <c r="P30" s="234" t="str">
        <f>IF(ISERROR(VLOOKUP($A30,parlvotes_lh!$A$11:$ZZ$209,126,FALSE))=TRUE,"",IF(VLOOKUP($A30,parlvotes_lh!$A$11:$ZZ$209,126,FALSE)=0,"",VLOOKUP($A30,parlvotes_lh!$A$11:$ZZ$209,126,FALSE)))</f>
        <v/>
      </c>
      <c r="Q30" s="235" t="str">
        <f>IF(ISERROR(VLOOKUP($A30,parlvotes_lh!$A$11:$ZZ$209,146,FALSE))=TRUE,"",IF(VLOOKUP($A30,parlvotes_lh!$A$11:$ZZ$209,146,FALSE)=0,"",VLOOKUP($A30,parlvotes_lh!$A$11:$ZZ$209,146,FALSE)))</f>
        <v/>
      </c>
      <c r="R30" s="235" t="str">
        <f>IF(ISERROR(VLOOKUP($A30,parlvotes_lh!$A$11:$ZZ$209,166,FALSE))=TRUE,"",IF(VLOOKUP($A30,parlvotes_lh!$A$11:$ZZ$209,166,FALSE)=0,"",VLOOKUP($A30,parlvotes_lh!$A$11:$ZZ$209,166,FALSE)))</f>
        <v/>
      </c>
      <c r="S30" s="235" t="str">
        <f>IF(ISERROR(VLOOKUP($A30,parlvotes_lh!$A$11:$ZZ$209,186,FALSE))=TRUE,"",IF(VLOOKUP($A30,parlvotes_lh!$A$11:$ZZ$209,186,FALSE)=0,"",VLOOKUP($A30,parlvotes_lh!$A$11:$ZZ$209,186,FALSE)))</f>
        <v/>
      </c>
      <c r="T30" s="235" t="str">
        <f>IF(ISERROR(VLOOKUP($A30,parlvotes_lh!$A$11:$ZZ$209,206,FALSE))=TRUE,"",IF(VLOOKUP($A30,parlvotes_lh!$A$11:$ZZ$209,206,FALSE)=0,"",VLOOKUP($A30,parlvotes_lh!$A$11:$ZZ$209,206,FALSE)))</f>
        <v/>
      </c>
      <c r="U30" s="235" t="str">
        <f>IF(ISERROR(VLOOKUP($A30,parlvotes_lh!$A$11:$ZZ$209,226,FALSE))=TRUE,"",IF(VLOOKUP($A30,parlvotes_lh!$A$11:$ZZ$209,226,FALSE)=0,"",VLOOKUP($A30,parlvotes_lh!$A$11:$ZZ$209,226,FALSE)))</f>
        <v/>
      </c>
      <c r="V30" s="235" t="str">
        <f>IF(ISERROR(VLOOKUP($A30,parlvotes_lh!$A$11:$ZZ$209,246,FALSE))=TRUE,"",IF(VLOOKUP($A30,parlvotes_lh!$A$11:$ZZ$209,246,FALSE)=0,"",VLOOKUP($A30,parlvotes_lh!$A$11:$ZZ$209,246,FALSE)))</f>
        <v/>
      </c>
      <c r="W30" s="235" t="str">
        <f>IF(ISERROR(VLOOKUP($A30,parlvotes_lh!$A$11:$ZZ$209,266,FALSE))=TRUE,"",IF(VLOOKUP($A30,parlvotes_lh!$A$11:$ZZ$209,266,FALSE)=0,"",VLOOKUP($A30,parlvotes_lh!$A$11:$ZZ$209,266,FALSE)))</f>
        <v/>
      </c>
      <c r="X30" s="235" t="str">
        <f>IF(ISERROR(VLOOKUP($A30,parlvotes_lh!$A$11:$ZZ$209,286,FALSE))=TRUE,"",IF(VLOOKUP($A30,parlvotes_lh!$A$11:$ZZ$209,286,FALSE)=0,"",VLOOKUP($A30,parlvotes_lh!$A$11:$ZZ$209,286,FALSE)))</f>
        <v/>
      </c>
      <c r="Y30" s="235" t="str">
        <f>IF(ISERROR(VLOOKUP($A30,parlvotes_lh!$A$11:$ZZ$209,306,FALSE))=TRUE,"",IF(VLOOKUP($A30,parlvotes_lh!$A$11:$ZZ$209,306,FALSE)=0,"",VLOOKUP($A30,parlvotes_lh!$A$11:$ZZ$209,306,FALSE)))</f>
        <v/>
      </c>
      <c r="Z30" s="235" t="str">
        <f>IF(ISERROR(VLOOKUP($A30,parlvotes_lh!$A$11:$ZZ$209,326,FALSE))=TRUE,"",IF(VLOOKUP($A30,parlvotes_lh!$A$11:$ZZ$209,326,FALSE)=0,"",VLOOKUP($A30,parlvotes_lh!$A$11:$ZZ$209,326,FALSE)))</f>
        <v/>
      </c>
      <c r="AA30" s="235" t="str">
        <f>IF(ISERROR(VLOOKUP($A30,parlvotes_lh!$A$11:$ZZ$209,346,FALSE))=TRUE,"",IF(VLOOKUP($A30,parlvotes_lh!$A$11:$ZZ$209,346,FALSE)=0,"",VLOOKUP($A30,parlvotes_lh!$A$11:$ZZ$209,346,FALSE)))</f>
        <v/>
      </c>
      <c r="AB30" s="235" t="str">
        <f>IF(ISERROR(VLOOKUP($A30,parlvotes_lh!$A$11:$ZZ$209,366,FALSE))=TRUE,"",IF(VLOOKUP($A30,parlvotes_lh!$A$11:$ZZ$209,366,FALSE)=0,"",VLOOKUP($A30,parlvotes_lh!$A$11:$ZZ$209,366,FALSE)))</f>
        <v/>
      </c>
      <c r="AC30" s="235" t="str">
        <f>IF(ISERROR(VLOOKUP($A30,parlvotes_lh!$A$11:$ZZ$209,386,FALSE))=TRUE,"",IF(VLOOKUP($A30,parlvotes_lh!$A$11:$ZZ$209,386,FALSE)=0,"",VLOOKUP($A30,parlvotes_lh!$A$11:$ZZ$209,386,FALSE)))</f>
        <v/>
      </c>
    </row>
    <row r="31" spans="1:38" ht="13.5" customHeight="1">
      <c r="A31" s="229" t="str">
        <f>IF(info_parties!A40="","",info_parties!A40)</f>
        <v/>
      </c>
      <c r="B31" s="127" t="str">
        <f>IF(A31="","",MID(info_weblinks!$C$3,32,3))</f>
        <v/>
      </c>
      <c r="C31" s="127" t="str">
        <f>IF(info_parties!G40="","",info_parties!G40)</f>
        <v/>
      </c>
      <c r="D31" s="127" t="str">
        <f>IF(info_parties!K40="","",info_parties!K40)</f>
        <v/>
      </c>
      <c r="E31" s="127" t="str">
        <f>IF(info_parties!H40="","",info_parties!H40)</f>
        <v/>
      </c>
      <c r="F31" s="230" t="str">
        <f t="shared" si="0"/>
        <v/>
      </c>
      <c r="G31" s="231" t="str">
        <f t="shared" si="1"/>
        <v/>
      </c>
      <c r="H31" s="232" t="str">
        <f t="shared" si="2"/>
        <v/>
      </c>
      <c r="I31" s="233" t="str">
        <f t="shared" si="3"/>
        <v/>
      </c>
      <c r="J31" s="234" t="str">
        <f>IF(ISERROR(VLOOKUP($A31,parlvotes_lh!$A$11:$ZZ$209,6,FALSE))=TRUE,"",IF(VLOOKUP($A31,parlvotes_lh!$A$11:$ZZ$209,6,FALSE)=0,"",VLOOKUP($A31,parlvotes_lh!$A$11:$ZZ$209,6,FALSE)))</f>
        <v/>
      </c>
      <c r="K31" s="234" t="str">
        <f>IF(ISERROR(VLOOKUP($A31,parlvotes_lh!$A$11:$ZZ$209,26,FALSE))=TRUE,"",IF(VLOOKUP($A31,parlvotes_lh!$A$11:$ZZ$209,26,FALSE)=0,"",VLOOKUP($A31,parlvotes_lh!$A$11:$ZZ$209,26,FALSE)))</f>
        <v/>
      </c>
      <c r="L31" s="234" t="str">
        <f>IF(ISERROR(VLOOKUP($A31,parlvotes_lh!$A$11:$ZZ$209,46,FALSE))=TRUE,"",IF(VLOOKUP($A31,parlvotes_lh!$A$11:$ZZ$209,46,FALSE)=0,"",VLOOKUP($A31,parlvotes_lh!$A$11:$ZZ$209,46,FALSE)))</f>
        <v/>
      </c>
      <c r="M31" s="234" t="str">
        <f>IF(ISERROR(VLOOKUP($A31,parlvotes_lh!$A$11:$ZZ$209,66,FALSE))=TRUE,"",IF(VLOOKUP($A31,parlvotes_lh!$A$11:$ZZ$209,66,FALSE)=0,"",VLOOKUP($A31,parlvotes_lh!$A$11:$ZZ$209,66,FALSE)))</f>
        <v/>
      </c>
      <c r="N31" s="234" t="str">
        <f>IF(ISERROR(VLOOKUP($A31,parlvotes_lh!$A$11:$ZZ$209,86,FALSE))=TRUE,"",IF(VLOOKUP($A31,parlvotes_lh!$A$11:$ZZ$209,86,FALSE)=0,"",VLOOKUP($A31,parlvotes_lh!$A$11:$ZZ$209,86,FALSE)))</f>
        <v/>
      </c>
      <c r="O31" s="234" t="str">
        <f>IF(ISERROR(VLOOKUP($A31,parlvotes_lh!$A$11:$ZZ$209,106,FALSE))=TRUE,"",IF(VLOOKUP($A31,parlvotes_lh!$A$11:$ZZ$209,106,FALSE)=0,"",VLOOKUP($A31,parlvotes_lh!$A$11:$ZZ$209,106,FALSE)))</f>
        <v/>
      </c>
      <c r="P31" s="234" t="str">
        <f>IF(ISERROR(VLOOKUP($A31,parlvotes_lh!$A$11:$ZZ$209,126,FALSE))=TRUE,"",IF(VLOOKUP($A31,parlvotes_lh!$A$11:$ZZ$209,126,FALSE)=0,"",VLOOKUP($A31,parlvotes_lh!$A$11:$ZZ$209,126,FALSE)))</f>
        <v/>
      </c>
      <c r="Q31" s="235" t="str">
        <f>IF(ISERROR(VLOOKUP($A31,parlvotes_lh!$A$11:$ZZ$209,146,FALSE))=TRUE,"",IF(VLOOKUP($A31,parlvotes_lh!$A$11:$ZZ$209,146,FALSE)=0,"",VLOOKUP($A31,parlvotes_lh!$A$11:$ZZ$209,146,FALSE)))</f>
        <v/>
      </c>
      <c r="R31" s="235" t="str">
        <f>IF(ISERROR(VLOOKUP($A31,parlvotes_lh!$A$11:$ZZ$209,166,FALSE))=TRUE,"",IF(VLOOKUP($A31,parlvotes_lh!$A$11:$ZZ$209,166,FALSE)=0,"",VLOOKUP($A31,parlvotes_lh!$A$11:$ZZ$209,166,FALSE)))</f>
        <v/>
      </c>
      <c r="S31" s="235" t="str">
        <f>IF(ISERROR(VLOOKUP($A31,parlvotes_lh!$A$11:$ZZ$209,186,FALSE))=TRUE,"",IF(VLOOKUP($A31,parlvotes_lh!$A$11:$ZZ$209,186,FALSE)=0,"",VLOOKUP($A31,parlvotes_lh!$A$11:$ZZ$209,186,FALSE)))</f>
        <v/>
      </c>
      <c r="T31" s="235" t="str">
        <f>IF(ISERROR(VLOOKUP($A31,parlvotes_lh!$A$11:$ZZ$209,206,FALSE))=TRUE,"",IF(VLOOKUP($A31,parlvotes_lh!$A$11:$ZZ$209,206,FALSE)=0,"",VLOOKUP($A31,parlvotes_lh!$A$11:$ZZ$209,206,FALSE)))</f>
        <v/>
      </c>
      <c r="U31" s="235" t="str">
        <f>IF(ISERROR(VLOOKUP($A31,parlvotes_lh!$A$11:$ZZ$209,226,FALSE))=TRUE,"",IF(VLOOKUP($A31,parlvotes_lh!$A$11:$ZZ$209,226,FALSE)=0,"",VLOOKUP($A31,parlvotes_lh!$A$11:$ZZ$209,226,FALSE)))</f>
        <v/>
      </c>
      <c r="V31" s="235" t="str">
        <f>IF(ISERROR(VLOOKUP($A31,parlvotes_lh!$A$11:$ZZ$209,246,FALSE))=TRUE,"",IF(VLOOKUP($A31,parlvotes_lh!$A$11:$ZZ$209,246,FALSE)=0,"",VLOOKUP($A31,parlvotes_lh!$A$11:$ZZ$209,246,FALSE)))</f>
        <v/>
      </c>
      <c r="W31" s="235" t="str">
        <f>IF(ISERROR(VLOOKUP($A31,parlvotes_lh!$A$11:$ZZ$209,266,FALSE))=TRUE,"",IF(VLOOKUP($A31,parlvotes_lh!$A$11:$ZZ$209,266,FALSE)=0,"",VLOOKUP($A31,parlvotes_lh!$A$11:$ZZ$209,266,FALSE)))</f>
        <v/>
      </c>
      <c r="X31" s="235" t="str">
        <f>IF(ISERROR(VLOOKUP($A31,parlvotes_lh!$A$11:$ZZ$209,286,FALSE))=TRUE,"",IF(VLOOKUP($A31,parlvotes_lh!$A$11:$ZZ$209,286,FALSE)=0,"",VLOOKUP($A31,parlvotes_lh!$A$11:$ZZ$209,286,FALSE)))</f>
        <v/>
      </c>
      <c r="Y31" s="235" t="str">
        <f>IF(ISERROR(VLOOKUP($A31,parlvotes_lh!$A$11:$ZZ$209,306,FALSE))=TRUE,"",IF(VLOOKUP($A31,parlvotes_lh!$A$11:$ZZ$209,306,FALSE)=0,"",VLOOKUP($A31,parlvotes_lh!$A$11:$ZZ$209,306,FALSE)))</f>
        <v/>
      </c>
      <c r="Z31" s="235" t="str">
        <f>IF(ISERROR(VLOOKUP($A31,parlvotes_lh!$A$11:$ZZ$209,326,FALSE))=TRUE,"",IF(VLOOKUP($A31,parlvotes_lh!$A$11:$ZZ$209,326,FALSE)=0,"",VLOOKUP($A31,parlvotes_lh!$A$11:$ZZ$209,326,FALSE)))</f>
        <v/>
      </c>
      <c r="AA31" s="235" t="str">
        <f>IF(ISERROR(VLOOKUP($A31,parlvotes_lh!$A$11:$ZZ$209,346,FALSE))=TRUE,"",IF(VLOOKUP($A31,parlvotes_lh!$A$11:$ZZ$209,346,FALSE)=0,"",VLOOKUP($A31,parlvotes_lh!$A$11:$ZZ$209,346,FALSE)))</f>
        <v/>
      </c>
      <c r="AB31" s="235" t="str">
        <f>IF(ISERROR(VLOOKUP($A31,parlvotes_lh!$A$11:$ZZ$209,366,FALSE))=TRUE,"",IF(VLOOKUP($A31,parlvotes_lh!$A$11:$ZZ$209,366,FALSE)=0,"",VLOOKUP($A31,parlvotes_lh!$A$11:$ZZ$209,366,FALSE)))</f>
        <v/>
      </c>
      <c r="AC31" s="235" t="str">
        <f>IF(ISERROR(VLOOKUP($A31,parlvotes_lh!$A$11:$ZZ$209,386,FALSE))=TRUE,"",IF(VLOOKUP($A31,parlvotes_lh!$A$11:$ZZ$209,386,FALSE)=0,"",VLOOKUP($A31,parlvotes_lh!$A$11:$ZZ$209,386,FALSE)))</f>
        <v/>
      </c>
    </row>
    <row r="32" spans="1:38" ht="13.5" customHeight="1">
      <c r="A32" s="229" t="str">
        <f>IF(info_parties!A41="","",info_parties!A41)</f>
        <v/>
      </c>
      <c r="B32" s="127" t="str">
        <f>IF(A32="","",MID(info_weblinks!$C$3,32,3))</f>
        <v/>
      </c>
      <c r="C32" s="127" t="str">
        <f>IF(info_parties!G41="","",info_parties!G41)</f>
        <v/>
      </c>
      <c r="D32" s="127" t="str">
        <f>IF(info_parties!K41="","",info_parties!K41)</f>
        <v/>
      </c>
      <c r="E32" s="127" t="str">
        <f>IF(info_parties!H41="","",info_parties!H41)</f>
        <v/>
      </c>
      <c r="F32" s="230" t="str">
        <f t="shared" si="0"/>
        <v/>
      </c>
      <c r="G32" s="231" t="str">
        <f t="shared" si="1"/>
        <v/>
      </c>
      <c r="H32" s="232" t="str">
        <f t="shared" si="2"/>
        <v/>
      </c>
      <c r="I32" s="233" t="str">
        <f t="shared" si="3"/>
        <v/>
      </c>
      <c r="J32" s="234" t="str">
        <f>IF(ISERROR(VLOOKUP($A32,parlvotes_lh!$A$11:$ZZ$209,6,FALSE))=TRUE,"",IF(VLOOKUP($A32,parlvotes_lh!$A$11:$ZZ$209,6,FALSE)=0,"",VLOOKUP($A32,parlvotes_lh!$A$11:$ZZ$209,6,FALSE)))</f>
        <v/>
      </c>
      <c r="K32" s="234" t="str">
        <f>IF(ISERROR(VLOOKUP($A32,parlvotes_lh!$A$11:$ZZ$209,26,FALSE))=TRUE,"",IF(VLOOKUP($A32,parlvotes_lh!$A$11:$ZZ$209,26,FALSE)=0,"",VLOOKUP($A32,parlvotes_lh!$A$11:$ZZ$209,26,FALSE)))</f>
        <v/>
      </c>
      <c r="L32" s="234" t="str">
        <f>IF(ISERROR(VLOOKUP($A32,parlvotes_lh!$A$11:$ZZ$209,46,FALSE))=TRUE,"",IF(VLOOKUP($A32,parlvotes_lh!$A$11:$ZZ$209,46,FALSE)=0,"",VLOOKUP($A32,parlvotes_lh!$A$11:$ZZ$209,46,FALSE)))</f>
        <v/>
      </c>
      <c r="M32" s="234" t="str">
        <f>IF(ISERROR(VLOOKUP($A32,parlvotes_lh!$A$11:$ZZ$209,66,FALSE))=TRUE,"",IF(VLOOKUP($A32,parlvotes_lh!$A$11:$ZZ$209,66,FALSE)=0,"",VLOOKUP($A32,parlvotes_lh!$A$11:$ZZ$209,66,FALSE)))</f>
        <v/>
      </c>
      <c r="N32" s="234" t="str">
        <f>IF(ISERROR(VLOOKUP($A32,parlvotes_lh!$A$11:$ZZ$209,86,FALSE))=TRUE,"",IF(VLOOKUP($A32,parlvotes_lh!$A$11:$ZZ$209,86,FALSE)=0,"",VLOOKUP($A32,parlvotes_lh!$A$11:$ZZ$209,86,FALSE)))</f>
        <v/>
      </c>
      <c r="O32" s="234" t="str">
        <f>IF(ISERROR(VLOOKUP($A32,parlvotes_lh!$A$11:$ZZ$209,106,FALSE))=TRUE,"",IF(VLOOKUP($A32,parlvotes_lh!$A$11:$ZZ$209,106,FALSE)=0,"",VLOOKUP($A32,parlvotes_lh!$A$11:$ZZ$209,106,FALSE)))</f>
        <v/>
      </c>
      <c r="P32" s="234" t="str">
        <f>IF(ISERROR(VLOOKUP($A32,parlvotes_lh!$A$11:$ZZ$209,126,FALSE))=TRUE,"",IF(VLOOKUP($A32,parlvotes_lh!$A$11:$ZZ$209,126,FALSE)=0,"",VLOOKUP($A32,parlvotes_lh!$A$11:$ZZ$209,126,FALSE)))</f>
        <v/>
      </c>
      <c r="Q32" s="235" t="str">
        <f>IF(ISERROR(VLOOKUP($A32,parlvotes_lh!$A$11:$ZZ$209,146,FALSE))=TRUE,"",IF(VLOOKUP($A32,parlvotes_lh!$A$11:$ZZ$209,146,FALSE)=0,"",VLOOKUP($A32,parlvotes_lh!$A$11:$ZZ$209,146,FALSE)))</f>
        <v/>
      </c>
      <c r="R32" s="235" t="str">
        <f>IF(ISERROR(VLOOKUP($A32,parlvotes_lh!$A$11:$ZZ$209,166,FALSE))=TRUE,"",IF(VLOOKUP($A32,parlvotes_lh!$A$11:$ZZ$209,166,FALSE)=0,"",VLOOKUP($A32,parlvotes_lh!$A$11:$ZZ$209,166,FALSE)))</f>
        <v/>
      </c>
      <c r="S32" s="235" t="str">
        <f>IF(ISERROR(VLOOKUP($A32,parlvotes_lh!$A$11:$ZZ$209,186,FALSE))=TRUE,"",IF(VLOOKUP($A32,parlvotes_lh!$A$11:$ZZ$209,186,FALSE)=0,"",VLOOKUP($A32,parlvotes_lh!$A$11:$ZZ$209,186,FALSE)))</f>
        <v/>
      </c>
      <c r="T32" s="235" t="str">
        <f>IF(ISERROR(VLOOKUP($A32,parlvotes_lh!$A$11:$ZZ$209,206,FALSE))=TRUE,"",IF(VLOOKUP($A32,parlvotes_lh!$A$11:$ZZ$209,206,FALSE)=0,"",VLOOKUP($A32,parlvotes_lh!$A$11:$ZZ$209,206,FALSE)))</f>
        <v/>
      </c>
      <c r="U32" s="235" t="str">
        <f>IF(ISERROR(VLOOKUP($A32,parlvotes_lh!$A$11:$ZZ$209,226,FALSE))=TRUE,"",IF(VLOOKUP($A32,parlvotes_lh!$A$11:$ZZ$209,226,FALSE)=0,"",VLOOKUP($A32,parlvotes_lh!$A$11:$ZZ$209,226,FALSE)))</f>
        <v/>
      </c>
      <c r="V32" s="235" t="str">
        <f>IF(ISERROR(VLOOKUP($A32,parlvotes_lh!$A$11:$ZZ$209,246,FALSE))=TRUE,"",IF(VLOOKUP($A32,parlvotes_lh!$A$11:$ZZ$209,246,FALSE)=0,"",VLOOKUP($A32,parlvotes_lh!$A$11:$ZZ$209,246,FALSE)))</f>
        <v/>
      </c>
      <c r="W32" s="235" t="str">
        <f>IF(ISERROR(VLOOKUP($A32,parlvotes_lh!$A$11:$ZZ$209,266,FALSE))=TRUE,"",IF(VLOOKUP($A32,parlvotes_lh!$A$11:$ZZ$209,266,FALSE)=0,"",VLOOKUP($A32,parlvotes_lh!$A$11:$ZZ$209,266,FALSE)))</f>
        <v/>
      </c>
      <c r="X32" s="235" t="str">
        <f>IF(ISERROR(VLOOKUP($A32,parlvotes_lh!$A$11:$ZZ$209,286,FALSE))=TRUE,"",IF(VLOOKUP($A32,parlvotes_lh!$A$11:$ZZ$209,286,FALSE)=0,"",VLOOKUP($A32,parlvotes_lh!$A$11:$ZZ$209,286,FALSE)))</f>
        <v/>
      </c>
      <c r="Y32" s="235" t="str">
        <f>IF(ISERROR(VLOOKUP($A32,parlvotes_lh!$A$11:$ZZ$209,306,FALSE))=TRUE,"",IF(VLOOKUP($A32,parlvotes_lh!$A$11:$ZZ$209,306,FALSE)=0,"",VLOOKUP($A32,parlvotes_lh!$A$11:$ZZ$209,306,FALSE)))</f>
        <v/>
      </c>
      <c r="Z32" s="235" t="str">
        <f>IF(ISERROR(VLOOKUP($A32,parlvotes_lh!$A$11:$ZZ$209,326,FALSE))=TRUE,"",IF(VLOOKUP($A32,parlvotes_lh!$A$11:$ZZ$209,326,FALSE)=0,"",VLOOKUP($A32,parlvotes_lh!$A$11:$ZZ$209,326,FALSE)))</f>
        <v/>
      </c>
      <c r="AA32" s="235" t="str">
        <f>IF(ISERROR(VLOOKUP($A32,parlvotes_lh!$A$11:$ZZ$209,346,FALSE))=TRUE,"",IF(VLOOKUP($A32,parlvotes_lh!$A$11:$ZZ$209,346,FALSE)=0,"",VLOOKUP($A32,parlvotes_lh!$A$11:$ZZ$209,346,FALSE)))</f>
        <v/>
      </c>
      <c r="AB32" s="235" t="str">
        <f>IF(ISERROR(VLOOKUP($A32,parlvotes_lh!$A$11:$ZZ$209,366,FALSE))=TRUE,"",IF(VLOOKUP($A32,parlvotes_lh!$A$11:$ZZ$209,366,FALSE)=0,"",VLOOKUP($A32,parlvotes_lh!$A$11:$ZZ$209,366,FALSE)))</f>
        <v/>
      </c>
      <c r="AC32" s="235" t="str">
        <f>IF(ISERROR(VLOOKUP($A32,parlvotes_lh!$A$11:$ZZ$209,386,FALSE))=TRUE,"",IF(VLOOKUP($A32,parlvotes_lh!$A$11:$ZZ$209,386,FALSE)=0,"",VLOOKUP($A32,parlvotes_lh!$A$11:$ZZ$209,386,FALSE)))</f>
        <v/>
      </c>
    </row>
    <row r="33" spans="1:29" ht="13.5" customHeight="1">
      <c r="A33" s="229" t="str">
        <f>IF(info_parties!A42="","",info_parties!A42)</f>
        <v/>
      </c>
      <c r="B33" s="127" t="str">
        <f>IF(A33="","",MID(info_weblinks!$C$3,32,3))</f>
        <v/>
      </c>
      <c r="C33" s="127" t="str">
        <f>IF(info_parties!G42="","",info_parties!G42)</f>
        <v/>
      </c>
      <c r="D33" s="127" t="str">
        <f>IF(info_parties!K42="","",info_parties!K42)</f>
        <v/>
      </c>
      <c r="E33" s="127" t="str">
        <f>IF(info_parties!H42="","",info_parties!H42)</f>
        <v/>
      </c>
      <c r="F33" s="230" t="str">
        <f t="shared" si="0"/>
        <v/>
      </c>
      <c r="G33" s="231" t="str">
        <f t="shared" si="1"/>
        <v/>
      </c>
      <c r="H33" s="232" t="str">
        <f t="shared" si="2"/>
        <v/>
      </c>
      <c r="I33" s="233" t="str">
        <f t="shared" si="3"/>
        <v/>
      </c>
      <c r="J33" s="234" t="str">
        <f>IF(ISERROR(VLOOKUP($A33,parlvotes_lh!$A$11:$ZZ$209,6,FALSE))=TRUE,"",IF(VLOOKUP($A33,parlvotes_lh!$A$11:$ZZ$209,6,FALSE)=0,"",VLOOKUP($A33,parlvotes_lh!$A$11:$ZZ$209,6,FALSE)))</f>
        <v/>
      </c>
      <c r="K33" s="234" t="str">
        <f>IF(ISERROR(VLOOKUP($A33,parlvotes_lh!$A$11:$ZZ$209,26,FALSE))=TRUE,"",IF(VLOOKUP($A33,parlvotes_lh!$A$11:$ZZ$209,26,FALSE)=0,"",VLOOKUP($A33,parlvotes_lh!$A$11:$ZZ$209,26,FALSE)))</f>
        <v/>
      </c>
      <c r="L33" s="234" t="str">
        <f>IF(ISERROR(VLOOKUP($A33,parlvotes_lh!$A$11:$ZZ$209,46,FALSE))=TRUE,"",IF(VLOOKUP($A33,parlvotes_lh!$A$11:$ZZ$209,46,FALSE)=0,"",VLOOKUP($A33,parlvotes_lh!$A$11:$ZZ$209,46,FALSE)))</f>
        <v/>
      </c>
      <c r="M33" s="234" t="str">
        <f>IF(ISERROR(VLOOKUP($A33,parlvotes_lh!$A$11:$ZZ$209,66,FALSE))=TRUE,"",IF(VLOOKUP($A33,parlvotes_lh!$A$11:$ZZ$209,66,FALSE)=0,"",VLOOKUP($A33,parlvotes_lh!$A$11:$ZZ$209,66,FALSE)))</f>
        <v/>
      </c>
      <c r="N33" s="234" t="str">
        <f>IF(ISERROR(VLOOKUP($A33,parlvotes_lh!$A$11:$ZZ$209,86,FALSE))=TRUE,"",IF(VLOOKUP($A33,parlvotes_lh!$A$11:$ZZ$209,86,FALSE)=0,"",VLOOKUP($A33,parlvotes_lh!$A$11:$ZZ$209,86,FALSE)))</f>
        <v/>
      </c>
      <c r="O33" s="234" t="str">
        <f>IF(ISERROR(VLOOKUP($A33,parlvotes_lh!$A$11:$ZZ$209,106,FALSE))=TRUE,"",IF(VLOOKUP($A33,parlvotes_lh!$A$11:$ZZ$209,106,FALSE)=0,"",VLOOKUP($A33,parlvotes_lh!$A$11:$ZZ$209,106,FALSE)))</f>
        <v/>
      </c>
      <c r="P33" s="234" t="str">
        <f>IF(ISERROR(VLOOKUP($A33,parlvotes_lh!$A$11:$ZZ$209,126,FALSE))=TRUE,"",IF(VLOOKUP($A33,parlvotes_lh!$A$11:$ZZ$209,126,FALSE)=0,"",VLOOKUP($A33,parlvotes_lh!$A$11:$ZZ$209,126,FALSE)))</f>
        <v/>
      </c>
      <c r="Q33" s="235" t="str">
        <f>IF(ISERROR(VLOOKUP($A33,parlvotes_lh!$A$11:$ZZ$209,146,FALSE))=TRUE,"",IF(VLOOKUP($A33,parlvotes_lh!$A$11:$ZZ$209,146,FALSE)=0,"",VLOOKUP($A33,parlvotes_lh!$A$11:$ZZ$209,146,FALSE)))</f>
        <v/>
      </c>
      <c r="R33" s="235" t="str">
        <f>IF(ISERROR(VLOOKUP($A33,parlvotes_lh!$A$11:$ZZ$209,166,FALSE))=TRUE,"",IF(VLOOKUP($A33,parlvotes_lh!$A$11:$ZZ$209,166,FALSE)=0,"",VLOOKUP($A33,parlvotes_lh!$A$11:$ZZ$209,166,FALSE)))</f>
        <v/>
      </c>
      <c r="S33" s="235" t="str">
        <f>IF(ISERROR(VLOOKUP($A33,parlvotes_lh!$A$11:$ZZ$209,186,FALSE))=TRUE,"",IF(VLOOKUP($A33,parlvotes_lh!$A$11:$ZZ$209,186,FALSE)=0,"",VLOOKUP($A33,parlvotes_lh!$A$11:$ZZ$209,186,FALSE)))</f>
        <v/>
      </c>
      <c r="T33" s="235" t="str">
        <f>IF(ISERROR(VLOOKUP($A33,parlvotes_lh!$A$11:$ZZ$209,206,FALSE))=TRUE,"",IF(VLOOKUP($A33,parlvotes_lh!$A$11:$ZZ$209,206,FALSE)=0,"",VLOOKUP($A33,parlvotes_lh!$A$11:$ZZ$209,206,FALSE)))</f>
        <v/>
      </c>
      <c r="U33" s="235" t="str">
        <f>IF(ISERROR(VLOOKUP($A33,parlvotes_lh!$A$11:$ZZ$209,226,FALSE))=TRUE,"",IF(VLOOKUP($A33,parlvotes_lh!$A$11:$ZZ$209,226,FALSE)=0,"",VLOOKUP($A33,parlvotes_lh!$A$11:$ZZ$209,226,FALSE)))</f>
        <v/>
      </c>
      <c r="V33" s="235" t="str">
        <f>IF(ISERROR(VLOOKUP($A33,parlvotes_lh!$A$11:$ZZ$209,246,FALSE))=TRUE,"",IF(VLOOKUP($A33,parlvotes_lh!$A$11:$ZZ$209,246,FALSE)=0,"",VLOOKUP($A33,parlvotes_lh!$A$11:$ZZ$209,246,FALSE)))</f>
        <v/>
      </c>
      <c r="W33" s="235" t="str">
        <f>IF(ISERROR(VLOOKUP($A33,parlvotes_lh!$A$11:$ZZ$209,266,FALSE))=TRUE,"",IF(VLOOKUP($A33,parlvotes_lh!$A$11:$ZZ$209,266,FALSE)=0,"",VLOOKUP($A33,parlvotes_lh!$A$11:$ZZ$209,266,FALSE)))</f>
        <v/>
      </c>
      <c r="X33" s="235" t="str">
        <f>IF(ISERROR(VLOOKUP($A33,parlvotes_lh!$A$11:$ZZ$209,286,FALSE))=TRUE,"",IF(VLOOKUP($A33,parlvotes_lh!$A$11:$ZZ$209,286,FALSE)=0,"",VLOOKUP($A33,parlvotes_lh!$A$11:$ZZ$209,286,FALSE)))</f>
        <v/>
      </c>
      <c r="Y33" s="235" t="str">
        <f>IF(ISERROR(VLOOKUP($A33,parlvotes_lh!$A$11:$ZZ$209,306,FALSE))=TRUE,"",IF(VLOOKUP($A33,parlvotes_lh!$A$11:$ZZ$209,306,FALSE)=0,"",VLOOKUP($A33,parlvotes_lh!$A$11:$ZZ$209,306,FALSE)))</f>
        <v/>
      </c>
      <c r="Z33" s="235" t="str">
        <f>IF(ISERROR(VLOOKUP($A33,parlvotes_lh!$A$11:$ZZ$209,326,FALSE))=TRUE,"",IF(VLOOKUP($A33,parlvotes_lh!$A$11:$ZZ$209,326,FALSE)=0,"",VLOOKUP($A33,parlvotes_lh!$A$11:$ZZ$209,326,FALSE)))</f>
        <v/>
      </c>
      <c r="AA33" s="235" t="str">
        <f>IF(ISERROR(VLOOKUP($A33,parlvotes_lh!$A$11:$ZZ$209,346,FALSE))=TRUE,"",IF(VLOOKUP($A33,parlvotes_lh!$A$11:$ZZ$209,346,FALSE)=0,"",VLOOKUP($A33,parlvotes_lh!$A$11:$ZZ$209,346,FALSE)))</f>
        <v/>
      </c>
      <c r="AB33" s="235" t="str">
        <f>IF(ISERROR(VLOOKUP($A33,parlvotes_lh!$A$11:$ZZ$209,366,FALSE))=TRUE,"",IF(VLOOKUP($A33,parlvotes_lh!$A$11:$ZZ$209,366,FALSE)=0,"",VLOOKUP($A33,parlvotes_lh!$A$11:$ZZ$209,366,FALSE)))</f>
        <v/>
      </c>
      <c r="AC33" s="235" t="str">
        <f>IF(ISERROR(VLOOKUP($A33,parlvotes_lh!$A$11:$ZZ$209,386,FALSE))=TRUE,"",IF(VLOOKUP($A33,parlvotes_lh!$A$11:$ZZ$209,386,FALSE)=0,"",VLOOKUP($A33,parlvotes_lh!$A$11:$ZZ$209,386,FALSE)))</f>
        <v/>
      </c>
    </row>
    <row r="34" spans="1:29" ht="13.5" customHeight="1">
      <c r="A34" s="229" t="str">
        <f>IF(info_parties!A43="","",info_parties!A43)</f>
        <v/>
      </c>
      <c r="B34" s="127" t="str">
        <f>IF(A34="","",MID(info_weblinks!$C$3,32,3))</f>
        <v/>
      </c>
      <c r="C34" s="127" t="str">
        <f>IF(info_parties!G43="","",info_parties!G43)</f>
        <v/>
      </c>
      <c r="D34" s="127" t="str">
        <f>IF(info_parties!K43="","",info_parties!K43)</f>
        <v/>
      </c>
      <c r="E34" s="127" t="str">
        <f>IF(info_parties!H43="","",info_parties!H43)</f>
        <v/>
      </c>
      <c r="F34" s="230" t="str">
        <f t="shared" si="0"/>
        <v/>
      </c>
      <c r="G34" s="231" t="str">
        <f t="shared" si="1"/>
        <v/>
      </c>
      <c r="H34" s="232" t="str">
        <f t="shared" si="2"/>
        <v/>
      </c>
      <c r="I34" s="233" t="str">
        <f t="shared" si="3"/>
        <v/>
      </c>
      <c r="J34" s="234" t="str">
        <f>IF(ISERROR(VLOOKUP($A34,parlvotes_lh!$A$11:$ZZ$209,6,FALSE))=TRUE,"",IF(VLOOKUP($A34,parlvotes_lh!$A$11:$ZZ$209,6,FALSE)=0,"",VLOOKUP($A34,parlvotes_lh!$A$11:$ZZ$209,6,FALSE)))</f>
        <v/>
      </c>
      <c r="K34" s="234" t="str">
        <f>IF(ISERROR(VLOOKUP($A34,parlvotes_lh!$A$11:$ZZ$209,26,FALSE))=TRUE,"",IF(VLOOKUP($A34,parlvotes_lh!$A$11:$ZZ$209,26,FALSE)=0,"",VLOOKUP($A34,parlvotes_lh!$A$11:$ZZ$209,26,FALSE)))</f>
        <v/>
      </c>
      <c r="L34" s="234" t="str">
        <f>IF(ISERROR(VLOOKUP($A34,parlvotes_lh!$A$11:$ZZ$209,46,FALSE))=TRUE,"",IF(VLOOKUP($A34,parlvotes_lh!$A$11:$ZZ$209,46,FALSE)=0,"",VLOOKUP($A34,parlvotes_lh!$A$11:$ZZ$209,46,FALSE)))</f>
        <v/>
      </c>
      <c r="M34" s="234" t="str">
        <f>IF(ISERROR(VLOOKUP($A34,parlvotes_lh!$A$11:$ZZ$209,66,FALSE))=TRUE,"",IF(VLOOKUP($A34,parlvotes_lh!$A$11:$ZZ$209,66,FALSE)=0,"",VLOOKUP($A34,parlvotes_lh!$A$11:$ZZ$209,66,FALSE)))</f>
        <v/>
      </c>
      <c r="N34" s="234" t="str">
        <f>IF(ISERROR(VLOOKUP($A34,parlvotes_lh!$A$11:$ZZ$209,86,FALSE))=TRUE,"",IF(VLOOKUP($A34,parlvotes_lh!$A$11:$ZZ$209,86,FALSE)=0,"",VLOOKUP($A34,parlvotes_lh!$A$11:$ZZ$209,86,FALSE)))</f>
        <v/>
      </c>
      <c r="O34" s="234" t="str">
        <f>IF(ISERROR(VLOOKUP($A34,parlvotes_lh!$A$11:$ZZ$209,106,FALSE))=TRUE,"",IF(VLOOKUP($A34,parlvotes_lh!$A$11:$ZZ$209,106,FALSE)=0,"",VLOOKUP($A34,parlvotes_lh!$A$11:$ZZ$209,106,FALSE)))</f>
        <v/>
      </c>
      <c r="P34" s="234" t="str">
        <f>IF(ISERROR(VLOOKUP($A34,parlvotes_lh!$A$11:$ZZ$209,126,FALSE))=TRUE,"",IF(VLOOKUP($A34,parlvotes_lh!$A$11:$ZZ$209,126,FALSE)=0,"",VLOOKUP($A34,parlvotes_lh!$A$11:$ZZ$209,126,FALSE)))</f>
        <v/>
      </c>
      <c r="Q34" s="235" t="str">
        <f>IF(ISERROR(VLOOKUP($A34,parlvotes_lh!$A$11:$ZZ$209,146,FALSE))=TRUE,"",IF(VLOOKUP($A34,parlvotes_lh!$A$11:$ZZ$209,146,FALSE)=0,"",VLOOKUP($A34,parlvotes_lh!$A$11:$ZZ$209,146,FALSE)))</f>
        <v/>
      </c>
      <c r="R34" s="235" t="str">
        <f>IF(ISERROR(VLOOKUP($A34,parlvotes_lh!$A$11:$ZZ$209,166,FALSE))=TRUE,"",IF(VLOOKUP($A34,parlvotes_lh!$A$11:$ZZ$209,166,FALSE)=0,"",VLOOKUP($A34,parlvotes_lh!$A$11:$ZZ$209,166,FALSE)))</f>
        <v/>
      </c>
      <c r="S34" s="235" t="str">
        <f>IF(ISERROR(VLOOKUP($A34,parlvotes_lh!$A$11:$ZZ$209,186,FALSE))=TRUE,"",IF(VLOOKUP($A34,parlvotes_lh!$A$11:$ZZ$209,186,FALSE)=0,"",VLOOKUP($A34,parlvotes_lh!$A$11:$ZZ$209,186,FALSE)))</f>
        <v/>
      </c>
      <c r="T34" s="235" t="str">
        <f>IF(ISERROR(VLOOKUP($A34,parlvotes_lh!$A$11:$ZZ$209,206,FALSE))=TRUE,"",IF(VLOOKUP($A34,parlvotes_lh!$A$11:$ZZ$209,206,FALSE)=0,"",VLOOKUP($A34,parlvotes_lh!$A$11:$ZZ$209,206,FALSE)))</f>
        <v/>
      </c>
      <c r="U34" s="235" t="str">
        <f>IF(ISERROR(VLOOKUP($A34,parlvotes_lh!$A$11:$ZZ$209,226,FALSE))=TRUE,"",IF(VLOOKUP($A34,parlvotes_lh!$A$11:$ZZ$209,226,FALSE)=0,"",VLOOKUP($A34,parlvotes_lh!$A$11:$ZZ$209,226,FALSE)))</f>
        <v/>
      </c>
      <c r="V34" s="235" t="str">
        <f>IF(ISERROR(VLOOKUP($A34,parlvotes_lh!$A$11:$ZZ$209,246,FALSE))=TRUE,"",IF(VLOOKUP($A34,parlvotes_lh!$A$11:$ZZ$209,246,FALSE)=0,"",VLOOKUP($A34,parlvotes_lh!$A$11:$ZZ$209,246,FALSE)))</f>
        <v/>
      </c>
      <c r="W34" s="235" t="str">
        <f>IF(ISERROR(VLOOKUP($A34,parlvotes_lh!$A$11:$ZZ$209,266,FALSE))=TRUE,"",IF(VLOOKUP($A34,parlvotes_lh!$A$11:$ZZ$209,266,FALSE)=0,"",VLOOKUP($A34,parlvotes_lh!$A$11:$ZZ$209,266,FALSE)))</f>
        <v/>
      </c>
      <c r="X34" s="235" t="str">
        <f>IF(ISERROR(VLOOKUP($A34,parlvotes_lh!$A$11:$ZZ$209,286,FALSE))=TRUE,"",IF(VLOOKUP($A34,parlvotes_lh!$A$11:$ZZ$209,286,FALSE)=0,"",VLOOKUP($A34,parlvotes_lh!$A$11:$ZZ$209,286,FALSE)))</f>
        <v/>
      </c>
      <c r="Y34" s="235" t="str">
        <f>IF(ISERROR(VLOOKUP($A34,parlvotes_lh!$A$11:$ZZ$209,306,FALSE))=TRUE,"",IF(VLOOKUP($A34,parlvotes_lh!$A$11:$ZZ$209,306,FALSE)=0,"",VLOOKUP($A34,parlvotes_lh!$A$11:$ZZ$209,306,FALSE)))</f>
        <v/>
      </c>
      <c r="Z34" s="235" t="str">
        <f>IF(ISERROR(VLOOKUP($A34,parlvotes_lh!$A$11:$ZZ$209,326,FALSE))=TRUE,"",IF(VLOOKUP($A34,parlvotes_lh!$A$11:$ZZ$209,326,FALSE)=0,"",VLOOKUP($A34,parlvotes_lh!$A$11:$ZZ$209,326,FALSE)))</f>
        <v/>
      </c>
      <c r="AA34" s="235" t="str">
        <f>IF(ISERROR(VLOOKUP($A34,parlvotes_lh!$A$11:$ZZ$209,346,FALSE))=TRUE,"",IF(VLOOKUP($A34,parlvotes_lh!$A$11:$ZZ$209,346,FALSE)=0,"",VLOOKUP($A34,parlvotes_lh!$A$11:$ZZ$209,346,FALSE)))</f>
        <v/>
      </c>
      <c r="AB34" s="235" t="str">
        <f>IF(ISERROR(VLOOKUP($A34,parlvotes_lh!$A$11:$ZZ$209,366,FALSE))=TRUE,"",IF(VLOOKUP($A34,parlvotes_lh!$A$11:$ZZ$209,366,FALSE)=0,"",VLOOKUP($A34,parlvotes_lh!$A$11:$ZZ$209,366,FALSE)))</f>
        <v/>
      </c>
      <c r="AC34" s="235" t="str">
        <f>IF(ISERROR(VLOOKUP($A34,parlvotes_lh!$A$11:$ZZ$209,386,FALSE))=TRUE,"",IF(VLOOKUP($A34,parlvotes_lh!$A$11:$ZZ$209,386,FALSE)=0,"",VLOOKUP($A34,parlvotes_lh!$A$11:$ZZ$209,386,FALSE)))</f>
        <v/>
      </c>
    </row>
    <row r="35" spans="1:29" ht="13.5" customHeight="1">
      <c r="A35" s="229" t="str">
        <f>IF(info_parties!A44="","",info_parties!A44)</f>
        <v/>
      </c>
      <c r="B35" s="127" t="str">
        <f>IF(A35="","",MID(info_weblinks!$C$3,32,3))</f>
        <v/>
      </c>
      <c r="C35" s="127" t="str">
        <f>IF(info_parties!G44="","",info_parties!G44)</f>
        <v/>
      </c>
      <c r="D35" s="127" t="str">
        <f>IF(info_parties!K44="","",info_parties!K44)</f>
        <v/>
      </c>
      <c r="E35" s="127" t="str">
        <f>IF(info_parties!H44="","",info_parties!H44)</f>
        <v/>
      </c>
      <c r="F35" s="230" t="str">
        <f t="shared" si="0"/>
        <v/>
      </c>
      <c r="G35" s="231" t="str">
        <f t="shared" si="1"/>
        <v/>
      </c>
      <c r="H35" s="232" t="str">
        <f t="shared" si="2"/>
        <v/>
      </c>
      <c r="I35" s="233" t="str">
        <f t="shared" si="3"/>
        <v/>
      </c>
      <c r="J35" s="234" t="str">
        <f>IF(ISERROR(VLOOKUP($A35,parlvotes_lh!$A$11:$ZZ$209,6,FALSE))=TRUE,"",IF(VLOOKUP($A35,parlvotes_lh!$A$11:$ZZ$209,6,FALSE)=0,"",VLOOKUP($A35,parlvotes_lh!$A$11:$ZZ$209,6,FALSE)))</f>
        <v/>
      </c>
      <c r="K35" s="234" t="str">
        <f>IF(ISERROR(VLOOKUP($A35,parlvotes_lh!$A$11:$ZZ$209,26,FALSE))=TRUE,"",IF(VLOOKUP($A35,parlvotes_lh!$A$11:$ZZ$209,26,FALSE)=0,"",VLOOKUP($A35,parlvotes_lh!$A$11:$ZZ$209,26,FALSE)))</f>
        <v/>
      </c>
      <c r="L35" s="234" t="str">
        <f>IF(ISERROR(VLOOKUP($A35,parlvotes_lh!$A$11:$ZZ$209,46,FALSE))=TRUE,"",IF(VLOOKUP($A35,parlvotes_lh!$A$11:$ZZ$209,46,FALSE)=0,"",VLOOKUP($A35,parlvotes_lh!$A$11:$ZZ$209,46,FALSE)))</f>
        <v/>
      </c>
      <c r="M35" s="234" t="str">
        <f>IF(ISERROR(VLOOKUP($A35,parlvotes_lh!$A$11:$ZZ$209,66,FALSE))=TRUE,"",IF(VLOOKUP($A35,parlvotes_lh!$A$11:$ZZ$209,66,FALSE)=0,"",VLOOKUP($A35,parlvotes_lh!$A$11:$ZZ$209,66,FALSE)))</f>
        <v/>
      </c>
      <c r="N35" s="234" t="str">
        <f>IF(ISERROR(VLOOKUP($A35,parlvotes_lh!$A$11:$ZZ$209,86,FALSE))=TRUE,"",IF(VLOOKUP($A35,parlvotes_lh!$A$11:$ZZ$209,86,FALSE)=0,"",VLOOKUP($A35,parlvotes_lh!$A$11:$ZZ$209,86,FALSE)))</f>
        <v/>
      </c>
      <c r="O35" s="234" t="str">
        <f>IF(ISERROR(VLOOKUP($A35,parlvotes_lh!$A$11:$ZZ$209,106,FALSE))=TRUE,"",IF(VLOOKUP($A35,parlvotes_lh!$A$11:$ZZ$209,106,FALSE)=0,"",VLOOKUP($A35,parlvotes_lh!$A$11:$ZZ$209,106,FALSE)))</f>
        <v/>
      </c>
      <c r="P35" s="234" t="str">
        <f>IF(ISERROR(VLOOKUP($A35,parlvotes_lh!$A$11:$ZZ$209,126,FALSE))=TRUE,"",IF(VLOOKUP($A35,parlvotes_lh!$A$11:$ZZ$209,126,FALSE)=0,"",VLOOKUP($A35,parlvotes_lh!$A$11:$ZZ$209,126,FALSE)))</f>
        <v/>
      </c>
      <c r="Q35" s="235" t="str">
        <f>IF(ISERROR(VLOOKUP($A35,parlvotes_lh!$A$11:$ZZ$209,146,FALSE))=TRUE,"",IF(VLOOKUP($A35,parlvotes_lh!$A$11:$ZZ$209,146,FALSE)=0,"",VLOOKUP($A35,parlvotes_lh!$A$11:$ZZ$209,146,FALSE)))</f>
        <v/>
      </c>
      <c r="R35" s="235" t="str">
        <f>IF(ISERROR(VLOOKUP($A35,parlvotes_lh!$A$11:$ZZ$209,166,FALSE))=TRUE,"",IF(VLOOKUP($A35,parlvotes_lh!$A$11:$ZZ$209,166,FALSE)=0,"",VLOOKUP($A35,parlvotes_lh!$A$11:$ZZ$209,166,FALSE)))</f>
        <v/>
      </c>
      <c r="S35" s="235" t="str">
        <f>IF(ISERROR(VLOOKUP($A35,parlvotes_lh!$A$11:$ZZ$209,186,FALSE))=TRUE,"",IF(VLOOKUP($A35,parlvotes_lh!$A$11:$ZZ$209,186,FALSE)=0,"",VLOOKUP($A35,parlvotes_lh!$A$11:$ZZ$209,186,FALSE)))</f>
        <v/>
      </c>
      <c r="T35" s="235" t="str">
        <f>IF(ISERROR(VLOOKUP($A35,parlvotes_lh!$A$11:$ZZ$209,206,FALSE))=TRUE,"",IF(VLOOKUP($A35,parlvotes_lh!$A$11:$ZZ$209,206,FALSE)=0,"",VLOOKUP($A35,parlvotes_lh!$A$11:$ZZ$209,206,FALSE)))</f>
        <v/>
      </c>
      <c r="U35" s="235" t="str">
        <f>IF(ISERROR(VLOOKUP($A35,parlvotes_lh!$A$11:$ZZ$209,226,FALSE))=TRUE,"",IF(VLOOKUP($A35,parlvotes_lh!$A$11:$ZZ$209,226,FALSE)=0,"",VLOOKUP($A35,parlvotes_lh!$A$11:$ZZ$209,226,FALSE)))</f>
        <v/>
      </c>
      <c r="V35" s="235" t="str">
        <f>IF(ISERROR(VLOOKUP($A35,parlvotes_lh!$A$11:$ZZ$209,246,FALSE))=TRUE,"",IF(VLOOKUP($A35,parlvotes_lh!$A$11:$ZZ$209,246,FALSE)=0,"",VLOOKUP($A35,parlvotes_lh!$A$11:$ZZ$209,246,FALSE)))</f>
        <v/>
      </c>
      <c r="W35" s="235" t="str">
        <f>IF(ISERROR(VLOOKUP($A35,parlvotes_lh!$A$11:$ZZ$209,266,FALSE))=TRUE,"",IF(VLOOKUP($A35,parlvotes_lh!$A$11:$ZZ$209,266,FALSE)=0,"",VLOOKUP($A35,parlvotes_lh!$A$11:$ZZ$209,266,FALSE)))</f>
        <v/>
      </c>
      <c r="X35" s="235" t="str">
        <f>IF(ISERROR(VLOOKUP($A35,parlvotes_lh!$A$11:$ZZ$209,286,FALSE))=TRUE,"",IF(VLOOKUP($A35,parlvotes_lh!$A$11:$ZZ$209,286,FALSE)=0,"",VLOOKUP($A35,parlvotes_lh!$A$11:$ZZ$209,286,FALSE)))</f>
        <v/>
      </c>
      <c r="Y35" s="235" t="str">
        <f>IF(ISERROR(VLOOKUP($A35,parlvotes_lh!$A$11:$ZZ$209,306,FALSE))=TRUE,"",IF(VLOOKUP($A35,parlvotes_lh!$A$11:$ZZ$209,306,FALSE)=0,"",VLOOKUP($A35,parlvotes_lh!$A$11:$ZZ$209,306,FALSE)))</f>
        <v/>
      </c>
      <c r="Z35" s="235" t="str">
        <f>IF(ISERROR(VLOOKUP($A35,parlvotes_lh!$A$11:$ZZ$209,326,FALSE))=TRUE,"",IF(VLOOKUP($A35,parlvotes_lh!$A$11:$ZZ$209,326,FALSE)=0,"",VLOOKUP($A35,parlvotes_lh!$A$11:$ZZ$209,326,FALSE)))</f>
        <v/>
      </c>
      <c r="AA35" s="235" t="str">
        <f>IF(ISERROR(VLOOKUP($A35,parlvotes_lh!$A$11:$ZZ$209,346,FALSE))=TRUE,"",IF(VLOOKUP($A35,parlvotes_lh!$A$11:$ZZ$209,346,FALSE)=0,"",VLOOKUP($A35,parlvotes_lh!$A$11:$ZZ$209,346,FALSE)))</f>
        <v/>
      </c>
      <c r="AB35" s="235" t="str">
        <f>IF(ISERROR(VLOOKUP($A35,parlvotes_lh!$A$11:$ZZ$209,366,FALSE))=TRUE,"",IF(VLOOKUP($A35,parlvotes_lh!$A$11:$ZZ$209,366,FALSE)=0,"",VLOOKUP($A35,parlvotes_lh!$A$11:$ZZ$209,366,FALSE)))</f>
        <v/>
      </c>
      <c r="AC35" s="235" t="str">
        <f>IF(ISERROR(VLOOKUP($A35,parlvotes_lh!$A$11:$ZZ$209,386,FALSE))=TRUE,"",IF(VLOOKUP($A35,parlvotes_lh!$A$11:$ZZ$209,386,FALSE)=0,"",VLOOKUP($A35,parlvotes_lh!$A$11:$ZZ$209,386,FALSE)))</f>
        <v/>
      </c>
    </row>
    <row r="36" spans="1:29" ht="13.5" customHeight="1">
      <c r="A36" s="229" t="str">
        <f>IF(info_parties!A45="","",info_parties!A45)</f>
        <v/>
      </c>
      <c r="B36" s="127" t="str">
        <f>IF(A36="","",MID(info_weblinks!$C$3,32,3))</f>
        <v/>
      </c>
      <c r="C36" s="127" t="str">
        <f>IF(info_parties!G45="","",info_parties!G45)</f>
        <v/>
      </c>
      <c r="D36" s="127" t="str">
        <f>IF(info_parties!K45="","",info_parties!K45)</f>
        <v/>
      </c>
      <c r="E36" s="127" t="str">
        <f>IF(info_parties!H45="","",info_parties!H45)</f>
        <v/>
      </c>
      <c r="F36" s="230" t="str">
        <f t="shared" si="0"/>
        <v/>
      </c>
      <c r="G36" s="231" t="str">
        <f t="shared" si="1"/>
        <v/>
      </c>
      <c r="H36" s="232" t="str">
        <f t="shared" si="2"/>
        <v/>
      </c>
      <c r="I36" s="233" t="str">
        <f t="shared" si="3"/>
        <v/>
      </c>
      <c r="J36" s="234" t="str">
        <f>IF(ISERROR(VLOOKUP($A36,parlvotes_lh!$A$11:$ZZ$209,6,FALSE))=TRUE,"",IF(VLOOKUP($A36,parlvotes_lh!$A$11:$ZZ$209,6,FALSE)=0,"",VLOOKUP($A36,parlvotes_lh!$A$11:$ZZ$209,6,FALSE)))</f>
        <v/>
      </c>
      <c r="K36" s="234" t="str">
        <f>IF(ISERROR(VLOOKUP($A36,parlvotes_lh!$A$11:$ZZ$209,26,FALSE))=TRUE,"",IF(VLOOKUP($A36,parlvotes_lh!$A$11:$ZZ$209,26,FALSE)=0,"",VLOOKUP($A36,parlvotes_lh!$A$11:$ZZ$209,26,FALSE)))</f>
        <v/>
      </c>
      <c r="L36" s="234" t="str">
        <f>IF(ISERROR(VLOOKUP($A36,parlvotes_lh!$A$11:$ZZ$209,46,FALSE))=TRUE,"",IF(VLOOKUP($A36,parlvotes_lh!$A$11:$ZZ$209,46,FALSE)=0,"",VLOOKUP($A36,parlvotes_lh!$A$11:$ZZ$209,46,FALSE)))</f>
        <v/>
      </c>
      <c r="M36" s="234" t="str">
        <f>IF(ISERROR(VLOOKUP($A36,parlvotes_lh!$A$11:$ZZ$209,66,FALSE))=TRUE,"",IF(VLOOKUP($A36,parlvotes_lh!$A$11:$ZZ$209,66,FALSE)=0,"",VLOOKUP($A36,parlvotes_lh!$A$11:$ZZ$209,66,FALSE)))</f>
        <v/>
      </c>
      <c r="N36" s="234" t="str">
        <f>IF(ISERROR(VLOOKUP($A36,parlvotes_lh!$A$11:$ZZ$209,86,FALSE))=TRUE,"",IF(VLOOKUP($A36,parlvotes_lh!$A$11:$ZZ$209,86,FALSE)=0,"",VLOOKUP($A36,parlvotes_lh!$A$11:$ZZ$209,86,FALSE)))</f>
        <v/>
      </c>
      <c r="O36" s="234" t="str">
        <f>IF(ISERROR(VLOOKUP($A36,parlvotes_lh!$A$11:$ZZ$209,106,FALSE))=TRUE,"",IF(VLOOKUP($A36,parlvotes_lh!$A$11:$ZZ$209,106,FALSE)=0,"",VLOOKUP($A36,parlvotes_lh!$A$11:$ZZ$209,106,FALSE)))</f>
        <v/>
      </c>
      <c r="P36" s="234" t="str">
        <f>IF(ISERROR(VLOOKUP($A36,parlvotes_lh!$A$11:$ZZ$209,126,FALSE))=TRUE,"",IF(VLOOKUP($A36,parlvotes_lh!$A$11:$ZZ$209,126,FALSE)=0,"",VLOOKUP($A36,parlvotes_lh!$A$11:$ZZ$209,126,FALSE)))</f>
        <v/>
      </c>
      <c r="Q36" s="235" t="str">
        <f>IF(ISERROR(VLOOKUP($A36,parlvotes_lh!$A$11:$ZZ$209,146,FALSE))=TRUE,"",IF(VLOOKUP($A36,parlvotes_lh!$A$11:$ZZ$209,146,FALSE)=0,"",VLOOKUP($A36,parlvotes_lh!$A$11:$ZZ$209,146,FALSE)))</f>
        <v/>
      </c>
      <c r="R36" s="235" t="str">
        <f>IF(ISERROR(VLOOKUP($A36,parlvotes_lh!$A$11:$ZZ$209,166,FALSE))=TRUE,"",IF(VLOOKUP($A36,parlvotes_lh!$A$11:$ZZ$209,166,FALSE)=0,"",VLOOKUP($A36,parlvotes_lh!$A$11:$ZZ$209,166,FALSE)))</f>
        <v/>
      </c>
      <c r="S36" s="235" t="str">
        <f>IF(ISERROR(VLOOKUP($A36,parlvotes_lh!$A$11:$ZZ$209,186,FALSE))=TRUE,"",IF(VLOOKUP($A36,parlvotes_lh!$A$11:$ZZ$209,186,FALSE)=0,"",VLOOKUP($A36,parlvotes_lh!$A$11:$ZZ$209,186,FALSE)))</f>
        <v/>
      </c>
      <c r="T36" s="235" t="str">
        <f>IF(ISERROR(VLOOKUP($A36,parlvotes_lh!$A$11:$ZZ$209,206,FALSE))=TRUE,"",IF(VLOOKUP($A36,parlvotes_lh!$A$11:$ZZ$209,206,FALSE)=0,"",VLOOKUP($A36,parlvotes_lh!$A$11:$ZZ$209,206,FALSE)))</f>
        <v/>
      </c>
      <c r="U36" s="235" t="str">
        <f>IF(ISERROR(VLOOKUP($A36,parlvotes_lh!$A$11:$ZZ$209,226,FALSE))=TRUE,"",IF(VLOOKUP($A36,parlvotes_lh!$A$11:$ZZ$209,226,FALSE)=0,"",VLOOKUP($A36,parlvotes_lh!$A$11:$ZZ$209,226,FALSE)))</f>
        <v/>
      </c>
      <c r="V36" s="235" t="str">
        <f>IF(ISERROR(VLOOKUP($A36,parlvotes_lh!$A$11:$ZZ$209,246,FALSE))=TRUE,"",IF(VLOOKUP($A36,parlvotes_lh!$A$11:$ZZ$209,246,FALSE)=0,"",VLOOKUP($A36,parlvotes_lh!$A$11:$ZZ$209,246,FALSE)))</f>
        <v/>
      </c>
      <c r="W36" s="235" t="str">
        <f>IF(ISERROR(VLOOKUP($A36,parlvotes_lh!$A$11:$ZZ$209,266,FALSE))=TRUE,"",IF(VLOOKUP($A36,parlvotes_lh!$A$11:$ZZ$209,266,FALSE)=0,"",VLOOKUP($A36,parlvotes_lh!$A$11:$ZZ$209,266,FALSE)))</f>
        <v/>
      </c>
      <c r="X36" s="235" t="str">
        <f>IF(ISERROR(VLOOKUP($A36,parlvotes_lh!$A$11:$ZZ$209,286,FALSE))=TRUE,"",IF(VLOOKUP($A36,parlvotes_lh!$A$11:$ZZ$209,286,FALSE)=0,"",VLOOKUP($A36,parlvotes_lh!$A$11:$ZZ$209,286,FALSE)))</f>
        <v/>
      </c>
      <c r="Y36" s="235" t="str">
        <f>IF(ISERROR(VLOOKUP($A36,parlvotes_lh!$A$11:$ZZ$209,306,FALSE))=TRUE,"",IF(VLOOKUP($A36,parlvotes_lh!$A$11:$ZZ$209,306,FALSE)=0,"",VLOOKUP($A36,parlvotes_lh!$A$11:$ZZ$209,306,FALSE)))</f>
        <v/>
      </c>
      <c r="Z36" s="235" t="str">
        <f>IF(ISERROR(VLOOKUP($A36,parlvotes_lh!$A$11:$ZZ$209,326,FALSE))=TRUE,"",IF(VLOOKUP($A36,parlvotes_lh!$A$11:$ZZ$209,326,FALSE)=0,"",VLOOKUP($A36,parlvotes_lh!$A$11:$ZZ$209,326,FALSE)))</f>
        <v/>
      </c>
      <c r="AA36" s="235" t="str">
        <f>IF(ISERROR(VLOOKUP($A36,parlvotes_lh!$A$11:$ZZ$209,346,FALSE))=TRUE,"",IF(VLOOKUP($A36,parlvotes_lh!$A$11:$ZZ$209,346,FALSE)=0,"",VLOOKUP($A36,parlvotes_lh!$A$11:$ZZ$209,346,FALSE)))</f>
        <v/>
      </c>
      <c r="AB36" s="235" t="str">
        <f>IF(ISERROR(VLOOKUP($A36,parlvotes_lh!$A$11:$ZZ$209,366,FALSE))=TRUE,"",IF(VLOOKUP($A36,parlvotes_lh!$A$11:$ZZ$209,366,FALSE)=0,"",VLOOKUP($A36,parlvotes_lh!$A$11:$ZZ$209,366,FALSE)))</f>
        <v/>
      </c>
      <c r="AC36" s="235" t="str">
        <f>IF(ISERROR(VLOOKUP($A36,parlvotes_lh!$A$11:$ZZ$209,386,FALSE))=TRUE,"",IF(VLOOKUP($A36,parlvotes_lh!$A$11:$ZZ$209,386,FALSE)=0,"",VLOOKUP($A36,parlvotes_lh!$A$11:$ZZ$209,386,FALSE)))</f>
        <v/>
      </c>
    </row>
    <row r="37" spans="1:29" ht="13.5" customHeight="1">
      <c r="A37" s="229" t="str">
        <f>IF(info_parties!A46="","",info_parties!A46)</f>
        <v/>
      </c>
      <c r="B37" s="127" t="str">
        <f>IF(A37="","",MID(info_weblinks!$C$3,32,3))</f>
        <v/>
      </c>
      <c r="C37" s="127" t="str">
        <f>IF(info_parties!G46="","",info_parties!G46)</f>
        <v/>
      </c>
      <c r="D37" s="127" t="str">
        <f>IF(info_parties!K46="","",info_parties!K46)</f>
        <v/>
      </c>
      <c r="E37" s="127" t="str">
        <f>IF(info_parties!H46="","",info_parties!H46)</f>
        <v/>
      </c>
      <c r="F37" s="230" t="str">
        <f t="shared" si="0"/>
        <v/>
      </c>
      <c r="G37" s="231" t="str">
        <f t="shared" si="1"/>
        <v/>
      </c>
      <c r="H37" s="232" t="str">
        <f t="shared" si="2"/>
        <v/>
      </c>
      <c r="I37" s="233" t="str">
        <f t="shared" si="3"/>
        <v/>
      </c>
      <c r="J37" s="234" t="str">
        <f>IF(ISERROR(VLOOKUP($A37,parlvotes_lh!$A$11:$ZZ$209,6,FALSE))=TRUE,"",IF(VLOOKUP($A37,parlvotes_lh!$A$11:$ZZ$209,6,FALSE)=0,"",VLOOKUP($A37,parlvotes_lh!$A$11:$ZZ$209,6,FALSE)))</f>
        <v/>
      </c>
      <c r="K37" s="234" t="str">
        <f>IF(ISERROR(VLOOKUP($A37,parlvotes_lh!$A$11:$ZZ$209,26,FALSE))=TRUE,"",IF(VLOOKUP($A37,parlvotes_lh!$A$11:$ZZ$209,26,FALSE)=0,"",VLOOKUP($A37,parlvotes_lh!$A$11:$ZZ$209,26,FALSE)))</f>
        <v/>
      </c>
      <c r="L37" s="234" t="str">
        <f>IF(ISERROR(VLOOKUP($A37,parlvotes_lh!$A$11:$ZZ$209,46,FALSE))=TRUE,"",IF(VLOOKUP($A37,parlvotes_lh!$A$11:$ZZ$209,46,FALSE)=0,"",VLOOKUP($A37,parlvotes_lh!$A$11:$ZZ$209,46,FALSE)))</f>
        <v/>
      </c>
      <c r="M37" s="234" t="str">
        <f>IF(ISERROR(VLOOKUP($A37,parlvotes_lh!$A$11:$ZZ$209,66,FALSE))=TRUE,"",IF(VLOOKUP($A37,parlvotes_lh!$A$11:$ZZ$209,66,FALSE)=0,"",VLOOKUP($A37,parlvotes_lh!$A$11:$ZZ$209,66,FALSE)))</f>
        <v/>
      </c>
      <c r="N37" s="234" t="str">
        <f>IF(ISERROR(VLOOKUP($A37,parlvotes_lh!$A$11:$ZZ$209,86,FALSE))=TRUE,"",IF(VLOOKUP($A37,parlvotes_lh!$A$11:$ZZ$209,86,FALSE)=0,"",VLOOKUP($A37,parlvotes_lh!$A$11:$ZZ$209,86,FALSE)))</f>
        <v/>
      </c>
      <c r="O37" s="234" t="str">
        <f>IF(ISERROR(VLOOKUP($A37,parlvotes_lh!$A$11:$ZZ$209,106,FALSE))=TRUE,"",IF(VLOOKUP($A37,parlvotes_lh!$A$11:$ZZ$209,106,FALSE)=0,"",VLOOKUP($A37,parlvotes_lh!$A$11:$ZZ$209,106,FALSE)))</f>
        <v/>
      </c>
      <c r="P37" s="234" t="str">
        <f>IF(ISERROR(VLOOKUP($A37,parlvotes_lh!$A$11:$ZZ$209,126,FALSE))=TRUE,"",IF(VLOOKUP($A37,parlvotes_lh!$A$11:$ZZ$209,126,FALSE)=0,"",VLOOKUP($A37,parlvotes_lh!$A$11:$ZZ$209,126,FALSE)))</f>
        <v/>
      </c>
      <c r="Q37" s="235" t="str">
        <f>IF(ISERROR(VLOOKUP($A37,parlvotes_lh!$A$11:$ZZ$209,146,FALSE))=TRUE,"",IF(VLOOKUP($A37,parlvotes_lh!$A$11:$ZZ$209,146,FALSE)=0,"",VLOOKUP($A37,parlvotes_lh!$A$11:$ZZ$209,146,FALSE)))</f>
        <v/>
      </c>
      <c r="R37" s="235" t="str">
        <f>IF(ISERROR(VLOOKUP($A37,parlvotes_lh!$A$11:$ZZ$209,166,FALSE))=TRUE,"",IF(VLOOKUP($A37,parlvotes_lh!$A$11:$ZZ$209,166,FALSE)=0,"",VLOOKUP($A37,parlvotes_lh!$A$11:$ZZ$209,166,FALSE)))</f>
        <v/>
      </c>
      <c r="S37" s="235" t="str">
        <f>IF(ISERROR(VLOOKUP($A37,parlvotes_lh!$A$11:$ZZ$209,186,FALSE))=TRUE,"",IF(VLOOKUP($A37,parlvotes_lh!$A$11:$ZZ$209,186,FALSE)=0,"",VLOOKUP($A37,parlvotes_lh!$A$11:$ZZ$209,186,FALSE)))</f>
        <v/>
      </c>
      <c r="T37" s="235" t="str">
        <f>IF(ISERROR(VLOOKUP($A37,parlvotes_lh!$A$11:$ZZ$209,206,FALSE))=TRUE,"",IF(VLOOKUP($A37,parlvotes_lh!$A$11:$ZZ$209,206,FALSE)=0,"",VLOOKUP($A37,parlvotes_lh!$A$11:$ZZ$209,206,FALSE)))</f>
        <v/>
      </c>
      <c r="U37" s="235" t="str">
        <f>IF(ISERROR(VLOOKUP($A37,parlvotes_lh!$A$11:$ZZ$209,226,FALSE))=TRUE,"",IF(VLOOKUP($A37,parlvotes_lh!$A$11:$ZZ$209,226,FALSE)=0,"",VLOOKUP($A37,parlvotes_lh!$A$11:$ZZ$209,226,FALSE)))</f>
        <v/>
      </c>
      <c r="V37" s="235" t="str">
        <f>IF(ISERROR(VLOOKUP($A37,parlvotes_lh!$A$11:$ZZ$209,246,FALSE))=TRUE,"",IF(VLOOKUP($A37,parlvotes_lh!$A$11:$ZZ$209,246,FALSE)=0,"",VLOOKUP($A37,parlvotes_lh!$A$11:$ZZ$209,246,FALSE)))</f>
        <v/>
      </c>
      <c r="W37" s="235" t="str">
        <f>IF(ISERROR(VLOOKUP($A37,parlvotes_lh!$A$11:$ZZ$209,266,FALSE))=TRUE,"",IF(VLOOKUP($A37,parlvotes_lh!$A$11:$ZZ$209,266,FALSE)=0,"",VLOOKUP($A37,parlvotes_lh!$A$11:$ZZ$209,266,FALSE)))</f>
        <v/>
      </c>
      <c r="X37" s="235" t="str">
        <f>IF(ISERROR(VLOOKUP($A37,parlvotes_lh!$A$11:$ZZ$209,286,FALSE))=TRUE,"",IF(VLOOKUP($A37,parlvotes_lh!$A$11:$ZZ$209,286,FALSE)=0,"",VLOOKUP($A37,parlvotes_lh!$A$11:$ZZ$209,286,FALSE)))</f>
        <v/>
      </c>
      <c r="Y37" s="235" t="str">
        <f>IF(ISERROR(VLOOKUP($A37,parlvotes_lh!$A$11:$ZZ$209,306,FALSE))=TRUE,"",IF(VLOOKUP($A37,parlvotes_lh!$A$11:$ZZ$209,306,FALSE)=0,"",VLOOKUP($A37,parlvotes_lh!$A$11:$ZZ$209,306,FALSE)))</f>
        <v/>
      </c>
      <c r="Z37" s="235" t="str">
        <f>IF(ISERROR(VLOOKUP($A37,parlvotes_lh!$A$11:$ZZ$209,326,FALSE))=TRUE,"",IF(VLOOKUP($A37,parlvotes_lh!$A$11:$ZZ$209,326,FALSE)=0,"",VLOOKUP($A37,parlvotes_lh!$A$11:$ZZ$209,326,FALSE)))</f>
        <v/>
      </c>
      <c r="AA37" s="235" t="str">
        <f>IF(ISERROR(VLOOKUP($A37,parlvotes_lh!$A$11:$ZZ$209,346,FALSE))=TRUE,"",IF(VLOOKUP($A37,parlvotes_lh!$A$11:$ZZ$209,346,FALSE)=0,"",VLOOKUP($A37,parlvotes_lh!$A$11:$ZZ$209,346,FALSE)))</f>
        <v/>
      </c>
      <c r="AB37" s="235" t="str">
        <f>IF(ISERROR(VLOOKUP($A37,parlvotes_lh!$A$11:$ZZ$209,366,FALSE))=TRUE,"",IF(VLOOKUP($A37,parlvotes_lh!$A$11:$ZZ$209,366,FALSE)=0,"",VLOOKUP($A37,parlvotes_lh!$A$11:$ZZ$209,366,FALSE)))</f>
        <v/>
      </c>
      <c r="AC37" s="235" t="str">
        <f>IF(ISERROR(VLOOKUP($A37,parlvotes_lh!$A$11:$ZZ$209,386,FALSE))=TRUE,"",IF(VLOOKUP($A37,parlvotes_lh!$A$11:$ZZ$209,386,FALSE)=0,"",VLOOKUP($A37,parlvotes_lh!$A$11:$ZZ$209,386,FALSE)))</f>
        <v/>
      </c>
    </row>
    <row r="38" spans="1:29" ht="13.5" customHeight="1">
      <c r="A38" s="229" t="str">
        <f>IF(info_parties!A47="","",info_parties!A47)</f>
        <v/>
      </c>
      <c r="B38" s="127" t="str">
        <f>IF(A38="","",MID(info_weblinks!$C$3,32,3))</f>
        <v/>
      </c>
      <c r="C38" s="127" t="str">
        <f>IF(info_parties!G47="","",info_parties!G47)</f>
        <v/>
      </c>
      <c r="D38" s="127" t="str">
        <f>IF(info_parties!K47="","",info_parties!K47)</f>
        <v/>
      </c>
      <c r="E38" s="127" t="str">
        <f>IF(info_parties!H47="","",info_parties!H47)</f>
        <v/>
      </c>
      <c r="F38" s="230" t="str">
        <f t="shared" si="0"/>
        <v/>
      </c>
      <c r="G38" s="231" t="str">
        <f t="shared" si="1"/>
        <v/>
      </c>
      <c r="H38" s="232" t="str">
        <f t="shared" si="2"/>
        <v/>
      </c>
      <c r="I38" s="233" t="str">
        <f t="shared" si="3"/>
        <v/>
      </c>
      <c r="J38" s="234" t="str">
        <f>IF(ISERROR(VLOOKUP($A38,parlvotes_lh!$A$11:$ZZ$209,6,FALSE))=TRUE,"",IF(VLOOKUP($A38,parlvotes_lh!$A$11:$ZZ$209,6,FALSE)=0,"",VLOOKUP($A38,parlvotes_lh!$A$11:$ZZ$209,6,FALSE)))</f>
        <v/>
      </c>
      <c r="K38" s="234" t="str">
        <f>IF(ISERROR(VLOOKUP($A38,parlvotes_lh!$A$11:$ZZ$209,26,FALSE))=TRUE,"",IF(VLOOKUP($A38,parlvotes_lh!$A$11:$ZZ$209,26,FALSE)=0,"",VLOOKUP($A38,parlvotes_lh!$A$11:$ZZ$209,26,FALSE)))</f>
        <v/>
      </c>
      <c r="L38" s="234" t="str">
        <f>IF(ISERROR(VLOOKUP($A38,parlvotes_lh!$A$11:$ZZ$209,46,FALSE))=TRUE,"",IF(VLOOKUP($A38,parlvotes_lh!$A$11:$ZZ$209,46,FALSE)=0,"",VLOOKUP($A38,parlvotes_lh!$A$11:$ZZ$209,46,FALSE)))</f>
        <v/>
      </c>
      <c r="M38" s="234" t="str">
        <f>IF(ISERROR(VLOOKUP($A38,parlvotes_lh!$A$11:$ZZ$209,66,FALSE))=TRUE,"",IF(VLOOKUP($A38,parlvotes_lh!$A$11:$ZZ$209,66,FALSE)=0,"",VLOOKUP($A38,parlvotes_lh!$A$11:$ZZ$209,66,FALSE)))</f>
        <v/>
      </c>
      <c r="N38" s="234" t="str">
        <f>IF(ISERROR(VLOOKUP($A38,parlvotes_lh!$A$11:$ZZ$209,86,FALSE))=TRUE,"",IF(VLOOKUP($A38,parlvotes_lh!$A$11:$ZZ$209,86,FALSE)=0,"",VLOOKUP($A38,parlvotes_lh!$A$11:$ZZ$209,86,FALSE)))</f>
        <v/>
      </c>
      <c r="O38" s="234" t="str">
        <f>IF(ISERROR(VLOOKUP($A38,parlvotes_lh!$A$11:$ZZ$209,106,FALSE))=TRUE,"",IF(VLOOKUP($A38,parlvotes_lh!$A$11:$ZZ$209,106,FALSE)=0,"",VLOOKUP($A38,parlvotes_lh!$A$11:$ZZ$209,106,FALSE)))</f>
        <v/>
      </c>
      <c r="P38" s="234" t="str">
        <f>IF(ISERROR(VLOOKUP($A38,parlvotes_lh!$A$11:$ZZ$209,126,FALSE))=TRUE,"",IF(VLOOKUP($A38,parlvotes_lh!$A$11:$ZZ$209,126,FALSE)=0,"",VLOOKUP($A38,parlvotes_lh!$A$11:$ZZ$209,126,FALSE)))</f>
        <v/>
      </c>
      <c r="Q38" s="235" t="str">
        <f>IF(ISERROR(VLOOKUP($A38,parlvotes_lh!$A$11:$ZZ$209,146,FALSE))=TRUE,"",IF(VLOOKUP($A38,parlvotes_lh!$A$11:$ZZ$209,146,FALSE)=0,"",VLOOKUP($A38,parlvotes_lh!$A$11:$ZZ$209,146,FALSE)))</f>
        <v/>
      </c>
      <c r="R38" s="235" t="str">
        <f>IF(ISERROR(VLOOKUP($A38,parlvotes_lh!$A$11:$ZZ$209,166,FALSE))=TRUE,"",IF(VLOOKUP($A38,parlvotes_lh!$A$11:$ZZ$209,166,FALSE)=0,"",VLOOKUP($A38,parlvotes_lh!$A$11:$ZZ$209,166,FALSE)))</f>
        <v/>
      </c>
      <c r="S38" s="235" t="str">
        <f>IF(ISERROR(VLOOKUP($A38,parlvotes_lh!$A$11:$ZZ$209,186,FALSE))=TRUE,"",IF(VLOOKUP($A38,parlvotes_lh!$A$11:$ZZ$209,186,FALSE)=0,"",VLOOKUP($A38,parlvotes_lh!$A$11:$ZZ$209,186,FALSE)))</f>
        <v/>
      </c>
      <c r="T38" s="235" t="str">
        <f>IF(ISERROR(VLOOKUP($A38,parlvotes_lh!$A$11:$ZZ$209,206,FALSE))=TRUE,"",IF(VLOOKUP($A38,parlvotes_lh!$A$11:$ZZ$209,206,FALSE)=0,"",VLOOKUP($A38,parlvotes_lh!$A$11:$ZZ$209,206,FALSE)))</f>
        <v/>
      </c>
      <c r="U38" s="235" t="str">
        <f>IF(ISERROR(VLOOKUP($A38,parlvotes_lh!$A$11:$ZZ$209,226,FALSE))=TRUE,"",IF(VLOOKUP($A38,parlvotes_lh!$A$11:$ZZ$209,226,FALSE)=0,"",VLOOKUP($A38,parlvotes_lh!$A$11:$ZZ$209,226,FALSE)))</f>
        <v/>
      </c>
      <c r="V38" s="235" t="str">
        <f>IF(ISERROR(VLOOKUP($A38,parlvotes_lh!$A$11:$ZZ$209,246,FALSE))=TRUE,"",IF(VLOOKUP($A38,parlvotes_lh!$A$11:$ZZ$209,246,FALSE)=0,"",VLOOKUP($A38,parlvotes_lh!$A$11:$ZZ$209,246,FALSE)))</f>
        <v/>
      </c>
      <c r="W38" s="235" t="str">
        <f>IF(ISERROR(VLOOKUP($A38,parlvotes_lh!$A$11:$ZZ$209,266,FALSE))=TRUE,"",IF(VLOOKUP($A38,parlvotes_lh!$A$11:$ZZ$209,266,FALSE)=0,"",VLOOKUP($A38,parlvotes_lh!$A$11:$ZZ$209,266,FALSE)))</f>
        <v/>
      </c>
      <c r="X38" s="235" t="str">
        <f>IF(ISERROR(VLOOKUP($A38,parlvotes_lh!$A$11:$ZZ$209,286,FALSE))=TRUE,"",IF(VLOOKUP($A38,parlvotes_lh!$A$11:$ZZ$209,286,FALSE)=0,"",VLOOKUP($A38,parlvotes_lh!$A$11:$ZZ$209,286,FALSE)))</f>
        <v/>
      </c>
      <c r="Y38" s="235" t="str">
        <f>IF(ISERROR(VLOOKUP($A38,parlvotes_lh!$A$11:$ZZ$209,306,FALSE))=TRUE,"",IF(VLOOKUP($A38,parlvotes_lh!$A$11:$ZZ$209,306,FALSE)=0,"",VLOOKUP($A38,parlvotes_lh!$A$11:$ZZ$209,306,FALSE)))</f>
        <v/>
      </c>
      <c r="Z38" s="235" t="str">
        <f>IF(ISERROR(VLOOKUP($A38,parlvotes_lh!$A$11:$ZZ$209,326,FALSE))=TRUE,"",IF(VLOOKUP($A38,parlvotes_lh!$A$11:$ZZ$209,326,FALSE)=0,"",VLOOKUP($A38,parlvotes_lh!$A$11:$ZZ$209,326,FALSE)))</f>
        <v/>
      </c>
      <c r="AA38" s="235" t="str">
        <f>IF(ISERROR(VLOOKUP($A38,parlvotes_lh!$A$11:$ZZ$209,346,FALSE))=TRUE,"",IF(VLOOKUP($A38,parlvotes_lh!$A$11:$ZZ$209,346,FALSE)=0,"",VLOOKUP($A38,parlvotes_lh!$A$11:$ZZ$209,346,FALSE)))</f>
        <v/>
      </c>
      <c r="AB38" s="235" t="str">
        <f>IF(ISERROR(VLOOKUP($A38,parlvotes_lh!$A$11:$ZZ$209,366,FALSE))=TRUE,"",IF(VLOOKUP($A38,parlvotes_lh!$A$11:$ZZ$209,366,FALSE)=0,"",VLOOKUP($A38,parlvotes_lh!$A$11:$ZZ$209,366,FALSE)))</f>
        <v/>
      </c>
      <c r="AC38" s="235" t="str">
        <f>IF(ISERROR(VLOOKUP($A38,parlvotes_lh!$A$11:$ZZ$209,386,FALSE))=TRUE,"",IF(VLOOKUP($A38,parlvotes_lh!$A$11:$ZZ$209,386,FALSE)=0,"",VLOOKUP($A38,parlvotes_lh!$A$11:$ZZ$209,386,FALSE)))</f>
        <v/>
      </c>
    </row>
    <row r="39" spans="1:29" ht="13.5" customHeight="1">
      <c r="A39" s="229" t="str">
        <f>IF(info_parties!A48="","",info_parties!A48)</f>
        <v/>
      </c>
      <c r="B39" s="127" t="str">
        <f>IF(A39="","",MID(info_weblinks!$C$3,32,3))</f>
        <v/>
      </c>
      <c r="C39" s="127" t="str">
        <f>IF(info_parties!G48="","",info_parties!G48)</f>
        <v/>
      </c>
      <c r="D39" s="127" t="str">
        <f>IF(info_parties!K48="","",info_parties!K48)</f>
        <v/>
      </c>
      <c r="E39" s="127" t="str">
        <f>IF(info_parties!H48="","",info_parties!H48)</f>
        <v/>
      </c>
      <c r="F39" s="230" t="str">
        <f t="shared" si="0"/>
        <v/>
      </c>
      <c r="G39" s="231" t="str">
        <f t="shared" si="1"/>
        <v/>
      </c>
      <c r="H39" s="232" t="str">
        <f t="shared" si="2"/>
        <v/>
      </c>
      <c r="I39" s="233" t="str">
        <f t="shared" si="3"/>
        <v/>
      </c>
      <c r="J39" s="234" t="str">
        <f>IF(ISERROR(VLOOKUP($A39,parlvotes_lh!$A$11:$ZZ$209,6,FALSE))=TRUE,"",IF(VLOOKUP($A39,parlvotes_lh!$A$11:$ZZ$209,6,FALSE)=0,"",VLOOKUP($A39,parlvotes_lh!$A$11:$ZZ$209,6,FALSE)))</f>
        <v/>
      </c>
      <c r="K39" s="234" t="str">
        <f>IF(ISERROR(VLOOKUP($A39,parlvotes_lh!$A$11:$ZZ$209,26,FALSE))=TRUE,"",IF(VLOOKUP($A39,parlvotes_lh!$A$11:$ZZ$209,26,FALSE)=0,"",VLOOKUP($A39,parlvotes_lh!$A$11:$ZZ$209,26,FALSE)))</f>
        <v/>
      </c>
      <c r="L39" s="234" t="str">
        <f>IF(ISERROR(VLOOKUP($A39,parlvotes_lh!$A$11:$ZZ$209,46,FALSE))=TRUE,"",IF(VLOOKUP($A39,parlvotes_lh!$A$11:$ZZ$209,46,FALSE)=0,"",VLOOKUP($A39,parlvotes_lh!$A$11:$ZZ$209,46,FALSE)))</f>
        <v/>
      </c>
      <c r="M39" s="234" t="str">
        <f>IF(ISERROR(VLOOKUP($A39,parlvotes_lh!$A$11:$ZZ$209,66,FALSE))=TRUE,"",IF(VLOOKUP($A39,parlvotes_lh!$A$11:$ZZ$209,66,FALSE)=0,"",VLOOKUP($A39,parlvotes_lh!$A$11:$ZZ$209,66,FALSE)))</f>
        <v/>
      </c>
      <c r="N39" s="234" t="str">
        <f>IF(ISERROR(VLOOKUP($A39,parlvotes_lh!$A$11:$ZZ$209,86,FALSE))=TRUE,"",IF(VLOOKUP($A39,parlvotes_lh!$A$11:$ZZ$209,86,FALSE)=0,"",VLOOKUP($A39,parlvotes_lh!$A$11:$ZZ$209,86,FALSE)))</f>
        <v/>
      </c>
      <c r="O39" s="234" t="str">
        <f>IF(ISERROR(VLOOKUP($A39,parlvotes_lh!$A$11:$ZZ$209,106,FALSE))=TRUE,"",IF(VLOOKUP($A39,parlvotes_lh!$A$11:$ZZ$209,106,FALSE)=0,"",VLOOKUP($A39,parlvotes_lh!$A$11:$ZZ$209,106,FALSE)))</f>
        <v/>
      </c>
      <c r="P39" s="234" t="str">
        <f>IF(ISERROR(VLOOKUP($A39,parlvotes_lh!$A$11:$ZZ$209,126,FALSE))=TRUE,"",IF(VLOOKUP($A39,parlvotes_lh!$A$11:$ZZ$209,126,FALSE)=0,"",VLOOKUP($A39,parlvotes_lh!$A$11:$ZZ$209,126,FALSE)))</f>
        <v/>
      </c>
      <c r="Q39" s="235" t="str">
        <f>IF(ISERROR(VLOOKUP($A39,parlvotes_lh!$A$11:$ZZ$209,146,FALSE))=TRUE,"",IF(VLOOKUP($A39,parlvotes_lh!$A$11:$ZZ$209,146,FALSE)=0,"",VLOOKUP($A39,parlvotes_lh!$A$11:$ZZ$209,146,FALSE)))</f>
        <v/>
      </c>
      <c r="R39" s="235" t="str">
        <f>IF(ISERROR(VLOOKUP($A39,parlvotes_lh!$A$11:$ZZ$209,166,FALSE))=TRUE,"",IF(VLOOKUP($A39,parlvotes_lh!$A$11:$ZZ$209,166,FALSE)=0,"",VLOOKUP($A39,parlvotes_lh!$A$11:$ZZ$209,166,FALSE)))</f>
        <v/>
      </c>
      <c r="S39" s="235" t="str">
        <f>IF(ISERROR(VLOOKUP($A39,parlvotes_lh!$A$11:$ZZ$209,186,FALSE))=TRUE,"",IF(VLOOKUP($A39,parlvotes_lh!$A$11:$ZZ$209,186,FALSE)=0,"",VLOOKUP($A39,parlvotes_lh!$A$11:$ZZ$209,186,FALSE)))</f>
        <v/>
      </c>
      <c r="T39" s="235" t="str">
        <f>IF(ISERROR(VLOOKUP($A39,parlvotes_lh!$A$11:$ZZ$209,206,FALSE))=TRUE,"",IF(VLOOKUP($A39,parlvotes_lh!$A$11:$ZZ$209,206,FALSE)=0,"",VLOOKUP($A39,parlvotes_lh!$A$11:$ZZ$209,206,FALSE)))</f>
        <v/>
      </c>
      <c r="U39" s="235" t="str">
        <f>IF(ISERROR(VLOOKUP($A39,parlvotes_lh!$A$11:$ZZ$209,226,FALSE))=TRUE,"",IF(VLOOKUP($A39,parlvotes_lh!$A$11:$ZZ$209,226,FALSE)=0,"",VLOOKUP($A39,parlvotes_lh!$A$11:$ZZ$209,226,FALSE)))</f>
        <v/>
      </c>
      <c r="V39" s="235" t="str">
        <f>IF(ISERROR(VLOOKUP($A39,parlvotes_lh!$A$11:$ZZ$209,246,FALSE))=TRUE,"",IF(VLOOKUP($A39,parlvotes_lh!$A$11:$ZZ$209,246,FALSE)=0,"",VLOOKUP($A39,parlvotes_lh!$A$11:$ZZ$209,246,FALSE)))</f>
        <v/>
      </c>
      <c r="W39" s="235" t="str">
        <f>IF(ISERROR(VLOOKUP($A39,parlvotes_lh!$A$11:$ZZ$209,266,FALSE))=TRUE,"",IF(VLOOKUP($A39,parlvotes_lh!$A$11:$ZZ$209,266,FALSE)=0,"",VLOOKUP($A39,parlvotes_lh!$A$11:$ZZ$209,266,FALSE)))</f>
        <v/>
      </c>
      <c r="X39" s="235" t="str">
        <f>IF(ISERROR(VLOOKUP($A39,parlvotes_lh!$A$11:$ZZ$209,286,FALSE))=TRUE,"",IF(VLOOKUP($A39,parlvotes_lh!$A$11:$ZZ$209,286,FALSE)=0,"",VLOOKUP($A39,parlvotes_lh!$A$11:$ZZ$209,286,FALSE)))</f>
        <v/>
      </c>
      <c r="Y39" s="235" t="str">
        <f>IF(ISERROR(VLOOKUP($A39,parlvotes_lh!$A$11:$ZZ$209,306,FALSE))=TRUE,"",IF(VLOOKUP($A39,parlvotes_lh!$A$11:$ZZ$209,306,FALSE)=0,"",VLOOKUP($A39,parlvotes_lh!$A$11:$ZZ$209,306,FALSE)))</f>
        <v/>
      </c>
      <c r="Z39" s="235" t="str">
        <f>IF(ISERROR(VLOOKUP($A39,parlvotes_lh!$A$11:$ZZ$209,326,FALSE))=TRUE,"",IF(VLOOKUP($A39,parlvotes_lh!$A$11:$ZZ$209,326,FALSE)=0,"",VLOOKUP($A39,parlvotes_lh!$A$11:$ZZ$209,326,FALSE)))</f>
        <v/>
      </c>
      <c r="AA39" s="235" t="str">
        <f>IF(ISERROR(VLOOKUP($A39,parlvotes_lh!$A$11:$ZZ$209,346,FALSE))=TRUE,"",IF(VLOOKUP($A39,parlvotes_lh!$A$11:$ZZ$209,346,FALSE)=0,"",VLOOKUP($A39,parlvotes_lh!$A$11:$ZZ$209,346,FALSE)))</f>
        <v/>
      </c>
      <c r="AB39" s="235" t="str">
        <f>IF(ISERROR(VLOOKUP($A39,parlvotes_lh!$A$11:$ZZ$209,366,FALSE))=TRUE,"",IF(VLOOKUP($A39,parlvotes_lh!$A$11:$ZZ$209,366,FALSE)=0,"",VLOOKUP($A39,parlvotes_lh!$A$11:$ZZ$209,366,FALSE)))</f>
        <v/>
      </c>
      <c r="AC39" s="235" t="str">
        <f>IF(ISERROR(VLOOKUP($A39,parlvotes_lh!$A$11:$ZZ$209,386,FALSE))=TRUE,"",IF(VLOOKUP($A39,parlvotes_lh!$A$11:$ZZ$209,386,FALSE)=0,"",VLOOKUP($A39,parlvotes_lh!$A$11:$ZZ$209,386,FALSE)))</f>
        <v/>
      </c>
    </row>
    <row r="40" spans="1:29" ht="13.5" customHeight="1">
      <c r="A40" s="229" t="str">
        <f>IF(info_parties!A49="","",info_parties!A49)</f>
        <v/>
      </c>
      <c r="B40" s="127" t="str">
        <f>IF(A40="","",MID(info_weblinks!$C$3,32,3))</f>
        <v/>
      </c>
      <c r="C40" s="127" t="str">
        <f>IF(info_parties!G49="","",info_parties!G49)</f>
        <v/>
      </c>
      <c r="D40" s="127" t="str">
        <f>IF(info_parties!K49="","",info_parties!K49)</f>
        <v/>
      </c>
      <c r="E40" s="127" t="str">
        <f>IF(info_parties!H49="","",info_parties!H49)</f>
        <v/>
      </c>
      <c r="F40" s="230" t="str">
        <f t="shared" si="0"/>
        <v/>
      </c>
      <c r="G40" s="231" t="str">
        <f t="shared" si="1"/>
        <v/>
      </c>
      <c r="H40" s="232" t="str">
        <f t="shared" si="2"/>
        <v/>
      </c>
      <c r="I40" s="233" t="str">
        <f t="shared" si="3"/>
        <v/>
      </c>
      <c r="J40" s="234" t="str">
        <f>IF(ISERROR(VLOOKUP($A40,parlvotes_lh!$A$11:$ZZ$209,6,FALSE))=TRUE,"",IF(VLOOKUP($A40,parlvotes_lh!$A$11:$ZZ$209,6,FALSE)=0,"",VLOOKUP($A40,parlvotes_lh!$A$11:$ZZ$209,6,FALSE)))</f>
        <v/>
      </c>
      <c r="K40" s="234" t="str">
        <f>IF(ISERROR(VLOOKUP($A40,parlvotes_lh!$A$11:$ZZ$209,26,FALSE))=TRUE,"",IF(VLOOKUP($A40,parlvotes_lh!$A$11:$ZZ$209,26,FALSE)=0,"",VLOOKUP($A40,parlvotes_lh!$A$11:$ZZ$209,26,FALSE)))</f>
        <v/>
      </c>
      <c r="L40" s="234" t="str">
        <f>IF(ISERROR(VLOOKUP($A40,parlvotes_lh!$A$11:$ZZ$209,46,FALSE))=TRUE,"",IF(VLOOKUP($A40,parlvotes_lh!$A$11:$ZZ$209,46,FALSE)=0,"",VLOOKUP($A40,parlvotes_lh!$A$11:$ZZ$209,46,FALSE)))</f>
        <v/>
      </c>
      <c r="M40" s="234" t="str">
        <f>IF(ISERROR(VLOOKUP($A40,parlvotes_lh!$A$11:$ZZ$209,66,FALSE))=TRUE,"",IF(VLOOKUP($A40,parlvotes_lh!$A$11:$ZZ$209,66,FALSE)=0,"",VLOOKUP($A40,parlvotes_lh!$A$11:$ZZ$209,66,FALSE)))</f>
        <v/>
      </c>
      <c r="N40" s="234" t="str">
        <f>IF(ISERROR(VLOOKUP($A40,parlvotes_lh!$A$11:$ZZ$209,86,FALSE))=TRUE,"",IF(VLOOKUP($A40,parlvotes_lh!$A$11:$ZZ$209,86,FALSE)=0,"",VLOOKUP($A40,parlvotes_lh!$A$11:$ZZ$209,86,FALSE)))</f>
        <v/>
      </c>
      <c r="O40" s="234" t="str">
        <f>IF(ISERROR(VLOOKUP($A40,parlvotes_lh!$A$11:$ZZ$209,106,FALSE))=TRUE,"",IF(VLOOKUP($A40,parlvotes_lh!$A$11:$ZZ$209,106,FALSE)=0,"",VLOOKUP($A40,parlvotes_lh!$A$11:$ZZ$209,106,FALSE)))</f>
        <v/>
      </c>
      <c r="P40" s="234" t="str">
        <f>IF(ISERROR(VLOOKUP($A40,parlvotes_lh!$A$11:$ZZ$209,126,FALSE))=TRUE,"",IF(VLOOKUP($A40,parlvotes_lh!$A$11:$ZZ$209,126,FALSE)=0,"",VLOOKUP($A40,parlvotes_lh!$A$11:$ZZ$209,126,FALSE)))</f>
        <v/>
      </c>
      <c r="Q40" s="235" t="str">
        <f>IF(ISERROR(VLOOKUP($A40,parlvotes_lh!$A$11:$ZZ$209,146,FALSE))=TRUE,"",IF(VLOOKUP($A40,parlvotes_lh!$A$11:$ZZ$209,146,FALSE)=0,"",VLOOKUP($A40,parlvotes_lh!$A$11:$ZZ$209,146,FALSE)))</f>
        <v/>
      </c>
      <c r="R40" s="235" t="str">
        <f>IF(ISERROR(VLOOKUP($A40,parlvotes_lh!$A$11:$ZZ$209,166,FALSE))=TRUE,"",IF(VLOOKUP($A40,parlvotes_lh!$A$11:$ZZ$209,166,FALSE)=0,"",VLOOKUP($A40,parlvotes_lh!$A$11:$ZZ$209,166,FALSE)))</f>
        <v/>
      </c>
      <c r="S40" s="235" t="str">
        <f>IF(ISERROR(VLOOKUP($A40,parlvotes_lh!$A$11:$ZZ$209,186,FALSE))=TRUE,"",IF(VLOOKUP($A40,parlvotes_lh!$A$11:$ZZ$209,186,FALSE)=0,"",VLOOKUP($A40,parlvotes_lh!$A$11:$ZZ$209,186,FALSE)))</f>
        <v/>
      </c>
      <c r="T40" s="235" t="str">
        <f>IF(ISERROR(VLOOKUP($A40,parlvotes_lh!$A$11:$ZZ$209,206,FALSE))=TRUE,"",IF(VLOOKUP($A40,parlvotes_lh!$A$11:$ZZ$209,206,FALSE)=0,"",VLOOKUP($A40,parlvotes_lh!$A$11:$ZZ$209,206,FALSE)))</f>
        <v/>
      </c>
      <c r="U40" s="235" t="str">
        <f>IF(ISERROR(VLOOKUP($A40,parlvotes_lh!$A$11:$ZZ$209,226,FALSE))=TRUE,"",IF(VLOOKUP($A40,parlvotes_lh!$A$11:$ZZ$209,226,FALSE)=0,"",VLOOKUP($A40,parlvotes_lh!$A$11:$ZZ$209,226,FALSE)))</f>
        <v/>
      </c>
      <c r="V40" s="235" t="str">
        <f>IF(ISERROR(VLOOKUP($A40,parlvotes_lh!$A$11:$ZZ$209,246,FALSE))=TRUE,"",IF(VLOOKUP($A40,parlvotes_lh!$A$11:$ZZ$209,246,FALSE)=0,"",VLOOKUP($A40,parlvotes_lh!$A$11:$ZZ$209,246,FALSE)))</f>
        <v/>
      </c>
      <c r="W40" s="235" t="str">
        <f>IF(ISERROR(VLOOKUP($A40,parlvotes_lh!$A$11:$ZZ$209,266,FALSE))=TRUE,"",IF(VLOOKUP($A40,parlvotes_lh!$A$11:$ZZ$209,266,FALSE)=0,"",VLOOKUP($A40,parlvotes_lh!$A$11:$ZZ$209,266,FALSE)))</f>
        <v/>
      </c>
      <c r="X40" s="235" t="str">
        <f>IF(ISERROR(VLOOKUP($A40,parlvotes_lh!$A$11:$ZZ$209,286,FALSE))=TRUE,"",IF(VLOOKUP($A40,parlvotes_lh!$A$11:$ZZ$209,286,FALSE)=0,"",VLOOKUP($A40,parlvotes_lh!$A$11:$ZZ$209,286,FALSE)))</f>
        <v/>
      </c>
      <c r="Y40" s="235" t="str">
        <f>IF(ISERROR(VLOOKUP($A40,parlvotes_lh!$A$11:$ZZ$209,306,FALSE))=TRUE,"",IF(VLOOKUP($A40,parlvotes_lh!$A$11:$ZZ$209,306,FALSE)=0,"",VLOOKUP($A40,parlvotes_lh!$A$11:$ZZ$209,306,FALSE)))</f>
        <v/>
      </c>
      <c r="Z40" s="235" t="str">
        <f>IF(ISERROR(VLOOKUP($A40,parlvotes_lh!$A$11:$ZZ$209,326,FALSE))=TRUE,"",IF(VLOOKUP($A40,parlvotes_lh!$A$11:$ZZ$209,326,FALSE)=0,"",VLOOKUP($A40,parlvotes_lh!$A$11:$ZZ$209,326,FALSE)))</f>
        <v/>
      </c>
      <c r="AA40" s="235" t="str">
        <f>IF(ISERROR(VLOOKUP($A40,parlvotes_lh!$A$11:$ZZ$209,346,FALSE))=TRUE,"",IF(VLOOKUP($A40,parlvotes_lh!$A$11:$ZZ$209,346,FALSE)=0,"",VLOOKUP($A40,parlvotes_lh!$A$11:$ZZ$209,346,FALSE)))</f>
        <v/>
      </c>
      <c r="AB40" s="235" t="str">
        <f>IF(ISERROR(VLOOKUP($A40,parlvotes_lh!$A$11:$ZZ$209,366,FALSE))=TRUE,"",IF(VLOOKUP($A40,parlvotes_lh!$A$11:$ZZ$209,366,FALSE)=0,"",VLOOKUP($A40,parlvotes_lh!$A$11:$ZZ$209,366,FALSE)))</f>
        <v/>
      </c>
      <c r="AC40" s="235" t="str">
        <f>IF(ISERROR(VLOOKUP($A40,parlvotes_lh!$A$11:$ZZ$209,386,FALSE))=TRUE,"",IF(VLOOKUP($A40,parlvotes_lh!$A$11:$ZZ$209,386,FALSE)=0,"",VLOOKUP($A40,parlvotes_lh!$A$11:$ZZ$209,386,FALSE)))</f>
        <v/>
      </c>
    </row>
    <row r="41" spans="1:29" ht="13.5" customHeight="1">
      <c r="A41" s="229" t="str">
        <f>IF(info_parties!A50="","",info_parties!A50)</f>
        <v/>
      </c>
      <c r="B41" s="127" t="str">
        <f>IF(A41="","",MID(info_weblinks!$C$3,32,3))</f>
        <v/>
      </c>
      <c r="C41" s="127" t="str">
        <f>IF(info_parties!G50="","",info_parties!G50)</f>
        <v/>
      </c>
      <c r="D41" s="127" t="str">
        <f>IF(info_parties!K50="","",info_parties!K50)</f>
        <v/>
      </c>
      <c r="E41" s="127" t="str">
        <f>IF(info_parties!H50="","",info_parties!H50)</f>
        <v/>
      </c>
      <c r="F41" s="230" t="str">
        <f t="shared" si="0"/>
        <v/>
      </c>
      <c r="G41" s="231" t="str">
        <f t="shared" si="1"/>
        <v/>
      </c>
      <c r="H41" s="232" t="str">
        <f t="shared" si="2"/>
        <v/>
      </c>
      <c r="I41" s="233" t="str">
        <f t="shared" si="3"/>
        <v/>
      </c>
      <c r="J41" s="234" t="str">
        <f>IF(ISERROR(VLOOKUP($A41,parlvotes_lh!$A$11:$ZZ$209,6,FALSE))=TRUE,"",IF(VLOOKUP($A41,parlvotes_lh!$A$11:$ZZ$209,6,FALSE)=0,"",VLOOKUP($A41,parlvotes_lh!$A$11:$ZZ$209,6,FALSE)))</f>
        <v/>
      </c>
      <c r="K41" s="234" t="str">
        <f>IF(ISERROR(VLOOKUP($A41,parlvotes_lh!$A$11:$ZZ$209,26,FALSE))=TRUE,"",IF(VLOOKUP($A41,parlvotes_lh!$A$11:$ZZ$209,26,FALSE)=0,"",VLOOKUP($A41,parlvotes_lh!$A$11:$ZZ$209,26,FALSE)))</f>
        <v/>
      </c>
      <c r="L41" s="234" t="str">
        <f>IF(ISERROR(VLOOKUP($A41,parlvotes_lh!$A$11:$ZZ$209,46,FALSE))=TRUE,"",IF(VLOOKUP($A41,parlvotes_lh!$A$11:$ZZ$209,46,FALSE)=0,"",VLOOKUP($A41,parlvotes_lh!$A$11:$ZZ$209,46,FALSE)))</f>
        <v/>
      </c>
      <c r="M41" s="234" t="str">
        <f>IF(ISERROR(VLOOKUP($A41,parlvotes_lh!$A$11:$ZZ$209,66,FALSE))=TRUE,"",IF(VLOOKUP($A41,parlvotes_lh!$A$11:$ZZ$209,66,FALSE)=0,"",VLOOKUP($A41,parlvotes_lh!$A$11:$ZZ$209,66,FALSE)))</f>
        <v/>
      </c>
      <c r="N41" s="234" t="str">
        <f>IF(ISERROR(VLOOKUP($A41,parlvotes_lh!$A$11:$ZZ$209,86,FALSE))=TRUE,"",IF(VLOOKUP($A41,parlvotes_lh!$A$11:$ZZ$209,86,FALSE)=0,"",VLOOKUP($A41,parlvotes_lh!$A$11:$ZZ$209,86,FALSE)))</f>
        <v/>
      </c>
      <c r="O41" s="234" t="str">
        <f>IF(ISERROR(VLOOKUP($A41,parlvotes_lh!$A$11:$ZZ$209,106,FALSE))=TRUE,"",IF(VLOOKUP($A41,parlvotes_lh!$A$11:$ZZ$209,106,FALSE)=0,"",VLOOKUP($A41,parlvotes_lh!$A$11:$ZZ$209,106,FALSE)))</f>
        <v/>
      </c>
      <c r="P41" s="234" t="str">
        <f>IF(ISERROR(VLOOKUP($A41,parlvotes_lh!$A$11:$ZZ$209,126,FALSE))=TRUE,"",IF(VLOOKUP($A41,parlvotes_lh!$A$11:$ZZ$209,126,FALSE)=0,"",VLOOKUP($A41,parlvotes_lh!$A$11:$ZZ$209,126,FALSE)))</f>
        <v/>
      </c>
      <c r="Q41" s="235" t="str">
        <f>IF(ISERROR(VLOOKUP($A41,parlvotes_lh!$A$11:$ZZ$209,146,FALSE))=TRUE,"",IF(VLOOKUP($A41,parlvotes_lh!$A$11:$ZZ$209,146,FALSE)=0,"",VLOOKUP($A41,parlvotes_lh!$A$11:$ZZ$209,146,FALSE)))</f>
        <v/>
      </c>
      <c r="R41" s="235" t="str">
        <f>IF(ISERROR(VLOOKUP($A41,parlvotes_lh!$A$11:$ZZ$209,166,FALSE))=TRUE,"",IF(VLOOKUP($A41,parlvotes_lh!$A$11:$ZZ$209,166,FALSE)=0,"",VLOOKUP($A41,parlvotes_lh!$A$11:$ZZ$209,166,FALSE)))</f>
        <v/>
      </c>
      <c r="S41" s="235" t="str">
        <f>IF(ISERROR(VLOOKUP($A41,parlvotes_lh!$A$11:$ZZ$209,186,FALSE))=TRUE,"",IF(VLOOKUP($A41,parlvotes_lh!$A$11:$ZZ$209,186,FALSE)=0,"",VLOOKUP($A41,parlvotes_lh!$A$11:$ZZ$209,186,FALSE)))</f>
        <v/>
      </c>
      <c r="T41" s="235" t="str">
        <f>IF(ISERROR(VLOOKUP($A41,parlvotes_lh!$A$11:$ZZ$209,206,FALSE))=TRUE,"",IF(VLOOKUP($A41,parlvotes_lh!$A$11:$ZZ$209,206,FALSE)=0,"",VLOOKUP($A41,parlvotes_lh!$A$11:$ZZ$209,206,FALSE)))</f>
        <v/>
      </c>
      <c r="U41" s="235" t="str">
        <f>IF(ISERROR(VLOOKUP($A41,parlvotes_lh!$A$11:$ZZ$209,226,FALSE))=TRUE,"",IF(VLOOKUP($A41,parlvotes_lh!$A$11:$ZZ$209,226,FALSE)=0,"",VLOOKUP($A41,parlvotes_lh!$A$11:$ZZ$209,226,FALSE)))</f>
        <v/>
      </c>
      <c r="V41" s="235" t="str">
        <f>IF(ISERROR(VLOOKUP($A41,parlvotes_lh!$A$11:$ZZ$209,246,FALSE))=TRUE,"",IF(VLOOKUP($A41,parlvotes_lh!$A$11:$ZZ$209,246,FALSE)=0,"",VLOOKUP($A41,parlvotes_lh!$A$11:$ZZ$209,246,FALSE)))</f>
        <v/>
      </c>
      <c r="W41" s="235" t="str">
        <f>IF(ISERROR(VLOOKUP($A41,parlvotes_lh!$A$11:$ZZ$209,266,FALSE))=TRUE,"",IF(VLOOKUP($A41,parlvotes_lh!$A$11:$ZZ$209,266,FALSE)=0,"",VLOOKUP($A41,parlvotes_lh!$A$11:$ZZ$209,266,FALSE)))</f>
        <v/>
      </c>
      <c r="X41" s="235" t="str">
        <f>IF(ISERROR(VLOOKUP($A41,parlvotes_lh!$A$11:$ZZ$209,286,FALSE))=TRUE,"",IF(VLOOKUP($A41,parlvotes_lh!$A$11:$ZZ$209,286,FALSE)=0,"",VLOOKUP($A41,parlvotes_lh!$A$11:$ZZ$209,286,FALSE)))</f>
        <v/>
      </c>
      <c r="Y41" s="235" t="str">
        <f>IF(ISERROR(VLOOKUP($A41,parlvotes_lh!$A$11:$ZZ$209,306,FALSE))=TRUE,"",IF(VLOOKUP($A41,parlvotes_lh!$A$11:$ZZ$209,306,FALSE)=0,"",VLOOKUP($A41,parlvotes_lh!$A$11:$ZZ$209,306,FALSE)))</f>
        <v/>
      </c>
      <c r="Z41" s="235" t="str">
        <f>IF(ISERROR(VLOOKUP($A41,parlvotes_lh!$A$11:$ZZ$209,326,FALSE))=TRUE,"",IF(VLOOKUP($A41,parlvotes_lh!$A$11:$ZZ$209,326,FALSE)=0,"",VLOOKUP($A41,parlvotes_lh!$A$11:$ZZ$209,326,FALSE)))</f>
        <v/>
      </c>
      <c r="AA41" s="235" t="str">
        <f>IF(ISERROR(VLOOKUP($A41,parlvotes_lh!$A$11:$ZZ$209,346,FALSE))=TRUE,"",IF(VLOOKUP($A41,parlvotes_lh!$A$11:$ZZ$209,346,FALSE)=0,"",VLOOKUP($A41,parlvotes_lh!$A$11:$ZZ$209,346,FALSE)))</f>
        <v/>
      </c>
      <c r="AB41" s="235" t="str">
        <f>IF(ISERROR(VLOOKUP($A41,parlvotes_lh!$A$11:$ZZ$209,366,FALSE))=TRUE,"",IF(VLOOKUP($A41,parlvotes_lh!$A$11:$ZZ$209,366,FALSE)=0,"",VLOOKUP($A41,parlvotes_lh!$A$11:$ZZ$209,366,FALSE)))</f>
        <v/>
      </c>
      <c r="AC41" s="235" t="str">
        <f>IF(ISERROR(VLOOKUP($A41,parlvotes_lh!$A$11:$ZZ$209,386,FALSE))=TRUE,"",IF(VLOOKUP($A41,parlvotes_lh!$A$11:$ZZ$209,386,FALSE)=0,"",VLOOKUP($A41,parlvotes_lh!$A$11:$ZZ$209,386,FALSE)))</f>
        <v/>
      </c>
    </row>
    <row r="42" spans="1:29" ht="13.5" customHeight="1">
      <c r="A42" s="229" t="str">
        <f>IF(info_parties!A51="","",info_parties!A51)</f>
        <v/>
      </c>
      <c r="B42" s="127" t="str">
        <f>IF(A42="","",MID(info_weblinks!$C$3,32,3))</f>
        <v/>
      </c>
      <c r="C42" s="127" t="str">
        <f>IF(info_parties!G51="","",info_parties!G51)</f>
        <v/>
      </c>
      <c r="D42" s="127" t="str">
        <f>IF(info_parties!K51="","",info_parties!K51)</f>
        <v/>
      </c>
      <c r="E42" s="127" t="str">
        <f>IF(info_parties!H51="","",info_parties!H51)</f>
        <v/>
      </c>
      <c r="F42" s="230" t="str">
        <f t="shared" si="0"/>
        <v/>
      </c>
      <c r="G42" s="231" t="str">
        <f t="shared" si="1"/>
        <v/>
      </c>
      <c r="H42" s="232" t="str">
        <f t="shared" si="2"/>
        <v/>
      </c>
      <c r="I42" s="233" t="str">
        <f t="shared" si="3"/>
        <v/>
      </c>
      <c r="J42" s="234" t="str">
        <f>IF(ISERROR(VLOOKUP($A42,parlvotes_lh!$A$11:$ZZ$209,6,FALSE))=TRUE,"",IF(VLOOKUP($A42,parlvotes_lh!$A$11:$ZZ$209,6,FALSE)=0,"",VLOOKUP($A42,parlvotes_lh!$A$11:$ZZ$209,6,FALSE)))</f>
        <v/>
      </c>
      <c r="K42" s="234" t="str">
        <f>IF(ISERROR(VLOOKUP($A42,parlvotes_lh!$A$11:$ZZ$209,26,FALSE))=TRUE,"",IF(VLOOKUP($A42,parlvotes_lh!$A$11:$ZZ$209,26,FALSE)=0,"",VLOOKUP($A42,parlvotes_lh!$A$11:$ZZ$209,26,FALSE)))</f>
        <v/>
      </c>
      <c r="L42" s="234" t="str">
        <f>IF(ISERROR(VLOOKUP($A42,parlvotes_lh!$A$11:$ZZ$209,46,FALSE))=TRUE,"",IF(VLOOKUP($A42,parlvotes_lh!$A$11:$ZZ$209,46,FALSE)=0,"",VLOOKUP($A42,parlvotes_lh!$A$11:$ZZ$209,46,FALSE)))</f>
        <v/>
      </c>
      <c r="M42" s="234" t="str">
        <f>IF(ISERROR(VLOOKUP($A42,parlvotes_lh!$A$11:$ZZ$209,66,FALSE))=TRUE,"",IF(VLOOKUP($A42,parlvotes_lh!$A$11:$ZZ$209,66,FALSE)=0,"",VLOOKUP($A42,parlvotes_lh!$A$11:$ZZ$209,66,FALSE)))</f>
        <v/>
      </c>
      <c r="N42" s="234" t="str">
        <f>IF(ISERROR(VLOOKUP($A42,parlvotes_lh!$A$11:$ZZ$209,86,FALSE))=TRUE,"",IF(VLOOKUP($A42,parlvotes_lh!$A$11:$ZZ$209,86,FALSE)=0,"",VLOOKUP($A42,parlvotes_lh!$A$11:$ZZ$209,86,FALSE)))</f>
        <v/>
      </c>
      <c r="O42" s="234" t="str">
        <f>IF(ISERROR(VLOOKUP($A42,parlvotes_lh!$A$11:$ZZ$209,106,FALSE))=TRUE,"",IF(VLOOKUP($A42,parlvotes_lh!$A$11:$ZZ$209,106,FALSE)=0,"",VLOOKUP($A42,parlvotes_lh!$A$11:$ZZ$209,106,FALSE)))</f>
        <v/>
      </c>
      <c r="P42" s="234" t="str">
        <f>IF(ISERROR(VLOOKUP($A42,parlvotes_lh!$A$11:$ZZ$209,126,FALSE))=TRUE,"",IF(VLOOKUP($A42,parlvotes_lh!$A$11:$ZZ$209,126,FALSE)=0,"",VLOOKUP($A42,parlvotes_lh!$A$11:$ZZ$209,126,FALSE)))</f>
        <v/>
      </c>
      <c r="Q42" s="235" t="str">
        <f>IF(ISERROR(VLOOKUP($A42,parlvotes_lh!$A$11:$ZZ$209,146,FALSE))=TRUE,"",IF(VLOOKUP($A42,parlvotes_lh!$A$11:$ZZ$209,146,FALSE)=0,"",VLOOKUP($A42,parlvotes_lh!$A$11:$ZZ$209,146,FALSE)))</f>
        <v/>
      </c>
      <c r="R42" s="235" t="str">
        <f>IF(ISERROR(VLOOKUP($A42,parlvotes_lh!$A$11:$ZZ$209,166,FALSE))=TRUE,"",IF(VLOOKUP($A42,parlvotes_lh!$A$11:$ZZ$209,166,FALSE)=0,"",VLOOKUP($A42,parlvotes_lh!$A$11:$ZZ$209,166,FALSE)))</f>
        <v/>
      </c>
      <c r="S42" s="235" t="str">
        <f>IF(ISERROR(VLOOKUP($A42,parlvotes_lh!$A$11:$ZZ$209,186,FALSE))=TRUE,"",IF(VLOOKUP($A42,parlvotes_lh!$A$11:$ZZ$209,186,FALSE)=0,"",VLOOKUP($A42,parlvotes_lh!$A$11:$ZZ$209,186,FALSE)))</f>
        <v/>
      </c>
      <c r="T42" s="235" t="str">
        <f>IF(ISERROR(VLOOKUP($A42,parlvotes_lh!$A$11:$ZZ$209,206,FALSE))=TRUE,"",IF(VLOOKUP($A42,parlvotes_lh!$A$11:$ZZ$209,206,FALSE)=0,"",VLOOKUP($A42,parlvotes_lh!$A$11:$ZZ$209,206,FALSE)))</f>
        <v/>
      </c>
      <c r="U42" s="235" t="str">
        <f>IF(ISERROR(VLOOKUP($A42,parlvotes_lh!$A$11:$ZZ$209,226,FALSE))=TRUE,"",IF(VLOOKUP($A42,parlvotes_lh!$A$11:$ZZ$209,226,FALSE)=0,"",VLOOKUP($A42,parlvotes_lh!$A$11:$ZZ$209,226,FALSE)))</f>
        <v/>
      </c>
      <c r="V42" s="235" t="str">
        <f>IF(ISERROR(VLOOKUP($A42,parlvotes_lh!$A$11:$ZZ$209,246,FALSE))=TRUE,"",IF(VLOOKUP($A42,parlvotes_lh!$A$11:$ZZ$209,246,FALSE)=0,"",VLOOKUP($A42,parlvotes_lh!$A$11:$ZZ$209,246,FALSE)))</f>
        <v/>
      </c>
      <c r="W42" s="235" t="str">
        <f>IF(ISERROR(VLOOKUP($A42,parlvotes_lh!$A$11:$ZZ$209,266,FALSE))=TRUE,"",IF(VLOOKUP($A42,parlvotes_lh!$A$11:$ZZ$209,266,FALSE)=0,"",VLOOKUP($A42,parlvotes_lh!$A$11:$ZZ$209,266,FALSE)))</f>
        <v/>
      </c>
      <c r="X42" s="235" t="str">
        <f>IF(ISERROR(VLOOKUP($A42,parlvotes_lh!$A$11:$ZZ$209,286,FALSE))=TRUE,"",IF(VLOOKUP($A42,parlvotes_lh!$A$11:$ZZ$209,286,FALSE)=0,"",VLOOKUP($A42,parlvotes_lh!$A$11:$ZZ$209,286,FALSE)))</f>
        <v/>
      </c>
      <c r="Y42" s="235" t="str">
        <f>IF(ISERROR(VLOOKUP($A42,parlvotes_lh!$A$11:$ZZ$209,306,FALSE))=TRUE,"",IF(VLOOKUP($A42,parlvotes_lh!$A$11:$ZZ$209,306,FALSE)=0,"",VLOOKUP($A42,parlvotes_lh!$A$11:$ZZ$209,306,FALSE)))</f>
        <v/>
      </c>
      <c r="Z42" s="235" t="str">
        <f>IF(ISERROR(VLOOKUP($A42,parlvotes_lh!$A$11:$ZZ$209,326,FALSE))=TRUE,"",IF(VLOOKUP($A42,parlvotes_lh!$A$11:$ZZ$209,326,FALSE)=0,"",VLOOKUP($A42,parlvotes_lh!$A$11:$ZZ$209,326,FALSE)))</f>
        <v/>
      </c>
      <c r="AA42" s="235" t="str">
        <f>IF(ISERROR(VLOOKUP($A42,parlvotes_lh!$A$11:$ZZ$209,346,FALSE))=TRUE,"",IF(VLOOKUP($A42,parlvotes_lh!$A$11:$ZZ$209,346,FALSE)=0,"",VLOOKUP($A42,parlvotes_lh!$A$11:$ZZ$209,346,FALSE)))</f>
        <v/>
      </c>
      <c r="AB42" s="235" t="str">
        <f>IF(ISERROR(VLOOKUP($A42,parlvotes_lh!$A$11:$ZZ$209,366,FALSE))=TRUE,"",IF(VLOOKUP($A42,parlvotes_lh!$A$11:$ZZ$209,366,FALSE)=0,"",VLOOKUP($A42,parlvotes_lh!$A$11:$ZZ$209,366,FALSE)))</f>
        <v/>
      </c>
      <c r="AC42" s="235" t="str">
        <f>IF(ISERROR(VLOOKUP($A42,parlvotes_lh!$A$11:$ZZ$209,386,FALSE))=TRUE,"",IF(VLOOKUP($A42,parlvotes_lh!$A$11:$ZZ$209,386,FALSE)=0,"",VLOOKUP($A42,parlvotes_lh!$A$11:$ZZ$209,386,FALSE)))</f>
        <v/>
      </c>
    </row>
    <row r="43" spans="1:29" ht="13.5" customHeight="1">
      <c r="A43" s="229" t="str">
        <f>IF(info_parties!A52="","",info_parties!A52)</f>
        <v/>
      </c>
      <c r="B43" s="127" t="str">
        <f>IF(A43="","",MID(info_weblinks!$C$3,32,3))</f>
        <v/>
      </c>
      <c r="C43" s="127" t="str">
        <f>IF(info_parties!G52="","",info_parties!G52)</f>
        <v/>
      </c>
      <c r="D43" s="127" t="str">
        <f>IF(info_parties!K52="","",info_parties!K52)</f>
        <v/>
      </c>
      <c r="E43" s="127" t="str">
        <f>IF(info_parties!H52="","",info_parties!H52)</f>
        <v/>
      </c>
      <c r="F43" s="230" t="str">
        <f t="shared" si="0"/>
        <v/>
      </c>
      <c r="G43" s="231" t="str">
        <f t="shared" si="1"/>
        <v/>
      </c>
      <c r="H43" s="232" t="str">
        <f t="shared" si="2"/>
        <v/>
      </c>
      <c r="I43" s="233" t="str">
        <f t="shared" si="3"/>
        <v/>
      </c>
      <c r="J43" s="234" t="str">
        <f>IF(ISERROR(VLOOKUP($A43,parlvotes_lh!$A$11:$ZZ$209,6,FALSE))=TRUE,"",IF(VLOOKUP($A43,parlvotes_lh!$A$11:$ZZ$209,6,FALSE)=0,"",VLOOKUP($A43,parlvotes_lh!$A$11:$ZZ$209,6,FALSE)))</f>
        <v/>
      </c>
      <c r="K43" s="234" t="str">
        <f>IF(ISERROR(VLOOKUP($A43,parlvotes_lh!$A$11:$ZZ$209,26,FALSE))=TRUE,"",IF(VLOOKUP($A43,parlvotes_lh!$A$11:$ZZ$209,26,FALSE)=0,"",VLOOKUP($A43,parlvotes_lh!$A$11:$ZZ$209,26,FALSE)))</f>
        <v/>
      </c>
      <c r="L43" s="234" t="str">
        <f>IF(ISERROR(VLOOKUP($A43,parlvotes_lh!$A$11:$ZZ$209,46,FALSE))=TRUE,"",IF(VLOOKUP($A43,parlvotes_lh!$A$11:$ZZ$209,46,FALSE)=0,"",VLOOKUP($A43,parlvotes_lh!$A$11:$ZZ$209,46,FALSE)))</f>
        <v/>
      </c>
      <c r="M43" s="234" t="str">
        <f>IF(ISERROR(VLOOKUP($A43,parlvotes_lh!$A$11:$ZZ$209,66,FALSE))=TRUE,"",IF(VLOOKUP($A43,parlvotes_lh!$A$11:$ZZ$209,66,FALSE)=0,"",VLOOKUP($A43,parlvotes_lh!$A$11:$ZZ$209,66,FALSE)))</f>
        <v/>
      </c>
      <c r="N43" s="234" t="str">
        <f>IF(ISERROR(VLOOKUP($A43,parlvotes_lh!$A$11:$ZZ$209,86,FALSE))=TRUE,"",IF(VLOOKUP($A43,parlvotes_lh!$A$11:$ZZ$209,86,FALSE)=0,"",VLOOKUP($A43,parlvotes_lh!$A$11:$ZZ$209,86,FALSE)))</f>
        <v/>
      </c>
      <c r="O43" s="234" t="str">
        <f>IF(ISERROR(VLOOKUP($A43,parlvotes_lh!$A$11:$ZZ$209,106,FALSE))=TRUE,"",IF(VLOOKUP($A43,parlvotes_lh!$A$11:$ZZ$209,106,FALSE)=0,"",VLOOKUP($A43,parlvotes_lh!$A$11:$ZZ$209,106,FALSE)))</f>
        <v/>
      </c>
      <c r="P43" s="234" t="str">
        <f>IF(ISERROR(VLOOKUP($A43,parlvotes_lh!$A$11:$ZZ$209,126,FALSE))=TRUE,"",IF(VLOOKUP($A43,parlvotes_lh!$A$11:$ZZ$209,126,FALSE)=0,"",VLOOKUP($A43,parlvotes_lh!$A$11:$ZZ$209,126,FALSE)))</f>
        <v/>
      </c>
      <c r="Q43" s="235" t="str">
        <f>IF(ISERROR(VLOOKUP($A43,parlvotes_lh!$A$11:$ZZ$209,146,FALSE))=TRUE,"",IF(VLOOKUP($A43,parlvotes_lh!$A$11:$ZZ$209,146,FALSE)=0,"",VLOOKUP($A43,parlvotes_lh!$A$11:$ZZ$209,146,FALSE)))</f>
        <v/>
      </c>
      <c r="R43" s="235" t="str">
        <f>IF(ISERROR(VLOOKUP($A43,parlvotes_lh!$A$11:$ZZ$209,166,FALSE))=TRUE,"",IF(VLOOKUP($A43,parlvotes_lh!$A$11:$ZZ$209,166,FALSE)=0,"",VLOOKUP($A43,parlvotes_lh!$A$11:$ZZ$209,166,FALSE)))</f>
        <v/>
      </c>
      <c r="S43" s="235" t="str">
        <f>IF(ISERROR(VLOOKUP($A43,parlvotes_lh!$A$11:$ZZ$209,186,FALSE))=TRUE,"",IF(VLOOKUP($A43,parlvotes_lh!$A$11:$ZZ$209,186,FALSE)=0,"",VLOOKUP($A43,parlvotes_lh!$A$11:$ZZ$209,186,FALSE)))</f>
        <v/>
      </c>
      <c r="T43" s="235" t="str">
        <f>IF(ISERROR(VLOOKUP($A43,parlvotes_lh!$A$11:$ZZ$209,206,FALSE))=TRUE,"",IF(VLOOKUP($A43,parlvotes_lh!$A$11:$ZZ$209,206,FALSE)=0,"",VLOOKUP($A43,parlvotes_lh!$A$11:$ZZ$209,206,FALSE)))</f>
        <v/>
      </c>
      <c r="U43" s="235" t="str">
        <f>IF(ISERROR(VLOOKUP($A43,parlvotes_lh!$A$11:$ZZ$209,226,FALSE))=TRUE,"",IF(VLOOKUP($A43,parlvotes_lh!$A$11:$ZZ$209,226,FALSE)=0,"",VLOOKUP($A43,parlvotes_lh!$A$11:$ZZ$209,226,FALSE)))</f>
        <v/>
      </c>
      <c r="V43" s="235" t="str">
        <f>IF(ISERROR(VLOOKUP($A43,parlvotes_lh!$A$11:$ZZ$209,246,FALSE))=TRUE,"",IF(VLOOKUP($A43,parlvotes_lh!$A$11:$ZZ$209,246,FALSE)=0,"",VLOOKUP($A43,parlvotes_lh!$A$11:$ZZ$209,246,FALSE)))</f>
        <v/>
      </c>
      <c r="W43" s="235" t="str">
        <f>IF(ISERROR(VLOOKUP($A43,parlvotes_lh!$A$11:$ZZ$209,266,FALSE))=TRUE,"",IF(VLOOKUP($A43,parlvotes_lh!$A$11:$ZZ$209,266,FALSE)=0,"",VLOOKUP($A43,parlvotes_lh!$A$11:$ZZ$209,266,FALSE)))</f>
        <v/>
      </c>
      <c r="X43" s="235" t="str">
        <f>IF(ISERROR(VLOOKUP($A43,parlvotes_lh!$A$11:$ZZ$209,286,FALSE))=TRUE,"",IF(VLOOKUP($A43,parlvotes_lh!$A$11:$ZZ$209,286,FALSE)=0,"",VLOOKUP($A43,parlvotes_lh!$A$11:$ZZ$209,286,FALSE)))</f>
        <v/>
      </c>
      <c r="Y43" s="235" t="str">
        <f>IF(ISERROR(VLOOKUP($A43,parlvotes_lh!$A$11:$ZZ$209,306,FALSE))=TRUE,"",IF(VLOOKUP($A43,parlvotes_lh!$A$11:$ZZ$209,306,FALSE)=0,"",VLOOKUP($A43,parlvotes_lh!$A$11:$ZZ$209,306,FALSE)))</f>
        <v/>
      </c>
      <c r="Z43" s="235" t="str">
        <f>IF(ISERROR(VLOOKUP($A43,parlvotes_lh!$A$11:$ZZ$209,326,FALSE))=TRUE,"",IF(VLOOKUP($A43,parlvotes_lh!$A$11:$ZZ$209,326,FALSE)=0,"",VLOOKUP($A43,parlvotes_lh!$A$11:$ZZ$209,326,FALSE)))</f>
        <v/>
      </c>
      <c r="AA43" s="235" t="str">
        <f>IF(ISERROR(VLOOKUP($A43,parlvotes_lh!$A$11:$ZZ$209,346,FALSE))=TRUE,"",IF(VLOOKUP($A43,parlvotes_lh!$A$11:$ZZ$209,346,FALSE)=0,"",VLOOKUP($A43,parlvotes_lh!$A$11:$ZZ$209,346,FALSE)))</f>
        <v/>
      </c>
      <c r="AB43" s="235" t="str">
        <f>IF(ISERROR(VLOOKUP($A43,parlvotes_lh!$A$11:$ZZ$209,366,FALSE))=TRUE,"",IF(VLOOKUP($A43,parlvotes_lh!$A$11:$ZZ$209,366,FALSE)=0,"",VLOOKUP($A43,parlvotes_lh!$A$11:$ZZ$209,366,FALSE)))</f>
        <v/>
      </c>
      <c r="AC43" s="235" t="str">
        <f>IF(ISERROR(VLOOKUP($A43,parlvotes_lh!$A$11:$ZZ$209,386,FALSE))=TRUE,"",IF(VLOOKUP($A43,parlvotes_lh!$A$11:$ZZ$209,386,FALSE)=0,"",VLOOKUP($A43,parlvotes_lh!$A$11:$ZZ$209,386,FALSE)))</f>
        <v/>
      </c>
    </row>
    <row r="44" spans="1:29" ht="13.5" customHeight="1">
      <c r="A44" s="229" t="str">
        <f>IF(info_parties!A53="","",info_parties!A53)</f>
        <v/>
      </c>
      <c r="B44" s="127" t="str">
        <f>IF(A44="","",MID(info_weblinks!$C$3,32,3))</f>
        <v/>
      </c>
      <c r="C44" s="127" t="str">
        <f>IF(info_parties!G53="","",info_parties!G53)</f>
        <v/>
      </c>
      <c r="D44" s="127" t="str">
        <f>IF(info_parties!K53="","",info_parties!K53)</f>
        <v/>
      </c>
      <c r="E44" s="127" t="str">
        <f>IF(info_parties!H53="","",info_parties!H53)</f>
        <v/>
      </c>
      <c r="F44" s="230" t="str">
        <f t="shared" si="0"/>
        <v/>
      </c>
      <c r="G44" s="231" t="str">
        <f t="shared" si="1"/>
        <v/>
      </c>
      <c r="H44" s="232" t="str">
        <f t="shared" si="2"/>
        <v/>
      </c>
      <c r="I44" s="233" t="str">
        <f t="shared" si="3"/>
        <v/>
      </c>
      <c r="J44" s="234" t="str">
        <f>IF(ISERROR(VLOOKUP($A44,parlvotes_lh!$A$11:$ZZ$209,6,FALSE))=TRUE,"",IF(VLOOKUP($A44,parlvotes_lh!$A$11:$ZZ$209,6,FALSE)=0,"",VLOOKUP($A44,parlvotes_lh!$A$11:$ZZ$209,6,FALSE)))</f>
        <v/>
      </c>
      <c r="K44" s="234" t="str">
        <f>IF(ISERROR(VLOOKUP($A44,parlvotes_lh!$A$11:$ZZ$209,26,FALSE))=TRUE,"",IF(VLOOKUP($A44,parlvotes_lh!$A$11:$ZZ$209,26,FALSE)=0,"",VLOOKUP($A44,parlvotes_lh!$A$11:$ZZ$209,26,FALSE)))</f>
        <v/>
      </c>
      <c r="L44" s="234" t="str">
        <f>IF(ISERROR(VLOOKUP($A44,parlvotes_lh!$A$11:$ZZ$209,46,FALSE))=TRUE,"",IF(VLOOKUP($A44,parlvotes_lh!$A$11:$ZZ$209,46,FALSE)=0,"",VLOOKUP($A44,parlvotes_lh!$A$11:$ZZ$209,46,FALSE)))</f>
        <v/>
      </c>
      <c r="M44" s="234" t="str">
        <f>IF(ISERROR(VLOOKUP($A44,parlvotes_lh!$A$11:$ZZ$209,66,FALSE))=TRUE,"",IF(VLOOKUP($A44,parlvotes_lh!$A$11:$ZZ$209,66,FALSE)=0,"",VLOOKUP($A44,parlvotes_lh!$A$11:$ZZ$209,66,FALSE)))</f>
        <v/>
      </c>
      <c r="N44" s="234" t="str">
        <f>IF(ISERROR(VLOOKUP($A44,parlvotes_lh!$A$11:$ZZ$209,86,FALSE))=TRUE,"",IF(VLOOKUP($A44,parlvotes_lh!$A$11:$ZZ$209,86,FALSE)=0,"",VLOOKUP($A44,parlvotes_lh!$A$11:$ZZ$209,86,FALSE)))</f>
        <v/>
      </c>
      <c r="O44" s="234" t="str">
        <f>IF(ISERROR(VLOOKUP($A44,parlvotes_lh!$A$11:$ZZ$209,106,FALSE))=TRUE,"",IF(VLOOKUP($A44,parlvotes_lh!$A$11:$ZZ$209,106,FALSE)=0,"",VLOOKUP($A44,parlvotes_lh!$A$11:$ZZ$209,106,FALSE)))</f>
        <v/>
      </c>
      <c r="P44" s="234" t="str">
        <f>IF(ISERROR(VLOOKUP($A44,parlvotes_lh!$A$11:$ZZ$209,126,FALSE))=TRUE,"",IF(VLOOKUP($A44,parlvotes_lh!$A$11:$ZZ$209,126,FALSE)=0,"",VLOOKUP($A44,parlvotes_lh!$A$11:$ZZ$209,126,FALSE)))</f>
        <v/>
      </c>
      <c r="Q44" s="235" t="str">
        <f>IF(ISERROR(VLOOKUP($A44,parlvotes_lh!$A$11:$ZZ$209,146,FALSE))=TRUE,"",IF(VLOOKUP($A44,parlvotes_lh!$A$11:$ZZ$209,146,FALSE)=0,"",VLOOKUP($A44,parlvotes_lh!$A$11:$ZZ$209,146,FALSE)))</f>
        <v/>
      </c>
      <c r="R44" s="235" t="str">
        <f>IF(ISERROR(VLOOKUP($A44,parlvotes_lh!$A$11:$ZZ$209,166,FALSE))=TRUE,"",IF(VLOOKUP($A44,parlvotes_lh!$A$11:$ZZ$209,166,FALSE)=0,"",VLOOKUP($A44,parlvotes_lh!$A$11:$ZZ$209,166,FALSE)))</f>
        <v/>
      </c>
      <c r="S44" s="235" t="str">
        <f>IF(ISERROR(VLOOKUP($A44,parlvotes_lh!$A$11:$ZZ$209,186,FALSE))=TRUE,"",IF(VLOOKUP($A44,parlvotes_lh!$A$11:$ZZ$209,186,FALSE)=0,"",VLOOKUP($A44,parlvotes_lh!$A$11:$ZZ$209,186,FALSE)))</f>
        <v/>
      </c>
      <c r="T44" s="235" t="str">
        <f>IF(ISERROR(VLOOKUP($A44,parlvotes_lh!$A$11:$ZZ$209,206,FALSE))=TRUE,"",IF(VLOOKUP($A44,parlvotes_lh!$A$11:$ZZ$209,206,FALSE)=0,"",VLOOKUP($A44,parlvotes_lh!$A$11:$ZZ$209,206,FALSE)))</f>
        <v/>
      </c>
      <c r="U44" s="235" t="str">
        <f>IF(ISERROR(VLOOKUP($A44,parlvotes_lh!$A$11:$ZZ$209,226,FALSE))=TRUE,"",IF(VLOOKUP($A44,parlvotes_lh!$A$11:$ZZ$209,226,FALSE)=0,"",VLOOKUP($A44,parlvotes_lh!$A$11:$ZZ$209,226,FALSE)))</f>
        <v/>
      </c>
      <c r="V44" s="235" t="str">
        <f>IF(ISERROR(VLOOKUP($A44,parlvotes_lh!$A$11:$ZZ$209,246,FALSE))=TRUE,"",IF(VLOOKUP($A44,parlvotes_lh!$A$11:$ZZ$209,246,FALSE)=0,"",VLOOKUP($A44,parlvotes_lh!$A$11:$ZZ$209,246,FALSE)))</f>
        <v/>
      </c>
      <c r="W44" s="235" t="str">
        <f>IF(ISERROR(VLOOKUP($A44,parlvotes_lh!$A$11:$ZZ$209,266,FALSE))=TRUE,"",IF(VLOOKUP($A44,parlvotes_lh!$A$11:$ZZ$209,266,FALSE)=0,"",VLOOKUP($A44,parlvotes_lh!$A$11:$ZZ$209,266,FALSE)))</f>
        <v/>
      </c>
      <c r="X44" s="235" t="str">
        <f>IF(ISERROR(VLOOKUP($A44,parlvotes_lh!$A$11:$ZZ$209,286,FALSE))=TRUE,"",IF(VLOOKUP($A44,parlvotes_lh!$A$11:$ZZ$209,286,FALSE)=0,"",VLOOKUP($A44,parlvotes_lh!$A$11:$ZZ$209,286,FALSE)))</f>
        <v/>
      </c>
      <c r="Y44" s="235" t="str">
        <f>IF(ISERROR(VLOOKUP($A44,parlvotes_lh!$A$11:$ZZ$209,306,FALSE))=TRUE,"",IF(VLOOKUP($A44,parlvotes_lh!$A$11:$ZZ$209,306,FALSE)=0,"",VLOOKUP($A44,parlvotes_lh!$A$11:$ZZ$209,306,FALSE)))</f>
        <v/>
      </c>
      <c r="Z44" s="235" t="str">
        <f>IF(ISERROR(VLOOKUP($A44,parlvotes_lh!$A$11:$ZZ$209,326,FALSE))=TRUE,"",IF(VLOOKUP($A44,parlvotes_lh!$A$11:$ZZ$209,326,FALSE)=0,"",VLOOKUP($A44,parlvotes_lh!$A$11:$ZZ$209,326,FALSE)))</f>
        <v/>
      </c>
      <c r="AA44" s="235" t="str">
        <f>IF(ISERROR(VLOOKUP($A44,parlvotes_lh!$A$11:$ZZ$209,346,FALSE))=TRUE,"",IF(VLOOKUP($A44,parlvotes_lh!$A$11:$ZZ$209,346,FALSE)=0,"",VLOOKUP($A44,parlvotes_lh!$A$11:$ZZ$209,346,FALSE)))</f>
        <v/>
      </c>
      <c r="AB44" s="235" t="str">
        <f>IF(ISERROR(VLOOKUP($A44,parlvotes_lh!$A$11:$ZZ$209,366,FALSE))=TRUE,"",IF(VLOOKUP($A44,parlvotes_lh!$A$11:$ZZ$209,366,FALSE)=0,"",VLOOKUP($A44,parlvotes_lh!$A$11:$ZZ$209,366,FALSE)))</f>
        <v/>
      </c>
      <c r="AC44" s="235" t="str">
        <f>IF(ISERROR(VLOOKUP($A44,parlvotes_lh!$A$11:$ZZ$209,386,FALSE))=TRUE,"",IF(VLOOKUP($A44,parlvotes_lh!$A$11:$ZZ$209,386,FALSE)=0,"",VLOOKUP($A44,parlvotes_lh!$A$11:$ZZ$209,386,FALSE)))</f>
        <v/>
      </c>
    </row>
    <row r="45" spans="1:29" ht="13.5" customHeight="1">
      <c r="A45" s="229" t="str">
        <f>IF(info_parties!A54="","",info_parties!A54)</f>
        <v/>
      </c>
      <c r="B45" s="127" t="str">
        <f>IF(A45="","",MID(info_weblinks!$C$3,32,3))</f>
        <v/>
      </c>
      <c r="C45" s="127" t="str">
        <f>IF(info_parties!G54="","",info_parties!G54)</f>
        <v/>
      </c>
      <c r="D45" s="127" t="str">
        <f>IF(info_parties!K54="","",info_parties!K54)</f>
        <v/>
      </c>
      <c r="E45" s="127" t="str">
        <f>IF(info_parties!H54="","",info_parties!H54)</f>
        <v/>
      </c>
      <c r="F45" s="230" t="str">
        <f t="shared" si="0"/>
        <v/>
      </c>
      <c r="G45" s="231" t="str">
        <f t="shared" si="1"/>
        <v/>
      </c>
      <c r="H45" s="232" t="str">
        <f t="shared" si="2"/>
        <v/>
      </c>
      <c r="I45" s="233" t="str">
        <f t="shared" si="3"/>
        <v/>
      </c>
      <c r="J45" s="234" t="str">
        <f>IF(ISERROR(VLOOKUP($A45,parlvotes_lh!$A$11:$ZZ$209,6,FALSE))=TRUE,"",IF(VLOOKUP($A45,parlvotes_lh!$A$11:$ZZ$209,6,FALSE)=0,"",VLOOKUP($A45,parlvotes_lh!$A$11:$ZZ$209,6,FALSE)))</f>
        <v/>
      </c>
      <c r="K45" s="234" t="str">
        <f>IF(ISERROR(VLOOKUP($A45,parlvotes_lh!$A$11:$ZZ$209,26,FALSE))=TRUE,"",IF(VLOOKUP($A45,parlvotes_lh!$A$11:$ZZ$209,26,FALSE)=0,"",VLOOKUP($A45,parlvotes_lh!$A$11:$ZZ$209,26,FALSE)))</f>
        <v/>
      </c>
      <c r="L45" s="234" t="str">
        <f>IF(ISERROR(VLOOKUP($A45,parlvotes_lh!$A$11:$ZZ$209,46,FALSE))=TRUE,"",IF(VLOOKUP($A45,parlvotes_lh!$A$11:$ZZ$209,46,FALSE)=0,"",VLOOKUP($A45,parlvotes_lh!$A$11:$ZZ$209,46,FALSE)))</f>
        <v/>
      </c>
      <c r="M45" s="234" t="str">
        <f>IF(ISERROR(VLOOKUP($A45,parlvotes_lh!$A$11:$ZZ$209,66,FALSE))=TRUE,"",IF(VLOOKUP($A45,parlvotes_lh!$A$11:$ZZ$209,66,FALSE)=0,"",VLOOKUP($A45,parlvotes_lh!$A$11:$ZZ$209,66,FALSE)))</f>
        <v/>
      </c>
      <c r="N45" s="234" t="str">
        <f>IF(ISERROR(VLOOKUP($A45,parlvotes_lh!$A$11:$ZZ$209,86,FALSE))=TRUE,"",IF(VLOOKUP($A45,parlvotes_lh!$A$11:$ZZ$209,86,FALSE)=0,"",VLOOKUP($A45,parlvotes_lh!$A$11:$ZZ$209,86,FALSE)))</f>
        <v/>
      </c>
      <c r="O45" s="234" t="str">
        <f>IF(ISERROR(VLOOKUP($A45,parlvotes_lh!$A$11:$ZZ$209,106,FALSE))=TRUE,"",IF(VLOOKUP($A45,parlvotes_lh!$A$11:$ZZ$209,106,FALSE)=0,"",VLOOKUP($A45,parlvotes_lh!$A$11:$ZZ$209,106,FALSE)))</f>
        <v/>
      </c>
      <c r="P45" s="234" t="str">
        <f>IF(ISERROR(VLOOKUP($A45,parlvotes_lh!$A$11:$ZZ$209,126,FALSE))=TRUE,"",IF(VLOOKUP($A45,parlvotes_lh!$A$11:$ZZ$209,126,FALSE)=0,"",VLOOKUP($A45,parlvotes_lh!$A$11:$ZZ$209,126,FALSE)))</f>
        <v/>
      </c>
      <c r="Q45" s="235" t="str">
        <f>IF(ISERROR(VLOOKUP($A45,parlvotes_lh!$A$11:$ZZ$209,146,FALSE))=TRUE,"",IF(VLOOKUP($A45,parlvotes_lh!$A$11:$ZZ$209,146,FALSE)=0,"",VLOOKUP($A45,parlvotes_lh!$A$11:$ZZ$209,146,FALSE)))</f>
        <v/>
      </c>
      <c r="R45" s="235" t="str">
        <f>IF(ISERROR(VLOOKUP($A45,parlvotes_lh!$A$11:$ZZ$209,166,FALSE))=TRUE,"",IF(VLOOKUP($A45,parlvotes_lh!$A$11:$ZZ$209,166,FALSE)=0,"",VLOOKUP($A45,parlvotes_lh!$A$11:$ZZ$209,166,FALSE)))</f>
        <v/>
      </c>
      <c r="S45" s="235" t="str">
        <f>IF(ISERROR(VLOOKUP($A45,parlvotes_lh!$A$11:$ZZ$209,186,FALSE))=TRUE,"",IF(VLOOKUP($A45,parlvotes_lh!$A$11:$ZZ$209,186,FALSE)=0,"",VLOOKUP($A45,parlvotes_lh!$A$11:$ZZ$209,186,FALSE)))</f>
        <v/>
      </c>
      <c r="T45" s="235" t="str">
        <f>IF(ISERROR(VLOOKUP($A45,parlvotes_lh!$A$11:$ZZ$209,206,FALSE))=TRUE,"",IF(VLOOKUP($A45,parlvotes_lh!$A$11:$ZZ$209,206,FALSE)=0,"",VLOOKUP($A45,parlvotes_lh!$A$11:$ZZ$209,206,FALSE)))</f>
        <v/>
      </c>
      <c r="U45" s="235" t="str">
        <f>IF(ISERROR(VLOOKUP($A45,parlvotes_lh!$A$11:$ZZ$209,226,FALSE))=TRUE,"",IF(VLOOKUP($A45,parlvotes_lh!$A$11:$ZZ$209,226,FALSE)=0,"",VLOOKUP($A45,parlvotes_lh!$A$11:$ZZ$209,226,FALSE)))</f>
        <v/>
      </c>
      <c r="V45" s="235" t="str">
        <f>IF(ISERROR(VLOOKUP($A45,parlvotes_lh!$A$11:$ZZ$209,246,FALSE))=TRUE,"",IF(VLOOKUP($A45,parlvotes_lh!$A$11:$ZZ$209,246,FALSE)=0,"",VLOOKUP($A45,parlvotes_lh!$A$11:$ZZ$209,246,FALSE)))</f>
        <v/>
      </c>
      <c r="W45" s="235" t="str">
        <f>IF(ISERROR(VLOOKUP($A45,parlvotes_lh!$A$11:$ZZ$209,266,FALSE))=TRUE,"",IF(VLOOKUP($A45,parlvotes_lh!$A$11:$ZZ$209,266,FALSE)=0,"",VLOOKUP($A45,parlvotes_lh!$A$11:$ZZ$209,266,FALSE)))</f>
        <v/>
      </c>
      <c r="X45" s="235" t="str">
        <f>IF(ISERROR(VLOOKUP($A45,parlvotes_lh!$A$11:$ZZ$209,286,FALSE))=TRUE,"",IF(VLOOKUP($A45,parlvotes_lh!$A$11:$ZZ$209,286,FALSE)=0,"",VLOOKUP($A45,parlvotes_lh!$A$11:$ZZ$209,286,FALSE)))</f>
        <v/>
      </c>
      <c r="Y45" s="235" t="str">
        <f>IF(ISERROR(VLOOKUP($A45,parlvotes_lh!$A$11:$ZZ$209,306,FALSE))=TRUE,"",IF(VLOOKUP($A45,parlvotes_lh!$A$11:$ZZ$209,306,FALSE)=0,"",VLOOKUP($A45,parlvotes_lh!$A$11:$ZZ$209,306,FALSE)))</f>
        <v/>
      </c>
      <c r="Z45" s="235" t="str">
        <f>IF(ISERROR(VLOOKUP($A45,parlvotes_lh!$A$11:$ZZ$209,326,FALSE))=TRUE,"",IF(VLOOKUP($A45,parlvotes_lh!$A$11:$ZZ$209,326,FALSE)=0,"",VLOOKUP($A45,parlvotes_lh!$A$11:$ZZ$209,326,FALSE)))</f>
        <v/>
      </c>
      <c r="AA45" s="235" t="str">
        <f>IF(ISERROR(VLOOKUP($A45,parlvotes_lh!$A$11:$ZZ$209,346,FALSE))=TRUE,"",IF(VLOOKUP($A45,parlvotes_lh!$A$11:$ZZ$209,346,FALSE)=0,"",VLOOKUP($A45,parlvotes_lh!$A$11:$ZZ$209,346,FALSE)))</f>
        <v/>
      </c>
      <c r="AB45" s="235" t="str">
        <f>IF(ISERROR(VLOOKUP($A45,parlvotes_lh!$A$11:$ZZ$209,366,FALSE))=TRUE,"",IF(VLOOKUP($A45,parlvotes_lh!$A$11:$ZZ$209,366,FALSE)=0,"",VLOOKUP($A45,parlvotes_lh!$A$11:$ZZ$209,366,FALSE)))</f>
        <v/>
      </c>
      <c r="AC45" s="235" t="str">
        <f>IF(ISERROR(VLOOKUP($A45,parlvotes_lh!$A$11:$ZZ$209,386,FALSE))=TRUE,"",IF(VLOOKUP($A45,parlvotes_lh!$A$11:$ZZ$209,386,FALSE)=0,"",VLOOKUP($A45,parlvotes_lh!$A$11:$ZZ$209,386,FALSE)))</f>
        <v/>
      </c>
    </row>
    <row r="46" spans="1:29" ht="13.5" customHeight="1">
      <c r="A46" s="229" t="str">
        <f>IF(info_parties!A55="","",info_parties!A55)</f>
        <v/>
      </c>
      <c r="B46" s="127" t="str">
        <f>IF(A46="","",MID(info_weblinks!$C$3,32,3))</f>
        <v/>
      </c>
      <c r="C46" s="127" t="str">
        <f>IF(info_parties!G55="","",info_parties!G55)</f>
        <v/>
      </c>
      <c r="D46" s="127" t="str">
        <f>IF(info_parties!K55="","",info_parties!K55)</f>
        <v/>
      </c>
      <c r="E46" s="127" t="str">
        <f>IF(info_parties!H55="","",info_parties!H55)</f>
        <v/>
      </c>
      <c r="F46" s="230" t="str">
        <f t="shared" si="0"/>
        <v/>
      </c>
      <c r="G46" s="231" t="str">
        <f t="shared" si="1"/>
        <v/>
      </c>
      <c r="H46" s="232" t="str">
        <f t="shared" si="2"/>
        <v/>
      </c>
      <c r="I46" s="233" t="str">
        <f t="shared" si="3"/>
        <v/>
      </c>
      <c r="J46" s="234" t="str">
        <f>IF(ISERROR(VLOOKUP($A46,parlvotes_lh!$A$11:$ZZ$209,6,FALSE))=TRUE,"",IF(VLOOKUP($A46,parlvotes_lh!$A$11:$ZZ$209,6,FALSE)=0,"",VLOOKUP($A46,parlvotes_lh!$A$11:$ZZ$209,6,FALSE)))</f>
        <v/>
      </c>
      <c r="K46" s="234" t="str">
        <f>IF(ISERROR(VLOOKUP($A46,parlvotes_lh!$A$11:$ZZ$209,26,FALSE))=TRUE,"",IF(VLOOKUP($A46,parlvotes_lh!$A$11:$ZZ$209,26,FALSE)=0,"",VLOOKUP($A46,parlvotes_lh!$A$11:$ZZ$209,26,FALSE)))</f>
        <v/>
      </c>
      <c r="L46" s="234" t="str">
        <f>IF(ISERROR(VLOOKUP($A46,parlvotes_lh!$A$11:$ZZ$209,46,FALSE))=TRUE,"",IF(VLOOKUP($A46,parlvotes_lh!$A$11:$ZZ$209,46,FALSE)=0,"",VLOOKUP($A46,parlvotes_lh!$A$11:$ZZ$209,46,FALSE)))</f>
        <v/>
      </c>
      <c r="M46" s="234" t="str">
        <f>IF(ISERROR(VLOOKUP($A46,parlvotes_lh!$A$11:$ZZ$209,66,FALSE))=TRUE,"",IF(VLOOKUP($A46,parlvotes_lh!$A$11:$ZZ$209,66,FALSE)=0,"",VLOOKUP($A46,parlvotes_lh!$A$11:$ZZ$209,66,FALSE)))</f>
        <v/>
      </c>
      <c r="N46" s="234" t="str">
        <f>IF(ISERROR(VLOOKUP($A46,parlvotes_lh!$A$11:$ZZ$209,86,FALSE))=TRUE,"",IF(VLOOKUP($A46,parlvotes_lh!$A$11:$ZZ$209,86,FALSE)=0,"",VLOOKUP($A46,parlvotes_lh!$A$11:$ZZ$209,86,FALSE)))</f>
        <v/>
      </c>
      <c r="O46" s="234" t="str">
        <f>IF(ISERROR(VLOOKUP($A46,parlvotes_lh!$A$11:$ZZ$209,106,FALSE))=TRUE,"",IF(VLOOKUP($A46,parlvotes_lh!$A$11:$ZZ$209,106,FALSE)=0,"",VLOOKUP($A46,parlvotes_lh!$A$11:$ZZ$209,106,FALSE)))</f>
        <v/>
      </c>
      <c r="P46" s="234" t="str">
        <f>IF(ISERROR(VLOOKUP($A46,parlvotes_lh!$A$11:$ZZ$209,126,FALSE))=TRUE,"",IF(VLOOKUP($A46,parlvotes_lh!$A$11:$ZZ$209,126,FALSE)=0,"",VLOOKUP($A46,parlvotes_lh!$A$11:$ZZ$209,126,FALSE)))</f>
        <v/>
      </c>
      <c r="Q46" s="235" t="str">
        <f>IF(ISERROR(VLOOKUP($A46,parlvotes_lh!$A$11:$ZZ$209,146,FALSE))=TRUE,"",IF(VLOOKUP($A46,parlvotes_lh!$A$11:$ZZ$209,146,FALSE)=0,"",VLOOKUP($A46,parlvotes_lh!$A$11:$ZZ$209,146,FALSE)))</f>
        <v/>
      </c>
      <c r="R46" s="235" t="str">
        <f>IF(ISERROR(VLOOKUP($A46,parlvotes_lh!$A$11:$ZZ$209,166,FALSE))=TRUE,"",IF(VLOOKUP($A46,parlvotes_lh!$A$11:$ZZ$209,166,FALSE)=0,"",VLOOKUP($A46,parlvotes_lh!$A$11:$ZZ$209,166,FALSE)))</f>
        <v/>
      </c>
      <c r="S46" s="235" t="str">
        <f>IF(ISERROR(VLOOKUP($A46,parlvotes_lh!$A$11:$ZZ$209,186,FALSE))=TRUE,"",IF(VLOOKUP($A46,parlvotes_lh!$A$11:$ZZ$209,186,FALSE)=0,"",VLOOKUP($A46,parlvotes_lh!$A$11:$ZZ$209,186,FALSE)))</f>
        <v/>
      </c>
      <c r="T46" s="235" t="str">
        <f>IF(ISERROR(VLOOKUP($A46,parlvotes_lh!$A$11:$ZZ$209,206,FALSE))=TRUE,"",IF(VLOOKUP($A46,parlvotes_lh!$A$11:$ZZ$209,206,FALSE)=0,"",VLOOKUP($A46,parlvotes_lh!$A$11:$ZZ$209,206,FALSE)))</f>
        <v/>
      </c>
      <c r="U46" s="235" t="str">
        <f>IF(ISERROR(VLOOKUP($A46,parlvotes_lh!$A$11:$ZZ$209,226,FALSE))=TRUE,"",IF(VLOOKUP($A46,parlvotes_lh!$A$11:$ZZ$209,226,FALSE)=0,"",VLOOKUP($A46,parlvotes_lh!$A$11:$ZZ$209,226,FALSE)))</f>
        <v/>
      </c>
      <c r="V46" s="235" t="str">
        <f>IF(ISERROR(VLOOKUP($A46,parlvotes_lh!$A$11:$ZZ$209,246,FALSE))=TRUE,"",IF(VLOOKUP($A46,parlvotes_lh!$A$11:$ZZ$209,246,FALSE)=0,"",VLOOKUP($A46,parlvotes_lh!$A$11:$ZZ$209,246,FALSE)))</f>
        <v/>
      </c>
      <c r="W46" s="235" t="str">
        <f>IF(ISERROR(VLOOKUP($A46,parlvotes_lh!$A$11:$ZZ$209,266,FALSE))=TRUE,"",IF(VLOOKUP($A46,parlvotes_lh!$A$11:$ZZ$209,266,FALSE)=0,"",VLOOKUP($A46,parlvotes_lh!$A$11:$ZZ$209,266,FALSE)))</f>
        <v/>
      </c>
      <c r="X46" s="235" t="str">
        <f>IF(ISERROR(VLOOKUP($A46,parlvotes_lh!$A$11:$ZZ$209,286,FALSE))=TRUE,"",IF(VLOOKUP($A46,parlvotes_lh!$A$11:$ZZ$209,286,FALSE)=0,"",VLOOKUP($A46,parlvotes_lh!$A$11:$ZZ$209,286,FALSE)))</f>
        <v/>
      </c>
      <c r="Y46" s="235" t="str">
        <f>IF(ISERROR(VLOOKUP($A46,parlvotes_lh!$A$11:$ZZ$209,306,FALSE))=TRUE,"",IF(VLOOKUP($A46,parlvotes_lh!$A$11:$ZZ$209,306,FALSE)=0,"",VLOOKUP($A46,parlvotes_lh!$A$11:$ZZ$209,306,FALSE)))</f>
        <v/>
      </c>
      <c r="Z46" s="235" t="str">
        <f>IF(ISERROR(VLOOKUP($A46,parlvotes_lh!$A$11:$ZZ$209,326,FALSE))=TRUE,"",IF(VLOOKUP($A46,parlvotes_lh!$A$11:$ZZ$209,326,FALSE)=0,"",VLOOKUP($A46,parlvotes_lh!$A$11:$ZZ$209,326,FALSE)))</f>
        <v/>
      </c>
      <c r="AA46" s="235" t="str">
        <f>IF(ISERROR(VLOOKUP($A46,parlvotes_lh!$A$11:$ZZ$209,346,FALSE))=TRUE,"",IF(VLOOKUP($A46,parlvotes_lh!$A$11:$ZZ$209,346,FALSE)=0,"",VLOOKUP($A46,parlvotes_lh!$A$11:$ZZ$209,346,FALSE)))</f>
        <v/>
      </c>
      <c r="AB46" s="235" t="str">
        <f>IF(ISERROR(VLOOKUP($A46,parlvotes_lh!$A$11:$ZZ$209,366,FALSE))=TRUE,"",IF(VLOOKUP($A46,parlvotes_lh!$A$11:$ZZ$209,366,FALSE)=0,"",VLOOKUP($A46,parlvotes_lh!$A$11:$ZZ$209,366,FALSE)))</f>
        <v/>
      </c>
      <c r="AC46" s="235" t="str">
        <f>IF(ISERROR(VLOOKUP($A46,parlvotes_lh!$A$11:$ZZ$209,386,FALSE))=TRUE,"",IF(VLOOKUP($A46,parlvotes_lh!$A$11:$ZZ$209,386,FALSE)=0,"",VLOOKUP($A46,parlvotes_lh!$A$11:$ZZ$209,386,FALSE)))</f>
        <v/>
      </c>
    </row>
    <row r="47" spans="1:29" ht="13.5" customHeight="1">
      <c r="A47" s="229" t="str">
        <f>IF(info_parties!A56="","",info_parties!A56)</f>
        <v/>
      </c>
      <c r="B47" s="127" t="str">
        <f>IF(A47="","",MID(info_weblinks!$C$3,32,3))</f>
        <v/>
      </c>
      <c r="C47" s="127" t="str">
        <f>IF(info_parties!G56="","",info_parties!G56)</f>
        <v/>
      </c>
      <c r="D47" s="127" t="str">
        <f>IF(info_parties!K56="","",info_parties!K56)</f>
        <v/>
      </c>
      <c r="E47" s="127" t="str">
        <f>IF(info_parties!H56="","",info_parties!H56)</f>
        <v/>
      </c>
      <c r="F47" s="230" t="str">
        <f t="shared" si="0"/>
        <v/>
      </c>
      <c r="G47" s="231" t="str">
        <f t="shared" si="1"/>
        <v/>
      </c>
      <c r="H47" s="232" t="str">
        <f t="shared" si="2"/>
        <v/>
      </c>
      <c r="I47" s="233" t="str">
        <f t="shared" si="3"/>
        <v/>
      </c>
      <c r="J47" s="234" t="str">
        <f>IF(ISERROR(VLOOKUP($A47,parlvotes_lh!$A$11:$ZZ$209,6,FALSE))=TRUE,"",IF(VLOOKUP($A47,parlvotes_lh!$A$11:$ZZ$209,6,FALSE)=0,"",VLOOKUP($A47,parlvotes_lh!$A$11:$ZZ$209,6,FALSE)))</f>
        <v/>
      </c>
      <c r="K47" s="234" t="str">
        <f>IF(ISERROR(VLOOKUP($A47,parlvotes_lh!$A$11:$ZZ$209,26,FALSE))=TRUE,"",IF(VLOOKUP($A47,parlvotes_lh!$A$11:$ZZ$209,26,FALSE)=0,"",VLOOKUP($A47,parlvotes_lh!$A$11:$ZZ$209,26,FALSE)))</f>
        <v/>
      </c>
      <c r="L47" s="234" t="str">
        <f>IF(ISERROR(VLOOKUP($A47,parlvotes_lh!$A$11:$ZZ$209,46,FALSE))=TRUE,"",IF(VLOOKUP($A47,parlvotes_lh!$A$11:$ZZ$209,46,FALSE)=0,"",VLOOKUP($A47,parlvotes_lh!$A$11:$ZZ$209,46,FALSE)))</f>
        <v/>
      </c>
      <c r="M47" s="234" t="str">
        <f>IF(ISERROR(VLOOKUP($A47,parlvotes_lh!$A$11:$ZZ$209,66,FALSE))=TRUE,"",IF(VLOOKUP($A47,parlvotes_lh!$A$11:$ZZ$209,66,FALSE)=0,"",VLOOKUP($A47,parlvotes_lh!$A$11:$ZZ$209,66,FALSE)))</f>
        <v/>
      </c>
      <c r="N47" s="234" t="str">
        <f>IF(ISERROR(VLOOKUP($A47,parlvotes_lh!$A$11:$ZZ$209,86,FALSE))=TRUE,"",IF(VLOOKUP($A47,parlvotes_lh!$A$11:$ZZ$209,86,FALSE)=0,"",VLOOKUP($A47,parlvotes_lh!$A$11:$ZZ$209,86,FALSE)))</f>
        <v/>
      </c>
      <c r="O47" s="234" t="str">
        <f>IF(ISERROR(VLOOKUP($A47,parlvotes_lh!$A$11:$ZZ$209,106,FALSE))=TRUE,"",IF(VLOOKUP($A47,parlvotes_lh!$A$11:$ZZ$209,106,FALSE)=0,"",VLOOKUP($A47,parlvotes_lh!$A$11:$ZZ$209,106,FALSE)))</f>
        <v/>
      </c>
      <c r="P47" s="234" t="str">
        <f>IF(ISERROR(VLOOKUP($A47,parlvotes_lh!$A$11:$ZZ$209,126,FALSE))=TRUE,"",IF(VLOOKUP($A47,parlvotes_lh!$A$11:$ZZ$209,126,FALSE)=0,"",VLOOKUP($A47,parlvotes_lh!$A$11:$ZZ$209,126,FALSE)))</f>
        <v/>
      </c>
      <c r="Q47" s="235" t="str">
        <f>IF(ISERROR(VLOOKUP($A47,parlvotes_lh!$A$11:$ZZ$209,146,FALSE))=TRUE,"",IF(VLOOKUP($A47,parlvotes_lh!$A$11:$ZZ$209,146,FALSE)=0,"",VLOOKUP($A47,parlvotes_lh!$A$11:$ZZ$209,146,FALSE)))</f>
        <v/>
      </c>
      <c r="R47" s="235" t="str">
        <f>IF(ISERROR(VLOOKUP($A47,parlvotes_lh!$A$11:$ZZ$209,166,FALSE))=TRUE,"",IF(VLOOKUP($A47,parlvotes_lh!$A$11:$ZZ$209,166,FALSE)=0,"",VLOOKUP($A47,parlvotes_lh!$A$11:$ZZ$209,166,FALSE)))</f>
        <v/>
      </c>
      <c r="S47" s="235" t="str">
        <f>IF(ISERROR(VLOOKUP($A47,parlvotes_lh!$A$11:$ZZ$209,186,FALSE))=TRUE,"",IF(VLOOKUP($A47,parlvotes_lh!$A$11:$ZZ$209,186,FALSE)=0,"",VLOOKUP($A47,parlvotes_lh!$A$11:$ZZ$209,186,FALSE)))</f>
        <v/>
      </c>
      <c r="T47" s="235" t="str">
        <f>IF(ISERROR(VLOOKUP($A47,parlvotes_lh!$A$11:$ZZ$209,206,FALSE))=TRUE,"",IF(VLOOKUP($A47,parlvotes_lh!$A$11:$ZZ$209,206,FALSE)=0,"",VLOOKUP($A47,parlvotes_lh!$A$11:$ZZ$209,206,FALSE)))</f>
        <v/>
      </c>
      <c r="U47" s="235" t="str">
        <f>IF(ISERROR(VLOOKUP($A47,parlvotes_lh!$A$11:$ZZ$209,226,FALSE))=TRUE,"",IF(VLOOKUP($A47,parlvotes_lh!$A$11:$ZZ$209,226,FALSE)=0,"",VLOOKUP($A47,parlvotes_lh!$A$11:$ZZ$209,226,FALSE)))</f>
        <v/>
      </c>
      <c r="V47" s="235" t="str">
        <f>IF(ISERROR(VLOOKUP($A47,parlvotes_lh!$A$11:$ZZ$209,246,FALSE))=TRUE,"",IF(VLOOKUP($A47,parlvotes_lh!$A$11:$ZZ$209,246,FALSE)=0,"",VLOOKUP($A47,parlvotes_lh!$A$11:$ZZ$209,246,FALSE)))</f>
        <v/>
      </c>
      <c r="W47" s="235" t="str">
        <f>IF(ISERROR(VLOOKUP($A47,parlvotes_lh!$A$11:$ZZ$209,266,FALSE))=TRUE,"",IF(VLOOKUP($A47,parlvotes_lh!$A$11:$ZZ$209,266,FALSE)=0,"",VLOOKUP($A47,parlvotes_lh!$A$11:$ZZ$209,266,FALSE)))</f>
        <v/>
      </c>
      <c r="X47" s="235" t="str">
        <f>IF(ISERROR(VLOOKUP($A47,parlvotes_lh!$A$11:$ZZ$209,286,FALSE))=TRUE,"",IF(VLOOKUP($A47,parlvotes_lh!$A$11:$ZZ$209,286,FALSE)=0,"",VLOOKUP($A47,parlvotes_lh!$A$11:$ZZ$209,286,FALSE)))</f>
        <v/>
      </c>
      <c r="Y47" s="235" t="str">
        <f>IF(ISERROR(VLOOKUP($A47,parlvotes_lh!$A$11:$ZZ$209,306,FALSE))=TRUE,"",IF(VLOOKUP($A47,parlvotes_lh!$A$11:$ZZ$209,306,FALSE)=0,"",VLOOKUP($A47,parlvotes_lh!$A$11:$ZZ$209,306,FALSE)))</f>
        <v/>
      </c>
      <c r="Z47" s="235" t="str">
        <f>IF(ISERROR(VLOOKUP($A47,parlvotes_lh!$A$11:$ZZ$209,326,FALSE))=TRUE,"",IF(VLOOKUP($A47,parlvotes_lh!$A$11:$ZZ$209,326,FALSE)=0,"",VLOOKUP($A47,parlvotes_lh!$A$11:$ZZ$209,326,FALSE)))</f>
        <v/>
      </c>
      <c r="AA47" s="235" t="str">
        <f>IF(ISERROR(VLOOKUP($A47,parlvotes_lh!$A$11:$ZZ$209,346,FALSE))=TRUE,"",IF(VLOOKUP($A47,parlvotes_lh!$A$11:$ZZ$209,346,FALSE)=0,"",VLOOKUP($A47,parlvotes_lh!$A$11:$ZZ$209,346,FALSE)))</f>
        <v/>
      </c>
      <c r="AB47" s="235" t="str">
        <f>IF(ISERROR(VLOOKUP($A47,parlvotes_lh!$A$11:$ZZ$209,366,FALSE))=TRUE,"",IF(VLOOKUP($A47,parlvotes_lh!$A$11:$ZZ$209,366,FALSE)=0,"",VLOOKUP($A47,parlvotes_lh!$A$11:$ZZ$209,366,FALSE)))</f>
        <v/>
      </c>
      <c r="AC47" s="235" t="str">
        <f>IF(ISERROR(VLOOKUP($A47,parlvotes_lh!$A$11:$ZZ$209,386,FALSE))=TRUE,"",IF(VLOOKUP($A47,parlvotes_lh!$A$11:$ZZ$209,386,FALSE)=0,"",VLOOKUP($A47,parlvotes_lh!$A$11:$ZZ$209,386,FALSE)))</f>
        <v/>
      </c>
    </row>
    <row r="48" spans="1:29" ht="13.5" customHeight="1">
      <c r="A48" s="229" t="str">
        <f>IF(info_parties!A57="","",info_parties!A57)</f>
        <v/>
      </c>
      <c r="B48" s="127" t="str">
        <f>IF(A48="","",MID(info_weblinks!$C$3,32,3))</f>
        <v/>
      </c>
      <c r="C48" s="127" t="str">
        <f>IF(info_parties!G57="","",info_parties!G57)</f>
        <v/>
      </c>
      <c r="D48" s="127" t="str">
        <f>IF(info_parties!K57="","",info_parties!K57)</f>
        <v/>
      </c>
      <c r="E48" s="127" t="str">
        <f>IF(info_parties!H57="","",info_parties!H57)</f>
        <v/>
      </c>
      <c r="F48" s="230" t="str">
        <f t="shared" si="0"/>
        <v/>
      </c>
      <c r="G48" s="231" t="str">
        <f t="shared" si="1"/>
        <v/>
      </c>
      <c r="H48" s="232" t="str">
        <f t="shared" si="2"/>
        <v/>
      </c>
      <c r="I48" s="233" t="str">
        <f t="shared" si="3"/>
        <v/>
      </c>
      <c r="J48" s="234" t="str">
        <f>IF(ISERROR(VLOOKUP($A48,parlvotes_lh!$A$11:$ZZ$209,6,FALSE))=TRUE,"",IF(VLOOKUP($A48,parlvotes_lh!$A$11:$ZZ$209,6,FALSE)=0,"",VLOOKUP($A48,parlvotes_lh!$A$11:$ZZ$209,6,FALSE)))</f>
        <v/>
      </c>
      <c r="K48" s="234" t="str">
        <f>IF(ISERROR(VLOOKUP($A48,parlvotes_lh!$A$11:$ZZ$209,26,FALSE))=TRUE,"",IF(VLOOKUP($A48,parlvotes_lh!$A$11:$ZZ$209,26,FALSE)=0,"",VLOOKUP($A48,parlvotes_lh!$A$11:$ZZ$209,26,FALSE)))</f>
        <v/>
      </c>
      <c r="L48" s="234" t="str">
        <f>IF(ISERROR(VLOOKUP($A48,parlvotes_lh!$A$11:$ZZ$209,46,FALSE))=TRUE,"",IF(VLOOKUP($A48,parlvotes_lh!$A$11:$ZZ$209,46,FALSE)=0,"",VLOOKUP($A48,parlvotes_lh!$A$11:$ZZ$209,46,FALSE)))</f>
        <v/>
      </c>
      <c r="M48" s="234" t="str">
        <f>IF(ISERROR(VLOOKUP($A48,parlvotes_lh!$A$11:$ZZ$209,66,FALSE))=TRUE,"",IF(VLOOKUP($A48,parlvotes_lh!$A$11:$ZZ$209,66,FALSE)=0,"",VLOOKUP($A48,parlvotes_lh!$A$11:$ZZ$209,66,FALSE)))</f>
        <v/>
      </c>
      <c r="N48" s="234" t="str">
        <f>IF(ISERROR(VLOOKUP($A48,parlvotes_lh!$A$11:$ZZ$209,86,FALSE))=TRUE,"",IF(VLOOKUP($A48,parlvotes_lh!$A$11:$ZZ$209,86,FALSE)=0,"",VLOOKUP($A48,parlvotes_lh!$A$11:$ZZ$209,86,FALSE)))</f>
        <v/>
      </c>
      <c r="O48" s="234" t="str">
        <f>IF(ISERROR(VLOOKUP($A48,parlvotes_lh!$A$11:$ZZ$209,106,FALSE))=TRUE,"",IF(VLOOKUP($A48,parlvotes_lh!$A$11:$ZZ$209,106,FALSE)=0,"",VLOOKUP($A48,parlvotes_lh!$A$11:$ZZ$209,106,FALSE)))</f>
        <v/>
      </c>
      <c r="P48" s="234" t="str">
        <f>IF(ISERROR(VLOOKUP($A48,parlvotes_lh!$A$11:$ZZ$209,126,FALSE))=TRUE,"",IF(VLOOKUP($A48,parlvotes_lh!$A$11:$ZZ$209,126,FALSE)=0,"",VLOOKUP($A48,parlvotes_lh!$A$11:$ZZ$209,126,FALSE)))</f>
        <v/>
      </c>
      <c r="Q48" s="235" t="str">
        <f>IF(ISERROR(VLOOKUP($A48,parlvotes_lh!$A$11:$ZZ$209,146,FALSE))=TRUE,"",IF(VLOOKUP($A48,parlvotes_lh!$A$11:$ZZ$209,146,FALSE)=0,"",VLOOKUP($A48,parlvotes_lh!$A$11:$ZZ$209,146,FALSE)))</f>
        <v/>
      </c>
      <c r="R48" s="235" t="str">
        <f>IF(ISERROR(VLOOKUP($A48,parlvotes_lh!$A$11:$ZZ$209,166,FALSE))=TRUE,"",IF(VLOOKUP($A48,parlvotes_lh!$A$11:$ZZ$209,166,FALSE)=0,"",VLOOKUP($A48,parlvotes_lh!$A$11:$ZZ$209,166,FALSE)))</f>
        <v/>
      </c>
      <c r="S48" s="235" t="str">
        <f>IF(ISERROR(VLOOKUP($A48,parlvotes_lh!$A$11:$ZZ$209,186,FALSE))=TRUE,"",IF(VLOOKUP($A48,parlvotes_lh!$A$11:$ZZ$209,186,FALSE)=0,"",VLOOKUP($A48,parlvotes_lh!$A$11:$ZZ$209,186,FALSE)))</f>
        <v/>
      </c>
      <c r="T48" s="235" t="str">
        <f>IF(ISERROR(VLOOKUP($A48,parlvotes_lh!$A$11:$ZZ$209,206,FALSE))=TRUE,"",IF(VLOOKUP($A48,parlvotes_lh!$A$11:$ZZ$209,206,FALSE)=0,"",VLOOKUP($A48,parlvotes_lh!$A$11:$ZZ$209,206,FALSE)))</f>
        <v/>
      </c>
      <c r="U48" s="235" t="str">
        <f>IF(ISERROR(VLOOKUP($A48,parlvotes_lh!$A$11:$ZZ$209,226,FALSE))=TRUE,"",IF(VLOOKUP($A48,parlvotes_lh!$A$11:$ZZ$209,226,FALSE)=0,"",VLOOKUP($A48,parlvotes_lh!$A$11:$ZZ$209,226,FALSE)))</f>
        <v/>
      </c>
      <c r="V48" s="235" t="str">
        <f>IF(ISERROR(VLOOKUP($A48,parlvotes_lh!$A$11:$ZZ$209,246,FALSE))=TRUE,"",IF(VLOOKUP($A48,parlvotes_lh!$A$11:$ZZ$209,246,FALSE)=0,"",VLOOKUP($A48,parlvotes_lh!$A$11:$ZZ$209,246,FALSE)))</f>
        <v/>
      </c>
      <c r="W48" s="235" t="str">
        <f>IF(ISERROR(VLOOKUP($A48,parlvotes_lh!$A$11:$ZZ$209,266,FALSE))=TRUE,"",IF(VLOOKUP($A48,parlvotes_lh!$A$11:$ZZ$209,266,FALSE)=0,"",VLOOKUP($A48,parlvotes_lh!$A$11:$ZZ$209,266,FALSE)))</f>
        <v/>
      </c>
      <c r="X48" s="235" t="str">
        <f>IF(ISERROR(VLOOKUP($A48,parlvotes_lh!$A$11:$ZZ$209,286,FALSE))=TRUE,"",IF(VLOOKUP($A48,parlvotes_lh!$A$11:$ZZ$209,286,FALSE)=0,"",VLOOKUP($A48,parlvotes_lh!$A$11:$ZZ$209,286,FALSE)))</f>
        <v/>
      </c>
      <c r="Y48" s="235" t="str">
        <f>IF(ISERROR(VLOOKUP($A48,parlvotes_lh!$A$11:$ZZ$209,306,FALSE))=TRUE,"",IF(VLOOKUP($A48,parlvotes_lh!$A$11:$ZZ$209,306,FALSE)=0,"",VLOOKUP($A48,parlvotes_lh!$A$11:$ZZ$209,306,FALSE)))</f>
        <v/>
      </c>
      <c r="Z48" s="235" t="str">
        <f>IF(ISERROR(VLOOKUP($A48,parlvotes_lh!$A$11:$ZZ$209,326,FALSE))=TRUE,"",IF(VLOOKUP($A48,parlvotes_lh!$A$11:$ZZ$209,326,FALSE)=0,"",VLOOKUP($A48,parlvotes_lh!$A$11:$ZZ$209,326,FALSE)))</f>
        <v/>
      </c>
      <c r="AA48" s="235" t="str">
        <f>IF(ISERROR(VLOOKUP($A48,parlvotes_lh!$A$11:$ZZ$209,346,FALSE))=TRUE,"",IF(VLOOKUP($A48,parlvotes_lh!$A$11:$ZZ$209,346,FALSE)=0,"",VLOOKUP($A48,parlvotes_lh!$A$11:$ZZ$209,346,FALSE)))</f>
        <v/>
      </c>
      <c r="AB48" s="235" t="str">
        <f>IF(ISERROR(VLOOKUP($A48,parlvotes_lh!$A$11:$ZZ$209,366,FALSE))=TRUE,"",IF(VLOOKUP($A48,parlvotes_lh!$A$11:$ZZ$209,366,FALSE)=0,"",VLOOKUP($A48,parlvotes_lh!$A$11:$ZZ$209,366,FALSE)))</f>
        <v/>
      </c>
      <c r="AC48" s="235" t="str">
        <f>IF(ISERROR(VLOOKUP($A48,parlvotes_lh!$A$11:$ZZ$209,386,FALSE))=TRUE,"",IF(VLOOKUP($A48,parlvotes_lh!$A$11:$ZZ$209,386,FALSE)=0,"",VLOOKUP($A48,parlvotes_lh!$A$11:$ZZ$209,386,FALSE)))</f>
        <v/>
      </c>
    </row>
    <row r="49" spans="1:29" ht="13.5" customHeight="1">
      <c r="A49" s="229" t="str">
        <f>IF(info_parties!A58="","",info_parties!A58)</f>
        <v/>
      </c>
      <c r="B49" s="127" t="str">
        <f>IF(A49="","",MID(info_weblinks!$C$3,32,3))</f>
        <v/>
      </c>
      <c r="C49" s="127" t="str">
        <f>IF(info_parties!G58="","",info_parties!G58)</f>
        <v/>
      </c>
      <c r="D49" s="127" t="str">
        <f>IF(info_parties!K58="","",info_parties!K58)</f>
        <v/>
      </c>
      <c r="E49" s="127" t="str">
        <f>IF(info_parties!H58="","",info_parties!H58)</f>
        <v/>
      </c>
      <c r="F49" s="230" t="str">
        <f t="shared" si="0"/>
        <v/>
      </c>
      <c r="G49" s="231" t="str">
        <f t="shared" si="1"/>
        <v/>
      </c>
      <c r="H49" s="232" t="str">
        <f t="shared" si="2"/>
        <v/>
      </c>
      <c r="I49" s="233" t="str">
        <f t="shared" si="3"/>
        <v/>
      </c>
      <c r="J49" s="234" t="str">
        <f>IF(ISERROR(VLOOKUP($A49,parlvotes_lh!$A$11:$ZZ$209,6,FALSE))=TRUE,"",IF(VLOOKUP($A49,parlvotes_lh!$A$11:$ZZ$209,6,FALSE)=0,"",VLOOKUP($A49,parlvotes_lh!$A$11:$ZZ$209,6,FALSE)))</f>
        <v/>
      </c>
      <c r="K49" s="234" t="str">
        <f>IF(ISERROR(VLOOKUP($A49,parlvotes_lh!$A$11:$ZZ$209,26,FALSE))=TRUE,"",IF(VLOOKUP($A49,parlvotes_lh!$A$11:$ZZ$209,26,FALSE)=0,"",VLOOKUP($A49,parlvotes_lh!$A$11:$ZZ$209,26,FALSE)))</f>
        <v/>
      </c>
      <c r="L49" s="234" t="str">
        <f>IF(ISERROR(VLOOKUP($A49,parlvotes_lh!$A$11:$ZZ$209,46,FALSE))=TRUE,"",IF(VLOOKUP($A49,parlvotes_lh!$A$11:$ZZ$209,46,FALSE)=0,"",VLOOKUP($A49,parlvotes_lh!$A$11:$ZZ$209,46,FALSE)))</f>
        <v/>
      </c>
      <c r="M49" s="234" t="str">
        <f>IF(ISERROR(VLOOKUP($A49,parlvotes_lh!$A$11:$ZZ$209,66,FALSE))=TRUE,"",IF(VLOOKUP($A49,parlvotes_lh!$A$11:$ZZ$209,66,FALSE)=0,"",VLOOKUP($A49,parlvotes_lh!$A$11:$ZZ$209,66,FALSE)))</f>
        <v/>
      </c>
      <c r="N49" s="234" t="str">
        <f>IF(ISERROR(VLOOKUP($A49,parlvotes_lh!$A$11:$ZZ$209,86,FALSE))=TRUE,"",IF(VLOOKUP($A49,parlvotes_lh!$A$11:$ZZ$209,86,FALSE)=0,"",VLOOKUP($A49,parlvotes_lh!$A$11:$ZZ$209,86,FALSE)))</f>
        <v/>
      </c>
      <c r="O49" s="234" t="str">
        <f>IF(ISERROR(VLOOKUP($A49,parlvotes_lh!$A$11:$ZZ$209,106,FALSE))=TRUE,"",IF(VLOOKUP($A49,parlvotes_lh!$A$11:$ZZ$209,106,FALSE)=0,"",VLOOKUP($A49,parlvotes_lh!$A$11:$ZZ$209,106,FALSE)))</f>
        <v/>
      </c>
      <c r="P49" s="234" t="str">
        <f>IF(ISERROR(VLOOKUP($A49,parlvotes_lh!$A$11:$ZZ$209,126,FALSE))=TRUE,"",IF(VLOOKUP($A49,parlvotes_lh!$A$11:$ZZ$209,126,FALSE)=0,"",VLOOKUP($A49,parlvotes_lh!$A$11:$ZZ$209,126,FALSE)))</f>
        <v/>
      </c>
      <c r="Q49" s="235" t="str">
        <f>IF(ISERROR(VLOOKUP($A49,parlvotes_lh!$A$11:$ZZ$209,146,FALSE))=TRUE,"",IF(VLOOKUP($A49,parlvotes_lh!$A$11:$ZZ$209,146,FALSE)=0,"",VLOOKUP($A49,parlvotes_lh!$A$11:$ZZ$209,146,FALSE)))</f>
        <v/>
      </c>
      <c r="R49" s="235" t="str">
        <f>IF(ISERROR(VLOOKUP($A49,parlvotes_lh!$A$11:$ZZ$209,166,FALSE))=TRUE,"",IF(VLOOKUP($A49,parlvotes_lh!$A$11:$ZZ$209,166,FALSE)=0,"",VLOOKUP($A49,parlvotes_lh!$A$11:$ZZ$209,166,FALSE)))</f>
        <v/>
      </c>
      <c r="S49" s="235" t="str">
        <f>IF(ISERROR(VLOOKUP($A49,parlvotes_lh!$A$11:$ZZ$209,186,FALSE))=TRUE,"",IF(VLOOKUP($A49,parlvotes_lh!$A$11:$ZZ$209,186,FALSE)=0,"",VLOOKUP($A49,parlvotes_lh!$A$11:$ZZ$209,186,FALSE)))</f>
        <v/>
      </c>
      <c r="T49" s="235" t="str">
        <f>IF(ISERROR(VLOOKUP($A49,parlvotes_lh!$A$11:$ZZ$209,206,FALSE))=TRUE,"",IF(VLOOKUP($A49,parlvotes_lh!$A$11:$ZZ$209,206,FALSE)=0,"",VLOOKUP($A49,parlvotes_lh!$A$11:$ZZ$209,206,FALSE)))</f>
        <v/>
      </c>
      <c r="U49" s="235" t="str">
        <f>IF(ISERROR(VLOOKUP($A49,parlvotes_lh!$A$11:$ZZ$209,226,FALSE))=TRUE,"",IF(VLOOKUP($A49,parlvotes_lh!$A$11:$ZZ$209,226,FALSE)=0,"",VLOOKUP($A49,parlvotes_lh!$A$11:$ZZ$209,226,FALSE)))</f>
        <v/>
      </c>
      <c r="V49" s="235" t="str">
        <f>IF(ISERROR(VLOOKUP($A49,parlvotes_lh!$A$11:$ZZ$209,246,FALSE))=TRUE,"",IF(VLOOKUP($A49,parlvotes_lh!$A$11:$ZZ$209,246,FALSE)=0,"",VLOOKUP($A49,parlvotes_lh!$A$11:$ZZ$209,246,FALSE)))</f>
        <v/>
      </c>
      <c r="W49" s="235" t="str">
        <f>IF(ISERROR(VLOOKUP($A49,parlvotes_lh!$A$11:$ZZ$209,266,FALSE))=TRUE,"",IF(VLOOKUP($A49,parlvotes_lh!$A$11:$ZZ$209,266,FALSE)=0,"",VLOOKUP($A49,parlvotes_lh!$A$11:$ZZ$209,266,FALSE)))</f>
        <v/>
      </c>
      <c r="X49" s="235" t="str">
        <f>IF(ISERROR(VLOOKUP($A49,parlvotes_lh!$A$11:$ZZ$209,286,FALSE))=TRUE,"",IF(VLOOKUP($A49,parlvotes_lh!$A$11:$ZZ$209,286,FALSE)=0,"",VLOOKUP($A49,parlvotes_lh!$A$11:$ZZ$209,286,FALSE)))</f>
        <v/>
      </c>
      <c r="Y49" s="235" t="str">
        <f>IF(ISERROR(VLOOKUP($A49,parlvotes_lh!$A$11:$ZZ$209,306,FALSE))=TRUE,"",IF(VLOOKUP($A49,parlvotes_lh!$A$11:$ZZ$209,306,FALSE)=0,"",VLOOKUP($A49,parlvotes_lh!$A$11:$ZZ$209,306,FALSE)))</f>
        <v/>
      </c>
      <c r="Z49" s="235" t="str">
        <f>IF(ISERROR(VLOOKUP($A49,parlvotes_lh!$A$11:$ZZ$209,326,FALSE))=TRUE,"",IF(VLOOKUP($A49,parlvotes_lh!$A$11:$ZZ$209,326,FALSE)=0,"",VLOOKUP($A49,parlvotes_lh!$A$11:$ZZ$209,326,FALSE)))</f>
        <v/>
      </c>
      <c r="AA49" s="235" t="str">
        <f>IF(ISERROR(VLOOKUP($A49,parlvotes_lh!$A$11:$ZZ$209,346,FALSE))=TRUE,"",IF(VLOOKUP($A49,parlvotes_lh!$A$11:$ZZ$209,346,FALSE)=0,"",VLOOKUP($A49,parlvotes_lh!$A$11:$ZZ$209,346,FALSE)))</f>
        <v/>
      </c>
      <c r="AB49" s="235" t="str">
        <f>IF(ISERROR(VLOOKUP($A49,parlvotes_lh!$A$11:$ZZ$209,366,FALSE))=TRUE,"",IF(VLOOKUP($A49,parlvotes_lh!$A$11:$ZZ$209,366,FALSE)=0,"",VLOOKUP($A49,parlvotes_lh!$A$11:$ZZ$209,366,FALSE)))</f>
        <v/>
      </c>
      <c r="AC49" s="235" t="str">
        <f>IF(ISERROR(VLOOKUP($A49,parlvotes_lh!$A$11:$ZZ$209,386,FALSE))=TRUE,"",IF(VLOOKUP($A49,parlvotes_lh!$A$11:$ZZ$209,386,FALSE)=0,"",VLOOKUP($A49,parlvotes_lh!$A$11:$ZZ$209,386,FALSE)))</f>
        <v/>
      </c>
    </row>
    <row r="50" spans="1:29" ht="13.5" customHeight="1">
      <c r="A50" s="229" t="str">
        <f>IF(info_parties!A59="","",info_parties!A59)</f>
        <v/>
      </c>
      <c r="B50" s="127" t="str">
        <f>IF(A50="","",MID(info_weblinks!$C$3,32,3))</f>
        <v/>
      </c>
      <c r="C50" s="127" t="str">
        <f>IF(info_parties!G59="","",info_parties!G59)</f>
        <v/>
      </c>
      <c r="D50" s="127" t="str">
        <f>IF(info_parties!K59="","",info_parties!K59)</f>
        <v/>
      </c>
      <c r="E50" s="127" t="str">
        <f>IF(info_parties!H59="","",info_parties!H59)</f>
        <v/>
      </c>
      <c r="F50" s="230" t="str">
        <f t="shared" si="0"/>
        <v/>
      </c>
      <c r="G50" s="231" t="str">
        <f t="shared" si="1"/>
        <v/>
      </c>
      <c r="H50" s="232" t="str">
        <f t="shared" si="2"/>
        <v/>
      </c>
      <c r="I50" s="233" t="str">
        <f t="shared" si="3"/>
        <v/>
      </c>
      <c r="J50" s="234" t="str">
        <f>IF(ISERROR(VLOOKUP($A50,parlvotes_lh!$A$11:$ZZ$209,6,FALSE))=TRUE,"",IF(VLOOKUP($A50,parlvotes_lh!$A$11:$ZZ$209,6,FALSE)=0,"",VLOOKUP($A50,parlvotes_lh!$A$11:$ZZ$209,6,FALSE)))</f>
        <v/>
      </c>
      <c r="K50" s="234" t="str">
        <f>IF(ISERROR(VLOOKUP($A50,parlvotes_lh!$A$11:$ZZ$209,26,FALSE))=TRUE,"",IF(VLOOKUP($A50,parlvotes_lh!$A$11:$ZZ$209,26,FALSE)=0,"",VLOOKUP($A50,parlvotes_lh!$A$11:$ZZ$209,26,FALSE)))</f>
        <v/>
      </c>
      <c r="L50" s="234" t="str">
        <f>IF(ISERROR(VLOOKUP($A50,parlvotes_lh!$A$11:$ZZ$209,46,FALSE))=TRUE,"",IF(VLOOKUP($A50,parlvotes_lh!$A$11:$ZZ$209,46,FALSE)=0,"",VLOOKUP($A50,parlvotes_lh!$A$11:$ZZ$209,46,FALSE)))</f>
        <v/>
      </c>
      <c r="M50" s="234" t="str">
        <f>IF(ISERROR(VLOOKUP($A50,parlvotes_lh!$A$11:$ZZ$209,66,FALSE))=TRUE,"",IF(VLOOKUP($A50,parlvotes_lh!$A$11:$ZZ$209,66,FALSE)=0,"",VLOOKUP($A50,parlvotes_lh!$A$11:$ZZ$209,66,FALSE)))</f>
        <v/>
      </c>
      <c r="N50" s="234" t="str">
        <f>IF(ISERROR(VLOOKUP($A50,parlvotes_lh!$A$11:$ZZ$209,86,FALSE))=TRUE,"",IF(VLOOKUP($A50,parlvotes_lh!$A$11:$ZZ$209,86,FALSE)=0,"",VLOOKUP($A50,parlvotes_lh!$A$11:$ZZ$209,86,FALSE)))</f>
        <v/>
      </c>
      <c r="O50" s="234" t="str">
        <f>IF(ISERROR(VLOOKUP($A50,parlvotes_lh!$A$11:$ZZ$209,106,FALSE))=TRUE,"",IF(VLOOKUP($A50,parlvotes_lh!$A$11:$ZZ$209,106,FALSE)=0,"",VLOOKUP($A50,parlvotes_lh!$A$11:$ZZ$209,106,FALSE)))</f>
        <v/>
      </c>
      <c r="P50" s="234" t="str">
        <f>IF(ISERROR(VLOOKUP($A50,parlvotes_lh!$A$11:$ZZ$209,126,FALSE))=TRUE,"",IF(VLOOKUP($A50,parlvotes_lh!$A$11:$ZZ$209,126,FALSE)=0,"",VLOOKUP($A50,parlvotes_lh!$A$11:$ZZ$209,126,FALSE)))</f>
        <v/>
      </c>
      <c r="Q50" s="235" t="str">
        <f>IF(ISERROR(VLOOKUP($A50,parlvotes_lh!$A$11:$ZZ$209,146,FALSE))=TRUE,"",IF(VLOOKUP($A50,parlvotes_lh!$A$11:$ZZ$209,146,FALSE)=0,"",VLOOKUP($A50,parlvotes_lh!$A$11:$ZZ$209,146,FALSE)))</f>
        <v/>
      </c>
      <c r="R50" s="235" t="str">
        <f>IF(ISERROR(VLOOKUP($A50,parlvotes_lh!$A$11:$ZZ$209,166,FALSE))=TRUE,"",IF(VLOOKUP($A50,parlvotes_lh!$A$11:$ZZ$209,166,FALSE)=0,"",VLOOKUP($A50,parlvotes_lh!$A$11:$ZZ$209,166,FALSE)))</f>
        <v/>
      </c>
      <c r="S50" s="235" t="str">
        <f>IF(ISERROR(VLOOKUP($A50,parlvotes_lh!$A$11:$ZZ$209,186,FALSE))=TRUE,"",IF(VLOOKUP($A50,parlvotes_lh!$A$11:$ZZ$209,186,FALSE)=0,"",VLOOKUP($A50,parlvotes_lh!$A$11:$ZZ$209,186,FALSE)))</f>
        <v/>
      </c>
      <c r="T50" s="235" t="str">
        <f>IF(ISERROR(VLOOKUP($A50,parlvotes_lh!$A$11:$ZZ$209,206,FALSE))=TRUE,"",IF(VLOOKUP($A50,parlvotes_lh!$A$11:$ZZ$209,206,FALSE)=0,"",VLOOKUP($A50,parlvotes_lh!$A$11:$ZZ$209,206,FALSE)))</f>
        <v/>
      </c>
      <c r="U50" s="235" t="str">
        <f>IF(ISERROR(VLOOKUP($A50,parlvotes_lh!$A$11:$ZZ$209,226,FALSE))=TRUE,"",IF(VLOOKUP($A50,parlvotes_lh!$A$11:$ZZ$209,226,FALSE)=0,"",VLOOKUP($A50,parlvotes_lh!$A$11:$ZZ$209,226,FALSE)))</f>
        <v/>
      </c>
      <c r="V50" s="235" t="str">
        <f>IF(ISERROR(VLOOKUP($A50,parlvotes_lh!$A$11:$ZZ$209,246,FALSE))=TRUE,"",IF(VLOOKUP($A50,parlvotes_lh!$A$11:$ZZ$209,246,FALSE)=0,"",VLOOKUP($A50,parlvotes_lh!$A$11:$ZZ$209,246,FALSE)))</f>
        <v/>
      </c>
      <c r="W50" s="235" t="str">
        <f>IF(ISERROR(VLOOKUP($A50,parlvotes_lh!$A$11:$ZZ$209,266,FALSE))=TRUE,"",IF(VLOOKUP($A50,parlvotes_lh!$A$11:$ZZ$209,266,FALSE)=0,"",VLOOKUP($A50,parlvotes_lh!$A$11:$ZZ$209,266,FALSE)))</f>
        <v/>
      </c>
      <c r="X50" s="235" t="str">
        <f>IF(ISERROR(VLOOKUP($A50,parlvotes_lh!$A$11:$ZZ$209,286,FALSE))=TRUE,"",IF(VLOOKUP($A50,parlvotes_lh!$A$11:$ZZ$209,286,FALSE)=0,"",VLOOKUP($A50,parlvotes_lh!$A$11:$ZZ$209,286,FALSE)))</f>
        <v/>
      </c>
      <c r="Y50" s="235" t="str">
        <f>IF(ISERROR(VLOOKUP($A50,parlvotes_lh!$A$11:$ZZ$209,306,FALSE))=TRUE,"",IF(VLOOKUP($A50,parlvotes_lh!$A$11:$ZZ$209,306,FALSE)=0,"",VLOOKUP($A50,parlvotes_lh!$A$11:$ZZ$209,306,FALSE)))</f>
        <v/>
      </c>
      <c r="Z50" s="235" t="str">
        <f>IF(ISERROR(VLOOKUP($A50,parlvotes_lh!$A$11:$ZZ$209,326,FALSE))=TRUE,"",IF(VLOOKUP($A50,parlvotes_lh!$A$11:$ZZ$209,326,FALSE)=0,"",VLOOKUP($A50,parlvotes_lh!$A$11:$ZZ$209,326,FALSE)))</f>
        <v/>
      </c>
      <c r="AA50" s="235" t="str">
        <f>IF(ISERROR(VLOOKUP($A50,parlvotes_lh!$A$11:$ZZ$209,346,FALSE))=TRUE,"",IF(VLOOKUP($A50,parlvotes_lh!$A$11:$ZZ$209,346,FALSE)=0,"",VLOOKUP($A50,parlvotes_lh!$A$11:$ZZ$209,346,FALSE)))</f>
        <v/>
      </c>
      <c r="AB50" s="235" t="str">
        <f>IF(ISERROR(VLOOKUP($A50,parlvotes_lh!$A$11:$ZZ$209,366,FALSE))=TRUE,"",IF(VLOOKUP($A50,parlvotes_lh!$A$11:$ZZ$209,366,FALSE)=0,"",VLOOKUP($A50,parlvotes_lh!$A$11:$ZZ$209,366,FALSE)))</f>
        <v/>
      </c>
      <c r="AC50" s="235" t="str">
        <f>IF(ISERROR(VLOOKUP($A50,parlvotes_lh!$A$11:$ZZ$209,386,FALSE))=TRUE,"",IF(VLOOKUP($A50,parlvotes_lh!$A$11:$ZZ$209,386,FALSE)=0,"",VLOOKUP($A50,parlvotes_lh!$A$11:$ZZ$209,386,FALSE)))</f>
        <v/>
      </c>
    </row>
    <row r="51" spans="1:29" ht="13.5" customHeight="1">
      <c r="A51" s="229" t="str">
        <f>IF(info_parties!A60="","",info_parties!A60)</f>
        <v/>
      </c>
      <c r="B51" s="127" t="str">
        <f>IF(A51="","",MID(info_weblinks!$C$3,32,3))</f>
        <v/>
      </c>
      <c r="C51" s="127" t="str">
        <f>IF(info_parties!G60="","",info_parties!G60)</f>
        <v/>
      </c>
      <c r="D51" s="127" t="str">
        <f>IF(info_parties!K60="","",info_parties!K60)</f>
        <v/>
      </c>
      <c r="E51" s="127" t="str">
        <f>IF(info_parties!H60="","",info_parties!H60)</f>
        <v/>
      </c>
      <c r="F51" s="230" t="str">
        <f t="shared" si="0"/>
        <v/>
      </c>
      <c r="G51" s="231" t="str">
        <f t="shared" si="1"/>
        <v/>
      </c>
      <c r="H51" s="232" t="str">
        <f t="shared" si="2"/>
        <v/>
      </c>
      <c r="I51" s="233" t="str">
        <f t="shared" si="3"/>
        <v/>
      </c>
      <c r="J51" s="234" t="str">
        <f>IF(ISERROR(VLOOKUP($A51,parlvotes_lh!$A$11:$ZZ$209,6,FALSE))=TRUE,"",IF(VLOOKUP($A51,parlvotes_lh!$A$11:$ZZ$209,6,FALSE)=0,"",VLOOKUP($A51,parlvotes_lh!$A$11:$ZZ$209,6,FALSE)))</f>
        <v/>
      </c>
      <c r="K51" s="234" t="str">
        <f>IF(ISERROR(VLOOKUP($A51,parlvotes_lh!$A$11:$ZZ$209,26,FALSE))=TRUE,"",IF(VLOOKUP($A51,parlvotes_lh!$A$11:$ZZ$209,26,FALSE)=0,"",VLOOKUP($A51,parlvotes_lh!$A$11:$ZZ$209,26,FALSE)))</f>
        <v/>
      </c>
      <c r="L51" s="234" t="str">
        <f>IF(ISERROR(VLOOKUP($A51,parlvotes_lh!$A$11:$ZZ$209,46,FALSE))=TRUE,"",IF(VLOOKUP($A51,parlvotes_lh!$A$11:$ZZ$209,46,FALSE)=0,"",VLOOKUP($A51,parlvotes_lh!$A$11:$ZZ$209,46,FALSE)))</f>
        <v/>
      </c>
      <c r="M51" s="234" t="str">
        <f>IF(ISERROR(VLOOKUP($A51,parlvotes_lh!$A$11:$ZZ$209,66,FALSE))=TRUE,"",IF(VLOOKUP($A51,parlvotes_lh!$A$11:$ZZ$209,66,FALSE)=0,"",VLOOKUP($A51,parlvotes_lh!$A$11:$ZZ$209,66,FALSE)))</f>
        <v/>
      </c>
      <c r="N51" s="234" t="str">
        <f>IF(ISERROR(VLOOKUP($A51,parlvotes_lh!$A$11:$ZZ$209,86,FALSE))=TRUE,"",IF(VLOOKUP($A51,parlvotes_lh!$A$11:$ZZ$209,86,FALSE)=0,"",VLOOKUP($A51,parlvotes_lh!$A$11:$ZZ$209,86,FALSE)))</f>
        <v/>
      </c>
      <c r="O51" s="234" t="str">
        <f>IF(ISERROR(VLOOKUP($A51,parlvotes_lh!$A$11:$ZZ$209,106,FALSE))=TRUE,"",IF(VLOOKUP($A51,parlvotes_lh!$A$11:$ZZ$209,106,FALSE)=0,"",VLOOKUP($A51,parlvotes_lh!$A$11:$ZZ$209,106,FALSE)))</f>
        <v/>
      </c>
      <c r="P51" s="234" t="str">
        <f>IF(ISERROR(VLOOKUP($A51,parlvotes_lh!$A$11:$ZZ$209,126,FALSE))=TRUE,"",IF(VLOOKUP($A51,parlvotes_lh!$A$11:$ZZ$209,126,FALSE)=0,"",VLOOKUP($A51,parlvotes_lh!$A$11:$ZZ$209,126,FALSE)))</f>
        <v/>
      </c>
      <c r="Q51" s="235" t="str">
        <f>IF(ISERROR(VLOOKUP($A51,parlvotes_lh!$A$11:$ZZ$209,146,FALSE))=TRUE,"",IF(VLOOKUP($A51,parlvotes_lh!$A$11:$ZZ$209,146,FALSE)=0,"",VLOOKUP($A51,parlvotes_lh!$A$11:$ZZ$209,146,FALSE)))</f>
        <v/>
      </c>
      <c r="R51" s="235" t="str">
        <f>IF(ISERROR(VLOOKUP($A51,parlvotes_lh!$A$11:$ZZ$209,166,FALSE))=TRUE,"",IF(VLOOKUP($A51,parlvotes_lh!$A$11:$ZZ$209,166,FALSE)=0,"",VLOOKUP($A51,parlvotes_lh!$A$11:$ZZ$209,166,FALSE)))</f>
        <v/>
      </c>
      <c r="S51" s="235" t="str">
        <f>IF(ISERROR(VLOOKUP($A51,parlvotes_lh!$A$11:$ZZ$209,186,FALSE))=TRUE,"",IF(VLOOKUP($A51,parlvotes_lh!$A$11:$ZZ$209,186,FALSE)=0,"",VLOOKUP($A51,parlvotes_lh!$A$11:$ZZ$209,186,FALSE)))</f>
        <v/>
      </c>
      <c r="T51" s="235" t="str">
        <f>IF(ISERROR(VLOOKUP($A51,parlvotes_lh!$A$11:$ZZ$209,206,FALSE))=TRUE,"",IF(VLOOKUP($A51,parlvotes_lh!$A$11:$ZZ$209,206,FALSE)=0,"",VLOOKUP($A51,parlvotes_lh!$A$11:$ZZ$209,206,FALSE)))</f>
        <v/>
      </c>
      <c r="U51" s="235" t="str">
        <f>IF(ISERROR(VLOOKUP($A51,parlvotes_lh!$A$11:$ZZ$209,226,FALSE))=TRUE,"",IF(VLOOKUP($A51,parlvotes_lh!$A$11:$ZZ$209,226,FALSE)=0,"",VLOOKUP($A51,parlvotes_lh!$A$11:$ZZ$209,226,FALSE)))</f>
        <v/>
      </c>
      <c r="V51" s="235" t="str">
        <f>IF(ISERROR(VLOOKUP($A51,parlvotes_lh!$A$11:$ZZ$209,246,FALSE))=TRUE,"",IF(VLOOKUP($A51,parlvotes_lh!$A$11:$ZZ$209,246,FALSE)=0,"",VLOOKUP($A51,parlvotes_lh!$A$11:$ZZ$209,246,FALSE)))</f>
        <v/>
      </c>
      <c r="W51" s="235" t="str">
        <f>IF(ISERROR(VLOOKUP($A51,parlvotes_lh!$A$11:$ZZ$209,266,FALSE))=TRUE,"",IF(VLOOKUP($A51,parlvotes_lh!$A$11:$ZZ$209,266,FALSE)=0,"",VLOOKUP($A51,parlvotes_lh!$A$11:$ZZ$209,266,FALSE)))</f>
        <v/>
      </c>
      <c r="X51" s="235" t="str">
        <f>IF(ISERROR(VLOOKUP($A51,parlvotes_lh!$A$11:$ZZ$209,286,FALSE))=TRUE,"",IF(VLOOKUP($A51,parlvotes_lh!$A$11:$ZZ$209,286,FALSE)=0,"",VLOOKUP($A51,parlvotes_lh!$A$11:$ZZ$209,286,FALSE)))</f>
        <v/>
      </c>
      <c r="Y51" s="235" t="str">
        <f>IF(ISERROR(VLOOKUP($A51,parlvotes_lh!$A$11:$ZZ$209,306,FALSE))=TRUE,"",IF(VLOOKUP($A51,parlvotes_lh!$A$11:$ZZ$209,306,FALSE)=0,"",VLOOKUP($A51,parlvotes_lh!$A$11:$ZZ$209,306,FALSE)))</f>
        <v/>
      </c>
      <c r="Z51" s="235" t="str">
        <f>IF(ISERROR(VLOOKUP($A51,parlvotes_lh!$A$11:$ZZ$209,326,FALSE))=TRUE,"",IF(VLOOKUP($A51,parlvotes_lh!$A$11:$ZZ$209,326,FALSE)=0,"",VLOOKUP($A51,parlvotes_lh!$A$11:$ZZ$209,326,FALSE)))</f>
        <v/>
      </c>
      <c r="AA51" s="235" t="str">
        <f>IF(ISERROR(VLOOKUP($A51,parlvotes_lh!$A$11:$ZZ$209,346,FALSE))=TRUE,"",IF(VLOOKUP($A51,parlvotes_lh!$A$11:$ZZ$209,346,FALSE)=0,"",VLOOKUP($A51,parlvotes_lh!$A$11:$ZZ$209,346,FALSE)))</f>
        <v/>
      </c>
      <c r="AB51" s="235" t="str">
        <f>IF(ISERROR(VLOOKUP($A51,parlvotes_lh!$A$11:$ZZ$209,366,FALSE))=TRUE,"",IF(VLOOKUP($A51,parlvotes_lh!$A$11:$ZZ$209,366,FALSE)=0,"",VLOOKUP($A51,parlvotes_lh!$A$11:$ZZ$209,366,FALSE)))</f>
        <v/>
      </c>
      <c r="AC51" s="235" t="str">
        <f>IF(ISERROR(VLOOKUP($A51,parlvotes_lh!$A$11:$ZZ$209,386,FALSE))=TRUE,"",IF(VLOOKUP($A51,parlvotes_lh!$A$11:$ZZ$209,386,FALSE)=0,"",VLOOKUP($A51,parlvotes_lh!$A$11:$ZZ$209,386,FALSE)))</f>
        <v/>
      </c>
    </row>
    <row r="52" spans="1:29" ht="13.5" customHeight="1">
      <c r="A52" s="229" t="str">
        <f>IF(info_parties!A61="","",info_parties!A61)</f>
        <v/>
      </c>
      <c r="B52" s="127" t="str">
        <f>IF(A52="","",MID(info_weblinks!$C$3,32,3))</f>
        <v/>
      </c>
      <c r="C52" s="127" t="str">
        <f>IF(info_parties!G61="","",info_parties!G61)</f>
        <v/>
      </c>
      <c r="D52" s="127" t="str">
        <f>IF(info_parties!K61="","",info_parties!K61)</f>
        <v/>
      </c>
      <c r="E52" s="127" t="str">
        <f>IF(info_parties!H61="","",info_parties!H61)</f>
        <v/>
      </c>
      <c r="F52" s="230" t="str">
        <f t="shared" si="0"/>
        <v/>
      </c>
      <c r="G52" s="231" t="str">
        <f t="shared" si="1"/>
        <v/>
      </c>
      <c r="H52" s="232" t="str">
        <f t="shared" si="2"/>
        <v/>
      </c>
      <c r="I52" s="233" t="str">
        <f t="shared" si="3"/>
        <v/>
      </c>
      <c r="J52" s="234" t="str">
        <f>IF(ISERROR(VLOOKUP($A52,parlvotes_lh!$A$11:$ZZ$209,6,FALSE))=TRUE,"",IF(VLOOKUP($A52,parlvotes_lh!$A$11:$ZZ$209,6,FALSE)=0,"",VLOOKUP($A52,parlvotes_lh!$A$11:$ZZ$209,6,FALSE)))</f>
        <v/>
      </c>
      <c r="K52" s="234" t="str">
        <f>IF(ISERROR(VLOOKUP($A52,parlvotes_lh!$A$11:$ZZ$209,26,FALSE))=TRUE,"",IF(VLOOKUP($A52,parlvotes_lh!$A$11:$ZZ$209,26,FALSE)=0,"",VLOOKUP($A52,parlvotes_lh!$A$11:$ZZ$209,26,FALSE)))</f>
        <v/>
      </c>
      <c r="L52" s="234" t="str">
        <f>IF(ISERROR(VLOOKUP($A52,parlvotes_lh!$A$11:$ZZ$209,46,FALSE))=TRUE,"",IF(VLOOKUP($A52,parlvotes_lh!$A$11:$ZZ$209,46,FALSE)=0,"",VLOOKUP($A52,parlvotes_lh!$A$11:$ZZ$209,46,FALSE)))</f>
        <v/>
      </c>
      <c r="M52" s="234" t="str">
        <f>IF(ISERROR(VLOOKUP($A52,parlvotes_lh!$A$11:$ZZ$209,66,FALSE))=TRUE,"",IF(VLOOKUP($A52,parlvotes_lh!$A$11:$ZZ$209,66,FALSE)=0,"",VLOOKUP($A52,parlvotes_lh!$A$11:$ZZ$209,66,FALSE)))</f>
        <v/>
      </c>
      <c r="N52" s="234" t="str">
        <f>IF(ISERROR(VLOOKUP($A52,parlvotes_lh!$A$11:$ZZ$209,86,FALSE))=TRUE,"",IF(VLOOKUP($A52,parlvotes_lh!$A$11:$ZZ$209,86,FALSE)=0,"",VLOOKUP($A52,parlvotes_lh!$A$11:$ZZ$209,86,FALSE)))</f>
        <v/>
      </c>
      <c r="O52" s="234" t="str">
        <f>IF(ISERROR(VLOOKUP($A52,parlvotes_lh!$A$11:$ZZ$209,106,FALSE))=TRUE,"",IF(VLOOKUP($A52,parlvotes_lh!$A$11:$ZZ$209,106,FALSE)=0,"",VLOOKUP($A52,parlvotes_lh!$A$11:$ZZ$209,106,FALSE)))</f>
        <v/>
      </c>
      <c r="P52" s="234" t="str">
        <f>IF(ISERROR(VLOOKUP($A52,parlvotes_lh!$A$11:$ZZ$209,126,FALSE))=TRUE,"",IF(VLOOKUP($A52,parlvotes_lh!$A$11:$ZZ$209,126,FALSE)=0,"",VLOOKUP($A52,parlvotes_lh!$A$11:$ZZ$209,126,FALSE)))</f>
        <v/>
      </c>
      <c r="Q52" s="235" t="str">
        <f>IF(ISERROR(VLOOKUP($A52,parlvotes_lh!$A$11:$ZZ$209,146,FALSE))=TRUE,"",IF(VLOOKUP($A52,parlvotes_lh!$A$11:$ZZ$209,146,FALSE)=0,"",VLOOKUP($A52,parlvotes_lh!$A$11:$ZZ$209,146,FALSE)))</f>
        <v/>
      </c>
      <c r="R52" s="235" t="str">
        <f>IF(ISERROR(VLOOKUP($A52,parlvotes_lh!$A$11:$ZZ$209,166,FALSE))=TRUE,"",IF(VLOOKUP($A52,parlvotes_lh!$A$11:$ZZ$209,166,FALSE)=0,"",VLOOKUP($A52,parlvotes_lh!$A$11:$ZZ$209,166,FALSE)))</f>
        <v/>
      </c>
      <c r="S52" s="235" t="str">
        <f>IF(ISERROR(VLOOKUP($A52,parlvotes_lh!$A$11:$ZZ$209,186,FALSE))=TRUE,"",IF(VLOOKUP($A52,parlvotes_lh!$A$11:$ZZ$209,186,FALSE)=0,"",VLOOKUP($A52,parlvotes_lh!$A$11:$ZZ$209,186,FALSE)))</f>
        <v/>
      </c>
      <c r="T52" s="235" t="str">
        <f>IF(ISERROR(VLOOKUP($A52,parlvotes_lh!$A$11:$ZZ$209,206,FALSE))=TRUE,"",IF(VLOOKUP($A52,parlvotes_lh!$A$11:$ZZ$209,206,FALSE)=0,"",VLOOKUP($A52,parlvotes_lh!$A$11:$ZZ$209,206,FALSE)))</f>
        <v/>
      </c>
      <c r="U52" s="235" t="str">
        <f>IF(ISERROR(VLOOKUP($A52,parlvotes_lh!$A$11:$ZZ$209,226,FALSE))=TRUE,"",IF(VLOOKUP($A52,parlvotes_lh!$A$11:$ZZ$209,226,FALSE)=0,"",VLOOKUP($A52,parlvotes_lh!$A$11:$ZZ$209,226,FALSE)))</f>
        <v/>
      </c>
      <c r="V52" s="235" t="str">
        <f>IF(ISERROR(VLOOKUP($A52,parlvotes_lh!$A$11:$ZZ$209,246,FALSE))=TRUE,"",IF(VLOOKUP($A52,parlvotes_lh!$A$11:$ZZ$209,246,FALSE)=0,"",VLOOKUP($A52,parlvotes_lh!$A$11:$ZZ$209,246,FALSE)))</f>
        <v/>
      </c>
      <c r="W52" s="235" t="str">
        <f>IF(ISERROR(VLOOKUP($A52,parlvotes_lh!$A$11:$ZZ$209,266,FALSE))=TRUE,"",IF(VLOOKUP($A52,parlvotes_lh!$A$11:$ZZ$209,266,FALSE)=0,"",VLOOKUP($A52,parlvotes_lh!$A$11:$ZZ$209,266,FALSE)))</f>
        <v/>
      </c>
      <c r="X52" s="235" t="str">
        <f>IF(ISERROR(VLOOKUP($A52,parlvotes_lh!$A$11:$ZZ$209,286,FALSE))=TRUE,"",IF(VLOOKUP($A52,parlvotes_lh!$A$11:$ZZ$209,286,FALSE)=0,"",VLOOKUP($A52,parlvotes_lh!$A$11:$ZZ$209,286,FALSE)))</f>
        <v/>
      </c>
      <c r="Y52" s="235" t="str">
        <f>IF(ISERROR(VLOOKUP($A52,parlvotes_lh!$A$11:$ZZ$209,306,FALSE))=TRUE,"",IF(VLOOKUP($A52,parlvotes_lh!$A$11:$ZZ$209,306,FALSE)=0,"",VLOOKUP($A52,parlvotes_lh!$A$11:$ZZ$209,306,FALSE)))</f>
        <v/>
      </c>
      <c r="Z52" s="235" t="str">
        <f>IF(ISERROR(VLOOKUP($A52,parlvotes_lh!$A$11:$ZZ$209,326,FALSE))=TRUE,"",IF(VLOOKUP($A52,parlvotes_lh!$A$11:$ZZ$209,326,FALSE)=0,"",VLOOKUP($A52,parlvotes_lh!$A$11:$ZZ$209,326,FALSE)))</f>
        <v/>
      </c>
      <c r="AA52" s="235" t="str">
        <f>IF(ISERROR(VLOOKUP($A52,parlvotes_lh!$A$11:$ZZ$209,346,FALSE))=TRUE,"",IF(VLOOKUP($A52,parlvotes_lh!$A$11:$ZZ$209,346,FALSE)=0,"",VLOOKUP($A52,parlvotes_lh!$A$11:$ZZ$209,346,FALSE)))</f>
        <v/>
      </c>
      <c r="AB52" s="235" t="str">
        <f>IF(ISERROR(VLOOKUP($A52,parlvotes_lh!$A$11:$ZZ$209,366,FALSE))=TRUE,"",IF(VLOOKUP($A52,parlvotes_lh!$A$11:$ZZ$209,366,FALSE)=0,"",VLOOKUP($A52,parlvotes_lh!$A$11:$ZZ$209,366,FALSE)))</f>
        <v/>
      </c>
      <c r="AC52" s="235" t="str">
        <f>IF(ISERROR(VLOOKUP($A52,parlvotes_lh!$A$11:$ZZ$209,386,FALSE))=TRUE,"",IF(VLOOKUP($A52,parlvotes_lh!$A$11:$ZZ$209,386,FALSE)=0,"",VLOOKUP($A52,parlvotes_lh!$A$11:$ZZ$209,386,FALSE)))</f>
        <v/>
      </c>
    </row>
    <row r="53" spans="1:29" ht="13.5" customHeight="1">
      <c r="A53" s="229" t="str">
        <f>IF(info_parties!A62="","",info_parties!A62)</f>
        <v/>
      </c>
      <c r="B53" s="127" t="str">
        <f>IF(A53="","",MID(info_weblinks!$C$3,32,3))</f>
        <v/>
      </c>
      <c r="C53" s="127" t="str">
        <f>IF(info_parties!G62="","",info_parties!G62)</f>
        <v/>
      </c>
      <c r="D53" s="127" t="str">
        <f>IF(info_parties!K62="","",info_parties!K62)</f>
        <v/>
      </c>
      <c r="E53" s="127" t="str">
        <f>IF(info_parties!H62="","",info_parties!H62)</f>
        <v/>
      </c>
      <c r="F53" s="230" t="str">
        <f t="shared" si="0"/>
        <v/>
      </c>
      <c r="G53" s="231" t="str">
        <f t="shared" si="1"/>
        <v/>
      </c>
      <c r="H53" s="232" t="str">
        <f t="shared" si="2"/>
        <v/>
      </c>
      <c r="I53" s="233" t="str">
        <f t="shared" si="3"/>
        <v/>
      </c>
      <c r="J53" s="234" t="str">
        <f>IF(ISERROR(VLOOKUP($A53,parlvotes_lh!$A$11:$ZZ$209,6,FALSE))=TRUE,"",IF(VLOOKUP($A53,parlvotes_lh!$A$11:$ZZ$209,6,FALSE)=0,"",VLOOKUP($A53,parlvotes_lh!$A$11:$ZZ$209,6,FALSE)))</f>
        <v/>
      </c>
      <c r="K53" s="234" t="str">
        <f>IF(ISERROR(VLOOKUP($A53,parlvotes_lh!$A$11:$ZZ$209,26,FALSE))=TRUE,"",IF(VLOOKUP($A53,parlvotes_lh!$A$11:$ZZ$209,26,FALSE)=0,"",VLOOKUP($A53,parlvotes_lh!$A$11:$ZZ$209,26,FALSE)))</f>
        <v/>
      </c>
      <c r="L53" s="234" t="str">
        <f>IF(ISERROR(VLOOKUP($A53,parlvotes_lh!$A$11:$ZZ$209,46,FALSE))=TRUE,"",IF(VLOOKUP($A53,parlvotes_lh!$A$11:$ZZ$209,46,FALSE)=0,"",VLOOKUP($A53,parlvotes_lh!$A$11:$ZZ$209,46,FALSE)))</f>
        <v/>
      </c>
      <c r="M53" s="234" t="str">
        <f>IF(ISERROR(VLOOKUP($A53,parlvotes_lh!$A$11:$ZZ$209,66,FALSE))=TRUE,"",IF(VLOOKUP($A53,parlvotes_lh!$A$11:$ZZ$209,66,FALSE)=0,"",VLOOKUP($A53,parlvotes_lh!$A$11:$ZZ$209,66,FALSE)))</f>
        <v/>
      </c>
      <c r="N53" s="234" t="str">
        <f>IF(ISERROR(VLOOKUP($A53,parlvotes_lh!$A$11:$ZZ$209,86,FALSE))=TRUE,"",IF(VLOOKUP($A53,parlvotes_lh!$A$11:$ZZ$209,86,FALSE)=0,"",VLOOKUP($A53,parlvotes_lh!$A$11:$ZZ$209,86,FALSE)))</f>
        <v/>
      </c>
      <c r="O53" s="234" t="str">
        <f>IF(ISERROR(VLOOKUP($A53,parlvotes_lh!$A$11:$ZZ$209,106,FALSE))=TRUE,"",IF(VLOOKUP($A53,parlvotes_lh!$A$11:$ZZ$209,106,FALSE)=0,"",VLOOKUP($A53,parlvotes_lh!$A$11:$ZZ$209,106,FALSE)))</f>
        <v/>
      </c>
      <c r="P53" s="234" t="str">
        <f>IF(ISERROR(VLOOKUP($A53,parlvotes_lh!$A$11:$ZZ$209,126,FALSE))=TRUE,"",IF(VLOOKUP($A53,parlvotes_lh!$A$11:$ZZ$209,126,FALSE)=0,"",VLOOKUP($A53,parlvotes_lh!$A$11:$ZZ$209,126,FALSE)))</f>
        <v/>
      </c>
      <c r="Q53" s="235" t="str">
        <f>IF(ISERROR(VLOOKUP($A53,parlvotes_lh!$A$11:$ZZ$209,146,FALSE))=TRUE,"",IF(VLOOKUP($A53,parlvotes_lh!$A$11:$ZZ$209,146,FALSE)=0,"",VLOOKUP($A53,parlvotes_lh!$A$11:$ZZ$209,146,FALSE)))</f>
        <v/>
      </c>
      <c r="R53" s="235" t="str">
        <f>IF(ISERROR(VLOOKUP($A53,parlvotes_lh!$A$11:$ZZ$209,166,FALSE))=TRUE,"",IF(VLOOKUP($A53,parlvotes_lh!$A$11:$ZZ$209,166,FALSE)=0,"",VLOOKUP($A53,parlvotes_lh!$A$11:$ZZ$209,166,FALSE)))</f>
        <v/>
      </c>
      <c r="S53" s="235" t="str">
        <f>IF(ISERROR(VLOOKUP($A53,parlvotes_lh!$A$11:$ZZ$209,186,FALSE))=TRUE,"",IF(VLOOKUP($A53,parlvotes_lh!$A$11:$ZZ$209,186,FALSE)=0,"",VLOOKUP($A53,parlvotes_lh!$A$11:$ZZ$209,186,FALSE)))</f>
        <v/>
      </c>
      <c r="T53" s="235" t="str">
        <f>IF(ISERROR(VLOOKUP($A53,parlvotes_lh!$A$11:$ZZ$209,206,FALSE))=TRUE,"",IF(VLOOKUP($A53,parlvotes_lh!$A$11:$ZZ$209,206,FALSE)=0,"",VLOOKUP($A53,parlvotes_lh!$A$11:$ZZ$209,206,FALSE)))</f>
        <v/>
      </c>
      <c r="U53" s="235" t="str">
        <f>IF(ISERROR(VLOOKUP($A53,parlvotes_lh!$A$11:$ZZ$209,226,FALSE))=TRUE,"",IF(VLOOKUP($A53,parlvotes_lh!$A$11:$ZZ$209,226,FALSE)=0,"",VLOOKUP($A53,parlvotes_lh!$A$11:$ZZ$209,226,FALSE)))</f>
        <v/>
      </c>
      <c r="V53" s="235" t="str">
        <f>IF(ISERROR(VLOOKUP($A53,parlvotes_lh!$A$11:$ZZ$209,246,FALSE))=TRUE,"",IF(VLOOKUP($A53,parlvotes_lh!$A$11:$ZZ$209,246,FALSE)=0,"",VLOOKUP($A53,parlvotes_lh!$A$11:$ZZ$209,246,FALSE)))</f>
        <v/>
      </c>
      <c r="W53" s="235" t="str">
        <f>IF(ISERROR(VLOOKUP($A53,parlvotes_lh!$A$11:$ZZ$209,266,FALSE))=TRUE,"",IF(VLOOKUP($A53,parlvotes_lh!$A$11:$ZZ$209,266,FALSE)=0,"",VLOOKUP($A53,parlvotes_lh!$A$11:$ZZ$209,266,FALSE)))</f>
        <v/>
      </c>
      <c r="X53" s="235" t="str">
        <f>IF(ISERROR(VLOOKUP($A53,parlvotes_lh!$A$11:$ZZ$209,286,FALSE))=TRUE,"",IF(VLOOKUP($A53,parlvotes_lh!$A$11:$ZZ$209,286,FALSE)=0,"",VLOOKUP($A53,parlvotes_lh!$A$11:$ZZ$209,286,FALSE)))</f>
        <v/>
      </c>
      <c r="Y53" s="235" t="str">
        <f>IF(ISERROR(VLOOKUP($A53,parlvotes_lh!$A$11:$ZZ$209,306,FALSE))=TRUE,"",IF(VLOOKUP($A53,parlvotes_lh!$A$11:$ZZ$209,306,FALSE)=0,"",VLOOKUP($A53,parlvotes_lh!$A$11:$ZZ$209,306,FALSE)))</f>
        <v/>
      </c>
      <c r="Z53" s="235" t="str">
        <f>IF(ISERROR(VLOOKUP($A53,parlvotes_lh!$A$11:$ZZ$209,326,FALSE))=TRUE,"",IF(VLOOKUP($A53,parlvotes_lh!$A$11:$ZZ$209,326,FALSE)=0,"",VLOOKUP($A53,parlvotes_lh!$A$11:$ZZ$209,326,FALSE)))</f>
        <v/>
      </c>
      <c r="AA53" s="235" t="str">
        <f>IF(ISERROR(VLOOKUP($A53,parlvotes_lh!$A$11:$ZZ$209,346,FALSE))=TRUE,"",IF(VLOOKUP($A53,parlvotes_lh!$A$11:$ZZ$209,346,FALSE)=0,"",VLOOKUP($A53,parlvotes_lh!$A$11:$ZZ$209,346,FALSE)))</f>
        <v/>
      </c>
      <c r="AB53" s="235" t="str">
        <f>IF(ISERROR(VLOOKUP($A53,parlvotes_lh!$A$11:$ZZ$209,366,FALSE))=TRUE,"",IF(VLOOKUP($A53,parlvotes_lh!$A$11:$ZZ$209,366,FALSE)=0,"",VLOOKUP($A53,parlvotes_lh!$A$11:$ZZ$209,366,FALSE)))</f>
        <v/>
      </c>
      <c r="AC53" s="235" t="str">
        <f>IF(ISERROR(VLOOKUP($A53,parlvotes_lh!$A$11:$ZZ$209,386,FALSE))=TRUE,"",IF(VLOOKUP($A53,parlvotes_lh!$A$11:$ZZ$209,386,FALSE)=0,"",VLOOKUP($A53,parlvotes_lh!$A$11:$ZZ$209,386,FALSE)))</f>
        <v/>
      </c>
    </row>
    <row r="54" spans="1:29" ht="13.5" customHeight="1">
      <c r="A54" s="229" t="str">
        <f>IF(info_parties!A63="","",info_parties!A63)</f>
        <v/>
      </c>
      <c r="B54" s="127" t="str">
        <f>IF(A54="","",MID(info_weblinks!$C$3,32,3))</f>
        <v/>
      </c>
      <c r="C54" s="127" t="str">
        <f>IF(info_parties!G63="","",info_parties!G63)</f>
        <v/>
      </c>
      <c r="D54" s="127" t="str">
        <f>IF(info_parties!K63="","",info_parties!K63)</f>
        <v/>
      </c>
      <c r="E54" s="127" t="str">
        <f>IF(info_parties!H63="","",info_parties!H63)</f>
        <v/>
      </c>
      <c r="F54" s="230" t="str">
        <f t="shared" si="0"/>
        <v/>
      </c>
      <c r="G54" s="231" t="str">
        <f t="shared" si="1"/>
        <v/>
      </c>
      <c r="H54" s="232" t="str">
        <f t="shared" si="2"/>
        <v/>
      </c>
      <c r="I54" s="233" t="str">
        <f t="shared" si="3"/>
        <v/>
      </c>
      <c r="J54" s="234" t="str">
        <f>IF(ISERROR(VLOOKUP($A54,parlvotes_lh!$A$11:$ZZ$209,6,FALSE))=TRUE,"",IF(VLOOKUP($A54,parlvotes_lh!$A$11:$ZZ$209,6,FALSE)=0,"",VLOOKUP($A54,parlvotes_lh!$A$11:$ZZ$209,6,FALSE)))</f>
        <v/>
      </c>
      <c r="K54" s="234" t="str">
        <f>IF(ISERROR(VLOOKUP($A54,parlvotes_lh!$A$11:$ZZ$209,26,FALSE))=TRUE,"",IF(VLOOKUP($A54,parlvotes_lh!$A$11:$ZZ$209,26,FALSE)=0,"",VLOOKUP($A54,parlvotes_lh!$A$11:$ZZ$209,26,FALSE)))</f>
        <v/>
      </c>
      <c r="L54" s="234" t="str">
        <f>IF(ISERROR(VLOOKUP($A54,parlvotes_lh!$A$11:$ZZ$209,46,FALSE))=TRUE,"",IF(VLOOKUP($A54,parlvotes_lh!$A$11:$ZZ$209,46,FALSE)=0,"",VLOOKUP($A54,parlvotes_lh!$A$11:$ZZ$209,46,FALSE)))</f>
        <v/>
      </c>
      <c r="M54" s="234" t="str">
        <f>IF(ISERROR(VLOOKUP($A54,parlvotes_lh!$A$11:$ZZ$209,66,FALSE))=TRUE,"",IF(VLOOKUP($A54,parlvotes_lh!$A$11:$ZZ$209,66,FALSE)=0,"",VLOOKUP($A54,parlvotes_lh!$A$11:$ZZ$209,66,FALSE)))</f>
        <v/>
      </c>
      <c r="N54" s="234" t="str">
        <f>IF(ISERROR(VLOOKUP($A54,parlvotes_lh!$A$11:$ZZ$209,86,FALSE))=TRUE,"",IF(VLOOKUP($A54,parlvotes_lh!$A$11:$ZZ$209,86,FALSE)=0,"",VLOOKUP($A54,parlvotes_lh!$A$11:$ZZ$209,86,FALSE)))</f>
        <v/>
      </c>
      <c r="O54" s="234" t="str">
        <f>IF(ISERROR(VLOOKUP($A54,parlvotes_lh!$A$11:$ZZ$209,106,FALSE))=TRUE,"",IF(VLOOKUP($A54,parlvotes_lh!$A$11:$ZZ$209,106,FALSE)=0,"",VLOOKUP($A54,parlvotes_lh!$A$11:$ZZ$209,106,FALSE)))</f>
        <v/>
      </c>
      <c r="P54" s="234" t="str">
        <f>IF(ISERROR(VLOOKUP($A54,parlvotes_lh!$A$11:$ZZ$209,126,FALSE))=TRUE,"",IF(VLOOKUP($A54,parlvotes_lh!$A$11:$ZZ$209,126,FALSE)=0,"",VLOOKUP($A54,parlvotes_lh!$A$11:$ZZ$209,126,FALSE)))</f>
        <v/>
      </c>
      <c r="Q54" s="235" t="str">
        <f>IF(ISERROR(VLOOKUP($A54,parlvotes_lh!$A$11:$ZZ$209,146,FALSE))=TRUE,"",IF(VLOOKUP($A54,parlvotes_lh!$A$11:$ZZ$209,146,FALSE)=0,"",VLOOKUP($A54,parlvotes_lh!$A$11:$ZZ$209,146,FALSE)))</f>
        <v/>
      </c>
      <c r="R54" s="235" t="str">
        <f>IF(ISERROR(VLOOKUP($A54,parlvotes_lh!$A$11:$ZZ$209,166,FALSE))=TRUE,"",IF(VLOOKUP($A54,parlvotes_lh!$A$11:$ZZ$209,166,FALSE)=0,"",VLOOKUP($A54,parlvotes_lh!$A$11:$ZZ$209,166,FALSE)))</f>
        <v/>
      </c>
      <c r="S54" s="235" t="str">
        <f>IF(ISERROR(VLOOKUP($A54,parlvotes_lh!$A$11:$ZZ$209,186,FALSE))=TRUE,"",IF(VLOOKUP($A54,parlvotes_lh!$A$11:$ZZ$209,186,FALSE)=0,"",VLOOKUP($A54,parlvotes_lh!$A$11:$ZZ$209,186,FALSE)))</f>
        <v/>
      </c>
      <c r="T54" s="235" t="str">
        <f>IF(ISERROR(VLOOKUP($A54,parlvotes_lh!$A$11:$ZZ$209,206,FALSE))=TRUE,"",IF(VLOOKUP($A54,parlvotes_lh!$A$11:$ZZ$209,206,FALSE)=0,"",VLOOKUP($A54,parlvotes_lh!$A$11:$ZZ$209,206,FALSE)))</f>
        <v/>
      </c>
      <c r="U54" s="235" t="str">
        <f>IF(ISERROR(VLOOKUP($A54,parlvotes_lh!$A$11:$ZZ$209,226,FALSE))=TRUE,"",IF(VLOOKUP($A54,parlvotes_lh!$A$11:$ZZ$209,226,FALSE)=0,"",VLOOKUP($A54,parlvotes_lh!$A$11:$ZZ$209,226,FALSE)))</f>
        <v/>
      </c>
      <c r="V54" s="235" t="str">
        <f>IF(ISERROR(VLOOKUP($A54,parlvotes_lh!$A$11:$ZZ$209,246,FALSE))=TRUE,"",IF(VLOOKUP($A54,parlvotes_lh!$A$11:$ZZ$209,246,FALSE)=0,"",VLOOKUP($A54,parlvotes_lh!$A$11:$ZZ$209,246,FALSE)))</f>
        <v/>
      </c>
      <c r="W54" s="235" t="str">
        <f>IF(ISERROR(VLOOKUP($A54,parlvotes_lh!$A$11:$ZZ$209,266,FALSE))=TRUE,"",IF(VLOOKUP($A54,parlvotes_lh!$A$11:$ZZ$209,266,FALSE)=0,"",VLOOKUP($A54,parlvotes_lh!$A$11:$ZZ$209,266,FALSE)))</f>
        <v/>
      </c>
      <c r="X54" s="235" t="str">
        <f>IF(ISERROR(VLOOKUP($A54,parlvotes_lh!$A$11:$ZZ$209,286,FALSE))=TRUE,"",IF(VLOOKUP($A54,parlvotes_lh!$A$11:$ZZ$209,286,FALSE)=0,"",VLOOKUP($A54,parlvotes_lh!$A$11:$ZZ$209,286,FALSE)))</f>
        <v/>
      </c>
      <c r="Y54" s="235" t="str">
        <f>IF(ISERROR(VLOOKUP($A54,parlvotes_lh!$A$11:$ZZ$209,306,FALSE))=TRUE,"",IF(VLOOKUP($A54,parlvotes_lh!$A$11:$ZZ$209,306,FALSE)=0,"",VLOOKUP($A54,parlvotes_lh!$A$11:$ZZ$209,306,FALSE)))</f>
        <v/>
      </c>
      <c r="Z54" s="235" t="str">
        <f>IF(ISERROR(VLOOKUP($A54,parlvotes_lh!$A$11:$ZZ$209,326,FALSE))=TRUE,"",IF(VLOOKUP($A54,parlvotes_lh!$A$11:$ZZ$209,326,FALSE)=0,"",VLOOKUP($A54,parlvotes_lh!$A$11:$ZZ$209,326,FALSE)))</f>
        <v/>
      </c>
      <c r="AA54" s="235" t="str">
        <f>IF(ISERROR(VLOOKUP($A54,parlvotes_lh!$A$11:$ZZ$209,346,FALSE))=TRUE,"",IF(VLOOKUP($A54,parlvotes_lh!$A$11:$ZZ$209,346,FALSE)=0,"",VLOOKUP($A54,parlvotes_lh!$A$11:$ZZ$209,346,FALSE)))</f>
        <v/>
      </c>
      <c r="AB54" s="235" t="str">
        <f>IF(ISERROR(VLOOKUP($A54,parlvotes_lh!$A$11:$ZZ$209,366,FALSE))=TRUE,"",IF(VLOOKUP($A54,parlvotes_lh!$A$11:$ZZ$209,366,FALSE)=0,"",VLOOKUP($A54,parlvotes_lh!$A$11:$ZZ$209,366,FALSE)))</f>
        <v/>
      </c>
      <c r="AC54" s="235" t="str">
        <f>IF(ISERROR(VLOOKUP($A54,parlvotes_lh!$A$11:$ZZ$209,386,FALSE))=TRUE,"",IF(VLOOKUP($A54,parlvotes_lh!$A$11:$ZZ$209,386,FALSE)=0,"",VLOOKUP($A54,parlvotes_lh!$A$11:$ZZ$209,386,FALSE)))</f>
        <v/>
      </c>
    </row>
    <row r="55" spans="1:29" ht="13.5" customHeight="1">
      <c r="A55" s="229" t="str">
        <f>IF(info_parties!A64="","",info_parties!A64)</f>
        <v/>
      </c>
      <c r="B55" s="127" t="str">
        <f>IF(A55="","",MID(info_weblinks!$C$3,32,3))</f>
        <v/>
      </c>
      <c r="C55" s="127" t="str">
        <f>IF(info_parties!G64="","",info_parties!G64)</f>
        <v/>
      </c>
      <c r="D55" s="127" t="str">
        <f>IF(info_parties!K64="","",info_parties!K64)</f>
        <v/>
      </c>
      <c r="E55" s="127" t="str">
        <f>IF(info_parties!H64="","",info_parties!H64)</f>
        <v/>
      </c>
      <c r="F55" s="230" t="str">
        <f t="shared" si="0"/>
        <v/>
      </c>
      <c r="G55" s="231" t="str">
        <f t="shared" si="1"/>
        <v/>
      </c>
      <c r="H55" s="232" t="str">
        <f t="shared" si="2"/>
        <v/>
      </c>
      <c r="I55" s="233" t="str">
        <f t="shared" si="3"/>
        <v/>
      </c>
      <c r="J55" s="234" t="str">
        <f>IF(ISERROR(VLOOKUP($A55,parlvotes_lh!$A$11:$ZZ$209,6,FALSE))=TRUE,"",IF(VLOOKUP($A55,parlvotes_lh!$A$11:$ZZ$209,6,FALSE)=0,"",VLOOKUP($A55,parlvotes_lh!$A$11:$ZZ$209,6,FALSE)))</f>
        <v/>
      </c>
      <c r="K55" s="234" t="str">
        <f>IF(ISERROR(VLOOKUP($A55,parlvotes_lh!$A$11:$ZZ$209,26,FALSE))=TRUE,"",IF(VLOOKUP($A55,parlvotes_lh!$A$11:$ZZ$209,26,FALSE)=0,"",VLOOKUP($A55,parlvotes_lh!$A$11:$ZZ$209,26,FALSE)))</f>
        <v/>
      </c>
      <c r="L55" s="234" t="str">
        <f>IF(ISERROR(VLOOKUP($A55,parlvotes_lh!$A$11:$ZZ$209,46,FALSE))=TRUE,"",IF(VLOOKUP($A55,parlvotes_lh!$A$11:$ZZ$209,46,FALSE)=0,"",VLOOKUP($A55,parlvotes_lh!$A$11:$ZZ$209,46,FALSE)))</f>
        <v/>
      </c>
      <c r="M55" s="234" t="str">
        <f>IF(ISERROR(VLOOKUP($A55,parlvotes_lh!$A$11:$ZZ$209,66,FALSE))=TRUE,"",IF(VLOOKUP($A55,parlvotes_lh!$A$11:$ZZ$209,66,FALSE)=0,"",VLOOKUP($A55,parlvotes_lh!$A$11:$ZZ$209,66,FALSE)))</f>
        <v/>
      </c>
      <c r="N55" s="234" t="str">
        <f>IF(ISERROR(VLOOKUP($A55,parlvotes_lh!$A$11:$ZZ$209,86,FALSE))=TRUE,"",IF(VLOOKUP($A55,parlvotes_lh!$A$11:$ZZ$209,86,FALSE)=0,"",VLOOKUP($A55,parlvotes_lh!$A$11:$ZZ$209,86,FALSE)))</f>
        <v/>
      </c>
      <c r="O55" s="234" t="str">
        <f>IF(ISERROR(VLOOKUP($A55,parlvotes_lh!$A$11:$ZZ$209,106,FALSE))=TRUE,"",IF(VLOOKUP($A55,parlvotes_lh!$A$11:$ZZ$209,106,FALSE)=0,"",VLOOKUP($A55,parlvotes_lh!$A$11:$ZZ$209,106,FALSE)))</f>
        <v/>
      </c>
      <c r="P55" s="234" t="str">
        <f>IF(ISERROR(VLOOKUP($A55,parlvotes_lh!$A$11:$ZZ$209,126,FALSE))=TRUE,"",IF(VLOOKUP($A55,parlvotes_lh!$A$11:$ZZ$209,126,FALSE)=0,"",VLOOKUP($A55,parlvotes_lh!$A$11:$ZZ$209,126,FALSE)))</f>
        <v/>
      </c>
      <c r="Q55" s="235" t="str">
        <f>IF(ISERROR(VLOOKUP($A55,parlvotes_lh!$A$11:$ZZ$209,146,FALSE))=TRUE,"",IF(VLOOKUP($A55,parlvotes_lh!$A$11:$ZZ$209,146,FALSE)=0,"",VLOOKUP($A55,parlvotes_lh!$A$11:$ZZ$209,146,FALSE)))</f>
        <v/>
      </c>
      <c r="R55" s="235" t="str">
        <f>IF(ISERROR(VLOOKUP($A55,parlvotes_lh!$A$11:$ZZ$209,166,FALSE))=TRUE,"",IF(VLOOKUP($A55,parlvotes_lh!$A$11:$ZZ$209,166,FALSE)=0,"",VLOOKUP($A55,parlvotes_lh!$A$11:$ZZ$209,166,FALSE)))</f>
        <v/>
      </c>
      <c r="S55" s="235" t="str">
        <f>IF(ISERROR(VLOOKUP($A55,parlvotes_lh!$A$11:$ZZ$209,186,FALSE))=TRUE,"",IF(VLOOKUP($A55,parlvotes_lh!$A$11:$ZZ$209,186,FALSE)=0,"",VLOOKUP($A55,parlvotes_lh!$A$11:$ZZ$209,186,FALSE)))</f>
        <v/>
      </c>
      <c r="T55" s="235" t="str">
        <f>IF(ISERROR(VLOOKUP($A55,parlvotes_lh!$A$11:$ZZ$209,206,FALSE))=TRUE,"",IF(VLOOKUP($A55,parlvotes_lh!$A$11:$ZZ$209,206,FALSE)=0,"",VLOOKUP($A55,parlvotes_lh!$A$11:$ZZ$209,206,FALSE)))</f>
        <v/>
      </c>
      <c r="U55" s="235" t="str">
        <f>IF(ISERROR(VLOOKUP($A55,parlvotes_lh!$A$11:$ZZ$209,226,FALSE))=TRUE,"",IF(VLOOKUP($A55,parlvotes_lh!$A$11:$ZZ$209,226,FALSE)=0,"",VLOOKUP($A55,parlvotes_lh!$A$11:$ZZ$209,226,FALSE)))</f>
        <v/>
      </c>
      <c r="V55" s="235" t="str">
        <f>IF(ISERROR(VLOOKUP($A55,parlvotes_lh!$A$11:$ZZ$209,246,FALSE))=TRUE,"",IF(VLOOKUP($A55,parlvotes_lh!$A$11:$ZZ$209,246,FALSE)=0,"",VLOOKUP($A55,parlvotes_lh!$A$11:$ZZ$209,246,FALSE)))</f>
        <v/>
      </c>
      <c r="W55" s="235" t="str">
        <f>IF(ISERROR(VLOOKUP($A55,parlvotes_lh!$A$11:$ZZ$209,266,FALSE))=TRUE,"",IF(VLOOKUP($A55,parlvotes_lh!$A$11:$ZZ$209,266,FALSE)=0,"",VLOOKUP($A55,parlvotes_lh!$A$11:$ZZ$209,266,FALSE)))</f>
        <v/>
      </c>
      <c r="X55" s="235" t="str">
        <f>IF(ISERROR(VLOOKUP($A55,parlvotes_lh!$A$11:$ZZ$209,286,FALSE))=TRUE,"",IF(VLOOKUP($A55,parlvotes_lh!$A$11:$ZZ$209,286,FALSE)=0,"",VLOOKUP($A55,parlvotes_lh!$A$11:$ZZ$209,286,FALSE)))</f>
        <v/>
      </c>
      <c r="Y55" s="235" t="str">
        <f>IF(ISERROR(VLOOKUP($A55,parlvotes_lh!$A$11:$ZZ$209,306,FALSE))=TRUE,"",IF(VLOOKUP($A55,parlvotes_lh!$A$11:$ZZ$209,306,FALSE)=0,"",VLOOKUP($A55,parlvotes_lh!$A$11:$ZZ$209,306,FALSE)))</f>
        <v/>
      </c>
      <c r="Z55" s="235" t="str">
        <f>IF(ISERROR(VLOOKUP($A55,parlvotes_lh!$A$11:$ZZ$209,326,FALSE))=TRUE,"",IF(VLOOKUP($A55,parlvotes_lh!$A$11:$ZZ$209,326,FALSE)=0,"",VLOOKUP($A55,parlvotes_lh!$A$11:$ZZ$209,326,FALSE)))</f>
        <v/>
      </c>
      <c r="AA55" s="235" t="str">
        <f>IF(ISERROR(VLOOKUP($A55,parlvotes_lh!$A$11:$ZZ$209,346,FALSE))=TRUE,"",IF(VLOOKUP($A55,parlvotes_lh!$A$11:$ZZ$209,346,FALSE)=0,"",VLOOKUP($A55,parlvotes_lh!$A$11:$ZZ$209,346,FALSE)))</f>
        <v/>
      </c>
      <c r="AB55" s="235" t="str">
        <f>IF(ISERROR(VLOOKUP($A55,parlvotes_lh!$A$11:$ZZ$209,366,FALSE))=TRUE,"",IF(VLOOKUP($A55,parlvotes_lh!$A$11:$ZZ$209,366,FALSE)=0,"",VLOOKUP($A55,parlvotes_lh!$A$11:$ZZ$209,366,FALSE)))</f>
        <v/>
      </c>
      <c r="AC55" s="235" t="str">
        <f>IF(ISERROR(VLOOKUP($A55,parlvotes_lh!$A$11:$ZZ$209,386,FALSE))=TRUE,"",IF(VLOOKUP($A55,parlvotes_lh!$A$11:$ZZ$209,386,FALSE)=0,"",VLOOKUP($A55,parlvotes_lh!$A$11:$ZZ$209,386,FALSE)))</f>
        <v/>
      </c>
    </row>
    <row r="56" spans="1:29" ht="13.5" customHeight="1">
      <c r="A56" s="229" t="str">
        <f>IF(info_parties!A65="","",info_parties!A65)</f>
        <v/>
      </c>
      <c r="B56" s="127" t="str">
        <f>IF(A56="","",MID(info_weblinks!$C$3,32,3))</f>
        <v/>
      </c>
      <c r="C56" s="127" t="str">
        <f>IF(info_parties!G65="","",info_parties!G65)</f>
        <v/>
      </c>
      <c r="D56" s="127" t="str">
        <f>IF(info_parties!K65="","",info_parties!K65)</f>
        <v/>
      </c>
      <c r="E56" s="127" t="str">
        <f>IF(info_parties!H65="","",info_parties!H65)</f>
        <v/>
      </c>
      <c r="F56" s="230" t="str">
        <f t="shared" si="0"/>
        <v/>
      </c>
      <c r="G56" s="231" t="str">
        <f t="shared" si="1"/>
        <v/>
      </c>
      <c r="H56" s="232" t="str">
        <f t="shared" si="2"/>
        <v/>
      </c>
      <c r="I56" s="233" t="str">
        <f t="shared" si="3"/>
        <v/>
      </c>
      <c r="J56" s="234" t="str">
        <f>IF(ISERROR(VLOOKUP($A56,parlvotes_lh!$A$11:$ZZ$209,6,FALSE))=TRUE,"",IF(VLOOKUP($A56,parlvotes_lh!$A$11:$ZZ$209,6,FALSE)=0,"",VLOOKUP($A56,parlvotes_lh!$A$11:$ZZ$209,6,FALSE)))</f>
        <v/>
      </c>
      <c r="K56" s="234" t="str">
        <f>IF(ISERROR(VLOOKUP($A56,parlvotes_lh!$A$11:$ZZ$209,26,FALSE))=TRUE,"",IF(VLOOKUP($A56,parlvotes_lh!$A$11:$ZZ$209,26,FALSE)=0,"",VLOOKUP($A56,parlvotes_lh!$A$11:$ZZ$209,26,FALSE)))</f>
        <v/>
      </c>
      <c r="L56" s="234" t="str">
        <f>IF(ISERROR(VLOOKUP($A56,parlvotes_lh!$A$11:$ZZ$209,46,FALSE))=TRUE,"",IF(VLOOKUP($A56,parlvotes_lh!$A$11:$ZZ$209,46,FALSE)=0,"",VLOOKUP($A56,parlvotes_lh!$A$11:$ZZ$209,46,FALSE)))</f>
        <v/>
      </c>
      <c r="M56" s="234" t="str">
        <f>IF(ISERROR(VLOOKUP($A56,parlvotes_lh!$A$11:$ZZ$209,66,FALSE))=TRUE,"",IF(VLOOKUP($A56,parlvotes_lh!$A$11:$ZZ$209,66,FALSE)=0,"",VLOOKUP($A56,parlvotes_lh!$A$11:$ZZ$209,66,FALSE)))</f>
        <v/>
      </c>
      <c r="N56" s="234" t="str">
        <f>IF(ISERROR(VLOOKUP($A56,parlvotes_lh!$A$11:$ZZ$209,86,FALSE))=TRUE,"",IF(VLOOKUP($A56,parlvotes_lh!$A$11:$ZZ$209,86,FALSE)=0,"",VLOOKUP($A56,parlvotes_lh!$A$11:$ZZ$209,86,FALSE)))</f>
        <v/>
      </c>
      <c r="O56" s="234" t="str">
        <f>IF(ISERROR(VLOOKUP($A56,parlvotes_lh!$A$11:$ZZ$209,106,FALSE))=TRUE,"",IF(VLOOKUP($A56,parlvotes_lh!$A$11:$ZZ$209,106,FALSE)=0,"",VLOOKUP($A56,parlvotes_lh!$A$11:$ZZ$209,106,FALSE)))</f>
        <v/>
      </c>
      <c r="P56" s="234" t="str">
        <f>IF(ISERROR(VLOOKUP($A56,parlvotes_lh!$A$11:$ZZ$209,126,FALSE))=TRUE,"",IF(VLOOKUP($A56,parlvotes_lh!$A$11:$ZZ$209,126,FALSE)=0,"",VLOOKUP($A56,parlvotes_lh!$A$11:$ZZ$209,126,FALSE)))</f>
        <v/>
      </c>
      <c r="Q56" s="235" t="str">
        <f>IF(ISERROR(VLOOKUP($A56,parlvotes_lh!$A$11:$ZZ$209,146,FALSE))=TRUE,"",IF(VLOOKUP($A56,parlvotes_lh!$A$11:$ZZ$209,146,FALSE)=0,"",VLOOKUP($A56,parlvotes_lh!$A$11:$ZZ$209,146,FALSE)))</f>
        <v/>
      </c>
      <c r="R56" s="235" t="str">
        <f>IF(ISERROR(VLOOKUP($A56,parlvotes_lh!$A$11:$ZZ$209,166,FALSE))=TRUE,"",IF(VLOOKUP($A56,parlvotes_lh!$A$11:$ZZ$209,166,FALSE)=0,"",VLOOKUP($A56,parlvotes_lh!$A$11:$ZZ$209,166,FALSE)))</f>
        <v/>
      </c>
      <c r="S56" s="235" t="str">
        <f>IF(ISERROR(VLOOKUP($A56,parlvotes_lh!$A$11:$ZZ$209,186,FALSE))=TRUE,"",IF(VLOOKUP($A56,parlvotes_lh!$A$11:$ZZ$209,186,FALSE)=0,"",VLOOKUP($A56,parlvotes_lh!$A$11:$ZZ$209,186,FALSE)))</f>
        <v/>
      </c>
      <c r="T56" s="235" t="str">
        <f>IF(ISERROR(VLOOKUP($A56,parlvotes_lh!$A$11:$ZZ$209,206,FALSE))=TRUE,"",IF(VLOOKUP($A56,parlvotes_lh!$A$11:$ZZ$209,206,FALSE)=0,"",VLOOKUP($A56,parlvotes_lh!$A$11:$ZZ$209,206,FALSE)))</f>
        <v/>
      </c>
      <c r="U56" s="235" t="str">
        <f>IF(ISERROR(VLOOKUP($A56,parlvotes_lh!$A$11:$ZZ$209,226,FALSE))=TRUE,"",IF(VLOOKUP($A56,parlvotes_lh!$A$11:$ZZ$209,226,FALSE)=0,"",VLOOKUP($A56,parlvotes_lh!$A$11:$ZZ$209,226,FALSE)))</f>
        <v/>
      </c>
      <c r="V56" s="235" t="str">
        <f>IF(ISERROR(VLOOKUP($A56,parlvotes_lh!$A$11:$ZZ$209,246,FALSE))=TRUE,"",IF(VLOOKUP($A56,parlvotes_lh!$A$11:$ZZ$209,246,FALSE)=0,"",VLOOKUP($A56,parlvotes_lh!$A$11:$ZZ$209,246,FALSE)))</f>
        <v/>
      </c>
      <c r="W56" s="235" t="str">
        <f>IF(ISERROR(VLOOKUP($A56,parlvotes_lh!$A$11:$ZZ$209,266,FALSE))=TRUE,"",IF(VLOOKUP($A56,parlvotes_lh!$A$11:$ZZ$209,266,FALSE)=0,"",VLOOKUP($A56,parlvotes_lh!$A$11:$ZZ$209,266,FALSE)))</f>
        <v/>
      </c>
      <c r="X56" s="235" t="str">
        <f>IF(ISERROR(VLOOKUP($A56,parlvotes_lh!$A$11:$ZZ$209,286,FALSE))=TRUE,"",IF(VLOOKUP($A56,parlvotes_lh!$A$11:$ZZ$209,286,FALSE)=0,"",VLOOKUP($A56,parlvotes_lh!$A$11:$ZZ$209,286,FALSE)))</f>
        <v/>
      </c>
      <c r="Y56" s="235" t="str">
        <f>IF(ISERROR(VLOOKUP($A56,parlvotes_lh!$A$11:$ZZ$209,306,FALSE))=TRUE,"",IF(VLOOKUP($A56,parlvotes_lh!$A$11:$ZZ$209,306,FALSE)=0,"",VLOOKUP($A56,parlvotes_lh!$A$11:$ZZ$209,306,FALSE)))</f>
        <v/>
      </c>
      <c r="Z56" s="235" t="str">
        <f>IF(ISERROR(VLOOKUP($A56,parlvotes_lh!$A$11:$ZZ$209,326,FALSE))=TRUE,"",IF(VLOOKUP($A56,parlvotes_lh!$A$11:$ZZ$209,326,FALSE)=0,"",VLOOKUP($A56,parlvotes_lh!$A$11:$ZZ$209,326,FALSE)))</f>
        <v/>
      </c>
      <c r="AA56" s="235" t="str">
        <f>IF(ISERROR(VLOOKUP($A56,parlvotes_lh!$A$11:$ZZ$209,346,FALSE))=TRUE,"",IF(VLOOKUP($A56,parlvotes_lh!$A$11:$ZZ$209,346,FALSE)=0,"",VLOOKUP($A56,parlvotes_lh!$A$11:$ZZ$209,346,FALSE)))</f>
        <v/>
      </c>
      <c r="AB56" s="235" t="str">
        <f>IF(ISERROR(VLOOKUP($A56,parlvotes_lh!$A$11:$ZZ$209,366,FALSE))=TRUE,"",IF(VLOOKUP($A56,parlvotes_lh!$A$11:$ZZ$209,366,FALSE)=0,"",VLOOKUP($A56,parlvotes_lh!$A$11:$ZZ$209,366,FALSE)))</f>
        <v/>
      </c>
      <c r="AC56" s="235" t="str">
        <f>IF(ISERROR(VLOOKUP($A56,parlvotes_lh!$A$11:$ZZ$209,386,FALSE))=TRUE,"",IF(VLOOKUP($A56,parlvotes_lh!$A$11:$ZZ$209,386,FALSE)=0,"",VLOOKUP($A56,parlvotes_lh!$A$11:$ZZ$209,386,FALSE)))</f>
        <v/>
      </c>
    </row>
    <row r="57" spans="1:29" ht="13.5" customHeight="1">
      <c r="A57" s="229" t="str">
        <f>IF(info_parties!A66="","",info_parties!A66)</f>
        <v/>
      </c>
      <c r="B57" s="127" t="str">
        <f>IF(A57="","",MID(info_weblinks!$C$3,32,3))</f>
        <v/>
      </c>
      <c r="C57" s="127" t="str">
        <f>IF(info_parties!G66="","",info_parties!G66)</f>
        <v/>
      </c>
      <c r="D57" s="127" t="str">
        <f>IF(info_parties!K66="","",info_parties!K66)</f>
        <v/>
      </c>
      <c r="E57" s="127" t="str">
        <f>IF(info_parties!H66="","",info_parties!H66)</f>
        <v/>
      </c>
      <c r="F57" s="230" t="str">
        <f t="shared" si="0"/>
        <v/>
      </c>
      <c r="G57" s="231" t="str">
        <f t="shared" si="1"/>
        <v/>
      </c>
      <c r="H57" s="232" t="str">
        <f t="shared" si="2"/>
        <v/>
      </c>
      <c r="I57" s="233" t="str">
        <f t="shared" si="3"/>
        <v/>
      </c>
      <c r="J57" s="234" t="str">
        <f>IF(ISERROR(VLOOKUP($A57,parlvotes_lh!$A$11:$ZZ$209,6,FALSE))=TRUE,"",IF(VLOOKUP($A57,parlvotes_lh!$A$11:$ZZ$209,6,FALSE)=0,"",VLOOKUP($A57,parlvotes_lh!$A$11:$ZZ$209,6,FALSE)))</f>
        <v/>
      </c>
      <c r="K57" s="234" t="str">
        <f>IF(ISERROR(VLOOKUP($A57,parlvotes_lh!$A$11:$ZZ$209,26,FALSE))=TRUE,"",IF(VLOOKUP($A57,parlvotes_lh!$A$11:$ZZ$209,26,FALSE)=0,"",VLOOKUP($A57,parlvotes_lh!$A$11:$ZZ$209,26,FALSE)))</f>
        <v/>
      </c>
      <c r="L57" s="234" t="str">
        <f>IF(ISERROR(VLOOKUP($A57,parlvotes_lh!$A$11:$ZZ$209,46,FALSE))=TRUE,"",IF(VLOOKUP($A57,parlvotes_lh!$A$11:$ZZ$209,46,FALSE)=0,"",VLOOKUP($A57,parlvotes_lh!$A$11:$ZZ$209,46,FALSE)))</f>
        <v/>
      </c>
      <c r="M57" s="234" t="str">
        <f>IF(ISERROR(VLOOKUP($A57,parlvotes_lh!$A$11:$ZZ$209,66,FALSE))=TRUE,"",IF(VLOOKUP($A57,parlvotes_lh!$A$11:$ZZ$209,66,FALSE)=0,"",VLOOKUP($A57,parlvotes_lh!$A$11:$ZZ$209,66,FALSE)))</f>
        <v/>
      </c>
      <c r="N57" s="234" t="str">
        <f>IF(ISERROR(VLOOKUP($A57,parlvotes_lh!$A$11:$ZZ$209,86,FALSE))=TRUE,"",IF(VLOOKUP($A57,parlvotes_lh!$A$11:$ZZ$209,86,FALSE)=0,"",VLOOKUP($A57,parlvotes_lh!$A$11:$ZZ$209,86,FALSE)))</f>
        <v/>
      </c>
      <c r="O57" s="234" t="str">
        <f>IF(ISERROR(VLOOKUP($A57,parlvotes_lh!$A$11:$ZZ$209,106,FALSE))=TRUE,"",IF(VLOOKUP($A57,parlvotes_lh!$A$11:$ZZ$209,106,FALSE)=0,"",VLOOKUP($A57,parlvotes_lh!$A$11:$ZZ$209,106,FALSE)))</f>
        <v/>
      </c>
      <c r="P57" s="234" t="str">
        <f>IF(ISERROR(VLOOKUP($A57,parlvotes_lh!$A$11:$ZZ$209,126,FALSE))=TRUE,"",IF(VLOOKUP($A57,parlvotes_lh!$A$11:$ZZ$209,126,FALSE)=0,"",VLOOKUP($A57,parlvotes_lh!$A$11:$ZZ$209,126,FALSE)))</f>
        <v/>
      </c>
      <c r="Q57" s="235" t="str">
        <f>IF(ISERROR(VLOOKUP($A57,parlvotes_lh!$A$11:$ZZ$209,146,FALSE))=TRUE,"",IF(VLOOKUP($A57,parlvotes_lh!$A$11:$ZZ$209,146,FALSE)=0,"",VLOOKUP($A57,parlvotes_lh!$A$11:$ZZ$209,146,FALSE)))</f>
        <v/>
      </c>
      <c r="R57" s="235" t="str">
        <f>IF(ISERROR(VLOOKUP($A57,parlvotes_lh!$A$11:$ZZ$209,166,FALSE))=TRUE,"",IF(VLOOKUP($A57,parlvotes_lh!$A$11:$ZZ$209,166,FALSE)=0,"",VLOOKUP($A57,parlvotes_lh!$A$11:$ZZ$209,166,FALSE)))</f>
        <v/>
      </c>
      <c r="S57" s="235" t="str">
        <f>IF(ISERROR(VLOOKUP($A57,parlvotes_lh!$A$11:$ZZ$209,186,FALSE))=TRUE,"",IF(VLOOKUP($A57,parlvotes_lh!$A$11:$ZZ$209,186,FALSE)=0,"",VLOOKUP($A57,parlvotes_lh!$A$11:$ZZ$209,186,FALSE)))</f>
        <v/>
      </c>
      <c r="T57" s="235" t="str">
        <f>IF(ISERROR(VLOOKUP($A57,parlvotes_lh!$A$11:$ZZ$209,206,FALSE))=TRUE,"",IF(VLOOKUP($A57,parlvotes_lh!$A$11:$ZZ$209,206,FALSE)=0,"",VLOOKUP($A57,parlvotes_lh!$A$11:$ZZ$209,206,FALSE)))</f>
        <v/>
      </c>
      <c r="U57" s="235" t="str">
        <f>IF(ISERROR(VLOOKUP($A57,parlvotes_lh!$A$11:$ZZ$209,226,FALSE))=TRUE,"",IF(VLOOKUP($A57,parlvotes_lh!$A$11:$ZZ$209,226,FALSE)=0,"",VLOOKUP($A57,parlvotes_lh!$A$11:$ZZ$209,226,FALSE)))</f>
        <v/>
      </c>
      <c r="V57" s="235" t="str">
        <f>IF(ISERROR(VLOOKUP($A57,parlvotes_lh!$A$11:$ZZ$209,246,FALSE))=TRUE,"",IF(VLOOKUP($A57,parlvotes_lh!$A$11:$ZZ$209,246,FALSE)=0,"",VLOOKUP($A57,parlvotes_lh!$A$11:$ZZ$209,246,FALSE)))</f>
        <v/>
      </c>
      <c r="W57" s="235" t="str">
        <f>IF(ISERROR(VLOOKUP($A57,parlvotes_lh!$A$11:$ZZ$209,266,FALSE))=TRUE,"",IF(VLOOKUP($A57,parlvotes_lh!$A$11:$ZZ$209,266,FALSE)=0,"",VLOOKUP($A57,parlvotes_lh!$A$11:$ZZ$209,266,FALSE)))</f>
        <v/>
      </c>
      <c r="X57" s="235" t="str">
        <f>IF(ISERROR(VLOOKUP($A57,parlvotes_lh!$A$11:$ZZ$209,286,FALSE))=TRUE,"",IF(VLOOKUP($A57,parlvotes_lh!$A$11:$ZZ$209,286,FALSE)=0,"",VLOOKUP($A57,parlvotes_lh!$A$11:$ZZ$209,286,FALSE)))</f>
        <v/>
      </c>
      <c r="Y57" s="235" t="str">
        <f>IF(ISERROR(VLOOKUP($A57,parlvotes_lh!$A$11:$ZZ$209,306,FALSE))=TRUE,"",IF(VLOOKUP($A57,parlvotes_lh!$A$11:$ZZ$209,306,FALSE)=0,"",VLOOKUP($A57,parlvotes_lh!$A$11:$ZZ$209,306,FALSE)))</f>
        <v/>
      </c>
      <c r="Z57" s="235" t="str">
        <f>IF(ISERROR(VLOOKUP($A57,parlvotes_lh!$A$11:$ZZ$209,326,FALSE))=TRUE,"",IF(VLOOKUP($A57,parlvotes_lh!$A$11:$ZZ$209,326,FALSE)=0,"",VLOOKUP($A57,parlvotes_lh!$A$11:$ZZ$209,326,FALSE)))</f>
        <v/>
      </c>
      <c r="AA57" s="235" t="str">
        <f>IF(ISERROR(VLOOKUP($A57,parlvotes_lh!$A$11:$ZZ$209,346,FALSE))=TRUE,"",IF(VLOOKUP($A57,parlvotes_lh!$A$11:$ZZ$209,346,FALSE)=0,"",VLOOKUP($A57,parlvotes_lh!$A$11:$ZZ$209,346,FALSE)))</f>
        <v/>
      </c>
      <c r="AB57" s="235" t="str">
        <f>IF(ISERROR(VLOOKUP($A57,parlvotes_lh!$A$11:$ZZ$209,366,FALSE))=TRUE,"",IF(VLOOKUP($A57,parlvotes_lh!$A$11:$ZZ$209,366,FALSE)=0,"",VLOOKUP($A57,parlvotes_lh!$A$11:$ZZ$209,366,FALSE)))</f>
        <v/>
      </c>
      <c r="AC57" s="235" t="str">
        <f>IF(ISERROR(VLOOKUP($A57,parlvotes_lh!$A$11:$ZZ$209,386,FALSE))=TRUE,"",IF(VLOOKUP($A57,parlvotes_lh!$A$11:$ZZ$209,386,FALSE)=0,"",VLOOKUP($A57,parlvotes_lh!$A$11:$ZZ$209,386,FALSE)))</f>
        <v/>
      </c>
    </row>
    <row r="58" spans="1:29" ht="13.5" customHeight="1">
      <c r="A58" s="229" t="str">
        <f>IF(info_parties!A67="","",info_parties!A67)</f>
        <v/>
      </c>
      <c r="B58" s="127" t="str">
        <f>IF(A58="","",MID(info_weblinks!$C$3,32,3))</f>
        <v/>
      </c>
      <c r="C58" s="127" t="str">
        <f>IF(info_parties!G67="","",info_parties!G67)</f>
        <v/>
      </c>
      <c r="D58" s="127" t="str">
        <f>IF(info_parties!K67="","",info_parties!K67)</f>
        <v/>
      </c>
      <c r="E58" s="127" t="str">
        <f>IF(info_parties!H67="","",info_parties!H67)</f>
        <v/>
      </c>
      <c r="F58" s="230" t="str">
        <f t="shared" si="0"/>
        <v/>
      </c>
      <c r="G58" s="231" t="str">
        <f t="shared" si="1"/>
        <v/>
      </c>
      <c r="H58" s="232" t="str">
        <f t="shared" si="2"/>
        <v/>
      </c>
      <c r="I58" s="233" t="str">
        <f t="shared" si="3"/>
        <v/>
      </c>
      <c r="J58" s="234" t="str">
        <f>IF(ISERROR(VLOOKUP($A58,parlvotes_lh!$A$11:$ZZ$209,6,FALSE))=TRUE,"",IF(VLOOKUP($A58,parlvotes_lh!$A$11:$ZZ$209,6,FALSE)=0,"",VLOOKUP($A58,parlvotes_lh!$A$11:$ZZ$209,6,FALSE)))</f>
        <v/>
      </c>
      <c r="K58" s="234" t="str">
        <f>IF(ISERROR(VLOOKUP($A58,parlvotes_lh!$A$11:$ZZ$209,26,FALSE))=TRUE,"",IF(VLOOKUP($A58,parlvotes_lh!$A$11:$ZZ$209,26,FALSE)=0,"",VLOOKUP($A58,parlvotes_lh!$A$11:$ZZ$209,26,FALSE)))</f>
        <v/>
      </c>
      <c r="L58" s="234" t="str">
        <f>IF(ISERROR(VLOOKUP($A58,parlvotes_lh!$A$11:$ZZ$209,46,FALSE))=TRUE,"",IF(VLOOKUP($A58,parlvotes_lh!$A$11:$ZZ$209,46,FALSE)=0,"",VLOOKUP($A58,parlvotes_lh!$A$11:$ZZ$209,46,FALSE)))</f>
        <v/>
      </c>
      <c r="M58" s="234" t="str">
        <f>IF(ISERROR(VLOOKUP($A58,parlvotes_lh!$A$11:$ZZ$209,66,FALSE))=TRUE,"",IF(VLOOKUP($A58,parlvotes_lh!$A$11:$ZZ$209,66,FALSE)=0,"",VLOOKUP($A58,parlvotes_lh!$A$11:$ZZ$209,66,FALSE)))</f>
        <v/>
      </c>
      <c r="N58" s="234" t="str">
        <f>IF(ISERROR(VLOOKUP($A58,parlvotes_lh!$A$11:$ZZ$209,86,FALSE))=TRUE,"",IF(VLOOKUP($A58,parlvotes_lh!$A$11:$ZZ$209,86,FALSE)=0,"",VLOOKUP($A58,parlvotes_lh!$A$11:$ZZ$209,86,FALSE)))</f>
        <v/>
      </c>
      <c r="O58" s="234" t="str">
        <f>IF(ISERROR(VLOOKUP($A58,parlvotes_lh!$A$11:$ZZ$209,106,FALSE))=TRUE,"",IF(VLOOKUP($A58,parlvotes_lh!$A$11:$ZZ$209,106,FALSE)=0,"",VLOOKUP($A58,parlvotes_lh!$A$11:$ZZ$209,106,FALSE)))</f>
        <v/>
      </c>
      <c r="P58" s="234" t="str">
        <f>IF(ISERROR(VLOOKUP($A58,parlvotes_lh!$A$11:$ZZ$209,126,FALSE))=TRUE,"",IF(VLOOKUP($A58,parlvotes_lh!$A$11:$ZZ$209,126,FALSE)=0,"",VLOOKUP($A58,parlvotes_lh!$A$11:$ZZ$209,126,FALSE)))</f>
        <v/>
      </c>
      <c r="Q58" s="235" t="str">
        <f>IF(ISERROR(VLOOKUP($A58,parlvotes_lh!$A$11:$ZZ$209,146,FALSE))=TRUE,"",IF(VLOOKUP($A58,parlvotes_lh!$A$11:$ZZ$209,146,FALSE)=0,"",VLOOKUP($A58,parlvotes_lh!$A$11:$ZZ$209,146,FALSE)))</f>
        <v/>
      </c>
      <c r="R58" s="235" t="str">
        <f>IF(ISERROR(VLOOKUP($A58,parlvotes_lh!$A$11:$ZZ$209,166,FALSE))=TRUE,"",IF(VLOOKUP($A58,parlvotes_lh!$A$11:$ZZ$209,166,FALSE)=0,"",VLOOKUP($A58,parlvotes_lh!$A$11:$ZZ$209,166,FALSE)))</f>
        <v/>
      </c>
      <c r="S58" s="235" t="str">
        <f>IF(ISERROR(VLOOKUP($A58,parlvotes_lh!$A$11:$ZZ$209,186,FALSE))=TRUE,"",IF(VLOOKUP($A58,parlvotes_lh!$A$11:$ZZ$209,186,FALSE)=0,"",VLOOKUP($A58,parlvotes_lh!$A$11:$ZZ$209,186,FALSE)))</f>
        <v/>
      </c>
      <c r="T58" s="235" t="str">
        <f>IF(ISERROR(VLOOKUP($A58,parlvotes_lh!$A$11:$ZZ$209,206,FALSE))=TRUE,"",IF(VLOOKUP($A58,parlvotes_lh!$A$11:$ZZ$209,206,FALSE)=0,"",VLOOKUP($A58,parlvotes_lh!$A$11:$ZZ$209,206,FALSE)))</f>
        <v/>
      </c>
      <c r="U58" s="235" t="str">
        <f>IF(ISERROR(VLOOKUP($A58,parlvotes_lh!$A$11:$ZZ$209,226,FALSE))=TRUE,"",IF(VLOOKUP($A58,parlvotes_lh!$A$11:$ZZ$209,226,FALSE)=0,"",VLOOKUP($A58,parlvotes_lh!$A$11:$ZZ$209,226,FALSE)))</f>
        <v/>
      </c>
      <c r="V58" s="235" t="str">
        <f>IF(ISERROR(VLOOKUP($A58,parlvotes_lh!$A$11:$ZZ$209,246,FALSE))=TRUE,"",IF(VLOOKUP($A58,parlvotes_lh!$A$11:$ZZ$209,246,FALSE)=0,"",VLOOKUP($A58,parlvotes_lh!$A$11:$ZZ$209,246,FALSE)))</f>
        <v/>
      </c>
      <c r="W58" s="235" t="str">
        <f>IF(ISERROR(VLOOKUP($A58,parlvotes_lh!$A$11:$ZZ$209,266,FALSE))=TRUE,"",IF(VLOOKUP($A58,parlvotes_lh!$A$11:$ZZ$209,266,FALSE)=0,"",VLOOKUP($A58,parlvotes_lh!$A$11:$ZZ$209,266,FALSE)))</f>
        <v/>
      </c>
      <c r="X58" s="235" t="str">
        <f>IF(ISERROR(VLOOKUP($A58,parlvotes_lh!$A$11:$ZZ$209,286,FALSE))=TRUE,"",IF(VLOOKUP($A58,parlvotes_lh!$A$11:$ZZ$209,286,FALSE)=0,"",VLOOKUP($A58,parlvotes_lh!$A$11:$ZZ$209,286,FALSE)))</f>
        <v/>
      </c>
      <c r="Y58" s="235" t="str">
        <f>IF(ISERROR(VLOOKUP($A58,parlvotes_lh!$A$11:$ZZ$209,306,FALSE))=TRUE,"",IF(VLOOKUP($A58,parlvotes_lh!$A$11:$ZZ$209,306,FALSE)=0,"",VLOOKUP($A58,parlvotes_lh!$A$11:$ZZ$209,306,FALSE)))</f>
        <v/>
      </c>
      <c r="Z58" s="235" t="str">
        <f>IF(ISERROR(VLOOKUP($A58,parlvotes_lh!$A$11:$ZZ$209,326,FALSE))=TRUE,"",IF(VLOOKUP($A58,parlvotes_lh!$A$11:$ZZ$209,326,FALSE)=0,"",VLOOKUP($A58,parlvotes_lh!$A$11:$ZZ$209,326,FALSE)))</f>
        <v/>
      </c>
      <c r="AA58" s="235" t="str">
        <f>IF(ISERROR(VLOOKUP($A58,parlvotes_lh!$A$11:$ZZ$209,346,FALSE))=TRUE,"",IF(VLOOKUP($A58,parlvotes_lh!$A$11:$ZZ$209,346,FALSE)=0,"",VLOOKUP($A58,parlvotes_lh!$A$11:$ZZ$209,346,FALSE)))</f>
        <v/>
      </c>
      <c r="AB58" s="235" t="str">
        <f>IF(ISERROR(VLOOKUP($A58,parlvotes_lh!$A$11:$ZZ$209,366,FALSE))=TRUE,"",IF(VLOOKUP($A58,parlvotes_lh!$A$11:$ZZ$209,366,FALSE)=0,"",VLOOKUP($A58,parlvotes_lh!$A$11:$ZZ$209,366,FALSE)))</f>
        <v/>
      </c>
      <c r="AC58" s="235" t="str">
        <f>IF(ISERROR(VLOOKUP($A58,parlvotes_lh!$A$11:$ZZ$209,386,FALSE))=TRUE,"",IF(VLOOKUP($A58,parlvotes_lh!$A$11:$ZZ$209,386,FALSE)=0,"",VLOOKUP($A58,parlvotes_lh!$A$11:$ZZ$209,386,FALSE)))</f>
        <v/>
      </c>
    </row>
    <row r="59" spans="1:29" ht="13.5" customHeight="1">
      <c r="A59" s="229" t="str">
        <f>IF(info_parties!A68="","",info_parties!A68)</f>
        <v/>
      </c>
      <c r="B59" s="127" t="str">
        <f>IF(A59="","",MID(info_weblinks!$C$3,32,3))</f>
        <v/>
      </c>
      <c r="C59" s="127" t="str">
        <f>IF(info_parties!G68="","",info_parties!G68)</f>
        <v/>
      </c>
      <c r="D59" s="127" t="str">
        <f>IF(info_parties!K68="","",info_parties!K68)</f>
        <v/>
      </c>
      <c r="E59" s="127" t="str">
        <f>IF(info_parties!H68="","",info_parties!H68)</f>
        <v/>
      </c>
      <c r="F59" s="230" t="str">
        <f t="shared" si="0"/>
        <v/>
      </c>
      <c r="G59" s="231" t="str">
        <f t="shared" si="1"/>
        <v/>
      </c>
      <c r="H59" s="232" t="str">
        <f t="shared" si="2"/>
        <v/>
      </c>
      <c r="I59" s="233" t="str">
        <f t="shared" si="3"/>
        <v/>
      </c>
      <c r="J59" s="234" t="str">
        <f>IF(ISERROR(VLOOKUP($A59,parlvotes_lh!$A$11:$ZZ$209,6,FALSE))=TRUE,"",IF(VLOOKUP($A59,parlvotes_lh!$A$11:$ZZ$209,6,FALSE)=0,"",VLOOKUP($A59,parlvotes_lh!$A$11:$ZZ$209,6,FALSE)))</f>
        <v/>
      </c>
      <c r="K59" s="234" t="str">
        <f>IF(ISERROR(VLOOKUP($A59,parlvotes_lh!$A$11:$ZZ$209,26,FALSE))=TRUE,"",IF(VLOOKUP($A59,parlvotes_lh!$A$11:$ZZ$209,26,FALSE)=0,"",VLOOKUP($A59,parlvotes_lh!$A$11:$ZZ$209,26,FALSE)))</f>
        <v/>
      </c>
      <c r="L59" s="234" t="str">
        <f>IF(ISERROR(VLOOKUP($A59,parlvotes_lh!$A$11:$ZZ$209,46,FALSE))=TRUE,"",IF(VLOOKUP($A59,parlvotes_lh!$A$11:$ZZ$209,46,FALSE)=0,"",VLOOKUP($A59,parlvotes_lh!$A$11:$ZZ$209,46,FALSE)))</f>
        <v/>
      </c>
      <c r="M59" s="234" t="str">
        <f>IF(ISERROR(VLOOKUP($A59,parlvotes_lh!$A$11:$ZZ$209,66,FALSE))=TRUE,"",IF(VLOOKUP($A59,parlvotes_lh!$A$11:$ZZ$209,66,FALSE)=0,"",VLOOKUP($A59,parlvotes_lh!$A$11:$ZZ$209,66,FALSE)))</f>
        <v/>
      </c>
      <c r="N59" s="234" t="str">
        <f>IF(ISERROR(VLOOKUP($A59,parlvotes_lh!$A$11:$ZZ$209,86,FALSE))=TRUE,"",IF(VLOOKUP($A59,parlvotes_lh!$A$11:$ZZ$209,86,FALSE)=0,"",VLOOKUP($A59,parlvotes_lh!$A$11:$ZZ$209,86,FALSE)))</f>
        <v/>
      </c>
      <c r="O59" s="234" t="str">
        <f>IF(ISERROR(VLOOKUP($A59,parlvotes_lh!$A$11:$ZZ$209,106,FALSE))=TRUE,"",IF(VLOOKUP($A59,parlvotes_lh!$A$11:$ZZ$209,106,FALSE)=0,"",VLOOKUP($A59,parlvotes_lh!$A$11:$ZZ$209,106,FALSE)))</f>
        <v/>
      </c>
      <c r="P59" s="234" t="str">
        <f>IF(ISERROR(VLOOKUP($A59,parlvotes_lh!$A$11:$ZZ$209,126,FALSE))=TRUE,"",IF(VLOOKUP($A59,parlvotes_lh!$A$11:$ZZ$209,126,FALSE)=0,"",VLOOKUP($A59,parlvotes_lh!$A$11:$ZZ$209,126,FALSE)))</f>
        <v/>
      </c>
      <c r="Q59" s="235" t="str">
        <f>IF(ISERROR(VLOOKUP($A59,parlvotes_lh!$A$11:$ZZ$209,146,FALSE))=TRUE,"",IF(VLOOKUP($A59,parlvotes_lh!$A$11:$ZZ$209,146,FALSE)=0,"",VLOOKUP($A59,parlvotes_lh!$A$11:$ZZ$209,146,FALSE)))</f>
        <v/>
      </c>
      <c r="R59" s="235" t="str">
        <f>IF(ISERROR(VLOOKUP($A59,parlvotes_lh!$A$11:$ZZ$209,166,FALSE))=TRUE,"",IF(VLOOKUP($A59,parlvotes_lh!$A$11:$ZZ$209,166,FALSE)=0,"",VLOOKUP($A59,parlvotes_lh!$A$11:$ZZ$209,166,FALSE)))</f>
        <v/>
      </c>
      <c r="S59" s="235" t="str">
        <f>IF(ISERROR(VLOOKUP($A59,parlvotes_lh!$A$11:$ZZ$209,186,FALSE))=TRUE,"",IF(VLOOKUP($A59,parlvotes_lh!$A$11:$ZZ$209,186,FALSE)=0,"",VLOOKUP($A59,parlvotes_lh!$A$11:$ZZ$209,186,FALSE)))</f>
        <v/>
      </c>
      <c r="T59" s="235" t="str">
        <f>IF(ISERROR(VLOOKUP($A59,parlvotes_lh!$A$11:$ZZ$209,206,FALSE))=TRUE,"",IF(VLOOKUP($A59,parlvotes_lh!$A$11:$ZZ$209,206,FALSE)=0,"",VLOOKUP($A59,parlvotes_lh!$A$11:$ZZ$209,206,FALSE)))</f>
        <v/>
      </c>
      <c r="U59" s="235" t="str">
        <f>IF(ISERROR(VLOOKUP($A59,parlvotes_lh!$A$11:$ZZ$209,226,FALSE))=TRUE,"",IF(VLOOKUP($A59,parlvotes_lh!$A$11:$ZZ$209,226,FALSE)=0,"",VLOOKUP($A59,parlvotes_lh!$A$11:$ZZ$209,226,FALSE)))</f>
        <v/>
      </c>
      <c r="V59" s="235" t="str">
        <f>IF(ISERROR(VLOOKUP($A59,parlvotes_lh!$A$11:$ZZ$209,246,FALSE))=TRUE,"",IF(VLOOKUP($A59,parlvotes_lh!$A$11:$ZZ$209,246,FALSE)=0,"",VLOOKUP($A59,parlvotes_lh!$A$11:$ZZ$209,246,FALSE)))</f>
        <v/>
      </c>
      <c r="W59" s="235" t="str">
        <f>IF(ISERROR(VLOOKUP($A59,parlvotes_lh!$A$11:$ZZ$209,266,FALSE))=TRUE,"",IF(VLOOKUP($A59,parlvotes_lh!$A$11:$ZZ$209,266,FALSE)=0,"",VLOOKUP($A59,parlvotes_lh!$A$11:$ZZ$209,266,FALSE)))</f>
        <v/>
      </c>
      <c r="X59" s="235" t="str">
        <f>IF(ISERROR(VLOOKUP($A59,parlvotes_lh!$A$11:$ZZ$209,286,FALSE))=TRUE,"",IF(VLOOKUP($A59,parlvotes_lh!$A$11:$ZZ$209,286,FALSE)=0,"",VLOOKUP($A59,parlvotes_lh!$A$11:$ZZ$209,286,FALSE)))</f>
        <v/>
      </c>
      <c r="Y59" s="235" t="str">
        <f>IF(ISERROR(VLOOKUP($A59,parlvotes_lh!$A$11:$ZZ$209,306,FALSE))=TRUE,"",IF(VLOOKUP($A59,parlvotes_lh!$A$11:$ZZ$209,306,FALSE)=0,"",VLOOKUP($A59,parlvotes_lh!$A$11:$ZZ$209,306,FALSE)))</f>
        <v/>
      </c>
      <c r="Z59" s="235" t="str">
        <f>IF(ISERROR(VLOOKUP($A59,parlvotes_lh!$A$11:$ZZ$209,326,FALSE))=TRUE,"",IF(VLOOKUP($A59,parlvotes_lh!$A$11:$ZZ$209,326,FALSE)=0,"",VLOOKUP($A59,parlvotes_lh!$A$11:$ZZ$209,326,FALSE)))</f>
        <v/>
      </c>
      <c r="AA59" s="235" t="str">
        <f>IF(ISERROR(VLOOKUP($A59,parlvotes_lh!$A$11:$ZZ$209,346,FALSE))=TRUE,"",IF(VLOOKUP($A59,parlvotes_lh!$A$11:$ZZ$209,346,FALSE)=0,"",VLOOKUP($A59,parlvotes_lh!$A$11:$ZZ$209,346,FALSE)))</f>
        <v/>
      </c>
      <c r="AB59" s="235" t="str">
        <f>IF(ISERROR(VLOOKUP($A59,parlvotes_lh!$A$11:$ZZ$209,366,FALSE))=TRUE,"",IF(VLOOKUP($A59,parlvotes_lh!$A$11:$ZZ$209,366,FALSE)=0,"",VLOOKUP($A59,parlvotes_lh!$A$11:$ZZ$209,366,FALSE)))</f>
        <v/>
      </c>
      <c r="AC59" s="235" t="str">
        <f>IF(ISERROR(VLOOKUP($A59,parlvotes_lh!$A$11:$ZZ$209,386,FALSE))=TRUE,"",IF(VLOOKUP($A59,parlvotes_lh!$A$11:$ZZ$209,386,FALSE)=0,"",VLOOKUP($A59,parlvotes_lh!$A$11:$ZZ$209,386,FALSE)))</f>
        <v/>
      </c>
    </row>
    <row r="60" spans="1:29" ht="13.5" customHeight="1">
      <c r="A60" s="229" t="str">
        <f>IF(info_parties!A69="","",info_parties!A69)</f>
        <v/>
      </c>
      <c r="B60" s="127" t="str">
        <f>IF(A60="","",MID(info_weblinks!$C$3,32,3))</f>
        <v/>
      </c>
      <c r="C60" s="127" t="str">
        <f>IF(info_parties!G69="","",info_parties!G69)</f>
        <v/>
      </c>
      <c r="D60" s="127" t="str">
        <f>IF(info_parties!K69="","",info_parties!K69)</f>
        <v/>
      </c>
      <c r="E60" s="127" t="str">
        <f>IF(info_parties!H69="","",info_parties!H69)</f>
        <v/>
      </c>
      <c r="F60" s="230" t="str">
        <f t="shared" si="0"/>
        <v/>
      </c>
      <c r="G60" s="231" t="str">
        <f t="shared" si="1"/>
        <v/>
      </c>
      <c r="H60" s="232" t="str">
        <f t="shared" si="2"/>
        <v/>
      </c>
      <c r="I60" s="233" t="str">
        <f t="shared" si="3"/>
        <v/>
      </c>
      <c r="J60" s="234" t="str">
        <f>IF(ISERROR(VLOOKUP($A60,parlvotes_lh!$A$11:$ZZ$209,6,FALSE))=TRUE,"",IF(VLOOKUP($A60,parlvotes_lh!$A$11:$ZZ$209,6,FALSE)=0,"",VLOOKUP($A60,parlvotes_lh!$A$11:$ZZ$209,6,FALSE)))</f>
        <v/>
      </c>
      <c r="K60" s="234" t="str">
        <f>IF(ISERROR(VLOOKUP($A60,parlvotes_lh!$A$11:$ZZ$209,26,FALSE))=TRUE,"",IF(VLOOKUP($A60,parlvotes_lh!$A$11:$ZZ$209,26,FALSE)=0,"",VLOOKUP($A60,parlvotes_lh!$A$11:$ZZ$209,26,FALSE)))</f>
        <v/>
      </c>
      <c r="L60" s="234" t="str">
        <f>IF(ISERROR(VLOOKUP($A60,parlvotes_lh!$A$11:$ZZ$209,46,FALSE))=TRUE,"",IF(VLOOKUP($A60,parlvotes_lh!$A$11:$ZZ$209,46,FALSE)=0,"",VLOOKUP($A60,parlvotes_lh!$A$11:$ZZ$209,46,FALSE)))</f>
        <v/>
      </c>
      <c r="M60" s="234" t="str">
        <f>IF(ISERROR(VLOOKUP($A60,parlvotes_lh!$A$11:$ZZ$209,66,FALSE))=TRUE,"",IF(VLOOKUP($A60,parlvotes_lh!$A$11:$ZZ$209,66,FALSE)=0,"",VLOOKUP($A60,parlvotes_lh!$A$11:$ZZ$209,66,FALSE)))</f>
        <v/>
      </c>
      <c r="N60" s="234" t="str">
        <f>IF(ISERROR(VLOOKUP($A60,parlvotes_lh!$A$11:$ZZ$209,86,FALSE))=TRUE,"",IF(VLOOKUP($A60,parlvotes_lh!$A$11:$ZZ$209,86,FALSE)=0,"",VLOOKUP($A60,parlvotes_lh!$A$11:$ZZ$209,86,FALSE)))</f>
        <v/>
      </c>
      <c r="O60" s="234" t="str">
        <f>IF(ISERROR(VLOOKUP($A60,parlvotes_lh!$A$11:$ZZ$209,106,FALSE))=TRUE,"",IF(VLOOKUP($A60,parlvotes_lh!$A$11:$ZZ$209,106,FALSE)=0,"",VLOOKUP($A60,parlvotes_lh!$A$11:$ZZ$209,106,FALSE)))</f>
        <v/>
      </c>
      <c r="P60" s="234" t="str">
        <f>IF(ISERROR(VLOOKUP($A60,parlvotes_lh!$A$11:$ZZ$209,126,FALSE))=TRUE,"",IF(VLOOKUP($A60,parlvotes_lh!$A$11:$ZZ$209,126,FALSE)=0,"",VLOOKUP($A60,parlvotes_lh!$A$11:$ZZ$209,126,FALSE)))</f>
        <v/>
      </c>
      <c r="Q60" s="235" t="str">
        <f>IF(ISERROR(VLOOKUP($A60,parlvotes_lh!$A$11:$ZZ$209,146,FALSE))=TRUE,"",IF(VLOOKUP($A60,parlvotes_lh!$A$11:$ZZ$209,146,FALSE)=0,"",VLOOKUP($A60,parlvotes_lh!$A$11:$ZZ$209,146,FALSE)))</f>
        <v/>
      </c>
      <c r="R60" s="235" t="str">
        <f>IF(ISERROR(VLOOKUP($A60,parlvotes_lh!$A$11:$ZZ$209,166,FALSE))=TRUE,"",IF(VLOOKUP($A60,parlvotes_lh!$A$11:$ZZ$209,166,FALSE)=0,"",VLOOKUP($A60,parlvotes_lh!$A$11:$ZZ$209,166,FALSE)))</f>
        <v/>
      </c>
      <c r="S60" s="235" t="str">
        <f>IF(ISERROR(VLOOKUP($A60,parlvotes_lh!$A$11:$ZZ$209,186,FALSE))=TRUE,"",IF(VLOOKUP($A60,parlvotes_lh!$A$11:$ZZ$209,186,FALSE)=0,"",VLOOKUP($A60,parlvotes_lh!$A$11:$ZZ$209,186,FALSE)))</f>
        <v/>
      </c>
      <c r="T60" s="235" t="str">
        <f>IF(ISERROR(VLOOKUP($A60,parlvotes_lh!$A$11:$ZZ$209,206,FALSE))=TRUE,"",IF(VLOOKUP($A60,parlvotes_lh!$A$11:$ZZ$209,206,FALSE)=0,"",VLOOKUP($A60,parlvotes_lh!$A$11:$ZZ$209,206,FALSE)))</f>
        <v/>
      </c>
      <c r="U60" s="235" t="str">
        <f>IF(ISERROR(VLOOKUP($A60,parlvotes_lh!$A$11:$ZZ$209,226,FALSE))=TRUE,"",IF(VLOOKUP($A60,parlvotes_lh!$A$11:$ZZ$209,226,FALSE)=0,"",VLOOKUP($A60,parlvotes_lh!$A$11:$ZZ$209,226,FALSE)))</f>
        <v/>
      </c>
      <c r="V60" s="235" t="str">
        <f>IF(ISERROR(VLOOKUP($A60,parlvotes_lh!$A$11:$ZZ$209,246,FALSE))=TRUE,"",IF(VLOOKUP($A60,parlvotes_lh!$A$11:$ZZ$209,246,FALSE)=0,"",VLOOKUP($A60,parlvotes_lh!$A$11:$ZZ$209,246,FALSE)))</f>
        <v/>
      </c>
      <c r="W60" s="235" t="str">
        <f>IF(ISERROR(VLOOKUP($A60,parlvotes_lh!$A$11:$ZZ$209,266,FALSE))=TRUE,"",IF(VLOOKUP($A60,parlvotes_lh!$A$11:$ZZ$209,266,FALSE)=0,"",VLOOKUP($A60,parlvotes_lh!$A$11:$ZZ$209,266,FALSE)))</f>
        <v/>
      </c>
      <c r="X60" s="235" t="str">
        <f>IF(ISERROR(VLOOKUP($A60,parlvotes_lh!$A$11:$ZZ$209,286,FALSE))=TRUE,"",IF(VLOOKUP($A60,parlvotes_lh!$A$11:$ZZ$209,286,FALSE)=0,"",VLOOKUP($A60,parlvotes_lh!$A$11:$ZZ$209,286,FALSE)))</f>
        <v/>
      </c>
      <c r="Y60" s="235" t="str">
        <f>IF(ISERROR(VLOOKUP($A60,parlvotes_lh!$A$11:$ZZ$209,306,FALSE))=TRUE,"",IF(VLOOKUP($A60,parlvotes_lh!$A$11:$ZZ$209,306,FALSE)=0,"",VLOOKUP($A60,parlvotes_lh!$A$11:$ZZ$209,306,FALSE)))</f>
        <v/>
      </c>
      <c r="Z60" s="235" t="str">
        <f>IF(ISERROR(VLOOKUP($A60,parlvotes_lh!$A$11:$ZZ$209,326,FALSE))=TRUE,"",IF(VLOOKUP($A60,parlvotes_lh!$A$11:$ZZ$209,326,FALSE)=0,"",VLOOKUP($A60,parlvotes_lh!$A$11:$ZZ$209,326,FALSE)))</f>
        <v/>
      </c>
      <c r="AA60" s="235" t="str">
        <f>IF(ISERROR(VLOOKUP($A60,parlvotes_lh!$A$11:$ZZ$209,346,FALSE))=TRUE,"",IF(VLOOKUP($A60,parlvotes_lh!$A$11:$ZZ$209,346,FALSE)=0,"",VLOOKUP($A60,parlvotes_lh!$A$11:$ZZ$209,346,FALSE)))</f>
        <v/>
      </c>
      <c r="AB60" s="235" t="str">
        <f>IF(ISERROR(VLOOKUP($A60,parlvotes_lh!$A$11:$ZZ$209,366,FALSE))=TRUE,"",IF(VLOOKUP($A60,parlvotes_lh!$A$11:$ZZ$209,366,FALSE)=0,"",VLOOKUP($A60,parlvotes_lh!$A$11:$ZZ$209,366,FALSE)))</f>
        <v/>
      </c>
      <c r="AC60" s="235" t="str">
        <f>IF(ISERROR(VLOOKUP($A60,parlvotes_lh!$A$11:$ZZ$209,386,FALSE))=TRUE,"",IF(VLOOKUP($A60,parlvotes_lh!$A$11:$ZZ$209,386,FALSE)=0,"",VLOOKUP($A60,parlvotes_lh!$A$11:$ZZ$209,386,FALSE)))</f>
        <v/>
      </c>
    </row>
    <row r="61" spans="1:29" ht="13.5" customHeight="1">
      <c r="A61" s="229" t="str">
        <f>IF(info_parties!A70="","",info_parties!A70)</f>
        <v/>
      </c>
      <c r="B61" s="127" t="str">
        <f>IF(A61="","",MID(info_weblinks!$C$3,32,3))</f>
        <v/>
      </c>
      <c r="C61" s="127" t="str">
        <f>IF(info_parties!G70="","",info_parties!G70)</f>
        <v/>
      </c>
      <c r="D61" s="127" t="str">
        <f>IF(info_parties!K70="","",info_parties!K70)</f>
        <v/>
      </c>
      <c r="E61" s="127" t="str">
        <f>IF(info_parties!H70="","",info_parties!H70)</f>
        <v/>
      </c>
      <c r="F61" s="230" t="str">
        <f t="shared" si="0"/>
        <v/>
      </c>
      <c r="G61" s="231" t="str">
        <f t="shared" si="1"/>
        <v/>
      </c>
      <c r="H61" s="232" t="str">
        <f t="shared" si="2"/>
        <v/>
      </c>
      <c r="I61" s="233" t="str">
        <f t="shared" si="3"/>
        <v/>
      </c>
      <c r="J61" s="234" t="str">
        <f>IF(ISERROR(VLOOKUP($A61,parlvotes_lh!$A$11:$ZZ$209,6,FALSE))=TRUE,"",IF(VLOOKUP($A61,parlvotes_lh!$A$11:$ZZ$209,6,FALSE)=0,"",VLOOKUP($A61,parlvotes_lh!$A$11:$ZZ$209,6,FALSE)))</f>
        <v/>
      </c>
      <c r="K61" s="234" t="str">
        <f>IF(ISERROR(VLOOKUP($A61,parlvotes_lh!$A$11:$ZZ$209,26,FALSE))=TRUE,"",IF(VLOOKUP($A61,parlvotes_lh!$A$11:$ZZ$209,26,FALSE)=0,"",VLOOKUP($A61,parlvotes_lh!$A$11:$ZZ$209,26,FALSE)))</f>
        <v/>
      </c>
      <c r="L61" s="234" t="str">
        <f>IF(ISERROR(VLOOKUP($A61,parlvotes_lh!$A$11:$ZZ$209,46,FALSE))=TRUE,"",IF(VLOOKUP($A61,parlvotes_lh!$A$11:$ZZ$209,46,FALSE)=0,"",VLOOKUP($A61,parlvotes_lh!$A$11:$ZZ$209,46,FALSE)))</f>
        <v/>
      </c>
      <c r="M61" s="234" t="str">
        <f>IF(ISERROR(VLOOKUP($A61,parlvotes_lh!$A$11:$ZZ$209,66,FALSE))=TRUE,"",IF(VLOOKUP($A61,parlvotes_lh!$A$11:$ZZ$209,66,FALSE)=0,"",VLOOKUP($A61,parlvotes_lh!$A$11:$ZZ$209,66,FALSE)))</f>
        <v/>
      </c>
      <c r="N61" s="234" t="str">
        <f>IF(ISERROR(VLOOKUP($A61,parlvotes_lh!$A$11:$ZZ$209,86,FALSE))=TRUE,"",IF(VLOOKUP($A61,parlvotes_lh!$A$11:$ZZ$209,86,FALSE)=0,"",VLOOKUP($A61,parlvotes_lh!$A$11:$ZZ$209,86,FALSE)))</f>
        <v/>
      </c>
      <c r="O61" s="234" t="str">
        <f>IF(ISERROR(VLOOKUP($A61,parlvotes_lh!$A$11:$ZZ$209,106,FALSE))=TRUE,"",IF(VLOOKUP($A61,parlvotes_lh!$A$11:$ZZ$209,106,FALSE)=0,"",VLOOKUP($A61,parlvotes_lh!$A$11:$ZZ$209,106,FALSE)))</f>
        <v/>
      </c>
      <c r="P61" s="234" t="str">
        <f>IF(ISERROR(VLOOKUP($A61,parlvotes_lh!$A$11:$ZZ$209,126,FALSE))=TRUE,"",IF(VLOOKUP($A61,parlvotes_lh!$A$11:$ZZ$209,126,FALSE)=0,"",VLOOKUP($A61,parlvotes_lh!$A$11:$ZZ$209,126,FALSE)))</f>
        <v/>
      </c>
      <c r="Q61" s="235" t="str">
        <f>IF(ISERROR(VLOOKUP($A61,parlvotes_lh!$A$11:$ZZ$209,146,FALSE))=TRUE,"",IF(VLOOKUP($A61,parlvotes_lh!$A$11:$ZZ$209,146,FALSE)=0,"",VLOOKUP($A61,parlvotes_lh!$A$11:$ZZ$209,146,FALSE)))</f>
        <v/>
      </c>
      <c r="R61" s="235" t="str">
        <f>IF(ISERROR(VLOOKUP($A61,parlvotes_lh!$A$11:$ZZ$209,166,FALSE))=TRUE,"",IF(VLOOKUP($A61,parlvotes_lh!$A$11:$ZZ$209,166,FALSE)=0,"",VLOOKUP($A61,parlvotes_lh!$A$11:$ZZ$209,166,FALSE)))</f>
        <v/>
      </c>
      <c r="S61" s="235" t="str">
        <f>IF(ISERROR(VLOOKUP($A61,parlvotes_lh!$A$11:$ZZ$209,186,FALSE))=TRUE,"",IF(VLOOKUP($A61,parlvotes_lh!$A$11:$ZZ$209,186,FALSE)=0,"",VLOOKUP($A61,parlvotes_lh!$A$11:$ZZ$209,186,FALSE)))</f>
        <v/>
      </c>
      <c r="T61" s="235" t="str">
        <f>IF(ISERROR(VLOOKUP($A61,parlvotes_lh!$A$11:$ZZ$209,206,FALSE))=TRUE,"",IF(VLOOKUP($A61,parlvotes_lh!$A$11:$ZZ$209,206,FALSE)=0,"",VLOOKUP($A61,parlvotes_lh!$A$11:$ZZ$209,206,FALSE)))</f>
        <v/>
      </c>
      <c r="U61" s="235" t="str">
        <f>IF(ISERROR(VLOOKUP($A61,parlvotes_lh!$A$11:$ZZ$209,226,FALSE))=TRUE,"",IF(VLOOKUP($A61,parlvotes_lh!$A$11:$ZZ$209,226,FALSE)=0,"",VLOOKUP($A61,parlvotes_lh!$A$11:$ZZ$209,226,FALSE)))</f>
        <v/>
      </c>
      <c r="V61" s="235" t="str">
        <f>IF(ISERROR(VLOOKUP($A61,parlvotes_lh!$A$11:$ZZ$209,246,FALSE))=TRUE,"",IF(VLOOKUP($A61,parlvotes_lh!$A$11:$ZZ$209,246,FALSE)=0,"",VLOOKUP($A61,parlvotes_lh!$A$11:$ZZ$209,246,FALSE)))</f>
        <v/>
      </c>
      <c r="W61" s="235" t="str">
        <f>IF(ISERROR(VLOOKUP($A61,parlvotes_lh!$A$11:$ZZ$209,266,FALSE))=TRUE,"",IF(VLOOKUP($A61,parlvotes_lh!$A$11:$ZZ$209,266,FALSE)=0,"",VLOOKUP($A61,parlvotes_lh!$A$11:$ZZ$209,266,FALSE)))</f>
        <v/>
      </c>
      <c r="X61" s="235" t="str">
        <f>IF(ISERROR(VLOOKUP($A61,parlvotes_lh!$A$11:$ZZ$209,286,FALSE))=TRUE,"",IF(VLOOKUP($A61,parlvotes_lh!$A$11:$ZZ$209,286,FALSE)=0,"",VLOOKUP($A61,parlvotes_lh!$A$11:$ZZ$209,286,FALSE)))</f>
        <v/>
      </c>
      <c r="Y61" s="235" t="str">
        <f>IF(ISERROR(VLOOKUP($A61,parlvotes_lh!$A$11:$ZZ$209,306,FALSE))=TRUE,"",IF(VLOOKUP($A61,parlvotes_lh!$A$11:$ZZ$209,306,FALSE)=0,"",VLOOKUP($A61,parlvotes_lh!$A$11:$ZZ$209,306,FALSE)))</f>
        <v/>
      </c>
      <c r="Z61" s="235" t="str">
        <f>IF(ISERROR(VLOOKUP($A61,parlvotes_lh!$A$11:$ZZ$209,326,FALSE))=TRUE,"",IF(VLOOKUP($A61,parlvotes_lh!$A$11:$ZZ$209,326,FALSE)=0,"",VLOOKUP($A61,parlvotes_lh!$A$11:$ZZ$209,326,FALSE)))</f>
        <v/>
      </c>
      <c r="AA61" s="235" t="str">
        <f>IF(ISERROR(VLOOKUP($A61,parlvotes_lh!$A$11:$ZZ$209,346,FALSE))=TRUE,"",IF(VLOOKUP($A61,parlvotes_lh!$A$11:$ZZ$209,346,FALSE)=0,"",VLOOKUP($A61,parlvotes_lh!$A$11:$ZZ$209,346,FALSE)))</f>
        <v/>
      </c>
      <c r="AB61" s="235" t="str">
        <f>IF(ISERROR(VLOOKUP($A61,parlvotes_lh!$A$11:$ZZ$209,366,FALSE))=TRUE,"",IF(VLOOKUP($A61,parlvotes_lh!$A$11:$ZZ$209,366,FALSE)=0,"",VLOOKUP($A61,parlvotes_lh!$A$11:$ZZ$209,366,FALSE)))</f>
        <v/>
      </c>
      <c r="AC61" s="235" t="str">
        <f>IF(ISERROR(VLOOKUP($A61,parlvotes_lh!$A$11:$ZZ$209,386,FALSE))=TRUE,"",IF(VLOOKUP($A61,parlvotes_lh!$A$11:$ZZ$209,386,FALSE)=0,"",VLOOKUP($A61,parlvotes_lh!$A$11:$ZZ$209,386,FALSE)))</f>
        <v/>
      </c>
    </row>
    <row r="62" spans="1:29" ht="13.5" customHeight="1">
      <c r="A62" s="229" t="str">
        <f>IF(info_parties!A71="","",info_parties!A71)</f>
        <v/>
      </c>
      <c r="B62" s="127" t="str">
        <f>IF(A62="","",MID(info_weblinks!$C$3,32,3))</f>
        <v/>
      </c>
      <c r="C62" s="127" t="str">
        <f>IF(info_parties!G71="","",info_parties!G71)</f>
        <v/>
      </c>
      <c r="D62" s="127" t="str">
        <f>IF(info_parties!K71="","",info_parties!K71)</f>
        <v/>
      </c>
      <c r="E62" s="127" t="str">
        <f>IF(info_parties!H71="","",info_parties!H71)</f>
        <v/>
      </c>
      <c r="F62" s="230" t="str">
        <f t="shared" si="0"/>
        <v/>
      </c>
      <c r="G62" s="231" t="str">
        <f t="shared" si="1"/>
        <v/>
      </c>
      <c r="H62" s="232" t="str">
        <f t="shared" si="2"/>
        <v/>
      </c>
      <c r="I62" s="233" t="str">
        <f t="shared" si="3"/>
        <v/>
      </c>
      <c r="J62" s="234" t="str">
        <f>IF(ISERROR(VLOOKUP($A62,parlvotes_lh!$A$11:$ZZ$209,6,FALSE))=TRUE,"",IF(VLOOKUP($A62,parlvotes_lh!$A$11:$ZZ$209,6,FALSE)=0,"",VLOOKUP($A62,parlvotes_lh!$A$11:$ZZ$209,6,FALSE)))</f>
        <v/>
      </c>
      <c r="K62" s="234" t="str">
        <f>IF(ISERROR(VLOOKUP($A62,parlvotes_lh!$A$11:$ZZ$209,26,FALSE))=TRUE,"",IF(VLOOKUP($A62,parlvotes_lh!$A$11:$ZZ$209,26,FALSE)=0,"",VLOOKUP($A62,parlvotes_lh!$A$11:$ZZ$209,26,FALSE)))</f>
        <v/>
      </c>
      <c r="L62" s="234" t="str">
        <f>IF(ISERROR(VLOOKUP($A62,parlvotes_lh!$A$11:$ZZ$209,46,FALSE))=TRUE,"",IF(VLOOKUP($A62,parlvotes_lh!$A$11:$ZZ$209,46,FALSE)=0,"",VLOOKUP($A62,parlvotes_lh!$A$11:$ZZ$209,46,FALSE)))</f>
        <v/>
      </c>
      <c r="M62" s="234" t="str">
        <f>IF(ISERROR(VLOOKUP($A62,parlvotes_lh!$A$11:$ZZ$209,66,FALSE))=TRUE,"",IF(VLOOKUP($A62,parlvotes_lh!$A$11:$ZZ$209,66,FALSE)=0,"",VLOOKUP($A62,parlvotes_lh!$A$11:$ZZ$209,66,FALSE)))</f>
        <v/>
      </c>
      <c r="N62" s="234" t="str">
        <f>IF(ISERROR(VLOOKUP($A62,parlvotes_lh!$A$11:$ZZ$209,86,FALSE))=TRUE,"",IF(VLOOKUP($A62,parlvotes_lh!$A$11:$ZZ$209,86,FALSE)=0,"",VLOOKUP($A62,parlvotes_lh!$A$11:$ZZ$209,86,FALSE)))</f>
        <v/>
      </c>
      <c r="O62" s="234" t="str">
        <f>IF(ISERROR(VLOOKUP($A62,parlvotes_lh!$A$11:$ZZ$209,106,FALSE))=TRUE,"",IF(VLOOKUP($A62,parlvotes_lh!$A$11:$ZZ$209,106,FALSE)=0,"",VLOOKUP($A62,parlvotes_lh!$A$11:$ZZ$209,106,FALSE)))</f>
        <v/>
      </c>
      <c r="P62" s="234" t="str">
        <f>IF(ISERROR(VLOOKUP($A62,parlvotes_lh!$A$11:$ZZ$209,126,FALSE))=TRUE,"",IF(VLOOKUP($A62,parlvotes_lh!$A$11:$ZZ$209,126,FALSE)=0,"",VLOOKUP($A62,parlvotes_lh!$A$11:$ZZ$209,126,FALSE)))</f>
        <v/>
      </c>
      <c r="Q62" s="235" t="str">
        <f>IF(ISERROR(VLOOKUP($A62,parlvotes_lh!$A$11:$ZZ$209,146,FALSE))=TRUE,"",IF(VLOOKUP($A62,parlvotes_lh!$A$11:$ZZ$209,146,FALSE)=0,"",VLOOKUP($A62,parlvotes_lh!$A$11:$ZZ$209,146,FALSE)))</f>
        <v/>
      </c>
      <c r="R62" s="235" t="str">
        <f>IF(ISERROR(VLOOKUP($A62,parlvotes_lh!$A$11:$ZZ$209,166,FALSE))=TRUE,"",IF(VLOOKUP($A62,parlvotes_lh!$A$11:$ZZ$209,166,FALSE)=0,"",VLOOKUP($A62,parlvotes_lh!$A$11:$ZZ$209,166,FALSE)))</f>
        <v/>
      </c>
      <c r="S62" s="235" t="str">
        <f>IF(ISERROR(VLOOKUP($A62,parlvotes_lh!$A$11:$ZZ$209,186,FALSE))=TRUE,"",IF(VLOOKUP($A62,parlvotes_lh!$A$11:$ZZ$209,186,FALSE)=0,"",VLOOKUP($A62,parlvotes_lh!$A$11:$ZZ$209,186,FALSE)))</f>
        <v/>
      </c>
      <c r="T62" s="235" t="str">
        <f>IF(ISERROR(VLOOKUP($A62,parlvotes_lh!$A$11:$ZZ$209,206,FALSE))=TRUE,"",IF(VLOOKUP($A62,parlvotes_lh!$A$11:$ZZ$209,206,FALSE)=0,"",VLOOKUP($A62,parlvotes_lh!$A$11:$ZZ$209,206,FALSE)))</f>
        <v/>
      </c>
      <c r="U62" s="235" t="str">
        <f>IF(ISERROR(VLOOKUP($A62,parlvotes_lh!$A$11:$ZZ$209,226,FALSE))=TRUE,"",IF(VLOOKUP($A62,parlvotes_lh!$A$11:$ZZ$209,226,FALSE)=0,"",VLOOKUP($A62,parlvotes_lh!$A$11:$ZZ$209,226,FALSE)))</f>
        <v/>
      </c>
      <c r="V62" s="235" t="str">
        <f>IF(ISERROR(VLOOKUP($A62,parlvotes_lh!$A$11:$ZZ$209,246,FALSE))=TRUE,"",IF(VLOOKUP($A62,parlvotes_lh!$A$11:$ZZ$209,246,FALSE)=0,"",VLOOKUP($A62,parlvotes_lh!$A$11:$ZZ$209,246,FALSE)))</f>
        <v/>
      </c>
      <c r="W62" s="235" t="str">
        <f>IF(ISERROR(VLOOKUP($A62,parlvotes_lh!$A$11:$ZZ$209,266,FALSE))=TRUE,"",IF(VLOOKUP($A62,parlvotes_lh!$A$11:$ZZ$209,266,FALSE)=0,"",VLOOKUP($A62,parlvotes_lh!$A$11:$ZZ$209,266,FALSE)))</f>
        <v/>
      </c>
      <c r="X62" s="235" t="str">
        <f>IF(ISERROR(VLOOKUP($A62,parlvotes_lh!$A$11:$ZZ$209,286,FALSE))=TRUE,"",IF(VLOOKUP($A62,parlvotes_lh!$A$11:$ZZ$209,286,FALSE)=0,"",VLOOKUP($A62,parlvotes_lh!$A$11:$ZZ$209,286,FALSE)))</f>
        <v/>
      </c>
      <c r="Y62" s="235" t="str">
        <f>IF(ISERROR(VLOOKUP($A62,parlvotes_lh!$A$11:$ZZ$209,306,FALSE))=TRUE,"",IF(VLOOKUP($A62,parlvotes_lh!$A$11:$ZZ$209,306,FALSE)=0,"",VLOOKUP($A62,parlvotes_lh!$A$11:$ZZ$209,306,FALSE)))</f>
        <v/>
      </c>
      <c r="Z62" s="235" t="str">
        <f>IF(ISERROR(VLOOKUP($A62,parlvotes_lh!$A$11:$ZZ$209,326,FALSE))=TRUE,"",IF(VLOOKUP($A62,parlvotes_lh!$A$11:$ZZ$209,326,FALSE)=0,"",VLOOKUP($A62,parlvotes_lh!$A$11:$ZZ$209,326,FALSE)))</f>
        <v/>
      </c>
      <c r="AA62" s="235" t="str">
        <f>IF(ISERROR(VLOOKUP($A62,parlvotes_lh!$A$11:$ZZ$209,346,FALSE))=TRUE,"",IF(VLOOKUP($A62,parlvotes_lh!$A$11:$ZZ$209,346,FALSE)=0,"",VLOOKUP($A62,parlvotes_lh!$A$11:$ZZ$209,346,FALSE)))</f>
        <v/>
      </c>
      <c r="AB62" s="235" t="str">
        <f>IF(ISERROR(VLOOKUP($A62,parlvotes_lh!$A$11:$ZZ$209,366,FALSE))=TRUE,"",IF(VLOOKUP($A62,parlvotes_lh!$A$11:$ZZ$209,366,FALSE)=0,"",VLOOKUP($A62,parlvotes_lh!$A$11:$ZZ$209,366,FALSE)))</f>
        <v/>
      </c>
      <c r="AC62" s="235" t="str">
        <f>IF(ISERROR(VLOOKUP($A62,parlvotes_lh!$A$11:$ZZ$209,386,FALSE))=TRUE,"",IF(VLOOKUP($A62,parlvotes_lh!$A$11:$ZZ$209,386,FALSE)=0,"",VLOOKUP($A62,parlvotes_lh!$A$11:$ZZ$209,386,FALSE)))</f>
        <v/>
      </c>
    </row>
    <row r="63" spans="1:29" ht="13.5" customHeight="1">
      <c r="A63" s="229" t="str">
        <f>IF(info_parties!A72="","",info_parties!A72)</f>
        <v/>
      </c>
      <c r="B63" s="127" t="str">
        <f>IF(A63="","",MID(info_weblinks!$C$3,32,3))</f>
        <v/>
      </c>
      <c r="C63" s="127" t="str">
        <f>IF(info_parties!G72="","",info_parties!G72)</f>
        <v/>
      </c>
      <c r="D63" s="127" t="str">
        <f>IF(info_parties!K72="","",info_parties!K72)</f>
        <v/>
      </c>
      <c r="E63" s="127" t="str">
        <f>IF(info_parties!H72="","",info_parties!H72)</f>
        <v/>
      </c>
      <c r="F63" s="230" t="str">
        <f t="shared" si="0"/>
        <v/>
      </c>
      <c r="G63" s="231" t="str">
        <f t="shared" si="1"/>
        <v/>
      </c>
      <c r="H63" s="232" t="str">
        <f t="shared" si="2"/>
        <v/>
      </c>
      <c r="I63" s="233" t="str">
        <f t="shared" si="3"/>
        <v/>
      </c>
      <c r="J63" s="234" t="str">
        <f>IF(ISERROR(VLOOKUP($A63,parlvotes_lh!$A$11:$ZZ$209,6,FALSE))=TRUE,"",IF(VLOOKUP($A63,parlvotes_lh!$A$11:$ZZ$209,6,FALSE)=0,"",VLOOKUP($A63,parlvotes_lh!$A$11:$ZZ$209,6,FALSE)))</f>
        <v/>
      </c>
      <c r="K63" s="234" t="str">
        <f>IF(ISERROR(VLOOKUP($A63,parlvotes_lh!$A$11:$ZZ$209,26,FALSE))=TRUE,"",IF(VLOOKUP($A63,parlvotes_lh!$A$11:$ZZ$209,26,FALSE)=0,"",VLOOKUP($A63,parlvotes_lh!$A$11:$ZZ$209,26,FALSE)))</f>
        <v/>
      </c>
      <c r="L63" s="234" t="str">
        <f>IF(ISERROR(VLOOKUP($A63,parlvotes_lh!$A$11:$ZZ$209,46,FALSE))=TRUE,"",IF(VLOOKUP($A63,parlvotes_lh!$A$11:$ZZ$209,46,FALSE)=0,"",VLOOKUP($A63,parlvotes_lh!$A$11:$ZZ$209,46,FALSE)))</f>
        <v/>
      </c>
      <c r="M63" s="234" t="str">
        <f>IF(ISERROR(VLOOKUP($A63,parlvotes_lh!$A$11:$ZZ$209,66,FALSE))=TRUE,"",IF(VLOOKUP($A63,parlvotes_lh!$A$11:$ZZ$209,66,FALSE)=0,"",VLOOKUP($A63,parlvotes_lh!$A$11:$ZZ$209,66,FALSE)))</f>
        <v/>
      </c>
      <c r="N63" s="234" t="str">
        <f>IF(ISERROR(VLOOKUP($A63,parlvotes_lh!$A$11:$ZZ$209,86,FALSE))=TRUE,"",IF(VLOOKUP($A63,parlvotes_lh!$A$11:$ZZ$209,86,FALSE)=0,"",VLOOKUP($A63,parlvotes_lh!$A$11:$ZZ$209,86,FALSE)))</f>
        <v/>
      </c>
      <c r="O63" s="234" t="str">
        <f>IF(ISERROR(VLOOKUP($A63,parlvotes_lh!$A$11:$ZZ$209,106,FALSE))=TRUE,"",IF(VLOOKUP($A63,parlvotes_lh!$A$11:$ZZ$209,106,FALSE)=0,"",VLOOKUP($A63,parlvotes_lh!$A$11:$ZZ$209,106,FALSE)))</f>
        <v/>
      </c>
      <c r="P63" s="234" t="str">
        <f>IF(ISERROR(VLOOKUP($A63,parlvotes_lh!$A$11:$ZZ$209,126,FALSE))=TRUE,"",IF(VLOOKUP($A63,parlvotes_lh!$A$11:$ZZ$209,126,FALSE)=0,"",VLOOKUP($A63,parlvotes_lh!$A$11:$ZZ$209,126,FALSE)))</f>
        <v/>
      </c>
      <c r="Q63" s="235" t="str">
        <f>IF(ISERROR(VLOOKUP($A63,parlvotes_lh!$A$11:$ZZ$209,146,FALSE))=TRUE,"",IF(VLOOKUP($A63,parlvotes_lh!$A$11:$ZZ$209,146,FALSE)=0,"",VLOOKUP($A63,parlvotes_lh!$A$11:$ZZ$209,146,FALSE)))</f>
        <v/>
      </c>
      <c r="R63" s="235" t="str">
        <f>IF(ISERROR(VLOOKUP($A63,parlvotes_lh!$A$11:$ZZ$209,166,FALSE))=TRUE,"",IF(VLOOKUP($A63,parlvotes_lh!$A$11:$ZZ$209,166,FALSE)=0,"",VLOOKUP($A63,parlvotes_lh!$A$11:$ZZ$209,166,FALSE)))</f>
        <v/>
      </c>
      <c r="S63" s="235" t="str">
        <f>IF(ISERROR(VLOOKUP($A63,parlvotes_lh!$A$11:$ZZ$209,186,FALSE))=TRUE,"",IF(VLOOKUP($A63,parlvotes_lh!$A$11:$ZZ$209,186,FALSE)=0,"",VLOOKUP($A63,parlvotes_lh!$A$11:$ZZ$209,186,FALSE)))</f>
        <v/>
      </c>
      <c r="T63" s="235" t="str">
        <f>IF(ISERROR(VLOOKUP($A63,parlvotes_lh!$A$11:$ZZ$209,206,FALSE))=TRUE,"",IF(VLOOKUP($A63,parlvotes_lh!$A$11:$ZZ$209,206,FALSE)=0,"",VLOOKUP($A63,parlvotes_lh!$A$11:$ZZ$209,206,FALSE)))</f>
        <v/>
      </c>
      <c r="U63" s="235" t="str">
        <f>IF(ISERROR(VLOOKUP($A63,parlvotes_lh!$A$11:$ZZ$209,226,FALSE))=TRUE,"",IF(VLOOKUP($A63,parlvotes_lh!$A$11:$ZZ$209,226,FALSE)=0,"",VLOOKUP($A63,parlvotes_lh!$A$11:$ZZ$209,226,FALSE)))</f>
        <v/>
      </c>
      <c r="V63" s="235" t="str">
        <f>IF(ISERROR(VLOOKUP($A63,parlvotes_lh!$A$11:$ZZ$209,246,FALSE))=TRUE,"",IF(VLOOKUP($A63,parlvotes_lh!$A$11:$ZZ$209,246,FALSE)=0,"",VLOOKUP($A63,parlvotes_lh!$A$11:$ZZ$209,246,FALSE)))</f>
        <v/>
      </c>
      <c r="W63" s="235" t="str">
        <f>IF(ISERROR(VLOOKUP($A63,parlvotes_lh!$A$11:$ZZ$209,266,FALSE))=TRUE,"",IF(VLOOKUP($A63,parlvotes_lh!$A$11:$ZZ$209,266,FALSE)=0,"",VLOOKUP($A63,parlvotes_lh!$A$11:$ZZ$209,266,FALSE)))</f>
        <v/>
      </c>
      <c r="X63" s="235" t="str">
        <f>IF(ISERROR(VLOOKUP($A63,parlvotes_lh!$A$11:$ZZ$209,286,FALSE))=TRUE,"",IF(VLOOKUP($A63,parlvotes_lh!$A$11:$ZZ$209,286,FALSE)=0,"",VLOOKUP($A63,parlvotes_lh!$A$11:$ZZ$209,286,FALSE)))</f>
        <v/>
      </c>
      <c r="Y63" s="235" t="str">
        <f>IF(ISERROR(VLOOKUP($A63,parlvotes_lh!$A$11:$ZZ$209,306,FALSE))=TRUE,"",IF(VLOOKUP($A63,parlvotes_lh!$A$11:$ZZ$209,306,FALSE)=0,"",VLOOKUP($A63,parlvotes_lh!$A$11:$ZZ$209,306,FALSE)))</f>
        <v/>
      </c>
      <c r="Z63" s="235" t="str">
        <f>IF(ISERROR(VLOOKUP($A63,parlvotes_lh!$A$11:$ZZ$209,326,FALSE))=TRUE,"",IF(VLOOKUP($A63,parlvotes_lh!$A$11:$ZZ$209,326,FALSE)=0,"",VLOOKUP($A63,parlvotes_lh!$A$11:$ZZ$209,326,FALSE)))</f>
        <v/>
      </c>
      <c r="AA63" s="235" t="str">
        <f>IF(ISERROR(VLOOKUP($A63,parlvotes_lh!$A$11:$ZZ$209,346,FALSE))=TRUE,"",IF(VLOOKUP($A63,parlvotes_lh!$A$11:$ZZ$209,346,FALSE)=0,"",VLOOKUP($A63,parlvotes_lh!$A$11:$ZZ$209,346,FALSE)))</f>
        <v/>
      </c>
      <c r="AB63" s="235" t="str">
        <f>IF(ISERROR(VLOOKUP($A63,parlvotes_lh!$A$11:$ZZ$209,366,FALSE))=TRUE,"",IF(VLOOKUP($A63,parlvotes_lh!$A$11:$ZZ$209,366,FALSE)=0,"",VLOOKUP($A63,parlvotes_lh!$A$11:$ZZ$209,366,FALSE)))</f>
        <v/>
      </c>
      <c r="AC63" s="235" t="str">
        <f>IF(ISERROR(VLOOKUP($A63,parlvotes_lh!$A$11:$ZZ$209,386,FALSE))=TRUE,"",IF(VLOOKUP($A63,parlvotes_lh!$A$11:$ZZ$209,386,FALSE)=0,"",VLOOKUP($A63,parlvotes_lh!$A$11:$ZZ$209,386,FALSE)))</f>
        <v/>
      </c>
    </row>
    <row r="64" spans="1:29" ht="13.5" customHeight="1">
      <c r="A64" s="229" t="str">
        <f>IF(info_parties!A73="","",info_parties!A73)</f>
        <v/>
      </c>
      <c r="B64" s="127" t="str">
        <f>IF(A64="","",MID(info_weblinks!$C$3,32,3))</f>
        <v/>
      </c>
      <c r="C64" s="127" t="str">
        <f>IF(info_parties!G73="","",info_parties!G73)</f>
        <v/>
      </c>
      <c r="D64" s="127" t="str">
        <f>IF(info_parties!K73="","",info_parties!K73)</f>
        <v/>
      </c>
      <c r="E64" s="127" t="str">
        <f>IF(info_parties!H73="","",info_parties!H73)</f>
        <v/>
      </c>
      <c r="F64" s="230" t="str">
        <f t="shared" si="0"/>
        <v/>
      </c>
      <c r="G64" s="231" t="str">
        <f t="shared" si="1"/>
        <v/>
      </c>
      <c r="H64" s="232" t="str">
        <f t="shared" si="2"/>
        <v/>
      </c>
      <c r="I64" s="233" t="str">
        <f t="shared" si="3"/>
        <v/>
      </c>
      <c r="J64" s="234" t="str">
        <f>IF(ISERROR(VLOOKUP($A64,parlvotes_lh!$A$11:$ZZ$209,6,FALSE))=TRUE,"",IF(VLOOKUP($A64,parlvotes_lh!$A$11:$ZZ$209,6,FALSE)=0,"",VLOOKUP($A64,parlvotes_lh!$A$11:$ZZ$209,6,FALSE)))</f>
        <v/>
      </c>
      <c r="K64" s="234" t="str">
        <f>IF(ISERROR(VLOOKUP($A64,parlvotes_lh!$A$11:$ZZ$209,26,FALSE))=TRUE,"",IF(VLOOKUP($A64,parlvotes_lh!$A$11:$ZZ$209,26,FALSE)=0,"",VLOOKUP($A64,parlvotes_lh!$A$11:$ZZ$209,26,FALSE)))</f>
        <v/>
      </c>
      <c r="L64" s="234" t="str">
        <f>IF(ISERROR(VLOOKUP($A64,parlvotes_lh!$A$11:$ZZ$209,46,FALSE))=TRUE,"",IF(VLOOKUP($A64,parlvotes_lh!$A$11:$ZZ$209,46,FALSE)=0,"",VLOOKUP($A64,parlvotes_lh!$A$11:$ZZ$209,46,FALSE)))</f>
        <v/>
      </c>
      <c r="M64" s="234" t="str">
        <f>IF(ISERROR(VLOOKUP($A64,parlvotes_lh!$A$11:$ZZ$209,66,FALSE))=TRUE,"",IF(VLOOKUP($A64,parlvotes_lh!$A$11:$ZZ$209,66,FALSE)=0,"",VLOOKUP($A64,parlvotes_lh!$A$11:$ZZ$209,66,FALSE)))</f>
        <v/>
      </c>
      <c r="N64" s="234" t="str">
        <f>IF(ISERROR(VLOOKUP($A64,parlvotes_lh!$A$11:$ZZ$209,86,FALSE))=TRUE,"",IF(VLOOKUP($A64,parlvotes_lh!$A$11:$ZZ$209,86,FALSE)=0,"",VLOOKUP($A64,parlvotes_lh!$A$11:$ZZ$209,86,FALSE)))</f>
        <v/>
      </c>
      <c r="O64" s="234" t="str">
        <f>IF(ISERROR(VLOOKUP($A64,parlvotes_lh!$A$11:$ZZ$209,106,FALSE))=TRUE,"",IF(VLOOKUP($A64,parlvotes_lh!$A$11:$ZZ$209,106,FALSE)=0,"",VLOOKUP($A64,parlvotes_lh!$A$11:$ZZ$209,106,FALSE)))</f>
        <v/>
      </c>
      <c r="P64" s="234" t="str">
        <f>IF(ISERROR(VLOOKUP($A64,parlvotes_lh!$A$11:$ZZ$209,126,FALSE))=TRUE,"",IF(VLOOKUP($A64,parlvotes_lh!$A$11:$ZZ$209,126,FALSE)=0,"",VLOOKUP($A64,parlvotes_lh!$A$11:$ZZ$209,126,FALSE)))</f>
        <v/>
      </c>
      <c r="Q64" s="235" t="str">
        <f>IF(ISERROR(VLOOKUP($A64,parlvotes_lh!$A$11:$ZZ$209,146,FALSE))=TRUE,"",IF(VLOOKUP($A64,parlvotes_lh!$A$11:$ZZ$209,146,FALSE)=0,"",VLOOKUP($A64,parlvotes_lh!$A$11:$ZZ$209,146,FALSE)))</f>
        <v/>
      </c>
      <c r="R64" s="235" t="str">
        <f>IF(ISERROR(VLOOKUP($A64,parlvotes_lh!$A$11:$ZZ$209,166,FALSE))=TRUE,"",IF(VLOOKUP($A64,parlvotes_lh!$A$11:$ZZ$209,166,FALSE)=0,"",VLOOKUP($A64,parlvotes_lh!$A$11:$ZZ$209,166,FALSE)))</f>
        <v/>
      </c>
      <c r="S64" s="235" t="str">
        <f>IF(ISERROR(VLOOKUP($A64,parlvotes_lh!$A$11:$ZZ$209,186,FALSE))=TRUE,"",IF(VLOOKUP($A64,parlvotes_lh!$A$11:$ZZ$209,186,FALSE)=0,"",VLOOKUP($A64,parlvotes_lh!$A$11:$ZZ$209,186,FALSE)))</f>
        <v/>
      </c>
      <c r="T64" s="235" t="str">
        <f>IF(ISERROR(VLOOKUP($A64,parlvotes_lh!$A$11:$ZZ$209,206,FALSE))=TRUE,"",IF(VLOOKUP($A64,parlvotes_lh!$A$11:$ZZ$209,206,FALSE)=0,"",VLOOKUP($A64,parlvotes_lh!$A$11:$ZZ$209,206,FALSE)))</f>
        <v/>
      </c>
      <c r="U64" s="235" t="str">
        <f>IF(ISERROR(VLOOKUP($A64,parlvotes_lh!$A$11:$ZZ$209,226,FALSE))=TRUE,"",IF(VLOOKUP($A64,parlvotes_lh!$A$11:$ZZ$209,226,FALSE)=0,"",VLOOKUP($A64,parlvotes_lh!$A$11:$ZZ$209,226,FALSE)))</f>
        <v/>
      </c>
      <c r="V64" s="235" t="str">
        <f>IF(ISERROR(VLOOKUP($A64,parlvotes_lh!$A$11:$ZZ$209,246,FALSE))=TRUE,"",IF(VLOOKUP($A64,parlvotes_lh!$A$11:$ZZ$209,246,FALSE)=0,"",VLOOKUP($A64,parlvotes_lh!$A$11:$ZZ$209,246,FALSE)))</f>
        <v/>
      </c>
      <c r="W64" s="235" t="str">
        <f>IF(ISERROR(VLOOKUP($A64,parlvotes_lh!$A$11:$ZZ$209,266,FALSE))=TRUE,"",IF(VLOOKUP($A64,parlvotes_lh!$A$11:$ZZ$209,266,FALSE)=0,"",VLOOKUP($A64,parlvotes_lh!$A$11:$ZZ$209,266,FALSE)))</f>
        <v/>
      </c>
      <c r="X64" s="235" t="str">
        <f>IF(ISERROR(VLOOKUP($A64,parlvotes_lh!$A$11:$ZZ$209,286,FALSE))=TRUE,"",IF(VLOOKUP($A64,parlvotes_lh!$A$11:$ZZ$209,286,FALSE)=0,"",VLOOKUP($A64,parlvotes_lh!$A$11:$ZZ$209,286,FALSE)))</f>
        <v/>
      </c>
      <c r="Y64" s="235" t="str">
        <f>IF(ISERROR(VLOOKUP($A64,parlvotes_lh!$A$11:$ZZ$209,306,FALSE))=TRUE,"",IF(VLOOKUP($A64,parlvotes_lh!$A$11:$ZZ$209,306,FALSE)=0,"",VLOOKUP($A64,parlvotes_lh!$A$11:$ZZ$209,306,FALSE)))</f>
        <v/>
      </c>
      <c r="Z64" s="235" t="str">
        <f>IF(ISERROR(VLOOKUP($A64,parlvotes_lh!$A$11:$ZZ$209,326,FALSE))=TRUE,"",IF(VLOOKUP($A64,parlvotes_lh!$A$11:$ZZ$209,326,FALSE)=0,"",VLOOKUP($A64,parlvotes_lh!$A$11:$ZZ$209,326,FALSE)))</f>
        <v/>
      </c>
      <c r="AA64" s="235" t="str">
        <f>IF(ISERROR(VLOOKUP($A64,parlvotes_lh!$A$11:$ZZ$209,346,FALSE))=TRUE,"",IF(VLOOKUP($A64,parlvotes_lh!$A$11:$ZZ$209,346,FALSE)=0,"",VLOOKUP($A64,parlvotes_lh!$A$11:$ZZ$209,346,FALSE)))</f>
        <v/>
      </c>
      <c r="AB64" s="235" t="str">
        <f>IF(ISERROR(VLOOKUP($A64,parlvotes_lh!$A$11:$ZZ$209,366,FALSE))=TRUE,"",IF(VLOOKUP($A64,parlvotes_lh!$A$11:$ZZ$209,366,FALSE)=0,"",VLOOKUP($A64,parlvotes_lh!$A$11:$ZZ$209,366,FALSE)))</f>
        <v/>
      </c>
      <c r="AC64" s="235" t="str">
        <f>IF(ISERROR(VLOOKUP($A64,parlvotes_lh!$A$11:$ZZ$209,386,FALSE))=TRUE,"",IF(VLOOKUP($A64,parlvotes_lh!$A$11:$ZZ$209,386,FALSE)=0,"",VLOOKUP($A64,parlvotes_lh!$A$11:$ZZ$209,386,FALSE)))</f>
        <v/>
      </c>
    </row>
    <row r="65" spans="1:29" ht="13.5" customHeight="1">
      <c r="A65" s="229" t="str">
        <f>IF(info_parties!A74="","",info_parties!A74)</f>
        <v/>
      </c>
      <c r="B65" s="127" t="str">
        <f>IF(A65="","",MID(info_weblinks!$C$3,32,3))</f>
        <v/>
      </c>
      <c r="C65" s="127" t="str">
        <f>IF(info_parties!G74="","",info_parties!G74)</f>
        <v/>
      </c>
      <c r="D65" s="127" t="str">
        <f>IF(info_parties!K74="","",info_parties!K74)</f>
        <v/>
      </c>
      <c r="E65" s="127" t="str">
        <f>IF(info_parties!H74="","",info_parties!H74)</f>
        <v/>
      </c>
      <c r="F65" s="230" t="str">
        <f t="shared" si="0"/>
        <v/>
      </c>
      <c r="G65" s="231" t="str">
        <f t="shared" si="1"/>
        <v/>
      </c>
      <c r="H65" s="232" t="str">
        <f t="shared" si="2"/>
        <v/>
      </c>
      <c r="I65" s="233" t="str">
        <f t="shared" si="3"/>
        <v/>
      </c>
      <c r="J65" s="234" t="str">
        <f>IF(ISERROR(VLOOKUP($A65,parlvotes_lh!$A$11:$ZZ$209,6,FALSE))=TRUE,"",IF(VLOOKUP($A65,parlvotes_lh!$A$11:$ZZ$209,6,FALSE)=0,"",VLOOKUP($A65,parlvotes_lh!$A$11:$ZZ$209,6,FALSE)))</f>
        <v/>
      </c>
      <c r="K65" s="234" t="str">
        <f>IF(ISERROR(VLOOKUP($A65,parlvotes_lh!$A$11:$ZZ$209,26,FALSE))=TRUE,"",IF(VLOOKUP($A65,parlvotes_lh!$A$11:$ZZ$209,26,FALSE)=0,"",VLOOKUP($A65,parlvotes_lh!$A$11:$ZZ$209,26,FALSE)))</f>
        <v/>
      </c>
      <c r="L65" s="234" t="str">
        <f>IF(ISERROR(VLOOKUP($A65,parlvotes_lh!$A$11:$ZZ$209,46,FALSE))=TRUE,"",IF(VLOOKUP($A65,parlvotes_lh!$A$11:$ZZ$209,46,FALSE)=0,"",VLOOKUP($A65,parlvotes_lh!$A$11:$ZZ$209,46,FALSE)))</f>
        <v/>
      </c>
      <c r="M65" s="234" t="str">
        <f>IF(ISERROR(VLOOKUP($A65,parlvotes_lh!$A$11:$ZZ$209,66,FALSE))=TRUE,"",IF(VLOOKUP($A65,parlvotes_lh!$A$11:$ZZ$209,66,FALSE)=0,"",VLOOKUP($A65,parlvotes_lh!$A$11:$ZZ$209,66,FALSE)))</f>
        <v/>
      </c>
      <c r="N65" s="234" t="str">
        <f>IF(ISERROR(VLOOKUP($A65,parlvotes_lh!$A$11:$ZZ$209,86,FALSE))=TRUE,"",IF(VLOOKUP($A65,parlvotes_lh!$A$11:$ZZ$209,86,FALSE)=0,"",VLOOKUP($A65,parlvotes_lh!$A$11:$ZZ$209,86,FALSE)))</f>
        <v/>
      </c>
      <c r="O65" s="234" t="str">
        <f>IF(ISERROR(VLOOKUP($A65,parlvotes_lh!$A$11:$ZZ$209,106,FALSE))=TRUE,"",IF(VLOOKUP($A65,parlvotes_lh!$A$11:$ZZ$209,106,FALSE)=0,"",VLOOKUP($A65,parlvotes_lh!$A$11:$ZZ$209,106,FALSE)))</f>
        <v/>
      </c>
      <c r="P65" s="234" t="str">
        <f>IF(ISERROR(VLOOKUP($A65,parlvotes_lh!$A$11:$ZZ$209,126,FALSE))=TRUE,"",IF(VLOOKUP($A65,parlvotes_lh!$A$11:$ZZ$209,126,FALSE)=0,"",VLOOKUP($A65,parlvotes_lh!$A$11:$ZZ$209,126,FALSE)))</f>
        <v/>
      </c>
      <c r="Q65" s="235" t="str">
        <f>IF(ISERROR(VLOOKUP($A65,parlvotes_lh!$A$11:$ZZ$209,146,FALSE))=TRUE,"",IF(VLOOKUP($A65,parlvotes_lh!$A$11:$ZZ$209,146,FALSE)=0,"",VLOOKUP($A65,parlvotes_lh!$A$11:$ZZ$209,146,FALSE)))</f>
        <v/>
      </c>
      <c r="R65" s="235" t="str">
        <f>IF(ISERROR(VLOOKUP($A65,parlvotes_lh!$A$11:$ZZ$209,166,FALSE))=TRUE,"",IF(VLOOKUP($A65,parlvotes_lh!$A$11:$ZZ$209,166,FALSE)=0,"",VLOOKUP($A65,parlvotes_lh!$A$11:$ZZ$209,166,FALSE)))</f>
        <v/>
      </c>
      <c r="S65" s="235" t="str">
        <f>IF(ISERROR(VLOOKUP($A65,parlvotes_lh!$A$11:$ZZ$209,186,FALSE))=TRUE,"",IF(VLOOKUP($A65,parlvotes_lh!$A$11:$ZZ$209,186,FALSE)=0,"",VLOOKUP($A65,parlvotes_lh!$A$11:$ZZ$209,186,FALSE)))</f>
        <v/>
      </c>
      <c r="T65" s="235" t="str">
        <f>IF(ISERROR(VLOOKUP($A65,parlvotes_lh!$A$11:$ZZ$209,206,FALSE))=TRUE,"",IF(VLOOKUP($A65,parlvotes_lh!$A$11:$ZZ$209,206,FALSE)=0,"",VLOOKUP($A65,parlvotes_lh!$A$11:$ZZ$209,206,FALSE)))</f>
        <v/>
      </c>
      <c r="U65" s="235" t="str">
        <f>IF(ISERROR(VLOOKUP($A65,parlvotes_lh!$A$11:$ZZ$209,226,FALSE))=TRUE,"",IF(VLOOKUP($A65,parlvotes_lh!$A$11:$ZZ$209,226,FALSE)=0,"",VLOOKUP($A65,parlvotes_lh!$A$11:$ZZ$209,226,FALSE)))</f>
        <v/>
      </c>
      <c r="V65" s="235" t="str">
        <f>IF(ISERROR(VLOOKUP($A65,parlvotes_lh!$A$11:$ZZ$209,246,FALSE))=TRUE,"",IF(VLOOKUP($A65,parlvotes_lh!$A$11:$ZZ$209,246,FALSE)=0,"",VLOOKUP($A65,parlvotes_lh!$A$11:$ZZ$209,246,FALSE)))</f>
        <v/>
      </c>
      <c r="W65" s="235" t="str">
        <f>IF(ISERROR(VLOOKUP($A65,parlvotes_lh!$A$11:$ZZ$209,266,FALSE))=TRUE,"",IF(VLOOKUP($A65,parlvotes_lh!$A$11:$ZZ$209,266,FALSE)=0,"",VLOOKUP($A65,parlvotes_lh!$A$11:$ZZ$209,266,FALSE)))</f>
        <v/>
      </c>
      <c r="X65" s="235" t="str">
        <f>IF(ISERROR(VLOOKUP($A65,parlvotes_lh!$A$11:$ZZ$209,286,FALSE))=TRUE,"",IF(VLOOKUP($A65,parlvotes_lh!$A$11:$ZZ$209,286,FALSE)=0,"",VLOOKUP($A65,parlvotes_lh!$A$11:$ZZ$209,286,FALSE)))</f>
        <v/>
      </c>
      <c r="Y65" s="235" t="str">
        <f>IF(ISERROR(VLOOKUP($A65,parlvotes_lh!$A$11:$ZZ$209,306,FALSE))=TRUE,"",IF(VLOOKUP($A65,parlvotes_lh!$A$11:$ZZ$209,306,FALSE)=0,"",VLOOKUP($A65,parlvotes_lh!$A$11:$ZZ$209,306,FALSE)))</f>
        <v/>
      </c>
      <c r="Z65" s="235" t="str">
        <f>IF(ISERROR(VLOOKUP($A65,parlvotes_lh!$A$11:$ZZ$209,326,FALSE))=TRUE,"",IF(VLOOKUP($A65,parlvotes_lh!$A$11:$ZZ$209,326,FALSE)=0,"",VLOOKUP($A65,parlvotes_lh!$A$11:$ZZ$209,326,FALSE)))</f>
        <v/>
      </c>
      <c r="AA65" s="235" t="str">
        <f>IF(ISERROR(VLOOKUP($A65,parlvotes_lh!$A$11:$ZZ$209,346,FALSE))=TRUE,"",IF(VLOOKUP($A65,parlvotes_lh!$A$11:$ZZ$209,346,FALSE)=0,"",VLOOKUP($A65,parlvotes_lh!$A$11:$ZZ$209,346,FALSE)))</f>
        <v/>
      </c>
      <c r="AB65" s="235" t="str">
        <f>IF(ISERROR(VLOOKUP($A65,parlvotes_lh!$A$11:$ZZ$209,366,FALSE))=TRUE,"",IF(VLOOKUP($A65,parlvotes_lh!$A$11:$ZZ$209,366,FALSE)=0,"",VLOOKUP($A65,parlvotes_lh!$A$11:$ZZ$209,366,FALSE)))</f>
        <v/>
      </c>
      <c r="AC65" s="235" t="str">
        <f>IF(ISERROR(VLOOKUP($A65,parlvotes_lh!$A$11:$ZZ$209,386,FALSE))=TRUE,"",IF(VLOOKUP($A65,parlvotes_lh!$A$11:$ZZ$209,386,FALSE)=0,"",VLOOKUP($A65,parlvotes_lh!$A$11:$ZZ$209,386,FALSE)))</f>
        <v/>
      </c>
    </row>
    <row r="66" spans="1:29" ht="13.5" customHeight="1">
      <c r="A66" s="229" t="str">
        <f>IF(info_parties!A75="","",info_parties!A75)</f>
        <v/>
      </c>
      <c r="B66" s="127" t="str">
        <f>IF(A66="","",MID(info_weblinks!$C$3,32,3))</f>
        <v/>
      </c>
      <c r="C66" s="127" t="str">
        <f>IF(info_parties!G75="","",info_parties!G75)</f>
        <v/>
      </c>
      <c r="D66" s="127" t="str">
        <f>IF(info_parties!K75="","",info_parties!K75)</f>
        <v/>
      </c>
      <c r="E66" s="127" t="str">
        <f>IF(info_parties!H75="","",info_parties!H75)</f>
        <v/>
      </c>
      <c r="F66" s="230" t="str">
        <f t="shared" ref="F66:F129" si="4">IF(MAX(J66:AC66)=0,"",INDEX(J$1:AC$1,MATCH(TRUE,INDEX((J66:AC66&lt;&gt;""),0),0)))</f>
        <v/>
      </c>
      <c r="G66" s="231" t="str">
        <f t="shared" ref="G66:G129" si="5">IF(MAX(J66:AC66)=0,"",INDEX(J$1:AC$1,1,MATCH(LOOKUP(9.99+307,J66:AC66),J66:AC66,0)))</f>
        <v/>
      </c>
      <c r="H66" s="232" t="str">
        <f t="shared" ref="H66:H129" si="6">IF(MAX(J66:AC66)=0,"",MAX(J66:AC66))</f>
        <v/>
      </c>
      <c r="I66" s="233" t="str">
        <f t="shared" ref="I66:I129" si="7">IF(H66="","",INDEX(J$1:AC$1,1,MATCH(H66,J66:AC66,0)))</f>
        <v/>
      </c>
      <c r="J66" s="234" t="str">
        <f>IF(ISERROR(VLOOKUP($A66,parlvotes_lh!$A$11:$ZZ$209,6,FALSE))=TRUE,"",IF(VLOOKUP($A66,parlvotes_lh!$A$11:$ZZ$209,6,FALSE)=0,"",VLOOKUP($A66,parlvotes_lh!$A$11:$ZZ$209,6,FALSE)))</f>
        <v/>
      </c>
      <c r="K66" s="234" t="str">
        <f>IF(ISERROR(VLOOKUP($A66,parlvotes_lh!$A$11:$ZZ$209,26,FALSE))=TRUE,"",IF(VLOOKUP($A66,parlvotes_lh!$A$11:$ZZ$209,26,FALSE)=0,"",VLOOKUP($A66,parlvotes_lh!$A$11:$ZZ$209,26,FALSE)))</f>
        <v/>
      </c>
      <c r="L66" s="234" t="str">
        <f>IF(ISERROR(VLOOKUP($A66,parlvotes_lh!$A$11:$ZZ$209,46,FALSE))=TRUE,"",IF(VLOOKUP($A66,parlvotes_lh!$A$11:$ZZ$209,46,FALSE)=0,"",VLOOKUP($A66,parlvotes_lh!$A$11:$ZZ$209,46,FALSE)))</f>
        <v/>
      </c>
      <c r="M66" s="234" t="str">
        <f>IF(ISERROR(VLOOKUP($A66,parlvotes_lh!$A$11:$ZZ$209,66,FALSE))=TRUE,"",IF(VLOOKUP($A66,parlvotes_lh!$A$11:$ZZ$209,66,FALSE)=0,"",VLOOKUP($A66,parlvotes_lh!$A$11:$ZZ$209,66,FALSE)))</f>
        <v/>
      </c>
      <c r="N66" s="234" t="str">
        <f>IF(ISERROR(VLOOKUP($A66,parlvotes_lh!$A$11:$ZZ$209,86,FALSE))=TRUE,"",IF(VLOOKUP($A66,parlvotes_lh!$A$11:$ZZ$209,86,FALSE)=0,"",VLOOKUP($A66,parlvotes_lh!$A$11:$ZZ$209,86,FALSE)))</f>
        <v/>
      </c>
      <c r="O66" s="234" t="str">
        <f>IF(ISERROR(VLOOKUP($A66,parlvotes_lh!$A$11:$ZZ$209,106,FALSE))=TRUE,"",IF(VLOOKUP($A66,parlvotes_lh!$A$11:$ZZ$209,106,FALSE)=0,"",VLOOKUP($A66,parlvotes_lh!$A$11:$ZZ$209,106,FALSE)))</f>
        <v/>
      </c>
      <c r="P66" s="234" t="str">
        <f>IF(ISERROR(VLOOKUP($A66,parlvotes_lh!$A$11:$ZZ$209,126,FALSE))=TRUE,"",IF(VLOOKUP($A66,parlvotes_lh!$A$11:$ZZ$209,126,FALSE)=0,"",VLOOKUP($A66,parlvotes_lh!$A$11:$ZZ$209,126,FALSE)))</f>
        <v/>
      </c>
      <c r="Q66" s="235" t="str">
        <f>IF(ISERROR(VLOOKUP($A66,parlvotes_lh!$A$11:$ZZ$209,146,FALSE))=TRUE,"",IF(VLOOKUP($A66,parlvotes_lh!$A$11:$ZZ$209,146,FALSE)=0,"",VLOOKUP($A66,parlvotes_lh!$A$11:$ZZ$209,146,FALSE)))</f>
        <v/>
      </c>
      <c r="R66" s="235" t="str">
        <f>IF(ISERROR(VLOOKUP($A66,parlvotes_lh!$A$11:$ZZ$209,166,FALSE))=TRUE,"",IF(VLOOKUP($A66,parlvotes_lh!$A$11:$ZZ$209,166,FALSE)=0,"",VLOOKUP($A66,parlvotes_lh!$A$11:$ZZ$209,166,FALSE)))</f>
        <v/>
      </c>
      <c r="S66" s="235" t="str">
        <f>IF(ISERROR(VLOOKUP($A66,parlvotes_lh!$A$11:$ZZ$209,186,FALSE))=TRUE,"",IF(VLOOKUP($A66,parlvotes_lh!$A$11:$ZZ$209,186,FALSE)=0,"",VLOOKUP($A66,parlvotes_lh!$A$11:$ZZ$209,186,FALSE)))</f>
        <v/>
      </c>
      <c r="T66" s="235" t="str">
        <f>IF(ISERROR(VLOOKUP($A66,parlvotes_lh!$A$11:$ZZ$209,206,FALSE))=TRUE,"",IF(VLOOKUP($A66,parlvotes_lh!$A$11:$ZZ$209,206,FALSE)=0,"",VLOOKUP($A66,parlvotes_lh!$A$11:$ZZ$209,206,FALSE)))</f>
        <v/>
      </c>
      <c r="U66" s="235" t="str">
        <f>IF(ISERROR(VLOOKUP($A66,parlvotes_lh!$A$11:$ZZ$209,226,FALSE))=TRUE,"",IF(VLOOKUP($A66,parlvotes_lh!$A$11:$ZZ$209,226,FALSE)=0,"",VLOOKUP($A66,parlvotes_lh!$A$11:$ZZ$209,226,FALSE)))</f>
        <v/>
      </c>
      <c r="V66" s="235" t="str">
        <f>IF(ISERROR(VLOOKUP($A66,parlvotes_lh!$A$11:$ZZ$209,246,FALSE))=TRUE,"",IF(VLOOKUP($A66,parlvotes_lh!$A$11:$ZZ$209,246,FALSE)=0,"",VLOOKUP($A66,parlvotes_lh!$A$11:$ZZ$209,246,FALSE)))</f>
        <v/>
      </c>
      <c r="W66" s="235" t="str">
        <f>IF(ISERROR(VLOOKUP($A66,parlvotes_lh!$A$11:$ZZ$209,266,FALSE))=TRUE,"",IF(VLOOKUP($A66,parlvotes_lh!$A$11:$ZZ$209,266,FALSE)=0,"",VLOOKUP($A66,parlvotes_lh!$A$11:$ZZ$209,266,FALSE)))</f>
        <v/>
      </c>
      <c r="X66" s="235" t="str">
        <f>IF(ISERROR(VLOOKUP($A66,parlvotes_lh!$A$11:$ZZ$209,286,FALSE))=TRUE,"",IF(VLOOKUP($A66,parlvotes_lh!$A$11:$ZZ$209,286,FALSE)=0,"",VLOOKUP($A66,parlvotes_lh!$A$11:$ZZ$209,286,FALSE)))</f>
        <v/>
      </c>
      <c r="Y66" s="235" t="str">
        <f>IF(ISERROR(VLOOKUP($A66,parlvotes_lh!$A$11:$ZZ$209,306,FALSE))=TRUE,"",IF(VLOOKUP($A66,parlvotes_lh!$A$11:$ZZ$209,306,FALSE)=0,"",VLOOKUP($A66,parlvotes_lh!$A$11:$ZZ$209,306,FALSE)))</f>
        <v/>
      </c>
      <c r="Z66" s="235" t="str">
        <f>IF(ISERROR(VLOOKUP($A66,parlvotes_lh!$A$11:$ZZ$209,326,FALSE))=TRUE,"",IF(VLOOKUP($A66,parlvotes_lh!$A$11:$ZZ$209,326,FALSE)=0,"",VLOOKUP($A66,parlvotes_lh!$A$11:$ZZ$209,326,FALSE)))</f>
        <v/>
      </c>
      <c r="AA66" s="235" t="str">
        <f>IF(ISERROR(VLOOKUP($A66,parlvotes_lh!$A$11:$ZZ$209,346,FALSE))=TRUE,"",IF(VLOOKUP($A66,parlvotes_lh!$A$11:$ZZ$209,346,FALSE)=0,"",VLOOKUP($A66,parlvotes_lh!$A$11:$ZZ$209,346,FALSE)))</f>
        <v/>
      </c>
      <c r="AB66" s="235" t="str">
        <f>IF(ISERROR(VLOOKUP($A66,parlvotes_lh!$A$11:$ZZ$209,366,FALSE))=TRUE,"",IF(VLOOKUP($A66,parlvotes_lh!$A$11:$ZZ$209,366,FALSE)=0,"",VLOOKUP($A66,parlvotes_lh!$A$11:$ZZ$209,366,FALSE)))</f>
        <v/>
      </c>
      <c r="AC66" s="235" t="str">
        <f>IF(ISERROR(VLOOKUP($A66,parlvotes_lh!$A$11:$ZZ$209,386,FALSE))=TRUE,"",IF(VLOOKUP($A66,parlvotes_lh!$A$11:$ZZ$209,386,FALSE)=0,"",VLOOKUP($A66,parlvotes_lh!$A$11:$ZZ$209,386,FALSE)))</f>
        <v/>
      </c>
    </row>
    <row r="67" spans="1:29" ht="13.5" customHeight="1">
      <c r="A67" s="229" t="str">
        <f>IF(info_parties!A76="","",info_parties!A76)</f>
        <v/>
      </c>
      <c r="B67" s="127" t="str">
        <f>IF(A67="","",MID(info_weblinks!$C$3,32,3))</f>
        <v/>
      </c>
      <c r="C67" s="127" t="str">
        <f>IF(info_parties!G76="","",info_parties!G76)</f>
        <v/>
      </c>
      <c r="D67" s="127" t="str">
        <f>IF(info_parties!K76="","",info_parties!K76)</f>
        <v/>
      </c>
      <c r="E67" s="127" t="str">
        <f>IF(info_parties!H76="","",info_parties!H76)</f>
        <v/>
      </c>
      <c r="F67" s="230" t="str">
        <f t="shared" si="4"/>
        <v/>
      </c>
      <c r="G67" s="231" t="str">
        <f t="shared" si="5"/>
        <v/>
      </c>
      <c r="H67" s="232" t="str">
        <f t="shared" si="6"/>
        <v/>
      </c>
      <c r="I67" s="233" t="str">
        <f t="shared" si="7"/>
        <v/>
      </c>
      <c r="J67" s="234" t="str">
        <f>IF(ISERROR(VLOOKUP($A67,parlvotes_lh!$A$11:$ZZ$209,6,FALSE))=TRUE,"",IF(VLOOKUP($A67,parlvotes_lh!$A$11:$ZZ$209,6,FALSE)=0,"",VLOOKUP($A67,parlvotes_lh!$A$11:$ZZ$209,6,FALSE)))</f>
        <v/>
      </c>
      <c r="K67" s="234" t="str">
        <f>IF(ISERROR(VLOOKUP($A67,parlvotes_lh!$A$11:$ZZ$209,26,FALSE))=TRUE,"",IF(VLOOKUP($A67,parlvotes_lh!$A$11:$ZZ$209,26,FALSE)=0,"",VLOOKUP($A67,parlvotes_lh!$A$11:$ZZ$209,26,FALSE)))</f>
        <v/>
      </c>
      <c r="L67" s="234" t="str">
        <f>IF(ISERROR(VLOOKUP($A67,parlvotes_lh!$A$11:$ZZ$209,46,FALSE))=TRUE,"",IF(VLOOKUP($A67,parlvotes_lh!$A$11:$ZZ$209,46,FALSE)=0,"",VLOOKUP($A67,parlvotes_lh!$A$11:$ZZ$209,46,FALSE)))</f>
        <v/>
      </c>
      <c r="M67" s="234" t="str">
        <f>IF(ISERROR(VLOOKUP($A67,parlvotes_lh!$A$11:$ZZ$209,66,FALSE))=TRUE,"",IF(VLOOKUP($A67,parlvotes_lh!$A$11:$ZZ$209,66,FALSE)=0,"",VLOOKUP($A67,parlvotes_lh!$A$11:$ZZ$209,66,FALSE)))</f>
        <v/>
      </c>
      <c r="N67" s="234" t="str">
        <f>IF(ISERROR(VLOOKUP($A67,parlvotes_lh!$A$11:$ZZ$209,86,FALSE))=TRUE,"",IF(VLOOKUP($A67,parlvotes_lh!$A$11:$ZZ$209,86,FALSE)=0,"",VLOOKUP($A67,parlvotes_lh!$A$11:$ZZ$209,86,FALSE)))</f>
        <v/>
      </c>
      <c r="O67" s="234" t="str">
        <f>IF(ISERROR(VLOOKUP($A67,parlvotes_lh!$A$11:$ZZ$209,106,FALSE))=TRUE,"",IF(VLOOKUP($A67,parlvotes_lh!$A$11:$ZZ$209,106,FALSE)=0,"",VLOOKUP($A67,parlvotes_lh!$A$11:$ZZ$209,106,FALSE)))</f>
        <v/>
      </c>
      <c r="P67" s="234" t="str">
        <f>IF(ISERROR(VLOOKUP($A67,parlvotes_lh!$A$11:$ZZ$209,126,FALSE))=TRUE,"",IF(VLOOKUP($A67,parlvotes_lh!$A$11:$ZZ$209,126,FALSE)=0,"",VLOOKUP($A67,parlvotes_lh!$A$11:$ZZ$209,126,FALSE)))</f>
        <v/>
      </c>
      <c r="Q67" s="235" t="str">
        <f>IF(ISERROR(VLOOKUP($A67,parlvotes_lh!$A$11:$ZZ$209,146,FALSE))=TRUE,"",IF(VLOOKUP($A67,parlvotes_lh!$A$11:$ZZ$209,146,FALSE)=0,"",VLOOKUP($A67,parlvotes_lh!$A$11:$ZZ$209,146,FALSE)))</f>
        <v/>
      </c>
      <c r="R67" s="235" t="str">
        <f>IF(ISERROR(VLOOKUP($A67,parlvotes_lh!$A$11:$ZZ$209,166,FALSE))=TRUE,"",IF(VLOOKUP($A67,parlvotes_lh!$A$11:$ZZ$209,166,FALSE)=0,"",VLOOKUP($A67,parlvotes_lh!$A$11:$ZZ$209,166,FALSE)))</f>
        <v/>
      </c>
      <c r="S67" s="235" t="str">
        <f>IF(ISERROR(VLOOKUP($A67,parlvotes_lh!$A$11:$ZZ$209,186,FALSE))=TRUE,"",IF(VLOOKUP($A67,parlvotes_lh!$A$11:$ZZ$209,186,FALSE)=0,"",VLOOKUP($A67,parlvotes_lh!$A$11:$ZZ$209,186,FALSE)))</f>
        <v/>
      </c>
      <c r="T67" s="235" t="str">
        <f>IF(ISERROR(VLOOKUP($A67,parlvotes_lh!$A$11:$ZZ$209,206,FALSE))=TRUE,"",IF(VLOOKUP($A67,parlvotes_lh!$A$11:$ZZ$209,206,FALSE)=0,"",VLOOKUP($A67,parlvotes_lh!$A$11:$ZZ$209,206,FALSE)))</f>
        <v/>
      </c>
      <c r="U67" s="235" t="str">
        <f>IF(ISERROR(VLOOKUP($A67,parlvotes_lh!$A$11:$ZZ$209,226,FALSE))=TRUE,"",IF(VLOOKUP($A67,parlvotes_lh!$A$11:$ZZ$209,226,FALSE)=0,"",VLOOKUP($A67,parlvotes_lh!$A$11:$ZZ$209,226,FALSE)))</f>
        <v/>
      </c>
      <c r="V67" s="235" t="str">
        <f>IF(ISERROR(VLOOKUP($A67,parlvotes_lh!$A$11:$ZZ$209,246,FALSE))=TRUE,"",IF(VLOOKUP($A67,parlvotes_lh!$A$11:$ZZ$209,246,FALSE)=0,"",VLOOKUP($A67,parlvotes_lh!$A$11:$ZZ$209,246,FALSE)))</f>
        <v/>
      </c>
      <c r="W67" s="235" t="str">
        <f>IF(ISERROR(VLOOKUP($A67,parlvotes_lh!$A$11:$ZZ$209,266,FALSE))=TRUE,"",IF(VLOOKUP($A67,parlvotes_lh!$A$11:$ZZ$209,266,FALSE)=0,"",VLOOKUP($A67,parlvotes_lh!$A$11:$ZZ$209,266,FALSE)))</f>
        <v/>
      </c>
      <c r="X67" s="235" t="str">
        <f>IF(ISERROR(VLOOKUP($A67,parlvotes_lh!$A$11:$ZZ$209,286,FALSE))=TRUE,"",IF(VLOOKUP($A67,parlvotes_lh!$A$11:$ZZ$209,286,FALSE)=0,"",VLOOKUP($A67,parlvotes_lh!$A$11:$ZZ$209,286,FALSE)))</f>
        <v/>
      </c>
      <c r="Y67" s="235" t="str">
        <f>IF(ISERROR(VLOOKUP($A67,parlvotes_lh!$A$11:$ZZ$209,306,FALSE))=TRUE,"",IF(VLOOKUP($A67,parlvotes_lh!$A$11:$ZZ$209,306,FALSE)=0,"",VLOOKUP($A67,parlvotes_lh!$A$11:$ZZ$209,306,FALSE)))</f>
        <v/>
      </c>
      <c r="Z67" s="235" t="str">
        <f>IF(ISERROR(VLOOKUP($A67,parlvotes_lh!$A$11:$ZZ$209,326,FALSE))=TRUE,"",IF(VLOOKUP($A67,parlvotes_lh!$A$11:$ZZ$209,326,FALSE)=0,"",VLOOKUP($A67,parlvotes_lh!$A$11:$ZZ$209,326,FALSE)))</f>
        <v/>
      </c>
      <c r="AA67" s="235" t="str">
        <f>IF(ISERROR(VLOOKUP($A67,parlvotes_lh!$A$11:$ZZ$209,346,FALSE))=TRUE,"",IF(VLOOKUP($A67,parlvotes_lh!$A$11:$ZZ$209,346,FALSE)=0,"",VLOOKUP($A67,parlvotes_lh!$A$11:$ZZ$209,346,FALSE)))</f>
        <v/>
      </c>
      <c r="AB67" s="235" t="str">
        <f>IF(ISERROR(VLOOKUP($A67,parlvotes_lh!$A$11:$ZZ$209,366,FALSE))=TRUE,"",IF(VLOOKUP($A67,parlvotes_lh!$A$11:$ZZ$209,366,FALSE)=0,"",VLOOKUP($A67,parlvotes_lh!$A$11:$ZZ$209,366,FALSE)))</f>
        <v/>
      </c>
      <c r="AC67" s="235" t="str">
        <f>IF(ISERROR(VLOOKUP($A67,parlvotes_lh!$A$11:$ZZ$209,386,FALSE))=TRUE,"",IF(VLOOKUP($A67,parlvotes_lh!$A$11:$ZZ$209,386,FALSE)=0,"",VLOOKUP($A67,parlvotes_lh!$A$11:$ZZ$209,386,FALSE)))</f>
        <v/>
      </c>
    </row>
    <row r="68" spans="1:29" ht="13.5" customHeight="1">
      <c r="A68" s="229" t="str">
        <f>IF(info_parties!A77="","",info_parties!A77)</f>
        <v/>
      </c>
      <c r="B68" s="127" t="str">
        <f>IF(A68="","",MID(info_weblinks!$C$3,32,3))</f>
        <v/>
      </c>
      <c r="C68" s="127" t="str">
        <f>IF(info_parties!G77="","",info_parties!G77)</f>
        <v/>
      </c>
      <c r="D68" s="127" t="str">
        <f>IF(info_parties!K77="","",info_parties!K77)</f>
        <v/>
      </c>
      <c r="E68" s="127" t="str">
        <f>IF(info_parties!H77="","",info_parties!H77)</f>
        <v/>
      </c>
      <c r="F68" s="230" t="str">
        <f t="shared" si="4"/>
        <v/>
      </c>
      <c r="G68" s="231" t="str">
        <f t="shared" si="5"/>
        <v/>
      </c>
      <c r="H68" s="232" t="str">
        <f t="shared" si="6"/>
        <v/>
      </c>
      <c r="I68" s="233" t="str">
        <f t="shared" si="7"/>
        <v/>
      </c>
      <c r="J68" s="234" t="str">
        <f>IF(ISERROR(VLOOKUP($A68,parlvotes_lh!$A$11:$ZZ$209,6,FALSE))=TRUE,"",IF(VLOOKUP($A68,parlvotes_lh!$A$11:$ZZ$209,6,FALSE)=0,"",VLOOKUP($A68,parlvotes_lh!$A$11:$ZZ$209,6,FALSE)))</f>
        <v/>
      </c>
      <c r="K68" s="234" t="str">
        <f>IF(ISERROR(VLOOKUP($A68,parlvotes_lh!$A$11:$ZZ$209,26,FALSE))=TRUE,"",IF(VLOOKUP($A68,parlvotes_lh!$A$11:$ZZ$209,26,FALSE)=0,"",VLOOKUP($A68,parlvotes_lh!$A$11:$ZZ$209,26,FALSE)))</f>
        <v/>
      </c>
      <c r="L68" s="234" t="str">
        <f>IF(ISERROR(VLOOKUP($A68,parlvotes_lh!$A$11:$ZZ$209,46,FALSE))=TRUE,"",IF(VLOOKUP($A68,parlvotes_lh!$A$11:$ZZ$209,46,FALSE)=0,"",VLOOKUP($A68,parlvotes_lh!$A$11:$ZZ$209,46,FALSE)))</f>
        <v/>
      </c>
      <c r="M68" s="234" t="str">
        <f>IF(ISERROR(VLOOKUP($A68,parlvotes_lh!$A$11:$ZZ$209,66,FALSE))=TRUE,"",IF(VLOOKUP($A68,parlvotes_lh!$A$11:$ZZ$209,66,FALSE)=0,"",VLOOKUP($A68,parlvotes_lh!$A$11:$ZZ$209,66,FALSE)))</f>
        <v/>
      </c>
      <c r="N68" s="234" t="str">
        <f>IF(ISERROR(VLOOKUP($A68,parlvotes_lh!$A$11:$ZZ$209,86,FALSE))=TRUE,"",IF(VLOOKUP($A68,parlvotes_lh!$A$11:$ZZ$209,86,FALSE)=0,"",VLOOKUP($A68,parlvotes_lh!$A$11:$ZZ$209,86,FALSE)))</f>
        <v/>
      </c>
      <c r="O68" s="234" t="str">
        <f>IF(ISERROR(VLOOKUP($A68,parlvotes_lh!$A$11:$ZZ$209,106,FALSE))=TRUE,"",IF(VLOOKUP($A68,parlvotes_lh!$A$11:$ZZ$209,106,FALSE)=0,"",VLOOKUP($A68,parlvotes_lh!$A$11:$ZZ$209,106,FALSE)))</f>
        <v/>
      </c>
      <c r="P68" s="234" t="str">
        <f>IF(ISERROR(VLOOKUP($A68,parlvotes_lh!$A$11:$ZZ$209,126,FALSE))=TRUE,"",IF(VLOOKUP($A68,parlvotes_lh!$A$11:$ZZ$209,126,FALSE)=0,"",VLOOKUP($A68,parlvotes_lh!$A$11:$ZZ$209,126,FALSE)))</f>
        <v/>
      </c>
      <c r="Q68" s="235" t="str">
        <f>IF(ISERROR(VLOOKUP($A68,parlvotes_lh!$A$11:$ZZ$209,146,FALSE))=TRUE,"",IF(VLOOKUP($A68,parlvotes_lh!$A$11:$ZZ$209,146,FALSE)=0,"",VLOOKUP($A68,parlvotes_lh!$A$11:$ZZ$209,146,FALSE)))</f>
        <v/>
      </c>
      <c r="R68" s="235" t="str">
        <f>IF(ISERROR(VLOOKUP($A68,parlvotes_lh!$A$11:$ZZ$209,166,FALSE))=TRUE,"",IF(VLOOKUP($A68,parlvotes_lh!$A$11:$ZZ$209,166,FALSE)=0,"",VLOOKUP($A68,parlvotes_lh!$A$11:$ZZ$209,166,FALSE)))</f>
        <v/>
      </c>
      <c r="S68" s="235" t="str">
        <f>IF(ISERROR(VLOOKUP($A68,parlvotes_lh!$A$11:$ZZ$209,186,FALSE))=TRUE,"",IF(VLOOKUP($A68,parlvotes_lh!$A$11:$ZZ$209,186,FALSE)=0,"",VLOOKUP($A68,parlvotes_lh!$A$11:$ZZ$209,186,FALSE)))</f>
        <v/>
      </c>
      <c r="T68" s="235" t="str">
        <f>IF(ISERROR(VLOOKUP($A68,parlvotes_lh!$A$11:$ZZ$209,206,FALSE))=TRUE,"",IF(VLOOKUP($A68,parlvotes_lh!$A$11:$ZZ$209,206,FALSE)=0,"",VLOOKUP($A68,parlvotes_lh!$A$11:$ZZ$209,206,FALSE)))</f>
        <v/>
      </c>
      <c r="U68" s="235" t="str">
        <f>IF(ISERROR(VLOOKUP($A68,parlvotes_lh!$A$11:$ZZ$209,226,FALSE))=TRUE,"",IF(VLOOKUP($A68,parlvotes_lh!$A$11:$ZZ$209,226,FALSE)=0,"",VLOOKUP($A68,parlvotes_lh!$A$11:$ZZ$209,226,FALSE)))</f>
        <v/>
      </c>
      <c r="V68" s="235" t="str">
        <f>IF(ISERROR(VLOOKUP($A68,parlvotes_lh!$A$11:$ZZ$209,246,FALSE))=TRUE,"",IF(VLOOKUP($A68,parlvotes_lh!$A$11:$ZZ$209,246,FALSE)=0,"",VLOOKUP($A68,parlvotes_lh!$A$11:$ZZ$209,246,FALSE)))</f>
        <v/>
      </c>
      <c r="W68" s="235" t="str">
        <f>IF(ISERROR(VLOOKUP($A68,parlvotes_lh!$A$11:$ZZ$209,266,FALSE))=TRUE,"",IF(VLOOKUP($A68,parlvotes_lh!$A$11:$ZZ$209,266,FALSE)=0,"",VLOOKUP($A68,parlvotes_lh!$A$11:$ZZ$209,266,FALSE)))</f>
        <v/>
      </c>
      <c r="X68" s="235" t="str">
        <f>IF(ISERROR(VLOOKUP($A68,parlvotes_lh!$A$11:$ZZ$209,286,FALSE))=TRUE,"",IF(VLOOKUP($A68,parlvotes_lh!$A$11:$ZZ$209,286,FALSE)=0,"",VLOOKUP($A68,parlvotes_lh!$A$11:$ZZ$209,286,FALSE)))</f>
        <v/>
      </c>
      <c r="Y68" s="235" t="str">
        <f>IF(ISERROR(VLOOKUP($A68,parlvotes_lh!$A$11:$ZZ$209,306,FALSE))=TRUE,"",IF(VLOOKUP($A68,parlvotes_lh!$A$11:$ZZ$209,306,FALSE)=0,"",VLOOKUP($A68,parlvotes_lh!$A$11:$ZZ$209,306,FALSE)))</f>
        <v/>
      </c>
      <c r="Z68" s="235" t="str">
        <f>IF(ISERROR(VLOOKUP($A68,parlvotes_lh!$A$11:$ZZ$209,326,FALSE))=TRUE,"",IF(VLOOKUP($A68,parlvotes_lh!$A$11:$ZZ$209,326,FALSE)=0,"",VLOOKUP($A68,parlvotes_lh!$A$11:$ZZ$209,326,FALSE)))</f>
        <v/>
      </c>
      <c r="AA68" s="235" t="str">
        <f>IF(ISERROR(VLOOKUP($A68,parlvotes_lh!$A$11:$ZZ$209,346,FALSE))=TRUE,"",IF(VLOOKUP($A68,parlvotes_lh!$A$11:$ZZ$209,346,FALSE)=0,"",VLOOKUP($A68,parlvotes_lh!$A$11:$ZZ$209,346,FALSE)))</f>
        <v/>
      </c>
      <c r="AB68" s="235" t="str">
        <f>IF(ISERROR(VLOOKUP($A68,parlvotes_lh!$A$11:$ZZ$209,366,FALSE))=TRUE,"",IF(VLOOKUP($A68,parlvotes_lh!$A$11:$ZZ$209,366,FALSE)=0,"",VLOOKUP($A68,parlvotes_lh!$A$11:$ZZ$209,366,FALSE)))</f>
        <v/>
      </c>
      <c r="AC68" s="235" t="str">
        <f>IF(ISERROR(VLOOKUP($A68,parlvotes_lh!$A$11:$ZZ$209,386,FALSE))=TRUE,"",IF(VLOOKUP($A68,parlvotes_lh!$A$11:$ZZ$209,386,FALSE)=0,"",VLOOKUP($A68,parlvotes_lh!$A$11:$ZZ$209,386,FALSE)))</f>
        <v/>
      </c>
    </row>
    <row r="69" spans="1:29" ht="13.5" customHeight="1">
      <c r="A69" s="229" t="str">
        <f>IF(info_parties!A78="","",info_parties!A78)</f>
        <v/>
      </c>
      <c r="B69" s="127" t="str">
        <f>IF(A69="","",MID(info_weblinks!$C$3,32,3))</f>
        <v/>
      </c>
      <c r="C69" s="127" t="str">
        <f>IF(info_parties!G78="","",info_parties!G78)</f>
        <v/>
      </c>
      <c r="D69" s="127" t="str">
        <f>IF(info_parties!K78="","",info_parties!K78)</f>
        <v/>
      </c>
      <c r="E69" s="127" t="str">
        <f>IF(info_parties!H78="","",info_parties!H78)</f>
        <v/>
      </c>
      <c r="F69" s="230" t="str">
        <f t="shared" si="4"/>
        <v/>
      </c>
      <c r="G69" s="231" t="str">
        <f t="shared" si="5"/>
        <v/>
      </c>
      <c r="H69" s="232" t="str">
        <f t="shared" si="6"/>
        <v/>
      </c>
      <c r="I69" s="233" t="str">
        <f t="shared" si="7"/>
        <v/>
      </c>
      <c r="J69" s="234" t="str">
        <f>IF(ISERROR(VLOOKUP($A69,parlvotes_lh!$A$11:$ZZ$209,6,FALSE))=TRUE,"",IF(VLOOKUP($A69,parlvotes_lh!$A$11:$ZZ$209,6,FALSE)=0,"",VLOOKUP($A69,parlvotes_lh!$A$11:$ZZ$209,6,FALSE)))</f>
        <v/>
      </c>
      <c r="K69" s="234" t="str">
        <f>IF(ISERROR(VLOOKUP($A69,parlvotes_lh!$A$11:$ZZ$209,26,FALSE))=TRUE,"",IF(VLOOKUP($A69,parlvotes_lh!$A$11:$ZZ$209,26,FALSE)=0,"",VLOOKUP($A69,parlvotes_lh!$A$11:$ZZ$209,26,FALSE)))</f>
        <v/>
      </c>
      <c r="L69" s="234" t="str">
        <f>IF(ISERROR(VLOOKUP($A69,parlvotes_lh!$A$11:$ZZ$209,46,FALSE))=TRUE,"",IF(VLOOKUP($A69,parlvotes_lh!$A$11:$ZZ$209,46,FALSE)=0,"",VLOOKUP($A69,parlvotes_lh!$A$11:$ZZ$209,46,FALSE)))</f>
        <v/>
      </c>
      <c r="M69" s="234" t="str">
        <f>IF(ISERROR(VLOOKUP($A69,parlvotes_lh!$A$11:$ZZ$209,66,FALSE))=TRUE,"",IF(VLOOKUP($A69,parlvotes_lh!$A$11:$ZZ$209,66,FALSE)=0,"",VLOOKUP($A69,parlvotes_lh!$A$11:$ZZ$209,66,FALSE)))</f>
        <v/>
      </c>
      <c r="N69" s="234" t="str">
        <f>IF(ISERROR(VLOOKUP($A69,parlvotes_lh!$A$11:$ZZ$209,86,FALSE))=TRUE,"",IF(VLOOKUP($A69,parlvotes_lh!$A$11:$ZZ$209,86,FALSE)=0,"",VLOOKUP($A69,parlvotes_lh!$A$11:$ZZ$209,86,FALSE)))</f>
        <v/>
      </c>
      <c r="O69" s="234" t="str">
        <f>IF(ISERROR(VLOOKUP($A69,parlvotes_lh!$A$11:$ZZ$209,106,FALSE))=TRUE,"",IF(VLOOKUP($A69,parlvotes_lh!$A$11:$ZZ$209,106,FALSE)=0,"",VLOOKUP($A69,parlvotes_lh!$A$11:$ZZ$209,106,FALSE)))</f>
        <v/>
      </c>
      <c r="P69" s="234" t="str">
        <f>IF(ISERROR(VLOOKUP($A69,parlvotes_lh!$A$11:$ZZ$209,126,FALSE))=TRUE,"",IF(VLOOKUP($A69,parlvotes_lh!$A$11:$ZZ$209,126,FALSE)=0,"",VLOOKUP($A69,parlvotes_lh!$A$11:$ZZ$209,126,FALSE)))</f>
        <v/>
      </c>
      <c r="Q69" s="235" t="str">
        <f>IF(ISERROR(VLOOKUP($A69,parlvotes_lh!$A$11:$ZZ$209,146,FALSE))=TRUE,"",IF(VLOOKUP($A69,parlvotes_lh!$A$11:$ZZ$209,146,FALSE)=0,"",VLOOKUP($A69,parlvotes_lh!$A$11:$ZZ$209,146,FALSE)))</f>
        <v/>
      </c>
      <c r="R69" s="235" t="str">
        <f>IF(ISERROR(VLOOKUP($A69,parlvotes_lh!$A$11:$ZZ$209,166,FALSE))=TRUE,"",IF(VLOOKUP($A69,parlvotes_lh!$A$11:$ZZ$209,166,FALSE)=0,"",VLOOKUP($A69,parlvotes_lh!$A$11:$ZZ$209,166,FALSE)))</f>
        <v/>
      </c>
      <c r="S69" s="235" t="str">
        <f>IF(ISERROR(VLOOKUP($A69,parlvotes_lh!$A$11:$ZZ$209,186,FALSE))=TRUE,"",IF(VLOOKUP($A69,parlvotes_lh!$A$11:$ZZ$209,186,FALSE)=0,"",VLOOKUP($A69,parlvotes_lh!$A$11:$ZZ$209,186,FALSE)))</f>
        <v/>
      </c>
      <c r="T69" s="235" t="str">
        <f>IF(ISERROR(VLOOKUP($A69,parlvotes_lh!$A$11:$ZZ$209,206,FALSE))=TRUE,"",IF(VLOOKUP($A69,parlvotes_lh!$A$11:$ZZ$209,206,FALSE)=0,"",VLOOKUP($A69,parlvotes_lh!$A$11:$ZZ$209,206,FALSE)))</f>
        <v/>
      </c>
      <c r="U69" s="235" t="str">
        <f>IF(ISERROR(VLOOKUP($A69,parlvotes_lh!$A$11:$ZZ$209,226,FALSE))=TRUE,"",IF(VLOOKUP($A69,parlvotes_lh!$A$11:$ZZ$209,226,FALSE)=0,"",VLOOKUP($A69,parlvotes_lh!$A$11:$ZZ$209,226,FALSE)))</f>
        <v/>
      </c>
      <c r="V69" s="235" t="str">
        <f>IF(ISERROR(VLOOKUP($A69,parlvotes_lh!$A$11:$ZZ$209,246,FALSE))=TRUE,"",IF(VLOOKUP($A69,parlvotes_lh!$A$11:$ZZ$209,246,FALSE)=0,"",VLOOKUP($A69,parlvotes_lh!$A$11:$ZZ$209,246,FALSE)))</f>
        <v/>
      </c>
      <c r="W69" s="235" t="str">
        <f>IF(ISERROR(VLOOKUP($A69,parlvotes_lh!$A$11:$ZZ$209,266,FALSE))=TRUE,"",IF(VLOOKUP($A69,parlvotes_lh!$A$11:$ZZ$209,266,FALSE)=0,"",VLOOKUP($A69,parlvotes_lh!$A$11:$ZZ$209,266,FALSE)))</f>
        <v/>
      </c>
      <c r="X69" s="235" t="str">
        <f>IF(ISERROR(VLOOKUP($A69,parlvotes_lh!$A$11:$ZZ$209,286,FALSE))=TRUE,"",IF(VLOOKUP($A69,parlvotes_lh!$A$11:$ZZ$209,286,FALSE)=0,"",VLOOKUP($A69,parlvotes_lh!$A$11:$ZZ$209,286,FALSE)))</f>
        <v/>
      </c>
      <c r="Y69" s="235" t="str">
        <f>IF(ISERROR(VLOOKUP($A69,parlvotes_lh!$A$11:$ZZ$209,306,FALSE))=TRUE,"",IF(VLOOKUP($A69,parlvotes_lh!$A$11:$ZZ$209,306,FALSE)=0,"",VLOOKUP($A69,parlvotes_lh!$A$11:$ZZ$209,306,FALSE)))</f>
        <v/>
      </c>
      <c r="Z69" s="235" t="str">
        <f>IF(ISERROR(VLOOKUP($A69,parlvotes_lh!$A$11:$ZZ$209,326,FALSE))=TRUE,"",IF(VLOOKUP($A69,parlvotes_lh!$A$11:$ZZ$209,326,FALSE)=0,"",VLOOKUP($A69,parlvotes_lh!$A$11:$ZZ$209,326,FALSE)))</f>
        <v/>
      </c>
      <c r="AA69" s="235" t="str">
        <f>IF(ISERROR(VLOOKUP($A69,parlvotes_lh!$A$11:$ZZ$209,346,FALSE))=TRUE,"",IF(VLOOKUP($A69,parlvotes_lh!$A$11:$ZZ$209,346,FALSE)=0,"",VLOOKUP($A69,parlvotes_lh!$A$11:$ZZ$209,346,FALSE)))</f>
        <v/>
      </c>
      <c r="AB69" s="235" t="str">
        <f>IF(ISERROR(VLOOKUP($A69,parlvotes_lh!$A$11:$ZZ$209,366,FALSE))=TRUE,"",IF(VLOOKUP($A69,parlvotes_lh!$A$11:$ZZ$209,366,FALSE)=0,"",VLOOKUP($A69,parlvotes_lh!$A$11:$ZZ$209,366,FALSE)))</f>
        <v/>
      </c>
      <c r="AC69" s="235" t="str">
        <f>IF(ISERROR(VLOOKUP($A69,parlvotes_lh!$A$11:$ZZ$209,386,FALSE))=TRUE,"",IF(VLOOKUP($A69,parlvotes_lh!$A$11:$ZZ$209,386,FALSE)=0,"",VLOOKUP($A69,parlvotes_lh!$A$11:$ZZ$209,386,FALSE)))</f>
        <v/>
      </c>
    </row>
    <row r="70" spans="1:29" ht="13.5" customHeight="1">
      <c r="A70" s="229" t="str">
        <f>IF(info_parties!A79="","",info_parties!A79)</f>
        <v/>
      </c>
      <c r="B70" s="127" t="str">
        <f>IF(A70="","",MID(info_weblinks!$C$3,32,3))</f>
        <v/>
      </c>
      <c r="C70" s="127" t="str">
        <f>IF(info_parties!G79="","",info_parties!G79)</f>
        <v/>
      </c>
      <c r="D70" s="127" t="str">
        <f>IF(info_parties!K79="","",info_parties!K79)</f>
        <v/>
      </c>
      <c r="E70" s="127" t="str">
        <f>IF(info_parties!H79="","",info_parties!H79)</f>
        <v/>
      </c>
      <c r="F70" s="230" t="str">
        <f t="shared" si="4"/>
        <v/>
      </c>
      <c r="G70" s="231" t="str">
        <f t="shared" si="5"/>
        <v/>
      </c>
      <c r="H70" s="232" t="str">
        <f t="shared" si="6"/>
        <v/>
      </c>
      <c r="I70" s="233" t="str">
        <f t="shared" si="7"/>
        <v/>
      </c>
      <c r="J70" s="234" t="str">
        <f>IF(ISERROR(VLOOKUP($A70,parlvotes_lh!$A$11:$ZZ$209,6,FALSE))=TRUE,"",IF(VLOOKUP($A70,parlvotes_lh!$A$11:$ZZ$209,6,FALSE)=0,"",VLOOKUP($A70,parlvotes_lh!$A$11:$ZZ$209,6,FALSE)))</f>
        <v/>
      </c>
      <c r="K70" s="234" t="str">
        <f>IF(ISERROR(VLOOKUP($A70,parlvotes_lh!$A$11:$ZZ$209,26,FALSE))=TRUE,"",IF(VLOOKUP($A70,parlvotes_lh!$A$11:$ZZ$209,26,FALSE)=0,"",VLOOKUP($A70,parlvotes_lh!$A$11:$ZZ$209,26,FALSE)))</f>
        <v/>
      </c>
      <c r="L70" s="234" t="str">
        <f>IF(ISERROR(VLOOKUP($A70,parlvotes_lh!$A$11:$ZZ$209,46,FALSE))=TRUE,"",IF(VLOOKUP($A70,parlvotes_lh!$A$11:$ZZ$209,46,FALSE)=0,"",VLOOKUP($A70,parlvotes_lh!$A$11:$ZZ$209,46,FALSE)))</f>
        <v/>
      </c>
      <c r="M70" s="234" t="str">
        <f>IF(ISERROR(VLOOKUP($A70,parlvotes_lh!$A$11:$ZZ$209,66,FALSE))=TRUE,"",IF(VLOOKUP($A70,parlvotes_lh!$A$11:$ZZ$209,66,FALSE)=0,"",VLOOKUP($A70,parlvotes_lh!$A$11:$ZZ$209,66,FALSE)))</f>
        <v/>
      </c>
      <c r="N70" s="234" t="str">
        <f>IF(ISERROR(VLOOKUP($A70,parlvotes_lh!$A$11:$ZZ$209,86,FALSE))=TRUE,"",IF(VLOOKUP($A70,parlvotes_lh!$A$11:$ZZ$209,86,FALSE)=0,"",VLOOKUP($A70,parlvotes_lh!$A$11:$ZZ$209,86,FALSE)))</f>
        <v/>
      </c>
      <c r="O70" s="234" t="str">
        <f>IF(ISERROR(VLOOKUP($A70,parlvotes_lh!$A$11:$ZZ$209,106,FALSE))=TRUE,"",IF(VLOOKUP($A70,parlvotes_lh!$A$11:$ZZ$209,106,FALSE)=0,"",VLOOKUP($A70,parlvotes_lh!$A$11:$ZZ$209,106,FALSE)))</f>
        <v/>
      </c>
      <c r="P70" s="234" t="str">
        <f>IF(ISERROR(VLOOKUP($A70,parlvotes_lh!$A$11:$ZZ$209,126,FALSE))=TRUE,"",IF(VLOOKUP($A70,parlvotes_lh!$A$11:$ZZ$209,126,FALSE)=0,"",VLOOKUP($A70,parlvotes_lh!$A$11:$ZZ$209,126,FALSE)))</f>
        <v/>
      </c>
      <c r="Q70" s="235" t="str">
        <f>IF(ISERROR(VLOOKUP($A70,parlvotes_lh!$A$11:$ZZ$209,146,FALSE))=TRUE,"",IF(VLOOKUP($A70,parlvotes_lh!$A$11:$ZZ$209,146,FALSE)=0,"",VLOOKUP($A70,parlvotes_lh!$A$11:$ZZ$209,146,FALSE)))</f>
        <v/>
      </c>
      <c r="R70" s="235" t="str">
        <f>IF(ISERROR(VLOOKUP($A70,parlvotes_lh!$A$11:$ZZ$209,166,FALSE))=TRUE,"",IF(VLOOKUP($A70,parlvotes_lh!$A$11:$ZZ$209,166,FALSE)=0,"",VLOOKUP($A70,parlvotes_lh!$A$11:$ZZ$209,166,FALSE)))</f>
        <v/>
      </c>
      <c r="S70" s="235" t="str">
        <f>IF(ISERROR(VLOOKUP($A70,parlvotes_lh!$A$11:$ZZ$209,186,FALSE))=TRUE,"",IF(VLOOKUP($A70,parlvotes_lh!$A$11:$ZZ$209,186,FALSE)=0,"",VLOOKUP($A70,parlvotes_lh!$A$11:$ZZ$209,186,FALSE)))</f>
        <v/>
      </c>
      <c r="T70" s="235" t="str">
        <f>IF(ISERROR(VLOOKUP($A70,parlvotes_lh!$A$11:$ZZ$209,206,FALSE))=TRUE,"",IF(VLOOKUP($A70,parlvotes_lh!$A$11:$ZZ$209,206,FALSE)=0,"",VLOOKUP($A70,parlvotes_lh!$A$11:$ZZ$209,206,FALSE)))</f>
        <v/>
      </c>
      <c r="U70" s="235" t="str">
        <f>IF(ISERROR(VLOOKUP($A70,parlvotes_lh!$A$11:$ZZ$209,226,FALSE))=TRUE,"",IF(VLOOKUP($A70,parlvotes_lh!$A$11:$ZZ$209,226,FALSE)=0,"",VLOOKUP($A70,parlvotes_lh!$A$11:$ZZ$209,226,FALSE)))</f>
        <v/>
      </c>
      <c r="V70" s="235" t="str">
        <f>IF(ISERROR(VLOOKUP($A70,parlvotes_lh!$A$11:$ZZ$209,246,FALSE))=TRUE,"",IF(VLOOKUP($A70,parlvotes_lh!$A$11:$ZZ$209,246,FALSE)=0,"",VLOOKUP($A70,parlvotes_lh!$A$11:$ZZ$209,246,FALSE)))</f>
        <v/>
      </c>
      <c r="W70" s="235" t="str">
        <f>IF(ISERROR(VLOOKUP($A70,parlvotes_lh!$A$11:$ZZ$209,266,FALSE))=TRUE,"",IF(VLOOKUP($A70,parlvotes_lh!$A$11:$ZZ$209,266,FALSE)=0,"",VLOOKUP($A70,parlvotes_lh!$A$11:$ZZ$209,266,FALSE)))</f>
        <v/>
      </c>
      <c r="X70" s="235" t="str">
        <f>IF(ISERROR(VLOOKUP($A70,parlvotes_lh!$A$11:$ZZ$209,286,FALSE))=TRUE,"",IF(VLOOKUP($A70,parlvotes_lh!$A$11:$ZZ$209,286,FALSE)=0,"",VLOOKUP($A70,parlvotes_lh!$A$11:$ZZ$209,286,FALSE)))</f>
        <v/>
      </c>
      <c r="Y70" s="235" t="str">
        <f>IF(ISERROR(VLOOKUP($A70,parlvotes_lh!$A$11:$ZZ$209,306,FALSE))=TRUE,"",IF(VLOOKUP($A70,parlvotes_lh!$A$11:$ZZ$209,306,FALSE)=0,"",VLOOKUP($A70,parlvotes_lh!$A$11:$ZZ$209,306,FALSE)))</f>
        <v/>
      </c>
      <c r="Z70" s="235" t="str">
        <f>IF(ISERROR(VLOOKUP($A70,parlvotes_lh!$A$11:$ZZ$209,326,FALSE))=TRUE,"",IF(VLOOKUP($A70,parlvotes_lh!$A$11:$ZZ$209,326,FALSE)=0,"",VLOOKUP($A70,parlvotes_lh!$A$11:$ZZ$209,326,FALSE)))</f>
        <v/>
      </c>
      <c r="AA70" s="235" t="str">
        <f>IF(ISERROR(VLOOKUP($A70,parlvotes_lh!$A$11:$ZZ$209,346,FALSE))=TRUE,"",IF(VLOOKUP($A70,parlvotes_lh!$A$11:$ZZ$209,346,FALSE)=0,"",VLOOKUP($A70,parlvotes_lh!$A$11:$ZZ$209,346,FALSE)))</f>
        <v/>
      </c>
      <c r="AB70" s="235" t="str">
        <f>IF(ISERROR(VLOOKUP($A70,parlvotes_lh!$A$11:$ZZ$209,366,FALSE))=TRUE,"",IF(VLOOKUP($A70,parlvotes_lh!$A$11:$ZZ$209,366,FALSE)=0,"",VLOOKUP($A70,parlvotes_lh!$A$11:$ZZ$209,366,FALSE)))</f>
        <v/>
      </c>
      <c r="AC70" s="235" t="str">
        <f>IF(ISERROR(VLOOKUP($A70,parlvotes_lh!$A$11:$ZZ$209,386,FALSE))=TRUE,"",IF(VLOOKUP($A70,parlvotes_lh!$A$11:$ZZ$209,386,FALSE)=0,"",VLOOKUP($A70,parlvotes_lh!$A$11:$ZZ$209,386,FALSE)))</f>
        <v/>
      </c>
    </row>
    <row r="71" spans="1:29" ht="13.5" customHeight="1">
      <c r="A71" s="229" t="str">
        <f>IF(info_parties!A80="","",info_parties!A80)</f>
        <v/>
      </c>
      <c r="B71" s="127" t="str">
        <f>IF(A71="","",MID(info_weblinks!$C$3,32,3))</f>
        <v/>
      </c>
      <c r="C71" s="127" t="str">
        <f>IF(info_parties!G80="","",info_parties!G80)</f>
        <v/>
      </c>
      <c r="D71" s="127" t="str">
        <f>IF(info_parties!K80="","",info_parties!K80)</f>
        <v/>
      </c>
      <c r="E71" s="127" t="str">
        <f>IF(info_parties!H80="","",info_parties!H80)</f>
        <v/>
      </c>
      <c r="F71" s="230" t="str">
        <f t="shared" si="4"/>
        <v/>
      </c>
      <c r="G71" s="231" t="str">
        <f t="shared" si="5"/>
        <v/>
      </c>
      <c r="H71" s="232" t="str">
        <f t="shared" si="6"/>
        <v/>
      </c>
      <c r="I71" s="233" t="str">
        <f t="shared" si="7"/>
        <v/>
      </c>
      <c r="J71" s="234" t="str">
        <f>IF(ISERROR(VLOOKUP($A71,parlvotes_lh!$A$11:$ZZ$209,6,FALSE))=TRUE,"",IF(VLOOKUP($A71,parlvotes_lh!$A$11:$ZZ$209,6,FALSE)=0,"",VLOOKUP($A71,parlvotes_lh!$A$11:$ZZ$209,6,FALSE)))</f>
        <v/>
      </c>
      <c r="K71" s="234" t="str">
        <f>IF(ISERROR(VLOOKUP($A71,parlvotes_lh!$A$11:$ZZ$209,26,FALSE))=TRUE,"",IF(VLOOKUP($A71,parlvotes_lh!$A$11:$ZZ$209,26,FALSE)=0,"",VLOOKUP($A71,parlvotes_lh!$A$11:$ZZ$209,26,FALSE)))</f>
        <v/>
      </c>
      <c r="L71" s="234" t="str">
        <f>IF(ISERROR(VLOOKUP($A71,parlvotes_lh!$A$11:$ZZ$209,46,FALSE))=TRUE,"",IF(VLOOKUP($A71,parlvotes_lh!$A$11:$ZZ$209,46,FALSE)=0,"",VLOOKUP($A71,parlvotes_lh!$A$11:$ZZ$209,46,FALSE)))</f>
        <v/>
      </c>
      <c r="M71" s="234" t="str">
        <f>IF(ISERROR(VLOOKUP($A71,parlvotes_lh!$A$11:$ZZ$209,66,FALSE))=TRUE,"",IF(VLOOKUP($A71,parlvotes_lh!$A$11:$ZZ$209,66,FALSE)=0,"",VLOOKUP($A71,parlvotes_lh!$A$11:$ZZ$209,66,FALSE)))</f>
        <v/>
      </c>
      <c r="N71" s="234" t="str">
        <f>IF(ISERROR(VLOOKUP($A71,parlvotes_lh!$A$11:$ZZ$209,86,FALSE))=TRUE,"",IF(VLOOKUP($A71,parlvotes_lh!$A$11:$ZZ$209,86,FALSE)=0,"",VLOOKUP($A71,parlvotes_lh!$A$11:$ZZ$209,86,FALSE)))</f>
        <v/>
      </c>
      <c r="O71" s="234" t="str">
        <f>IF(ISERROR(VLOOKUP($A71,parlvotes_lh!$A$11:$ZZ$209,106,FALSE))=TRUE,"",IF(VLOOKUP($A71,parlvotes_lh!$A$11:$ZZ$209,106,FALSE)=0,"",VLOOKUP($A71,parlvotes_lh!$A$11:$ZZ$209,106,FALSE)))</f>
        <v/>
      </c>
      <c r="P71" s="234" t="str">
        <f>IF(ISERROR(VLOOKUP($A71,parlvotes_lh!$A$11:$ZZ$209,126,FALSE))=TRUE,"",IF(VLOOKUP($A71,parlvotes_lh!$A$11:$ZZ$209,126,FALSE)=0,"",VLOOKUP($A71,parlvotes_lh!$A$11:$ZZ$209,126,FALSE)))</f>
        <v/>
      </c>
      <c r="Q71" s="235" t="str">
        <f>IF(ISERROR(VLOOKUP($A71,parlvotes_lh!$A$11:$ZZ$209,146,FALSE))=TRUE,"",IF(VLOOKUP($A71,parlvotes_lh!$A$11:$ZZ$209,146,FALSE)=0,"",VLOOKUP($A71,parlvotes_lh!$A$11:$ZZ$209,146,FALSE)))</f>
        <v/>
      </c>
      <c r="R71" s="235" t="str">
        <f>IF(ISERROR(VLOOKUP($A71,parlvotes_lh!$A$11:$ZZ$209,166,FALSE))=TRUE,"",IF(VLOOKUP($A71,parlvotes_lh!$A$11:$ZZ$209,166,FALSE)=0,"",VLOOKUP($A71,parlvotes_lh!$A$11:$ZZ$209,166,FALSE)))</f>
        <v/>
      </c>
      <c r="S71" s="235" t="str">
        <f>IF(ISERROR(VLOOKUP($A71,parlvotes_lh!$A$11:$ZZ$209,186,FALSE))=TRUE,"",IF(VLOOKUP($A71,parlvotes_lh!$A$11:$ZZ$209,186,FALSE)=0,"",VLOOKUP($A71,parlvotes_lh!$A$11:$ZZ$209,186,FALSE)))</f>
        <v/>
      </c>
      <c r="T71" s="235" t="str">
        <f>IF(ISERROR(VLOOKUP($A71,parlvotes_lh!$A$11:$ZZ$209,206,FALSE))=TRUE,"",IF(VLOOKUP($A71,parlvotes_lh!$A$11:$ZZ$209,206,FALSE)=0,"",VLOOKUP($A71,parlvotes_lh!$A$11:$ZZ$209,206,FALSE)))</f>
        <v/>
      </c>
      <c r="U71" s="235" t="str">
        <f>IF(ISERROR(VLOOKUP($A71,parlvotes_lh!$A$11:$ZZ$209,226,FALSE))=TRUE,"",IF(VLOOKUP($A71,parlvotes_lh!$A$11:$ZZ$209,226,FALSE)=0,"",VLOOKUP($A71,parlvotes_lh!$A$11:$ZZ$209,226,FALSE)))</f>
        <v/>
      </c>
      <c r="V71" s="235" t="str">
        <f>IF(ISERROR(VLOOKUP($A71,parlvotes_lh!$A$11:$ZZ$209,246,FALSE))=TRUE,"",IF(VLOOKUP($A71,parlvotes_lh!$A$11:$ZZ$209,246,FALSE)=0,"",VLOOKUP($A71,parlvotes_lh!$A$11:$ZZ$209,246,FALSE)))</f>
        <v/>
      </c>
      <c r="W71" s="235" t="str">
        <f>IF(ISERROR(VLOOKUP($A71,parlvotes_lh!$A$11:$ZZ$209,266,FALSE))=TRUE,"",IF(VLOOKUP($A71,parlvotes_lh!$A$11:$ZZ$209,266,FALSE)=0,"",VLOOKUP($A71,parlvotes_lh!$A$11:$ZZ$209,266,FALSE)))</f>
        <v/>
      </c>
      <c r="X71" s="235" t="str">
        <f>IF(ISERROR(VLOOKUP($A71,parlvotes_lh!$A$11:$ZZ$209,286,FALSE))=TRUE,"",IF(VLOOKUP($A71,parlvotes_lh!$A$11:$ZZ$209,286,FALSE)=0,"",VLOOKUP($A71,parlvotes_lh!$A$11:$ZZ$209,286,FALSE)))</f>
        <v/>
      </c>
      <c r="Y71" s="235" t="str">
        <f>IF(ISERROR(VLOOKUP($A71,parlvotes_lh!$A$11:$ZZ$209,306,FALSE))=TRUE,"",IF(VLOOKUP($A71,parlvotes_lh!$A$11:$ZZ$209,306,FALSE)=0,"",VLOOKUP($A71,parlvotes_lh!$A$11:$ZZ$209,306,FALSE)))</f>
        <v/>
      </c>
      <c r="Z71" s="235" t="str">
        <f>IF(ISERROR(VLOOKUP($A71,parlvotes_lh!$A$11:$ZZ$209,326,FALSE))=TRUE,"",IF(VLOOKUP($A71,parlvotes_lh!$A$11:$ZZ$209,326,FALSE)=0,"",VLOOKUP($A71,parlvotes_lh!$A$11:$ZZ$209,326,FALSE)))</f>
        <v/>
      </c>
      <c r="AA71" s="235" t="str">
        <f>IF(ISERROR(VLOOKUP($A71,parlvotes_lh!$A$11:$ZZ$209,346,FALSE))=TRUE,"",IF(VLOOKUP($A71,parlvotes_lh!$A$11:$ZZ$209,346,FALSE)=0,"",VLOOKUP($A71,parlvotes_lh!$A$11:$ZZ$209,346,FALSE)))</f>
        <v/>
      </c>
      <c r="AB71" s="235" t="str">
        <f>IF(ISERROR(VLOOKUP($A71,parlvotes_lh!$A$11:$ZZ$209,366,FALSE))=TRUE,"",IF(VLOOKUP($A71,parlvotes_lh!$A$11:$ZZ$209,366,FALSE)=0,"",VLOOKUP($A71,parlvotes_lh!$A$11:$ZZ$209,366,FALSE)))</f>
        <v/>
      </c>
      <c r="AC71" s="235" t="str">
        <f>IF(ISERROR(VLOOKUP($A71,parlvotes_lh!$A$11:$ZZ$209,386,FALSE))=TRUE,"",IF(VLOOKUP($A71,parlvotes_lh!$A$11:$ZZ$209,386,FALSE)=0,"",VLOOKUP($A71,parlvotes_lh!$A$11:$ZZ$209,386,FALSE)))</f>
        <v/>
      </c>
    </row>
    <row r="72" spans="1:29" ht="13.5" customHeight="1">
      <c r="A72" s="229" t="str">
        <f>IF(info_parties!A81="","",info_parties!A81)</f>
        <v/>
      </c>
      <c r="B72" s="127" t="str">
        <f>IF(A72="","",MID(info_weblinks!$C$3,32,3))</f>
        <v/>
      </c>
      <c r="C72" s="127" t="str">
        <f>IF(info_parties!G81="","",info_parties!G81)</f>
        <v/>
      </c>
      <c r="D72" s="127" t="str">
        <f>IF(info_parties!K81="","",info_parties!K81)</f>
        <v/>
      </c>
      <c r="E72" s="127" t="str">
        <f>IF(info_parties!H81="","",info_parties!H81)</f>
        <v/>
      </c>
      <c r="F72" s="230" t="str">
        <f t="shared" si="4"/>
        <v/>
      </c>
      <c r="G72" s="231" t="str">
        <f t="shared" si="5"/>
        <v/>
      </c>
      <c r="H72" s="232" t="str">
        <f t="shared" si="6"/>
        <v/>
      </c>
      <c r="I72" s="233" t="str">
        <f t="shared" si="7"/>
        <v/>
      </c>
      <c r="J72" s="234" t="str">
        <f>IF(ISERROR(VLOOKUP($A72,parlvotes_lh!$A$11:$ZZ$209,6,FALSE))=TRUE,"",IF(VLOOKUP($A72,parlvotes_lh!$A$11:$ZZ$209,6,FALSE)=0,"",VLOOKUP($A72,parlvotes_lh!$A$11:$ZZ$209,6,FALSE)))</f>
        <v/>
      </c>
      <c r="K72" s="234" t="str">
        <f>IF(ISERROR(VLOOKUP($A72,parlvotes_lh!$A$11:$ZZ$209,26,FALSE))=TRUE,"",IF(VLOOKUP($A72,parlvotes_lh!$A$11:$ZZ$209,26,FALSE)=0,"",VLOOKUP($A72,parlvotes_lh!$A$11:$ZZ$209,26,FALSE)))</f>
        <v/>
      </c>
      <c r="L72" s="234" t="str">
        <f>IF(ISERROR(VLOOKUP($A72,parlvotes_lh!$A$11:$ZZ$209,46,FALSE))=TRUE,"",IF(VLOOKUP($A72,parlvotes_lh!$A$11:$ZZ$209,46,FALSE)=0,"",VLOOKUP($A72,parlvotes_lh!$A$11:$ZZ$209,46,FALSE)))</f>
        <v/>
      </c>
      <c r="M72" s="234" t="str">
        <f>IF(ISERROR(VLOOKUP($A72,parlvotes_lh!$A$11:$ZZ$209,66,FALSE))=TRUE,"",IF(VLOOKUP($A72,parlvotes_lh!$A$11:$ZZ$209,66,FALSE)=0,"",VLOOKUP($A72,parlvotes_lh!$A$11:$ZZ$209,66,FALSE)))</f>
        <v/>
      </c>
      <c r="N72" s="234" t="str">
        <f>IF(ISERROR(VLOOKUP($A72,parlvotes_lh!$A$11:$ZZ$209,86,FALSE))=TRUE,"",IF(VLOOKUP($A72,parlvotes_lh!$A$11:$ZZ$209,86,FALSE)=0,"",VLOOKUP($A72,parlvotes_lh!$A$11:$ZZ$209,86,FALSE)))</f>
        <v/>
      </c>
      <c r="O72" s="234" t="str">
        <f>IF(ISERROR(VLOOKUP($A72,parlvotes_lh!$A$11:$ZZ$209,106,FALSE))=TRUE,"",IF(VLOOKUP($A72,parlvotes_lh!$A$11:$ZZ$209,106,FALSE)=0,"",VLOOKUP($A72,parlvotes_lh!$A$11:$ZZ$209,106,FALSE)))</f>
        <v/>
      </c>
      <c r="P72" s="234" t="str">
        <f>IF(ISERROR(VLOOKUP($A72,parlvotes_lh!$A$11:$ZZ$209,126,FALSE))=TRUE,"",IF(VLOOKUP($A72,parlvotes_lh!$A$11:$ZZ$209,126,FALSE)=0,"",VLOOKUP($A72,parlvotes_lh!$A$11:$ZZ$209,126,FALSE)))</f>
        <v/>
      </c>
      <c r="Q72" s="235" t="str">
        <f>IF(ISERROR(VLOOKUP($A72,parlvotes_lh!$A$11:$ZZ$209,146,FALSE))=TRUE,"",IF(VLOOKUP($A72,parlvotes_lh!$A$11:$ZZ$209,146,FALSE)=0,"",VLOOKUP($A72,parlvotes_lh!$A$11:$ZZ$209,146,FALSE)))</f>
        <v/>
      </c>
      <c r="R72" s="235" t="str">
        <f>IF(ISERROR(VLOOKUP($A72,parlvotes_lh!$A$11:$ZZ$209,166,FALSE))=TRUE,"",IF(VLOOKUP($A72,parlvotes_lh!$A$11:$ZZ$209,166,FALSE)=0,"",VLOOKUP($A72,parlvotes_lh!$A$11:$ZZ$209,166,FALSE)))</f>
        <v/>
      </c>
      <c r="S72" s="235" t="str">
        <f>IF(ISERROR(VLOOKUP($A72,parlvotes_lh!$A$11:$ZZ$209,186,FALSE))=TRUE,"",IF(VLOOKUP($A72,parlvotes_lh!$A$11:$ZZ$209,186,FALSE)=0,"",VLOOKUP($A72,parlvotes_lh!$A$11:$ZZ$209,186,FALSE)))</f>
        <v/>
      </c>
      <c r="T72" s="235" t="str">
        <f>IF(ISERROR(VLOOKUP($A72,parlvotes_lh!$A$11:$ZZ$209,206,FALSE))=TRUE,"",IF(VLOOKUP($A72,parlvotes_lh!$A$11:$ZZ$209,206,FALSE)=0,"",VLOOKUP($A72,parlvotes_lh!$A$11:$ZZ$209,206,FALSE)))</f>
        <v/>
      </c>
      <c r="U72" s="235" t="str">
        <f>IF(ISERROR(VLOOKUP($A72,parlvotes_lh!$A$11:$ZZ$209,226,FALSE))=TRUE,"",IF(VLOOKUP($A72,parlvotes_lh!$A$11:$ZZ$209,226,FALSE)=0,"",VLOOKUP($A72,parlvotes_lh!$A$11:$ZZ$209,226,FALSE)))</f>
        <v/>
      </c>
      <c r="V72" s="235" t="str">
        <f>IF(ISERROR(VLOOKUP($A72,parlvotes_lh!$A$11:$ZZ$209,246,FALSE))=TRUE,"",IF(VLOOKUP($A72,parlvotes_lh!$A$11:$ZZ$209,246,FALSE)=0,"",VLOOKUP($A72,parlvotes_lh!$A$11:$ZZ$209,246,FALSE)))</f>
        <v/>
      </c>
      <c r="W72" s="235" t="str">
        <f>IF(ISERROR(VLOOKUP($A72,parlvotes_lh!$A$11:$ZZ$209,266,FALSE))=TRUE,"",IF(VLOOKUP($A72,parlvotes_lh!$A$11:$ZZ$209,266,FALSE)=0,"",VLOOKUP($A72,parlvotes_lh!$A$11:$ZZ$209,266,FALSE)))</f>
        <v/>
      </c>
      <c r="X72" s="235" t="str">
        <f>IF(ISERROR(VLOOKUP($A72,parlvotes_lh!$A$11:$ZZ$209,286,FALSE))=TRUE,"",IF(VLOOKUP($A72,parlvotes_lh!$A$11:$ZZ$209,286,FALSE)=0,"",VLOOKUP($A72,parlvotes_lh!$A$11:$ZZ$209,286,FALSE)))</f>
        <v/>
      </c>
      <c r="Y72" s="235" t="str">
        <f>IF(ISERROR(VLOOKUP($A72,parlvotes_lh!$A$11:$ZZ$209,306,FALSE))=TRUE,"",IF(VLOOKUP($A72,parlvotes_lh!$A$11:$ZZ$209,306,FALSE)=0,"",VLOOKUP($A72,parlvotes_lh!$A$11:$ZZ$209,306,FALSE)))</f>
        <v/>
      </c>
      <c r="Z72" s="235" t="str">
        <f>IF(ISERROR(VLOOKUP($A72,parlvotes_lh!$A$11:$ZZ$209,326,FALSE))=TRUE,"",IF(VLOOKUP($A72,parlvotes_lh!$A$11:$ZZ$209,326,FALSE)=0,"",VLOOKUP($A72,parlvotes_lh!$A$11:$ZZ$209,326,FALSE)))</f>
        <v/>
      </c>
      <c r="AA72" s="235" t="str">
        <f>IF(ISERROR(VLOOKUP($A72,parlvotes_lh!$A$11:$ZZ$209,346,FALSE))=TRUE,"",IF(VLOOKUP($A72,parlvotes_lh!$A$11:$ZZ$209,346,FALSE)=0,"",VLOOKUP($A72,parlvotes_lh!$A$11:$ZZ$209,346,FALSE)))</f>
        <v/>
      </c>
      <c r="AB72" s="235" t="str">
        <f>IF(ISERROR(VLOOKUP($A72,parlvotes_lh!$A$11:$ZZ$209,366,FALSE))=TRUE,"",IF(VLOOKUP($A72,parlvotes_lh!$A$11:$ZZ$209,366,FALSE)=0,"",VLOOKUP($A72,parlvotes_lh!$A$11:$ZZ$209,366,FALSE)))</f>
        <v/>
      </c>
      <c r="AC72" s="235" t="str">
        <f>IF(ISERROR(VLOOKUP($A72,parlvotes_lh!$A$11:$ZZ$209,386,FALSE))=TRUE,"",IF(VLOOKUP($A72,parlvotes_lh!$A$11:$ZZ$209,386,FALSE)=0,"",VLOOKUP($A72,parlvotes_lh!$A$11:$ZZ$209,386,FALSE)))</f>
        <v/>
      </c>
    </row>
    <row r="73" spans="1:29" ht="13.5" customHeight="1">
      <c r="A73" s="229" t="str">
        <f>IF(info_parties!A82="","",info_parties!A82)</f>
        <v/>
      </c>
      <c r="B73" s="127" t="str">
        <f>IF(A73="","",MID(info_weblinks!$C$3,32,3))</f>
        <v/>
      </c>
      <c r="C73" s="127" t="str">
        <f>IF(info_parties!G82="","",info_parties!G82)</f>
        <v/>
      </c>
      <c r="D73" s="127" t="str">
        <f>IF(info_parties!K82="","",info_parties!K82)</f>
        <v/>
      </c>
      <c r="E73" s="127" t="str">
        <f>IF(info_parties!H82="","",info_parties!H82)</f>
        <v/>
      </c>
      <c r="F73" s="230" t="str">
        <f t="shared" si="4"/>
        <v/>
      </c>
      <c r="G73" s="231" t="str">
        <f t="shared" si="5"/>
        <v/>
      </c>
      <c r="H73" s="232" t="str">
        <f t="shared" si="6"/>
        <v/>
      </c>
      <c r="I73" s="233" t="str">
        <f t="shared" si="7"/>
        <v/>
      </c>
      <c r="J73" s="234" t="str">
        <f>IF(ISERROR(VLOOKUP($A73,parlvotes_lh!$A$11:$ZZ$209,6,FALSE))=TRUE,"",IF(VLOOKUP($A73,parlvotes_lh!$A$11:$ZZ$209,6,FALSE)=0,"",VLOOKUP($A73,parlvotes_lh!$A$11:$ZZ$209,6,FALSE)))</f>
        <v/>
      </c>
      <c r="K73" s="234" t="str">
        <f>IF(ISERROR(VLOOKUP($A73,parlvotes_lh!$A$11:$ZZ$209,26,FALSE))=TRUE,"",IF(VLOOKUP($A73,parlvotes_lh!$A$11:$ZZ$209,26,FALSE)=0,"",VLOOKUP($A73,parlvotes_lh!$A$11:$ZZ$209,26,FALSE)))</f>
        <v/>
      </c>
      <c r="L73" s="234" t="str">
        <f>IF(ISERROR(VLOOKUP($A73,parlvotes_lh!$A$11:$ZZ$209,46,FALSE))=TRUE,"",IF(VLOOKUP($A73,parlvotes_lh!$A$11:$ZZ$209,46,FALSE)=0,"",VLOOKUP($A73,parlvotes_lh!$A$11:$ZZ$209,46,FALSE)))</f>
        <v/>
      </c>
      <c r="M73" s="234" t="str">
        <f>IF(ISERROR(VLOOKUP($A73,parlvotes_lh!$A$11:$ZZ$209,66,FALSE))=TRUE,"",IF(VLOOKUP($A73,parlvotes_lh!$A$11:$ZZ$209,66,FALSE)=0,"",VLOOKUP($A73,parlvotes_lh!$A$11:$ZZ$209,66,FALSE)))</f>
        <v/>
      </c>
      <c r="N73" s="234" t="str">
        <f>IF(ISERROR(VLOOKUP($A73,parlvotes_lh!$A$11:$ZZ$209,86,FALSE))=TRUE,"",IF(VLOOKUP($A73,parlvotes_lh!$A$11:$ZZ$209,86,FALSE)=0,"",VLOOKUP($A73,parlvotes_lh!$A$11:$ZZ$209,86,FALSE)))</f>
        <v/>
      </c>
      <c r="O73" s="234" t="str">
        <f>IF(ISERROR(VLOOKUP($A73,parlvotes_lh!$A$11:$ZZ$209,106,FALSE))=TRUE,"",IF(VLOOKUP($A73,parlvotes_lh!$A$11:$ZZ$209,106,FALSE)=0,"",VLOOKUP($A73,parlvotes_lh!$A$11:$ZZ$209,106,FALSE)))</f>
        <v/>
      </c>
      <c r="P73" s="234" t="str">
        <f>IF(ISERROR(VLOOKUP($A73,parlvotes_lh!$A$11:$ZZ$209,126,FALSE))=TRUE,"",IF(VLOOKUP($A73,parlvotes_lh!$A$11:$ZZ$209,126,FALSE)=0,"",VLOOKUP($A73,parlvotes_lh!$A$11:$ZZ$209,126,FALSE)))</f>
        <v/>
      </c>
      <c r="Q73" s="235" t="str">
        <f>IF(ISERROR(VLOOKUP($A73,parlvotes_lh!$A$11:$ZZ$209,146,FALSE))=TRUE,"",IF(VLOOKUP($A73,parlvotes_lh!$A$11:$ZZ$209,146,FALSE)=0,"",VLOOKUP($A73,parlvotes_lh!$A$11:$ZZ$209,146,FALSE)))</f>
        <v/>
      </c>
      <c r="R73" s="235" t="str">
        <f>IF(ISERROR(VLOOKUP($A73,parlvotes_lh!$A$11:$ZZ$209,166,FALSE))=TRUE,"",IF(VLOOKUP($A73,parlvotes_lh!$A$11:$ZZ$209,166,FALSE)=0,"",VLOOKUP($A73,parlvotes_lh!$A$11:$ZZ$209,166,FALSE)))</f>
        <v/>
      </c>
      <c r="S73" s="235" t="str">
        <f>IF(ISERROR(VLOOKUP($A73,parlvotes_lh!$A$11:$ZZ$209,186,FALSE))=TRUE,"",IF(VLOOKUP($A73,parlvotes_lh!$A$11:$ZZ$209,186,FALSE)=0,"",VLOOKUP($A73,parlvotes_lh!$A$11:$ZZ$209,186,FALSE)))</f>
        <v/>
      </c>
      <c r="T73" s="235" t="str">
        <f>IF(ISERROR(VLOOKUP($A73,parlvotes_lh!$A$11:$ZZ$209,206,FALSE))=TRUE,"",IF(VLOOKUP($A73,parlvotes_lh!$A$11:$ZZ$209,206,FALSE)=0,"",VLOOKUP($A73,parlvotes_lh!$A$11:$ZZ$209,206,FALSE)))</f>
        <v/>
      </c>
      <c r="U73" s="235" t="str">
        <f>IF(ISERROR(VLOOKUP($A73,parlvotes_lh!$A$11:$ZZ$209,226,FALSE))=TRUE,"",IF(VLOOKUP($A73,parlvotes_lh!$A$11:$ZZ$209,226,FALSE)=0,"",VLOOKUP($A73,parlvotes_lh!$A$11:$ZZ$209,226,FALSE)))</f>
        <v/>
      </c>
      <c r="V73" s="235" t="str">
        <f>IF(ISERROR(VLOOKUP($A73,parlvotes_lh!$A$11:$ZZ$209,246,FALSE))=TRUE,"",IF(VLOOKUP($A73,parlvotes_lh!$A$11:$ZZ$209,246,FALSE)=0,"",VLOOKUP($A73,parlvotes_lh!$A$11:$ZZ$209,246,FALSE)))</f>
        <v/>
      </c>
      <c r="W73" s="235" t="str">
        <f>IF(ISERROR(VLOOKUP($A73,parlvotes_lh!$A$11:$ZZ$209,266,FALSE))=TRUE,"",IF(VLOOKUP($A73,parlvotes_lh!$A$11:$ZZ$209,266,FALSE)=0,"",VLOOKUP($A73,parlvotes_lh!$A$11:$ZZ$209,266,FALSE)))</f>
        <v/>
      </c>
      <c r="X73" s="235" t="str">
        <f>IF(ISERROR(VLOOKUP($A73,parlvotes_lh!$A$11:$ZZ$209,286,FALSE))=TRUE,"",IF(VLOOKUP($A73,parlvotes_lh!$A$11:$ZZ$209,286,FALSE)=0,"",VLOOKUP($A73,parlvotes_lh!$A$11:$ZZ$209,286,FALSE)))</f>
        <v/>
      </c>
      <c r="Y73" s="235" t="str">
        <f>IF(ISERROR(VLOOKUP($A73,parlvotes_lh!$A$11:$ZZ$209,306,FALSE))=TRUE,"",IF(VLOOKUP($A73,parlvotes_lh!$A$11:$ZZ$209,306,FALSE)=0,"",VLOOKUP($A73,parlvotes_lh!$A$11:$ZZ$209,306,FALSE)))</f>
        <v/>
      </c>
      <c r="Z73" s="235" t="str">
        <f>IF(ISERROR(VLOOKUP($A73,parlvotes_lh!$A$11:$ZZ$209,326,FALSE))=TRUE,"",IF(VLOOKUP($A73,parlvotes_lh!$A$11:$ZZ$209,326,FALSE)=0,"",VLOOKUP($A73,parlvotes_lh!$A$11:$ZZ$209,326,FALSE)))</f>
        <v/>
      </c>
      <c r="AA73" s="235" t="str">
        <f>IF(ISERROR(VLOOKUP($A73,parlvotes_lh!$A$11:$ZZ$209,346,FALSE))=TRUE,"",IF(VLOOKUP($A73,parlvotes_lh!$A$11:$ZZ$209,346,FALSE)=0,"",VLOOKUP($A73,parlvotes_lh!$A$11:$ZZ$209,346,FALSE)))</f>
        <v/>
      </c>
      <c r="AB73" s="235" t="str">
        <f>IF(ISERROR(VLOOKUP($A73,parlvotes_lh!$A$11:$ZZ$209,366,FALSE))=TRUE,"",IF(VLOOKUP($A73,parlvotes_lh!$A$11:$ZZ$209,366,FALSE)=0,"",VLOOKUP($A73,parlvotes_lh!$A$11:$ZZ$209,366,FALSE)))</f>
        <v/>
      </c>
      <c r="AC73" s="235" t="str">
        <f>IF(ISERROR(VLOOKUP($A73,parlvotes_lh!$A$11:$ZZ$209,386,FALSE))=TRUE,"",IF(VLOOKUP($A73,parlvotes_lh!$A$11:$ZZ$209,386,FALSE)=0,"",VLOOKUP($A73,parlvotes_lh!$A$11:$ZZ$209,386,FALSE)))</f>
        <v/>
      </c>
    </row>
    <row r="74" spans="1:29" ht="13.5" customHeight="1">
      <c r="A74" s="229" t="str">
        <f>IF(info_parties!A83="","",info_parties!A83)</f>
        <v/>
      </c>
      <c r="B74" s="127" t="str">
        <f>IF(A74="","",MID(info_weblinks!$C$3,32,3))</f>
        <v/>
      </c>
      <c r="C74" s="127" t="str">
        <f>IF(info_parties!G83="","",info_parties!G83)</f>
        <v/>
      </c>
      <c r="D74" s="127" t="str">
        <f>IF(info_parties!K83="","",info_parties!K83)</f>
        <v/>
      </c>
      <c r="E74" s="127" t="str">
        <f>IF(info_parties!H83="","",info_parties!H83)</f>
        <v/>
      </c>
      <c r="F74" s="230" t="str">
        <f t="shared" si="4"/>
        <v/>
      </c>
      <c r="G74" s="231" t="str">
        <f t="shared" si="5"/>
        <v/>
      </c>
      <c r="H74" s="232" t="str">
        <f t="shared" si="6"/>
        <v/>
      </c>
      <c r="I74" s="233" t="str">
        <f t="shared" si="7"/>
        <v/>
      </c>
      <c r="J74" s="234" t="str">
        <f>IF(ISERROR(VLOOKUP($A74,parlvotes_lh!$A$11:$ZZ$209,6,FALSE))=TRUE,"",IF(VLOOKUP($A74,parlvotes_lh!$A$11:$ZZ$209,6,FALSE)=0,"",VLOOKUP($A74,parlvotes_lh!$A$11:$ZZ$209,6,FALSE)))</f>
        <v/>
      </c>
      <c r="K74" s="234" t="str">
        <f>IF(ISERROR(VLOOKUP($A74,parlvotes_lh!$A$11:$ZZ$209,26,FALSE))=TRUE,"",IF(VLOOKUP($A74,parlvotes_lh!$A$11:$ZZ$209,26,FALSE)=0,"",VLOOKUP($A74,parlvotes_lh!$A$11:$ZZ$209,26,FALSE)))</f>
        <v/>
      </c>
      <c r="L74" s="234" t="str">
        <f>IF(ISERROR(VLOOKUP($A74,parlvotes_lh!$A$11:$ZZ$209,46,FALSE))=TRUE,"",IF(VLOOKUP($A74,parlvotes_lh!$A$11:$ZZ$209,46,FALSE)=0,"",VLOOKUP($A74,parlvotes_lh!$A$11:$ZZ$209,46,FALSE)))</f>
        <v/>
      </c>
      <c r="M74" s="234" t="str">
        <f>IF(ISERROR(VLOOKUP($A74,parlvotes_lh!$A$11:$ZZ$209,66,FALSE))=TRUE,"",IF(VLOOKUP($A74,parlvotes_lh!$A$11:$ZZ$209,66,FALSE)=0,"",VLOOKUP($A74,parlvotes_lh!$A$11:$ZZ$209,66,FALSE)))</f>
        <v/>
      </c>
      <c r="N74" s="234" t="str">
        <f>IF(ISERROR(VLOOKUP($A74,parlvotes_lh!$A$11:$ZZ$209,86,FALSE))=TRUE,"",IF(VLOOKUP($A74,parlvotes_lh!$A$11:$ZZ$209,86,FALSE)=0,"",VLOOKUP($A74,parlvotes_lh!$A$11:$ZZ$209,86,FALSE)))</f>
        <v/>
      </c>
      <c r="O74" s="234" t="str">
        <f>IF(ISERROR(VLOOKUP($A74,parlvotes_lh!$A$11:$ZZ$209,106,FALSE))=TRUE,"",IF(VLOOKUP($A74,parlvotes_lh!$A$11:$ZZ$209,106,FALSE)=0,"",VLOOKUP($A74,parlvotes_lh!$A$11:$ZZ$209,106,FALSE)))</f>
        <v/>
      </c>
      <c r="P74" s="234" t="str">
        <f>IF(ISERROR(VLOOKUP($A74,parlvotes_lh!$A$11:$ZZ$209,126,FALSE))=TRUE,"",IF(VLOOKUP($A74,parlvotes_lh!$A$11:$ZZ$209,126,FALSE)=0,"",VLOOKUP($A74,parlvotes_lh!$A$11:$ZZ$209,126,FALSE)))</f>
        <v/>
      </c>
      <c r="Q74" s="235" t="str">
        <f>IF(ISERROR(VLOOKUP($A74,parlvotes_lh!$A$11:$ZZ$209,146,FALSE))=TRUE,"",IF(VLOOKUP($A74,parlvotes_lh!$A$11:$ZZ$209,146,FALSE)=0,"",VLOOKUP($A74,parlvotes_lh!$A$11:$ZZ$209,146,FALSE)))</f>
        <v/>
      </c>
      <c r="R74" s="235" t="str">
        <f>IF(ISERROR(VLOOKUP($A74,parlvotes_lh!$A$11:$ZZ$209,166,FALSE))=TRUE,"",IF(VLOOKUP($A74,parlvotes_lh!$A$11:$ZZ$209,166,FALSE)=0,"",VLOOKUP($A74,parlvotes_lh!$A$11:$ZZ$209,166,FALSE)))</f>
        <v/>
      </c>
      <c r="S74" s="235" t="str">
        <f>IF(ISERROR(VLOOKUP($A74,parlvotes_lh!$A$11:$ZZ$209,186,FALSE))=TRUE,"",IF(VLOOKUP($A74,parlvotes_lh!$A$11:$ZZ$209,186,FALSE)=0,"",VLOOKUP($A74,parlvotes_lh!$A$11:$ZZ$209,186,FALSE)))</f>
        <v/>
      </c>
      <c r="T74" s="235" t="str">
        <f>IF(ISERROR(VLOOKUP($A74,parlvotes_lh!$A$11:$ZZ$209,206,FALSE))=TRUE,"",IF(VLOOKUP($A74,parlvotes_lh!$A$11:$ZZ$209,206,FALSE)=0,"",VLOOKUP($A74,parlvotes_lh!$A$11:$ZZ$209,206,FALSE)))</f>
        <v/>
      </c>
      <c r="U74" s="235" t="str">
        <f>IF(ISERROR(VLOOKUP($A74,parlvotes_lh!$A$11:$ZZ$209,226,FALSE))=TRUE,"",IF(VLOOKUP($A74,parlvotes_lh!$A$11:$ZZ$209,226,FALSE)=0,"",VLOOKUP($A74,parlvotes_lh!$A$11:$ZZ$209,226,FALSE)))</f>
        <v/>
      </c>
      <c r="V74" s="235" t="str">
        <f>IF(ISERROR(VLOOKUP($A74,parlvotes_lh!$A$11:$ZZ$209,246,FALSE))=TRUE,"",IF(VLOOKUP($A74,parlvotes_lh!$A$11:$ZZ$209,246,FALSE)=0,"",VLOOKUP($A74,parlvotes_lh!$A$11:$ZZ$209,246,FALSE)))</f>
        <v/>
      </c>
      <c r="W74" s="235" t="str">
        <f>IF(ISERROR(VLOOKUP($A74,parlvotes_lh!$A$11:$ZZ$209,266,FALSE))=TRUE,"",IF(VLOOKUP($A74,parlvotes_lh!$A$11:$ZZ$209,266,FALSE)=0,"",VLOOKUP($A74,parlvotes_lh!$A$11:$ZZ$209,266,FALSE)))</f>
        <v/>
      </c>
      <c r="X74" s="235" t="str">
        <f>IF(ISERROR(VLOOKUP($A74,parlvotes_lh!$A$11:$ZZ$209,286,FALSE))=TRUE,"",IF(VLOOKUP($A74,parlvotes_lh!$A$11:$ZZ$209,286,FALSE)=0,"",VLOOKUP($A74,parlvotes_lh!$A$11:$ZZ$209,286,FALSE)))</f>
        <v/>
      </c>
      <c r="Y74" s="235" t="str">
        <f>IF(ISERROR(VLOOKUP($A74,parlvotes_lh!$A$11:$ZZ$209,306,FALSE))=TRUE,"",IF(VLOOKUP($A74,parlvotes_lh!$A$11:$ZZ$209,306,FALSE)=0,"",VLOOKUP($A74,parlvotes_lh!$A$11:$ZZ$209,306,FALSE)))</f>
        <v/>
      </c>
      <c r="Z74" s="235" t="str">
        <f>IF(ISERROR(VLOOKUP($A74,parlvotes_lh!$A$11:$ZZ$209,326,FALSE))=TRUE,"",IF(VLOOKUP($A74,parlvotes_lh!$A$11:$ZZ$209,326,FALSE)=0,"",VLOOKUP($A74,parlvotes_lh!$A$11:$ZZ$209,326,FALSE)))</f>
        <v/>
      </c>
      <c r="AA74" s="235" t="str">
        <f>IF(ISERROR(VLOOKUP($A74,parlvotes_lh!$A$11:$ZZ$209,346,FALSE))=TRUE,"",IF(VLOOKUP($A74,parlvotes_lh!$A$11:$ZZ$209,346,FALSE)=0,"",VLOOKUP($A74,parlvotes_lh!$A$11:$ZZ$209,346,FALSE)))</f>
        <v/>
      </c>
      <c r="AB74" s="235" t="str">
        <f>IF(ISERROR(VLOOKUP($A74,parlvotes_lh!$A$11:$ZZ$209,366,FALSE))=TRUE,"",IF(VLOOKUP($A74,parlvotes_lh!$A$11:$ZZ$209,366,FALSE)=0,"",VLOOKUP($A74,parlvotes_lh!$A$11:$ZZ$209,366,FALSE)))</f>
        <v/>
      </c>
      <c r="AC74" s="235" t="str">
        <f>IF(ISERROR(VLOOKUP($A74,parlvotes_lh!$A$11:$ZZ$209,386,FALSE))=TRUE,"",IF(VLOOKUP($A74,parlvotes_lh!$A$11:$ZZ$209,386,FALSE)=0,"",VLOOKUP($A74,parlvotes_lh!$A$11:$ZZ$209,386,FALSE)))</f>
        <v/>
      </c>
    </row>
    <row r="75" spans="1:29" ht="13.5" customHeight="1">
      <c r="A75" s="229" t="str">
        <f>IF(info_parties!A84="","",info_parties!A84)</f>
        <v/>
      </c>
      <c r="B75" s="127" t="str">
        <f>IF(A75="","",MID(info_weblinks!$C$3,32,3))</f>
        <v/>
      </c>
      <c r="C75" s="127" t="str">
        <f>IF(info_parties!G84="","",info_parties!G84)</f>
        <v/>
      </c>
      <c r="D75" s="127" t="str">
        <f>IF(info_parties!K84="","",info_parties!K84)</f>
        <v/>
      </c>
      <c r="E75" s="127" t="str">
        <f>IF(info_parties!H84="","",info_parties!H84)</f>
        <v/>
      </c>
      <c r="F75" s="230" t="str">
        <f t="shared" si="4"/>
        <v/>
      </c>
      <c r="G75" s="231" t="str">
        <f t="shared" si="5"/>
        <v/>
      </c>
      <c r="H75" s="232" t="str">
        <f t="shared" si="6"/>
        <v/>
      </c>
      <c r="I75" s="233" t="str">
        <f t="shared" si="7"/>
        <v/>
      </c>
      <c r="J75" s="234" t="str">
        <f>IF(ISERROR(VLOOKUP($A75,parlvotes_lh!$A$11:$ZZ$209,6,FALSE))=TRUE,"",IF(VLOOKUP($A75,parlvotes_lh!$A$11:$ZZ$209,6,FALSE)=0,"",VLOOKUP($A75,parlvotes_lh!$A$11:$ZZ$209,6,FALSE)))</f>
        <v/>
      </c>
      <c r="K75" s="234" t="str">
        <f>IF(ISERROR(VLOOKUP($A75,parlvotes_lh!$A$11:$ZZ$209,26,FALSE))=TRUE,"",IF(VLOOKUP($A75,parlvotes_lh!$A$11:$ZZ$209,26,FALSE)=0,"",VLOOKUP($A75,parlvotes_lh!$A$11:$ZZ$209,26,FALSE)))</f>
        <v/>
      </c>
      <c r="L75" s="234" t="str">
        <f>IF(ISERROR(VLOOKUP($A75,parlvotes_lh!$A$11:$ZZ$209,46,FALSE))=TRUE,"",IF(VLOOKUP($A75,parlvotes_lh!$A$11:$ZZ$209,46,FALSE)=0,"",VLOOKUP($A75,parlvotes_lh!$A$11:$ZZ$209,46,FALSE)))</f>
        <v/>
      </c>
      <c r="M75" s="234" t="str">
        <f>IF(ISERROR(VLOOKUP($A75,parlvotes_lh!$A$11:$ZZ$209,66,FALSE))=TRUE,"",IF(VLOOKUP($A75,parlvotes_lh!$A$11:$ZZ$209,66,FALSE)=0,"",VLOOKUP($A75,parlvotes_lh!$A$11:$ZZ$209,66,FALSE)))</f>
        <v/>
      </c>
      <c r="N75" s="234" t="str">
        <f>IF(ISERROR(VLOOKUP($A75,parlvotes_lh!$A$11:$ZZ$209,86,FALSE))=TRUE,"",IF(VLOOKUP($A75,parlvotes_lh!$A$11:$ZZ$209,86,FALSE)=0,"",VLOOKUP($A75,parlvotes_lh!$A$11:$ZZ$209,86,FALSE)))</f>
        <v/>
      </c>
      <c r="O75" s="234" t="str">
        <f>IF(ISERROR(VLOOKUP($A75,parlvotes_lh!$A$11:$ZZ$209,106,FALSE))=TRUE,"",IF(VLOOKUP($A75,parlvotes_lh!$A$11:$ZZ$209,106,FALSE)=0,"",VLOOKUP($A75,parlvotes_lh!$A$11:$ZZ$209,106,FALSE)))</f>
        <v/>
      </c>
      <c r="P75" s="234" t="str">
        <f>IF(ISERROR(VLOOKUP($A75,parlvotes_lh!$A$11:$ZZ$209,126,FALSE))=TRUE,"",IF(VLOOKUP($A75,parlvotes_lh!$A$11:$ZZ$209,126,FALSE)=0,"",VLOOKUP($A75,parlvotes_lh!$A$11:$ZZ$209,126,FALSE)))</f>
        <v/>
      </c>
      <c r="Q75" s="235" t="str">
        <f>IF(ISERROR(VLOOKUP($A75,parlvotes_lh!$A$11:$ZZ$209,146,FALSE))=TRUE,"",IF(VLOOKUP($A75,parlvotes_lh!$A$11:$ZZ$209,146,FALSE)=0,"",VLOOKUP($A75,parlvotes_lh!$A$11:$ZZ$209,146,FALSE)))</f>
        <v/>
      </c>
      <c r="R75" s="235" t="str">
        <f>IF(ISERROR(VLOOKUP($A75,parlvotes_lh!$A$11:$ZZ$209,166,FALSE))=TRUE,"",IF(VLOOKUP($A75,parlvotes_lh!$A$11:$ZZ$209,166,FALSE)=0,"",VLOOKUP($A75,parlvotes_lh!$A$11:$ZZ$209,166,FALSE)))</f>
        <v/>
      </c>
      <c r="S75" s="235" t="str">
        <f>IF(ISERROR(VLOOKUP($A75,parlvotes_lh!$A$11:$ZZ$209,186,FALSE))=TRUE,"",IF(VLOOKUP($A75,parlvotes_lh!$A$11:$ZZ$209,186,FALSE)=0,"",VLOOKUP($A75,parlvotes_lh!$A$11:$ZZ$209,186,FALSE)))</f>
        <v/>
      </c>
      <c r="T75" s="235" t="str">
        <f>IF(ISERROR(VLOOKUP($A75,parlvotes_lh!$A$11:$ZZ$209,206,FALSE))=TRUE,"",IF(VLOOKUP($A75,parlvotes_lh!$A$11:$ZZ$209,206,FALSE)=0,"",VLOOKUP($A75,parlvotes_lh!$A$11:$ZZ$209,206,FALSE)))</f>
        <v/>
      </c>
      <c r="U75" s="235" t="str">
        <f>IF(ISERROR(VLOOKUP($A75,parlvotes_lh!$A$11:$ZZ$209,226,FALSE))=TRUE,"",IF(VLOOKUP($A75,parlvotes_lh!$A$11:$ZZ$209,226,FALSE)=0,"",VLOOKUP($A75,parlvotes_lh!$A$11:$ZZ$209,226,FALSE)))</f>
        <v/>
      </c>
      <c r="V75" s="235" t="str">
        <f>IF(ISERROR(VLOOKUP($A75,parlvotes_lh!$A$11:$ZZ$209,246,FALSE))=TRUE,"",IF(VLOOKUP($A75,parlvotes_lh!$A$11:$ZZ$209,246,FALSE)=0,"",VLOOKUP($A75,parlvotes_lh!$A$11:$ZZ$209,246,FALSE)))</f>
        <v/>
      </c>
      <c r="W75" s="235" t="str">
        <f>IF(ISERROR(VLOOKUP($A75,parlvotes_lh!$A$11:$ZZ$209,266,FALSE))=TRUE,"",IF(VLOOKUP($A75,parlvotes_lh!$A$11:$ZZ$209,266,FALSE)=0,"",VLOOKUP($A75,parlvotes_lh!$A$11:$ZZ$209,266,FALSE)))</f>
        <v/>
      </c>
      <c r="X75" s="235" t="str">
        <f>IF(ISERROR(VLOOKUP($A75,parlvotes_lh!$A$11:$ZZ$209,286,FALSE))=TRUE,"",IF(VLOOKUP($A75,parlvotes_lh!$A$11:$ZZ$209,286,FALSE)=0,"",VLOOKUP($A75,parlvotes_lh!$A$11:$ZZ$209,286,FALSE)))</f>
        <v/>
      </c>
      <c r="Y75" s="235" t="str">
        <f>IF(ISERROR(VLOOKUP($A75,parlvotes_lh!$A$11:$ZZ$209,306,FALSE))=TRUE,"",IF(VLOOKUP($A75,parlvotes_lh!$A$11:$ZZ$209,306,FALSE)=0,"",VLOOKUP($A75,parlvotes_lh!$A$11:$ZZ$209,306,FALSE)))</f>
        <v/>
      </c>
      <c r="Z75" s="235" t="str">
        <f>IF(ISERROR(VLOOKUP($A75,parlvotes_lh!$A$11:$ZZ$209,326,FALSE))=TRUE,"",IF(VLOOKUP($A75,parlvotes_lh!$A$11:$ZZ$209,326,FALSE)=0,"",VLOOKUP($A75,parlvotes_lh!$A$11:$ZZ$209,326,FALSE)))</f>
        <v/>
      </c>
      <c r="AA75" s="235" t="str">
        <f>IF(ISERROR(VLOOKUP($A75,parlvotes_lh!$A$11:$ZZ$209,346,FALSE))=TRUE,"",IF(VLOOKUP($A75,parlvotes_lh!$A$11:$ZZ$209,346,FALSE)=0,"",VLOOKUP($A75,parlvotes_lh!$A$11:$ZZ$209,346,FALSE)))</f>
        <v/>
      </c>
      <c r="AB75" s="235" t="str">
        <f>IF(ISERROR(VLOOKUP($A75,parlvotes_lh!$A$11:$ZZ$209,366,FALSE))=TRUE,"",IF(VLOOKUP($A75,parlvotes_lh!$A$11:$ZZ$209,366,FALSE)=0,"",VLOOKUP($A75,parlvotes_lh!$A$11:$ZZ$209,366,FALSE)))</f>
        <v/>
      </c>
      <c r="AC75" s="235" t="str">
        <f>IF(ISERROR(VLOOKUP($A75,parlvotes_lh!$A$11:$ZZ$209,386,FALSE))=TRUE,"",IF(VLOOKUP($A75,parlvotes_lh!$A$11:$ZZ$209,386,FALSE)=0,"",VLOOKUP($A75,parlvotes_lh!$A$11:$ZZ$209,386,FALSE)))</f>
        <v/>
      </c>
    </row>
    <row r="76" spans="1:29" ht="13.5" customHeight="1">
      <c r="A76" s="229" t="str">
        <f>IF(info_parties!A85="","",info_parties!A85)</f>
        <v/>
      </c>
      <c r="B76" s="127" t="str">
        <f>IF(A76="","",MID(info_weblinks!$C$3,32,3))</f>
        <v/>
      </c>
      <c r="C76" s="127" t="str">
        <f>IF(info_parties!G85="","",info_parties!G85)</f>
        <v/>
      </c>
      <c r="D76" s="127" t="str">
        <f>IF(info_parties!K85="","",info_parties!K85)</f>
        <v/>
      </c>
      <c r="E76" s="127" t="str">
        <f>IF(info_parties!H85="","",info_parties!H85)</f>
        <v/>
      </c>
      <c r="F76" s="230" t="str">
        <f t="shared" si="4"/>
        <v/>
      </c>
      <c r="G76" s="231" t="str">
        <f t="shared" si="5"/>
        <v/>
      </c>
      <c r="H76" s="232" t="str">
        <f t="shared" si="6"/>
        <v/>
      </c>
      <c r="I76" s="233" t="str">
        <f t="shared" si="7"/>
        <v/>
      </c>
      <c r="J76" s="234" t="str">
        <f>IF(ISERROR(VLOOKUP($A76,parlvotes_lh!$A$11:$ZZ$209,6,FALSE))=TRUE,"",IF(VLOOKUP($A76,parlvotes_lh!$A$11:$ZZ$209,6,FALSE)=0,"",VLOOKUP($A76,parlvotes_lh!$A$11:$ZZ$209,6,FALSE)))</f>
        <v/>
      </c>
      <c r="K76" s="234" t="str">
        <f>IF(ISERROR(VLOOKUP($A76,parlvotes_lh!$A$11:$ZZ$209,26,FALSE))=TRUE,"",IF(VLOOKUP($A76,parlvotes_lh!$A$11:$ZZ$209,26,FALSE)=0,"",VLOOKUP($A76,parlvotes_lh!$A$11:$ZZ$209,26,FALSE)))</f>
        <v/>
      </c>
      <c r="L76" s="234" t="str">
        <f>IF(ISERROR(VLOOKUP($A76,parlvotes_lh!$A$11:$ZZ$209,46,FALSE))=TRUE,"",IF(VLOOKUP($A76,parlvotes_lh!$A$11:$ZZ$209,46,FALSE)=0,"",VLOOKUP($A76,parlvotes_lh!$A$11:$ZZ$209,46,FALSE)))</f>
        <v/>
      </c>
      <c r="M76" s="234" t="str">
        <f>IF(ISERROR(VLOOKUP($A76,parlvotes_lh!$A$11:$ZZ$209,66,FALSE))=TRUE,"",IF(VLOOKUP($A76,parlvotes_lh!$A$11:$ZZ$209,66,FALSE)=0,"",VLOOKUP($A76,parlvotes_lh!$A$11:$ZZ$209,66,FALSE)))</f>
        <v/>
      </c>
      <c r="N76" s="234" t="str">
        <f>IF(ISERROR(VLOOKUP($A76,parlvotes_lh!$A$11:$ZZ$209,86,FALSE))=TRUE,"",IF(VLOOKUP($A76,parlvotes_lh!$A$11:$ZZ$209,86,FALSE)=0,"",VLOOKUP($A76,parlvotes_lh!$A$11:$ZZ$209,86,FALSE)))</f>
        <v/>
      </c>
      <c r="O76" s="234" t="str">
        <f>IF(ISERROR(VLOOKUP($A76,parlvotes_lh!$A$11:$ZZ$209,106,FALSE))=TRUE,"",IF(VLOOKUP($A76,parlvotes_lh!$A$11:$ZZ$209,106,FALSE)=0,"",VLOOKUP($A76,parlvotes_lh!$A$11:$ZZ$209,106,FALSE)))</f>
        <v/>
      </c>
      <c r="P76" s="234" t="str">
        <f>IF(ISERROR(VLOOKUP($A76,parlvotes_lh!$A$11:$ZZ$209,126,FALSE))=TRUE,"",IF(VLOOKUP($A76,parlvotes_lh!$A$11:$ZZ$209,126,FALSE)=0,"",VLOOKUP($A76,parlvotes_lh!$A$11:$ZZ$209,126,FALSE)))</f>
        <v/>
      </c>
      <c r="Q76" s="235" t="str">
        <f>IF(ISERROR(VLOOKUP($A76,parlvotes_lh!$A$11:$ZZ$209,146,FALSE))=TRUE,"",IF(VLOOKUP($A76,parlvotes_lh!$A$11:$ZZ$209,146,FALSE)=0,"",VLOOKUP($A76,parlvotes_lh!$A$11:$ZZ$209,146,FALSE)))</f>
        <v/>
      </c>
      <c r="R76" s="235" t="str">
        <f>IF(ISERROR(VLOOKUP($A76,parlvotes_lh!$A$11:$ZZ$209,166,FALSE))=TRUE,"",IF(VLOOKUP($A76,parlvotes_lh!$A$11:$ZZ$209,166,FALSE)=0,"",VLOOKUP($A76,parlvotes_lh!$A$11:$ZZ$209,166,FALSE)))</f>
        <v/>
      </c>
      <c r="S76" s="235" t="str">
        <f>IF(ISERROR(VLOOKUP($A76,parlvotes_lh!$A$11:$ZZ$209,186,FALSE))=TRUE,"",IF(VLOOKUP($A76,parlvotes_lh!$A$11:$ZZ$209,186,FALSE)=0,"",VLOOKUP($A76,parlvotes_lh!$A$11:$ZZ$209,186,FALSE)))</f>
        <v/>
      </c>
      <c r="T76" s="235" t="str">
        <f>IF(ISERROR(VLOOKUP($A76,parlvotes_lh!$A$11:$ZZ$209,206,FALSE))=TRUE,"",IF(VLOOKUP($A76,parlvotes_lh!$A$11:$ZZ$209,206,FALSE)=0,"",VLOOKUP($A76,parlvotes_lh!$A$11:$ZZ$209,206,FALSE)))</f>
        <v/>
      </c>
      <c r="U76" s="235" t="str">
        <f>IF(ISERROR(VLOOKUP($A76,parlvotes_lh!$A$11:$ZZ$209,226,FALSE))=TRUE,"",IF(VLOOKUP($A76,parlvotes_lh!$A$11:$ZZ$209,226,FALSE)=0,"",VLOOKUP($A76,parlvotes_lh!$A$11:$ZZ$209,226,FALSE)))</f>
        <v/>
      </c>
      <c r="V76" s="235" t="str">
        <f>IF(ISERROR(VLOOKUP($A76,parlvotes_lh!$A$11:$ZZ$209,246,FALSE))=TRUE,"",IF(VLOOKUP($A76,parlvotes_lh!$A$11:$ZZ$209,246,FALSE)=0,"",VLOOKUP($A76,parlvotes_lh!$A$11:$ZZ$209,246,FALSE)))</f>
        <v/>
      </c>
      <c r="W76" s="235" t="str">
        <f>IF(ISERROR(VLOOKUP($A76,parlvotes_lh!$A$11:$ZZ$209,266,FALSE))=TRUE,"",IF(VLOOKUP($A76,parlvotes_lh!$A$11:$ZZ$209,266,FALSE)=0,"",VLOOKUP($A76,parlvotes_lh!$A$11:$ZZ$209,266,FALSE)))</f>
        <v/>
      </c>
      <c r="X76" s="235" t="str">
        <f>IF(ISERROR(VLOOKUP($A76,parlvotes_lh!$A$11:$ZZ$209,286,FALSE))=TRUE,"",IF(VLOOKUP($A76,parlvotes_lh!$A$11:$ZZ$209,286,FALSE)=0,"",VLOOKUP($A76,parlvotes_lh!$A$11:$ZZ$209,286,FALSE)))</f>
        <v/>
      </c>
      <c r="Y76" s="235" t="str">
        <f>IF(ISERROR(VLOOKUP($A76,parlvotes_lh!$A$11:$ZZ$209,306,FALSE))=TRUE,"",IF(VLOOKUP($A76,parlvotes_lh!$A$11:$ZZ$209,306,FALSE)=0,"",VLOOKUP($A76,parlvotes_lh!$A$11:$ZZ$209,306,FALSE)))</f>
        <v/>
      </c>
      <c r="Z76" s="235" t="str">
        <f>IF(ISERROR(VLOOKUP($A76,parlvotes_lh!$A$11:$ZZ$209,326,FALSE))=TRUE,"",IF(VLOOKUP($A76,parlvotes_lh!$A$11:$ZZ$209,326,FALSE)=0,"",VLOOKUP($A76,parlvotes_lh!$A$11:$ZZ$209,326,FALSE)))</f>
        <v/>
      </c>
      <c r="AA76" s="235" t="str">
        <f>IF(ISERROR(VLOOKUP($A76,parlvotes_lh!$A$11:$ZZ$209,346,FALSE))=TRUE,"",IF(VLOOKUP($A76,parlvotes_lh!$A$11:$ZZ$209,346,FALSE)=0,"",VLOOKUP($A76,parlvotes_lh!$A$11:$ZZ$209,346,FALSE)))</f>
        <v/>
      </c>
      <c r="AB76" s="235" t="str">
        <f>IF(ISERROR(VLOOKUP($A76,parlvotes_lh!$A$11:$ZZ$209,366,FALSE))=TRUE,"",IF(VLOOKUP($A76,parlvotes_lh!$A$11:$ZZ$209,366,FALSE)=0,"",VLOOKUP($A76,parlvotes_lh!$A$11:$ZZ$209,366,FALSE)))</f>
        <v/>
      </c>
      <c r="AC76" s="235" t="str">
        <f>IF(ISERROR(VLOOKUP($A76,parlvotes_lh!$A$11:$ZZ$209,386,FALSE))=TRUE,"",IF(VLOOKUP($A76,parlvotes_lh!$A$11:$ZZ$209,386,FALSE)=0,"",VLOOKUP($A76,parlvotes_lh!$A$11:$ZZ$209,386,FALSE)))</f>
        <v/>
      </c>
    </row>
    <row r="77" spans="1:29" ht="13.5" customHeight="1">
      <c r="A77" s="229" t="str">
        <f>IF(info_parties!A86="","",info_parties!A86)</f>
        <v/>
      </c>
      <c r="B77" s="127" t="str">
        <f>IF(A77="","",MID(info_weblinks!$C$3,32,3))</f>
        <v/>
      </c>
      <c r="C77" s="127" t="str">
        <f>IF(info_parties!G86="","",info_parties!G86)</f>
        <v/>
      </c>
      <c r="D77" s="127" t="str">
        <f>IF(info_parties!K86="","",info_parties!K86)</f>
        <v/>
      </c>
      <c r="E77" s="127" t="str">
        <f>IF(info_parties!H86="","",info_parties!H86)</f>
        <v/>
      </c>
      <c r="F77" s="230" t="str">
        <f t="shared" si="4"/>
        <v/>
      </c>
      <c r="G77" s="231" t="str">
        <f t="shared" si="5"/>
        <v/>
      </c>
      <c r="H77" s="232" t="str">
        <f t="shared" si="6"/>
        <v/>
      </c>
      <c r="I77" s="233" t="str">
        <f t="shared" si="7"/>
        <v/>
      </c>
      <c r="J77" s="234" t="str">
        <f>IF(ISERROR(VLOOKUP($A77,parlvotes_lh!$A$11:$ZZ$209,6,FALSE))=TRUE,"",IF(VLOOKUP($A77,parlvotes_lh!$A$11:$ZZ$209,6,FALSE)=0,"",VLOOKUP($A77,parlvotes_lh!$A$11:$ZZ$209,6,FALSE)))</f>
        <v/>
      </c>
      <c r="K77" s="234" t="str">
        <f>IF(ISERROR(VLOOKUP($A77,parlvotes_lh!$A$11:$ZZ$209,26,FALSE))=TRUE,"",IF(VLOOKUP($A77,parlvotes_lh!$A$11:$ZZ$209,26,FALSE)=0,"",VLOOKUP($A77,parlvotes_lh!$A$11:$ZZ$209,26,FALSE)))</f>
        <v/>
      </c>
      <c r="L77" s="234" t="str">
        <f>IF(ISERROR(VLOOKUP($A77,parlvotes_lh!$A$11:$ZZ$209,46,FALSE))=TRUE,"",IF(VLOOKUP($A77,parlvotes_lh!$A$11:$ZZ$209,46,FALSE)=0,"",VLOOKUP($A77,parlvotes_lh!$A$11:$ZZ$209,46,FALSE)))</f>
        <v/>
      </c>
      <c r="M77" s="234" t="str">
        <f>IF(ISERROR(VLOOKUP($A77,parlvotes_lh!$A$11:$ZZ$209,66,FALSE))=TRUE,"",IF(VLOOKUP($A77,parlvotes_lh!$A$11:$ZZ$209,66,FALSE)=0,"",VLOOKUP($A77,parlvotes_lh!$A$11:$ZZ$209,66,FALSE)))</f>
        <v/>
      </c>
      <c r="N77" s="234" t="str">
        <f>IF(ISERROR(VLOOKUP($A77,parlvotes_lh!$A$11:$ZZ$209,86,FALSE))=TRUE,"",IF(VLOOKUP($A77,parlvotes_lh!$A$11:$ZZ$209,86,FALSE)=0,"",VLOOKUP($A77,parlvotes_lh!$A$11:$ZZ$209,86,FALSE)))</f>
        <v/>
      </c>
      <c r="O77" s="234" t="str">
        <f>IF(ISERROR(VLOOKUP($A77,parlvotes_lh!$A$11:$ZZ$209,106,FALSE))=TRUE,"",IF(VLOOKUP($A77,parlvotes_lh!$A$11:$ZZ$209,106,FALSE)=0,"",VLOOKUP($A77,parlvotes_lh!$A$11:$ZZ$209,106,FALSE)))</f>
        <v/>
      </c>
      <c r="P77" s="234" t="str">
        <f>IF(ISERROR(VLOOKUP($A77,parlvotes_lh!$A$11:$ZZ$209,126,FALSE))=TRUE,"",IF(VLOOKUP($A77,parlvotes_lh!$A$11:$ZZ$209,126,FALSE)=0,"",VLOOKUP($A77,parlvotes_lh!$A$11:$ZZ$209,126,FALSE)))</f>
        <v/>
      </c>
      <c r="Q77" s="235" t="str">
        <f>IF(ISERROR(VLOOKUP($A77,parlvotes_lh!$A$11:$ZZ$209,146,FALSE))=TRUE,"",IF(VLOOKUP($A77,parlvotes_lh!$A$11:$ZZ$209,146,FALSE)=0,"",VLOOKUP($A77,parlvotes_lh!$A$11:$ZZ$209,146,FALSE)))</f>
        <v/>
      </c>
      <c r="R77" s="235" t="str">
        <f>IF(ISERROR(VLOOKUP($A77,parlvotes_lh!$A$11:$ZZ$209,166,FALSE))=TRUE,"",IF(VLOOKUP($A77,parlvotes_lh!$A$11:$ZZ$209,166,FALSE)=0,"",VLOOKUP($A77,parlvotes_lh!$A$11:$ZZ$209,166,FALSE)))</f>
        <v/>
      </c>
      <c r="S77" s="235" t="str">
        <f>IF(ISERROR(VLOOKUP($A77,parlvotes_lh!$A$11:$ZZ$209,186,FALSE))=TRUE,"",IF(VLOOKUP($A77,parlvotes_lh!$A$11:$ZZ$209,186,FALSE)=0,"",VLOOKUP($A77,parlvotes_lh!$A$11:$ZZ$209,186,FALSE)))</f>
        <v/>
      </c>
      <c r="T77" s="235" t="str">
        <f>IF(ISERROR(VLOOKUP($A77,parlvotes_lh!$A$11:$ZZ$209,206,FALSE))=TRUE,"",IF(VLOOKUP($A77,parlvotes_lh!$A$11:$ZZ$209,206,FALSE)=0,"",VLOOKUP($A77,parlvotes_lh!$A$11:$ZZ$209,206,FALSE)))</f>
        <v/>
      </c>
      <c r="U77" s="235" t="str">
        <f>IF(ISERROR(VLOOKUP($A77,parlvotes_lh!$A$11:$ZZ$209,226,FALSE))=TRUE,"",IF(VLOOKUP($A77,parlvotes_lh!$A$11:$ZZ$209,226,FALSE)=0,"",VLOOKUP($A77,parlvotes_lh!$A$11:$ZZ$209,226,FALSE)))</f>
        <v/>
      </c>
      <c r="V77" s="235" t="str">
        <f>IF(ISERROR(VLOOKUP($A77,parlvotes_lh!$A$11:$ZZ$209,246,FALSE))=TRUE,"",IF(VLOOKUP($A77,parlvotes_lh!$A$11:$ZZ$209,246,FALSE)=0,"",VLOOKUP($A77,parlvotes_lh!$A$11:$ZZ$209,246,FALSE)))</f>
        <v/>
      </c>
      <c r="W77" s="235" t="str">
        <f>IF(ISERROR(VLOOKUP($A77,parlvotes_lh!$A$11:$ZZ$209,266,FALSE))=TRUE,"",IF(VLOOKUP($A77,parlvotes_lh!$A$11:$ZZ$209,266,FALSE)=0,"",VLOOKUP($A77,parlvotes_lh!$A$11:$ZZ$209,266,FALSE)))</f>
        <v/>
      </c>
      <c r="X77" s="235" t="str">
        <f>IF(ISERROR(VLOOKUP($A77,parlvotes_lh!$A$11:$ZZ$209,286,FALSE))=TRUE,"",IF(VLOOKUP($A77,parlvotes_lh!$A$11:$ZZ$209,286,FALSE)=0,"",VLOOKUP($A77,parlvotes_lh!$A$11:$ZZ$209,286,FALSE)))</f>
        <v/>
      </c>
      <c r="Y77" s="235" t="str">
        <f>IF(ISERROR(VLOOKUP($A77,parlvotes_lh!$A$11:$ZZ$209,306,FALSE))=TRUE,"",IF(VLOOKUP($A77,parlvotes_lh!$A$11:$ZZ$209,306,FALSE)=0,"",VLOOKUP($A77,parlvotes_lh!$A$11:$ZZ$209,306,FALSE)))</f>
        <v/>
      </c>
      <c r="Z77" s="235" t="str">
        <f>IF(ISERROR(VLOOKUP($A77,parlvotes_lh!$A$11:$ZZ$209,326,FALSE))=TRUE,"",IF(VLOOKUP($A77,parlvotes_lh!$A$11:$ZZ$209,326,FALSE)=0,"",VLOOKUP($A77,parlvotes_lh!$A$11:$ZZ$209,326,FALSE)))</f>
        <v/>
      </c>
      <c r="AA77" s="235" t="str">
        <f>IF(ISERROR(VLOOKUP($A77,parlvotes_lh!$A$11:$ZZ$209,346,FALSE))=TRUE,"",IF(VLOOKUP($A77,parlvotes_lh!$A$11:$ZZ$209,346,FALSE)=0,"",VLOOKUP($A77,parlvotes_lh!$A$11:$ZZ$209,346,FALSE)))</f>
        <v/>
      </c>
      <c r="AB77" s="235" t="str">
        <f>IF(ISERROR(VLOOKUP($A77,parlvotes_lh!$A$11:$ZZ$209,366,FALSE))=TRUE,"",IF(VLOOKUP($A77,parlvotes_lh!$A$11:$ZZ$209,366,FALSE)=0,"",VLOOKUP($A77,parlvotes_lh!$A$11:$ZZ$209,366,FALSE)))</f>
        <v/>
      </c>
      <c r="AC77" s="235" t="str">
        <f>IF(ISERROR(VLOOKUP($A77,parlvotes_lh!$A$11:$ZZ$209,386,FALSE))=TRUE,"",IF(VLOOKUP($A77,parlvotes_lh!$A$11:$ZZ$209,386,FALSE)=0,"",VLOOKUP($A77,parlvotes_lh!$A$11:$ZZ$209,386,FALSE)))</f>
        <v/>
      </c>
    </row>
    <row r="78" spans="1:29" ht="13.5" customHeight="1">
      <c r="A78" s="229" t="str">
        <f>IF(info_parties!A87="","",info_parties!A87)</f>
        <v/>
      </c>
      <c r="B78" s="127" t="str">
        <f>IF(A78="","",MID(info_weblinks!$C$3,32,3))</f>
        <v/>
      </c>
      <c r="C78" s="127" t="str">
        <f>IF(info_parties!G87="","",info_parties!G87)</f>
        <v/>
      </c>
      <c r="D78" s="127" t="str">
        <f>IF(info_parties!K87="","",info_parties!K87)</f>
        <v/>
      </c>
      <c r="E78" s="127" t="str">
        <f>IF(info_parties!H87="","",info_parties!H87)</f>
        <v/>
      </c>
      <c r="F78" s="230" t="str">
        <f t="shared" si="4"/>
        <v/>
      </c>
      <c r="G78" s="231" t="str">
        <f t="shared" si="5"/>
        <v/>
      </c>
      <c r="H78" s="232" t="str">
        <f t="shared" si="6"/>
        <v/>
      </c>
      <c r="I78" s="233" t="str">
        <f t="shared" si="7"/>
        <v/>
      </c>
      <c r="J78" s="234" t="str">
        <f>IF(ISERROR(VLOOKUP($A78,parlvotes_lh!$A$11:$ZZ$209,6,FALSE))=TRUE,"",IF(VLOOKUP($A78,parlvotes_lh!$A$11:$ZZ$209,6,FALSE)=0,"",VLOOKUP($A78,parlvotes_lh!$A$11:$ZZ$209,6,FALSE)))</f>
        <v/>
      </c>
      <c r="K78" s="234" t="str">
        <f>IF(ISERROR(VLOOKUP($A78,parlvotes_lh!$A$11:$ZZ$209,26,FALSE))=TRUE,"",IF(VLOOKUP($A78,parlvotes_lh!$A$11:$ZZ$209,26,FALSE)=0,"",VLOOKUP($A78,parlvotes_lh!$A$11:$ZZ$209,26,FALSE)))</f>
        <v/>
      </c>
      <c r="L78" s="234" t="str">
        <f>IF(ISERROR(VLOOKUP($A78,parlvotes_lh!$A$11:$ZZ$209,46,FALSE))=TRUE,"",IF(VLOOKUP($A78,parlvotes_lh!$A$11:$ZZ$209,46,FALSE)=0,"",VLOOKUP($A78,parlvotes_lh!$A$11:$ZZ$209,46,FALSE)))</f>
        <v/>
      </c>
      <c r="M78" s="234" t="str">
        <f>IF(ISERROR(VLOOKUP($A78,parlvotes_lh!$A$11:$ZZ$209,66,FALSE))=TRUE,"",IF(VLOOKUP($A78,parlvotes_lh!$A$11:$ZZ$209,66,FALSE)=0,"",VLOOKUP($A78,parlvotes_lh!$A$11:$ZZ$209,66,FALSE)))</f>
        <v/>
      </c>
      <c r="N78" s="234" t="str">
        <f>IF(ISERROR(VLOOKUP($A78,parlvotes_lh!$A$11:$ZZ$209,86,FALSE))=TRUE,"",IF(VLOOKUP($A78,parlvotes_lh!$A$11:$ZZ$209,86,FALSE)=0,"",VLOOKUP($A78,parlvotes_lh!$A$11:$ZZ$209,86,FALSE)))</f>
        <v/>
      </c>
      <c r="O78" s="234" t="str">
        <f>IF(ISERROR(VLOOKUP($A78,parlvotes_lh!$A$11:$ZZ$209,106,FALSE))=TRUE,"",IF(VLOOKUP($A78,parlvotes_lh!$A$11:$ZZ$209,106,FALSE)=0,"",VLOOKUP($A78,parlvotes_lh!$A$11:$ZZ$209,106,FALSE)))</f>
        <v/>
      </c>
      <c r="P78" s="234" t="str">
        <f>IF(ISERROR(VLOOKUP($A78,parlvotes_lh!$A$11:$ZZ$209,126,FALSE))=TRUE,"",IF(VLOOKUP($A78,parlvotes_lh!$A$11:$ZZ$209,126,FALSE)=0,"",VLOOKUP($A78,parlvotes_lh!$A$11:$ZZ$209,126,FALSE)))</f>
        <v/>
      </c>
      <c r="Q78" s="235" t="str">
        <f>IF(ISERROR(VLOOKUP($A78,parlvotes_lh!$A$11:$ZZ$209,146,FALSE))=TRUE,"",IF(VLOOKUP($A78,parlvotes_lh!$A$11:$ZZ$209,146,FALSE)=0,"",VLOOKUP($A78,parlvotes_lh!$A$11:$ZZ$209,146,FALSE)))</f>
        <v/>
      </c>
      <c r="R78" s="235" t="str">
        <f>IF(ISERROR(VLOOKUP($A78,parlvotes_lh!$A$11:$ZZ$209,166,FALSE))=TRUE,"",IF(VLOOKUP($A78,parlvotes_lh!$A$11:$ZZ$209,166,FALSE)=0,"",VLOOKUP($A78,parlvotes_lh!$A$11:$ZZ$209,166,FALSE)))</f>
        <v/>
      </c>
      <c r="S78" s="235" t="str">
        <f>IF(ISERROR(VLOOKUP($A78,parlvotes_lh!$A$11:$ZZ$209,186,FALSE))=TRUE,"",IF(VLOOKUP($A78,parlvotes_lh!$A$11:$ZZ$209,186,FALSE)=0,"",VLOOKUP($A78,parlvotes_lh!$A$11:$ZZ$209,186,FALSE)))</f>
        <v/>
      </c>
      <c r="T78" s="235" t="str">
        <f>IF(ISERROR(VLOOKUP($A78,parlvotes_lh!$A$11:$ZZ$209,206,FALSE))=TRUE,"",IF(VLOOKUP($A78,parlvotes_lh!$A$11:$ZZ$209,206,FALSE)=0,"",VLOOKUP($A78,parlvotes_lh!$A$11:$ZZ$209,206,FALSE)))</f>
        <v/>
      </c>
      <c r="U78" s="235" t="str">
        <f>IF(ISERROR(VLOOKUP($A78,parlvotes_lh!$A$11:$ZZ$209,226,FALSE))=TRUE,"",IF(VLOOKUP($A78,parlvotes_lh!$A$11:$ZZ$209,226,FALSE)=0,"",VLOOKUP($A78,parlvotes_lh!$A$11:$ZZ$209,226,FALSE)))</f>
        <v/>
      </c>
      <c r="V78" s="235" t="str">
        <f>IF(ISERROR(VLOOKUP($A78,parlvotes_lh!$A$11:$ZZ$209,246,FALSE))=TRUE,"",IF(VLOOKUP($A78,parlvotes_lh!$A$11:$ZZ$209,246,FALSE)=0,"",VLOOKUP($A78,parlvotes_lh!$A$11:$ZZ$209,246,FALSE)))</f>
        <v/>
      </c>
      <c r="W78" s="235" t="str">
        <f>IF(ISERROR(VLOOKUP($A78,parlvotes_lh!$A$11:$ZZ$209,266,FALSE))=TRUE,"",IF(VLOOKUP($A78,parlvotes_lh!$A$11:$ZZ$209,266,FALSE)=0,"",VLOOKUP($A78,parlvotes_lh!$A$11:$ZZ$209,266,FALSE)))</f>
        <v/>
      </c>
      <c r="X78" s="235" t="str">
        <f>IF(ISERROR(VLOOKUP($A78,parlvotes_lh!$A$11:$ZZ$209,286,FALSE))=TRUE,"",IF(VLOOKUP($A78,parlvotes_lh!$A$11:$ZZ$209,286,FALSE)=0,"",VLOOKUP($A78,parlvotes_lh!$A$11:$ZZ$209,286,FALSE)))</f>
        <v/>
      </c>
      <c r="Y78" s="235" t="str">
        <f>IF(ISERROR(VLOOKUP($A78,parlvotes_lh!$A$11:$ZZ$209,306,FALSE))=TRUE,"",IF(VLOOKUP($A78,parlvotes_lh!$A$11:$ZZ$209,306,FALSE)=0,"",VLOOKUP($A78,parlvotes_lh!$A$11:$ZZ$209,306,FALSE)))</f>
        <v/>
      </c>
      <c r="Z78" s="235" t="str">
        <f>IF(ISERROR(VLOOKUP($A78,parlvotes_lh!$A$11:$ZZ$209,326,FALSE))=TRUE,"",IF(VLOOKUP($A78,parlvotes_lh!$A$11:$ZZ$209,326,FALSE)=0,"",VLOOKUP($A78,parlvotes_lh!$A$11:$ZZ$209,326,FALSE)))</f>
        <v/>
      </c>
      <c r="AA78" s="235" t="str">
        <f>IF(ISERROR(VLOOKUP($A78,parlvotes_lh!$A$11:$ZZ$209,346,FALSE))=TRUE,"",IF(VLOOKUP($A78,parlvotes_lh!$A$11:$ZZ$209,346,FALSE)=0,"",VLOOKUP($A78,parlvotes_lh!$A$11:$ZZ$209,346,FALSE)))</f>
        <v/>
      </c>
      <c r="AB78" s="235" t="str">
        <f>IF(ISERROR(VLOOKUP($A78,parlvotes_lh!$A$11:$ZZ$209,366,FALSE))=TRUE,"",IF(VLOOKUP($A78,parlvotes_lh!$A$11:$ZZ$209,366,FALSE)=0,"",VLOOKUP($A78,parlvotes_lh!$A$11:$ZZ$209,366,FALSE)))</f>
        <v/>
      </c>
      <c r="AC78" s="235" t="str">
        <f>IF(ISERROR(VLOOKUP($A78,parlvotes_lh!$A$11:$ZZ$209,386,FALSE))=TRUE,"",IF(VLOOKUP($A78,parlvotes_lh!$A$11:$ZZ$209,386,FALSE)=0,"",VLOOKUP($A78,parlvotes_lh!$A$11:$ZZ$209,386,FALSE)))</f>
        <v/>
      </c>
    </row>
    <row r="79" spans="1:29" ht="13.5" customHeight="1">
      <c r="A79" s="229" t="str">
        <f>IF(info_parties!A88="","",info_parties!A88)</f>
        <v/>
      </c>
      <c r="B79" s="127" t="str">
        <f>IF(A79="","",MID(info_weblinks!$C$3,32,3))</f>
        <v/>
      </c>
      <c r="C79" s="127" t="str">
        <f>IF(info_parties!G88="","",info_parties!G88)</f>
        <v/>
      </c>
      <c r="D79" s="127" t="str">
        <f>IF(info_parties!K88="","",info_parties!K88)</f>
        <v/>
      </c>
      <c r="E79" s="127" t="str">
        <f>IF(info_parties!H88="","",info_parties!H88)</f>
        <v/>
      </c>
      <c r="F79" s="230" t="str">
        <f t="shared" si="4"/>
        <v/>
      </c>
      <c r="G79" s="231" t="str">
        <f t="shared" si="5"/>
        <v/>
      </c>
      <c r="H79" s="232" t="str">
        <f t="shared" si="6"/>
        <v/>
      </c>
      <c r="I79" s="233" t="str">
        <f t="shared" si="7"/>
        <v/>
      </c>
      <c r="J79" s="234" t="str">
        <f>IF(ISERROR(VLOOKUP($A79,parlvotes_lh!$A$11:$ZZ$209,6,FALSE))=TRUE,"",IF(VLOOKUP($A79,parlvotes_lh!$A$11:$ZZ$209,6,FALSE)=0,"",VLOOKUP($A79,parlvotes_lh!$A$11:$ZZ$209,6,FALSE)))</f>
        <v/>
      </c>
      <c r="K79" s="234" t="str">
        <f>IF(ISERROR(VLOOKUP($A79,parlvotes_lh!$A$11:$ZZ$209,26,FALSE))=TRUE,"",IF(VLOOKUP($A79,parlvotes_lh!$A$11:$ZZ$209,26,FALSE)=0,"",VLOOKUP($A79,parlvotes_lh!$A$11:$ZZ$209,26,FALSE)))</f>
        <v/>
      </c>
      <c r="L79" s="234" t="str">
        <f>IF(ISERROR(VLOOKUP($A79,parlvotes_lh!$A$11:$ZZ$209,46,FALSE))=TRUE,"",IF(VLOOKUP($A79,parlvotes_lh!$A$11:$ZZ$209,46,FALSE)=0,"",VLOOKUP($A79,parlvotes_lh!$A$11:$ZZ$209,46,FALSE)))</f>
        <v/>
      </c>
      <c r="M79" s="234" t="str">
        <f>IF(ISERROR(VLOOKUP($A79,parlvotes_lh!$A$11:$ZZ$209,66,FALSE))=TRUE,"",IF(VLOOKUP($A79,parlvotes_lh!$A$11:$ZZ$209,66,FALSE)=0,"",VLOOKUP($A79,parlvotes_lh!$A$11:$ZZ$209,66,FALSE)))</f>
        <v/>
      </c>
      <c r="N79" s="234" t="str">
        <f>IF(ISERROR(VLOOKUP($A79,parlvotes_lh!$A$11:$ZZ$209,86,FALSE))=TRUE,"",IF(VLOOKUP($A79,parlvotes_lh!$A$11:$ZZ$209,86,FALSE)=0,"",VLOOKUP($A79,parlvotes_lh!$A$11:$ZZ$209,86,FALSE)))</f>
        <v/>
      </c>
      <c r="O79" s="234" t="str">
        <f>IF(ISERROR(VLOOKUP($A79,parlvotes_lh!$A$11:$ZZ$209,106,FALSE))=TRUE,"",IF(VLOOKUP($A79,parlvotes_lh!$A$11:$ZZ$209,106,FALSE)=0,"",VLOOKUP($A79,parlvotes_lh!$A$11:$ZZ$209,106,FALSE)))</f>
        <v/>
      </c>
      <c r="P79" s="234" t="str">
        <f>IF(ISERROR(VLOOKUP($A79,parlvotes_lh!$A$11:$ZZ$209,126,FALSE))=TRUE,"",IF(VLOOKUP($A79,parlvotes_lh!$A$11:$ZZ$209,126,FALSE)=0,"",VLOOKUP($A79,parlvotes_lh!$A$11:$ZZ$209,126,FALSE)))</f>
        <v/>
      </c>
      <c r="Q79" s="235" t="str">
        <f>IF(ISERROR(VLOOKUP($A79,parlvotes_lh!$A$11:$ZZ$209,146,FALSE))=TRUE,"",IF(VLOOKUP($A79,parlvotes_lh!$A$11:$ZZ$209,146,FALSE)=0,"",VLOOKUP($A79,parlvotes_lh!$A$11:$ZZ$209,146,FALSE)))</f>
        <v/>
      </c>
      <c r="R79" s="235" t="str">
        <f>IF(ISERROR(VLOOKUP($A79,parlvotes_lh!$A$11:$ZZ$209,166,FALSE))=TRUE,"",IF(VLOOKUP($A79,parlvotes_lh!$A$11:$ZZ$209,166,FALSE)=0,"",VLOOKUP($A79,parlvotes_lh!$A$11:$ZZ$209,166,FALSE)))</f>
        <v/>
      </c>
      <c r="S79" s="235" t="str">
        <f>IF(ISERROR(VLOOKUP($A79,parlvotes_lh!$A$11:$ZZ$209,186,FALSE))=TRUE,"",IF(VLOOKUP($A79,parlvotes_lh!$A$11:$ZZ$209,186,FALSE)=0,"",VLOOKUP($A79,parlvotes_lh!$A$11:$ZZ$209,186,FALSE)))</f>
        <v/>
      </c>
      <c r="T79" s="235" t="str">
        <f>IF(ISERROR(VLOOKUP($A79,parlvotes_lh!$A$11:$ZZ$209,206,FALSE))=TRUE,"",IF(VLOOKUP($A79,parlvotes_lh!$A$11:$ZZ$209,206,FALSE)=0,"",VLOOKUP($A79,parlvotes_lh!$A$11:$ZZ$209,206,FALSE)))</f>
        <v/>
      </c>
      <c r="U79" s="235" t="str">
        <f>IF(ISERROR(VLOOKUP($A79,parlvotes_lh!$A$11:$ZZ$209,226,FALSE))=TRUE,"",IF(VLOOKUP($A79,parlvotes_lh!$A$11:$ZZ$209,226,FALSE)=0,"",VLOOKUP($A79,parlvotes_lh!$A$11:$ZZ$209,226,FALSE)))</f>
        <v/>
      </c>
      <c r="V79" s="235" t="str">
        <f>IF(ISERROR(VLOOKUP($A79,parlvotes_lh!$A$11:$ZZ$209,246,FALSE))=TRUE,"",IF(VLOOKUP($A79,parlvotes_lh!$A$11:$ZZ$209,246,FALSE)=0,"",VLOOKUP($A79,parlvotes_lh!$A$11:$ZZ$209,246,FALSE)))</f>
        <v/>
      </c>
      <c r="W79" s="235" t="str">
        <f>IF(ISERROR(VLOOKUP($A79,parlvotes_lh!$A$11:$ZZ$209,266,FALSE))=TRUE,"",IF(VLOOKUP($A79,parlvotes_lh!$A$11:$ZZ$209,266,FALSE)=0,"",VLOOKUP($A79,parlvotes_lh!$A$11:$ZZ$209,266,FALSE)))</f>
        <v/>
      </c>
      <c r="X79" s="235" t="str">
        <f>IF(ISERROR(VLOOKUP($A79,parlvotes_lh!$A$11:$ZZ$209,286,FALSE))=TRUE,"",IF(VLOOKUP($A79,parlvotes_lh!$A$11:$ZZ$209,286,FALSE)=0,"",VLOOKUP($A79,parlvotes_lh!$A$11:$ZZ$209,286,FALSE)))</f>
        <v/>
      </c>
      <c r="Y79" s="235" t="str">
        <f>IF(ISERROR(VLOOKUP($A79,parlvotes_lh!$A$11:$ZZ$209,306,FALSE))=TRUE,"",IF(VLOOKUP($A79,parlvotes_lh!$A$11:$ZZ$209,306,FALSE)=0,"",VLOOKUP($A79,parlvotes_lh!$A$11:$ZZ$209,306,FALSE)))</f>
        <v/>
      </c>
      <c r="Z79" s="235" t="str">
        <f>IF(ISERROR(VLOOKUP($A79,parlvotes_lh!$A$11:$ZZ$209,326,FALSE))=TRUE,"",IF(VLOOKUP($A79,parlvotes_lh!$A$11:$ZZ$209,326,FALSE)=0,"",VLOOKUP($A79,parlvotes_lh!$A$11:$ZZ$209,326,FALSE)))</f>
        <v/>
      </c>
      <c r="AA79" s="235" t="str">
        <f>IF(ISERROR(VLOOKUP($A79,parlvotes_lh!$A$11:$ZZ$209,346,FALSE))=TRUE,"",IF(VLOOKUP($A79,parlvotes_lh!$A$11:$ZZ$209,346,FALSE)=0,"",VLOOKUP($A79,parlvotes_lh!$A$11:$ZZ$209,346,FALSE)))</f>
        <v/>
      </c>
      <c r="AB79" s="235" t="str">
        <f>IF(ISERROR(VLOOKUP($A79,parlvotes_lh!$A$11:$ZZ$209,366,FALSE))=TRUE,"",IF(VLOOKUP($A79,parlvotes_lh!$A$11:$ZZ$209,366,FALSE)=0,"",VLOOKUP($A79,parlvotes_lh!$A$11:$ZZ$209,366,FALSE)))</f>
        <v/>
      </c>
      <c r="AC79" s="235" t="str">
        <f>IF(ISERROR(VLOOKUP($A79,parlvotes_lh!$A$11:$ZZ$209,386,FALSE))=TRUE,"",IF(VLOOKUP($A79,parlvotes_lh!$A$11:$ZZ$209,386,FALSE)=0,"",VLOOKUP($A79,parlvotes_lh!$A$11:$ZZ$209,386,FALSE)))</f>
        <v/>
      </c>
    </row>
    <row r="80" spans="1:29" ht="13.5" customHeight="1">
      <c r="A80" s="229" t="str">
        <f>IF(info_parties!A89="","",info_parties!A89)</f>
        <v/>
      </c>
      <c r="B80" s="127" t="str">
        <f>IF(A80="","",MID(info_weblinks!$C$3,32,3))</f>
        <v/>
      </c>
      <c r="C80" s="127" t="str">
        <f>IF(info_parties!G89="","",info_parties!G89)</f>
        <v/>
      </c>
      <c r="D80" s="127" t="str">
        <f>IF(info_parties!K89="","",info_parties!K89)</f>
        <v/>
      </c>
      <c r="E80" s="127" t="str">
        <f>IF(info_parties!H89="","",info_parties!H89)</f>
        <v/>
      </c>
      <c r="F80" s="230" t="str">
        <f t="shared" si="4"/>
        <v/>
      </c>
      <c r="G80" s="231" t="str">
        <f t="shared" si="5"/>
        <v/>
      </c>
      <c r="H80" s="232" t="str">
        <f t="shared" si="6"/>
        <v/>
      </c>
      <c r="I80" s="233" t="str">
        <f t="shared" si="7"/>
        <v/>
      </c>
      <c r="J80" s="234" t="str">
        <f>IF(ISERROR(VLOOKUP($A80,parlvotes_lh!$A$11:$ZZ$209,6,FALSE))=TRUE,"",IF(VLOOKUP($A80,parlvotes_lh!$A$11:$ZZ$209,6,FALSE)=0,"",VLOOKUP($A80,parlvotes_lh!$A$11:$ZZ$209,6,FALSE)))</f>
        <v/>
      </c>
      <c r="K80" s="234" t="str">
        <f>IF(ISERROR(VLOOKUP($A80,parlvotes_lh!$A$11:$ZZ$209,26,FALSE))=TRUE,"",IF(VLOOKUP($A80,parlvotes_lh!$A$11:$ZZ$209,26,FALSE)=0,"",VLOOKUP($A80,parlvotes_lh!$A$11:$ZZ$209,26,FALSE)))</f>
        <v/>
      </c>
      <c r="L80" s="234" t="str">
        <f>IF(ISERROR(VLOOKUP($A80,parlvotes_lh!$A$11:$ZZ$209,46,FALSE))=TRUE,"",IF(VLOOKUP($A80,parlvotes_lh!$A$11:$ZZ$209,46,FALSE)=0,"",VLOOKUP($A80,parlvotes_lh!$A$11:$ZZ$209,46,FALSE)))</f>
        <v/>
      </c>
      <c r="M80" s="234" t="str">
        <f>IF(ISERROR(VLOOKUP($A80,parlvotes_lh!$A$11:$ZZ$209,66,FALSE))=TRUE,"",IF(VLOOKUP($A80,parlvotes_lh!$A$11:$ZZ$209,66,FALSE)=0,"",VLOOKUP($A80,parlvotes_lh!$A$11:$ZZ$209,66,FALSE)))</f>
        <v/>
      </c>
      <c r="N80" s="234" t="str">
        <f>IF(ISERROR(VLOOKUP($A80,parlvotes_lh!$A$11:$ZZ$209,86,FALSE))=TRUE,"",IF(VLOOKUP($A80,parlvotes_lh!$A$11:$ZZ$209,86,FALSE)=0,"",VLOOKUP($A80,parlvotes_lh!$A$11:$ZZ$209,86,FALSE)))</f>
        <v/>
      </c>
      <c r="O80" s="234" t="str">
        <f>IF(ISERROR(VLOOKUP($A80,parlvotes_lh!$A$11:$ZZ$209,106,FALSE))=TRUE,"",IF(VLOOKUP($A80,parlvotes_lh!$A$11:$ZZ$209,106,FALSE)=0,"",VLOOKUP($A80,parlvotes_lh!$A$11:$ZZ$209,106,FALSE)))</f>
        <v/>
      </c>
      <c r="P80" s="234" t="str">
        <f>IF(ISERROR(VLOOKUP($A80,parlvotes_lh!$A$11:$ZZ$209,126,FALSE))=TRUE,"",IF(VLOOKUP($A80,parlvotes_lh!$A$11:$ZZ$209,126,FALSE)=0,"",VLOOKUP($A80,parlvotes_lh!$A$11:$ZZ$209,126,FALSE)))</f>
        <v/>
      </c>
      <c r="Q80" s="235" t="str">
        <f>IF(ISERROR(VLOOKUP($A80,parlvotes_lh!$A$11:$ZZ$209,146,FALSE))=TRUE,"",IF(VLOOKUP($A80,parlvotes_lh!$A$11:$ZZ$209,146,FALSE)=0,"",VLOOKUP($A80,parlvotes_lh!$A$11:$ZZ$209,146,FALSE)))</f>
        <v/>
      </c>
      <c r="R80" s="235" t="str">
        <f>IF(ISERROR(VLOOKUP($A80,parlvotes_lh!$A$11:$ZZ$209,166,FALSE))=TRUE,"",IF(VLOOKUP($A80,parlvotes_lh!$A$11:$ZZ$209,166,FALSE)=0,"",VLOOKUP($A80,parlvotes_lh!$A$11:$ZZ$209,166,FALSE)))</f>
        <v/>
      </c>
      <c r="S80" s="235" t="str">
        <f>IF(ISERROR(VLOOKUP($A80,parlvotes_lh!$A$11:$ZZ$209,186,FALSE))=TRUE,"",IF(VLOOKUP($A80,parlvotes_lh!$A$11:$ZZ$209,186,FALSE)=0,"",VLOOKUP($A80,parlvotes_lh!$A$11:$ZZ$209,186,FALSE)))</f>
        <v/>
      </c>
      <c r="T80" s="235" t="str">
        <f>IF(ISERROR(VLOOKUP($A80,parlvotes_lh!$A$11:$ZZ$209,206,FALSE))=TRUE,"",IF(VLOOKUP($A80,parlvotes_lh!$A$11:$ZZ$209,206,FALSE)=0,"",VLOOKUP($A80,parlvotes_lh!$A$11:$ZZ$209,206,FALSE)))</f>
        <v/>
      </c>
      <c r="U80" s="235" t="str">
        <f>IF(ISERROR(VLOOKUP($A80,parlvotes_lh!$A$11:$ZZ$209,226,FALSE))=TRUE,"",IF(VLOOKUP($A80,parlvotes_lh!$A$11:$ZZ$209,226,FALSE)=0,"",VLOOKUP($A80,parlvotes_lh!$A$11:$ZZ$209,226,FALSE)))</f>
        <v/>
      </c>
      <c r="V80" s="235" t="str">
        <f>IF(ISERROR(VLOOKUP($A80,parlvotes_lh!$A$11:$ZZ$209,246,FALSE))=TRUE,"",IF(VLOOKUP($A80,parlvotes_lh!$A$11:$ZZ$209,246,FALSE)=0,"",VLOOKUP($A80,parlvotes_lh!$A$11:$ZZ$209,246,FALSE)))</f>
        <v/>
      </c>
      <c r="W80" s="235" t="str">
        <f>IF(ISERROR(VLOOKUP($A80,parlvotes_lh!$A$11:$ZZ$209,266,FALSE))=TRUE,"",IF(VLOOKUP($A80,parlvotes_lh!$A$11:$ZZ$209,266,FALSE)=0,"",VLOOKUP($A80,parlvotes_lh!$A$11:$ZZ$209,266,FALSE)))</f>
        <v/>
      </c>
      <c r="X80" s="235" t="str">
        <f>IF(ISERROR(VLOOKUP($A80,parlvotes_lh!$A$11:$ZZ$209,286,FALSE))=TRUE,"",IF(VLOOKUP($A80,parlvotes_lh!$A$11:$ZZ$209,286,FALSE)=0,"",VLOOKUP($A80,parlvotes_lh!$A$11:$ZZ$209,286,FALSE)))</f>
        <v/>
      </c>
      <c r="Y80" s="235" t="str">
        <f>IF(ISERROR(VLOOKUP($A80,parlvotes_lh!$A$11:$ZZ$209,306,FALSE))=TRUE,"",IF(VLOOKUP($A80,parlvotes_lh!$A$11:$ZZ$209,306,FALSE)=0,"",VLOOKUP($A80,parlvotes_lh!$A$11:$ZZ$209,306,FALSE)))</f>
        <v/>
      </c>
      <c r="Z80" s="235" t="str">
        <f>IF(ISERROR(VLOOKUP($A80,parlvotes_lh!$A$11:$ZZ$209,326,FALSE))=TRUE,"",IF(VLOOKUP($A80,parlvotes_lh!$A$11:$ZZ$209,326,FALSE)=0,"",VLOOKUP($A80,parlvotes_lh!$A$11:$ZZ$209,326,FALSE)))</f>
        <v/>
      </c>
      <c r="AA80" s="235" t="str">
        <f>IF(ISERROR(VLOOKUP($A80,parlvotes_lh!$A$11:$ZZ$209,346,FALSE))=TRUE,"",IF(VLOOKUP($A80,parlvotes_lh!$A$11:$ZZ$209,346,FALSE)=0,"",VLOOKUP($A80,parlvotes_lh!$A$11:$ZZ$209,346,FALSE)))</f>
        <v/>
      </c>
      <c r="AB80" s="235" t="str">
        <f>IF(ISERROR(VLOOKUP($A80,parlvotes_lh!$A$11:$ZZ$209,366,FALSE))=TRUE,"",IF(VLOOKUP($A80,parlvotes_lh!$A$11:$ZZ$209,366,FALSE)=0,"",VLOOKUP($A80,parlvotes_lh!$A$11:$ZZ$209,366,FALSE)))</f>
        <v/>
      </c>
      <c r="AC80" s="235" t="str">
        <f>IF(ISERROR(VLOOKUP($A80,parlvotes_lh!$A$11:$ZZ$209,386,FALSE))=TRUE,"",IF(VLOOKUP($A80,parlvotes_lh!$A$11:$ZZ$209,386,FALSE)=0,"",VLOOKUP($A80,parlvotes_lh!$A$11:$ZZ$209,386,FALSE)))</f>
        <v/>
      </c>
    </row>
    <row r="81" spans="1:29" ht="13.5" customHeight="1">
      <c r="A81" s="229" t="str">
        <f>IF(info_parties!A90="","",info_parties!A90)</f>
        <v/>
      </c>
      <c r="B81" s="127" t="str">
        <f>IF(A81="","",MID(info_weblinks!$C$3,32,3))</f>
        <v/>
      </c>
      <c r="C81" s="127" t="str">
        <f>IF(info_parties!G90="","",info_parties!G90)</f>
        <v/>
      </c>
      <c r="D81" s="127" t="str">
        <f>IF(info_parties!K90="","",info_parties!K90)</f>
        <v/>
      </c>
      <c r="E81" s="127" t="str">
        <f>IF(info_parties!H90="","",info_parties!H90)</f>
        <v/>
      </c>
      <c r="F81" s="230" t="str">
        <f t="shared" si="4"/>
        <v/>
      </c>
      <c r="G81" s="231" t="str">
        <f t="shared" si="5"/>
        <v/>
      </c>
      <c r="H81" s="232" t="str">
        <f t="shared" si="6"/>
        <v/>
      </c>
      <c r="I81" s="233" t="str">
        <f t="shared" si="7"/>
        <v/>
      </c>
      <c r="J81" s="234" t="str">
        <f>IF(ISERROR(VLOOKUP($A81,parlvotes_lh!$A$11:$ZZ$209,6,FALSE))=TRUE,"",IF(VLOOKUP($A81,parlvotes_lh!$A$11:$ZZ$209,6,FALSE)=0,"",VLOOKUP($A81,parlvotes_lh!$A$11:$ZZ$209,6,FALSE)))</f>
        <v/>
      </c>
      <c r="K81" s="234" t="str">
        <f>IF(ISERROR(VLOOKUP($A81,parlvotes_lh!$A$11:$ZZ$209,26,FALSE))=TRUE,"",IF(VLOOKUP($A81,parlvotes_lh!$A$11:$ZZ$209,26,FALSE)=0,"",VLOOKUP($A81,parlvotes_lh!$A$11:$ZZ$209,26,FALSE)))</f>
        <v/>
      </c>
      <c r="L81" s="234" t="str">
        <f>IF(ISERROR(VLOOKUP($A81,parlvotes_lh!$A$11:$ZZ$209,46,FALSE))=TRUE,"",IF(VLOOKUP($A81,parlvotes_lh!$A$11:$ZZ$209,46,FALSE)=0,"",VLOOKUP($A81,parlvotes_lh!$A$11:$ZZ$209,46,FALSE)))</f>
        <v/>
      </c>
      <c r="M81" s="234" t="str">
        <f>IF(ISERROR(VLOOKUP($A81,parlvotes_lh!$A$11:$ZZ$209,66,FALSE))=TRUE,"",IF(VLOOKUP($A81,parlvotes_lh!$A$11:$ZZ$209,66,FALSE)=0,"",VLOOKUP($A81,parlvotes_lh!$A$11:$ZZ$209,66,FALSE)))</f>
        <v/>
      </c>
      <c r="N81" s="234" t="str">
        <f>IF(ISERROR(VLOOKUP($A81,parlvotes_lh!$A$11:$ZZ$209,86,FALSE))=TRUE,"",IF(VLOOKUP($A81,parlvotes_lh!$A$11:$ZZ$209,86,FALSE)=0,"",VLOOKUP($A81,parlvotes_lh!$A$11:$ZZ$209,86,FALSE)))</f>
        <v/>
      </c>
      <c r="O81" s="234" t="str">
        <f>IF(ISERROR(VLOOKUP($A81,parlvotes_lh!$A$11:$ZZ$209,106,FALSE))=TRUE,"",IF(VLOOKUP($A81,parlvotes_lh!$A$11:$ZZ$209,106,FALSE)=0,"",VLOOKUP($A81,parlvotes_lh!$A$11:$ZZ$209,106,FALSE)))</f>
        <v/>
      </c>
      <c r="P81" s="234" t="str">
        <f>IF(ISERROR(VLOOKUP($A81,parlvotes_lh!$A$11:$ZZ$209,126,FALSE))=TRUE,"",IF(VLOOKUP($A81,parlvotes_lh!$A$11:$ZZ$209,126,FALSE)=0,"",VLOOKUP($A81,parlvotes_lh!$A$11:$ZZ$209,126,FALSE)))</f>
        <v/>
      </c>
      <c r="Q81" s="235" t="str">
        <f>IF(ISERROR(VLOOKUP($A81,parlvotes_lh!$A$11:$ZZ$209,146,FALSE))=TRUE,"",IF(VLOOKUP($A81,parlvotes_lh!$A$11:$ZZ$209,146,FALSE)=0,"",VLOOKUP($A81,parlvotes_lh!$A$11:$ZZ$209,146,FALSE)))</f>
        <v/>
      </c>
      <c r="R81" s="235" t="str">
        <f>IF(ISERROR(VLOOKUP($A81,parlvotes_lh!$A$11:$ZZ$209,166,FALSE))=TRUE,"",IF(VLOOKUP($A81,parlvotes_lh!$A$11:$ZZ$209,166,FALSE)=0,"",VLOOKUP($A81,parlvotes_lh!$A$11:$ZZ$209,166,FALSE)))</f>
        <v/>
      </c>
      <c r="S81" s="235" t="str">
        <f>IF(ISERROR(VLOOKUP($A81,parlvotes_lh!$A$11:$ZZ$209,186,FALSE))=TRUE,"",IF(VLOOKUP($A81,parlvotes_lh!$A$11:$ZZ$209,186,FALSE)=0,"",VLOOKUP($A81,parlvotes_lh!$A$11:$ZZ$209,186,FALSE)))</f>
        <v/>
      </c>
      <c r="T81" s="235" t="str">
        <f>IF(ISERROR(VLOOKUP($A81,parlvotes_lh!$A$11:$ZZ$209,206,FALSE))=TRUE,"",IF(VLOOKUP($A81,parlvotes_lh!$A$11:$ZZ$209,206,FALSE)=0,"",VLOOKUP($A81,parlvotes_lh!$A$11:$ZZ$209,206,FALSE)))</f>
        <v/>
      </c>
      <c r="U81" s="235" t="str">
        <f>IF(ISERROR(VLOOKUP($A81,parlvotes_lh!$A$11:$ZZ$209,226,FALSE))=TRUE,"",IF(VLOOKUP($A81,parlvotes_lh!$A$11:$ZZ$209,226,FALSE)=0,"",VLOOKUP($A81,parlvotes_lh!$A$11:$ZZ$209,226,FALSE)))</f>
        <v/>
      </c>
      <c r="V81" s="235" t="str">
        <f>IF(ISERROR(VLOOKUP($A81,parlvotes_lh!$A$11:$ZZ$209,246,FALSE))=TRUE,"",IF(VLOOKUP($A81,parlvotes_lh!$A$11:$ZZ$209,246,FALSE)=0,"",VLOOKUP($A81,parlvotes_lh!$A$11:$ZZ$209,246,FALSE)))</f>
        <v/>
      </c>
      <c r="W81" s="235" t="str">
        <f>IF(ISERROR(VLOOKUP($A81,parlvotes_lh!$A$11:$ZZ$209,266,FALSE))=TRUE,"",IF(VLOOKUP($A81,parlvotes_lh!$A$11:$ZZ$209,266,FALSE)=0,"",VLOOKUP($A81,parlvotes_lh!$A$11:$ZZ$209,266,FALSE)))</f>
        <v/>
      </c>
      <c r="X81" s="235" t="str">
        <f>IF(ISERROR(VLOOKUP($A81,parlvotes_lh!$A$11:$ZZ$209,286,FALSE))=TRUE,"",IF(VLOOKUP($A81,parlvotes_lh!$A$11:$ZZ$209,286,FALSE)=0,"",VLOOKUP($A81,parlvotes_lh!$A$11:$ZZ$209,286,FALSE)))</f>
        <v/>
      </c>
      <c r="Y81" s="235" t="str">
        <f>IF(ISERROR(VLOOKUP($A81,parlvotes_lh!$A$11:$ZZ$209,306,FALSE))=TRUE,"",IF(VLOOKUP($A81,parlvotes_lh!$A$11:$ZZ$209,306,FALSE)=0,"",VLOOKUP($A81,parlvotes_lh!$A$11:$ZZ$209,306,FALSE)))</f>
        <v/>
      </c>
      <c r="Z81" s="235" t="str">
        <f>IF(ISERROR(VLOOKUP($A81,parlvotes_lh!$A$11:$ZZ$209,326,FALSE))=TRUE,"",IF(VLOOKUP($A81,parlvotes_lh!$A$11:$ZZ$209,326,FALSE)=0,"",VLOOKUP($A81,parlvotes_lh!$A$11:$ZZ$209,326,FALSE)))</f>
        <v/>
      </c>
      <c r="AA81" s="235" t="str">
        <f>IF(ISERROR(VLOOKUP($A81,parlvotes_lh!$A$11:$ZZ$209,346,FALSE))=TRUE,"",IF(VLOOKUP($A81,parlvotes_lh!$A$11:$ZZ$209,346,FALSE)=0,"",VLOOKUP($A81,parlvotes_lh!$A$11:$ZZ$209,346,FALSE)))</f>
        <v/>
      </c>
      <c r="AB81" s="235" t="str">
        <f>IF(ISERROR(VLOOKUP($A81,parlvotes_lh!$A$11:$ZZ$209,366,FALSE))=TRUE,"",IF(VLOOKUP($A81,parlvotes_lh!$A$11:$ZZ$209,366,FALSE)=0,"",VLOOKUP($A81,parlvotes_lh!$A$11:$ZZ$209,366,FALSE)))</f>
        <v/>
      </c>
      <c r="AC81" s="235" t="str">
        <f>IF(ISERROR(VLOOKUP($A81,parlvotes_lh!$A$11:$ZZ$209,386,FALSE))=TRUE,"",IF(VLOOKUP($A81,parlvotes_lh!$A$11:$ZZ$209,386,FALSE)=0,"",VLOOKUP($A81,parlvotes_lh!$A$11:$ZZ$209,386,FALSE)))</f>
        <v/>
      </c>
    </row>
    <row r="82" spans="1:29" ht="13.5" customHeight="1">
      <c r="A82" s="229" t="str">
        <f>IF(info_parties!A91="","",info_parties!A91)</f>
        <v/>
      </c>
      <c r="B82" s="127" t="str">
        <f>IF(A82="","",MID(info_weblinks!$C$3,32,3))</f>
        <v/>
      </c>
      <c r="C82" s="127" t="str">
        <f>IF(info_parties!G91="","",info_parties!G91)</f>
        <v/>
      </c>
      <c r="D82" s="127" t="str">
        <f>IF(info_parties!K91="","",info_parties!K91)</f>
        <v/>
      </c>
      <c r="E82" s="127" t="str">
        <f>IF(info_parties!H91="","",info_parties!H91)</f>
        <v/>
      </c>
      <c r="F82" s="230" t="str">
        <f t="shared" si="4"/>
        <v/>
      </c>
      <c r="G82" s="231" t="str">
        <f t="shared" si="5"/>
        <v/>
      </c>
      <c r="H82" s="232" t="str">
        <f t="shared" si="6"/>
        <v/>
      </c>
      <c r="I82" s="233" t="str">
        <f t="shared" si="7"/>
        <v/>
      </c>
      <c r="J82" s="234" t="str">
        <f>IF(ISERROR(VLOOKUP($A82,parlvotes_lh!$A$11:$ZZ$209,6,FALSE))=TRUE,"",IF(VLOOKUP($A82,parlvotes_lh!$A$11:$ZZ$209,6,FALSE)=0,"",VLOOKUP($A82,parlvotes_lh!$A$11:$ZZ$209,6,FALSE)))</f>
        <v/>
      </c>
      <c r="K82" s="234" t="str">
        <f>IF(ISERROR(VLOOKUP($A82,parlvotes_lh!$A$11:$ZZ$209,26,FALSE))=TRUE,"",IF(VLOOKUP($A82,parlvotes_lh!$A$11:$ZZ$209,26,FALSE)=0,"",VLOOKUP($A82,parlvotes_lh!$A$11:$ZZ$209,26,FALSE)))</f>
        <v/>
      </c>
      <c r="L82" s="234" t="str">
        <f>IF(ISERROR(VLOOKUP($A82,parlvotes_lh!$A$11:$ZZ$209,46,FALSE))=TRUE,"",IF(VLOOKUP($A82,parlvotes_lh!$A$11:$ZZ$209,46,FALSE)=0,"",VLOOKUP($A82,parlvotes_lh!$A$11:$ZZ$209,46,FALSE)))</f>
        <v/>
      </c>
      <c r="M82" s="234" t="str">
        <f>IF(ISERROR(VLOOKUP($A82,parlvotes_lh!$A$11:$ZZ$209,66,FALSE))=TRUE,"",IF(VLOOKUP($A82,parlvotes_lh!$A$11:$ZZ$209,66,FALSE)=0,"",VLOOKUP($A82,parlvotes_lh!$A$11:$ZZ$209,66,FALSE)))</f>
        <v/>
      </c>
      <c r="N82" s="234" t="str">
        <f>IF(ISERROR(VLOOKUP($A82,parlvotes_lh!$A$11:$ZZ$209,86,FALSE))=TRUE,"",IF(VLOOKUP($A82,parlvotes_lh!$A$11:$ZZ$209,86,FALSE)=0,"",VLOOKUP($A82,parlvotes_lh!$A$11:$ZZ$209,86,FALSE)))</f>
        <v/>
      </c>
      <c r="O82" s="234" t="str">
        <f>IF(ISERROR(VLOOKUP($A82,parlvotes_lh!$A$11:$ZZ$209,106,FALSE))=TRUE,"",IF(VLOOKUP($A82,parlvotes_lh!$A$11:$ZZ$209,106,FALSE)=0,"",VLOOKUP($A82,parlvotes_lh!$A$11:$ZZ$209,106,FALSE)))</f>
        <v/>
      </c>
      <c r="P82" s="234" t="str">
        <f>IF(ISERROR(VLOOKUP($A82,parlvotes_lh!$A$11:$ZZ$209,126,FALSE))=TRUE,"",IF(VLOOKUP($A82,parlvotes_lh!$A$11:$ZZ$209,126,FALSE)=0,"",VLOOKUP($A82,parlvotes_lh!$A$11:$ZZ$209,126,FALSE)))</f>
        <v/>
      </c>
      <c r="Q82" s="235" t="str">
        <f>IF(ISERROR(VLOOKUP($A82,parlvotes_lh!$A$11:$ZZ$209,146,FALSE))=TRUE,"",IF(VLOOKUP($A82,parlvotes_lh!$A$11:$ZZ$209,146,FALSE)=0,"",VLOOKUP($A82,parlvotes_lh!$A$11:$ZZ$209,146,FALSE)))</f>
        <v/>
      </c>
      <c r="R82" s="235" t="str">
        <f>IF(ISERROR(VLOOKUP($A82,parlvotes_lh!$A$11:$ZZ$209,166,FALSE))=TRUE,"",IF(VLOOKUP($A82,parlvotes_lh!$A$11:$ZZ$209,166,FALSE)=0,"",VLOOKUP($A82,parlvotes_lh!$A$11:$ZZ$209,166,FALSE)))</f>
        <v/>
      </c>
      <c r="S82" s="235" t="str">
        <f>IF(ISERROR(VLOOKUP($A82,parlvotes_lh!$A$11:$ZZ$209,186,FALSE))=TRUE,"",IF(VLOOKUP($A82,parlvotes_lh!$A$11:$ZZ$209,186,FALSE)=0,"",VLOOKUP($A82,parlvotes_lh!$A$11:$ZZ$209,186,FALSE)))</f>
        <v/>
      </c>
      <c r="T82" s="235" t="str">
        <f>IF(ISERROR(VLOOKUP($A82,parlvotes_lh!$A$11:$ZZ$209,206,FALSE))=TRUE,"",IF(VLOOKUP($A82,parlvotes_lh!$A$11:$ZZ$209,206,FALSE)=0,"",VLOOKUP($A82,parlvotes_lh!$A$11:$ZZ$209,206,FALSE)))</f>
        <v/>
      </c>
      <c r="U82" s="235" t="str">
        <f>IF(ISERROR(VLOOKUP($A82,parlvotes_lh!$A$11:$ZZ$209,226,FALSE))=TRUE,"",IF(VLOOKUP($A82,parlvotes_lh!$A$11:$ZZ$209,226,FALSE)=0,"",VLOOKUP($A82,parlvotes_lh!$A$11:$ZZ$209,226,FALSE)))</f>
        <v/>
      </c>
      <c r="V82" s="235" t="str">
        <f>IF(ISERROR(VLOOKUP($A82,parlvotes_lh!$A$11:$ZZ$209,246,FALSE))=TRUE,"",IF(VLOOKUP($A82,parlvotes_lh!$A$11:$ZZ$209,246,FALSE)=0,"",VLOOKUP($A82,parlvotes_lh!$A$11:$ZZ$209,246,FALSE)))</f>
        <v/>
      </c>
      <c r="W82" s="235" t="str">
        <f>IF(ISERROR(VLOOKUP($A82,parlvotes_lh!$A$11:$ZZ$209,266,FALSE))=TRUE,"",IF(VLOOKUP($A82,parlvotes_lh!$A$11:$ZZ$209,266,FALSE)=0,"",VLOOKUP($A82,parlvotes_lh!$A$11:$ZZ$209,266,FALSE)))</f>
        <v/>
      </c>
      <c r="X82" s="235" t="str">
        <f>IF(ISERROR(VLOOKUP($A82,parlvotes_lh!$A$11:$ZZ$209,286,FALSE))=TRUE,"",IF(VLOOKUP($A82,parlvotes_lh!$A$11:$ZZ$209,286,FALSE)=0,"",VLOOKUP($A82,parlvotes_lh!$A$11:$ZZ$209,286,FALSE)))</f>
        <v/>
      </c>
      <c r="Y82" s="235" t="str">
        <f>IF(ISERROR(VLOOKUP($A82,parlvotes_lh!$A$11:$ZZ$209,306,FALSE))=TRUE,"",IF(VLOOKUP($A82,parlvotes_lh!$A$11:$ZZ$209,306,FALSE)=0,"",VLOOKUP($A82,parlvotes_lh!$A$11:$ZZ$209,306,FALSE)))</f>
        <v/>
      </c>
      <c r="Z82" s="235" t="str">
        <f>IF(ISERROR(VLOOKUP($A82,parlvotes_lh!$A$11:$ZZ$209,326,FALSE))=TRUE,"",IF(VLOOKUP($A82,parlvotes_lh!$A$11:$ZZ$209,326,FALSE)=0,"",VLOOKUP($A82,parlvotes_lh!$A$11:$ZZ$209,326,FALSE)))</f>
        <v/>
      </c>
      <c r="AA82" s="235" t="str">
        <f>IF(ISERROR(VLOOKUP($A82,parlvotes_lh!$A$11:$ZZ$209,346,FALSE))=TRUE,"",IF(VLOOKUP($A82,parlvotes_lh!$A$11:$ZZ$209,346,FALSE)=0,"",VLOOKUP($A82,parlvotes_lh!$A$11:$ZZ$209,346,FALSE)))</f>
        <v/>
      </c>
      <c r="AB82" s="235" t="str">
        <f>IF(ISERROR(VLOOKUP($A82,parlvotes_lh!$A$11:$ZZ$209,366,FALSE))=TRUE,"",IF(VLOOKUP($A82,parlvotes_lh!$A$11:$ZZ$209,366,FALSE)=0,"",VLOOKUP($A82,parlvotes_lh!$A$11:$ZZ$209,366,FALSE)))</f>
        <v/>
      </c>
      <c r="AC82" s="235" t="str">
        <f>IF(ISERROR(VLOOKUP($A82,parlvotes_lh!$A$11:$ZZ$209,386,FALSE))=TRUE,"",IF(VLOOKUP($A82,parlvotes_lh!$A$11:$ZZ$209,386,FALSE)=0,"",VLOOKUP($A82,parlvotes_lh!$A$11:$ZZ$209,386,FALSE)))</f>
        <v/>
      </c>
    </row>
    <row r="83" spans="1:29" ht="13.5" customHeight="1">
      <c r="A83" s="229" t="str">
        <f>IF(info_parties!A92="","",info_parties!A92)</f>
        <v/>
      </c>
      <c r="B83" s="127" t="str">
        <f>IF(A83="","",MID(info_weblinks!$C$3,32,3))</f>
        <v/>
      </c>
      <c r="C83" s="127" t="str">
        <f>IF(info_parties!G92="","",info_parties!G92)</f>
        <v/>
      </c>
      <c r="D83" s="127" t="str">
        <f>IF(info_parties!K92="","",info_parties!K92)</f>
        <v/>
      </c>
      <c r="E83" s="127" t="str">
        <f>IF(info_parties!H92="","",info_parties!H92)</f>
        <v/>
      </c>
      <c r="F83" s="230" t="str">
        <f t="shared" si="4"/>
        <v/>
      </c>
      <c r="G83" s="231" t="str">
        <f t="shared" si="5"/>
        <v/>
      </c>
      <c r="H83" s="232" t="str">
        <f t="shared" si="6"/>
        <v/>
      </c>
      <c r="I83" s="233" t="str">
        <f t="shared" si="7"/>
        <v/>
      </c>
      <c r="J83" s="234" t="str">
        <f>IF(ISERROR(VLOOKUP($A83,parlvotes_lh!$A$11:$ZZ$209,6,FALSE))=TRUE,"",IF(VLOOKUP($A83,parlvotes_lh!$A$11:$ZZ$209,6,FALSE)=0,"",VLOOKUP($A83,parlvotes_lh!$A$11:$ZZ$209,6,FALSE)))</f>
        <v/>
      </c>
      <c r="K83" s="234" t="str">
        <f>IF(ISERROR(VLOOKUP($A83,parlvotes_lh!$A$11:$ZZ$209,26,FALSE))=TRUE,"",IF(VLOOKUP($A83,parlvotes_lh!$A$11:$ZZ$209,26,FALSE)=0,"",VLOOKUP($A83,parlvotes_lh!$A$11:$ZZ$209,26,FALSE)))</f>
        <v/>
      </c>
      <c r="L83" s="234" t="str">
        <f>IF(ISERROR(VLOOKUP($A83,parlvotes_lh!$A$11:$ZZ$209,46,FALSE))=TRUE,"",IF(VLOOKUP($A83,parlvotes_lh!$A$11:$ZZ$209,46,FALSE)=0,"",VLOOKUP($A83,parlvotes_lh!$A$11:$ZZ$209,46,FALSE)))</f>
        <v/>
      </c>
      <c r="M83" s="234" t="str">
        <f>IF(ISERROR(VLOOKUP($A83,parlvotes_lh!$A$11:$ZZ$209,66,FALSE))=TRUE,"",IF(VLOOKUP($A83,parlvotes_lh!$A$11:$ZZ$209,66,FALSE)=0,"",VLOOKUP($A83,parlvotes_lh!$A$11:$ZZ$209,66,FALSE)))</f>
        <v/>
      </c>
      <c r="N83" s="234" t="str">
        <f>IF(ISERROR(VLOOKUP($A83,parlvotes_lh!$A$11:$ZZ$209,86,FALSE))=TRUE,"",IF(VLOOKUP($A83,parlvotes_lh!$A$11:$ZZ$209,86,FALSE)=0,"",VLOOKUP($A83,parlvotes_lh!$A$11:$ZZ$209,86,FALSE)))</f>
        <v/>
      </c>
      <c r="O83" s="234" t="str">
        <f>IF(ISERROR(VLOOKUP($A83,parlvotes_lh!$A$11:$ZZ$209,106,FALSE))=TRUE,"",IF(VLOOKUP($A83,parlvotes_lh!$A$11:$ZZ$209,106,FALSE)=0,"",VLOOKUP($A83,parlvotes_lh!$A$11:$ZZ$209,106,FALSE)))</f>
        <v/>
      </c>
      <c r="P83" s="234" t="str">
        <f>IF(ISERROR(VLOOKUP($A83,parlvotes_lh!$A$11:$ZZ$209,126,FALSE))=TRUE,"",IF(VLOOKUP($A83,parlvotes_lh!$A$11:$ZZ$209,126,FALSE)=0,"",VLOOKUP($A83,parlvotes_lh!$A$11:$ZZ$209,126,FALSE)))</f>
        <v/>
      </c>
      <c r="Q83" s="235" t="str">
        <f>IF(ISERROR(VLOOKUP($A83,parlvotes_lh!$A$11:$ZZ$209,146,FALSE))=TRUE,"",IF(VLOOKUP($A83,parlvotes_lh!$A$11:$ZZ$209,146,FALSE)=0,"",VLOOKUP($A83,parlvotes_lh!$A$11:$ZZ$209,146,FALSE)))</f>
        <v/>
      </c>
      <c r="R83" s="235" t="str">
        <f>IF(ISERROR(VLOOKUP($A83,parlvotes_lh!$A$11:$ZZ$209,166,FALSE))=TRUE,"",IF(VLOOKUP($A83,parlvotes_lh!$A$11:$ZZ$209,166,FALSE)=0,"",VLOOKUP($A83,parlvotes_lh!$A$11:$ZZ$209,166,FALSE)))</f>
        <v/>
      </c>
      <c r="S83" s="235" t="str">
        <f>IF(ISERROR(VLOOKUP($A83,parlvotes_lh!$A$11:$ZZ$209,186,FALSE))=TRUE,"",IF(VLOOKUP($A83,parlvotes_lh!$A$11:$ZZ$209,186,FALSE)=0,"",VLOOKUP($A83,parlvotes_lh!$A$11:$ZZ$209,186,FALSE)))</f>
        <v/>
      </c>
      <c r="T83" s="235" t="str">
        <f>IF(ISERROR(VLOOKUP($A83,parlvotes_lh!$A$11:$ZZ$209,206,FALSE))=TRUE,"",IF(VLOOKUP($A83,parlvotes_lh!$A$11:$ZZ$209,206,FALSE)=0,"",VLOOKUP($A83,parlvotes_lh!$A$11:$ZZ$209,206,FALSE)))</f>
        <v/>
      </c>
      <c r="U83" s="235" t="str">
        <f>IF(ISERROR(VLOOKUP($A83,parlvotes_lh!$A$11:$ZZ$209,226,FALSE))=TRUE,"",IF(VLOOKUP($A83,parlvotes_lh!$A$11:$ZZ$209,226,FALSE)=0,"",VLOOKUP($A83,parlvotes_lh!$A$11:$ZZ$209,226,FALSE)))</f>
        <v/>
      </c>
      <c r="V83" s="235" t="str">
        <f>IF(ISERROR(VLOOKUP($A83,parlvotes_lh!$A$11:$ZZ$209,246,FALSE))=TRUE,"",IF(VLOOKUP($A83,parlvotes_lh!$A$11:$ZZ$209,246,FALSE)=0,"",VLOOKUP($A83,parlvotes_lh!$A$11:$ZZ$209,246,FALSE)))</f>
        <v/>
      </c>
      <c r="W83" s="235" t="str">
        <f>IF(ISERROR(VLOOKUP($A83,parlvotes_lh!$A$11:$ZZ$209,266,FALSE))=TRUE,"",IF(VLOOKUP($A83,parlvotes_lh!$A$11:$ZZ$209,266,FALSE)=0,"",VLOOKUP($A83,parlvotes_lh!$A$11:$ZZ$209,266,FALSE)))</f>
        <v/>
      </c>
      <c r="X83" s="235" t="str">
        <f>IF(ISERROR(VLOOKUP($A83,parlvotes_lh!$A$11:$ZZ$209,286,FALSE))=TRUE,"",IF(VLOOKUP($A83,parlvotes_lh!$A$11:$ZZ$209,286,FALSE)=0,"",VLOOKUP($A83,parlvotes_lh!$A$11:$ZZ$209,286,FALSE)))</f>
        <v/>
      </c>
      <c r="Y83" s="235" t="str">
        <f>IF(ISERROR(VLOOKUP($A83,parlvotes_lh!$A$11:$ZZ$209,306,FALSE))=TRUE,"",IF(VLOOKUP($A83,parlvotes_lh!$A$11:$ZZ$209,306,FALSE)=0,"",VLOOKUP($A83,parlvotes_lh!$A$11:$ZZ$209,306,FALSE)))</f>
        <v/>
      </c>
      <c r="Z83" s="235" t="str">
        <f>IF(ISERROR(VLOOKUP($A83,parlvotes_lh!$A$11:$ZZ$209,326,FALSE))=TRUE,"",IF(VLOOKUP($A83,parlvotes_lh!$A$11:$ZZ$209,326,FALSE)=0,"",VLOOKUP($A83,parlvotes_lh!$A$11:$ZZ$209,326,FALSE)))</f>
        <v/>
      </c>
      <c r="AA83" s="235" t="str">
        <f>IF(ISERROR(VLOOKUP($A83,parlvotes_lh!$A$11:$ZZ$209,346,FALSE))=TRUE,"",IF(VLOOKUP($A83,parlvotes_lh!$A$11:$ZZ$209,346,FALSE)=0,"",VLOOKUP($A83,parlvotes_lh!$A$11:$ZZ$209,346,FALSE)))</f>
        <v/>
      </c>
      <c r="AB83" s="235" t="str">
        <f>IF(ISERROR(VLOOKUP($A83,parlvotes_lh!$A$11:$ZZ$209,366,FALSE))=TRUE,"",IF(VLOOKUP($A83,parlvotes_lh!$A$11:$ZZ$209,366,FALSE)=0,"",VLOOKUP($A83,parlvotes_lh!$A$11:$ZZ$209,366,FALSE)))</f>
        <v/>
      </c>
      <c r="AC83" s="235" t="str">
        <f>IF(ISERROR(VLOOKUP($A83,parlvotes_lh!$A$11:$ZZ$209,386,FALSE))=TRUE,"",IF(VLOOKUP($A83,parlvotes_lh!$A$11:$ZZ$209,386,FALSE)=0,"",VLOOKUP($A83,parlvotes_lh!$A$11:$ZZ$209,386,FALSE)))</f>
        <v/>
      </c>
    </row>
    <row r="84" spans="1:29" ht="13.5" customHeight="1">
      <c r="A84" s="229" t="str">
        <f>IF(info_parties!A93="","",info_parties!A93)</f>
        <v/>
      </c>
      <c r="B84" s="127" t="str">
        <f>IF(A84="","",MID(info_weblinks!$C$3,32,3))</f>
        <v/>
      </c>
      <c r="C84" s="127" t="str">
        <f>IF(info_parties!G93="","",info_parties!G93)</f>
        <v/>
      </c>
      <c r="D84" s="127" t="str">
        <f>IF(info_parties!K93="","",info_parties!K93)</f>
        <v/>
      </c>
      <c r="E84" s="127" t="str">
        <f>IF(info_parties!H93="","",info_parties!H93)</f>
        <v/>
      </c>
      <c r="F84" s="230" t="str">
        <f t="shared" si="4"/>
        <v/>
      </c>
      <c r="G84" s="231" t="str">
        <f t="shared" si="5"/>
        <v/>
      </c>
      <c r="H84" s="232" t="str">
        <f t="shared" si="6"/>
        <v/>
      </c>
      <c r="I84" s="233" t="str">
        <f t="shared" si="7"/>
        <v/>
      </c>
      <c r="J84" s="234" t="str">
        <f>IF(ISERROR(VLOOKUP($A84,parlvotes_lh!$A$11:$ZZ$209,6,FALSE))=TRUE,"",IF(VLOOKUP($A84,parlvotes_lh!$A$11:$ZZ$209,6,FALSE)=0,"",VLOOKUP($A84,parlvotes_lh!$A$11:$ZZ$209,6,FALSE)))</f>
        <v/>
      </c>
      <c r="K84" s="234" t="str">
        <f>IF(ISERROR(VLOOKUP($A84,parlvotes_lh!$A$11:$ZZ$209,26,FALSE))=TRUE,"",IF(VLOOKUP($A84,parlvotes_lh!$A$11:$ZZ$209,26,FALSE)=0,"",VLOOKUP($A84,parlvotes_lh!$A$11:$ZZ$209,26,FALSE)))</f>
        <v/>
      </c>
      <c r="L84" s="234" t="str">
        <f>IF(ISERROR(VLOOKUP($A84,parlvotes_lh!$A$11:$ZZ$209,46,FALSE))=TRUE,"",IF(VLOOKUP($A84,parlvotes_lh!$A$11:$ZZ$209,46,FALSE)=0,"",VLOOKUP($A84,parlvotes_lh!$A$11:$ZZ$209,46,FALSE)))</f>
        <v/>
      </c>
      <c r="M84" s="234" t="str">
        <f>IF(ISERROR(VLOOKUP($A84,parlvotes_lh!$A$11:$ZZ$209,66,FALSE))=TRUE,"",IF(VLOOKUP($A84,parlvotes_lh!$A$11:$ZZ$209,66,FALSE)=0,"",VLOOKUP($A84,parlvotes_lh!$A$11:$ZZ$209,66,FALSE)))</f>
        <v/>
      </c>
      <c r="N84" s="234" t="str">
        <f>IF(ISERROR(VLOOKUP($A84,parlvotes_lh!$A$11:$ZZ$209,86,FALSE))=TRUE,"",IF(VLOOKUP($A84,parlvotes_lh!$A$11:$ZZ$209,86,FALSE)=0,"",VLOOKUP($A84,parlvotes_lh!$A$11:$ZZ$209,86,FALSE)))</f>
        <v/>
      </c>
      <c r="O84" s="234" t="str">
        <f>IF(ISERROR(VLOOKUP($A84,parlvotes_lh!$A$11:$ZZ$209,106,FALSE))=TRUE,"",IF(VLOOKUP($A84,parlvotes_lh!$A$11:$ZZ$209,106,FALSE)=0,"",VLOOKUP($A84,parlvotes_lh!$A$11:$ZZ$209,106,FALSE)))</f>
        <v/>
      </c>
      <c r="P84" s="234" t="str">
        <f>IF(ISERROR(VLOOKUP($A84,parlvotes_lh!$A$11:$ZZ$209,126,FALSE))=TRUE,"",IF(VLOOKUP($A84,parlvotes_lh!$A$11:$ZZ$209,126,FALSE)=0,"",VLOOKUP($A84,parlvotes_lh!$A$11:$ZZ$209,126,FALSE)))</f>
        <v/>
      </c>
      <c r="Q84" s="235" t="str">
        <f>IF(ISERROR(VLOOKUP($A84,parlvotes_lh!$A$11:$ZZ$209,146,FALSE))=TRUE,"",IF(VLOOKUP($A84,parlvotes_lh!$A$11:$ZZ$209,146,FALSE)=0,"",VLOOKUP($A84,parlvotes_lh!$A$11:$ZZ$209,146,FALSE)))</f>
        <v/>
      </c>
      <c r="R84" s="235" t="str">
        <f>IF(ISERROR(VLOOKUP($A84,parlvotes_lh!$A$11:$ZZ$209,166,FALSE))=TRUE,"",IF(VLOOKUP($A84,parlvotes_lh!$A$11:$ZZ$209,166,FALSE)=0,"",VLOOKUP($A84,parlvotes_lh!$A$11:$ZZ$209,166,FALSE)))</f>
        <v/>
      </c>
      <c r="S84" s="235" t="str">
        <f>IF(ISERROR(VLOOKUP($A84,parlvotes_lh!$A$11:$ZZ$209,186,FALSE))=TRUE,"",IF(VLOOKUP($A84,parlvotes_lh!$A$11:$ZZ$209,186,FALSE)=0,"",VLOOKUP($A84,parlvotes_lh!$A$11:$ZZ$209,186,FALSE)))</f>
        <v/>
      </c>
      <c r="T84" s="235" t="str">
        <f>IF(ISERROR(VLOOKUP($A84,parlvotes_lh!$A$11:$ZZ$209,206,FALSE))=TRUE,"",IF(VLOOKUP($A84,parlvotes_lh!$A$11:$ZZ$209,206,FALSE)=0,"",VLOOKUP($A84,parlvotes_lh!$A$11:$ZZ$209,206,FALSE)))</f>
        <v/>
      </c>
      <c r="U84" s="235" t="str">
        <f>IF(ISERROR(VLOOKUP($A84,parlvotes_lh!$A$11:$ZZ$209,226,FALSE))=TRUE,"",IF(VLOOKUP($A84,parlvotes_lh!$A$11:$ZZ$209,226,FALSE)=0,"",VLOOKUP($A84,parlvotes_lh!$A$11:$ZZ$209,226,FALSE)))</f>
        <v/>
      </c>
      <c r="V84" s="235" t="str">
        <f>IF(ISERROR(VLOOKUP($A84,parlvotes_lh!$A$11:$ZZ$209,246,FALSE))=TRUE,"",IF(VLOOKUP($A84,parlvotes_lh!$A$11:$ZZ$209,246,FALSE)=0,"",VLOOKUP($A84,parlvotes_lh!$A$11:$ZZ$209,246,FALSE)))</f>
        <v/>
      </c>
      <c r="W84" s="235" t="str">
        <f>IF(ISERROR(VLOOKUP($A84,parlvotes_lh!$A$11:$ZZ$209,266,FALSE))=TRUE,"",IF(VLOOKUP($A84,parlvotes_lh!$A$11:$ZZ$209,266,FALSE)=0,"",VLOOKUP($A84,parlvotes_lh!$A$11:$ZZ$209,266,FALSE)))</f>
        <v/>
      </c>
      <c r="X84" s="235" t="str">
        <f>IF(ISERROR(VLOOKUP($A84,parlvotes_lh!$A$11:$ZZ$209,286,FALSE))=TRUE,"",IF(VLOOKUP($A84,parlvotes_lh!$A$11:$ZZ$209,286,FALSE)=0,"",VLOOKUP($A84,parlvotes_lh!$A$11:$ZZ$209,286,FALSE)))</f>
        <v/>
      </c>
      <c r="Y84" s="235" t="str">
        <f>IF(ISERROR(VLOOKUP($A84,parlvotes_lh!$A$11:$ZZ$209,306,FALSE))=TRUE,"",IF(VLOOKUP($A84,parlvotes_lh!$A$11:$ZZ$209,306,FALSE)=0,"",VLOOKUP($A84,parlvotes_lh!$A$11:$ZZ$209,306,FALSE)))</f>
        <v/>
      </c>
      <c r="Z84" s="235" t="str">
        <f>IF(ISERROR(VLOOKUP($A84,parlvotes_lh!$A$11:$ZZ$209,326,FALSE))=TRUE,"",IF(VLOOKUP($A84,parlvotes_lh!$A$11:$ZZ$209,326,FALSE)=0,"",VLOOKUP($A84,parlvotes_lh!$A$11:$ZZ$209,326,FALSE)))</f>
        <v/>
      </c>
      <c r="AA84" s="235" t="str">
        <f>IF(ISERROR(VLOOKUP($A84,parlvotes_lh!$A$11:$ZZ$209,346,FALSE))=TRUE,"",IF(VLOOKUP($A84,parlvotes_lh!$A$11:$ZZ$209,346,FALSE)=0,"",VLOOKUP($A84,parlvotes_lh!$A$11:$ZZ$209,346,FALSE)))</f>
        <v/>
      </c>
      <c r="AB84" s="235" t="str">
        <f>IF(ISERROR(VLOOKUP($A84,parlvotes_lh!$A$11:$ZZ$209,366,FALSE))=TRUE,"",IF(VLOOKUP($A84,parlvotes_lh!$A$11:$ZZ$209,366,FALSE)=0,"",VLOOKUP($A84,parlvotes_lh!$A$11:$ZZ$209,366,FALSE)))</f>
        <v/>
      </c>
      <c r="AC84" s="235" t="str">
        <f>IF(ISERROR(VLOOKUP($A84,parlvotes_lh!$A$11:$ZZ$209,386,FALSE))=TRUE,"",IF(VLOOKUP($A84,parlvotes_lh!$A$11:$ZZ$209,386,FALSE)=0,"",VLOOKUP($A84,parlvotes_lh!$A$11:$ZZ$209,386,FALSE)))</f>
        <v/>
      </c>
    </row>
    <row r="85" spans="1:29" ht="13.5" customHeight="1">
      <c r="A85" s="229" t="str">
        <f>IF(info_parties!A94="","",info_parties!A94)</f>
        <v/>
      </c>
      <c r="B85" s="127" t="str">
        <f>IF(A85="","",MID(info_weblinks!$C$3,32,3))</f>
        <v/>
      </c>
      <c r="C85" s="127" t="str">
        <f>IF(info_parties!G94="","",info_parties!G94)</f>
        <v/>
      </c>
      <c r="D85" s="127" t="str">
        <f>IF(info_parties!K94="","",info_parties!K94)</f>
        <v/>
      </c>
      <c r="E85" s="127" t="str">
        <f>IF(info_parties!H94="","",info_parties!H94)</f>
        <v/>
      </c>
      <c r="F85" s="230" t="str">
        <f t="shared" si="4"/>
        <v/>
      </c>
      <c r="G85" s="231" t="str">
        <f t="shared" si="5"/>
        <v/>
      </c>
      <c r="H85" s="232" t="str">
        <f t="shared" si="6"/>
        <v/>
      </c>
      <c r="I85" s="233" t="str">
        <f t="shared" si="7"/>
        <v/>
      </c>
      <c r="J85" s="234" t="str">
        <f>IF(ISERROR(VLOOKUP($A85,parlvotes_lh!$A$11:$ZZ$209,6,FALSE))=TRUE,"",IF(VLOOKUP($A85,parlvotes_lh!$A$11:$ZZ$209,6,FALSE)=0,"",VLOOKUP($A85,parlvotes_lh!$A$11:$ZZ$209,6,FALSE)))</f>
        <v/>
      </c>
      <c r="K85" s="234" t="str">
        <f>IF(ISERROR(VLOOKUP($A85,parlvotes_lh!$A$11:$ZZ$209,26,FALSE))=TRUE,"",IF(VLOOKUP($A85,parlvotes_lh!$A$11:$ZZ$209,26,FALSE)=0,"",VLOOKUP($A85,parlvotes_lh!$A$11:$ZZ$209,26,FALSE)))</f>
        <v/>
      </c>
      <c r="L85" s="234" t="str">
        <f>IF(ISERROR(VLOOKUP($A85,parlvotes_lh!$A$11:$ZZ$209,46,FALSE))=TRUE,"",IF(VLOOKUP($A85,parlvotes_lh!$A$11:$ZZ$209,46,FALSE)=0,"",VLOOKUP($A85,parlvotes_lh!$A$11:$ZZ$209,46,FALSE)))</f>
        <v/>
      </c>
      <c r="M85" s="234" t="str">
        <f>IF(ISERROR(VLOOKUP($A85,parlvotes_lh!$A$11:$ZZ$209,66,FALSE))=TRUE,"",IF(VLOOKUP($A85,parlvotes_lh!$A$11:$ZZ$209,66,FALSE)=0,"",VLOOKUP($A85,parlvotes_lh!$A$11:$ZZ$209,66,FALSE)))</f>
        <v/>
      </c>
      <c r="N85" s="234" t="str">
        <f>IF(ISERROR(VLOOKUP($A85,parlvotes_lh!$A$11:$ZZ$209,86,FALSE))=TRUE,"",IF(VLOOKUP($A85,parlvotes_lh!$A$11:$ZZ$209,86,FALSE)=0,"",VLOOKUP($A85,parlvotes_lh!$A$11:$ZZ$209,86,FALSE)))</f>
        <v/>
      </c>
      <c r="O85" s="234" t="str">
        <f>IF(ISERROR(VLOOKUP($A85,parlvotes_lh!$A$11:$ZZ$209,106,FALSE))=TRUE,"",IF(VLOOKUP($A85,parlvotes_lh!$A$11:$ZZ$209,106,FALSE)=0,"",VLOOKUP($A85,parlvotes_lh!$A$11:$ZZ$209,106,FALSE)))</f>
        <v/>
      </c>
      <c r="P85" s="234" t="str">
        <f>IF(ISERROR(VLOOKUP($A85,parlvotes_lh!$A$11:$ZZ$209,126,FALSE))=TRUE,"",IF(VLOOKUP($A85,parlvotes_lh!$A$11:$ZZ$209,126,FALSE)=0,"",VLOOKUP($A85,parlvotes_lh!$A$11:$ZZ$209,126,FALSE)))</f>
        <v/>
      </c>
      <c r="Q85" s="235" t="str">
        <f>IF(ISERROR(VLOOKUP($A85,parlvotes_lh!$A$11:$ZZ$209,146,FALSE))=TRUE,"",IF(VLOOKUP($A85,parlvotes_lh!$A$11:$ZZ$209,146,FALSE)=0,"",VLOOKUP($A85,parlvotes_lh!$A$11:$ZZ$209,146,FALSE)))</f>
        <v/>
      </c>
      <c r="R85" s="235" t="str">
        <f>IF(ISERROR(VLOOKUP($A85,parlvotes_lh!$A$11:$ZZ$209,166,FALSE))=TRUE,"",IF(VLOOKUP($A85,parlvotes_lh!$A$11:$ZZ$209,166,FALSE)=0,"",VLOOKUP($A85,parlvotes_lh!$A$11:$ZZ$209,166,FALSE)))</f>
        <v/>
      </c>
      <c r="S85" s="235" t="str">
        <f>IF(ISERROR(VLOOKUP($A85,parlvotes_lh!$A$11:$ZZ$209,186,FALSE))=TRUE,"",IF(VLOOKUP($A85,parlvotes_lh!$A$11:$ZZ$209,186,FALSE)=0,"",VLOOKUP($A85,parlvotes_lh!$A$11:$ZZ$209,186,FALSE)))</f>
        <v/>
      </c>
      <c r="T85" s="235" t="str">
        <f>IF(ISERROR(VLOOKUP($A85,parlvotes_lh!$A$11:$ZZ$209,206,FALSE))=TRUE,"",IF(VLOOKUP($A85,parlvotes_lh!$A$11:$ZZ$209,206,FALSE)=0,"",VLOOKUP($A85,parlvotes_lh!$A$11:$ZZ$209,206,FALSE)))</f>
        <v/>
      </c>
      <c r="U85" s="235" t="str">
        <f>IF(ISERROR(VLOOKUP($A85,parlvotes_lh!$A$11:$ZZ$209,226,FALSE))=TRUE,"",IF(VLOOKUP($A85,parlvotes_lh!$A$11:$ZZ$209,226,FALSE)=0,"",VLOOKUP($A85,parlvotes_lh!$A$11:$ZZ$209,226,FALSE)))</f>
        <v/>
      </c>
      <c r="V85" s="235" t="str">
        <f>IF(ISERROR(VLOOKUP($A85,parlvotes_lh!$A$11:$ZZ$209,246,FALSE))=TRUE,"",IF(VLOOKUP($A85,parlvotes_lh!$A$11:$ZZ$209,246,FALSE)=0,"",VLOOKUP($A85,parlvotes_lh!$A$11:$ZZ$209,246,FALSE)))</f>
        <v/>
      </c>
      <c r="W85" s="235" t="str">
        <f>IF(ISERROR(VLOOKUP($A85,parlvotes_lh!$A$11:$ZZ$209,266,FALSE))=TRUE,"",IF(VLOOKUP($A85,parlvotes_lh!$A$11:$ZZ$209,266,FALSE)=0,"",VLOOKUP($A85,parlvotes_lh!$A$11:$ZZ$209,266,FALSE)))</f>
        <v/>
      </c>
      <c r="X85" s="235" t="str">
        <f>IF(ISERROR(VLOOKUP($A85,parlvotes_lh!$A$11:$ZZ$209,286,FALSE))=TRUE,"",IF(VLOOKUP($A85,parlvotes_lh!$A$11:$ZZ$209,286,FALSE)=0,"",VLOOKUP($A85,parlvotes_lh!$A$11:$ZZ$209,286,FALSE)))</f>
        <v/>
      </c>
      <c r="Y85" s="235" t="str">
        <f>IF(ISERROR(VLOOKUP($A85,parlvotes_lh!$A$11:$ZZ$209,306,FALSE))=TRUE,"",IF(VLOOKUP($A85,parlvotes_lh!$A$11:$ZZ$209,306,FALSE)=0,"",VLOOKUP($A85,parlvotes_lh!$A$11:$ZZ$209,306,FALSE)))</f>
        <v/>
      </c>
      <c r="Z85" s="235" t="str">
        <f>IF(ISERROR(VLOOKUP($A85,parlvotes_lh!$A$11:$ZZ$209,326,FALSE))=TRUE,"",IF(VLOOKUP($A85,parlvotes_lh!$A$11:$ZZ$209,326,FALSE)=0,"",VLOOKUP($A85,parlvotes_lh!$A$11:$ZZ$209,326,FALSE)))</f>
        <v/>
      </c>
      <c r="AA85" s="235" t="str">
        <f>IF(ISERROR(VLOOKUP($A85,parlvotes_lh!$A$11:$ZZ$209,346,FALSE))=TRUE,"",IF(VLOOKUP($A85,parlvotes_lh!$A$11:$ZZ$209,346,FALSE)=0,"",VLOOKUP($A85,parlvotes_lh!$A$11:$ZZ$209,346,FALSE)))</f>
        <v/>
      </c>
      <c r="AB85" s="235" t="str">
        <f>IF(ISERROR(VLOOKUP($A85,parlvotes_lh!$A$11:$ZZ$209,366,FALSE))=TRUE,"",IF(VLOOKUP($A85,parlvotes_lh!$A$11:$ZZ$209,366,FALSE)=0,"",VLOOKUP($A85,parlvotes_lh!$A$11:$ZZ$209,366,FALSE)))</f>
        <v/>
      </c>
      <c r="AC85" s="235" t="str">
        <f>IF(ISERROR(VLOOKUP($A85,parlvotes_lh!$A$11:$ZZ$209,386,FALSE))=TRUE,"",IF(VLOOKUP($A85,parlvotes_lh!$A$11:$ZZ$209,386,FALSE)=0,"",VLOOKUP($A85,parlvotes_lh!$A$11:$ZZ$209,386,FALSE)))</f>
        <v/>
      </c>
    </row>
    <row r="86" spans="1:29" ht="13.5" customHeight="1">
      <c r="A86" s="229" t="str">
        <f>IF(info_parties!A95="","",info_parties!A95)</f>
        <v/>
      </c>
      <c r="B86" s="127" t="str">
        <f>IF(A86="","",MID(info_weblinks!$C$3,32,3))</f>
        <v/>
      </c>
      <c r="C86" s="127" t="str">
        <f>IF(info_parties!G95="","",info_parties!G95)</f>
        <v/>
      </c>
      <c r="D86" s="127" t="str">
        <f>IF(info_parties!K95="","",info_parties!K95)</f>
        <v/>
      </c>
      <c r="E86" s="127" t="str">
        <f>IF(info_parties!H95="","",info_parties!H95)</f>
        <v/>
      </c>
      <c r="F86" s="230" t="str">
        <f t="shared" si="4"/>
        <v/>
      </c>
      <c r="G86" s="231" t="str">
        <f t="shared" si="5"/>
        <v/>
      </c>
      <c r="H86" s="232" t="str">
        <f t="shared" si="6"/>
        <v/>
      </c>
      <c r="I86" s="233" t="str">
        <f t="shared" si="7"/>
        <v/>
      </c>
      <c r="J86" s="234" t="str">
        <f>IF(ISERROR(VLOOKUP($A86,parlvotes_lh!$A$11:$ZZ$209,6,FALSE))=TRUE,"",IF(VLOOKUP($A86,parlvotes_lh!$A$11:$ZZ$209,6,FALSE)=0,"",VLOOKUP($A86,parlvotes_lh!$A$11:$ZZ$209,6,FALSE)))</f>
        <v/>
      </c>
      <c r="K86" s="234" t="str">
        <f>IF(ISERROR(VLOOKUP($A86,parlvotes_lh!$A$11:$ZZ$209,26,FALSE))=TRUE,"",IF(VLOOKUP($A86,parlvotes_lh!$A$11:$ZZ$209,26,FALSE)=0,"",VLOOKUP($A86,parlvotes_lh!$A$11:$ZZ$209,26,FALSE)))</f>
        <v/>
      </c>
      <c r="L86" s="234" t="str">
        <f>IF(ISERROR(VLOOKUP($A86,parlvotes_lh!$A$11:$ZZ$209,46,FALSE))=TRUE,"",IF(VLOOKUP($A86,parlvotes_lh!$A$11:$ZZ$209,46,FALSE)=0,"",VLOOKUP($A86,parlvotes_lh!$A$11:$ZZ$209,46,FALSE)))</f>
        <v/>
      </c>
      <c r="M86" s="234" t="str">
        <f>IF(ISERROR(VLOOKUP($A86,parlvotes_lh!$A$11:$ZZ$209,66,FALSE))=TRUE,"",IF(VLOOKUP($A86,parlvotes_lh!$A$11:$ZZ$209,66,FALSE)=0,"",VLOOKUP($A86,parlvotes_lh!$A$11:$ZZ$209,66,FALSE)))</f>
        <v/>
      </c>
      <c r="N86" s="234" t="str">
        <f>IF(ISERROR(VLOOKUP($A86,parlvotes_lh!$A$11:$ZZ$209,86,FALSE))=TRUE,"",IF(VLOOKUP($A86,parlvotes_lh!$A$11:$ZZ$209,86,FALSE)=0,"",VLOOKUP($A86,parlvotes_lh!$A$11:$ZZ$209,86,FALSE)))</f>
        <v/>
      </c>
      <c r="O86" s="234" t="str">
        <f>IF(ISERROR(VLOOKUP($A86,parlvotes_lh!$A$11:$ZZ$209,106,FALSE))=TRUE,"",IF(VLOOKUP($A86,parlvotes_lh!$A$11:$ZZ$209,106,FALSE)=0,"",VLOOKUP($A86,parlvotes_lh!$A$11:$ZZ$209,106,FALSE)))</f>
        <v/>
      </c>
      <c r="P86" s="234" t="str">
        <f>IF(ISERROR(VLOOKUP($A86,parlvotes_lh!$A$11:$ZZ$209,126,FALSE))=TRUE,"",IF(VLOOKUP($A86,parlvotes_lh!$A$11:$ZZ$209,126,FALSE)=0,"",VLOOKUP($A86,parlvotes_lh!$A$11:$ZZ$209,126,FALSE)))</f>
        <v/>
      </c>
      <c r="Q86" s="235" t="str">
        <f>IF(ISERROR(VLOOKUP($A86,parlvotes_lh!$A$11:$ZZ$209,146,FALSE))=TRUE,"",IF(VLOOKUP($A86,parlvotes_lh!$A$11:$ZZ$209,146,FALSE)=0,"",VLOOKUP($A86,parlvotes_lh!$A$11:$ZZ$209,146,FALSE)))</f>
        <v/>
      </c>
      <c r="R86" s="235" t="str">
        <f>IF(ISERROR(VLOOKUP($A86,parlvotes_lh!$A$11:$ZZ$209,166,FALSE))=TRUE,"",IF(VLOOKUP($A86,parlvotes_lh!$A$11:$ZZ$209,166,FALSE)=0,"",VLOOKUP($A86,parlvotes_lh!$A$11:$ZZ$209,166,FALSE)))</f>
        <v/>
      </c>
      <c r="S86" s="235" t="str">
        <f>IF(ISERROR(VLOOKUP($A86,parlvotes_lh!$A$11:$ZZ$209,186,FALSE))=TRUE,"",IF(VLOOKUP($A86,parlvotes_lh!$A$11:$ZZ$209,186,FALSE)=0,"",VLOOKUP($A86,parlvotes_lh!$A$11:$ZZ$209,186,FALSE)))</f>
        <v/>
      </c>
      <c r="T86" s="235" t="str">
        <f>IF(ISERROR(VLOOKUP($A86,parlvotes_lh!$A$11:$ZZ$209,206,FALSE))=TRUE,"",IF(VLOOKUP($A86,parlvotes_lh!$A$11:$ZZ$209,206,FALSE)=0,"",VLOOKUP($A86,parlvotes_lh!$A$11:$ZZ$209,206,FALSE)))</f>
        <v/>
      </c>
      <c r="U86" s="235" t="str">
        <f>IF(ISERROR(VLOOKUP($A86,parlvotes_lh!$A$11:$ZZ$209,226,FALSE))=TRUE,"",IF(VLOOKUP($A86,parlvotes_lh!$A$11:$ZZ$209,226,FALSE)=0,"",VLOOKUP($A86,parlvotes_lh!$A$11:$ZZ$209,226,FALSE)))</f>
        <v/>
      </c>
      <c r="V86" s="235" t="str">
        <f>IF(ISERROR(VLOOKUP($A86,parlvotes_lh!$A$11:$ZZ$209,246,FALSE))=TRUE,"",IF(VLOOKUP($A86,parlvotes_lh!$A$11:$ZZ$209,246,FALSE)=0,"",VLOOKUP($A86,parlvotes_lh!$A$11:$ZZ$209,246,FALSE)))</f>
        <v/>
      </c>
      <c r="W86" s="235" t="str">
        <f>IF(ISERROR(VLOOKUP($A86,parlvotes_lh!$A$11:$ZZ$209,266,FALSE))=TRUE,"",IF(VLOOKUP($A86,parlvotes_lh!$A$11:$ZZ$209,266,FALSE)=0,"",VLOOKUP($A86,parlvotes_lh!$A$11:$ZZ$209,266,FALSE)))</f>
        <v/>
      </c>
      <c r="X86" s="235" t="str">
        <f>IF(ISERROR(VLOOKUP($A86,parlvotes_lh!$A$11:$ZZ$209,286,FALSE))=TRUE,"",IF(VLOOKUP($A86,parlvotes_lh!$A$11:$ZZ$209,286,FALSE)=0,"",VLOOKUP($A86,parlvotes_lh!$A$11:$ZZ$209,286,FALSE)))</f>
        <v/>
      </c>
      <c r="Y86" s="235" t="str">
        <f>IF(ISERROR(VLOOKUP($A86,parlvotes_lh!$A$11:$ZZ$209,306,FALSE))=TRUE,"",IF(VLOOKUP($A86,parlvotes_lh!$A$11:$ZZ$209,306,FALSE)=0,"",VLOOKUP($A86,parlvotes_lh!$A$11:$ZZ$209,306,FALSE)))</f>
        <v/>
      </c>
      <c r="Z86" s="235" t="str">
        <f>IF(ISERROR(VLOOKUP($A86,parlvotes_lh!$A$11:$ZZ$209,326,FALSE))=TRUE,"",IF(VLOOKUP($A86,parlvotes_lh!$A$11:$ZZ$209,326,FALSE)=0,"",VLOOKUP($A86,parlvotes_lh!$A$11:$ZZ$209,326,FALSE)))</f>
        <v/>
      </c>
      <c r="AA86" s="235" t="str">
        <f>IF(ISERROR(VLOOKUP($A86,parlvotes_lh!$A$11:$ZZ$209,346,FALSE))=TRUE,"",IF(VLOOKUP($A86,parlvotes_lh!$A$11:$ZZ$209,346,FALSE)=0,"",VLOOKUP($A86,parlvotes_lh!$A$11:$ZZ$209,346,FALSE)))</f>
        <v/>
      </c>
      <c r="AB86" s="235" t="str">
        <f>IF(ISERROR(VLOOKUP($A86,parlvotes_lh!$A$11:$ZZ$209,366,FALSE))=TRUE,"",IF(VLOOKUP($A86,parlvotes_lh!$A$11:$ZZ$209,366,FALSE)=0,"",VLOOKUP($A86,parlvotes_lh!$A$11:$ZZ$209,366,FALSE)))</f>
        <v/>
      </c>
      <c r="AC86" s="235" t="str">
        <f>IF(ISERROR(VLOOKUP($A86,parlvotes_lh!$A$11:$ZZ$209,386,FALSE))=TRUE,"",IF(VLOOKUP($A86,parlvotes_lh!$A$11:$ZZ$209,386,FALSE)=0,"",VLOOKUP($A86,parlvotes_lh!$A$11:$ZZ$209,386,FALSE)))</f>
        <v/>
      </c>
    </row>
    <row r="87" spans="1:29" ht="13.5" customHeight="1">
      <c r="A87" s="229" t="str">
        <f>IF(info_parties!A96="","",info_parties!A96)</f>
        <v/>
      </c>
      <c r="B87" s="127" t="str">
        <f>IF(A87="","",MID(info_weblinks!$C$3,32,3))</f>
        <v/>
      </c>
      <c r="C87" s="127" t="str">
        <f>IF(info_parties!G96="","",info_parties!G96)</f>
        <v/>
      </c>
      <c r="D87" s="127" t="str">
        <f>IF(info_parties!K96="","",info_parties!K96)</f>
        <v/>
      </c>
      <c r="E87" s="127" t="str">
        <f>IF(info_parties!H96="","",info_parties!H96)</f>
        <v/>
      </c>
      <c r="F87" s="230" t="str">
        <f t="shared" si="4"/>
        <v/>
      </c>
      <c r="G87" s="231" t="str">
        <f t="shared" si="5"/>
        <v/>
      </c>
      <c r="H87" s="232" t="str">
        <f t="shared" si="6"/>
        <v/>
      </c>
      <c r="I87" s="233" t="str">
        <f t="shared" si="7"/>
        <v/>
      </c>
      <c r="J87" s="234" t="str">
        <f>IF(ISERROR(VLOOKUP($A87,parlvotes_lh!$A$11:$ZZ$209,6,FALSE))=TRUE,"",IF(VLOOKUP($A87,parlvotes_lh!$A$11:$ZZ$209,6,FALSE)=0,"",VLOOKUP($A87,parlvotes_lh!$A$11:$ZZ$209,6,FALSE)))</f>
        <v/>
      </c>
      <c r="K87" s="234" t="str">
        <f>IF(ISERROR(VLOOKUP($A87,parlvotes_lh!$A$11:$ZZ$209,26,FALSE))=TRUE,"",IF(VLOOKUP($A87,parlvotes_lh!$A$11:$ZZ$209,26,FALSE)=0,"",VLOOKUP($A87,parlvotes_lh!$A$11:$ZZ$209,26,FALSE)))</f>
        <v/>
      </c>
      <c r="L87" s="234" t="str">
        <f>IF(ISERROR(VLOOKUP($A87,parlvotes_lh!$A$11:$ZZ$209,46,FALSE))=TRUE,"",IF(VLOOKUP($A87,parlvotes_lh!$A$11:$ZZ$209,46,FALSE)=0,"",VLOOKUP($A87,parlvotes_lh!$A$11:$ZZ$209,46,FALSE)))</f>
        <v/>
      </c>
      <c r="M87" s="234" t="str">
        <f>IF(ISERROR(VLOOKUP($A87,parlvotes_lh!$A$11:$ZZ$209,66,FALSE))=TRUE,"",IF(VLOOKUP($A87,parlvotes_lh!$A$11:$ZZ$209,66,FALSE)=0,"",VLOOKUP($A87,parlvotes_lh!$A$11:$ZZ$209,66,FALSE)))</f>
        <v/>
      </c>
      <c r="N87" s="234" t="str">
        <f>IF(ISERROR(VLOOKUP($A87,parlvotes_lh!$A$11:$ZZ$209,86,FALSE))=TRUE,"",IF(VLOOKUP($A87,parlvotes_lh!$A$11:$ZZ$209,86,FALSE)=0,"",VLOOKUP($A87,parlvotes_lh!$A$11:$ZZ$209,86,FALSE)))</f>
        <v/>
      </c>
      <c r="O87" s="234" t="str">
        <f>IF(ISERROR(VLOOKUP($A87,parlvotes_lh!$A$11:$ZZ$209,106,FALSE))=TRUE,"",IF(VLOOKUP($A87,parlvotes_lh!$A$11:$ZZ$209,106,FALSE)=0,"",VLOOKUP($A87,parlvotes_lh!$A$11:$ZZ$209,106,FALSE)))</f>
        <v/>
      </c>
      <c r="P87" s="234" t="str">
        <f>IF(ISERROR(VLOOKUP($A87,parlvotes_lh!$A$11:$ZZ$209,126,FALSE))=TRUE,"",IF(VLOOKUP($A87,parlvotes_lh!$A$11:$ZZ$209,126,FALSE)=0,"",VLOOKUP($A87,parlvotes_lh!$A$11:$ZZ$209,126,FALSE)))</f>
        <v/>
      </c>
      <c r="Q87" s="235" t="str">
        <f>IF(ISERROR(VLOOKUP($A87,parlvotes_lh!$A$11:$ZZ$209,146,FALSE))=TRUE,"",IF(VLOOKUP($A87,parlvotes_lh!$A$11:$ZZ$209,146,FALSE)=0,"",VLOOKUP($A87,parlvotes_lh!$A$11:$ZZ$209,146,FALSE)))</f>
        <v/>
      </c>
      <c r="R87" s="235" t="str">
        <f>IF(ISERROR(VLOOKUP($A87,parlvotes_lh!$A$11:$ZZ$209,166,FALSE))=TRUE,"",IF(VLOOKUP($A87,parlvotes_lh!$A$11:$ZZ$209,166,FALSE)=0,"",VLOOKUP($A87,parlvotes_lh!$A$11:$ZZ$209,166,FALSE)))</f>
        <v/>
      </c>
      <c r="S87" s="235" t="str">
        <f>IF(ISERROR(VLOOKUP($A87,parlvotes_lh!$A$11:$ZZ$209,186,FALSE))=TRUE,"",IF(VLOOKUP($A87,parlvotes_lh!$A$11:$ZZ$209,186,FALSE)=0,"",VLOOKUP($A87,parlvotes_lh!$A$11:$ZZ$209,186,FALSE)))</f>
        <v/>
      </c>
      <c r="T87" s="235" t="str">
        <f>IF(ISERROR(VLOOKUP($A87,parlvotes_lh!$A$11:$ZZ$209,206,FALSE))=TRUE,"",IF(VLOOKUP($A87,parlvotes_lh!$A$11:$ZZ$209,206,FALSE)=0,"",VLOOKUP($A87,parlvotes_lh!$A$11:$ZZ$209,206,FALSE)))</f>
        <v/>
      </c>
      <c r="U87" s="235" t="str">
        <f>IF(ISERROR(VLOOKUP($A87,parlvotes_lh!$A$11:$ZZ$209,226,FALSE))=TRUE,"",IF(VLOOKUP($A87,parlvotes_lh!$A$11:$ZZ$209,226,FALSE)=0,"",VLOOKUP($A87,parlvotes_lh!$A$11:$ZZ$209,226,FALSE)))</f>
        <v/>
      </c>
      <c r="V87" s="235" t="str">
        <f>IF(ISERROR(VLOOKUP($A87,parlvotes_lh!$A$11:$ZZ$209,246,FALSE))=TRUE,"",IF(VLOOKUP($A87,parlvotes_lh!$A$11:$ZZ$209,246,FALSE)=0,"",VLOOKUP($A87,parlvotes_lh!$A$11:$ZZ$209,246,FALSE)))</f>
        <v/>
      </c>
      <c r="W87" s="235" t="str">
        <f>IF(ISERROR(VLOOKUP($A87,parlvotes_lh!$A$11:$ZZ$209,266,FALSE))=TRUE,"",IF(VLOOKUP($A87,parlvotes_lh!$A$11:$ZZ$209,266,FALSE)=0,"",VLOOKUP($A87,parlvotes_lh!$A$11:$ZZ$209,266,FALSE)))</f>
        <v/>
      </c>
      <c r="X87" s="235" t="str">
        <f>IF(ISERROR(VLOOKUP($A87,parlvotes_lh!$A$11:$ZZ$209,286,FALSE))=TRUE,"",IF(VLOOKUP($A87,parlvotes_lh!$A$11:$ZZ$209,286,FALSE)=0,"",VLOOKUP($A87,parlvotes_lh!$A$11:$ZZ$209,286,FALSE)))</f>
        <v/>
      </c>
      <c r="Y87" s="235" t="str">
        <f>IF(ISERROR(VLOOKUP($A87,parlvotes_lh!$A$11:$ZZ$209,306,FALSE))=TRUE,"",IF(VLOOKUP($A87,parlvotes_lh!$A$11:$ZZ$209,306,FALSE)=0,"",VLOOKUP($A87,parlvotes_lh!$A$11:$ZZ$209,306,FALSE)))</f>
        <v/>
      </c>
      <c r="Z87" s="235" t="str">
        <f>IF(ISERROR(VLOOKUP($A87,parlvotes_lh!$A$11:$ZZ$209,326,FALSE))=TRUE,"",IF(VLOOKUP($A87,parlvotes_lh!$A$11:$ZZ$209,326,FALSE)=0,"",VLOOKUP($A87,parlvotes_lh!$A$11:$ZZ$209,326,FALSE)))</f>
        <v/>
      </c>
      <c r="AA87" s="235" t="str">
        <f>IF(ISERROR(VLOOKUP($A87,parlvotes_lh!$A$11:$ZZ$209,346,FALSE))=TRUE,"",IF(VLOOKUP($A87,parlvotes_lh!$A$11:$ZZ$209,346,FALSE)=0,"",VLOOKUP($A87,parlvotes_lh!$A$11:$ZZ$209,346,FALSE)))</f>
        <v/>
      </c>
      <c r="AB87" s="235" t="str">
        <f>IF(ISERROR(VLOOKUP($A87,parlvotes_lh!$A$11:$ZZ$209,366,FALSE))=TRUE,"",IF(VLOOKUP($A87,parlvotes_lh!$A$11:$ZZ$209,366,FALSE)=0,"",VLOOKUP($A87,parlvotes_lh!$A$11:$ZZ$209,366,FALSE)))</f>
        <v/>
      </c>
      <c r="AC87" s="235" t="str">
        <f>IF(ISERROR(VLOOKUP($A87,parlvotes_lh!$A$11:$ZZ$209,386,FALSE))=TRUE,"",IF(VLOOKUP($A87,parlvotes_lh!$A$11:$ZZ$209,386,FALSE)=0,"",VLOOKUP($A87,parlvotes_lh!$A$11:$ZZ$209,386,FALSE)))</f>
        <v/>
      </c>
    </row>
    <row r="88" spans="1:29" ht="13.5" customHeight="1">
      <c r="A88" s="229" t="str">
        <f>IF(info_parties!A97="","",info_parties!A97)</f>
        <v/>
      </c>
      <c r="B88" s="127" t="str">
        <f>IF(A88="","",MID(info_weblinks!$C$3,32,3))</f>
        <v/>
      </c>
      <c r="C88" s="127" t="str">
        <f>IF(info_parties!G97="","",info_parties!G97)</f>
        <v/>
      </c>
      <c r="D88" s="127" t="str">
        <f>IF(info_parties!K97="","",info_parties!K97)</f>
        <v/>
      </c>
      <c r="E88" s="127" t="str">
        <f>IF(info_parties!H97="","",info_parties!H97)</f>
        <v/>
      </c>
      <c r="F88" s="230" t="str">
        <f t="shared" si="4"/>
        <v/>
      </c>
      <c r="G88" s="231" t="str">
        <f t="shared" si="5"/>
        <v/>
      </c>
      <c r="H88" s="232" t="str">
        <f t="shared" si="6"/>
        <v/>
      </c>
      <c r="I88" s="233" t="str">
        <f t="shared" si="7"/>
        <v/>
      </c>
      <c r="J88" s="234" t="str">
        <f>IF(ISERROR(VLOOKUP($A88,parlvotes_lh!$A$11:$ZZ$209,6,FALSE))=TRUE,"",IF(VLOOKUP($A88,parlvotes_lh!$A$11:$ZZ$209,6,FALSE)=0,"",VLOOKUP($A88,parlvotes_lh!$A$11:$ZZ$209,6,FALSE)))</f>
        <v/>
      </c>
      <c r="K88" s="234" t="str">
        <f>IF(ISERROR(VLOOKUP($A88,parlvotes_lh!$A$11:$ZZ$209,26,FALSE))=TRUE,"",IF(VLOOKUP($A88,parlvotes_lh!$A$11:$ZZ$209,26,FALSE)=0,"",VLOOKUP($A88,parlvotes_lh!$A$11:$ZZ$209,26,FALSE)))</f>
        <v/>
      </c>
      <c r="L88" s="234" t="str">
        <f>IF(ISERROR(VLOOKUP($A88,parlvotes_lh!$A$11:$ZZ$209,46,FALSE))=TRUE,"",IF(VLOOKUP($A88,parlvotes_lh!$A$11:$ZZ$209,46,FALSE)=0,"",VLOOKUP($A88,parlvotes_lh!$A$11:$ZZ$209,46,FALSE)))</f>
        <v/>
      </c>
      <c r="M88" s="234" t="str">
        <f>IF(ISERROR(VLOOKUP($A88,parlvotes_lh!$A$11:$ZZ$209,66,FALSE))=TRUE,"",IF(VLOOKUP($A88,parlvotes_lh!$A$11:$ZZ$209,66,FALSE)=0,"",VLOOKUP($A88,parlvotes_lh!$A$11:$ZZ$209,66,FALSE)))</f>
        <v/>
      </c>
      <c r="N88" s="234" t="str">
        <f>IF(ISERROR(VLOOKUP($A88,parlvotes_lh!$A$11:$ZZ$209,86,FALSE))=TRUE,"",IF(VLOOKUP($A88,parlvotes_lh!$A$11:$ZZ$209,86,FALSE)=0,"",VLOOKUP($A88,parlvotes_lh!$A$11:$ZZ$209,86,FALSE)))</f>
        <v/>
      </c>
      <c r="O88" s="234" t="str">
        <f>IF(ISERROR(VLOOKUP($A88,parlvotes_lh!$A$11:$ZZ$209,106,FALSE))=TRUE,"",IF(VLOOKUP($A88,parlvotes_lh!$A$11:$ZZ$209,106,FALSE)=0,"",VLOOKUP($A88,parlvotes_lh!$A$11:$ZZ$209,106,FALSE)))</f>
        <v/>
      </c>
      <c r="P88" s="234" t="str">
        <f>IF(ISERROR(VLOOKUP($A88,parlvotes_lh!$A$11:$ZZ$209,126,FALSE))=TRUE,"",IF(VLOOKUP($A88,parlvotes_lh!$A$11:$ZZ$209,126,FALSE)=0,"",VLOOKUP($A88,parlvotes_lh!$A$11:$ZZ$209,126,FALSE)))</f>
        <v/>
      </c>
      <c r="Q88" s="235" t="str">
        <f>IF(ISERROR(VLOOKUP($A88,parlvotes_lh!$A$11:$ZZ$209,146,FALSE))=TRUE,"",IF(VLOOKUP($A88,parlvotes_lh!$A$11:$ZZ$209,146,FALSE)=0,"",VLOOKUP($A88,parlvotes_lh!$A$11:$ZZ$209,146,FALSE)))</f>
        <v/>
      </c>
      <c r="R88" s="235" t="str">
        <f>IF(ISERROR(VLOOKUP($A88,parlvotes_lh!$A$11:$ZZ$209,166,FALSE))=TRUE,"",IF(VLOOKUP($A88,parlvotes_lh!$A$11:$ZZ$209,166,FALSE)=0,"",VLOOKUP($A88,parlvotes_lh!$A$11:$ZZ$209,166,FALSE)))</f>
        <v/>
      </c>
      <c r="S88" s="235" t="str">
        <f>IF(ISERROR(VLOOKUP($A88,parlvotes_lh!$A$11:$ZZ$209,186,FALSE))=TRUE,"",IF(VLOOKUP($A88,parlvotes_lh!$A$11:$ZZ$209,186,FALSE)=0,"",VLOOKUP($A88,parlvotes_lh!$A$11:$ZZ$209,186,FALSE)))</f>
        <v/>
      </c>
      <c r="T88" s="235" t="str">
        <f>IF(ISERROR(VLOOKUP($A88,parlvotes_lh!$A$11:$ZZ$209,206,FALSE))=TRUE,"",IF(VLOOKUP($A88,parlvotes_lh!$A$11:$ZZ$209,206,FALSE)=0,"",VLOOKUP($A88,parlvotes_lh!$A$11:$ZZ$209,206,FALSE)))</f>
        <v/>
      </c>
      <c r="U88" s="235" t="str">
        <f>IF(ISERROR(VLOOKUP($A88,parlvotes_lh!$A$11:$ZZ$209,226,FALSE))=TRUE,"",IF(VLOOKUP($A88,parlvotes_lh!$A$11:$ZZ$209,226,FALSE)=0,"",VLOOKUP($A88,parlvotes_lh!$A$11:$ZZ$209,226,FALSE)))</f>
        <v/>
      </c>
      <c r="V88" s="235" t="str">
        <f>IF(ISERROR(VLOOKUP($A88,parlvotes_lh!$A$11:$ZZ$209,246,FALSE))=TRUE,"",IF(VLOOKUP($A88,parlvotes_lh!$A$11:$ZZ$209,246,FALSE)=0,"",VLOOKUP($A88,parlvotes_lh!$A$11:$ZZ$209,246,FALSE)))</f>
        <v/>
      </c>
      <c r="W88" s="235" t="str">
        <f>IF(ISERROR(VLOOKUP($A88,parlvotes_lh!$A$11:$ZZ$209,266,FALSE))=TRUE,"",IF(VLOOKUP($A88,parlvotes_lh!$A$11:$ZZ$209,266,FALSE)=0,"",VLOOKUP($A88,parlvotes_lh!$A$11:$ZZ$209,266,FALSE)))</f>
        <v/>
      </c>
      <c r="X88" s="235" t="str">
        <f>IF(ISERROR(VLOOKUP($A88,parlvotes_lh!$A$11:$ZZ$209,286,FALSE))=TRUE,"",IF(VLOOKUP($A88,parlvotes_lh!$A$11:$ZZ$209,286,FALSE)=0,"",VLOOKUP($A88,parlvotes_lh!$A$11:$ZZ$209,286,FALSE)))</f>
        <v/>
      </c>
      <c r="Y88" s="235" t="str">
        <f>IF(ISERROR(VLOOKUP($A88,parlvotes_lh!$A$11:$ZZ$209,306,FALSE))=TRUE,"",IF(VLOOKUP($A88,parlvotes_lh!$A$11:$ZZ$209,306,FALSE)=0,"",VLOOKUP($A88,parlvotes_lh!$A$11:$ZZ$209,306,FALSE)))</f>
        <v/>
      </c>
      <c r="Z88" s="235" t="str">
        <f>IF(ISERROR(VLOOKUP($A88,parlvotes_lh!$A$11:$ZZ$209,326,FALSE))=TRUE,"",IF(VLOOKUP($A88,parlvotes_lh!$A$11:$ZZ$209,326,FALSE)=0,"",VLOOKUP($A88,parlvotes_lh!$A$11:$ZZ$209,326,FALSE)))</f>
        <v/>
      </c>
      <c r="AA88" s="235" t="str">
        <f>IF(ISERROR(VLOOKUP($A88,parlvotes_lh!$A$11:$ZZ$209,346,FALSE))=TRUE,"",IF(VLOOKUP($A88,parlvotes_lh!$A$11:$ZZ$209,346,FALSE)=0,"",VLOOKUP($A88,parlvotes_lh!$A$11:$ZZ$209,346,FALSE)))</f>
        <v/>
      </c>
      <c r="AB88" s="235" t="str">
        <f>IF(ISERROR(VLOOKUP($A88,parlvotes_lh!$A$11:$ZZ$209,366,FALSE))=TRUE,"",IF(VLOOKUP($A88,parlvotes_lh!$A$11:$ZZ$209,366,FALSE)=0,"",VLOOKUP($A88,parlvotes_lh!$A$11:$ZZ$209,366,FALSE)))</f>
        <v/>
      </c>
      <c r="AC88" s="235" t="str">
        <f>IF(ISERROR(VLOOKUP($A88,parlvotes_lh!$A$11:$ZZ$209,386,FALSE))=TRUE,"",IF(VLOOKUP($A88,parlvotes_lh!$A$11:$ZZ$209,386,FALSE)=0,"",VLOOKUP($A88,parlvotes_lh!$A$11:$ZZ$209,386,FALSE)))</f>
        <v/>
      </c>
    </row>
    <row r="89" spans="1:29" ht="13.5" customHeight="1">
      <c r="A89" s="229" t="str">
        <f>IF(info_parties!A98="","",info_parties!A98)</f>
        <v/>
      </c>
      <c r="B89" s="127" t="str">
        <f>IF(A89="","",MID(info_weblinks!$C$3,32,3))</f>
        <v/>
      </c>
      <c r="C89" s="127" t="str">
        <f>IF(info_parties!G98="","",info_parties!G98)</f>
        <v/>
      </c>
      <c r="D89" s="127" t="str">
        <f>IF(info_parties!K98="","",info_parties!K98)</f>
        <v/>
      </c>
      <c r="E89" s="127" t="str">
        <f>IF(info_parties!H98="","",info_parties!H98)</f>
        <v/>
      </c>
      <c r="F89" s="230" t="str">
        <f t="shared" si="4"/>
        <v/>
      </c>
      <c r="G89" s="231" t="str">
        <f t="shared" si="5"/>
        <v/>
      </c>
      <c r="H89" s="232" t="str">
        <f t="shared" si="6"/>
        <v/>
      </c>
      <c r="I89" s="233" t="str">
        <f t="shared" si="7"/>
        <v/>
      </c>
      <c r="J89" s="234" t="str">
        <f>IF(ISERROR(VLOOKUP($A89,parlvotes_lh!$A$11:$ZZ$209,6,FALSE))=TRUE,"",IF(VLOOKUP($A89,parlvotes_lh!$A$11:$ZZ$209,6,FALSE)=0,"",VLOOKUP($A89,parlvotes_lh!$A$11:$ZZ$209,6,FALSE)))</f>
        <v/>
      </c>
      <c r="K89" s="234" t="str">
        <f>IF(ISERROR(VLOOKUP($A89,parlvotes_lh!$A$11:$ZZ$209,26,FALSE))=TRUE,"",IF(VLOOKUP($A89,parlvotes_lh!$A$11:$ZZ$209,26,FALSE)=0,"",VLOOKUP($A89,parlvotes_lh!$A$11:$ZZ$209,26,FALSE)))</f>
        <v/>
      </c>
      <c r="L89" s="234" t="str">
        <f>IF(ISERROR(VLOOKUP($A89,parlvotes_lh!$A$11:$ZZ$209,46,FALSE))=TRUE,"",IF(VLOOKUP($A89,parlvotes_lh!$A$11:$ZZ$209,46,FALSE)=0,"",VLOOKUP($A89,parlvotes_lh!$A$11:$ZZ$209,46,FALSE)))</f>
        <v/>
      </c>
      <c r="M89" s="234" t="str">
        <f>IF(ISERROR(VLOOKUP($A89,parlvotes_lh!$A$11:$ZZ$209,66,FALSE))=TRUE,"",IF(VLOOKUP($A89,parlvotes_lh!$A$11:$ZZ$209,66,FALSE)=0,"",VLOOKUP($A89,parlvotes_lh!$A$11:$ZZ$209,66,FALSE)))</f>
        <v/>
      </c>
      <c r="N89" s="234" t="str">
        <f>IF(ISERROR(VLOOKUP($A89,parlvotes_lh!$A$11:$ZZ$209,86,FALSE))=TRUE,"",IF(VLOOKUP($A89,parlvotes_lh!$A$11:$ZZ$209,86,FALSE)=0,"",VLOOKUP($A89,parlvotes_lh!$A$11:$ZZ$209,86,FALSE)))</f>
        <v/>
      </c>
      <c r="O89" s="234" t="str">
        <f>IF(ISERROR(VLOOKUP($A89,parlvotes_lh!$A$11:$ZZ$209,106,FALSE))=TRUE,"",IF(VLOOKUP($A89,parlvotes_lh!$A$11:$ZZ$209,106,FALSE)=0,"",VLOOKUP($A89,parlvotes_lh!$A$11:$ZZ$209,106,FALSE)))</f>
        <v/>
      </c>
      <c r="P89" s="234" t="str">
        <f>IF(ISERROR(VLOOKUP($A89,parlvotes_lh!$A$11:$ZZ$209,126,FALSE))=TRUE,"",IF(VLOOKUP($A89,parlvotes_lh!$A$11:$ZZ$209,126,FALSE)=0,"",VLOOKUP($A89,parlvotes_lh!$A$11:$ZZ$209,126,FALSE)))</f>
        <v/>
      </c>
      <c r="Q89" s="235" t="str">
        <f>IF(ISERROR(VLOOKUP($A89,parlvotes_lh!$A$11:$ZZ$209,146,FALSE))=TRUE,"",IF(VLOOKUP($A89,parlvotes_lh!$A$11:$ZZ$209,146,FALSE)=0,"",VLOOKUP($A89,parlvotes_lh!$A$11:$ZZ$209,146,FALSE)))</f>
        <v/>
      </c>
      <c r="R89" s="235" t="str">
        <f>IF(ISERROR(VLOOKUP($A89,parlvotes_lh!$A$11:$ZZ$209,166,FALSE))=TRUE,"",IF(VLOOKUP($A89,parlvotes_lh!$A$11:$ZZ$209,166,FALSE)=0,"",VLOOKUP($A89,parlvotes_lh!$A$11:$ZZ$209,166,FALSE)))</f>
        <v/>
      </c>
      <c r="S89" s="235" t="str">
        <f>IF(ISERROR(VLOOKUP($A89,parlvotes_lh!$A$11:$ZZ$209,186,FALSE))=TRUE,"",IF(VLOOKUP($A89,parlvotes_lh!$A$11:$ZZ$209,186,FALSE)=0,"",VLOOKUP($A89,parlvotes_lh!$A$11:$ZZ$209,186,FALSE)))</f>
        <v/>
      </c>
      <c r="T89" s="235" t="str">
        <f>IF(ISERROR(VLOOKUP($A89,parlvotes_lh!$A$11:$ZZ$209,206,FALSE))=TRUE,"",IF(VLOOKUP($A89,parlvotes_lh!$A$11:$ZZ$209,206,FALSE)=0,"",VLOOKUP($A89,parlvotes_lh!$A$11:$ZZ$209,206,FALSE)))</f>
        <v/>
      </c>
      <c r="U89" s="235" t="str">
        <f>IF(ISERROR(VLOOKUP($A89,parlvotes_lh!$A$11:$ZZ$209,226,FALSE))=TRUE,"",IF(VLOOKUP($A89,parlvotes_lh!$A$11:$ZZ$209,226,FALSE)=0,"",VLOOKUP($A89,parlvotes_lh!$A$11:$ZZ$209,226,FALSE)))</f>
        <v/>
      </c>
      <c r="V89" s="235" t="str">
        <f>IF(ISERROR(VLOOKUP($A89,parlvotes_lh!$A$11:$ZZ$209,246,FALSE))=TRUE,"",IF(VLOOKUP($A89,parlvotes_lh!$A$11:$ZZ$209,246,FALSE)=0,"",VLOOKUP($A89,parlvotes_lh!$A$11:$ZZ$209,246,FALSE)))</f>
        <v/>
      </c>
      <c r="W89" s="235" t="str">
        <f>IF(ISERROR(VLOOKUP($A89,parlvotes_lh!$A$11:$ZZ$209,266,FALSE))=TRUE,"",IF(VLOOKUP($A89,parlvotes_lh!$A$11:$ZZ$209,266,FALSE)=0,"",VLOOKUP($A89,parlvotes_lh!$A$11:$ZZ$209,266,FALSE)))</f>
        <v/>
      </c>
      <c r="X89" s="235" t="str">
        <f>IF(ISERROR(VLOOKUP($A89,parlvotes_lh!$A$11:$ZZ$209,286,FALSE))=TRUE,"",IF(VLOOKUP($A89,parlvotes_lh!$A$11:$ZZ$209,286,FALSE)=0,"",VLOOKUP($A89,parlvotes_lh!$A$11:$ZZ$209,286,FALSE)))</f>
        <v/>
      </c>
      <c r="Y89" s="235" t="str">
        <f>IF(ISERROR(VLOOKUP($A89,parlvotes_lh!$A$11:$ZZ$209,306,FALSE))=TRUE,"",IF(VLOOKUP($A89,parlvotes_lh!$A$11:$ZZ$209,306,FALSE)=0,"",VLOOKUP($A89,parlvotes_lh!$A$11:$ZZ$209,306,FALSE)))</f>
        <v/>
      </c>
      <c r="Z89" s="235" t="str">
        <f>IF(ISERROR(VLOOKUP($A89,parlvotes_lh!$A$11:$ZZ$209,326,FALSE))=TRUE,"",IF(VLOOKUP($A89,parlvotes_lh!$A$11:$ZZ$209,326,FALSE)=0,"",VLOOKUP($A89,parlvotes_lh!$A$11:$ZZ$209,326,FALSE)))</f>
        <v/>
      </c>
      <c r="AA89" s="235" t="str">
        <f>IF(ISERROR(VLOOKUP($A89,parlvotes_lh!$A$11:$ZZ$209,346,FALSE))=TRUE,"",IF(VLOOKUP($A89,parlvotes_lh!$A$11:$ZZ$209,346,FALSE)=0,"",VLOOKUP($A89,parlvotes_lh!$A$11:$ZZ$209,346,FALSE)))</f>
        <v/>
      </c>
      <c r="AB89" s="235" t="str">
        <f>IF(ISERROR(VLOOKUP($A89,parlvotes_lh!$A$11:$ZZ$209,366,FALSE))=TRUE,"",IF(VLOOKUP($A89,parlvotes_lh!$A$11:$ZZ$209,366,FALSE)=0,"",VLOOKUP($A89,parlvotes_lh!$A$11:$ZZ$209,366,FALSE)))</f>
        <v/>
      </c>
      <c r="AC89" s="235" t="str">
        <f>IF(ISERROR(VLOOKUP($A89,parlvotes_lh!$A$11:$ZZ$209,386,FALSE))=TRUE,"",IF(VLOOKUP($A89,parlvotes_lh!$A$11:$ZZ$209,386,FALSE)=0,"",VLOOKUP($A89,parlvotes_lh!$A$11:$ZZ$209,386,FALSE)))</f>
        <v/>
      </c>
    </row>
    <row r="90" spans="1:29" ht="13.5" customHeight="1">
      <c r="A90" s="229" t="str">
        <f>IF(info_parties!A99="","",info_parties!A99)</f>
        <v/>
      </c>
      <c r="B90" s="127" t="str">
        <f>IF(A90="","",MID(info_weblinks!$C$3,32,3))</f>
        <v/>
      </c>
      <c r="C90" s="127" t="str">
        <f>IF(info_parties!G99="","",info_parties!G99)</f>
        <v/>
      </c>
      <c r="D90" s="127" t="str">
        <f>IF(info_parties!K99="","",info_parties!K99)</f>
        <v/>
      </c>
      <c r="E90" s="127" t="str">
        <f>IF(info_parties!H99="","",info_parties!H99)</f>
        <v/>
      </c>
      <c r="F90" s="230" t="str">
        <f t="shared" si="4"/>
        <v/>
      </c>
      <c r="G90" s="231" t="str">
        <f t="shared" si="5"/>
        <v/>
      </c>
      <c r="H90" s="232" t="str">
        <f t="shared" si="6"/>
        <v/>
      </c>
      <c r="I90" s="233" t="str">
        <f t="shared" si="7"/>
        <v/>
      </c>
      <c r="J90" s="234" t="str">
        <f>IF(ISERROR(VLOOKUP($A90,parlvotes_lh!$A$11:$ZZ$209,6,FALSE))=TRUE,"",IF(VLOOKUP($A90,parlvotes_lh!$A$11:$ZZ$209,6,FALSE)=0,"",VLOOKUP($A90,parlvotes_lh!$A$11:$ZZ$209,6,FALSE)))</f>
        <v/>
      </c>
      <c r="K90" s="234" t="str">
        <f>IF(ISERROR(VLOOKUP($A90,parlvotes_lh!$A$11:$ZZ$209,26,FALSE))=TRUE,"",IF(VLOOKUP($A90,parlvotes_lh!$A$11:$ZZ$209,26,FALSE)=0,"",VLOOKUP($A90,parlvotes_lh!$A$11:$ZZ$209,26,FALSE)))</f>
        <v/>
      </c>
      <c r="L90" s="234" t="str">
        <f>IF(ISERROR(VLOOKUP($A90,parlvotes_lh!$A$11:$ZZ$209,46,FALSE))=TRUE,"",IF(VLOOKUP($A90,parlvotes_lh!$A$11:$ZZ$209,46,FALSE)=0,"",VLOOKUP($A90,parlvotes_lh!$A$11:$ZZ$209,46,FALSE)))</f>
        <v/>
      </c>
      <c r="M90" s="234" t="str">
        <f>IF(ISERROR(VLOOKUP($A90,parlvotes_lh!$A$11:$ZZ$209,66,FALSE))=TRUE,"",IF(VLOOKUP($A90,parlvotes_lh!$A$11:$ZZ$209,66,FALSE)=0,"",VLOOKUP($A90,parlvotes_lh!$A$11:$ZZ$209,66,FALSE)))</f>
        <v/>
      </c>
      <c r="N90" s="234" t="str">
        <f>IF(ISERROR(VLOOKUP($A90,parlvotes_lh!$A$11:$ZZ$209,86,FALSE))=TRUE,"",IF(VLOOKUP($A90,parlvotes_lh!$A$11:$ZZ$209,86,FALSE)=0,"",VLOOKUP($A90,parlvotes_lh!$A$11:$ZZ$209,86,FALSE)))</f>
        <v/>
      </c>
      <c r="O90" s="234" t="str">
        <f>IF(ISERROR(VLOOKUP($A90,parlvotes_lh!$A$11:$ZZ$209,106,FALSE))=TRUE,"",IF(VLOOKUP($A90,parlvotes_lh!$A$11:$ZZ$209,106,FALSE)=0,"",VLOOKUP($A90,parlvotes_lh!$A$11:$ZZ$209,106,FALSE)))</f>
        <v/>
      </c>
      <c r="P90" s="234" t="str">
        <f>IF(ISERROR(VLOOKUP($A90,parlvotes_lh!$A$11:$ZZ$209,126,FALSE))=TRUE,"",IF(VLOOKUP($A90,parlvotes_lh!$A$11:$ZZ$209,126,FALSE)=0,"",VLOOKUP($A90,parlvotes_lh!$A$11:$ZZ$209,126,FALSE)))</f>
        <v/>
      </c>
      <c r="Q90" s="235" t="str">
        <f>IF(ISERROR(VLOOKUP($A90,parlvotes_lh!$A$11:$ZZ$209,146,FALSE))=TRUE,"",IF(VLOOKUP($A90,parlvotes_lh!$A$11:$ZZ$209,146,FALSE)=0,"",VLOOKUP($A90,parlvotes_lh!$A$11:$ZZ$209,146,FALSE)))</f>
        <v/>
      </c>
      <c r="R90" s="235" t="str">
        <f>IF(ISERROR(VLOOKUP($A90,parlvotes_lh!$A$11:$ZZ$209,166,FALSE))=TRUE,"",IF(VLOOKUP($A90,parlvotes_lh!$A$11:$ZZ$209,166,FALSE)=0,"",VLOOKUP($A90,parlvotes_lh!$A$11:$ZZ$209,166,FALSE)))</f>
        <v/>
      </c>
      <c r="S90" s="235" t="str">
        <f>IF(ISERROR(VLOOKUP($A90,parlvotes_lh!$A$11:$ZZ$209,186,FALSE))=TRUE,"",IF(VLOOKUP($A90,parlvotes_lh!$A$11:$ZZ$209,186,FALSE)=0,"",VLOOKUP($A90,parlvotes_lh!$A$11:$ZZ$209,186,FALSE)))</f>
        <v/>
      </c>
      <c r="T90" s="235" t="str">
        <f>IF(ISERROR(VLOOKUP($A90,parlvotes_lh!$A$11:$ZZ$209,206,FALSE))=TRUE,"",IF(VLOOKUP($A90,parlvotes_lh!$A$11:$ZZ$209,206,FALSE)=0,"",VLOOKUP($A90,parlvotes_lh!$A$11:$ZZ$209,206,FALSE)))</f>
        <v/>
      </c>
      <c r="U90" s="235" t="str">
        <f>IF(ISERROR(VLOOKUP($A90,parlvotes_lh!$A$11:$ZZ$209,226,FALSE))=TRUE,"",IF(VLOOKUP($A90,parlvotes_lh!$A$11:$ZZ$209,226,FALSE)=0,"",VLOOKUP($A90,parlvotes_lh!$A$11:$ZZ$209,226,FALSE)))</f>
        <v/>
      </c>
      <c r="V90" s="235" t="str">
        <f>IF(ISERROR(VLOOKUP($A90,parlvotes_lh!$A$11:$ZZ$209,246,FALSE))=TRUE,"",IF(VLOOKUP($A90,parlvotes_lh!$A$11:$ZZ$209,246,FALSE)=0,"",VLOOKUP($A90,parlvotes_lh!$A$11:$ZZ$209,246,FALSE)))</f>
        <v/>
      </c>
      <c r="W90" s="235" t="str">
        <f>IF(ISERROR(VLOOKUP($A90,parlvotes_lh!$A$11:$ZZ$209,266,FALSE))=TRUE,"",IF(VLOOKUP($A90,parlvotes_lh!$A$11:$ZZ$209,266,FALSE)=0,"",VLOOKUP($A90,parlvotes_lh!$A$11:$ZZ$209,266,FALSE)))</f>
        <v/>
      </c>
      <c r="X90" s="235" t="str">
        <f>IF(ISERROR(VLOOKUP($A90,parlvotes_lh!$A$11:$ZZ$209,286,FALSE))=TRUE,"",IF(VLOOKUP($A90,parlvotes_lh!$A$11:$ZZ$209,286,FALSE)=0,"",VLOOKUP($A90,parlvotes_lh!$A$11:$ZZ$209,286,FALSE)))</f>
        <v/>
      </c>
      <c r="Y90" s="235" t="str">
        <f>IF(ISERROR(VLOOKUP($A90,parlvotes_lh!$A$11:$ZZ$209,306,FALSE))=TRUE,"",IF(VLOOKUP($A90,parlvotes_lh!$A$11:$ZZ$209,306,FALSE)=0,"",VLOOKUP($A90,parlvotes_lh!$A$11:$ZZ$209,306,FALSE)))</f>
        <v/>
      </c>
      <c r="Z90" s="235" t="str">
        <f>IF(ISERROR(VLOOKUP($A90,parlvotes_lh!$A$11:$ZZ$209,326,FALSE))=TRUE,"",IF(VLOOKUP($A90,parlvotes_lh!$A$11:$ZZ$209,326,FALSE)=0,"",VLOOKUP($A90,parlvotes_lh!$A$11:$ZZ$209,326,FALSE)))</f>
        <v/>
      </c>
      <c r="AA90" s="235" t="str">
        <f>IF(ISERROR(VLOOKUP($A90,parlvotes_lh!$A$11:$ZZ$209,346,FALSE))=TRUE,"",IF(VLOOKUP($A90,parlvotes_lh!$A$11:$ZZ$209,346,FALSE)=0,"",VLOOKUP($A90,parlvotes_lh!$A$11:$ZZ$209,346,FALSE)))</f>
        <v/>
      </c>
      <c r="AB90" s="235" t="str">
        <f>IF(ISERROR(VLOOKUP($A90,parlvotes_lh!$A$11:$ZZ$209,366,FALSE))=TRUE,"",IF(VLOOKUP($A90,parlvotes_lh!$A$11:$ZZ$209,366,FALSE)=0,"",VLOOKUP($A90,parlvotes_lh!$A$11:$ZZ$209,366,FALSE)))</f>
        <v/>
      </c>
      <c r="AC90" s="235" t="str">
        <f>IF(ISERROR(VLOOKUP($A90,parlvotes_lh!$A$11:$ZZ$209,386,FALSE))=TRUE,"",IF(VLOOKUP($A90,parlvotes_lh!$A$11:$ZZ$209,386,FALSE)=0,"",VLOOKUP($A90,parlvotes_lh!$A$11:$ZZ$209,386,FALSE)))</f>
        <v/>
      </c>
    </row>
    <row r="91" spans="1:29" ht="13.5" customHeight="1">
      <c r="A91" s="229" t="str">
        <f>IF(info_parties!A100="","",info_parties!A100)</f>
        <v/>
      </c>
      <c r="B91" s="127" t="str">
        <f>IF(A91="","",MID(info_weblinks!$C$3,32,3))</f>
        <v/>
      </c>
      <c r="C91" s="127" t="str">
        <f>IF(info_parties!G100="","",info_parties!G100)</f>
        <v/>
      </c>
      <c r="D91" s="127" t="str">
        <f>IF(info_parties!K100="","",info_parties!K100)</f>
        <v/>
      </c>
      <c r="E91" s="127" t="str">
        <f>IF(info_parties!H100="","",info_parties!H100)</f>
        <v/>
      </c>
      <c r="F91" s="230" t="str">
        <f t="shared" si="4"/>
        <v/>
      </c>
      <c r="G91" s="231" t="str">
        <f t="shared" si="5"/>
        <v/>
      </c>
      <c r="H91" s="232" t="str">
        <f t="shared" si="6"/>
        <v/>
      </c>
      <c r="I91" s="233" t="str">
        <f t="shared" si="7"/>
        <v/>
      </c>
      <c r="J91" s="234" t="str">
        <f>IF(ISERROR(VLOOKUP($A91,parlvotes_lh!$A$11:$ZZ$209,6,FALSE))=TRUE,"",IF(VLOOKUP($A91,parlvotes_lh!$A$11:$ZZ$209,6,FALSE)=0,"",VLOOKUP($A91,parlvotes_lh!$A$11:$ZZ$209,6,FALSE)))</f>
        <v/>
      </c>
      <c r="K91" s="234" t="str">
        <f>IF(ISERROR(VLOOKUP($A91,parlvotes_lh!$A$11:$ZZ$209,26,FALSE))=TRUE,"",IF(VLOOKUP($A91,parlvotes_lh!$A$11:$ZZ$209,26,FALSE)=0,"",VLOOKUP($A91,parlvotes_lh!$A$11:$ZZ$209,26,FALSE)))</f>
        <v/>
      </c>
      <c r="L91" s="234" t="str">
        <f>IF(ISERROR(VLOOKUP($A91,parlvotes_lh!$A$11:$ZZ$209,46,FALSE))=TRUE,"",IF(VLOOKUP($A91,parlvotes_lh!$A$11:$ZZ$209,46,FALSE)=0,"",VLOOKUP($A91,parlvotes_lh!$A$11:$ZZ$209,46,FALSE)))</f>
        <v/>
      </c>
      <c r="M91" s="234" t="str">
        <f>IF(ISERROR(VLOOKUP($A91,parlvotes_lh!$A$11:$ZZ$209,66,FALSE))=TRUE,"",IF(VLOOKUP($A91,parlvotes_lh!$A$11:$ZZ$209,66,FALSE)=0,"",VLOOKUP($A91,parlvotes_lh!$A$11:$ZZ$209,66,FALSE)))</f>
        <v/>
      </c>
      <c r="N91" s="234" t="str">
        <f>IF(ISERROR(VLOOKUP($A91,parlvotes_lh!$A$11:$ZZ$209,86,FALSE))=TRUE,"",IF(VLOOKUP($A91,parlvotes_lh!$A$11:$ZZ$209,86,FALSE)=0,"",VLOOKUP($A91,parlvotes_lh!$A$11:$ZZ$209,86,FALSE)))</f>
        <v/>
      </c>
      <c r="O91" s="234" t="str">
        <f>IF(ISERROR(VLOOKUP($A91,parlvotes_lh!$A$11:$ZZ$209,106,FALSE))=TRUE,"",IF(VLOOKUP($A91,parlvotes_lh!$A$11:$ZZ$209,106,FALSE)=0,"",VLOOKUP($A91,parlvotes_lh!$A$11:$ZZ$209,106,FALSE)))</f>
        <v/>
      </c>
      <c r="P91" s="234" t="str">
        <f>IF(ISERROR(VLOOKUP($A91,parlvotes_lh!$A$11:$ZZ$209,126,FALSE))=TRUE,"",IF(VLOOKUP($A91,parlvotes_lh!$A$11:$ZZ$209,126,FALSE)=0,"",VLOOKUP($A91,parlvotes_lh!$A$11:$ZZ$209,126,FALSE)))</f>
        <v/>
      </c>
      <c r="Q91" s="235" t="str">
        <f>IF(ISERROR(VLOOKUP($A91,parlvotes_lh!$A$11:$ZZ$209,146,FALSE))=TRUE,"",IF(VLOOKUP($A91,parlvotes_lh!$A$11:$ZZ$209,146,FALSE)=0,"",VLOOKUP($A91,parlvotes_lh!$A$11:$ZZ$209,146,FALSE)))</f>
        <v/>
      </c>
      <c r="R91" s="235" t="str">
        <f>IF(ISERROR(VLOOKUP($A91,parlvotes_lh!$A$11:$ZZ$209,166,FALSE))=TRUE,"",IF(VLOOKUP($A91,parlvotes_lh!$A$11:$ZZ$209,166,FALSE)=0,"",VLOOKUP($A91,parlvotes_lh!$A$11:$ZZ$209,166,FALSE)))</f>
        <v/>
      </c>
      <c r="S91" s="235" t="str">
        <f>IF(ISERROR(VLOOKUP($A91,parlvotes_lh!$A$11:$ZZ$209,186,FALSE))=TRUE,"",IF(VLOOKUP($A91,parlvotes_lh!$A$11:$ZZ$209,186,FALSE)=0,"",VLOOKUP($A91,parlvotes_lh!$A$11:$ZZ$209,186,FALSE)))</f>
        <v/>
      </c>
      <c r="T91" s="235" t="str">
        <f>IF(ISERROR(VLOOKUP($A91,parlvotes_lh!$A$11:$ZZ$209,206,FALSE))=TRUE,"",IF(VLOOKUP($A91,parlvotes_lh!$A$11:$ZZ$209,206,FALSE)=0,"",VLOOKUP($A91,parlvotes_lh!$A$11:$ZZ$209,206,FALSE)))</f>
        <v/>
      </c>
      <c r="U91" s="235" t="str">
        <f>IF(ISERROR(VLOOKUP($A91,parlvotes_lh!$A$11:$ZZ$209,226,FALSE))=TRUE,"",IF(VLOOKUP($A91,parlvotes_lh!$A$11:$ZZ$209,226,FALSE)=0,"",VLOOKUP($A91,parlvotes_lh!$A$11:$ZZ$209,226,FALSE)))</f>
        <v/>
      </c>
      <c r="V91" s="235" t="str">
        <f>IF(ISERROR(VLOOKUP($A91,parlvotes_lh!$A$11:$ZZ$209,246,FALSE))=TRUE,"",IF(VLOOKUP($A91,parlvotes_lh!$A$11:$ZZ$209,246,FALSE)=0,"",VLOOKUP($A91,parlvotes_lh!$A$11:$ZZ$209,246,FALSE)))</f>
        <v/>
      </c>
      <c r="W91" s="235" t="str">
        <f>IF(ISERROR(VLOOKUP($A91,parlvotes_lh!$A$11:$ZZ$209,266,FALSE))=TRUE,"",IF(VLOOKUP($A91,parlvotes_lh!$A$11:$ZZ$209,266,FALSE)=0,"",VLOOKUP($A91,parlvotes_lh!$A$11:$ZZ$209,266,FALSE)))</f>
        <v/>
      </c>
      <c r="X91" s="235" t="str">
        <f>IF(ISERROR(VLOOKUP($A91,parlvotes_lh!$A$11:$ZZ$209,286,FALSE))=TRUE,"",IF(VLOOKUP($A91,parlvotes_lh!$A$11:$ZZ$209,286,FALSE)=0,"",VLOOKUP($A91,parlvotes_lh!$A$11:$ZZ$209,286,FALSE)))</f>
        <v/>
      </c>
      <c r="Y91" s="235" t="str">
        <f>IF(ISERROR(VLOOKUP($A91,parlvotes_lh!$A$11:$ZZ$209,306,FALSE))=TRUE,"",IF(VLOOKUP($A91,parlvotes_lh!$A$11:$ZZ$209,306,FALSE)=0,"",VLOOKUP($A91,parlvotes_lh!$A$11:$ZZ$209,306,FALSE)))</f>
        <v/>
      </c>
      <c r="Z91" s="235" t="str">
        <f>IF(ISERROR(VLOOKUP($A91,parlvotes_lh!$A$11:$ZZ$209,326,FALSE))=TRUE,"",IF(VLOOKUP($A91,parlvotes_lh!$A$11:$ZZ$209,326,FALSE)=0,"",VLOOKUP($A91,parlvotes_lh!$A$11:$ZZ$209,326,FALSE)))</f>
        <v/>
      </c>
      <c r="AA91" s="235" t="str">
        <f>IF(ISERROR(VLOOKUP($A91,parlvotes_lh!$A$11:$ZZ$209,346,FALSE))=TRUE,"",IF(VLOOKUP($A91,parlvotes_lh!$A$11:$ZZ$209,346,FALSE)=0,"",VLOOKUP($A91,parlvotes_lh!$A$11:$ZZ$209,346,FALSE)))</f>
        <v/>
      </c>
      <c r="AB91" s="235" t="str">
        <f>IF(ISERROR(VLOOKUP($A91,parlvotes_lh!$A$11:$ZZ$209,366,FALSE))=TRUE,"",IF(VLOOKUP($A91,parlvotes_lh!$A$11:$ZZ$209,366,FALSE)=0,"",VLOOKUP($A91,parlvotes_lh!$A$11:$ZZ$209,366,FALSE)))</f>
        <v/>
      </c>
      <c r="AC91" s="235" t="str">
        <f>IF(ISERROR(VLOOKUP($A91,parlvotes_lh!$A$11:$ZZ$209,386,FALSE))=TRUE,"",IF(VLOOKUP($A91,parlvotes_lh!$A$11:$ZZ$209,386,FALSE)=0,"",VLOOKUP($A91,parlvotes_lh!$A$11:$ZZ$209,386,FALSE)))</f>
        <v/>
      </c>
    </row>
    <row r="92" spans="1:29" ht="13.5" customHeight="1">
      <c r="A92" s="229" t="str">
        <f>IF(info_parties!A101="","",info_parties!A101)</f>
        <v/>
      </c>
      <c r="B92" s="127" t="str">
        <f>IF(A92="","",MID(info_weblinks!$C$3,32,3))</f>
        <v/>
      </c>
      <c r="C92" s="127" t="str">
        <f>IF(info_parties!G101="","",info_parties!G101)</f>
        <v/>
      </c>
      <c r="D92" s="127" t="str">
        <f>IF(info_parties!K101="","",info_parties!K101)</f>
        <v/>
      </c>
      <c r="E92" s="127" t="str">
        <f>IF(info_parties!H101="","",info_parties!H101)</f>
        <v/>
      </c>
      <c r="F92" s="230" t="str">
        <f t="shared" si="4"/>
        <v/>
      </c>
      <c r="G92" s="231" t="str">
        <f t="shared" si="5"/>
        <v/>
      </c>
      <c r="H92" s="232" t="str">
        <f t="shared" si="6"/>
        <v/>
      </c>
      <c r="I92" s="233" t="str">
        <f t="shared" si="7"/>
        <v/>
      </c>
      <c r="J92" s="234" t="str">
        <f>IF(ISERROR(VLOOKUP($A92,parlvotes_lh!$A$11:$ZZ$209,6,FALSE))=TRUE,"",IF(VLOOKUP($A92,parlvotes_lh!$A$11:$ZZ$209,6,FALSE)=0,"",VLOOKUP($A92,parlvotes_lh!$A$11:$ZZ$209,6,FALSE)))</f>
        <v/>
      </c>
      <c r="K92" s="234" t="str">
        <f>IF(ISERROR(VLOOKUP($A92,parlvotes_lh!$A$11:$ZZ$209,26,FALSE))=TRUE,"",IF(VLOOKUP($A92,parlvotes_lh!$A$11:$ZZ$209,26,FALSE)=0,"",VLOOKUP($A92,parlvotes_lh!$A$11:$ZZ$209,26,FALSE)))</f>
        <v/>
      </c>
      <c r="L92" s="234" t="str">
        <f>IF(ISERROR(VLOOKUP($A92,parlvotes_lh!$A$11:$ZZ$209,46,FALSE))=TRUE,"",IF(VLOOKUP($A92,parlvotes_lh!$A$11:$ZZ$209,46,FALSE)=0,"",VLOOKUP($A92,parlvotes_lh!$A$11:$ZZ$209,46,FALSE)))</f>
        <v/>
      </c>
      <c r="M92" s="234" t="str">
        <f>IF(ISERROR(VLOOKUP($A92,parlvotes_lh!$A$11:$ZZ$209,66,FALSE))=TRUE,"",IF(VLOOKUP($A92,parlvotes_lh!$A$11:$ZZ$209,66,FALSE)=0,"",VLOOKUP($A92,parlvotes_lh!$A$11:$ZZ$209,66,FALSE)))</f>
        <v/>
      </c>
      <c r="N92" s="234" t="str">
        <f>IF(ISERROR(VLOOKUP($A92,parlvotes_lh!$A$11:$ZZ$209,86,FALSE))=TRUE,"",IF(VLOOKUP($A92,parlvotes_lh!$A$11:$ZZ$209,86,FALSE)=0,"",VLOOKUP($A92,parlvotes_lh!$A$11:$ZZ$209,86,FALSE)))</f>
        <v/>
      </c>
      <c r="O92" s="234" t="str">
        <f>IF(ISERROR(VLOOKUP($A92,parlvotes_lh!$A$11:$ZZ$209,106,FALSE))=TRUE,"",IF(VLOOKUP($A92,parlvotes_lh!$A$11:$ZZ$209,106,FALSE)=0,"",VLOOKUP($A92,parlvotes_lh!$A$11:$ZZ$209,106,FALSE)))</f>
        <v/>
      </c>
      <c r="P92" s="234" t="str">
        <f>IF(ISERROR(VLOOKUP($A92,parlvotes_lh!$A$11:$ZZ$209,126,FALSE))=TRUE,"",IF(VLOOKUP($A92,parlvotes_lh!$A$11:$ZZ$209,126,FALSE)=0,"",VLOOKUP($A92,parlvotes_lh!$A$11:$ZZ$209,126,FALSE)))</f>
        <v/>
      </c>
      <c r="Q92" s="235" t="str">
        <f>IF(ISERROR(VLOOKUP($A92,parlvotes_lh!$A$11:$ZZ$209,146,FALSE))=TRUE,"",IF(VLOOKUP($A92,parlvotes_lh!$A$11:$ZZ$209,146,FALSE)=0,"",VLOOKUP($A92,parlvotes_lh!$A$11:$ZZ$209,146,FALSE)))</f>
        <v/>
      </c>
      <c r="R92" s="235" t="str">
        <f>IF(ISERROR(VLOOKUP($A92,parlvotes_lh!$A$11:$ZZ$209,166,FALSE))=TRUE,"",IF(VLOOKUP($A92,parlvotes_lh!$A$11:$ZZ$209,166,FALSE)=0,"",VLOOKUP($A92,parlvotes_lh!$A$11:$ZZ$209,166,FALSE)))</f>
        <v/>
      </c>
      <c r="S92" s="235" t="str">
        <f>IF(ISERROR(VLOOKUP($A92,parlvotes_lh!$A$11:$ZZ$209,186,FALSE))=TRUE,"",IF(VLOOKUP($A92,parlvotes_lh!$A$11:$ZZ$209,186,FALSE)=0,"",VLOOKUP($A92,parlvotes_lh!$A$11:$ZZ$209,186,FALSE)))</f>
        <v/>
      </c>
      <c r="T92" s="235" t="str">
        <f>IF(ISERROR(VLOOKUP($A92,parlvotes_lh!$A$11:$ZZ$209,206,FALSE))=TRUE,"",IF(VLOOKUP($A92,parlvotes_lh!$A$11:$ZZ$209,206,FALSE)=0,"",VLOOKUP($A92,parlvotes_lh!$A$11:$ZZ$209,206,FALSE)))</f>
        <v/>
      </c>
      <c r="U92" s="235" t="str">
        <f>IF(ISERROR(VLOOKUP($A92,parlvotes_lh!$A$11:$ZZ$209,226,FALSE))=TRUE,"",IF(VLOOKUP($A92,parlvotes_lh!$A$11:$ZZ$209,226,FALSE)=0,"",VLOOKUP($A92,parlvotes_lh!$A$11:$ZZ$209,226,FALSE)))</f>
        <v/>
      </c>
      <c r="V92" s="235" t="str">
        <f>IF(ISERROR(VLOOKUP($A92,parlvotes_lh!$A$11:$ZZ$209,246,FALSE))=TRUE,"",IF(VLOOKUP($A92,parlvotes_lh!$A$11:$ZZ$209,246,FALSE)=0,"",VLOOKUP($A92,parlvotes_lh!$A$11:$ZZ$209,246,FALSE)))</f>
        <v/>
      </c>
      <c r="W92" s="235" t="str">
        <f>IF(ISERROR(VLOOKUP($A92,parlvotes_lh!$A$11:$ZZ$209,266,FALSE))=TRUE,"",IF(VLOOKUP($A92,parlvotes_lh!$A$11:$ZZ$209,266,FALSE)=0,"",VLOOKUP($A92,parlvotes_lh!$A$11:$ZZ$209,266,FALSE)))</f>
        <v/>
      </c>
      <c r="X92" s="235" t="str">
        <f>IF(ISERROR(VLOOKUP($A92,parlvotes_lh!$A$11:$ZZ$209,286,FALSE))=TRUE,"",IF(VLOOKUP($A92,parlvotes_lh!$A$11:$ZZ$209,286,FALSE)=0,"",VLOOKUP($A92,parlvotes_lh!$A$11:$ZZ$209,286,FALSE)))</f>
        <v/>
      </c>
      <c r="Y92" s="235" t="str">
        <f>IF(ISERROR(VLOOKUP($A92,parlvotes_lh!$A$11:$ZZ$209,306,FALSE))=TRUE,"",IF(VLOOKUP($A92,parlvotes_lh!$A$11:$ZZ$209,306,FALSE)=0,"",VLOOKUP($A92,parlvotes_lh!$A$11:$ZZ$209,306,FALSE)))</f>
        <v/>
      </c>
      <c r="Z92" s="235" t="str">
        <f>IF(ISERROR(VLOOKUP($A92,parlvotes_lh!$A$11:$ZZ$209,326,FALSE))=TRUE,"",IF(VLOOKUP($A92,parlvotes_lh!$A$11:$ZZ$209,326,FALSE)=0,"",VLOOKUP($A92,parlvotes_lh!$A$11:$ZZ$209,326,FALSE)))</f>
        <v/>
      </c>
      <c r="AA92" s="235" t="str">
        <f>IF(ISERROR(VLOOKUP($A92,parlvotes_lh!$A$11:$ZZ$209,346,FALSE))=TRUE,"",IF(VLOOKUP($A92,parlvotes_lh!$A$11:$ZZ$209,346,FALSE)=0,"",VLOOKUP($A92,parlvotes_lh!$A$11:$ZZ$209,346,FALSE)))</f>
        <v/>
      </c>
      <c r="AB92" s="235" t="str">
        <f>IF(ISERROR(VLOOKUP($A92,parlvotes_lh!$A$11:$ZZ$209,366,FALSE))=TRUE,"",IF(VLOOKUP($A92,parlvotes_lh!$A$11:$ZZ$209,366,FALSE)=0,"",VLOOKUP($A92,parlvotes_lh!$A$11:$ZZ$209,366,FALSE)))</f>
        <v/>
      </c>
      <c r="AC92" s="235" t="str">
        <f>IF(ISERROR(VLOOKUP($A92,parlvotes_lh!$A$11:$ZZ$209,386,FALSE))=TRUE,"",IF(VLOOKUP($A92,parlvotes_lh!$A$11:$ZZ$209,386,FALSE)=0,"",VLOOKUP($A92,parlvotes_lh!$A$11:$ZZ$209,386,FALSE)))</f>
        <v/>
      </c>
    </row>
    <row r="93" spans="1:29" ht="13.5" customHeight="1">
      <c r="A93" s="229" t="str">
        <f>IF(info_parties!A102="","",info_parties!A102)</f>
        <v/>
      </c>
      <c r="B93" s="127" t="str">
        <f>IF(A93="","",MID(info_weblinks!$C$3,32,3))</f>
        <v/>
      </c>
      <c r="C93" s="127" t="str">
        <f>IF(info_parties!G102="","",info_parties!G102)</f>
        <v/>
      </c>
      <c r="D93" s="127" t="str">
        <f>IF(info_parties!K102="","",info_parties!K102)</f>
        <v/>
      </c>
      <c r="E93" s="127" t="str">
        <f>IF(info_parties!H102="","",info_parties!H102)</f>
        <v/>
      </c>
      <c r="F93" s="230" t="str">
        <f t="shared" si="4"/>
        <v/>
      </c>
      <c r="G93" s="231" t="str">
        <f t="shared" si="5"/>
        <v/>
      </c>
      <c r="H93" s="232" t="str">
        <f t="shared" si="6"/>
        <v/>
      </c>
      <c r="I93" s="233" t="str">
        <f t="shared" si="7"/>
        <v/>
      </c>
      <c r="J93" s="234" t="str">
        <f>IF(ISERROR(VLOOKUP($A93,parlvotes_lh!$A$11:$ZZ$209,6,FALSE))=TRUE,"",IF(VLOOKUP($A93,parlvotes_lh!$A$11:$ZZ$209,6,FALSE)=0,"",VLOOKUP($A93,parlvotes_lh!$A$11:$ZZ$209,6,FALSE)))</f>
        <v/>
      </c>
      <c r="K93" s="234" t="str">
        <f>IF(ISERROR(VLOOKUP($A93,parlvotes_lh!$A$11:$ZZ$209,26,FALSE))=TRUE,"",IF(VLOOKUP($A93,parlvotes_lh!$A$11:$ZZ$209,26,FALSE)=0,"",VLOOKUP($A93,parlvotes_lh!$A$11:$ZZ$209,26,FALSE)))</f>
        <v/>
      </c>
      <c r="L93" s="234" t="str">
        <f>IF(ISERROR(VLOOKUP($A93,parlvotes_lh!$A$11:$ZZ$209,46,FALSE))=TRUE,"",IF(VLOOKUP($A93,parlvotes_lh!$A$11:$ZZ$209,46,FALSE)=0,"",VLOOKUP($A93,parlvotes_lh!$A$11:$ZZ$209,46,FALSE)))</f>
        <v/>
      </c>
      <c r="M93" s="234" t="str">
        <f>IF(ISERROR(VLOOKUP($A93,parlvotes_lh!$A$11:$ZZ$209,66,FALSE))=TRUE,"",IF(VLOOKUP($A93,parlvotes_lh!$A$11:$ZZ$209,66,FALSE)=0,"",VLOOKUP($A93,parlvotes_lh!$A$11:$ZZ$209,66,FALSE)))</f>
        <v/>
      </c>
      <c r="N93" s="234" t="str">
        <f>IF(ISERROR(VLOOKUP($A93,parlvotes_lh!$A$11:$ZZ$209,86,FALSE))=TRUE,"",IF(VLOOKUP($A93,parlvotes_lh!$A$11:$ZZ$209,86,FALSE)=0,"",VLOOKUP($A93,parlvotes_lh!$A$11:$ZZ$209,86,FALSE)))</f>
        <v/>
      </c>
      <c r="O93" s="234" t="str">
        <f>IF(ISERROR(VLOOKUP($A93,parlvotes_lh!$A$11:$ZZ$209,106,FALSE))=TRUE,"",IF(VLOOKUP($A93,parlvotes_lh!$A$11:$ZZ$209,106,FALSE)=0,"",VLOOKUP($A93,parlvotes_lh!$A$11:$ZZ$209,106,FALSE)))</f>
        <v/>
      </c>
      <c r="P93" s="234" t="str">
        <f>IF(ISERROR(VLOOKUP($A93,parlvotes_lh!$A$11:$ZZ$209,126,FALSE))=TRUE,"",IF(VLOOKUP($A93,parlvotes_lh!$A$11:$ZZ$209,126,FALSE)=0,"",VLOOKUP($A93,parlvotes_lh!$A$11:$ZZ$209,126,FALSE)))</f>
        <v/>
      </c>
      <c r="Q93" s="235" t="str">
        <f>IF(ISERROR(VLOOKUP($A93,parlvotes_lh!$A$11:$ZZ$209,146,FALSE))=TRUE,"",IF(VLOOKUP($A93,parlvotes_lh!$A$11:$ZZ$209,146,FALSE)=0,"",VLOOKUP($A93,parlvotes_lh!$A$11:$ZZ$209,146,FALSE)))</f>
        <v/>
      </c>
      <c r="R93" s="235" t="str">
        <f>IF(ISERROR(VLOOKUP($A93,parlvotes_lh!$A$11:$ZZ$209,166,FALSE))=TRUE,"",IF(VLOOKUP($A93,parlvotes_lh!$A$11:$ZZ$209,166,FALSE)=0,"",VLOOKUP($A93,parlvotes_lh!$A$11:$ZZ$209,166,FALSE)))</f>
        <v/>
      </c>
      <c r="S93" s="235" t="str">
        <f>IF(ISERROR(VLOOKUP($A93,parlvotes_lh!$A$11:$ZZ$209,186,FALSE))=TRUE,"",IF(VLOOKUP($A93,parlvotes_lh!$A$11:$ZZ$209,186,FALSE)=0,"",VLOOKUP($A93,parlvotes_lh!$A$11:$ZZ$209,186,FALSE)))</f>
        <v/>
      </c>
      <c r="T93" s="235" t="str">
        <f>IF(ISERROR(VLOOKUP($A93,parlvotes_lh!$A$11:$ZZ$209,206,FALSE))=TRUE,"",IF(VLOOKUP($A93,parlvotes_lh!$A$11:$ZZ$209,206,FALSE)=0,"",VLOOKUP($A93,parlvotes_lh!$A$11:$ZZ$209,206,FALSE)))</f>
        <v/>
      </c>
      <c r="U93" s="235" t="str">
        <f>IF(ISERROR(VLOOKUP($A93,parlvotes_lh!$A$11:$ZZ$209,226,FALSE))=TRUE,"",IF(VLOOKUP($A93,parlvotes_lh!$A$11:$ZZ$209,226,FALSE)=0,"",VLOOKUP($A93,parlvotes_lh!$A$11:$ZZ$209,226,FALSE)))</f>
        <v/>
      </c>
      <c r="V93" s="235" t="str">
        <f>IF(ISERROR(VLOOKUP($A93,parlvotes_lh!$A$11:$ZZ$209,246,FALSE))=TRUE,"",IF(VLOOKUP($A93,parlvotes_lh!$A$11:$ZZ$209,246,FALSE)=0,"",VLOOKUP($A93,parlvotes_lh!$A$11:$ZZ$209,246,FALSE)))</f>
        <v/>
      </c>
      <c r="W93" s="235" t="str">
        <f>IF(ISERROR(VLOOKUP($A93,parlvotes_lh!$A$11:$ZZ$209,266,FALSE))=TRUE,"",IF(VLOOKUP($A93,parlvotes_lh!$A$11:$ZZ$209,266,FALSE)=0,"",VLOOKUP($A93,parlvotes_lh!$A$11:$ZZ$209,266,FALSE)))</f>
        <v/>
      </c>
      <c r="X93" s="235" t="str">
        <f>IF(ISERROR(VLOOKUP($A93,parlvotes_lh!$A$11:$ZZ$209,286,FALSE))=TRUE,"",IF(VLOOKUP($A93,parlvotes_lh!$A$11:$ZZ$209,286,FALSE)=0,"",VLOOKUP($A93,parlvotes_lh!$A$11:$ZZ$209,286,FALSE)))</f>
        <v/>
      </c>
      <c r="Y93" s="235" t="str">
        <f>IF(ISERROR(VLOOKUP($A93,parlvotes_lh!$A$11:$ZZ$209,306,FALSE))=TRUE,"",IF(VLOOKUP($A93,parlvotes_lh!$A$11:$ZZ$209,306,FALSE)=0,"",VLOOKUP($A93,parlvotes_lh!$A$11:$ZZ$209,306,FALSE)))</f>
        <v/>
      </c>
      <c r="Z93" s="235" t="str">
        <f>IF(ISERROR(VLOOKUP($A93,parlvotes_lh!$A$11:$ZZ$209,326,FALSE))=TRUE,"",IF(VLOOKUP($A93,parlvotes_lh!$A$11:$ZZ$209,326,FALSE)=0,"",VLOOKUP($A93,parlvotes_lh!$A$11:$ZZ$209,326,FALSE)))</f>
        <v/>
      </c>
      <c r="AA93" s="235" t="str">
        <f>IF(ISERROR(VLOOKUP($A93,parlvotes_lh!$A$11:$ZZ$209,346,FALSE))=TRUE,"",IF(VLOOKUP($A93,parlvotes_lh!$A$11:$ZZ$209,346,FALSE)=0,"",VLOOKUP($A93,parlvotes_lh!$A$11:$ZZ$209,346,FALSE)))</f>
        <v/>
      </c>
      <c r="AB93" s="235" t="str">
        <f>IF(ISERROR(VLOOKUP($A93,parlvotes_lh!$A$11:$ZZ$209,366,FALSE))=TRUE,"",IF(VLOOKUP($A93,parlvotes_lh!$A$11:$ZZ$209,366,FALSE)=0,"",VLOOKUP($A93,parlvotes_lh!$A$11:$ZZ$209,366,FALSE)))</f>
        <v/>
      </c>
      <c r="AC93" s="235" t="str">
        <f>IF(ISERROR(VLOOKUP($A93,parlvotes_lh!$A$11:$ZZ$209,386,FALSE))=TRUE,"",IF(VLOOKUP($A93,parlvotes_lh!$A$11:$ZZ$209,386,FALSE)=0,"",VLOOKUP($A93,parlvotes_lh!$A$11:$ZZ$209,386,FALSE)))</f>
        <v/>
      </c>
    </row>
    <row r="94" spans="1:29" ht="13.5" customHeight="1">
      <c r="A94" s="229" t="str">
        <f>IF(info_parties!A103="","",info_parties!A103)</f>
        <v/>
      </c>
      <c r="B94" s="127" t="str">
        <f>IF(A94="","",MID(info_weblinks!$C$3,32,3))</f>
        <v/>
      </c>
      <c r="C94" s="127" t="str">
        <f>IF(info_parties!G103="","",info_parties!G103)</f>
        <v/>
      </c>
      <c r="D94" s="127" t="str">
        <f>IF(info_parties!K103="","",info_parties!K103)</f>
        <v/>
      </c>
      <c r="E94" s="127" t="str">
        <f>IF(info_parties!H103="","",info_parties!H103)</f>
        <v/>
      </c>
      <c r="F94" s="230" t="str">
        <f t="shared" si="4"/>
        <v/>
      </c>
      <c r="G94" s="231" t="str">
        <f t="shared" si="5"/>
        <v/>
      </c>
      <c r="H94" s="232" t="str">
        <f t="shared" si="6"/>
        <v/>
      </c>
      <c r="I94" s="233" t="str">
        <f t="shared" si="7"/>
        <v/>
      </c>
      <c r="J94" s="234" t="str">
        <f>IF(ISERROR(VLOOKUP($A94,parlvotes_lh!$A$11:$ZZ$209,6,FALSE))=TRUE,"",IF(VLOOKUP($A94,parlvotes_lh!$A$11:$ZZ$209,6,FALSE)=0,"",VLOOKUP($A94,parlvotes_lh!$A$11:$ZZ$209,6,FALSE)))</f>
        <v/>
      </c>
      <c r="K94" s="234" t="str">
        <f>IF(ISERROR(VLOOKUP($A94,parlvotes_lh!$A$11:$ZZ$209,26,FALSE))=TRUE,"",IF(VLOOKUP($A94,parlvotes_lh!$A$11:$ZZ$209,26,FALSE)=0,"",VLOOKUP($A94,parlvotes_lh!$A$11:$ZZ$209,26,FALSE)))</f>
        <v/>
      </c>
      <c r="L94" s="234" t="str">
        <f>IF(ISERROR(VLOOKUP($A94,parlvotes_lh!$A$11:$ZZ$209,46,FALSE))=TRUE,"",IF(VLOOKUP($A94,parlvotes_lh!$A$11:$ZZ$209,46,FALSE)=0,"",VLOOKUP($A94,parlvotes_lh!$A$11:$ZZ$209,46,FALSE)))</f>
        <v/>
      </c>
      <c r="M94" s="234" t="str">
        <f>IF(ISERROR(VLOOKUP($A94,parlvotes_lh!$A$11:$ZZ$209,66,FALSE))=TRUE,"",IF(VLOOKUP($A94,parlvotes_lh!$A$11:$ZZ$209,66,FALSE)=0,"",VLOOKUP($A94,parlvotes_lh!$A$11:$ZZ$209,66,FALSE)))</f>
        <v/>
      </c>
      <c r="N94" s="234" t="str">
        <f>IF(ISERROR(VLOOKUP($A94,parlvotes_lh!$A$11:$ZZ$209,86,FALSE))=TRUE,"",IF(VLOOKUP($A94,parlvotes_lh!$A$11:$ZZ$209,86,FALSE)=0,"",VLOOKUP($A94,parlvotes_lh!$A$11:$ZZ$209,86,FALSE)))</f>
        <v/>
      </c>
      <c r="O94" s="234" t="str">
        <f>IF(ISERROR(VLOOKUP($A94,parlvotes_lh!$A$11:$ZZ$209,106,FALSE))=TRUE,"",IF(VLOOKUP($A94,parlvotes_lh!$A$11:$ZZ$209,106,FALSE)=0,"",VLOOKUP($A94,parlvotes_lh!$A$11:$ZZ$209,106,FALSE)))</f>
        <v/>
      </c>
      <c r="P94" s="234" t="str">
        <f>IF(ISERROR(VLOOKUP($A94,parlvotes_lh!$A$11:$ZZ$209,126,FALSE))=TRUE,"",IF(VLOOKUP($A94,parlvotes_lh!$A$11:$ZZ$209,126,FALSE)=0,"",VLOOKUP($A94,parlvotes_lh!$A$11:$ZZ$209,126,FALSE)))</f>
        <v/>
      </c>
      <c r="Q94" s="235" t="str">
        <f>IF(ISERROR(VLOOKUP($A94,parlvotes_lh!$A$11:$ZZ$209,146,FALSE))=TRUE,"",IF(VLOOKUP($A94,parlvotes_lh!$A$11:$ZZ$209,146,FALSE)=0,"",VLOOKUP($A94,parlvotes_lh!$A$11:$ZZ$209,146,FALSE)))</f>
        <v/>
      </c>
      <c r="R94" s="235" t="str">
        <f>IF(ISERROR(VLOOKUP($A94,parlvotes_lh!$A$11:$ZZ$209,166,FALSE))=TRUE,"",IF(VLOOKUP($A94,parlvotes_lh!$A$11:$ZZ$209,166,FALSE)=0,"",VLOOKUP($A94,parlvotes_lh!$A$11:$ZZ$209,166,FALSE)))</f>
        <v/>
      </c>
      <c r="S94" s="235" t="str">
        <f>IF(ISERROR(VLOOKUP($A94,parlvotes_lh!$A$11:$ZZ$209,186,FALSE))=TRUE,"",IF(VLOOKUP($A94,parlvotes_lh!$A$11:$ZZ$209,186,FALSE)=0,"",VLOOKUP($A94,parlvotes_lh!$A$11:$ZZ$209,186,FALSE)))</f>
        <v/>
      </c>
      <c r="T94" s="235" t="str">
        <f>IF(ISERROR(VLOOKUP($A94,parlvotes_lh!$A$11:$ZZ$209,206,FALSE))=TRUE,"",IF(VLOOKUP($A94,parlvotes_lh!$A$11:$ZZ$209,206,FALSE)=0,"",VLOOKUP($A94,parlvotes_lh!$A$11:$ZZ$209,206,FALSE)))</f>
        <v/>
      </c>
      <c r="U94" s="235" t="str">
        <f>IF(ISERROR(VLOOKUP($A94,parlvotes_lh!$A$11:$ZZ$209,226,FALSE))=TRUE,"",IF(VLOOKUP($A94,parlvotes_lh!$A$11:$ZZ$209,226,FALSE)=0,"",VLOOKUP($A94,parlvotes_lh!$A$11:$ZZ$209,226,FALSE)))</f>
        <v/>
      </c>
      <c r="V94" s="235" t="str">
        <f>IF(ISERROR(VLOOKUP($A94,parlvotes_lh!$A$11:$ZZ$209,246,FALSE))=TRUE,"",IF(VLOOKUP($A94,parlvotes_lh!$A$11:$ZZ$209,246,FALSE)=0,"",VLOOKUP($A94,parlvotes_lh!$A$11:$ZZ$209,246,FALSE)))</f>
        <v/>
      </c>
      <c r="W94" s="235" t="str">
        <f>IF(ISERROR(VLOOKUP($A94,parlvotes_lh!$A$11:$ZZ$209,266,FALSE))=TRUE,"",IF(VLOOKUP($A94,parlvotes_lh!$A$11:$ZZ$209,266,FALSE)=0,"",VLOOKUP($A94,parlvotes_lh!$A$11:$ZZ$209,266,FALSE)))</f>
        <v/>
      </c>
      <c r="X94" s="235" t="str">
        <f>IF(ISERROR(VLOOKUP($A94,parlvotes_lh!$A$11:$ZZ$209,286,FALSE))=TRUE,"",IF(VLOOKUP($A94,parlvotes_lh!$A$11:$ZZ$209,286,FALSE)=0,"",VLOOKUP($A94,parlvotes_lh!$A$11:$ZZ$209,286,FALSE)))</f>
        <v/>
      </c>
      <c r="Y94" s="235" t="str">
        <f>IF(ISERROR(VLOOKUP($A94,parlvotes_lh!$A$11:$ZZ$209,306,FALSE))=TRUE,"",IF(VLOOKUP($A94,parlvotes_lh!$A$11:$ZZ$209,306,FALSE)=0,"",VLOOKUP($A94,parlvotes_lh!$A$11:$ZZ$209,306,FALSE)))</f>
        <v/>
      </c>
      <c r="Z94" s="235" t="str">
        <f>IF(ISERROR(VLOOKUP($A94,parlvotes_lh!$A$11:$ZZ$209,326,FALSE))=TRUE,"",IF(VLOOKUP($A94,parlvotes_lh!$A$11:$ZZ$209,326,FALSE)=0,"",VLOOKUP($A94,parlvotes_lh!$A$11:$ZZ$209,326,FALSE)))</f>
        <v/>
      </c>
      <c r="AA94" s="235" t="str">
        <f>IF(ISERROR(VLOOKUP($A94,parlvotes_lh!$A$11:$ZZ$209,346,FALSE))=TRUE,"",IF(VLOOKUP($A94,parlvotes_lh!$A$11:$ZZ$209,346,FALSE)=0,"",VLOOKUP($A94,parlvotes_lh!$A$11:$ZZ$209,346,FALSE)))</f>
        <v/>
      </c>
      <c r="AB94" s="235" t="str">
        <f>IF(ISERROR(VLOOKUP($A94,parlvotes_lh!$A$11:$ZZ$209,366,FALSE))=TRUE,"",IF(VLOOKUP($A94,parlvotes_lh!$A$11:$ZZ$209,366,FALSE)=0,"",VLOOKUP($A94,parlvotes_lh!$A$11:$ZZ$209,366,FALSE)))</f>
        <v/>
      </c>
      <c r="AC94" s="235" t="str">
        <f>IF(ISERROR(VLOOKUP($A94,parlvotes_lh!$A$11:$ZZ$209,386,FALSE))=TRUE,"",IF(VLOOKUP($A94,parlvotes_lh!$A$11:$ZZ$209,386,FALSE)=0,"",VLOOKUP($A94,parlvotes_lh!$A$11:$ZZ$209,386,FALSE)))</f>
        <v/>
      </c>
    </row>
    <row r="95" spans="1:29" ht="13.5" customHeight="1">
      <c r="A95" s="229" t="str">
        <f>IF(info_parties!A104="","",info_parties!A104)</f>
        <v/>
      </c>
      <c r="B95" s="127" t="str">
        <f>IF(A95="","",MID(info_weblinks!$C$3,32,3))</f>
        <v/>
      </c>
      <c r="C95" s="127" t="str">
        <f>IF(info_parties!G104="","",info_parties!G104)</f>
        <v/>
      </c>
      <c r="D95" s="127" t="str">
        <f>IF(info_parties!K104="","",info_parties!K104)</f>
        <v/>
      </c>
      <c r="E95" s="127" t="str">
        <f>IF(info_parties!H104="","",info_parties!H104)</f>
        <v/>
      </c>
      <c r="F95" s="230" t="str">
        <f t="shared" si="4"/>
        <v/>
      </c>
      <c r="G95" s="231" t="str">
        <f t="shared" si="5"/>
        <v/>
      </c>
      <c r="H95" s="232" t="str">
        <f t="shared" si="6"/>
        <v/>
      </c>
      <c r="I95" s="233" t="str">
        <f t="shared" si="7"/>
        <v/>
      </c>
      <c r="J95" s="234" t="str">
        <f>IF(ISERROR(VLOOKUP($A95,parlvotes_lh!$A$11:$ZZ$209,6,FALSE))=TRUE,"",IF(VLOOKUP($A95,parlvotes_lh!$A$11:$ZZ$209,6,FALSE)=0,"",VLOOKUP($A95,parlvotes_lh!$A$11:$ZZ$209,6,FALSE)))</f>
        <v/>
      </c>
      <c r="K95" s="234" t="str">
        <f>IF(ISERROR(VLOOKUP($A95,parlvotes_lh!$A$11:$ZZ$209,26,FALSE))=TRUE,"",IF(VLOOKUP($A95,parlvotes_lh!$A$11:$ZZ$209,26,FALSE)=0,"",VLOOKUP($A95,parlvotes_lh!$A$11:$ZZ$209,26,FALSE)))</f>
        <v/>
      </c>
      <c r="L95" s="234" t="str">
        <f>IF(ISERROR(VLOOKUP($A95,parlvotes_lh!$A$11:$ZZ$209,46,FALSE))=TRUE,"",IF(VLOOKUP($A95,parlvotes_lh!$A$11:$ZZ$209,46,FALSE)=0,"",VLOOKUP($A95,parlvotes_lh!$A$11:$ZZ$209,46,FALSE)))</f>
        <v/>
      </c>
      <c r="M95" s="234" t="str">
        <f>IF(ISERROR(VLOOKUP($A95,parlvotes_lh!$A$11:$ZZ$209,66,FALSE))=TRUE,"",IF(VLOOKUP($A95,parlvotes_lh!$A$11:$ZZ$209,66,FALSE)=0,"",VLOOKUP($A95,parlvotes_lh!$A$11:$ZZ$209,66,FALSE)))</f>
        <v/>
      </c>
      <c r="N95" s="234" t="str">
        <f>IF(ISERROR(VLOOKUP($A95,parlvotes_lh!$A$11:$ZZ$209,86,FALSE))=TRUE,"",IF(VLOOKUP($A95,parlvotes_lh!$A$11:$ZZ$209,86,FALSE)=0,"",VLOOKUP($A95,parlvotes_lh!$A$11:$ZZ$209,86,FALSE)))</f>
        <v/>
      </c>
      <c r="O95" s="234" t="str">
        <f>IF(ISERROR(VLOOKUP($A95,parlvotes_lh!$A$11:$ZZ$209,106,FALSE))=TRUE,"",IF(VLOOKUP($A95,parlvotes_lh!$A$11:$ZZ$209,106,FALSE)=0,"",VLOOKUP($A95,parlvotes_lh!$A$11:$ZZ$209,106,FALSE)))</f>
        <v/>
      </c>
      <c r="P95" s="234" t="str">
        <f>IF(ISERROR(VLOOKUP($A95,parlvotes_lh!$A$11:$ZZ$209,126,FALSE))=TRUE,"",IF(VLOOKUP($A95,parlvotes_lh!$A$11:$ZZ$209,126,FALSE)=0,"",VLOOKUP($A95,parlvotes_lh!$A$11:$ZZ$209,126,FALSE)))</f>
        <v/>
      </c>
      <c r="Q95" s="235" t="str">
        <f>IF(ISERROR(VLOOKUP($A95,parlvotes_lh!$A$11:$ZZ$209,146,FALSE))=TRUE,"",IF(VLOOKUP($A95,parlvotes_lh!$A$11:$ZZ$209,146,FALSE)=0,"",VLOOKUP($A95,parlvotes_lh!$A$11:$ZZ$209,146,FALSE)))</f>
        <v/>
      </c>
      <c r="R95" s="235" t="str">
        <f>IF(ISERROR(VLOOKUP($A95,parlvotes_lh!$A$11:$ZZ$209,166,FALSE))=TRUE,"",IF(VLOOKUP($A95,parlvotes_lh!$A$11:$ZZ$209,166,FALSE)=0,"",VLOOKUP($A95,parlvotes_lh!$A$11:$ZZ$209,166,FALSE)))</f>
        <v/>
      </c>
      <c r="S95" s="235" t="str">
        <f>IF(ISERROR(VLOOKUP($A95,parlvotes_lh!$A$11:$ZZ$209,186,FALSE))=TRUE,"",IF(VLOOKUP($A95,parlvotes_lh!$A$11:$ZZ$209,186,FALSE)=0,"",VLOOKUP($A95,parlvotes_lh!$A$11:$ZZ$209,186,FALSE)))</f>
        <v/>
      </c>
      <c r="T95" s="235" t="str">
        <f>IF(ISERROR(VLOOKUP($A95,parlvotes_lh!$A$11:$ZZ$209,206,FALSE))=TRUE,"",IF(VLOOKUP($A95,parlvotes_lh!$A$11:$ZZ$209,206,FALSE)=0,"",VLOOKUP($A95,parlvotes_lh!$A$11:$ZZ$209,206,FALSE)))</f>
        <v/>
      </c>
      <c r="U95" s="235" t="str">
        <f>IF(ISERROR(VLOOKUP($A95,parlvotes_lh!$A$11:$ZZ$209,226,FALSE))=TRUE,"",IF(VLOOKUP($A95,parlvotes_lh!$A$11:$ZZ$209,226,FALSE)=0,"",VLOOKUP($A95,parlvotes_lh!$A$11:$ZZ$209,226,FALSE)))</f>
        <v/>
      </c>
      <c r="V95" s="235" t="str">
        <f>IF(ISERROR(VLOOKUP($A95,parlvotes_lh!$A$11:$ZZ$209,246,FALSE))=TRUE,"",IF(VLOOKUP($A95,parlvotes_lh!$A$11:$ZZ$209,246,FALSE)=0,"",VLOOKUP($A95,parlvotes_lh!$A$11:$ZZ$209,246,FALSE)))</f>
        <v/>
      </c>
      <c r="W95" s="235" t="str">
        <f>IF(ISERROR(VLOOKUP($A95,parlvotes_lh!$A$11:$ZZ$209,266,FALSE))=TRUE,"",IF(VLOOKUP($A95,parlvotes_lh!$A$11:$ZZ$209,266,FALSE)=0,"",VLOOKUP($A95,parlvotes_lh!$A$11:$ZZ$209,266,FALSE)))</f>
        <v/>
      </c>
      <c r="X95" s="235" t="str">
        <f>IF(ISERROR(VLOOKUP($A95,parlvotes_lh!$A$11:$ZZ$209,286,FALSE))=TRUE,"",IF(VLOOKUP($A95,parlvotes_lh!$A$11:$ZZ$209,286,FALSE)=0,"",VLOOKUP($A95,parlvotes_lh!$A$11:$ZZ$209,286,FALSE)))</f>
        <v/>
      </c>
      <c r="Y95" s="235" t="str">
        <f>IF(ISERROR(VLOOKUP($A95,parlvotes_lh!$A$11:$ZZ$209,306,FALSE))=TRUE,"",IF(VLOOKUP($A95,parlvotes_lh!$A$11:$ZZ$209,306,FALSE)=0,"",VLOOKUP($A95,parlvotes_lh!$A$11:$ZZ$209,306,FALSE)))</f>
        <v/>
      </c>
      <c r="Z95" s="235" t="str">
        <f>IF(ISERROR(VLOOKUP($A95,parlvotes_lh!$A$11:$ZZ$209,326,FALSE))=TRUE,"",IF(VLOOKUP($A95,parlvotes_lh!$A$11:$ZZ$209,326,FALSE)=0,"",VLOOKUP($A95,parlvotes_lh!$A$11:$ZZ$209,326,FALSE)))</f>
        <v/>
      </c>
      <c r="AA95" s="235" t="str">
        <f>IF(ISERROR(VLOOKUP($A95,parlvotes_lh!$A$11:$ZZ$209,346,FALSE))=TRUE,"",IF(VLOOKUP($A95,parlvotes_lh!$A$11:$ZZ$209,346,FALSE)=0,"",VLOOKUP($A95,parlvotes_lh!$A$11:$ZZ$209,346,FALSE)))</f>
        <v/>
      </c>
      <c r="AB95" s="235" t="str">
        <f>IF(ISERROR(VLOOKUP($A95,parlvotes_lh!$A$11:$ZZ$209,366,FALSE))=TRUE,"",IF(VLOOKUP($A95,parlvotes_lh!$A$11:$ZZ$209,366,FALSE)=0,"",VLOOKUP($A95,parlvotes_lh!$A$11:$ZZ$209,366,FALSE)))</f>
        <v/>
      </c>
      <c r="AC95" s="235" t="str">
        <f>IF(ISERROR(VLOOKUP($A95,parlvotes_lh!$A$11:$ZZ$209,386,FALSE))=TRUE,"",IF(VLOOKUP($A95,parlvotes_lh!$A$11:$ZZ$209,386,FALSE)=0,"",VLOOKUP($A95,parlvotes_lh!$A$11:$ZZ$209,386,FALSE)))</f>
        <v/>
      </c>
    </row>
    <row r="96" spans="1:29" ht="13.5" customHeight="1">
      <c r="A96" s="229" t="str">
        <f>IF(info_parties!A105="","",info_parties!A105)</f>
        <v/>
      </c>
      <c r="B96" s="127" t="str">
        <f>IF(A96="","",MID(info_weblinks!$C$3,32,3))</f>
        <v/>
      </c>
      <c r="C96" s="127" t="str">
        <f>IF(info_parties!G105="","",info_parties!G105)</f>
        <v/>
      </c>
      <c r="D96" s="127" t="str">
        <f>IF(info_parties!K105="","",info_parties!K105)</f>
        <v/>
      </c>
      <c r="E96" s="127" t="str">
        <f>IF(info_parties!H105="","",info_parties!H105)</f>
        <v/>
      </c>
      <c r="F96" s="230" t="str">
        <f t="shared" si="4"/>
        <v/>
      </c>
      <c r="G96" s="231" t="str">
        <f t="shared" si="5"/>
        <v/>
      </c>
      <c r="H96" s="232" t="str">
        <f t="shared" si="6"/>
        <v/>
      </c>
      <c r="I96" s="233" t="str">
        <f t="shared" si="7"/>
        <v/>
      </c>
      <c r="J96" s="234" t="str">
        <f>IF(ISERROR(VLOOKUP($A96,parlvotes_lh!$A$11:$ZZ$209,6,FALSE))=TRUE,"",IF(VLOOKUP($A96,parlvotes_lh!$A$11:$ZZ$209,6,FALSE)=0,"",VLOOKUP($A96,parlvotes_lh!$A$11:$ZZ$209,6,FALSE)))</f>
        <v/>
      </c>
      <c r="K96" s="234" t="str">
        <f>IF(ISERROR(VLOOKUP($A96,parlvotes_lh!$A$11:$ZZ$209,26,FALSE))=TRUE,"",IF(VLOOKUP($A96,parlvotes_lh!$A$11:$ZZ$209,26,FALSE)=0,"",VLOOKUP($A96,parlvotes_lh!$A$11:$ZZ$209,26,FALSE)))</f>
        <v/>
      </c>
      <c r="L96" s="234" t="str">
        <f>IF(ISERROR(VLOOKUP($A96,parlvotes_lh!$A$11:$ZZ$209,46,FALSE))=TRUE,"",IF(VLOOKUP($A96,parlvotes_lh!$A$11:$ZZ$209,46,FALSE)=0,"",VLOOKUP($A96,parlvotes_lh!$A$11:$ZZ$209,46,FALSE)))</f>
        <v/>
      </c>
      <c r="M96" s="234" t="str">
        <f>IF(ISERROR(VLOOKUP($A96,parlvotes_lh!$A$11:$ZZ$209,66,FALSE))=TRUE,"",IF(VLOOKUP($A96,parlvotes_lh!$A$11:$ZZ$209,66,FALSE)=0,"",VLOOKUP($A96,parlvotes_lh!$A$11:$ZZ$209,66,FALSE)))</f>
        <v/>
      </c>
      <c r="N96" s="234" t="str">
        <f>IF(ISERROR(VLOOKUP($A96,parlvotes_lh!$A$11:$ZZ$209,86,FALSE))=TRUE,"",IF(VLOOKUP($A96,parlvotes_lh!$A$11:$ZZ$209,86,FALSE)=0,"",VLOOKUP($A96,parlvotes_lh!$A$11:$ZZ$209,86,FALSE)))</f>
        <v/>
      </c>
      <c r="O96" s="234" t="str">
        <f>IF(ISERROR(VLOOKUP($A96,parlvotes_lh!$A$11:$ZZ$209,106,FALSE))=TRUE,"",IF(VLOOKUP($A96,parlvotes_lh!$A$11:$ZZ$209,106,FALSE)=0,"",VLOOKUP($A96,parlvotes_lh!$A$11:$ZZ$209,106,FALSE)))</f>
        <v/>
      </c>
      <c r="P96" s="234" t="str">
        <f>IF(ISERROR(VLOOKUP($A96,parlvotes_lh!$A$11:$ZZ$209,126,FALSE))=TRUE,"",IF(VLOOKUP($A96,parlvotes_lh!$A$11:$ZZ$209,126,FALSE)=0,"",VLOOKUP($A96,parlvotes_lh!$A$11:$ZZ$209,126,FALSE)))</f>
        <v/>
      </c>
      <c r="Q96" s="235" t="str">
        <f>IF(ISERROR(VLOOKUP($A96,parlvotes_lh!$A$11:$ZZ$209,146,FALSE))=TRUE,"",IF(VLOOKUP($A96,parlvotes_lh!$A$11:$ZZ$209,146,FALSE)=0,"",VLOOKUP($A96,parlvotes_lh!$A$11:$ZZ$209,146,FALSE)))</f>
        <v/>
      </c>
      <c r="R96" s="235" t="str">
        <f>IF(ISERROR(VLOOKUP($A96,parlvotes_lh!$A$11:$ZZ$209,166,FALSE))=TRUE,"",IF(VLOOKUP($A96,parlvotes_lh!$A$11:$ZZ$209,166,FALSE)=0,"",VLOOKUP($A96,parlvotes_lh!$A$11:$ZZ$209,166,FALSE)))</f>
        <v/>
      </c>
      <c r="S96" s="235" t="str">
        <f>IF(ISERROR(VLOOKUP($A96,parlvotes_lh!$A$11:$ZZ$209,186,FALSE))=TRUE,"",IF(VLOOKUP($A96,parlvotes_lh!$A$11:$ZZ$209,186,FALSE)=0,"",VLOOKUP($A96,parlvotes_lh!$A$11:$ZZ$209,186,FALSE)))</f>
        <v/>
      </c>
      <c r="T96" s="235" t="str">
        <f>IF(ISERROR(VLOOKUP($A96,parlvotes_lh!$A$11:$ZZ$209,206,FALSE))=TRUE,"",IF(VLOOKUP($A96,parlvotes_lh!$A$11:$ZZ$209,206,FALSE)=0,"",VLOOKUP($A96,parlvotes_lh!$A$11:$ZZ$209,206,FALSE)))</f>
        <v/>
      </c>
      <c r="U96" s="235" t="str">
        <f>IF(ISERROR(VLOOKUP($A96,parlvotes_lh!$A$11:$ZZ$209,226,FALSE))=TRUE,"",IF(VLOOKUP($A96,parlvotes_lh!$A$11:$ZZ$209,226,FALSE)=0,"",VLOOKUP($A96,parlvotes_lh!$A$11:$ZZ$209,226,FALSE)))</f>
        <v/>
      </c>
      <c r="V96" s="235" t="str">
        <f>IF(ISERROR(VLOOKUP($A96,parlvotes_lh!$A$11:$ZZ$209,246,FALSE))=TRUE,"",IF(VLOOKUP($A96,parlvotes_lh!$A$11:$ZZ$209,246,FALSE)=0,"",VLOOKUP($A96,parlvotes_lh!$A$11:$ZZ$209,246,FALSE)))</f>
        <v/>
      </c>
      <c r="W96" s="235" t="str">
        <f>IF(ISERROR(VLOOKUP($A96,parlvotes_lh!$A$11:$ZZ$209,266,FALSE))=TRUE,"",IF(VLOOKUP($A96,parlvotes_lh!$A$11:$ZZ$209,266,FALSE)=0,"",VLOOKUP($A96,parlvotes_lh!$A$11:$ZZ$209,266,FALSE)))</f>
        <v/>
      </c>
      <c r="X96" s="235" t="str">
        <f>IF(ISERROR(VLOOKUP($A96,parlvotes_lh!$A$11:$ZZ$209,286,FALSE))=TRUE,"",IF(VLOOKUP($A96,parlvotes_lh!$A$11:$ZZ$209,286,FALSE)=0,"",VLOOKUP($A96,parlvotes_lh!$A$11:$ZZ$209,286,FALSE)))</f>
        <v/>
      </c>
      <c r="Y96" s="235" t="str">
        <f>IF(ISERROR(VLOOKUP($A96,parlvotes_lh!$A$11:$ZZ$209,306,FALSE))=TRUE,"",IF(VLOOKUP($A96,parlvotes_lh!$A$11:$ZZ$209,306,FALSE)=0,"",VLOOKUP($A96,parlvotes_lh!$A$11:$ZZ$209,306,FALSE)))</f>
        <v/>
      </c>
      <c r="Z96" s="235" t="str">
        <f>IF(ISERROR(VLOOKUP($A96,parlvotes_lh!$A$11:$ZZ$209,326,FALSE))=TRUE,"",IF(VLOOKUP($A96,parlvotes_lh!$A$11:$ZZ$209,326,FALSE)=0,"",VLOOKUP($A96,parlvotes_lh!$A$11:$ZZ$209,326,FALSE)))</f>
        <v/>
      </c>
      <c r="AA96" s="235" t="str">
        <f>IF(ISERROR(VLOOKUP($A96,parlvotes_lh!$A$11:$ZZ$209,346,FALSE))=TRUE,"",IF(VLOOKUP($A96,parlvotes_lh!$A$11:$ZZ$209,346,FALSE)=0,"",VLOOKUP($A96,parlvotes_lh!$A$11:$ZZ$209,346,FALSE)))</f>
        <v/>
      </c>
      <c r="AB96" s="235" t="str">
        <f>IF(ISERROR(VLOOKUP($A96,parlvotes_lh!$A$11:$ZZ$209,366,FALSE))=TRUE,"",IF(VLOOKUP($A96,parlvotes_lh!$A$11:$ZZ$209,366,FALSE)=0,"",VLOOKUP($A96,parlvotes_lh!$A$11:$ZZ$209,366,FALSE)))</f>
        <v/>
      </c>
      <c r="AC96" s="235" t="str">
        <f>IF(ISERROR(VLOOKUP($A96,parlvotes_lh!$A$11:$ZZ$209,386,FALSE))=TRUE,"",IF(VLOOKUP($A96,parlvotes_lh!$A$11:$ZZ$209,386,FALSE)=0,"",VLOOKUP($A96,parlvotes_lh!$A$11:$ZZ$209,386,FALSE)))</f>
        <v/>
      </c>
    </row>
    <row r="97" spans="1:29" ht="13.5" customHeight="1">
      <c r="A97" s="229" t="str">
        <f>IF(info_parties!A106="","",info_parties!A106)</f>
        <v/>
      </c>
      <c r="B97" s="127" t="str">
        <f>IF(A97="","",MID(info_weblinks!$C$3,32,3))</f>
        <v/>
      </c>
      <c r="C97" s="127" t="str">
        <f>IF(info_parties!G106="","",info_parties!G106)</f>
        <v/>
      </c>
      <c r="D97" s="127" t="str">
        <f>IF(info_parties!K106="","",info_parties!K106)</f>
        <v/>
      </c>
      <c r="E97" s="127" t="str">
        <f>IF(info_parties!H106="","",info_parties!H106)</f>
        <v/>
      </c>
      <c r="F97" s="230" t="str">
        <f t="shared" si="4"/>
        <v/>
      </c>
      <c r="G97" s="231" t="str">
        <f t="shared" si="5"/>
        <v/>
      </c>
      <c r="H97" s="232" t="str">
        <f t="shared" si="6"/>
        <v/>
      </c>
      <c r="I97" s="233" t="str">
        <f t="shared" si="7"/>
        <v/>
      </c>
      <c r="J97" s="234" t="str">
        <f>IF(ISERROR(VLOOKUP($A97,parlvotes_lh!$A$11:$ZZ$209,6,FALSE))=TRUE,"",IF(VLOOKUP($A97,parlvotes_lh!$A$11:$ZZ$209,6,FALSE)=0,"",VLOOKUP($A97,parlvotes_lh!$A$11:$ZZ$209,6,FALSE)))</f>
        <v/>
      </c>
      <c r="K97" s="234" t="str">
        <f>IF(ISERROR(VLOOKUP($A97,parlvotes_lh!$A$11:$ZZ$209,26,FALSE))=TRUE,"",IF(VLOOKUP($A97,parlvotes_lh!$A$11:$ZZ$209,26,FALSE)=0,"",VLOOKUP($A97,parlvotes_lh!$A$11:$ZZ$209,26,FALSE)))</f>
        <v/>
      </c>
      <c r="L97" s="234" t="str">
        <f>IF(ISERROR(VLOOKUP($A97,parlvotes_lh!$A$11:$ZZ$209,46,FALSE))=TRUE,"",IF(VLOOKUP($A97,parlvotes_lh!$A$11:$ZZ$209,46,FALSE)=0,"",VLOOKUP($A97,parlvotes_lh!$A$11:$ZZ$209,46,FALSE)))</f>
        <v/>
      </c>
      <c r="M97" s="234" t="str">
        <f>IF(ISERROR(VLOOKUP($A97,parlvotes_lh!$A$11:$ZZ$209,66,FALSE))=TRUE,"",IF(VLOOKUP($A97,parlvotes_lh!$A$11:$ZZ$209,66,FALSE)=0,"",VLOOKUP($A97,parlvotes_lh!$A$11:$ZZ$209,66,FALSE)))</f>
        <v/>
      </c>
      <c r="N97" s="234" t="str">
        <f>IF(ISERROR(VLOOKUP($A97,parlvotes_lh!$A$11:$ZZ$209,86,FALSE))=TRUE,"",IF(VLOOKUP($A97,parlvotes_lh!$A$11:$ZZ$209,86,FALSE)=0,"",VLOOKUP($A97,parlvotes_lh!$A$11:$ZZ$209,86,FALSE)))</f>
        <v/>
      </c>
      <c r="O97" s="234" t="str">
        <f>IF(ISERROR(VLOOKUP($A97,parlvotes_lh!$A$11:$ZZ$209,106,FALSE))=TRUE,"",IF(VLOOKUP($A97,parlvotes_lh!$A$11:$ZZ$209,106,FALSE)=0,"",VLOOKUP($A97,parlvotes_lh!$A$11:$ZZ$209,106,FALSE)))</f>
        <v/>
      </c>
      <c r="P97" s="234" t="str">
        <f>IF(ISERROR(VLOOKUP($A97,parlvotes_lh!$A$11:$ZZ$209,126,FALSE))=TRUE,"",IF(VLOOKUP($A97,parlvotes_lh!$A$11:$ZZ$209,126,FALSE)=0,"",VLOOKUP($A97,parlvotes_lh!$A$11:$ZZ$209,126,FALSE)))</f>
        <v/>
      </c>
      <c r="Q97" s="235" t="str">
        <f>IF(ISERROR(VLOOKUP($A97,parlvotes_lh!$A$11:$ZZ$209,146,FALSE))=TRUE,"",IF(VLOOKUP($A97,parlvotes_lh!$A$11:$ZZ$209,146,FALSE)=0,"",VLOOKUP($A97,parlvotes_lh!$A$11:$ZZ$209,146,FALSE)))</f>
        <v/>
      </c>
      <c r="R97" s="235" t="str">
        <f>IF(ISERROR(VLOOKUP($A97,parlvotes_lh!$A$11:$ZZ$209,166,FALSE))=TRUE,"",IF(VLOOKUP($A97,parlvotes_lh!$A$11:$ZZ$209,166,FALSE)=0,"",VLOOKUP($A97,parlvotes_lh!$A$11:$ZZ$209,166,FALSE)))</f>
        <v/>
      </c>
      <c r="S97" s="235" t="str">
        <f>IF(ISERROR(VLOOKUP($A97,parlvotes_lh!$A$11:$ZZ$209,186,FALSE))=TRUE,"",IF(VLOOKUP($A97,parlvotes_lh!$A$11:$ZZ$209,186,FALSE)=0,"",VLOOKUP($A97,parlvotes_lh!$A$11:$ZZ$209,186,FALSE)))</f>
        <v/>
      </c>
      <c r="T97" s="235" t="str">
        <f>IF(ISERROR(VLOOKUP($A97,parlvotes_lh!$A$11:$ZZ$209,206,FALSE))=TRUE,"",IF(VLOOKUP($A97,parlvotes_lh!$A$11:$ZZ$209,206,FALSE)=0,"",VLOOKUP($A97,parlvotes_lh!$A$11:$ZZ$209,206,FALSE)))</f>
        <v/>
      </c>
      <c r="U97" s="235" t="str">
        <f>IF(ISERROR(VLOOKUP($A97,parlvotes_lh!$A$11:$ZZ$209,226,FALSE))=TRUE,"",IF(VLOOKUP($A97,parlvotes_lh!$A$11:$ZZ$209,226,FALSE)=0,"",VLOOKUP($A97,parlvotes_lh!$A$11:$ZZ$209,226,FALSE)))</f>
        <v/>
      </c>
      <c r="V97" s="235" t="str">
        <f>IF(ISERROR(VLOOKUP($A97,parlvotes_lh!$A$11:$ZZ$209,246,FALSE))=TRUE,"",IF(VLOOKUP($A97,parlvotes_lh!$A$11:$ZZ$209,246,FALSE)=0,"",VLOOKUP($A97,parlvotes_lh!$A$11:$ZZ$209,246,FALSE)))</f>
        <v/>
      </c>
      <c r="W97" s="235" t="str">
        <f>IF(ISERROR(VLOOKUP($A97,parlvotes_lh!$A$11:$ZZ$209,266,FALSE))=TRUE,"",IF(VLOOKUP($A97,parlvotes_lh!$A$11:$ZZ$209,266,FALSE)=0,"",VLOOKUP($A97,parlvotes_lh!$A$11:$ZZ$209,266,FALSE)))</f>
        <v/>
      </c>
      <c r="X97" s="235" t="str">
        <f>IF(ISERROR(VLOOKUP($A97,parlvotes_lh!$A$11:$ZZ$209,286,FALSE))=TRUE,"",IF(VLOOKUP($A97,parlvotes_lh!$A$11:$ZZ$209,286,FALSE)=0,"",VLOOKUP($A97,parlvotes_lh!$A$11:$ZZ$209,286,FALSE)))</f>
        <v/>
      </c>
      <c r="Y97" s="235" t="str">
        <f>IF(ISERROR(VLOOKUP($A97,parlvotes_lh!$A$11:$ZZ$209,306,FALSE))=TRUE,"",IF(VLOOKUP($A97,parlvotes_lh!$A$11:$ZZ$209,306,FALSE)=0,"",VLOOKUP($A97,parlvotes_lh!$A$11:$ZZ$209,306,FALSE)))</f>
        <v/>
      </c>
      <c r="Z97" s="235" t="str">
        <f>IF(ISERROR(VLOOKUP($A97,parlvotes_lh!$A$11:$ZZ$209,326,FALSE))=TRUE,"",IF(VLOOKUP($A97,parlvotes_lh!$A$11:$ZZ$209,326,FALSE)=0,"",VLOOKUP($A97,parlvotes_lh!$A$11:$ZZ$209,326,FALSE)))</f>
        <v/>
      </c>
      <c r="AA97" s="235" t="str">
        <f>IF(ISERROR(VLOOKUP($A97,parlvotes_lh!$A$11:$ZZ$209,346,FALSE))=TRUE,"",IF(VLOOKUP($A97,parlvotes_lh!$A$11:$ZZ$209,346,FALSE)=0,"",VLOOKUP($A97,parlvotes_lh!$A$11:$ZZ$209,346,FALSE)))</f>
        <v/>
      </c>
      <c r="AB97" s="235" t="str">
        <f>IF(ISERROR(VLOOKUP($A97,parlvotes_lh!$A$11:$ZZ$209,366,FALSE))=TRUE,"",IF(VLOOKUP($A97,parlvotes_lh!$A$11:$ZZ$209,366,FALSE)=0,"",VLOOKUP($A97,parlvotes_lh!$A$11:$ZZ$209,366,FALSE)))</f>
        <v/>
      </c>
      <c r="AC97" s="235" t="str">
        <f>IF(ISERROR(VLOOKUP($A97,parlvotes_lh!$A$11:$ZZ$209,386,FALSE))=TRUE,"",IF(VLOOKUP($A97,parlvotes_lh!$A$11:$ZZ$209,386,FALSE)=0,"",VLOOKUP($A97,parlvotes_lh!$A$11:$ZZ$209,386,FALSE)))</f>
        <v/>
      </c>
    </row>
    <row r="98" spans="1:29" ht="13.5" customHeight="1">
      <c r="A98" s="229" t="str">
        <f>IF(info_parties!A107="","",info_parties!A107)</f>
        <v/>
      </c>
      <c r="B98" s="127" t="str">
        <f>IF(A98="","",MID(info_weblinks!$C$3,32,3))</f>
        <v/>
      </c>
      <c r="C98" s="127" t="str">
        <f>IF(info_parties!G107="","",info_parties!G107)</f>
        <v/>
      </c>
      <c r="D98" s="127" t="str">
        <f>IF(info_parties!K107="","",info_parties!K107)</f>
        <v/>
      </c>
      <c r="E98" s="127" t="str">
        <f>IF(info_parties!H107="","",info_parties!H107)</f>
        <v/>
      </c>
      <c r="F98" s="230" t="str">
        <f t="shared" si="4"/>
        <v/>
      </c>
      <c r="G98" s="231" t="str">
        <f t="shared" si="5"/>
        <v/>
      </c>
      <c r="H98" s="232" t="str">
        <f t="shared" si="6"/>
        <v/>
      </c>
      <c r="I98" s="233" t="str">
        <f t="shared" si="7"/>
        <v/>
      </c>
      <c r="J98" s="234" t="str">
        <f>IF(ISERROR(VLOOKUP($A98,parlvotes_lh!$A$11:$ZZ$209,6,FALSE))=TRUE,"",IF(VLOOKUP($A98,parlvotes_lh!$A$11:$ZZ$209,6,FALSE)=0,"",VLOOKUP($A98,parlvotes_lh!$A$11:$ZZ$209,6,FALSE)))</f>
        <v/>
      </c>
      <c r="K98" s="234" t="str">
        <f>IF(ISERROR(VLOOKUP($A98,parlvotes_lh!$A$11:$ZZ$209,26,FALSE))=TRUE,"",IF(VLOOKUP($A98,parlvotes_lh!$A$11:$ZZ$209,26,FALSE)=0,"",VLOOKUP($A98,parlvotes_lh!$A$11:$ZZ$209,26,FALSE)))</f>
        <v/>
      </c>
      <c r="L98" s="234" t="str">
        <f>IF(ISERROR(VLOOKUP($A98,parlvotes_lh!$A$11:$ZZ$209,46,FALSE))=TRUE,"",IF(VLOOKUP($A98,parlvotes_lh!$A$11:$ZZ$209,46,FALSE)=0,"",VLOOKUP($A98,parlvotes_lh!$A$11:$ZZ$209,46,FALSE)))</f>
        <v/>
      </c>
      <c r="M98" s="234" t="str">
        <f>IF(ISERROR(VLOOKUP($A98,parlvotes_lh!$A$11:$ZZ$209,66,FALSE))=TRUE,"",IF(VLOOKUP($A98,parlvotes_lh!$A$11:$ZZ$209,66,FALSE)=0,"",VLOOKUP($A98,parlvotes_lh!$A$11:$ZZ$209,66,FALSE)))</f>
        <v/>
      </c>
      <c r="N98" s="234" t="str">
        <f>IF(ISERROR(VLOOKUP($A98,parlvotes_lh!$A$11:$ZZ$209,86,FALSE))=TRUE,"",IF(VLOOKUP($A98,parlvotes_lh!$A$11:$ZZ$209,86,FALSE)=0,"",VLOOKUP($A98,parlvotes_lh!$A$11:$ZZ$209,86,FALSE)))</f>
        <v/>
      </c>
      <c r="O98" s="234" t="str">
        <f>IF(ISERROR(VLOOKUP($A98,parlvotes_lh!$A$11:$ZZ$209,106,FALSE))=TRUE,"",IF(VLOOKUP($A98,parlvotes_lh!$A$11:$ZZ$209,106,FALSE)=0,"",VLOOKUP($A98,parlvotes_lh!$A$11:$ZZ$209,106,FALSE)))</f>
        <v/>
      </c>
      <c r="P98" s="234" t="str">
        <f>IF(ISERROR(VLOOKUP($A98,parlvotes_lh!$A$11:$ZZ$209,126,FALSE))=TRUE,"",IF(VLOOKUP($A98,parlvotes_lh!$A$11:$ZZ$209,126,FALSE)=0,"",VLOOKUP($A98,parlvotes_lh!$A$11:$ZZ$209,126,FALSE)))</f>
        <v/>
      </c>
      <c r="Q98" s="235" t="str">
        <f>IF(ISERROR(VLOOKUP($A98,parlvotes_lh!$A$11:$ZZ$209,146,FALSE))=TRUE,"",IF(VLOOKUP($A98,parlvotes_lh!$A$11:$ZZ$209,146,FALSE)=0,"",VLOOKUP($A98,parlvotes_lh!$A$11:$ZZ$209,146,FALSE)))</f>
        <v/>
      </c>
      <c r="R98" s="235" t="str">
        <f>IF(ISERROR(VLOOKUP($A98,parlvotes_lh!$A$11:$ZZ$209,166,FALSE))=TRUE,"",IF(VLOOKUP($A98,parlvotes_lh!$A$11:$ZZ$209,166,FALSE)=0,"",VLOOKUP($A98,parlvotes_lh!$A$11:$ZZ$209,166,FALSE)))</f>
        <v/>
      </c>
      <c r="S98" s="235" t="str">
        <f>IF(ISERROR(VLOOKUP($A98,parlvotes_lh!$A$11:$ZZ$209,186,FALSE))=TRUE,"",IF(VLOOKUP($A98,parlvotes_lh!$A$11:$ZZ$209,186,FALSE)=0,"",VLOOKUP($A98,parlvotes_lh!$A$11:$ZZ$209,186,FALSE)))</f>
        <v/>
      </c>
      <c r="T98" s="235" t="str">
        <f>IF(ISERROR(VLOOKUP($A98,parlvotes_lh!$A$11:$ZZ$209,206,FALSE))=TRUE,"",IF(VLOOKUP($A98,parlvotes_lh!$A$11:$ZZ$209,206,FALSE)=0,"",VLOOKUP($A98,parlvotes_lh!$A$11:$ZZ$209,206,FALSE)))</f>
        <v/>
      </c>
      <c r="U98" s="235" t="str">
        <f>IF(ISERROR(VLOOKUP($A98,parlvotes_lh!$A$11:$ZZ$209,226,FALSE))=TRUE,"",IF(VLOOKUP($A98,parlvotes_lh!$A$11:$ZZ$209,226,FALSE)=0,"",VLOOKUP($A98,parlvotes_lh!$A$11:$ZZ$209,226,FALSE)))</f>
        <v/>
      </c>
      <c r="V98" s="235" t="str">
        <f>IF(ISERROR(VLOOKUP($A98,parlvotes_lh!$A$11:$ZZ$209,246,FALSE))=TRUE,"",IF(VLOOKUP($A98,parlvotes_lh!$A$11:$ZZ$209,246,FALSE)=0,"",VLOOKUP($A98,parlvotes_lh!$A$11:$ZZ$209,246,FALSE)))</f>
        <v/>
      </c>
      <c r="W98" s="235" t="str">
        <f>IF(ISERROR(VLOOKUP($A98,parlvotes_lh!$A$11:$ZZ$209,266,FALSE))=TRUE,"",IF(VLOOKUP($A98,parlvotes_lh!$A$11:$ZZ$209,266,FALSE)=0,"",VLOOKUP($A98,parlvotes_lh!$A$11:$ZZ$209,266,FALSE)))</f>
        <v/>
      </c>
      <c r="X98" s="235" t="str">
        <f>IF(ISERROR(VLOOKUP($A98,parlvotes_lh!$A$11:$ZZ$209,286,FALSE))=TRUE,"",IF(VLOOKUP($A98,parlvotes_lh!$A$11:$ZZ$209,286,FALSE)=0,"",VLOOKUP($A98,parlvotes_lh!$A$11:$ZZ$209,286,FALSE)))</f>
        <v/>
      </c>
      <c r="Y98" s="235" t="str">
        <f>IF(ISERROR(VLOOKUP($A98,parlvotes_lh!$A$11:$ZZ$209,306,FALSE))=TRUE,"",IF(VLOOKUP($A98,parlvotes_lh!$A$11:$ZZ$209,306,FALSE)=0,"",VLOOKUP($A98,parlvotes_lh!$A$11:$ZZ$209,306,FALSE)))</f>
        <v/>
      </c>
      <c r="Z98" s="235" t="str">
        <f>IF(ISERROR(VLOOKUP($A98,parlvotes_lh!$A$11:$ZZ$209,326,FALSE))=TRUE,"",IF(VLOOKUP($A98,parlvotes_lh!$A$11:$ZZ$209,326,FALSE)=0,"",VLOOKUP($A98,parlvotes_lh!$A$11:$ZZ$209,326,FALSE)))</f>
        <v/>
      </c>
      <c r="AA98" s="235" t="str">
        <f>IF(ISERROR(VLOOKUP($A98,parlvotes_lh!$A$11:$ZZ$209,346,FALSE))=TRUE,"",IF(VLOOKUP($A98,parlvotes_lh!$A$11:$ZZ$209,346,FALSE)=0,"",VLOOKUP($A98,parlvotes_lh!$A$11:$ZZ$209,346,FALSE)))</f>
        <v/>
      </c>
      <c r="AB98" s="235" t="str">
        <f>IF(ISERROR(VLOOKUP($A98,parlvotes_lh!$A$11:$ZZ$209,366,FALSE))=TRUE,"",IF(VLOOKUP($A98,parlvotes_lh!$A$11:$ZZ$209,366,FALSE)=0,"",VLOOKUP($A98,parlvotes_lh!$A$11:$ZZ$209,366,FALSE)))</f>
        <v/>
      </c>
      <c r="AC98" s="235" t="str">
        <f>IF(ISERROR(VLOOKUP($A98,parlvotes_lh!$A$11:$ZZ$209,386,FALSE))=TRUE,"",IF(VLOOKUP($A98,parlvotes_lh!$A$11:$ZZ$209,386,FALSE)=0,"",VLOOKUP($A98,parlvotes_lh!$A$11:$ZZ$209,386,FALSE)))</f>
        <v/>
      </c>
    </row>
    <row r="99" spans="1:29" ht="13.5" customHeight="1">
      <c r="A99" s="229" t="str">
        <f>IF(info_parties!A108="","",info_parties!A108)</f>
        <v/>
      </c>
      <c r="B99" s="127" t="str">
        <f>IF(A99="","",MID(info_weblinks!$C$3,32,3))</f>
        <v/>
      </c>
      <c r="C99" s="127" t="str">
        <f>IF(info_parties!G108="","",info_parties!G108)</f>
        <v/>
      </c>
      <c r="D99" s="127" t="str">
        <f>IF(info_parties!K108="","",info_parties!K108)</f>
        <v/>
      </c>
      <c r="E99" s="127" t="str">
        <f>IF(info_parties!H108="","",info_parties!H108)</f>
        <v/>
      </c>
      <c r="F99" s="230" t="str">
        <f t="shared" si="4"/>
        <v/>
      </c>
      <c r="G99" s="231" t="str">
        <f t="shared" si="5"/>
        <v/>
      </c>
      <c r="H99" s="232" t="str">
        <f t="shared" si="6"/>
        <v/>
      </c>
      <c r="I99" s="233" t="str">
        <f t="shared" si="7"/>
        <v/>
      </c>
      <c r="J99" s="234" t="str">
        <f>IF(ISERROR(VLOOKUP($A99,parlvotes_lh!$A$11:$ZZ$209,6,FALSE))=TRUE,"",IF(VLOOKUP($A99,parlvotes_lh!$A$11:$ZZ$209,6,FALSE)=0,"",VLOOKUP($A99,parlvotes_lh!$A$11:$ZZ$209,6,FALSE)))</f>
        <v/>
      </c>
      <c r="K99" s="234" t="str">
        <f>IF(ISERROR(VLOOKUP($A99,parlvotes_lh!$A$11:$ZZ$209,26,FALSE))=TRUE,"",IF(VLOOKUP($A99,parlvotes_lh!$A$11:$ZZ$209,26,FALSE)=0,"",VLOOKUP($A99,parlvotes_lh!$A$11:$ZZ$209,26,FALSE)))</f>
        <v/>
      </c>
      <c r="L99" s="234" t="str">
        <f>IF(ISERROR(VLOOKUP($A99,parlvotes_lh!$A$11:$ZZ$209,46,FALSE))=TRUE,"",IF(VLOOKUP($A99,parlvotes_lh!$A$11:$ZZ$209,46,FALSE)=0,"",VLOOKUP($A99,parlvotes_lh!$A$11:$ZZ$209,46,FALSE)))</f>
        <v/>
      </c>
      <c r="M99" s="234" t="str">
        <f>IF(ISERROR(VLOOKUP($A99,parlvotes_lh!$A$11:$ZZ$209,66,FALSE))=TRUE,"",IF(VLOOKUP($A99,parlvotes_lh!$A$11:$ZZ$209,66,FALSE)=0,"",VLOOKUP($A99,parlvotes_lh!$A$11:$ZZ$209,66,FALSE)))</f>
        <v/>
      </c>
      <c r="N99" s="234" t="str">
        <f>IF(ISERROR(VLOOKUP($A99,parlvotes_lh!$A$11:$ZZ$209,86,FALSE))=TRUE,"",IF(VLOOKUP($A99,parlvotes_lh!$A$11:$ZZ$209,86,FALSE)=0,"",VLOOKUP($A99,parlvotes_lh!$A$11:$ZZ$209,86,FALSE)))</f>
        <v/>
      </c>
      <c r="O99" s="234" t="str">
        <f>IF(ISERROR(VLOOKUP($A99,parlvotes_lh!$A$11:$ZZ$209,106,FALSE))=TRUE,"",IF(VLOOKUP($A99,parlvotes_lh!$A$11:$ZZ$209,106,FALSE)=0,"",VLOOKUP($A99,parlvotes_lh!$A$11:$ZZ$209,106,FALSE)))</f>
        <v/>
      </c>
      <c r="P99" s="234" t="str">
        <f>IF(ISERROR(VLOOKUP($A99,parlvotes_lh!$A$11:$ZZ$209,126,FALSE))=TRUE,"",IF(VLOOKUP($A99,parlvotes_lh!$A$11:$ZZ$209,126,FALSE)=0,"",VLOOKUP($A99,parlvotes_lh!$A$11:$ZZ$209,126,FALSE)))</f>
        <v/>
      </c>
      <c r="Q99" s="235" t="str">
        <f>IF(ISERROR(VLOOKUP($A99,parlvotes_lh!$A$11:$ZZ$209,146,FALSE))=TRUE,"",IF(VLOOKUP($A99,parlvotes_lh!$A$11:$ZZ$209,146,FALSE)=0,"",VLOOKUP($A99,parlvotes_lh!$A$11:$ZZ$209,146,FALSE)))</f>
        <v/>
      </c>
      <c r="R99" s="235" t="str">
        <f>IF(ISERROR(VLOOKUP($A99,parlvotes_lh!$A$11:$ZZ$209,166,FALSE))=TRUE,"",IF(VLOOKUP($A99,parlvotes_lh!$A$11:$ZZ$209,166,FALSE)=0,"",VLOOKUP($A99,parlvotes_lh!$A$11:$ZZ$209,166,FALSE)))</f>
        <v/>
      </c>
      <c r="S99" s="235" t="str">
        <f>IF(ISERROR(VLOOKUP($A99,parlvotes_lh!$A$11:$ZZ$209,186,FALSE))=TRUE,"",IF(VLOOKUP($A99,parlvotes_lh!$A$11:$ZZ$209,186,FALSE)=0,"",VLOOKUP($A99,parlvotes_lh!$A$11:$ZZ$209,186,FALSE)))</f>
        <v/>
      </c>
      <c r="T99" s="235" t="str">
        <f>IF(ISERROR(VLOOKUP($A99,parlvotes_lh!$A$11:$ZZ$209,206,FALSE))=TRUE,"",IF(VLOOKUP($A99,parlvotes_lh!$A$11:$ZZ$209,206,FALSE)=0,"",VLOOKUP($A99,parlvotes_lh!$A$11:$ZZ$209,206,FALSE)))</f>
        <v/>
      </c>
      <c r="U99" s="235" t="str">
        <f>IF(ISERROR(VLOOKUP($A99,parlvotes_lh!$A$11:$ZZ$209,226,FALSE))=TRUE,"",IF(VLOOKUP($A99,parlvotes_lh!$A$11:$ZZ$209,226,FALSE)=0,"",VLOOKUP($A99,parlvotes_lh!$A$11:$ZZ$209,226,FALSE)))</f>
        <v/>
      </c>
      <c r="V99" s="235" t="str">
        <f>IF(ISERROR(VLOOKUP($A99,parlvotes_lh!$A$11:$ZZ$209,246,FALSE))=TRUE,"",IF(VLOOKUP($A99,parlvotes_lh!$A$11:$ZZ$209,246,FALSE)=0,"",VLOOKUP($A99,parlvotes_lh!$A$11:$ZZ$209,246,FALSE)))</f>
        <v/>
      </c>
      <c r="W99" s="235" t="str">
        <f>IF(ISERROR(VLOOKUP($A99,parlvotes_lh!$A$11:$ZZ$209,266,FALSE))=TRUE,"",IF(VLOOKUP($A99,parlvotes_lh!$A$11:$ZZ$209,266,FALSE)=0,"",VLOOKUP($A99,parlvotes_lh!$A$11:$ZZ$209,266,FALSE)))</f>
        <v/>
      </c>
      <c r="X99" s="235" t="str">
        <f>IF(ISERROR(VLOOKUP($A99,parlvotes_lh!$A$11:$ZZ$209,286,FALSE))=TRUE,"",IF(VLOOKUP($A99,parlvotes_lh!$A$11:$ZZ$209,286,FALSE)=0,"",VLOOKUP($A99,parlvotes_lh!$A$11:$ZZ$209,286,FALSE)))</f>
        <v/>
      </c>
      <c r="Y99" s="235" t="str">
        <f>IF(ISERROR(VLOOKUP($A99,parlvotes_lh!$A$11:$ZZ$209,306,FALSE))=TRUE,"",IF(VLOOKUP($A99,parlvotes_lh!$A$11:$ZZ$209,306,FALSE)=0,"",VLOOKUP($A99,parlvotes_lh!$A$11:$ZZ$209,306,FALSE)))</f>
        <v/>
      </c>
      <c r="Z99" s="235" t="str">
        <f>IF(ISERROR(VLOOKUP($A99,parlvotes_lh!$A$11:$ZZ$209,326,FALSE))=TRUE,"",IF(VLOOKUP($A99,parlvotes_lh!$A$11:$ZZ$209,326,FALSE)=0,"",VLOOKUP($A99,parlvotes_lh!$A$11:$ZZ$209,326,FALSE)))</f>
        <v/>
      </c>
      <c r="AA99" s="235" t="str">
        <f>IF(ISERROR(VLOOKUP($A99,parlvotes_lh!$A$11:$ZZ$209,346,FALSE))=TRUE,"",IF(VLOOKUP($A99,parlvotes_lh!$A$11:$ZZ$209,346,FALSE)=0,"",VLOOKUP($A99,parlvotes_lh!$A$11:$ZZ$209,346,FALSE)))</f>
        <v/>
      </c>
      <c r="AB99" s="235" t="str">
        <f>IF(ISERROR(VLOOKUP($A99,parlvotes_lh!$A$11:$ZZ$209,366,FALSE))=TRUE,"",IF(VLOOKUP($A99,parlvotes_lh!$A$11:$ZZ$209,366,FALSE)=0,"",VLOOKUP($A99,parlvotes_lh!$A$11:$ZZ$209,366,FALSE)))</f>
        <v/>
      </c>
      <c r="AC99" s="235" t="str">
        <f>IF(ISERROR(VLOOKUP($A99,parlvotes_lh!$A$11:$ZZ$209,386,FALSE))=TRUE,"",IF(VLOOKUP($A99,parlvotes_lh!$A$11:$ZZ$209,386,FALSE)=0,"",VLOOKUP($A99,parlvotes_lh!$A$11:$ZZ$209,386,FALSE)))</f>
        <v/>
      </c>
    </row>
    <row r="100" spans="1:29" ht="13.5" customHeight="1">
      <c r="A100" s="229" t="str">
        <f>IF(info_parties!A109="","",info_parties!A109)</f>
        <v/>
      </c>
      <c r="B100" s="127" t="str">
        <f>IF(A100="","",MID(info_weblinks!$C$3,32,3))</f>
        <v/>
      </c>
      <c r="C100" s="127" t="str">
        <f>IF(info_parties!G109="","",info_parties!G109)</f>
        <v/>
      </c>
      <c r="D100" s="127" t="str">
        <f>IF(info_parties!K109="","",info_parties!K109)</f>
        <v/>
      </c>
      <c r="E100" s="127" t="str">
        <f>IF(info_parties!H109="","",info_parties!H109)</f>
        <v/>
      </c>
      <c r="F100" s="230" t="str">
        <f t="shared" si="4"/>
        <v/>
      </c>
      <c r="G100" s="231" t="str">
        <f t="shared" si="5"/>
        <v/>
      </c>
      <c r="H100" s="232" t="str">
        <f t="shared" si="6"/>
        <v/>
      </c>
      <c r="I100" s="233" t="str">
        <f t="shared" si="7"/>
        <v/>
      </c>
      <c r="J100" s="234" t="str">
        <f>IF(ISERROR(VLOOKUP($A100,parlvotes_lh!$A$11:$ZZ$209,6,FALSE))=TRUE,"",IF(VLOOKUP($A100,parlvotes_lh!$A$11:$ZZ$209,6,FALSE)=0,"",VLOOKUP($A100,parlvotes_lh!$A$11:$ZZ$209,6,FALSE)))</f>
        <v/>
      </c>
      <c r="K100" s="234" t="str">
        <f>IF(ISERROR(VLOOKUP($A100,parlvotes_lh!$A$11:$ZZ$209,26,FALSE))=TRUE,"",IF(VLOOKUP($A100,parlvotes_lh!$A$11:$ZZ$209,26,FALSE)=0,"",VLOOKUP($A100,parlvotes_lh!$A$11:$ZZ$209,26,FALSE)))</f>
        <v/>
      </c>
      <c r="L100" s="234" t="str">
        <f>IF(ISERROR(VLOOKUP($A100,parlvotes_lh!$A$11:$ZZ$209,46,FALSE))=TRUE,"",IF(VLOOKUP($A100,parlvotes_lh!$A$11:$ZZ$209,46,FALSE)=0,"",VLOOKUP($A100,parlvotes_lh!$A$11:$ZZ$209,46,FALSE)))</f>
        <v/>
      </c>
      <c r="M100" s="234" t="str">
        <f>IF(ISERROR(VLOOKUP($A100,parlvotes_lh!$A$11:$ZZ$209,66,FALSE))=TRUE,"",IF(VLOOKUP($A100,parlvotes_lh!$A$11:$ZZ$209,66,FALSE)=0,"",VLOOKUP($A100,parlvotes_lh!$A$11:$ZZ$209,66,FALSE)))</f>
        <v/>
      </c>
      <c r="N100" s="234" t="str">
        <f>IF(ISERROR(VLOOKUP($A100,parlvotes_lh!$A$11:$ZZ$209,86,FALSE))=TRUE,"",IF(VLOOKUP($A100,parlvotes_lh!$A$11:$ZZ$209,86,FALSE)=0,"",VLOOKUP($A100,parlvotes_lh!$A$11:$ZZ$209,86,FALSE)))</f>
        <v/>
      </c>
      <c r="O100" s="234" t="str">
        <f>IF(ISERROR(VLOOKUP($A100,parlvotes_lh!$A$11:$ZZ$209,106,FALSE))=TRUE,"",IF(VLOOKUP($A100,parlvotes_lh!$A$11:$ZZ$209,106,FALSE)=0,"",VLOOKUP($A100,parlvotes_lh!$A$11:$ZZ$209,106,FALSE)))</f>
        <v/>
      </c>
      <c r="P100" s="234" t="str">
        <f>IF(ISERROR(VLOOKUP($A100,parlvotes_lh!$A$11:$ZZ$209,126,FALSE))=TRUE,"",IF(VLOOKUP($A100,parlvotes_lh!$A$11:$ZZ$209,126,FALSE)=0,"",VLOOKUP($A100,parlvotes_lh!$A$11:$ZZ$209,126,FALSE)))</f>
        <v/>
      </c>
      <c r="Q100" s="235" t="str">
        <f>IF(ISERROR(VLOOKUP($A100,parlvotes_lh!$A$11:$ZZ$209,146,FALSE))=TRUE,"",IF(VLOOKUP($A100,parlvotes_lh!$A$11:$ZZ$209,146,FALSE)=0,"",VLOOKUP($A100,parlvotes_lh!$A$11:$ZZ$209,146,FALSE)))</f>
        <v/>
      </c>
      <c r="R100" s="235" t="str">
        <f>IF(ISERROR(VLOOKUP($A100,parlvotes_lh!$A$11:$ZZ$209,166,FALSE))=TRUE,"",IF(VLOOKUP($A100,parlvotes_lh!$A$11:$ZZ$209,166,FALSE)=0,"",VLOOKUP($A100,parlvotes_lh!$A$11:$ZZ$209,166,FALSE)))</f>
        <v/>
      </c>
      <c r="S100" s="235" t="str">
        <f>IF(ISERROR(VLOOKUP($A100,parlvotes_lh!$A$11:$ZZ$209,186,FALSE))=TRUE,"",IF(VLOOKUP($A100,parlvotes_lh!$A$11:$ZZ$209,186,FALSE)=0,"",VLOOKUP($A100,parlvotes_lh!$A$11:$ZZ$209,186,FALSE)))</f>
        <v/>
      </c>
      <c r="T100" s="235" t="str">
        <f>IF(ISERROR(VLOOKUP($A100,parlvotes_lh!$A$11:$ZZ$209,206,FALSE))=TRUE,"",IF(VLOOKUP($A100,parlvotes_lh!$A$11:$ZZ$209,206,FALSE)=0,"",VLOOKUP($A100,parlvotes_lh!$A$11:$ZZ$209,206,FALSE)))</f>
        <v/>
      </c>
      <c r="U100" s="235" t="str">
        <f>IF(ISERROR(VLOOKUP($A100,parlvotes_lh!$A$11:$ZZ$209,226,FALSE))=TRUE,"",IF(VLOOKUP($A100,parlvotes_lh!$A$11:$ZZ$209,226,FALSE)=0,"",VLOOKUP($A100,parlvotes_lh!$A$11:$ZZ$209,226,FALSE)))</f>
        <v/>
      </c>
      <c r="V100" s="235" t="str">
        <f>IF(ISERROR(VLOOKUP($A100,parlvotes_lh!$A$11:$ZZ$209,246,FALSE))=TRUE,"",IF(VLOOKUP($A100,parlvotes_lh!$A$11:$ZZ$209,246,FALSE)=0,"",VLOOKUP($A100,parlvotes_lh!$A$11:$ZZ$209,246,FALSE)))</f>
        <v/>
      </c>
      <c r="W100" s="235" t="str">
        <f>IF(ISERROR(VLOOKUP($A100,parlvotes_lh!$A$11:$ZZ$209,266,FALSE))=TRUE,"",IF(VLOOKUP($A100,parlvotes_lh!$A$11:$ZZ$209,266,FALSE)=0,"",VLOOKUP($A100,parlvotes_lh!$A$11:$ZZ$209,266,FALSE)))</f>
        <v/>
      </c>
      <c r="X100" s="235" t="str">
        <f>IF(ISERROR(VLOOKUP($A100,parlvotes_lh!$A$11:$ZZ$209,286,FALSE))=TRUE,"",IF(VLOOKUP($A100,parlvotes_lh!$A$11:$ZZ$209,286,FALSE)=0,"",VLOOKUP($A100,parlvotes_lh!$A$11:$ZZ$209,286,FALSE)))</f>
        <v/>
      </c>
      <c r="Y100" s="235" t="str">
        <f>IF(ISERROR(VLOOKUP($A100,parlvotes_lh!$A$11:$ZZ$209,306,FALSE))=TRUE,"",IF(VLOOKUP($A100,parlvotes_lh!$A$11:$ZZ$209,306,FALSE)=0,"",VLOOKUP($A100,parlvotes_lh!$A$11:$ZZ$209,306,FALSE)))</f>
        <v/>
      </c>
      <c r="Z100" s="235" t="str">
        <f>IF(ISERROR(VLOOKUP($A100,parlvotes_lh!$A$11:$ZZ$209,326,FALSE))=TRUE,"",IF(VLOOKUP($A100,parlvotes_lh!$A$11:$ZZ$209,326,FALSE)=0,"",VLOOKUP($A100,parlvotes_lh!$A$11:$ZZ$209,326,FALSE)))</f>
        <v/>
      </c>
      <c r="AA100" s="235" t="str">
        <f>IF(ISERROR(VLOOKUP($A100,parlvotes_lh!$A$11:$ZZ$209,346,FALSE))=TRUE,"",IF(VLOOKUP($A100,parlvotes_lh!$A$11:$ZZ$209,346,FALSE)=0,"",VLOOKUP($A100,parlvotes_lh!$A$11:$ZZ$209,346,FALSE)))</f>
        <v/>
      </c>
      <c r="AB100" s="235" t="str">
        <f>IF(ISERROR(VLOOKUP($A100,parlvotes_lh!$A$11:$ZZ$209,366,FALSE))=TRUE,"",IF(VLOOKUP($A100,parlvotes_lh!$A$11:$ZZ$209,366,FALSE)=0,"",VLOOKUP($A100,parlvotes_lh!$A$11:$ZZ$209,366,FALSE)))</f>
        <v/>
      </c>
      <c r="AC100" s="235" t="str">
        <f>IF(ISERROR(VLOOKUP($A100,parlvotes_lh!$A$11:$ZZ$209,386,FALSE))=TRUE,"",IF(VLOOKUP($A100,parlvotes_lh!$A$11:$ZZ$209,386,FALSE)=0,"",VLOOKUP($A100,parlvotes_lh!$A$11:$ZZ$209,386,FALSE)))</f>
        <v/>
      </c>
    </row>
    <row r="101" spans="1:29" ht="13.5" customHeight="1">
      <c r="A101" s="229" t="str">
        <f>IF(info_parties!A110="","",info_parties!A110)</f>
        <v/>
      </c>
      <c r="B101" s="127" t="str">
        <f>IF(A101="","",MID(info_weblinks!$C$3,32,3))</f>
        <v/>
      </c>
      <c r="C101" s="127" t="str">
        <f>IF(info_parties!G110="","",info_parties!G110)</f>
        <v/>
      </c>
      <c r="D101" s="127" t="str">
        <f>IF(info_parties!K110="","",info_parties!K110)</f>
        <v/>
      </c>
      <c r="E101" s="127" t="str">
        <f>IF(info_parties!H110="","",info_parties!H110)</f>
        <v/>
      </c>
      <c r="F101" s="230" t="str">
        <f t="shared" si="4"/>
        <v/>
      </c>
      <c r="G101" s="231" t="str">
        <f t="shared" si="5"/>
        <v/>
      </c>
      <c r="H101" s="232" t="str">
        <f t="shared" si="6"/>
        <v/>
      </c>
      <c r="I101" s="233" t="str">
        <f t="shared" si="7"/>
        <v/>
      </c>
      <c r="J101" s="234" t="str">
        <f>IF(ISERROR(VLOOKUP($A101,parlvotes_lh!$A$11:$ZZ$209,6,FALSE))=TRUE,"",IF(VLOOKUP($A101,parlvotes_lh!$A$11:$ZZ$209,6,FALSE)=0,"",VLOOKUP($A101,parlvotes_lh!$A$11:$ZZ$209,6,FALSE)))</f>
        <v/>
      </c>
      <c r="K101" s="234" t="str">
        <f>IF(ISERROR(VLOOKUP($A101,parlvotes_lh!$A$11:$ZZ$209,26,FALSE))=TRUE,"",IF(VLOOKUP($A101,parlvotes_lh!$A$11:$ZZ$209,26,FALSE)=0,"",VLOOKUP($A101,parlvotes_lh!$A$11:$ZZ$209,26,FALSE)))</f>
        <v/>
      </c>
      <c r="L101" s="234" t="str">
        <f>IF(ISERROR(VLOOKUP($A101,parlvotes_lh!$A$11:$ZZ$209,46,FALSE))=TRUE,"",IF(VLOOKUP($A101,parlvotes_lh!$A$11:$ZZ$209,46,FALSE)=0,"",VLOOKUP($A101,parlvotes_lh!$A$11:$ZZ$209,46,FALSE)))</f>
        <v/>
      </c>
      <c r="M101" s="234" t="str">
        <f>IF(ISERROR(VLOOKUP($A101,parlvotes_lh!$A$11:$ZZ$209,66,FALSE))=TRUE,"",IF(VLOOKUP($A101,parlvotes_lh!$A$11:$ZZ$209,66,FALSE)=0,"",VLOOKUP($A101,parlvotes_lh!$A$11:$ZZ$209,66,FALSE)))</f>
        <v/>
      </c>
      <c r="N101" s="234" t="str">
        <f>IF(ISERROR(VLOOKUP($A101,parlvotes_lh!$A$11:$ZZ$209,86,FALSE))=TRUE,"",IF(VLOOKUP($A101,parlvotes_lh!$A$11:$ZZ$209,86,FALSE)=0,"",VLOOKUP($A101,parlvotes_lh!$A$11:$ZZ$209,86,FALSE)))</f>
        <v/>
      </c>
      <c r="O101" s="234" t="str">
        <f>IF(ISERROR(VLOOKUP($A101,parlvotes_lh!$A$11:$ZZ$209,106,FALSE))=TRUE,"",IF(VLOOKUP($A101,parlvotes_lh!$A$11:$ZZ$209,106,FALSE)=0,"",VLOOKUP($A101,parlvotes_lh!$A$11:$ZZ$209,106,FALSE)))</f>
        <v/>
      </c>
      <c r="P101" s="234" t="str">
        <f>IF(ISERROR(VLOOKUP($A101,parlvotes_lh!$A$11:$ZZ$209,126,FALSE))=TRUE,"",IF(VLOOKUP($A101,parlvotes_lh!$A$11:$ZZ$209,126,FALSE)=0,"",VLOOKUP($A101,parlvotes_lh!$A$11:$ZZ$209,126,FALSE)))</f>
        <v/>
      </c>
      <c r="Q101" s="235" t="str">
        <f>IF(ISERROR(VLOOKUP($A101,parlvotes_lh!$A$11:$ZZ$209,146,FALSE))=TRUE,"",IF(VLOOKUP($A101,parlvotes_lh!$A$11:$ZZ$209,146,FALSE)=0,"",VLOOKUP($A101,parlvotes_lh!$A$11:$ZZ$209,146,FALSE)))</f>
        <v/>
      </c>
      <c r="R101" s="235" t="str">
        <f>IF(ISERROR(VLOOKUP($A101,parlvotes_lh!$A$11:$ZZ$209,166,FALSE))=TRUE,"",IF(VLOOKUP($A101,parlvotes_lh!$A$11:$ZZ$209,166,FALSE)=0,"",VLOOKUP($A101,parlvotes_lh!$A$11:$ZZ$209,166,FALSE)))</f>
        <v/>
      </c>
      <c r="S101" s="235" t="str">
        <f>IF(ISERROR(VLOOKUP($A101,parlvotes_lh!$A$11:$ZZ$209,186,FALSE))=TRUE,"",IF(VLOOKUP($A101,parlvotes_lh!$A$11:$ZZ$209,186,FALSE)=0,"",VLOOKUP($A101,parlvotes_lh!$A$11:$ZZ$209,186,FALSE)))</f>
        <v/>
      </c>
      <c r="T101" s="235" t="str">
        <f>IF(ISERROR(VLOOKUP($A101,parlvotes_lh!$A$11:$ZZ$209,206,FALSE))=TRUE,"",IF(VLOOKUP($A101,parlvotes_lh!$A$11:$ZZ$209,206,FALSE)=0,"",VLOOKUP($A101,parlvotes_lh!$A$11:$ZZ$209,206,FALSE)))</f>
        <v/>
      </c>
      <c r="U101" s="235" t="str">
        <f>IF(ISERROR(VLOOKUP($A101,parlvotes_lh!$A$11:$ZZ$209,226,FALSE))=TRUE,"",IF(VLOOKUP($A101,parlvotes_lh!$A$11:$ZZ$209,226,FALSE)=0,"",VLOOKUP($A101,parlvotes_lh!$A$11:$ZZ$209,226,FALSE)))</f>
        <v/>
      </c>
      <c r="V101" s="235" t="str">
        <f>IF(ISERROR(VLOOKUP($A101,parlvotes_lh!$A$11:$ZZ$209,246,FALSE))=TRUE,"",IF(VLOOKUP($A101,parlvotes_lh!$A$11:$ZZ$209,246,FALSE)=0,"",VLOOKUP($A101,parlvotes_lh!$A$11:$ZZ$209,246,FALSE)))</f>
        <v/>
      </c>
      <c r="W101" s="235" t="str">
        <f>IF(ISERROR(VLOOKUP($A101,parlvotes_lh!$A$11:$ZZ$209,266,FALSE))=TRUE,"",IF(VLOOKUP($A101,parlvotes_lh!$A$11:$ZZ$209,266,FALSE)=0,"",VLOOKUP($A101,parlvotes_lh!$A$11:$ZZ$209,266,FALSE)))</f>
        <v/>
      </c>
      <c r="X101" s="235" t="str">
        <f>IF(ISERROR(VLOOKUP($A101,parlvotes_lh!$A$11:$ZZ$209,286,FALSE))=TRUE,"",IF(VLOOKUP($A101,parlvotes_lh!$A$11:$ZZ$209,286,FALSE)=0,"",VLOOKUP($A101,parlvotes_lh!$A$11:$ZZ$209,286,FALSE)))</f>
        <v/>
      </c>
      <c r="Y101" s="235" t="str">
        <f>IF(ISERROR(VLOOKUP($A101,parlvotes_lh!$A$11:$ZZ$209,306,FALSE))=TRUE,"",IF(VLOOKUP($A101,parlvotes_lh!$A$11:$ZZ$209,306,FALSE)=0,"",VLOOKUP($A101,parlvotes_lh!$A$11:$ZZ$209,306,FALSE)))</f>
        <v/>
      </c>
      <c r="Z101" s="235" t="str">
        <f>IF(ISERROR(VLOOKUP($A101,parlvotes_lh!$A$11:$ZZ$209,326,FALSE))=TRUE,"",IF(VLOOKUP($A101,parlvotes_lh!$A$11:$ZZ$209,326,FALSE)=0,"",VLOOKUP($A101,parlvotes_lh!$A$11:$ZZ$209,326,FALSE)))</f>
        <v/>
      </c>
      <c r="AA101" s="235" t="str">
        <f>IF(ISERROR(VLOOKUP($A101,parlvotes_lh!$A$11:$ZZ$209,346,FALSE))=TRUE,"",IF(VLOOKUP($A101,parlvotes_lh!$A$11:$ZZ$209,346,FALSE)=0,"",VLOOKUP($A101,parlvotes_lh!$A$11:$ZZ$209,346,FALSE)))</f>
        <v/>
      </c>
      <c r="AB101" s="235" t="str">
        <f>IF(ISERROR(VLOOKUP($A101,parlvotes_lh!$A$11:$ZZ$209,366,FALSE))=TRUE,"",IF(VLOOKUP($A101,parlvotes_lh!$A$11:$ZZ$209,366,FALSE)=0,"",VLOOKUP($A101,parlvotes_lh!$A$11:$ZZ$209,366,FALSE)))</f>
        <v/>
      </c>
      <c r="AC101" s="235" t="str">
        <f>IF(ISERROR(VLOOKUP($A101,parlvotes_lh!$A$11:$ZZ$209,386,FALSE))=TRUE,"",IF(VLOOKUP($A101,parlvotes_lh!$A$11:$ZZ$209,386,FALSE)=0,"",VLOOKUP($A101,parlvotes_lh!$A$11:$ZZ$209,386,FALSE)))</f>
        <v/>
      </c>
    </row>
    <row r="102" spans="1:29" ht="13.5" customHeight="1">
      <c r="A102" s="229"/>
      <c r="B102" s="127" t="str">
        <f>IF(A102="","",MID(info_weblinks!$C$3,32,3))</f>
        <v/>
      </c>
      <c r="C102" s="127" t="str">
        <f>IF(info_parties!G111="","",info_parties!G111)</f>
        <v/>
      </c>
      <c r="D102" s="127" t="str">
        <f>IF(info_parties!K111="","",info_parties!K111)</f>
        <v/>
      </c>
      <c r="E102" s="127" t="str">
        <f>IF(info_parties!H111="","",info_parties!H111)</f>
        <v/>
      </c>
      <c r="F102" s="230" t="str">
        <f t="shared" si="4"/>
        <v/>
      </c>
      <c r="G102" s="231" t="str">
        <f t="shared" si="5"/>
        <v/>
      </c>
      <c r="H102" s="232" t="str">
        <f t="shared" si="6"/>
        <v/>
      </c>
      <c r="I102" s="233" t="str">
        <f t="shared" si="7"/>
        <v/>
      </c>
      <c r="J102" s="234" t="str">
        <f>IF(ISERROR(VLOOKUP($A102,parlvotes_lh!$A$11:$ZZ$209,6,FALSE))=TRUE,"",IF(VLOOKUP($A102,parlvotes_lh!$A$11:$ZZ$209,6,FALSE)=0,"",VLOOKUP($A102,parlvotes_lh!$A$11:$ZZ$209,6,FALSE)))</f>
        <v/>
      </c>
      <c r="K102" s="234" t="str">
        <f>IF(ISERROR(VLOOKUP($A102,parlvotes_lh!$A$11:$ZZ$209,26,FALSE))=TRUE,"",IF(VLOOKUP($A102,parlvotes_lh!$A$11:$ZZ$209,26,FALSE)=0,"",VLOOKUP($A102,parlvotes_lh!$A$11:$ZZ$209,26,FALSE)))</f>
        <v/>
      </c>
      <c r="L102" s="234" t="str">
        <f>IF(ISERROR(VLOOKUP($A102,parlvotes_lh!$A$11:$ZZ$209,46,FALSE))=TRUE,"",IF(VLOOKUP($A102,parlvotes_lh!$A$11:$ZZ$209,46,FALSE)=0,"",VLOOKUP($A102,parlvotes_lh!$A$11:$ZZ$209,46,FALSE)))</f>
        <v/>
      </c>
      <c r="M102" s="234" t="str">
        <f>IF(ISERROR(VLOOKUP($A102,parlvotes_lh!$A$11:$ZZ$209,66,FALSE))=TRUE,"",IF(VLOOKUP($A102,parlvotes_lh!$A$11:$ZZ$209,66,FALSE)=0,"",VLOOKUP($A102,parlvotes_lh!$A$11:$ZZ$209,66,FALSE)))</f>
        <v/>
      </c>
      <c r="N102" s="234" t="str">
        <f>IF(ISERROR(VLOOKUP($A102,parlvotes_lh!$A$11:$ZZ$209,86,FALSE))=TRUE,"",IF(VLOOKUP($A102,parlvotes_lh!$A$11:$ZZ$209,86,FALSE)=0,"",VLOOKUP($A102,parlvotes_lh!$A$11:$ZZ$209,86,FALSE)))</f>
        <v/>
      </c>
      <c r="O102" s="234" t="str">
        <f>IF(ISERROR(VLOOKUP($A102,parlvotes_lh!$A$11:$ZZ$209,106,FALSE))=TRUE,"",IF(VLOOKUP($A102,parlvotes_lh!$A$11:$ZZ$209,106,FALSE)=0,"",VLOOKUP($A102,parlvotes_lh!$A$11:$ZZ$209,106,FALSE)))</f>
        <v/>
      </c>
      <c r="P102" s="234" t="str">
        <f>IF(ISERROR(VLOOKUP($A102,parlvotes_lh!$A$11:$ZZ$209,126,FALSE))=TRUE,"",IF(VLOOKUP($A102,parlvotes_lh!$A$11:$ZZ$209,126,FALSE)=0,"",VLOOKUP($A102,parlvotes_lh!$A$11:$ZZ$209,126,FALSE)))</f>
        <v/>
      </c>
      <c r="Q102" s="235" t="str">
        <f>IF(ISERROR(VLOOKUP($A102,parlvotes_lh!$A$11:$ZZ$209,146,FALSE))=TRUE,"",IF(VLOOKUP($A102,parlvotes_lh!$A$11:$ZZ$209,146,FALSE)=0,"",VLOOKUP($A102,parlvotes_lh!$A$11:$ZZ$209,146,FALSE)))</f>
        <v/>
      </c>
      <c r="R102" s="235" t="str">
        <f>IF(ISERROR(VLOOKUP($A102,parlvotes_lh!$A$11:$ZZ$209,166,FALSE))=TRUE,"",IF(VLOOKUP($A102,parlvotes_lh!$A$11:$ZZ$209,166,FALSE)=0,"",VLOOKUP($A102,parlvotes_lh!$A$11:$ZZ$209,166,FALSE)))</f>
        <v/>
      </c>
      <c r="S102" s="235" t="str">
        <f>IF(ISERROR(VLOOKUP($A102,parlvotes_lh!$A$11:$ZZ$209,186,FALSE))=TRUE,"",IF(VLOOKUP($A102,parlvotes_lh!$A$11:$ZZ$209,186,FALSE)=0,"",VLOOKUP($A102,parlvotes_lh!$A$11:$ZZ$209,186,FALSE)))</f>
        <v/>
      </c>
      <c r="T102" s="235" t="str">
        <f>IF(ISERROR(VLOOKUP($A102,parlvotes_lh!$A$11:$ZZ$209,206,FALSE))=TRUE,"",IF(VLOOKUP($A102,parlvotes_lh!$A$11:$ZZ$209,206,FALSE)=0,"",VLOOKUP($A102,parlvotes_lh!$A$11:$ZZ$209,206,FALSE)))</f>
        <v/>
      </c>
      <c r="U102" s="235" t="str">
        <f>IF(ISERROR(VLOOKUP($A102,parlvotes_lh!$A$11:$ZZ$209,226,FALSE))=TRUE,"",IF(VLOOKUP($A102,parlvotes_lh!$A$11:$ZZ$209,226,FALSE)=0,"",VLOOKUP($A102,parlvotes_lh!$A$11:$ZZ$209,226,FALSE)))</f>
        <v/>
      </c>
      <c r="V102" s="235" t="str">
        <f>IF(ISERROR(VLOOKUP($A102,parlvotes_lh!$A$11:$ZZ$209,246,FALSE))=TRUE,"",IF(VLOOKUP($A102,parlvotes_lh!$A$11:$ZZ$209,246,FALSE)=0,"",VLOOKUP($A102,parlvotes_lh!$A$11:$ZZ$209,246,FALSE)))</f>
        <v/>
      </c>
      <c r="W102" s="235" t="str">
        <f>IF(ISERROR(VLOOKUP($A102,parlvotes_lh!$A$11:$ZZ$209,266,FALSE))=TRUE,"",IF(VLOOKUP($A102,parlvotes_lh!$A$11:$ZZ$209,266,FALSE)=0,"",VLOOKUP($A102,parlvotes_lh!$A$11:$ZZ$209,266,FALSE)))</f>
        <v/>
      </c>
      <c r="X102" s="235" t="str">
        <f>IF(ISERROR(VLOOKUP($A102,parlvotes_lh!$A$11:$ZZ$209,286,FALSE))=TRUE,"",IF(VLOOKUP($A102,parlvotes_lh!$A$11:$ZZ$209,286,FALSE)=0,"",VLOOKUP($A102,parlvotes_lh!$A$11:$ZZ$209,286,FALSE)))</f>
        <v/>
      </c>
      <c r="Y102" s="235" t="str">
        <f>IF(ISERROR(VLOOKUP($A102,parlvotes_lh!$A$11:$ZZ$209,306,FALSE))=TRUE,"",IF(VLOOKUP($A102,parlvotes_lh!$A$11:$ZZ$209,306,FALSE)=0,"",VLOOKUP($A102,parlvotes_lh!$A$11:$ZZ$209,306,FALSE)))</f>
        <v/>
      </c>
      <c r="Z102" s="235" t="str">
        <f>IF(ISERROR(VLOOKUP($A102,parlvotes_lh!$A$11:$ZZ$209,326,FALSE))=TRUE,"",IF(VLOOKUP($A102,parlvotes_lh!$A$11:$ZZ$209,326,FALSE)=0,"",VLOOKUP($A102,parlvotes_lh!$A$11:$ZZ$209,326,FALSE)))</f>
        <v/>
      </c>
      <c r="AA102" s="235" t="str">
        <f>IF(ISERROR(VLOOKUP($A102,parlvotes_lh!$A$11:$ZZ$209,346,FALSE))=TRUE,"",IF(VLOOKUP($A102,parlvotes_lh!$A$11:$ZZ$209,346,FALSE)=0,"",VLOOKUP($A102,parlvotes_lh!$A$11:$ZZ$209,346,FALSE)))</f>
        <v/>
      </c>
      <c r="AB102" s="235" t="str">
        <f>IF(ISERROR(VLOOKUP($A102,parlvotes_lh!$A$11:$ZZ$209,366,FALSE))=TRUE,"",IF(VLOOKUP($A102,parlvotes_lh!$A$11:$ZZ$209,366,FALSE)=0,"",VLOOKUP($A102,parlvotes_lh!$A$11:$ZZ$209,366,FALSE)))</f>
        <v/>
      </c>
      <c r="AC102" s="235" t="str">
        <f>IF(ISERROR(VLOOKUP($A102,parlvotes_lh!$A$11:$ZZ$209,386,FALSE))=TRUE,"",IF(VLOOKUP($A102,parlvotes_lh!$A$11:$ZZ$209,386,FALSE)=0,"",VLOOKUP($A102,parlvotes_lh!$A$11:$ZZ$209,386,FALSE)))</f>
        <v/>
      </c>
    </row>
    <row r="103" spans="1:29" ht="13.5" customHeight="1">
      <c r="A103" s="229"/>
      <c r="B103" s="127" t="str">
        <f>IF(A103="","",MID(info_weblinks!$C$3,32,3))</f>
        <v/>
      </c>
      <c r="C103" s="127" t="str">
        <f>IF(info_parties!G112="","",info_parties!G112)</f>
        <v/>
      </c>
      <c r="D103" s="127" t="str">
        <f>IF(info_parties!K112="","",info_parties!K112)</f>
        <v/>
      </c>
      <c r="E103" s="127" t="str">
        <f>IF(info_parties!H112="","",info_parties!H112)</f>
        <v/>
      </c>
      <c r="F103" s="230" t="str">
        <f t="shared" si="4"/>
        <v/>
      </c>
      <c r="G103" s="231" t="str">
        <f t="shared" si="5"/>
        <v/>
      </c>
      <c r="H103" s="232" t="str">
        <f t="shared" si="6"/>
        <v/>
      </c>
      <c r="I103" s="233" t="str">
        <f t="shared" si="7"/>
        <v/>
      </c>
      <c r="J103" s="234" t="str">
        <f>IF(ISERROR(VLOOKUP($A103,parlvotes_lh!$A$11:$ZZ$209,6,FALSE))=TRUE,"",IF(VLOOKUP($A103,parlvotes_lh!$A$11:$ZZ$209,6,FALSE)=0,"",VLOOKUP($A103,parlvotes_lh!$A$11:$ZZ$209,6,FALSE)))</f>
        <v/>
      </c>
      <c r="K103" s="234" t="str">
        <f>IF(ISERROR(VLOOKUP($A103,parlvotes_lh!$A$11:$ZZ$209,26,FALSE))=TRUE,"",IF(VLOOKUP($A103,parlvotes_lh!$A$11:$ZZ$209,26,FALSE)=0,"",VLOOKUP($A103,parlvotes_lh!$A$11:$ZZ$209,26,FALSE)))</f>
        <v/>
      </c>
      <c r="L103" s="234" t="str">
        <f>IF(ISERROR(VLOOKUP($A103,parlvotes_lh!$A$11:$ZZ$209,46,FALSE))=TRUE,"",IF(VLOOKUP($A103,parlvotes_lh!$A$11:$ZZ$209,46,FALSE)=0,"",VLOOKUP($A103,parlvotes_lh!$A$11:$ZZ$209,46,FALSE)))</f>
        <v/>
      </c>
      <c r="M103" s="234" t="str">
        <f>IF(ISERROR(VLOOKUP($A103,parlvotes_lh!$A$11:$ZZ$209,66,FALSE))=TRUE,"",IF(VLOOKUP($A103,parlvotes_lh!$A$11:$ZZ$209,66,FALSE)=0,"",VLOOKUP($A103,parlvotes_lh!$A$11:$ZZ$209,66,FALSE)))</f>
        <v/>
      </c>
      <c r="N103" s="234" t="str">
        <f>IF(ISERROR(VLOOKUP($A103,parlvotes_lh!$A$11:$ZZ$209,86,FALSE))=TRUE,"",IF(VLOOKUP($A103,parlvotes_lh!$A$11:$ZZ$209,86,FALSE)=0,"",VLOOKUP($A103,parlvotes_lh!$A$11:$ZZ$209,86,FALSE)))</f>
        <v/>
      </c>
      <c r="O103" s="234" t="str">
        <f>IF(ISERROR(VLOOKUP($A103,parlvotes_lh!$A$11:$ZZ$209,106,FALSE))=TRUE,"",IF(VLOOKUP($A103,parlvotes_lh!$A$11:$ZZ$209,106,FALSE)=0,"",VLOOKUP($A103,parlvotes_lh!$A$11:$ZZ$209,106,FALSE)))</f>
        <v/>
      </c>
      <c r="P103" s="234" t="str">
        <f>IF(ISERROR(VLOOKUP($A103,parlvotes_lh!$A$11:$ZZ$209,126,FALSE))=TRUE,"",IF(VLOOKUP($A103,parlvotes_lh!$A$11:$ZZ$209,126,FALSE)=0,"",VLOOKUP($A103,parlvotes_lh!$A$11:$ZZ$209,126,FALSE)))</f>
        <v/>
      </c>
      <c r="Q103" s="235" t="str">
        <f>IF(ISERROR(VLOOKUP($A103,parlvotes_lh!$A$11:$ZZ$209,146,FALSE))=TRUE,"",IF(VLOOKUP($A103,parlvotes_lh!$A$11:$ZZ$209,146,FALSE)=0,"",VLOOKUP($A103,parlvotes_lh!$A$11:$ZZ$209,146,FALSE)))</f>
        <v/>
      </c>
      <c r="R103" s="235" t="str">
        <f>IF(ISERROR(VLOOKUP($A103,parlvotes_lh!$A$11:$ZZ$209,166,FALSE))=TRUE,"",IF(VLOOKUP($A103,parlvotes_lh!$A$11:$ZZ$209,166,FALSE)=0,"",VLOOKUP($A103,parlvotes_lh!$A$11:$ZZ$209,166,FALSE)))</f>
        <v/>
      </c>
      <c r="S103" s="235" t="str">
        <f>IF(ISERROR(VLOOKUP($A103,parlvotes_lh!$A$11:$ZZ$209,186,FALSE))=TRUE,"",IF(VLOOKUP($A103,parlvotes_lh!$A$11:$ZZ$209,186,FALSE)=0,"",VLOOKUP($A103,parlvotes_lh!$A$11:$ZZ$209,186,FALSE)))</f>
        <v/>
      </c>
      <c r="T103" s="235" t="str">
        <f>IF(ISERROR(VLOOKUP($A103,parlvotes_lh!$A$11:$ZZ$209,206,FALSE))=TRUE,"",IF(VLOOKUP($A103,parlvotes_lh!$A$11:$ZZ$209,206,FALSE)=0,"",VLOOKUP($A103,parlvotes_lh!$A$11:$ZZ$209,206,FALSE)))</f>
        <v/>
      </c>
      <c r="U103" s="235" t="str">
        <f>IF(ISERROR(VLOOKUP($A103,parlvotes_lh!$A$11:$ZZ$209,226,FALSE))=TRUE,"",IF(VLOOKUP($A103,parlvotes_lh!$A$11:$ZZ$209,226,FALSE)=0,"",VLOOKUP($A103,parlvotes_lh!$A$11:$ZZ$209,226,FALSE)))</f>
        <v/>
      </c>
      <c r="V103" s="235" t="str">
        <f>IF(ISERROR(VLOOKUP($A103,parlvotes_lh!$A$11:$ZZ$209,246,FALSE))=TRUE,"",IF(VLOOKUP($A103,parlvotes_lh!$A$11:$ZZ$209,246,FALSE)=0,"",VLOOKUP($A103,parlvotes_lh!$A$11:$ZZ$209,246,FALSE)))</f>
        <v/>
      </c>
      <c r="W103" s="235" t="str">
        <f>IF(ISERROR(VLOOKUP($A103,parlvotes_lh!$A$11:$ZZ$209,266,FALSE))=TRUE,"",IF(VLOOKUP($A103,parlvotes_lh!$A$11:$ZZ$209,266,FALSE)=0,"",VLOOKUP($A103,parlvotes_lh!$A$11:$ZZ$209,266,FALSE)))</f>
        <v/>
      </c>
      <c r="X103" s="235" t="str">
        <f>IF(ISERROR(VLOOKUP($A103,parlvotes_lh!$A$11:$ZZ$209,286,FALSE))=TRUE,"",IF(VLOOKUP($A103,parlvotes_lh!$A$11:$ZZ$209,286,FALSE)=0,"",VLOOKUP($A103,parlvotes_lh!$A$11:$ZZ$209,286,FALSE)))</f>
        <v/>
      </c>
      <c r="Y103" s="235" t="str">
        <f>IF(ISERROR(VLOOKUP($A103,parlvotes_lh!$A$11:$ZZ$209,306,FALSE))=TRUE,"",IF(VLOOKUP($A103,parlvotes_lh!$A$11:$ZZ$209,306,FALSE)=0,"",VLOOKUP($A103,parlvotes_lh!$A$11:$ZZ$209,306,FALSE)))</f>
        <v/>
      </c>
      <c r="Z103" s="235" t="str">
        <f>IF(ISERROR(VLOOKUP($A103,parlvotes_lh!$A$11:$ZZ$209,326,FALSE))=TRUE,"",IF(VLOOKUP($A103,parlvotes_lh!$A$11:$ZZ$209,326,FALSE)=0,"",VLOOKUP($A103,parlvotes_lh!$A$11:$ZZ$209,326,FALSE)))</f>
        <v/>
      </c>
      <c r="AA103" s="235" t="str">
        <f>IF(ISERROR(VLOOKUP($A103,parlvotes_lh!$A$11:$ZZ$209,346,FALSE))=TRUE,"",IF(VLOOKUP($A103,parlvotes_lh!$A$11:$ZZ$209,346,FALSE)=0,"",VLOOKUP($A103,parlvotes_lh!$A$11:$ZZ$209,346,FALSE)))</f>
        <v/>
      </c>
      <c r="AB103" s="235" t="str">
        <f>IF(ISERROR(VLOOKUP($A103,parlvotes_lh!$A$11:$ZZ$209,366,FALSE))=TRUE,"",IF(VLOOKUP($A103,parlvotes_lh!$A$11:$ZZ$209,366,FALSE)=0,"",VLOOKUP($A103,parlvotes_lh!$A$11:$ZZ$209,366,FALSE)))</f>
        <v/>
      </c>
      <c r="AC103" s="235" t="str">
        <f>IF(ISERROR(VLOOKUP($A103,parlvotes_lh!$A$11:$ZZ$209,386,FALSE))=TRUE,"",IF(VLOOKUP($A103,parlvotes_lh!$A$11:$ZZ$209,386,FALSE)=0,"",VLOOKUP($A103,parlvotes_lh!$A$11:$ZZ$209,386,FALSE)))</f>
        <v/>
      </c>
    </row>
    <row r="104" spans="1:29" ht="13.5" customHeight="1">
      <c r="A104" s="229"/>
      <c r="B104" s="127" t="str">
        <f>IF(A104="","",MID(info_weblinks!$C$3,32,3))</f>
        <v/>
      </c>
      <c r="C104" s="127" t="str">
        <f>IF(info_parties!G113="","",info_parties!G113)</f>
        <v/>
      </c>
      <c r="D104" s="127" t="str">
        <f>IF(info_parties!K113="","",info_parties!K113)</f>
        <v/>
      </c>
      <c r="E104" s="127" t="str">
        <f>IF(info_parties!H113="","",info_parties!H113)</f>
        <v/>
      </c>
      <c r="F104" s="230" t="str">
        <f t="shared" si="4"/>
        <v/>
      </c>
      <c r="G104" s="231" t="str">
        <f t="shared" si="5"/>
        <v/>
      </c>
      <c r="H104" s="232" t="str">
        <f t="shared" si="6"/>
        <v/>
      </c>
      <c r="I104" s="233" t="str">
        <f t="shared" si="7"/>
        <v/>
      </c>
      <c r="J104" s="234" t="str">
        <f>IF(ISERROR(VLOOKUP($A104,parlvotes_lh!$A$11:$ZZ$209,6,FALSE))=TRUE,"",IF(VLOOKUP($A104,parlvotes_lh!$A$11:$ZZ$209,6,FALSE)=0,"",VLOOKUP($A104,parlvotes_lh!$A$11:$ZZ$209,6,FALSE)))</f>
        <v/>
      </c>
      <c r="K104" s="234" t="str">
        <f>IF(ISERROR(VLOOKUP($A104,parlvotes_lh!$A$11:$ZZ$209,26,FALSE))=TRUE,"",IF(VLOOKUP($A104,parlvotes_lh!$A$11:$ZZ$209,26,FALSE)=0,"",VLOOKUP($A104,parlvotes_lh!$A$11:$ZZ$209,26,FALSE)))</f>
        <v/>
      </c>
      <c r="L104" s="234" t="str">
        <f>IF(ISERROR(VLOOKUP($A104,parlvotes_lh!$A$11:$ZZ$209,46,FALSE))=TRUE,"",IF(VLOOKUP($A104,parlvotes_lh!$A$11:$ZZ$209,46,FALSE)=0,"",VLOOKUP($A104,parlvotes_lh!$A$11:$ZZ$209,46,FALSE)))</f>
        <v/>
      </c>
      <c r="M104" s="234" t="str">
        <f>IF(ISERROR(VLOOKUP($A104,parlvotes_lh!$A$11:$ZZ$209,66,FALSE))=TRUE,"",IF(VLOOKUP($A104,parlvotes_lh!$A$11:$ZZ$209,66,FALSE)=0,"",VLOOKUP($A104,parlvotes_lh!$A$11:$ZZ$209,66,FALSE)))</f>
        <v/>
      </c>
      <c r="N104" s="234" t="str">
        <f>IF(ISERROR(VLOOKUP($A104,parlvotes_lh!$A$11:$ZZ$209,86,FALSE))=TRUE,"",IF(VLOOKUP($A104,parlvotes_lh!$A$11:$ZZ$209,86,FALSE)=0,"",VLOOKUP($A104,parlvotes_lh!$A$11:$ZZ$209,86,FALSE)))</f>
        <v/>
      </c>
      <c r="O104" s="234" t="str">
        <f>IF(ISERROR(VLOOKUP($A104,parlvotes_lh!$A$11:$ZZ$209,106,FALSE))=TRUE,"",IF(VLOOKUP($A104,parlvotes_lh!$A$11:$ZZ$209,106,FALSE)=0,"",VLOOKUP($A104,parlvotes_lh!$A$11:$ZZ$209,106,FALSE)))</f>
        <v/>
      </c>
      <c r="P104" s="234" t="str">
        <f>IF(ISERROR(VLOOKUP($A104,parlvotes_lh!$A$11:$ZZ$209,126,FALSE))=TRUE,"",IF(VLOOKUP($A104,parlvotes_lh!$A$11:$ZZ$209,126,FALSE)=0,"",VLOOKUP($A104,parlvotes_lh!$A$11:$ZZ$209,126,FALSE)))</f>
        <v/>
      </c>
      <c r="Q104" s="235" t="str">
        <f>IF(ISERROR(VLOOKUP($A104,parlvotes_lh!$A$11:$ZZ$209,146,FALSE))=TRUE,"",IF(VLOOKUP($A104,parlvotes_lh!$A$11:$ZZ$209,146,FALSE)=0,"",VLOOKUP($A104,parlvotes_lh!$A$11:$ZZ$209,146,FALSE)))</f>
        <v/>
      </c>
      <c r="R104" s="235" t="str">
        <f>IF(ISERROR(VLOOKUP($A104,parlvotes_lh!$A$11:$ZZ$209,166,FALSE))=TRUE,"",IF(VLOOKUP($A104,parlvotes_lh!$A$11:$ZZ$209,166,FALSE)=0,"",VLOOKUP($A104,parlvotes_lh!$A$11:$ZZ$209,166,FALSE)))</f>
        <v/>
      </c>
      <c r="S104" s="235" t="str">
        <f>IF(ISERROR(VLOOKUP($A104,parlvotes_lh!$A$11:$ZZ$209,186,FALSE))=TRUE,"",IF(VLOOKUP($A104,parlvotes_lh!$A$11:$ZZ$209,186,FALSE)=0,"",VLOOKUP($A104,parlvotes_lh!$A$11:$ZZ$209,186,FALSE)))</f>
        <v/>
      </c>
      <c r="T104" s="235" t="str">
        <f>IF(ISERROR(VLOOKUP($A104,parlvotes_lh!$A$11:$ZZ$209,206,FALSE))=TRUE,"",IF(VLOOKUP($A104,parlvotes_lh!$A$11:$ZZ$209,206,FALSE)=0,"",VLOOKUP($A104,parlvotes_lh!$A$11:$ZZ$209,206,FALSE)))</f>
        <v/>
      </c>
      <c r="U104" s="235" t="str">
        <f>IF(ISERROR(VLOOKUP($A104,parlvotes_lh!$A$11:$ZZ$209,226,FALSE))=TRUE,"",IF(VLOOKUP($A104,parlvotes_lh!$A$11:$ZZ$209,226,FALSE)=0,"",VLOOKUP($A104,parlvotes_lh!$A$11:$ZZ$209,226,FALSE)))</f>
        <v/>
      </c>
      <c r="V104" s="235" t="str">
        <f>IF(ISERROR(VLOOKUP($A104,parlvotes_lh!$A$11:$ZZ$209,246,FALSE))=TRUE,"",IF(VLOOKUP($A104,parlvotes_lh!$A$11:$ZZ$209,246,FALSE)=0,"",VLOOKUP($A104,parlvotes_lh!$A$11:$ZZ$209,246,FALSE)))</f>
        <v/>
      </c>
      <c r="W104" s="235" t="str">
        <f>IF(ISERROR(VLOOKUP($A104,parlvotes_lh!$A$11:$ZZ$209,266,FALSE))=TRUE,"",IF(VLOOKUP($A104,parlvotes_lh!$A$11:$ZZ$209,266,FALSE)=0,"",VLOOKUP($A104,parlvotes_lh!$A$11:$ZZ$209,266,FALSE)))</f>
        <v/>
      </c>
      <c r="X104" s="235" t="str">
        <f>IF(ISERROR(VLOOKUP($A104,parlvotes_lh!$A$11:$ZZ$209,286,FALSE))=TRUE,"",IF(VLOOKUP($A104,parlvotes_lh!$A$11:$ZZ$209,286,FALSE)=0,"",VLOOKUP($A104,parlvotes_lh!$A$11:$ZZ$209,286,FALSE)))</f>
        <v/>
      </c>
      <c r="Y104" s="235" t="str">
        <f>IF(ISERROR(VLOOKUP($A104,parlvotes_lh!$A$11:$ZZ$209,306,FALSE))=TRUE,"",IF(VLOOKUP($A104,parlvotes_lh!$A$11:$ZZ$209,306,FALSE)=0,"",VLOOKUP($A104,parlvotes_lh!$A$11:$ZZ$209,306,FALSE)))</f>
        <v/>
      </c>
      <c r="Z104" s="235" t="str">
        <f>IF(ISERROR(VLOOKUP($A104,parlvotes_lh!$A$11:$ZZ$209,326,FALSE))=TRUE,"",IF(VLOOKUP($A104,parlvotes_lh!$A$11:$ZZ$209,326,FALSE)=0,"",VLOOKUP($A104,parlvotes_lh!$A$11:$ZZ$209,326,FALSE)))</f>
        <v/>
      </c>
      <c r="AA104" s="235" t="str">
        <f>IF(ISERROR(VLOOKUP($A104,parlvotes_lh!$A$11:$ZZ$209,346,FALSE))=TRUE,"",IF(VLOOKUP($A104,parlvotes_lh!$A$11:$ZZ$209,346,FALSE)=0,"",VLOOKUP($A104,parlvotes_lh!$A$11:$ZZ$209,346,FALSE)))</f>
        <v/>
      </c>
      <c r="AB104" s="235" t="str">
        <f>IF(ISERROR(VLOOKUP($A104,parlvotes_lh!$A$11:$ZZ$209,366,FALSE))=TRUE,"",IF(VLOOKUP($A104,parlvotes_lh!$A$11:$ZZ$209,366,FALSE)=0,"",VLOOKUP($A104,parlvotes_lh!$A$11:$ZZ$209,366,FALSE)))</f>
        <v/>
      </c>
      <c r="AC104" s="235" t="str">
        <f>IF(ISERROR(VLOOKUP($A104,parlvotes_lh!$A$11:$ZZ$209,386,FALSE))=TRUE,"",IF(VLOOKUP($A104,parlvotes_lh!$A$11:$ZZ$209,386,FALSE)=0,"",VLOOKUP($A104,parlvotes_lh!$A$11:$ZZ$209,386,FALSE)))</f>
        <v/>
      </c>
    </row>
    <row r="105" spans="1:29" ht="13.5" customHeight="1">
      <c r="A105" s="229"/>
      <c r="B105" s="127" t="str">
        <f>IF(A105="","",MID(info_weblinks!$C$3,32,3))</f>
        <v/>
      </c>
      <c r="C105" s="127" t="str">
        <f>IF(info_parties!G114="","",info_parties!G114)</f>
        <v/>
      </c>
      <c r="D105" s="127" t="str">
        <f>IF(info_parties!K114="","",info_parties!K114)</f>
        <v/>
      </c>
      <c r="E105" s="127" t="str">
        <f>IF(info_parties!H114="","",info_parties!H114)</f>
        <v/>
      </c>
      <c r="F105" s="230" t="str">
        <f t="shared" si="4"/>
        <v/>
      </c>
      <c r="G105" s="231" t="str">
        <f t="shared" si="5"/>
        <v/>
      </c>
      <c r="H105" s="232" t="str">
        <f t="shared" si="6"/>
        <v/>
      </c>
      <c r="I105" s="233" t="str">
        <f t="shared" si="7"/>
        <v/>
      </c>
      <c r="J105" s="234" t="str">
        <f>IF(ISERROR(VLOOKUP($A105,parlvotes_lh!$A$11:$ZZ$209,6,FALSE))=TRUE,"",IF(VLOOKUP($A105,parlvotes_lh!$A$11:$ZZ$209,6,FALSE)=0,"",VLOOKUP($A105,parlvotes_lh!$A$11:$ZZ$209,6,FALSE)))</f>
        <v/>
      </c>
      <c r="K105" s="234" t="str">
        <f>IF(ISERROR(VLOOKUP($A105,parlvotes_lh!$A$11:$ZZ$209,26,FALSE))=TRUE,"",IF(VLOOKUP($A105,parlvotes_lh!$A$11:$ZZ$209,26,FALSE)=0,"",VLOOKUP($A105,parlvotes_lh!$A$11:$ZZ$209,26,FALSE)))</f>
        <v/>
      </c>
      <c r="L105" s="234" t="str">
        <f>IF(ISERROR(VLOOKUP($A105,parlvotes_lh!$A$11:$ZZ$209,46,FALSE))=TRUE,"",IF(VLOOKUP($A105,parlvotes_lh!$A$11:$ZZ$209,46,FALSE)=0,"",VLOOKUP($A105,parlvotes_lh!$A$11:$ZZ$209,46,FALSE)))</f>
        <v/>
      </c>
      <c r="M105" s="234" t="str">
        <f>IF(ISERROR(VLOOKUP($A105,parlvotes_lh!$A$11:$ZZ$209,66,FALSE))=TRUE,"",IF(VLOOKUP($A105,parlvotes_lh!$A$11:$ZZ$209,66,FALSE)=0,"",VLOOKUP($A105,parlvotes_lh!$A$11:$ZZ$209,66,FALSE)))</f>
        <v/>
      </c>
      <c r="N105" s="234" t="str">
        <f>IF(ISERROR(VLOOKUP($A105,parlvotes_lh!$A$11:$ZZ$209,86,FALSE))=TRUE,"",IF(VLOOKUP($A105,parlvotes_lh!$A$11:$ZZ$209,86,FALSE)=0,"",VLOOKUP($A105,parlvotes_lh!$A$11:$ZZ$209,86,FALSE)))</f>
        <v/>
      </c>
      <c r="O105" s="234" t="str">
        <f>IF(ISERROR(VLOOKUP($A105,parlvotes_lh!$A$11:$ZZ$209,106,FALSE))=TRUE,"",IF(VLOOKUP($A105,parlvotes_lh!$A$11:$ZZ$209,106,FALSE)=0,"",VLOOKUP($A105,parlvotes_lh!$A$11:$ZZ$209,106,FALSE)))</f>
        <v/>
      </c>
      <c r="P105" s="234" t="str">
        <f>IF(ISERROR(VLOOKUP($A105,parlvotes_lh!$A$11:$ZZ$209,126,FALSE))=TRUE,"",IF(VLOOKUP($A105,parlvotes_lh!$A$11:$ZZ$209,126,FALSE)=0,"",VLOOKUP($A105,parlvotes_lh!$A$11:$ZZ$209,126,FALSE)))</f>
        <v/>
      </c>
      <c r="Q105" s="235" t="str">
        <f>IF(ISERROR(VLOOKUP($A105,parlvotes_lh!$A$11:$ZZ$209,146,FALSE))=TRUE,"",IF(VLOOKUP($A105,parlvotes_lh!$A$11:$ZZ$209,146,FALSE)=0,"",VLOOKUP($A105,parlvotes_lh!$A$11:$ZZ$209,146,FALSE)))</f>
        <v/>
      </c>
      <c r="R105" s="235" t="str">
        <f>IF(ISERROR(VLOOKUP($A105,parlvotes_lh!$A$11:$ZZ$209,166,FALSE))=TRUE,"",IF(VLOOKUP($A105,parlvotes_lh!$A$11:$ZZ$209,166,FALSE)=0,"",VLOOKUP($A105,parlvotes_lh!$A$11:$ZZ$209,166,FALSE)))</f>
        <v/>
      </c>
      <c r="S105" s="235" t="str">
        <f>IF(ISERROR(VLOOKUP($A105,parlvotes_lh!$A$11:$ZZ$209,186,FALSE))=TRUE,"",IF(VLOOKUP($A105,parlvotes_lh!$A$11:$ZZ$209,186,FALSE)=0,"",VLOOKUP($A105,parlvotes_lh!$A$11:$ZZ$209,186,FALSE)))</f>
        <v/>
      </c>
      <c r="T105" s="235" t="str">
        <f>IF(ISERROR(VLOOKUP($A105,parlvotes_lh!$A$11:$ZZ$209,206,FALSE))=TRUE,"",IF(VLOOKUP($A105,parlvotes_lh!$A$11:$ZZ$209,206,FALSE)=0,"",VLOOKUP($A105,parlvotes_lh!$A$11:$ZZ$209,206,FALSE)))</f>
        <v/>
      </c>
      <c r="U105" s="235" t="str">
        <f>IF(ISERROR(VLOOKUP($A105,parlvotes_lh!$A$11:$ZZ$209,226,FALSE))=TRUE,"",IF(VLOOKUP($A105,parlvotes_lh!$A$11:$ZZ$209,226,FALSE)=0,"",VLOOKUP($A105,parlvotes_lh!$A$11:$ZZ$209,226,FALSE)))</f>
        <v/>
      </c>
      <c r="V105" s="235" t="str">
        <f>IF(ISERROR(VLOOKUP($A105,parlvotes_lh!$A$11:$ZZ$209,246,FALSE))=TRUE,"",IF(VLOOKUP($A105,parlvotes_lh!$A$11:$ZZ$209,246,FALSE)=0,"",VLOOKUP($A105,parlvotes_lh!$A$11:$ZZ$209,246,FALSE)))</f>
        <v/>
      </c>
      <c r="W105" s="235" t="str">
        <f>IF(ISERROR(VLOOKUP($A105,parlvotes_lh!$A$11:$ZZ$209,266,FALSE))=TRUE,"",IF(VLOOKUP($A105,parlvotes_lh!$A$11:$ZZ$209,266,FALSE)=0,"",VLOOKUP($A105,parlvotes_lh!$A$11:$ZZ$209,266,FALSE)))</f>
        <v/>
      </c>
      <c r="X105" s="235" t="str">
        <f>IF(ISERROR(VLOOKUP($A105,parlvotes_lh!$A$11:$ZZ$209,286,FALSE))=TRUE,"",IF(VLOOKUP($A105,parlvotes_lh!$A$11:$ZZ$209,286,FALSE)=0,"",VLOOKUP($A105,parlvotes_lh!$A$11:$ZZ$209,286,FALSE)))</f>
        <v/>
      </c>
      <c r="Y105" s="235" t="str">
        <f>IF(ISERROR(VLOOKUP($A105,parlvotes_lh!$A$11:$ZZ$209,306,FALSE))=TRUE,"",IF(VLOOKUP($A105,parlvotes_lh!$A$11:$ZZ$209,306,FALSE)=0,"",VLOOKUP($A105,parlvotes_lh!$A$11:$ZZ$209,306,FALSE)))</f>
        <v/>
      </c>
      <c r="Z105" s="235" t="str">
        <f>IF(ISERROR(VLOOKUP($A105,parlvotes_lh!$A$11:$ZZ$209,326,FALSE))=TRUE,"",IF(VLOOKUP($A105,parlvotes_lh!$A$11:$ZZ$209,326,FALSE)=0,"",VLOOKUP($A105,parlvotes_lh!$A$11:$ZZ$209,326,FALSE)))</f>
        <v/>
      </c>
      <c r="AA105" s="235" t="str">
        <f>IF(ISERROR(VLOOKUP($A105,parlvotes_lh!$A$11:$ZZ$209,346,FALSE))=TRUE,"",IF(VLOOKUP($A105,parlvotes_lh!$A$11:$ZZ$209,346,FALSE)=0,"",VLOOKUP($A105,parlvotes_lh!$A$11:$ZZ$209,346,FALSE)))</f>
        <v/>
      </c>
      <c r="AB105" s="235" t="str">
        <f>IF(ISERROR(VLOOKUP($A105,parlvotes_lh!$A$11:$ZZ$209,366,FALSE))=TRUE,"",IF(VLOOKUP($A105,parlvotes_lh!$A$11:$ZZ$209,366,FALSE)=0,"",VLOOKUP($A105,parlvotes_lh!$A$11:$ZZ$209,366,FALSE)))</f>
        <v/>
      </c>
      <c r="AC105" s="235" t="str">
        <f>IF(ISERROR(VLOOKUP($A105,parlvotes_lh!$A$11:$ZZ$209,386,FALSE))=TRUE,"",IF(VLOOKUP($A105,parlvotes_lh!$A$11:$ZZ$209,386,FALSE)=0,"",VLOOKUP($A105,parlvotes_lh!$A$11:$ZZ$209,386,FALSE)))</f>
        <v/>
      </c>
    </row>
    <row r="106" spans="1:29" ht="13.5" customHeight="1">
      <c r="A106" s="229"/>
      <c r="B106" s="127" t="str">
        <f>IF(A106="","",MID(info_weblinks!$C$3,32,3))</f>
        <v/>
      </c>
      <c r="C106" s="127" t="str">
        <f>IF(info_parties!G115="","",info_parties!G115)</f>
        <v/>
      </c>
      <c r="D106" s="127" t="str">
        <f>IF(info_parties!K115="","",info_parties!K115)</f>
        <v/>
      </c>
      <c r="E106" s="127" t="str">
        <f>IF(info_parties!H115="","",info_parties!H115)</f>
        <v/>
      </c>
      <c r="F106" s="230" t="str">
        <f t="shared" si="4"/>
        <v/>
      </c>
      <c r="G106" s="231" t="str">
        <f t="shared" si="5"/>
        <v/>
      </c>
      <c r="H106" s="232" t="str">
        <f t="shared" si="6"/>
        <v/>
      </c>
      <c r="I106" s="233" t="str">
        <f t="shared" si="7"/>
        <v/>
      </c>
      <c r="J106" s="234" t="str">
        <f>IF(ISERROR(VLOOKUP($A106,parlvotes_lh!$A$11:$ZZ$209,6,FALSE))=TRUE,"",IF(VLOOKUP($A106,parlvotes_lh!$A$11:$ZZ$209,6,FALSE)=0,"",VLOOKUP($A106,parlvotes_lh!$A$11:$ZZ$209,6,FALSE)))</f>
        <v/>
      </c>
      <c r="K106" s="234" t="str">
        <f>IF(ISERROR(VLOOKUP($A106,parlvotes_lh!$A$11:$ZZ$209,26,FALSE))=TRUE,"",IF(VLOOKUP($A106,parlvotes_lh!$A$11:$ZZ$209,26,FALSE)=0,"",VLOOKUP($A106,parlvotes_lh!$A$11:$ZZ$209,26,FALSE)))</f>
        <v/>
      </c>
      <c r="L106" s="234" t="str">
        <f>IF(ISERROR(VLOOKUP($A106,parlvotes_lh!$A$11:$ZZ$209,46,FALSE))=TRUE,"",IF(VLOOKUP($A106,parlvotes_lh!$A$11:$ZZ$209,46,FALSE)=0,"",VLOOKUP($A106,parlvotes_lh!$A$11:$ZZ$209,46,FALSE)))</f>
        <v/>
      </c>
      <c r="M106" s="234" t="str">
        <f>IF(ISERROR(VLOOKUP($A106,parlvotes_lh!$A$11:$ZZ$209,66,FALSE))=TRUE,"",IF(VLOOKUP($A106,parlvotes_lh!$A$11:$ZZ$209,66,FALSE)=0,"",VLOOKUP($A106,parlvotes_lh!$A$11:$ZZ$209,66,FALSE)))</f>
        <v/>
      </c>
      <c r="N106" s="234" t="str">
        <f>IF(ISERROR(VLOOKUP($A106,parlvotes_lh!$A$11:$ZZ$209,86,FALSE))=TRUE,"",IF(VLOOKUP($A106,parlvotes_lh!$A$11:$ZZ$209,86,FALSE)=0,"",VLOOKUP($A106,parlvotes_lh!$A$11:$ZZ$209,86,FALSE)))</f>
        <v/>
      </c>
      <c r="O106" s="234" t="str">
        <f>IF(ISERROR(VLOOKUP($A106,parlvotes_lh!$A$11:$ZZ$209,106,FALSE))=TRUE,"",IF(VLOOKUP($A106,parlvotes_lh!$A$11:$ZZ$209,106,FALSE)=0,"",VLOOKUP($A106,parlvotes_lh!$A$11:$ZZ$209,106,FALSE)))</f>
        <v/>
      </c>
      <c r="P106" s="234" t="str">
        <f>IF(ISERROR(VLOOKUP($A106,parlvotes_lh!$A$11:$ZZ$209,126,FALSE))=TRUE,"",IF(VLOOKUP($A106,parlvotes_lh!$A$11:$ZZ$209,126,FALSE)=0,"",VLOOKUP($A106,parlvotes_lh!$A$11:$ZZ$209,126,FALSE)))</f>
        <v/>
      </c>
      <c r="Q106" s="235" t="str">
        <f>IF(ISERROR(VLOOKUP($A106,parlvotes_lh!$A$11:$ZZ$209,146,FALSE))=TRUE,"",IF(VLOOKUP($A106,parlvotes_lh!$A$11:$ZZ$209,146,FALSE)=0,"",VLOOKUP($A106,parlvotes_lh!$A$11:$ZZ$209,146,FALSE)))</f>
        <v/>
      </c>
      <c r="R106" s="235" t="str">
        <f>IF(ISERROR(VLOOKUP($A106,parlvotes_lh!$A$11:$ZZ$209,166,FALSE))=TRUE,"",IF(VLOOKUP($A106,parlvotes_lh!$A$11:$ZZ$209,166,FALSE)=0,"",VLOOKUP($A106,parlvotes_lh!$A$11:$ZZ$209,166,FALSE)))</f>
        <v/>
      </c>
      <c r="S106" s="235" t="str">
        <f>IF(ISERROR(VLOOKUP($A106,parlvotes_lh!$A$11:$ZZ$209,186,FALSE))=TRUE,"",IF(VLOOKUP($A106,parlvotes_lh!$A$11:$ZZ$209,186,FALSE)=0,"",VLOOKUP($A106,parlvotes_lh!$A$11:$ZZ$209,186,FALSE)))</f>
        <v/>
      </c>
      <c r="T106" s="235" t="str">
        <f>IF(ISERROR(VLOOKUP($A106,parlvotes_lh!$A$11:$ZZ$209,206,FALSE))=TRUE,"",IF(VLOOKUP($A106,parlvotes_lh!$A$11:$ZZ$209,206,FALSE)=0,"",VLOOKUP($A106,parlvotes_lh!$A$11:$ZZ$209,206,FALSE)))</f>
        <v/>
      </c>
      <c r="U106" s="235" t="str">
        <f>IF(ISERROR(VLOOKUP($A106,parlvotes_lh!$A$11:$ZZ$209,226,FALSE))=TRUE,"",IF(VLOOKUP($A106,parlvotes_lh!$A$11:$ZZ$209,226,FALSE)=0,"",VLOOKUP($A106,parlvotes_lh!$A$11:$ZZ$209,226,FALSE)))</f>
        <v/>
      </c>
      <c r="V106" s="235" t="str">
        <f>IF(ISERROR(VLOOKUP($A106,parlvotes_lh!$A$11:$ZZ$209,246,FALSE))=TRUE,"",IF(VLOOKUP($A106,parlvotes_lh!$A$11:$ZZ$209,246,FALSE)=0,"",VLOOKUP($A106,parlvotes_lh!$A$11:$ZZ$209,246,FALSE)))</f>
        <v/>
      </c>
      <c r="W106" s="235" t="str">
        <f>IF(ISERROR(VLOOKUP($A106,parlvotes_lh!$A$11:$ZZ$209,266,FALSE))=TRUE,"",IF(VLOOKUP($A106,parlvotes_lh!$A$11:$ZZ$209,266,FALSE)=0,"",VLOOKUP($A106,parlvotes_lh!$A$11:$ZZ$209,266,FALSE)))</f>
        <v/>
      </c>
      <c r="X106" s="235" t="str">
        <f>IF(ISERROR(VLOOKUP($A106,parlvotes_lh!$A$11:$ZZ$209,286,FALSE))=TRUE,"",IF(VLOOKUP($A106,parlvotes_lh!$A$11:$ZZ$209,286,FALSE)=0,"",VLOOKUP($A106,parlvotes_lh!$A$11:$ZZ$209,286,FALSE)))</f>
        <v/>
      </c>
      <c r="Y106" s="235" t="str">
        <f>IF(ISERROR(VLOOKUP($A106,parlvotes_lh!$A$11:$ZZ$209,306,FALSE))=TRUE,"",IF(VLOOKUP($A106,parlvotes_lh!$A$11:$ZZ$209,306,FALSE)=0,"",VLOOKUP($A106,parlvotes_lh!$A$11:$ZZ$209,306,FALSE)))</f>
        <v/>
      </c>
      <c r="Z106" s="235" t="str">
        <f>IF(ISERROR(VLOOKUP($A106,parlvotes_lh!$A$11:$ZZ$209,326,FALSE))=TRUE,"",IF(VLOOKUP($A106,parlvotes_lh!$A$11:$ZZ$209,326,FALSE)=0,"",VLOOKUP($A106,parlvotes_lh!$A$11:$ZZ$209,326,FALSE)))</f>
        <v/>
      </c>
      <c r="AA106" s="235" t="str">
        <f>IF(ISERROR(VLOOKUP($A106,parlvotes_lh!$A$11:$ZZ$209,346,FALSE))=TRUE,"",IF(VLOOKUP($A106,parlvotes_lh!$A$11:$ZZ$209,346,FALSE)=0,"",VLOOKUP($A106,parlvotes_lh!$A$11:$ZZ$209,346,FALSE)))</f>
        <v/>
      </c>
      <c r="AB106" s="235" t="str">
        <f>IF(ISERROR(VLOOKUP($A106,parlvotes_lh!$A$11:$ZZ$209,366,FALSE))=TRUE,"",IF(VLOOKUP($A106,parlvotes_lh!$A$11:$ZZ$209,366,FALSE)=0,"",VLOOKUP($A106,parlvotes_lh!$A$11:$ZZ$209,366,FALSE)))</f>
        <v/>
      </c>
      <c r="AC106" s="235" t="str">
        <f>IF(ISERROR(VLOOKUP($A106,parlvotes_lh!$A$11:$ZZ$209,386,FALSE))=TRUE,"",IF(VLOOKUP($A106,parlvotes_lh!$A$11:$ZZ$209,386,FALSE)=0,"",VLOOKUP($A106,parlvotes_lh!$A$11:$ZZ$209,386,FALSE)))</f>
        <v/>
      </c>
    </row>
    <row r="107" spans="1:29" ht="13.5" customHeight="1">
      <c r="A107" s="229"/>
      <c r="B107" s="127" t="str">
        <f>IF(A107="","",MID(info_weblinks!$C$3,32,3))</f>
        <v/>
      </c>
      <c r="C107" s="127" t="str">
        <f>IF(info_parties!G116="","",info_parties!G116)</f>
        <v/>
      </c>
      <c r="D107" s="127" t="str">
        <f>IF(info_parties!K116="","",info_parties!K116)</f>
        <v/>
      </c>
      <c r="E107" s="127" t="str">
        <f>IF(info_parties!H116="","",info_parties!H116)</f>
        <v/>
      </c>
      <c r="F107" s="230" t="str">
        <f t="shared" si="4"/>
        <v/>
      </c>
      <c r="G107" s="231" t="str">
        <f t="shared" si="5"/>
        <v/>
      </c>
      <c r="H107" s="232" t="str">
        <f t="shared" si="6"/>
        <v/>
      </c>
      <c r="I107" s="233" t="str">
        <f t="shared" si="7"/>
        <v/>
      </c>
      <c r="J107" s="234" t="str">
        <f>IF(ISERROR(VLOOKUP($A107,parlvotes_lh!$A$11:$ZZ$209,6,FALSE))=TRUE,"",IF(VLOOKUP($A107,parlvotes_lh!$A$11:$ZZ$209,6,FALSE)=0,"",VLOOKUP($A107,parlvotes_lh!$A$11:$ZZ$209,6,FALSE)))</f>
        <v/>
      </c>
      <c r="K107" s="234" t="str">
        <f>IF(ISERROR(VLOOKUP($A107,parlvotes_lh!$A$11:$ZZ$209,26,FALSE))=TRUE,"",IF(VLOOKUP($A107,parlvotes_lh!$A$11:$ZZ$209,26,FALSE)=0,"",VLOOKUP($A107,parlvotes_lh!$A$11:$ZZ$209,26,FALSE)))</f>
        <v/>
      </c>
      <c r="L107" s="234" t="str">
        <f>IF(ISERROR(VLOOKUP($A107,parlvotes_lh!$A$11:$ZZ$209,46,FALSE))=TRUE,"",IF(VLOOKUP($A107,parlvotes_lh!$A$11:$ZZ$209,46,FALSE)=0,"",VLOOKUP($A107,parlvotes_lh!$A$11:$ZZ$209,46,FALSE)))</f>
        <v/>
      </c>
      <c r="M107" s="234" t="str">
        <f>IF(ISERROR(VLOOKUP($A107,parlvotes_lh!$A$11:$ZZ$209,66,FALSE))=TRUE,"",IF(VLOOKUP($A107,parlvotes_lh!$A$11:$ZZ$209,66,FALSE)=0,"",VLOOKUP($A107,parlvotes_lh!$A$11:$ZZ$209,66,FALSE)))</f>
        <v/>
      </c>
      <c r="N107" s="234" t="str">
        <f>IF(ISERROR(VLOOKUP($A107,parlvotes_lh!$A$11:$ZZ$209,86,FALSE))=TRUE,"",IF(VLOOKUP($A107,parlvotes_lh!$A$11:$ZZ$209,86,FALSE)=0,"",VLOOKUP($A107,parlvotes_lh!$A$11:$ZZ$209,86,FALSE)))</f>
        <v/>
      </c>
      <c r="O107" s="234" t="str">
        <f>IF(ISERROR(VLOOKUP($A107,parlvotes_lh!$A$11:$ZZ$209,106,FALSE))=TRUE,"",IF(VLOOKUP($A107,parlvotes_lh!$A$11:$ZZ$209,106,FALSE)=0,"",VLOOKUP($A107,parlvotes_lh!$A$11:$ZZ$209,106,FALSE)))</f>
        <v/>
      </c>
      <c r="P107" s="234" t="str">
        <f>IF(ISERROR(VLOOKUP($A107,parlvotes_lh!$A$11:$ZZ$209,126,FALSE))=TRUE,"",IF(VLOOKUP($A107,parlvotes_lh!$A$11:$ZZ$209,126,FALSE)=0,"",VLOOKUP($A107,parlvotes_lh!$A$11:$ZZ$209,126,FALSE)))</f>
        <v/>
      </c>
      <c r="Q107" s="235" t="str">
        <f>IF(ISERROR(VLOOKUP($A107,parlvotes_lh!$A$11:$ZZ$209,146,FALSE))=TRUE,"",IF(VLOOKUP($A107,parlvotes_lh!$A$11:$ZZ$209,146,FALSE)=0,"",VLOOKUP($A107,parlvotes_lh!$A$11:$ZZ$209,146,FALSE)))</f>
        <v/>
      </c>
      <c r="R107" s="235" t="str">
        <f>IF(ISERROR(VLOOKUP($A107,parlvotes_lh!$A$11:$ZZ$209,166,FALSE))=TRUE,"",IF(VLOOKUP($A107,parlvotes_lh!$A$11:$ZZ$209,166,FALSE)=0,"",VLOOKUP($A107,parlvotes_lh!$A$11:$ZZ$209,166,FALSE)))</f>
        <v/>
      </c>
      <c r="S107" s="235" t="str">
        <f>IF(ISERROR(VLOOKUP($A107,parlvotes_lh!$A$11:$ZZ$209,186,FALSE))=TRUE,"",IF(VLOOKUP($A107,parlvotes_lh!$A$11:$ZZ$209,186,FALSE)=0,"",VLOOKUP($A107,parlvotes_lh!$A$11:$ZZ$209,186,FALSE)))</f>
        <v/>
      </c>
      <c r="T107" s="235" t="str">
        <f>IF(ISERROR(VLOOKUP($A107,parlvotes_lh!$A$11:$ZZ$209,206,FALSE))=TRUE,"",IF(VLOOKUP($A107,parlvotes_lh!$A$11:$ZZ$209,206,FALSE)=0,"",VLOOKUP($A107,parlvotes_lh!$A$11:$ZZ$209,206,FALSE)))</f>
        <v/>
      </c>
      <c r="U107" s="235" t="str">
        <f>IF(ISERROR(VLOOKUP($A107,parlvotes_lh!$A$11:$ZZ$209,226,FALSE))=TRUE,"",IF(VLOOKUP($A107,parlvotes_lh!$A$11:$ZZ$209,226,FALSE)=0,"",VLOOKUP($A107,parlvotes_lh!$A$11:$ZZ$209,226,FALSE)))</f>
        <v/>
      </c>
      <c r="V107" s="235" t="str">
        <f>IF(ISERROR(VLOOKUP($A107,parlvotes_lh!$A$11:$ZZ$209,246,FALSE))=TRUE,"",IF(VLOOKUP($A107,parlvotes_lh!$A$11:$ZZ$209,246,FALSE)=0,"",VLOOKUP($A107,parlvotes_lh!$A$11:$ZZ$209,246,FALSE)))</f>
        <v/>
      </c>
      <c r="W107" s="235" t="str">
        <f>IF(ISERROR(VLOOKUP($A107,parlvotes_lh!$A$11:$ZZ$209,266,FALSE))=TRUE,"",IF(VLOOKUP($A107,parlvotes_lh!$A$11:$ZZ$209,266,FALSE)=0,"",VLOOKUP($A107,parlvotes_lh!$A$11:$ZZ$209,266,FALSE)))</f>
        <v/>
      </c>
      <c r="X107" s="235" t="str">
        <f>IF(ISERROR(VLOOKUP($A107,parlvotes_lh!$A$11:$ZZ$209,286,FALSE))=TRUE,"",IF(VLOOKUP($A107,parlvotes_lh!$A$11:$ZZ$209,286,FALSE)=0,"",VLOOKUP($A107,parlvotes_lh!$A$11:$ZZ$209,286,FALSE)))</f>
        <v/>
      </c>
      <c r="Y107" s="235" t="str">
        <f>IF(ISERROR(VLOOKUP($A107,parlvotes_lh!$A$11:$ZZ$209,306,FALSE))=TRUE,"",IF(VLOOKUP($A107,parlvotes_lh!$A$11:$ZZ$209,306,FALSE)=0,"",VLOOKUP($A107,parlvotes_lh!$A$11:$ZZ$209,306,FALSE)))</f>
        <v/>
      </c>
      <c r="Z107" s="235" t="str">
        <f>IF(ISERROR(VLOOKUP($A107,parlvotes_lh!$A$11:$ZZ$209,326,FALSE))=TRUE,"",IF(VLOOKUP($A107,parlvotes_lh!$A$11:$ZZ$209,326,FALSE)=0,"",VLOOKUP($A107,parlvotes_lh!$A$11:$ZZ$209,326,FALSE)))</f>
        <v/>
      </c>
      <c r="AA107" s="235" t="str">
        <f>IF(ISERROR(VLOOKUP($A107,parlvotes_lh!$A$11:$ZZ$209,346,FALSE))=TRUE,"",IF(VLOOKUP($A107,parlvotes_lh!$A$11:$ZZ$209,346,FALSE)=0,"",VLOOKUP($A107,parlvotes_lh!$A$11:$ZZ$209,346,FALSE)))</f>
        <v/>
      </c>
      <c r="AB107" s="235" t="str">
        <f>IF(ISERROR(VLOOKUP($A107,parlvotes_lh!$A$11:$ZZ$209,366,FALSE))=TRUE,"",IF(VLOOKUP($A107,parlvotes_lh!$A$11:$ZZ$209,366,FALSE)=0,"",VLOOKUP($A107,parlvotes_lh!$A$11:$ZZ$209,366,FALSE)))</f>
        <v/>
      </c>
      <c r="AC107" s="235" t="str">
        <f>IF(ISERROR(VLOOKUP($A107,parlvotes_lh!$A$11:$ZZ$209,386,FALSE))=TRUE,"",IF(VLOOKUP($A107,parlvotes_lh!$A$11:$ZZ$209,386,FALSE)=0,"",VLOOKUP($A107,parlvotes_lh!$A$11:$ZZ$209,386,FALSE)))</f>
        <v/>
      </c>
    </row>
    <row r="108" spans="1:29" ht="13.5" customHeight="1">
      <c r="A108" s="229"/>
      <c r="B108" s="127" t="str">
        <f>IF(A108="","",MID(info_weblinks!$C$3,32,3))</f>
        <v/>
      </c>
      <c r="C108" s="127" t="str">
        <f>IF(info_parties!G117="","",info_parties!G117)</f>
        <v/>
      </c>
      <c r="D108" s="127" t="str">
        <f>IF(info_parties!K117="","",info_parties!K117)</f>
        <v/>
      </c>
      <c r="E108" s="127" t="str">
        <f>IF(info_parties!H117="","",info_parties!H117)</f>
        <v/>
      </c>
      <c r="F108" s="230" t="str">
        <f t="shared" si="4"/>
        <v/>
      </c>
      <c r="G108" s="231" t="str">
        <f t="shared" si="5"/>
        <v/>
      </c>
      <c r="H108" s="232" t="str">
        <f t="shared" si="6"/>
        <v/>
      </c>
      <c r="I108" s="233" t="str">
        <f t="shared" si="7"/>
        <v/>
      </c>
      <c r="J108" s="234" t="str">
        <f>IF(ISERROR(VLOOKUP($A108,parlvotes_lh!$A$11:$ZZ$209,6,FALSE))=TRUE,"",IF(VLOOKUP($A108,parlvotes_lh!$A$11:$ZZ$209,6,FALSE)=0,"",VLOOKUP($A108,parlvotes_lh!$A$11:$ZZ$209,6,FALSE)))</f>
        <v/>
      </c>
      <c r="K108" s="234" t="str">
        <f>IF(ISERROR(VLOOKUP($A108,parlvotes_lh!$A$11:$ZZ$209,26,FALSE))=TRUE,"",IF(VLOOKUP($A108,parlvotes_lh!$A$11:$ZZ$209,26,FALSE)=0,"",VLOOKUP($A108,parlvotes_lh!$A$11:$ZZ$209,26,FALSE)))</f>
        <v/>
      </c>
      <c r="L108" s="234" t="str">
        <f>IF(ISERROR(VLOOKUP($A108,parlvotes_lh!$A$11:$ZZ$209,46,FALSE))=TRUE,"",IF(VLOOKUP($A108,parlvotes_lh!$A$11:$ZZ$209,46,FALSE)=0,"",VLOOKUP($A108,parlvotes_lh!$A$11:$ZZ$209,46,FALSE)))</f>
        <v/>
      </c>
      <c r="M108" s="234" t="str">
        <f>IF(ISERROR(VLOOKUP($A108,parlvotes_lh!$A$11:$ZZ$209,66,FALSE))=TRUE,"",IF(VLOOKUP($A108,parlvotes_lh!$A$11:$ZZ$209,66,FALSE)=0,"",VLOOKUP($A108,parlvotes_lh!$A$11:$ZZ$209,66,FALSE)))</f>
        <v/>
      </c>
      <c r="N108" s="234" t="str">
        <f>IF(ISERROR(VLOOKUP($A108,parlvotes_lh!$A$11:$ZZ$209,86,FALSE))=TRUE,"",IF(VLOOKUP($A108,parlvotes_lh!$A$11:$ZZ$209,86,FALSE)=0,"",VLOOKUP($A108,parlvotes_lh!$A$11:$ZZ$209,86,FALSE)))</f>
        <v/>
      </c>
      <c r="O108" s="234" t="str">
        <f>IF(ISERROR(VLOOKUP($A108,parlvotes_lh!$A$11:$ZZ$209,106,FALSE))=TRUE,"",IF(VLOOKUP($A108,parlvotes_lh!$A$11:$ZZ$209,106,FALSE)=0,"",VLOOKUP($A108,parlvotes_lh!$A$11:$ZZ$209,106,FALSE)))</f>
        <v/>
      </c>
      <c r="P108" s="234" t="str">
        <f>IF(ISERROR(VLOOKUP($A108,parlvotes_lh!$A$11:$ZZ$209,126,FALSE))=TRUE,"",IF(VLOOKUP($A108,parlvotes_lh!$A$11:$ZZ$209,126,FALSE)=0,"",VLOOKUP($A108,parlvotes_lh!$A$11:$ZZ$209,126,FALSE)))</f>
        <v/>
      </c>
      <c r="Q108" s="235" t="str">
        <f>IF(ISERROR(VLOOKUP($A108,parlvotes_lh!$A$11:$ZZ$209,146,FALSE))=TRUE,"",IF(VLOOKUP($A108,parlvotes_lh!$A$11:$ZZ$209,146,FALSE)=0,"",VLOOKUP($A108,parlvotes_lh!$A$11:$ZZ$209,146,FALSE)))</f>
        <v/>
      </c>
      <c r="R108" s="235" t="str">
        <f>IF(ISERROR(VLOOKUP($A108,parlvotes_lh!$A$11:$ZZ$209,166,FALSE))=TRUE,"",IF(VLOOKUP($A108,parlvotes_lh!$A$11:$ZZ$209,166,FALSE)=0,"",VLOOKUP($A108,parlvotes_lh!$A$11:$ZZ$209,166,FALSE)))</f>
        <v/>
      </c>
      <c r="S108" s="235" t="str">
        <f>IF(ISERROR(VLOOKUP($A108,parlvotes_lh!$A$11:$ZZ$209,186,FALSE))=TRUE,"",IF(VLOOKUP($A108,parlvotes_lh!$A$11:$ZZ$209,186,FALSE)=0,"",VLOOKUP($A108,parlvotes_lh!$A$11:$ZZ$209,186,FALSE)))</f>
        <v/>
      </c>
      <c r="T108" s="235" t="str">
        <f>IF(ISERROR(VLOOKUP($A108,parlvotes_lh!$A$11:$ZZ$209,206,FALSE))=TRUE,"",IF(VLOOKUP($A108,parlvotes_lh!$A$11:$ZZ$209,206,FALSE)=0,"",VLOOKUP($A108,parlvotes_lh!$A$11:$ZZ$209,206,FALSE)))</f>
        <v/>
      </c>
      <c r="U108" s="235" t="str">
        <f>IF(ISERROR(VLOOKUP($A108,parlvotes_lh!$A$11:$ZZ$209,226,FALSE))=TRUE,"",IF(VLOOKUP($A108,parlvotes_lh!$A$11:$ZZ$209,226,FALSE)=0,"",VLOOKUP($A108,parlvotes_lh!$A$11:$ZZ$209,226,FALSE)))</f>
        <v/>
      </c>
      <c r="V108" s="235" t="str">
        <f>IF(ISERROR(VLOOKUP($A108,parlvotes_lh!$A$11:$ZZ$209,246,FALSE))=TRUE,"",IF(VLOOKUP($A108,parlvotes_lh!$A$11:$ZZ$209,246,FALSE)=0,"",VLOOKUP($A108,parlvotes_lh!$A$11:$ZZ$209,246,FALSE)))</f>
        <v/>
      </c>
      <c r="W108" s="235" t="str">
        <f>IF(ISERROR(VLOOKUP($A108,parlvotes_lh!$A$11:$ZZ$209,266,FALSE))=TRUE,"",IF(VLOOKUP($A108,parlvotes_lh!$A$11:$ZZ$209,266,FALSE)=0,"",VLOOKUP($A108,parlvotes_lh!$A$11:$ZZ$209,266,FALSE)))</f>
        <v/>
      </c>
      <c r="X108" s="235" t="str">
        <f>IF(ISERROR(VLOOKUP($A108,parlvotes_lh!$A$11:$ZZ$209,286,FALSE))=TRUE,"",IF(VLOOKUP($A108,parlvotes_lh!$A$11:$ZZ$209,286,FALSE)=0,"",VLOOKUP($A108,parlvotes_lh!$A$11:$ZZ$209,286,FALSE)))</f>
        <v/>
      </c>
      <c r="Y108" s="235" t="str">
        <f>IF(ISERROR(VLOOKUP($A108,parlvotes_lh!$A$11:$ZZ$209,306,FALSE))=TRUE,"",IF(VLOOKUP($A108,parlvotes_lh!$A$11:$ZZ$209,306,FALSE)=0,"",VLOOKUP($A108,parlvotes_lh!$A$11:$ZZ$209,306,FALSE)))</f>
        <v/>
      </c>
      <c r="Z108" s="235" t="str">
        <f>IF(ISERROR(VLOOKUP($A108,parlvotes_lh!$A$11:$ZZ$209,326,FALSE))=TRUE,"",IF(VLOOKUP($A108,parlvotes_lh!$A$11:$ZZ$209,326,FALSE)=0,"",VLOOKUP($A108,parlvotes_lh!$A$11:$ZZ$209,326,FALSE)))</f>
        <v/>
      </c>
      <c r="AA108" s="235" t="str">
        <f>IF(ISERROR(VLOOKUP($A108,parlvotes_lh!$A$11:$ZZ$209,346,FALSE))=TRUE,"",IF(VLOOKUP($A108,parlvotes_lh!$A$11:$ZZ$209,346,FALSE)=0,"",VLOOKUP($A108,parlvotes_lh!$A$11:$ZZ$209,346,FALSE)))</f>
        <v/>
      </c>
      <c r="AB108" s="235" t="str">
        <f>IF(ISERROR(VLOOKUP($A108,parlvotes_lh!$A$11:$ZZ$209,366,FALSE))=TRUE,"",IF(VLOOKUP($A108,parlvotes_lh!$A$11:$ZZ$209,366,FALSE)=0,"",VLOOKUP($A108,parlvotes_lh!$A$11:$ZZ$209,366,FALSE)))</f>
        <v/>
      </c>
      <c r="AC108" s="235" t="str">
        <f>IF(ISERROR(VLOOKUP($A108,parlvotes_lh!$A$11:$ZZ$209,386,FALSE))=TRUE,"",IF(VLOOKUP($A108,parlvotes_lh!$A$11:$ZZ$209,386,FALSE)=0,"",VLOOKUP($A108,parlvotes_lh!$A$11:$ZZ$209,386,FALSE)))</f>
        <v/>
      </c>
    </row>
    <row r="109" spans="1:29" ht="13.5" customHeight="1">
      <c r="A109" s="229"/>
      <c r="B109" s="127" t="str">
        <f>IF(A109="","",MID(info_weblinks!$C$3,32,3))</f>
        <v/>
      </c>
      <c r="C109" s="127" t="str">
        <f>IF(info_parties!G118="","",info_parties!G118)</f>
        <v/>
      </c>
      <c r="D109" s="127" t="str">
        <f>IF(info_parties!K118="","",info_parties!K118)</f>
        <v/>
      </c>
      <c r="E109" s="127" t="str">
        <f>IF(info_parties!H118="","",info_parties!H118)</f>
        <v/>
      </c>
      <c r="F109" s="230" t="str">
        <f t="shared" si="4"/>
        <v/>
      </c>
      <c r="G109" s="231" t="str">
        <f t="shared" si="5"/>
        <v/>
      </c>
      <c r="H109" s="232" t="str">
        <f t="shared" si="6"/>
        <v/>
      </c>
      <c r="I109" s="233" t="str">
        <f t="shared" si="7"/>
        <v/>
      </c>
      <c r="J109" s="234" t="str">
        <f>IF(ISERROR(VLOOKUP($A109,parlvotes_lh!$A$11:$ZZ$209,6,FALSE))=TRUE,"",IF(VLOOKUP($A109,parlvotes_lh!$A$11:$ZZ$209,6,FALSE)=0,"",VLOOKUP($A109,parlvotes_lh!$A$11:$ZZ$209,6,FALSE)))</f>
        <v/>
      </c>
      <c r="K109" s="234" t="str">
        <f>IF(ISERROR(VLOOKUP($A109,parlvotes_lh!$A$11:$ZZ$209,26,FALSE))=TRUE,"",IF(VLOOKUP($A109,parlvotes_lh!$A$11:$ZZ$209,26,FALSE)=0,"",VLOOKUP($A109,parlvotes_lh!$A$11:$ZZ$209,26,FALSE)))</f>
        <v/>
      </c>
      <c r="L109" s="234" t="str">
        <f>IF(ISERROR(VLOOKUP($A109,parlvotes_lh!$A$11:$ZZ$209,46,FALSE))=TRUE,"",IF(VLOOKUP($A109,parlvotes_lh!$A$11:$ZZ$209,46,FALSE)=0,"",VLOOKUP($A109,parlvotes_lh!$A$11:$ZZ$209,46,FALSE)))</f>
        <v/>
      </c>
      <c r="M109" s="234" t="str">
        <f>IF(ISERROR(VLOOKUP($A109,parlvotes_lh!$A$11:$ZZ$209,66,FALSE))=TRUE,"",IF(VLOOKUP($A109,parlvotes_lh!$A$11:$ZZ$209,66,FALSE)=0,"",VLOOKUP($A109,parlvotes_lh!$A$11:$ZZ$209,66,FALSE)))</f>
        <v/>
      </c>
      <c r="N109" s="234" t="str">
        <f>IF(ISERROR(VLOOKUP($A109,parlvotes_lh!$A$11:$ZZ$209,86,FALSE))=TRUE,"",IF(VLOOKUP($A109,parlvotes_lh!$A$11:$ZZ$209,86,FALSE)=0,"",VLOOKUP($A109,parlvotes_lh!$A$11:$ZZ$209,86,FALSE)))</f>
        <v/>
      </c>
      <c r="O109" s="234" t="str">
        <f>IF(ISERROR(VLOOKUP($A109,parlvotes_lh!$A$11:$ZZ$209,106,FALSE))=TRUE,"",IF(VLOOKUP($A109,parlvotes_lh!$A$11:$ZZ$209,106,FALSE)=0,"",VLOOKUP($A109,parlvotes_lh!$A$11:$ZZ$209,106,FALSE)))</f>
        <v/>
      </c>
      <c r="P109" s="234" t="str">
        <f>IF(ISERROR(VLOOKUP($A109,parlvotes_lh!$A$11:$ZZ$209,126,FALSE))=TRUE,"",IF(VLOOKUP($A109,parlvotes_lh!$A$11:$ZZ$209,126,FALSE)=0,"",VLOOKUP($A109,parlvotes_lh!$A$11:$ZZ$209,126,FALSE)))</f>
        <v/>
      </c>
      <c r="Q109" s="235" t="str">
        <f>IF(ISERROR(VLOOKUP($A109,parlvotes_lh!$A$11:$ZZ$209,146,FALSE))=TRUE,"",IF(VLOOKUP($A109,parlvotes_lh!$A$11:$ZZ$209,146,FALSE)=0,"",VLOOKUP($A109,parlvotes_lh!$A$11:$ZZ$209,146,FALSE)))</f>
        <v/>
      </c>
      <c r="R109" s="235" t="str">
        <f>IF(ISERROR(VLOOKUP($A109,parlvotes_lh!$A$11:$ZZ$209,166,FALSE))=TRUE,"",IF(VLOOKUP($A109,parlvotes_lh!$A$11:$ZZ$209,166,FALSE)=0,"",VLOOKUP($A109,parlvotes_lh!$A$11:$ZZ$209,166,FALSE)))</f>
        <v/>
      </c>
      <c r="S109" s="235" t="str">
        <f>IF(ISERROR(VLOOKUP($A109,parlvotes_lh!$A$11:$ZZ$209,186,FALSE))=TRUE,"",IF(VLOOKUP($A109,parlvotes_lh!$A$11:$ZZ$209,186,FALSE)=0,"",VLOOKUP($A109,parlvotes_lh!$A$11:$ZZ$209,186,FALSE)))</f>
        <v/>
      </c>
      <c r="T109" s="235" t="str">
        <f>IF(ISERROR(VLOOKUP($A109,parlvotes_lh!$A$11:$ZZ$209,206,FALSE))=TRUE,"",IF(VLOOKUP($A109,parlvotes_lh!$A$11:$ZZ$209,206,FALSE)=0,"",VLOOKUP($A109,parlvotes_lh!$A$11:$ZZ$209,206,FALSE)))</f>
        <v/>
      </c>
      <c r="U109" s="235" t="str">
        <f>IF(ISERROR(VLOOKUP($A109,parlvotes_lh!$A$11:$ZZ$209,226,FALSE))=TRUE,"",IF(VLOOKUP($A109,parlvotes_lh!$A$11:$ZZ$209,226,FALSE)=0,"",VLOOKUP($A109,parlvotes_lh!$A$11:$ZZ$209,226,FALSE)))</f>
        <v/>
      </c>
      <c r="V109" s="235" t="str">
        <f>IF(ISERROR(VLOOKUP($A109,parlvotes_lh!$A$11:$ZZ$209,246,FALSE))=TRUE,"",IF(VLOOKUP($A109,parlvotes_lh!$A$11:$ZZ$209,246,FALSE)=0,"",VLOOKUP($A109,parlvotes_lh!$A$11:$ZZ$209,246,FALSE)))</f>
        <v/>
      </c>
      <c r="W109" s="235" t="str">
        <f>IF(ISERROR(VLOOKUP($A109,parlvotes_lh!$A$11:$ZZ$209,266,FALSE))=TRUE,"",IF(VLOOKUP($A109,parlvotes_lh!$A$11:$ZZ$209,266,FALSE)=0,"",VLOOKUP($A109,parlvotes_lh!$A$11:$ZZ$209,266,FALSE)))</f>
        <v/>
      </c>
      <c r="X109" s="235" t="str">
        <f>IF(ISERROR(VLOOKUP($A109,parlvotes_lh!$A$11:$ZZ$209,286,FALSE))=TRUE,"",IF(VLOOKUP($A109,parlvotes_lh!$A$11:$ZZ$209,286,FALSE)=0,"",VLOOKUP($A109,parlvotes_lh!$A$11:$ZZ$209,286,FALSE)))</f>
        <v/>
      </c>
      <c r="Y109" s="235" t="str">
        <f>IF(ISERROR(VLOOKUP($A109,parlvotes_lh!$A$11:$ZZ$209,306,FALSE))=TRUE,"",IF(VLOOKUP($A109,parlvotes_lh!$A$11:$ZZ$209,306,FALSE)=0,"",VLOOKUP($A109,parlvotes_lh!$A$11:$ZZ$209,306,FALSE)))</f>
        <v/>
      </c>
      <c r="Z109" s="235" t="str">
        <f>IF(ISERROR(VLOOKUP($A109,parlvotes_lh!$A$11:$ZZ$209,326,FALSE))=TRUE,"",IF(VLOOKUP($A109,parlvotes_lh!$A$11:$ZZ$209,326,FALSE)=0,"",VLOOKUP($A109,parlvotes_lh!$A$11:$ZZ$209,326,FALSE)))</f>
        <v/>
      </c>
      <c r="AA109" s="235" t="str">
        <f>IF(ISERROR(VLOOKUP($A109,parlvotes_lh!$A$11:$ZZ$209,346,FALSE))=TRUE,"",IF(VLOOKUP($A109,parlvotes_lh!$A$11:$ZZ$209,346,FALSE)=0,"",VLOOKUP($A109,parlvotes_lh!$A$11:$ZZ$209,346,FALSE)))</f>
        <v/>
      </c>
      <c r="AB109" s="235" t="str">
        <f>IF(ISERROR(VLOOKUP($A109,parlvotes_lh!$A$11:$ZZ$209,366,FALSE))=TRUE,"",IF(VLOOKUP($A109,parlvotes_lh!$A$11:$ZZ$209,366,FALSE)=0,"",VLOOKUP($A109,parlvotes_lh!$A$11:$ZZ$209,366,FALSE)))</f>
        <v/>
      </c>
      <c r="AC109" s="235" t="str">
        <f>IF(ISERROR(VLOOKUP($A109,parlvotes_lh!$A$11:$ZZ$209,386,FALSE))=TRUE,"",IF(VLOOKUP($A109,parlvotes_lh!$A$11:$ZZ$209,386,FALSE)=0,"",VLOOKUP($A109,parlvotes_lh!$A$11:$ZZ$209,386,FALSE)))</f>
        <v/>
      </c>
    </row>
    <row r="110" spans="1:29" ht="13.5" customHeight="1">
      <c r="A110" s="229"/>
      <c r="B110" s="127" t="str">
        <f>IF(A110="","",MID(info_weblinks!$C$3,32,3))</f>
        <v/>
      </c>
      <c r="C110" s="127" t="str">
        <f>IF(info_parties!G119="","",info_parties!G119)</f>
        <v/>
      </c>
      <c r="D110" s="127" t="str">
        <f>IF(info_parties!K119="","",info_parties!K119)</f>
        <v/>
      </c>
      <c r="E110" s="127" t="str">
        <f>IF(info_parties!H119="","",info_parties!H119)</f>
        <v/>
      </c>
      <c r="F110" s="230" t="str">
        <f t="shared" si="4"/>
        <v/>
      </c>
      <c r="G110" s="231" t="str">
        <f t="shared" si="5"/>
        <v/>
      </c>
      <c r="H110" s="232" t="str">
        <f t="shared" si="6"/>
        <v/>
      </c>
      <c r="I110" s="233" t="str">
        <f t="shared" si="7"/>
        <v/>
      </c>
      <c r="J110" s="234" t="str">
        <f>IF(ISERROR(VLOOKUP($A110,parlvotes_lh!$A$11:$ZZ$209,6,FALSE))=TRUE,"",IF(VLOOKUP($A110,parlvotes_lh!$A$11:$ZZ$209,6,FALSE)=0,"",VLOOKUP($A110,parlvotes_lh!$A$11:$ZZ$209,6,FALSE)))</f>
        <v/>
      </c>
      <c r="K110" s="234" t="str">
        <f>IF(ISERROR(VLOOKUP($A110,parlvotes_lh!$A$11:$ZZ$209,26,FALSE))=TRUE,"",IF(VLOOKUP($A110,parlvotes_lh!$A$11:$ZZ$209,26,FALSE)=0,"",VLOOKUP($A110,parlvotes_lh!$A$11:$ZZ$209,26,FALSE)))</f>
        <v/>
      </c>
      <c r="L110" s="234" t="str">
        <f>IF(ISERROR(VLOOKUP($A110,parlvotes_lh!$A$11:$ZZ$209,46,FALSE))=TRUE,"",IF(VLOOKUP($A110,parlvotes_lh!$A$11:$ZZ$209,46,FALSE)=0,"",VLOOKUP($A110,parlvotes_lh!$A$11:$ZZ$209,46,FALSE)))</f>
        <v/>
      </c>
      <c r="M110" s="234" t="str">
        <f>IF(ISERROR(VLOOKUP($A110,parlvotes_lh!$A$11:$ZZ$209,66,FALSE))=TRUE,"",IF(VLOOKUP($A110,parlvotes_lh!$A$11:$ZZ$209,66,FALSE)=0,"",VLOOKUP($A110,parlvotes_lh!$A$11:$ZZ$209,66,FALSE)))</f>
        <v/>
      </c>
      <c r="N110" s="234" t="str">
        <f>IF(ISERROR(VLOOKUP($A110,parlvotes_lh!$A$11:$ZZ$209,86,FALSE))=TRUE,"",IF(VLOOKUP($A110,parlvotes_lh!$A$11:$ZZ$209,86,FALSE)=0,"",VLOOKUP($A110,parlvotes_lh!$A$11:$ZZ$209,86,FALSE)))</f>
        <v/>
      </c>
      <c r="O110" s="234" t="str">
        <f>IF(ISERROR(VLOOKUP($A110,parlvotes_lh!$A$11:$ZZ$209,106,FALSE))=TRUE,"",IF(VLOOKUP($A110,parlvotes_lh!$A$11:$ZZ$209,106,FALSE)=0,"",VLOOKUP($A110,parlvotes_lh!$A$11:$ZZ$209,106,FALSE)))</f>
        <v/>
      </c>
      <c r="P110" s="234" t="str">
        <f>IF(ISERROR(VLOOKUP($A110,parlvotes_lh!$A$11:$ZZ$209,126,FALSE))=TRUE,"",IF(VLOOKUP($A110,parlvotes_lh!$A$11:$ZZ$209,126,FALSE)=0,"",VLOOKUP($A110,parlvotes_lh!$A$11:$ZZ$209,126,FALSE)))</f>
        <v/>
      </c>
      <c r="Q110" s="235" t="str">
        <f>IF(ISERROR(VLOOKUP($A110,parlvotes_lh!$A$11:$ZZ$209,146,FALSE))=TRUE,"",IF(VLOOKUP($A110,parlvotes_lh!$A$11:$ZZ$209,146,FALSE)=0,"",VLOOKUP($A110,parlvotes_lh!$A$11:$ZZ$209,146,FALSE)))</f>
        <v/>
      </c>
      <c r="R110" s="235" t="str">
        <f>IF(ISERROR(VLOOKUP($A110,parlvotes_lh!$A$11:$ZZ$209,166,FALSE))=TRUE,"",IF(VLOOKUP($A110,parlvotes_lh!$A$11:$ZZ$209,166,FALSE)=0,"",VLOOKUP($A110,parlvotes_lh!$A$11:$ZZ$209,166,FALSE)))</f>
        <v/>
      </c>
      <c r="S110" s="235" t="str">
        <f>IF(ISERROR(VLOOKUP($A110,parlvotes_lh!$A$11:$ZZ$209,186,FALSE))=TRUE,"",IF(VLOOKUP($A110,parlvotes_lh!$A$11:$ZZ$209,186,FALSE)=0,"",VLOOKUP($A110,parlvotes_lh!$A$11:$ZZ$209,186,FALSE)))</f>
        <v/>
      </c>
      <c r="T110" s="235" t="str">
        <f>IF(ISERROR(VLOOKUP($A110,parlvotes_lh!$A$11:$ZZ$209,206,FALSE))=TRUE,"",IF(VLOOKUP($A110,parlvotes_lh!$A$11:$ZZ$209,206,FALSE)=0,"",VLOOKUP($A110,parlvotes_lh!$A$11:$ZZ$209,206,FALSE)))</f>
        <v/>
      </c>
      <c r="U110" s="235" t="str">
        <f>IF(ISERROR(VLOOKUP($A110,parlvotes_lh!$A$11:$ZZ$209,226,FALSE))=TRUE,"",IF(VLOOKUP($A110,parlvotes_lh!$A$11:$ZZ$209,226,FALSE)=0,"",VLOOKUP($A110,parlvotes_lh!$A$11:$ZZ$209,226,FALSE)))</f>
        <v/>
      </c>
      <c r="V110" s="235" t="str">
        <f>IF(ISERROR(VLOOKUP($A110,parlvotes_lh!$A$11:$ZZ$209,246,FALSE))=TRUE,"",IF(VLOOKUP($A110,parlvotes_lh!$A$11:$ZZ$209,246,FALSE)=0,"",VLOOKUP($A110,parlvotes_lh!$A$11:$ZZ$209,246,FALSE)))</f>
        <v/>
      </c>
      <c r="W110" s="235" t="str">
        <f>IF(ISERROR(VLOOKUP($A110,parlvotes_lh!$A$11:$ZZ$209,266,FALSE))=TRUE,"",IF(VLOOKUP($A110,parlvotes_lh!$A$11:$ZZ$209,266,FALSE)=0,"",VLOOKUP($A110,parlvotes_lh!$A$11:$ZZ$209,266,FALSE)))</f>
        <v/>
      </c>
      <c r="X110" s="235" t="str">
        <f>IF(ISERROR(VLOOKUP($A110,parlvotes_lh!$A$11:$ZZ$209,286,FALSE))=TRUE,"",IF(VLOOKUP($A110,parlvotes_lh!$A$11:$ZZ$209,286,FALSE)=0,"",VLOOKUP($A110,parlvotes_lh!$A$11:$ZZ$209,286,FALSE)))</f>
        <v/>
      </c>
      <c r="Y110" s="235" t="str">
        <f>IF(ISERROR(VLOOKUP($A110,parlvotes_lh!$A$11:$ZZ$209,306,FALSE))=TRUE,"",IF(VLOOKUP($A110,parlvotes_lh!$A$11:$ZZ$209,306,FALSE)=0,"",VLOOKUP($A110,parlvotes_lh!$A$11:$ZZ$209,306,FALSE)))</f>
        <v/>
      </c>
      <c r="Z110" s="235" t="str">
        <f>IF(ISERROR(VLOOKUP($A110,parlvotes_lh!$A$11:$ZZ$209,326,FALSE))=TRUE,"",IF(VLOOKUP($A110,parlvotes_lh!$A$11:$ZZ$209,326,FALSE)=0,"",VLOOKUP($A110,parlvotes_lh!$A$11:$ZZ$209,326,FALSE)))</f>
        <v/>
      </c>
      <c r="AA110" s="235" t="str">
        <f>IF(ISERROR(VLOOKUP($A110,parlvotes_lh!$A$11:$ZZ$209,346,FALSE))=TRUE,"",IF(VLOOKUP($A110,parlvotes_lh!$A$11:$ZZ$209,346,FALSE)=0,"",VLOOKUP($A110,parlvotes_lh!$A$11:$ZZ$209,346,FALSE)))</f>
        <v/>
      </c>
      <c r="AB110" s="235" t="str">
        <f>IF(ISERROR(VLOOKUP($A110,parlvotes_lh!$A$11:$ZZ$209,366,FALSE))=TRUE,"",IF(VLOOKUP($A110,parlvotes_lh!$A$11:$ZZ$209,366,FALSE)=0,"",VLOOKUP($A110,parlvotes_lh!$A$11:$ZZ$209,366,FALSE)))</f>
        <v/>
      </c>
      <c r="AC110" s="235" t="str">
        <f>IF(ISERROR(VLOOKUP($A110,parlvotes_lh!$A$11:$ZZ$209,386,FALSE))=TRUE,"",IF(VLOOKUP($A110,parlvotes_lh!$A$11:$ZZ$209,386,FALSE)=0,"",VLOOKUP($A110,parlvotes_lh!$A$11:$ZZ$209,386,FALSE)))</f>
        <v/>
      </c>
    </row>
    <row r="111" spans="1:29" ht="13.5" customHeight="1">
      <c r="A111" s="229"/>
      <c r="B111" s="127" t="str">
        <f>IF(A111="","",MID(info_weblinks!$C$3,32,3))</f>
        <v/>
      </c>
      <c r="C111" s="127" t="str">
        <f>IF(info_parties!G120="","",info_parties!G120)</f>
        <v/>
      </c>
      <c r="D111" s="127" t="str">
        <f>IF(info_parties!K120="","",info_parties!K120)</f>
        <v/>
      </c>
      <c r="E111" s="127" t="str">
        <f>IF(info_parties!H120="","",info_parties!H120)</f>
        <v/>
      </c>
      <c r="F111" s="230" t="str">
        <f t="shared" si="4"/>
        <v/>
      </c>
      <c r="G111" s="231" t="str">
        <f t="shared" si="5"/>
        <v/>
      </c>
      <c r="H111" s="232" t="str">
        <f t="shared" si="6"/>
        <v/>
      </c>
      <c r="I111" s="233" t="str">
        <f t="shared" si="7"/>
        <v/>
      </c>
      <c r="J111" s="234" t="str">
        <f>IF(ISERROR(VLOOKUP($A111,parlvotes_lh!$A$11:$ZZ$209,6,FALSE))=TRUE,"",IF(VLOOKUP($A111,parlvotes_lh!$A$11:$ZZ$209,6,FALSE)=0,"",VLOOKUP($A111,parlvotes_lh!$A$11:$ZZ$209,6,FALSE)))</f>
        <v/>
      </c>
      <c r="K111" s="234" t="str">
        <f>IF(ISERROR(VLOOKUP($A111,parlvotes_lh!$A$11:$ZZ$209,26,FALSE))=TRUE,"",IF(VLOOKUP($A111,parlvotes_lh!$A$11:$ZZ$209,26,FALSE)=0,"",VLOOKUP($A111,parlvotes_lh!$A$11:$ZZ$209,26,FALSE)))</f>
        <v/>
      </c>
      <c r="L111" s="234" t="str">
        <f>IF(ISERROR(VLOOKUP($A111,parlvotes_lh!$A$11:$ZZ$209,46,FALSE))=TRUE,"",IF(VLOOKUP($A111,parlvotes_lh!$A$11:$ZZ$209,46,FALSE)=0,"",VLOOKUP($A111,parlvotes_lh!$A$11:$ZZ$209,46,FALSE)))</f>
        <v/>
      </c>
      <c r="M111" s="234" t="str">
        <f>IF(ISERROR(VLOOKUP($A111,parlvotes_lh!$A$11:$ZZ$209,66,FALSE))=TRUE,"",IF(VLOOKUP($A111,parlvotes_lh!$A$11:$ZZ$209,66,FALSE)=0,"",VLOOKUP($A111,parlvotes_lh!$A$11:$ZZ$209,66,FALSE)))</f>
        <v/>
      </c>
      <c r="N111" s="234" t="str">
        <f>IF(ISERROR(VLOOKUP($A111,parlvotes_lh!$A$11:$ZZ$209,86,FALSE))=TRUE,"",IF(VLOOKUP($A111,parlvotes_lh!$A$11:$ZZ$209,86,FALSE)=0,"",VLOOKUP($A111,parlvotes_lh!$A$11:$ZZ$209,86,FALSE)))</f>
        <v/>
      </c>
      <c r="O111" s="234" t="str">
        <f>IF(ISERROR(VLOOKUP($A111,parlvotes_lh!$A$11:$ZZ$209,106,FALSE))=TRUE,"",IF(VLOOKUP($A111,parlvotes_lh!$A$11:$ZZ$209,106,FALSE)=0,"",VLOOKUP($A111,parlvotes_lh!$A$11:$ZZ$209,106,FALSE)))</f>
        <v/>
      </c>
      <c r="P111" s="234" t="str">
        <f>IF(ISERROR(VLOOKUP($A111,parlvotes_lh!$A$11:$ZZ$209,126,FALSE))=TRUE,"",IF(VLOOKUP($A111,parlvotes_lh!$A$11:$ZZ$209,126,FALSE)=0,"",VLOOKUP($A111,parlvotes_lh!$A$11:$ZZ$209,126,FALSE)))</f>
        <v/>
      </c>
      <c r="Q111" s="235" t="str">
        <f>IF(ISERROR(VLOOKUP($A111,parlvotes_lh!$A$11:$ZZ$209,146,FALSE))=TRUE,"",IF(VLOOKUP($A111,parlvotes_lh!$A$11:$ZZ$209,146,FALSE)=0,"",VLOOKUP($A111,parlvotes_lh!$A$11:$ZZ$209,146,FALSE)))</f>
        <v/>
      </c>
      <c r="R111" s="235" t="str">
        <f>IF(ISERROR(VLOOKUP($A111,parlvotes_lh!$A$11:$ZZ$209,166,FALSE))=TRUE,"",IF(VLOOKUP($A111,parlvotes_lh!$A$11:$ZZ$209,166,FALSE)=0,"",VLOOKUP($A111,parlvotes_lh!$A$11:$ZZ$209,166,FALSE)))</f>
        <v/>
      </c>
      <c r="S111" s="235" t="str">
        <f>IF(ISERROR(VLOOKUP($A111,parlvotes_lh!$A$11:$ZZ$209,186,FALSE))=TRUE,"",IF(VLOOKUP($A111,parlvotes_lh!$A$11:$ZZ$209,186,FALSE)=0,"",VLOOKUP($A111,parlvotes_lh!$A$11:$ZZ$209,186,FALSE)))</f>
        <v/>
      </c>
      <c r="T111" s="235" t="str">
        <f>IF(ISERROR(VLOOKUP($A111,parlvotes_lh!$A$11:$ZZ$209,206,FALSE))=TRUE,"",IF(VLOOKUP($A111,parlvotes_lh!$A$11:$ZZ$209,206,FALSE)=0,"",VLOOKUP($A111,parlvotes_lh!$A$11:$ZZ$209,206,FALSE)))</f>
        <v/>
      </c>
      <c r="U111" s="235" t="str">
        <f>IF(ISERROR(VLOOKUP($A111,parlvotes_lh!$A$11:$ZZ$209,226,FALSE))=TRUE,"",IF(VLOOKUP($A111,parlvotes_lh!$A$11:$ZZ$209,226,FALSE)=0,"",VLOOKUP($A111,parlvotes_lh!$A$11:$ZZ$209,226,FALSE)))</f>
        <v/>
      </c>
      <c r="V111" s="235" t="str">
        <f>IF(ISERROR(VLOOKUP($A111,parlvotes_lh!$A$11:$ZZ$209,246,FALSE))=TRUE,"",IF(VLOOKUP($A111,parlvotes_lh!$A$11:$ZZ$209,246,FALSE)=0,"",VLOOKUP($A111,parlvotes_lh!$A$11:$ZZ$209,246,FALSE)))</f>
        <v/>
      </c>
      <c r="W111" s="235" t="str">
        <f>IF(ISERROR(VLOOKUP($A111,parlvotes_lh!$A$11:$ZZ$209,266,FALSE))=TRUE,"",IF(VLOOKUP($A111,parlvotes_lh!$A$11:$ZZ$209,266,FALSE)=0,"",VLOOKUP($A111,parlvotes_lh!$A$11:$ZZ$209,266,FALSE)))</f>
        <v/>
      </c>
      <c r="X111" s="235" t="str">
        <f>IF(ISERROR(VLOOKUP($A111,parlvotes_lh!$A$11:$ZZ$209,286,FALSE))=TRUE,"",IF(VLOOKUP($A111,parlvotes_lh!$A$11:$ZZ$209,286,FALSE)=0,"",VLOOKUP($A111,parlvotes_lh!$A$11:$ZZ$209,286,FALSE)))</f>
        <v/>
      </c>
      <c r="Y111" s="235" t="str">
        <f>IF(ISERROR(VLOOKUP($A111,parlvotes_lh!$A$11:$ZZ$209,306,FALSE))=TRUE,"",IF(VLOOKUP($A111,parlvotes_lh!$A$11:$ZZ$209,306,FALSE)=0,"",VLOOKUP($A111,parlvotes_lh!$A$11:$ZZ$209,306,FALSE)))</f>
        <v/>
      </c>
      <c r="Z111" s="235" t="str">
        <f>IF(ISERROR(VLOOKUP($A111,parlvotes_lh!$A$11:$ZZ$209,326,FALSE))=TRUE,"",IF(VLOOKUP($A111,parlvotes_lh!$A$11:$ZZ$209,326,FALSE)=0,"",VLOOKUP($A111,parlvotes_lh!$A$11:$ZZ$209,326,FALSE)))</f>
        <v/>
      </c>
      <c r="AA111" s="235" t="str">
        <f>IF(ISERROR(VLOOKUP($A111,parlvotes_lh!$A$11:$ZZ$209,346,FALSE))=TRUE,"",IF(VLOOKUP($A111,parlvotes_lh!$A$11:$ZZ$209,346,FALSE)=0,"",VLOOKUP($A111,parlvotes_lh!$A$11:$ZZ$209,346,FALSE)))</f>
        <v/>
      </c>
      <c r="AB111" s="235" t="str">
        <f>IF(ISERROR(VLOOKUP($A111,parlvotes_lh!$A$11:$ZZ$209,366,FALSE))=TRUE,"",IF(VLOOKUP($A111,parlvotes_lh!$A$11:$ZZ$209,366,FALSE)=0,"",VLOOKUP($A111,parlvotes_lh!$A$11:$ZZ$209,366,FALSE)))</f>
        <v/>
      </c>
      <c r="AC111" s="235" t="str">
        <f>IF(ISERROR(VLOOKUP($A111,parlvotes_lh!$A$11:$ZZ$209,386,FALSE))=TRUE,"",IF(VLOOKUP($A111,parlvotes_lh!$A$11:$ZZ$209,386,FALSE)=0,"",VLOOKUP($A111,parlvotes_lh!$A$11:$ZZ$209,386,FALSE)))</f>
        <v/>
      </c>
    </row>
    <row r="112" spans="1:29" ht="13.5" customHeight="1">
      <c r="A112" s="229"/>
      <c r="B112" s="127" t="str">
        <f>IF(A112="","",MID(info_weblinks!$C$3,32,3))</f>
        <v/>
      </c>
      <c r="C112" s="127" t="str">
        <f>IF(info_parties!G121="","",info_parties!G121)</f>
        <v/>
      </c>
      <c r="D112" s="127" t="str">
        <f>IF(info_parties!K121="","",info_parties!K121)</f>
        <v/>
      </c>
      <c r="E112" s="127" t="str">
        <f>IF(info_parties!H121="","",info_parties!H121)</f>
        <v/>
      </c>
      <c r="F112" s="230" t="str">
        <f t="shared" si="4"/>
        <v/>
      </c>
      <c r="G112" s="231" t="str">
        <f t="shared" si="5"/>
        <v/>
      </c>
      <c r="H112" s="232" t="str">
        <f t="shared" si="6"/>
        <v/>
      </c>
      <c r="I112" s="233" t="str">
        <f t="shared" si="7"/>
        <v/>
      </c>
      <c r="J112" s="234" t="str">
        <f>IF(ISERROR(VLOOKUP($A112,parlvotes_lh!$A$11:$ZZ$209,6,FALSE))=TRUE,"",IF(VLOOKUP($A112,parlvotes_lh!$A$11:$ZZ$209,6,FALSE)=0,"",VLOOKUP($A112,parlvotes_lh!$A$11:$ZZ$209,6,FALSE)))</f>
        <v/>
      </c>
      <c r="K112" s="234" t="str">
        <f>IF(ISERROR(VLOOKUP($A112,parlvotes_lh!$A$11:$ZZ$209,26,FALSE))=TRUE,"",IF(VLOOKUP($A112,parlvotes_lh!$A$11:$ZZ$209,26,FALSE)=0,"",VLOOKUP($A112,parlvotes_lh!$A$11:$ZZ$209,26,FALSE)))</f>
        <v/>
      </c>
      <c r="L112" s="234" t="str">
        <f>IF(ISERROR(VLOOKUP($A112,parlvotes_lh!$A$11:$ZZ$209,46,FALSE))=TRUE,"",IF(VLOOKUP($A112,parlvotes_lh!$A$11:$ZZ$209,46,FALSE)=0,"",VLOOKUP($A112,parlvotes_lh!$A$11:$ZZ$209,46,FALSE)))</f>
        <v/>
      </c>
      <c r="M112" s="234" t="str">
        <f>IF(ISERROR(VLOOKUP($A112,parlvotes_lh!$A$11:$ZZ$209,66,FALSE))=TRUE,"",IF(VLOOKUP($A112,parlvotes_lh!$A$11:$ZZ$209,66,FALSE)=0,"",VLOOKUP($A112,parlvotes_lh!$A$11:$ZZ$209,66,FALSE)))</f>
        <v/>
      </c>
      <c r="N112" s="234" t="str">
        <f>IF(ISERROR(VLOOKUP($A112,parlvotes_lh!$A$11:$ZZ$209,86,FALSE))=TRUE,"",IF(VLOOKUP($A112,parlvotes_lh!$A$11:$ZZ$209,86,FALSE)=0,"",VLOOKUP($A112,parlvotes_lh!$A$11:$ZZ$209,86,FALSE)))</f>
        <v/>
      </c>
      <c r="O112" s="234" t="str">
        <f>IF(ISERROR(VLOOKUP($A112,parlvotes_lh!$A$11:$ZZ$209,106,FALSE))=TRUE,"",IF(VLOOKUP($A112,parlvotes_lh!$A$11:$ZZ$209,106,FALSE)=0,"",VLOOKUP($A112,parlvotes_lh!$A$11:$ZZ$209,106,FALSE)))</f>
        <v/>
      </c>
      <c r="P112" s="234" t="str">
        <f>IF(ISERROR(VLOOKUP($A112,parlvotes_lh!$A$11:$ZZ$209,126,FALSE))=TRUE,"",IF(VLOOKUP($A112,parlvotes_lh!$A$11:$ZZ$209,126,FALSE)=0,"",VLOOKUP($A112,parlvotes_lh!$A$11:$ZZ$209,126,FALSE)))</f>
        <v/>
      </c>
      <c r="Q112" s="235" t="str">
        <f>IF(ISERROR(VLOOKUP($A112,parlvotes_lh!$A$11:$ZZ$209,146,FALSE))=TRUE,"",IF(VLOOKUP($A112,parlvotes_lh!$A$11:$ZZ$209,146,FALSE)=0,"",VLOOKUP($A112,parlvotes_lh!$A$11:$ZZ$209,146,FALSE)))</f>
        <v/>
      </c>
      <c r="R112" s="235" t="str">
        <f>IF(ISERROR(VLOOKUP($A112,parlvotes_lh!$A$11:$ZZ$209,166,FALSE))=TRUE,"",IF(VLOOKUP($A112,parlvotes_lh!$A$11:$ZZ$209,166,FALSE)=0,"",VLOOKUP($A112,parlvotes_lh!$A$11:$ZZ$209,166,FALSE)))</f>
        <v/>
      </c>
      <c r="S112" s="235" t="str">
        <f>IF(ISERROR(VLOOKUP($A112,parlvotes_lh!$A$11:$ZZ$209,186,FALSE))=TRUE,"",IF(VLOOKUP($A112,parlvotes_lh!$A$11:$ZZ$209,186,FALSE)=0,"",VLOOKUP($A112,parlvotes_lh!$A$11:$ZZ$209,186,FALSE)))</f>
        <v/>
      </c>
      <c r="T112" s="235" t="str">
        <f>IF(ISERROR(VLOOKUP($A112,parlvotes_lh!$A$11:$ZZ$209,206,FALSE))=TRUE,"",IF(VLOOKUP($A112,parlvotes_lh!$A$11:$ZZ$209,206,FALSE)=0,"",VLOOKUP($A112,parlvotes_lh!$A$11:$ZZ$209,206,FALSE)))</f>
        <v/>
      </c>
      <c r="U112" s="235" t="str">
        <f>IF(ISERROR(VLOOKUP($A112,parlvotes_lh!$A$11:$ZZ$209,226,FALSE))=TRUE,"",IF(VLOOKUP($A112,parlvotes_lh!$A$11:$ZZ$209,226,FALSE)=0,"",VLOOKUP($A112,parlvotes_lh!$A$11:$ZZ$209,226,FALSE)))</f>
        <v/>
      </c>
      <c r="V112" s="235" t="str">
        <f>IF(ISERROR(VLOOKUP($A112,parlvotes_lh!$A$11:$ZZ$209,246,FALSE))=TRUE,"",IF(VLOOKUP($A112,parlvotes_lh!$A$11:$ZZ$209,246,FALSE)=0,"",VLOOKUP($A112,parlvotes_lh!$A$11:$ZZ$209,246,FALSE)))</f>
        <v/>
      </c>
      <c r="W112" s="235" t="str">
        <f>IF(ISERROR(VLOOKUP($A112,parlvotes_lh!$A$11:$ZZ$209,266,FALSE))=TRUE,"",IF(VLOOKUP($A112,parlvotes_lh!$A$11:$ZZ$209,266,FALSE)=0,"",VLOOKUP($A112,parlvotes_lh!$A$11:$ZZ$209,266,FALSE)))</f>
        <v/>
      </c>
      <c r="X112" s="235" t="str">
        <f>IF(ISERROR(VLOOKUP($A112,parlvotes_lh!$A$11:$ZZ$209,286,FALSE))=TRUE,"",IF(VLOOKUP($A112,parlvotes_lh!$A$11:$ZZ$209,286,FALSE)=0,"",VLOOKUP($A112,parlvotes_lh!$A$11:$ZZ$209,286,FALSE)))</f>
        <v/>
      </c>
      <c r="Y112" s="235" t="str">
        <f>IF(ISERROR(VLOOKUP($A112,parlvotes_lh!$A$11:$ZZ$209,306,FALSE))=TRUE,"",IF(VLOOKUP($A112,parlvotes_lh!$A$11:$ZZ$209,306,FALSE)=0,"",VLOOKUP($A112,parlvotes_lh!$A$11:$ZZ$209,306,FALSE)))</f>
        <v/>
      </c>
      <c r="Z112" s="235" t="str">
        <f>IF(ISERROR(VLOOKUP($A112,parlvotes_lh!$A$11:$ZZ$209,326,FALSE))=TRUE,"",IF(VLOOKUP($A112,parlvotes_lh!$A$11:$ZZ$209,326,FALSE)=0,"",VLOOKUP($A112,parlvotes_lh!$A$11:$ZZ$209,326,FALSE)))</f>
        <v/>
      </c>
      <c r="AA112" s="235" t="str">
        <f>IF(ISERROR(VLOOKUP($A112,parlvotes_lh!$A$11:$ZZ$209,346,FALSE))=TRUE,"",IF(VLOOKUP($A112,parlvotes_lh!$A$11:$ZZ$209,346,FALSE)=0,"",VLOOKUP($A112,parlvotes_lh!$A$11:$ZZ$209,346,FALSE)))</f>
        <v/>
      </c>
      <c r="AB112" s="235" t="str">
        <f>IF(ISERROR(VLOOKUP($A112,parlvotes_lh!$A$11:$ZZ$209,366,FALSE))=TRUE,"",IF(VLOOKUP($A112,parlvotes_lh!$A$11:$ZZ$209,366,FALSE)=0,"",VLOOKUP($A112,parlvotes_lh!$A$11:$ZZ$209,366,FALSE)))</f>
        <v/>
      </c>
      <c r="AC112" s="235" t="str">
        <f>IF(ISERROR(VLOOKUP($A112,parlvotes_lh!$A$11:$ZZ$209,386,FALSE))=TRUE,"",IF(VLOOKUP($A112,parlvotes_lh!$A$11:$ZZ$209,386,FALSE)=0,"",VLOOKUP($A112,parlvotes_lh!$A$11:$ZZ$209,386,FALSE)))</f>
        <v/>
      </c>
    </row>
    <row r="113" spans="1:29" ht="13.5" customHeight="1">
      <c r="A113" s="229"/>
      <c r="B113" s="127" t="str">
        <f>IF(A113="","",MID(info_weblinks!$C$3,32,3))</f>
        <v/>
      </c>
      <c r="C113" s="127" t="str">
        <f>IF(info_parties!G122="","",info_parties!G122)</f>
        <v/>
      </c>
      <c r="D113" s="127" t="str">
        <f>IF(info_parties!K122="","",info_parties!K122)</f>
        <v/>
      </c>
      <c r="E113" s="127" t="str">
        <f>IF(info_parties!H122="","",info_parties!H122)</f>
        <v/>
      </c>
      <c r="F113" s="230" t="str">
        <f t="shared" si="4"/>
        <v/>
      </c>
      <c r="G113" s="231" t="str">
        <f t="shared" si="5"/>
        <v/>
      </c>
      <c r="H113" s="232" t="str">
        <f t="shared" si="6"/>
        <v/>
      </c>
      <c r="I113" s="233" t="str">
        <f t="shared" si="7"/>
        <v/>
      </c>
      <c r="J113" s="234" t="str">
        <f>IF(ISERROR(VLOOKUP($A113,parlvotes_lh!$A$11:$ZZ$209,6,FALSE))=TRUE,"",IF(VLOOKUP($A113,parlvotes_lh!$A$11:$ZZ$209,6,FALSE)=0,"",VLOOKUP($A113,parlvotes_lh!$A$11:$ZZ$209,6,FALSE)))</f>
        <v/>
      </c>
      <c r="K113" s="234" t="str">
        <f>IF(ISERROR(VLOOKUP($A113,parlvotes_lh!$A$11:$ZZ$209,26,FALSE))=TRUE,"",IF(VLOOKUP($A113,parlvotes_lh!$A$11:$ZZ$209,26,FALSE)=0,"",VLOOKUP($A113,parlvotes_lh!$A$11:$ZZ$209,26,FALSE)))</f>
        <v/>
      </c>
      <c r="L113" s="234" t="str">
        <f>IF(ISERROR(VLOOKUP($A113,parlvotes_lh!$A$11:$ZZ$209,46,FALSE))=TRUE,"",IF(VLOOKUP($A113,parlvotes_lh!$A$11:$ZZ$209,46,FALSE)=0,"",VLOOKUP($A113,parlvotes_lh!$A$11:$ZZ$209,46,FALSE)))</f>
        <v/>
      </c>
      <c r="M113" s="234" t="str">
        <f>IF(ISERROR(VLOOKUP($A113,parlvotes_lh!$A$11:$ZZ$209,66,FALSE))=TRUE,"",IF(VLOOKUP($A113,parlvotes_lh!$A$11:$ZZ$209,66,FALSE)=0,"",VLOOKUP($A113,parlvotes_lh!$A$11:$ZZ$209,66,FALSE)))</f>
        <v/>
      </c>
      <c r="N113" s="234" t="str">
        <f>IF(ISERROR(VLOOKUP($A113,parlvotes_lh!$A$11:$ZZ$209,86,FALSE))=TRUE,"",IF(VLOOKUP($A113,parlvotes_lh!$A$11:$ZZ$209,86,FALSE)=0,"",VLOOKUP($A113,parlvotes_lh!$A$11:$ZZ$209,86,FALSE)))</f>
        <v/>
      </c>
      <c r="O113" s="234" t="str">
        <f>IF(ISERROR(VLOOKUP($A113,parlvotes_lh!$A$11:$ZZ$209,106,FALSE))=TRUE,"",IF(VLOOKUP($A113,parlvotes_lh!$A$11:$ZZ$209,106,FALSE)=0,"",VLOOKUP($A113,parlvotes_lh!$A$11:$ZZ$209,106,FALSE)))</f>
        <v/>
      </c>
      <c r="P113" s="234" t="str">
        <f>IF(ISERROR(VLOOKUP($A113,parlvotes_lh!$A$11:$ZZ$209,126,FALSE))=TRUE,"",IF(VLOOKUP($A113,parlvotes_lh!$A$11:$ZZ$209,126,FALSE)=0,"",VLOOKUP($A113,parlvotes_lh!$A$11:$ZZ$209,126,FALSE)))</f>
        <v/>
      </c>
      <c r="Q113" s="235" t="str">
        <f>IF(ISERROR(VLOOKUP($A113,parlvotes_lh!$A$11:$ZZ$209,146,FALSE))=TRUE,"",IF(VLOOKUP($A113,parlvotes_lh!$A$11:$ZZ$209,146,FALSE)=0,"",VLOOKUP($A113,parlvotes_lh!$A$11:$ZZ$209,146,FALSE)))</f>
        <v/>
      </c>
      <c r="R113" s="235" t="str">
        <f>IF(ISERROR(VLOOKUP($A113,parlvotes_lh!$A$11:$ZZ$209,166,FALSE))=TRUE,"",IF(VLOOKUP($A113,parlvotes_lh!$A$11:$ZZ$209,166,FALSE)=0,"",VLOOKUP($A113,parlvotes_lh!$A$11:$ZZ$209,166,FALSE)))</f>
        <v/>
      </c>
      <c r="S113" s="235" t="str">
        <f>IF(ISERROR(VLOOKUP($A113,parlvotes_lh!$A$11:$ZZ$209,186,FALSE))=TRUE,"",IF(VLOOKUP($A113,parlvotes_lh!$A$11:$ZZ$209,186,FALSE)=0,"",VLOOKUP($A113,parlvotes_lh!$A$11:$ZZ$209,186,FALSE)))</f>
        <v/>
      </c>
      <c r="T113" s="235" t="str">
        <f>IF(ISERROR(VLOOKUP($A113,parlvotes_lh!$A$11:$ZZ$209,206,FALSE))=TRUE,"",IF(VLOOKUP($A113,parlvotes_lh!$A$11:$ZZ$209,206,FALSE)=0,"",VLOOKUP($A113,parlvotes_lh!$A$11:$ZZ$209,206,FALSE)))</f>
        <v/>
      </c>
      <c r="U113" s="235" t="str">
        <f>IF(ISERROR(VLOOKUP($A113,parlvotes_lh!$A$11:$ZZ$209,226,FALSE))=TRUE,"",IF(VLOOKUP($A113,parlvotes_lh!$A$11:$ZZ$209,226,FALSE)=0,"",VLOOKUP($A113,parlvotes_lh!$A$11:$ZZ$209,226,FALSE)))</f>
        <v/>
      </c>
      <c r="V113" s="235" t="str">
        <f>IF(ISERROR(VLOOKUP($A113,parlvotes_lh!$A$11:$ZZ$209,246,FALSE))=TRUE,"",IF(VLOOKUP($A113,parlvotes_lh!$A$11:$ZZ$209,246,FALSE)=0,"",VLOOKUP($A113,parlvotes_lh!$A$11:$ZZ$209,246,FALSE)))</f>
        <v/>
      </c>
      <c r="W113" s="235" t="str">
        <f>IF(ISERROR(VLOOKUP($A113,parlvotes_lh!$A$11:$ZZ$209,266,FALSE))=TRUE,"",IF(VLOOKUP($A113,parlvotes_lh!$A$11:$ZZ$209,266,FALSE)=0,"",VLOOKUP($A113,parlvotes_lh!$A$11:$ZZ$209,266,FALSE)))</f>
        <v/>
      </c>
      <c r="X113" s="235" t="str">
        <f>IF(ISERROR(VLOOKUP($A113,parlvotes_lh!$A$11:$ZZ$209,286,FALSE))=TRUE,"",IF(VLOOKUP($A113,parlvotes_lh!$A$11:$ZZ$209,286,FALSE)=0,"",VLOOKUP($A113,parlvotes_lh!$A$11:$ZZ$209,286,FALSE)))</f>
        <v/>
      </c>
      <c r="Y113" s="235" t="str">
        <f>IF(ISERROR(VLOOKUP($A113,parlvotes_lh!$A$11:$ZZ$209,306,FALSE))=TRUE,"",IF(VLOOKUP($A113,parlvotes_lh!$A$11:$ZZ$209,306,FALSE)=0,"",VLOOKUP($A113,parlvotes_lh!$A$11:$ZZ$209,306,FALSE)))</f>
        <v/>
      </c>
      <c r="Z113" s="235" t="str">
        <f>IF(ISERROR(VLOOKUP($A113,parlvotes_lh!$A$11:$ZZ$209,326,FALSE))=TRUE,"",IF(VLOOKUP($A113,parlvotes_lh!$A$11:$ZZ$209,326,FALSE)=0,"",VLOOKUP($A113,parlvotes_lh!$A$11:$ZZ$209,326,FALSE)))</f>
        <v/>
      </c>
      <c r="AA113" s="235" t="str">
        <f>IF(ISERROR(VLOOKUP($A113,parlvotes_lh!$A$11:$ZZ$209,346,FALSE))=TRUE,"",IF(VLOOKUP($A113,parlvotes_lh!$A$11:$ZZ$209,346,FALSE)=0,"",VLOOKUP($A113,parlvotes_lh!$A$11:$ZZ$209,346,FALSE)))</f>
        <v/>
      </c>
      <c r="AB113" s="235" t="str">
        <f>IF(ISERROR(VLOOKUP($A113,parlvotes_lh!$A$11:$ZZ$209,366,FALSE))=TRUE,"",IF(VLOOKUP($A113,parlvotes_lh!$A$11:$ZZ$209,366,FALSE)=0,"",VLOOKUP($A113,parlvotes_lh!$A$11:$ZZ$209,366,FALSE)))</f>
        <v/>
      </c>
      <c r="AC113" s="235" t="str">
        <f>IF(ISERROR(VLOOKUP($A113,parlvotes_lh!$A$11:$ZZ$209,386,FALSE))=TRUE,"",IF(VLOOKUP($A113,parlvotes_lh!$A$11:$ZZ$209,386,FALSE)=0,"",VLOOKUP($A113,parlvotes_lh!$A$11:$ZZ$209,386,FALSE)))</f>
        <v/>
      </c>
    </row>
    <row r="114" spans="1:29" ht="13.5" customHeight="1">
      <c r="A114" s="229"/>
      <c r="B114" s="127" t="str">
        <f>IF(A114="","",MID(info_weblinks!$C$3,32,3))</f>
        <v/>
      </c>
      <c r="C114" s="127" t="str">
        <f>IF(info_parties!G123="","",info_parties!G123)</f>
        <v/>
      </c>
      <c r="D114" s="127" t="str">
        <f>IF(info_parties!K123="","",info_parties!K123)</f>
        <v/>
      </c>
      <c r="E114" s="127" t="str">
        <f>IF(info_parties!H123="","",info_parties!H123)</f>
        <v/>
      </c>
      <c r="F114" s="230" t="str">
        <f t="shared" si="4"/>
        <v/>
      </c>
      <c r="G114" s="231" t="str">
        <f t="shared" si="5"/>
        <v/>
      </c>
      <c r="H114" s="232" t="str">
        <f t="shared" si="6"/>
        <v/>
      </c>
      <c r="I114" s="233" t="str">
        <f t="shared" si="7"/>
        <v/>
      </c>
      <c r="J114" s="234" t="str">
        <f>IF(ISERROR(VLOOKUP($A114,parlvotes_lh!$A$11:$ZZ$209,6,FALSE))=TRUE,"",IF(VLOOKUP($A114,parlvotes_lh!$A$11:$ZZ$209,6,FALSE)=0,"",VLOOKUP($A114,parlvotes_lh!$A$11:$ZZ$209,6,FALSE)))</f>
        <v/>
      </c>
      <c r="K114" s="234" t="str">
        <f>IF(ISERROR(VLOOKUP($A114,parlvotes_lh!$A$11:$ZZ$209,26,FALSE))=TRUE,"",IF(VLOOKUP($A114,parlvotes_lh!$A$11:$ZZ$209,26,FALSE)=0,"",VLOOKUP($A114,parlvotes_lh!$A$11:$ZZ$209,26,FALSE)))</f>
        <v/>
      </c>
      <c r="L114" s="234" t="str">
        <f>IF(ISERROR(VLOOKUP($A114,parlvotes_lh!$A$11:$ZZ$209,46,FALSE))=TRUE,"",IF(VLOOKUP($A114,parlvotes_lh!$A$11:$ZZ$209,46,FALSE)=0,"",VLOOKUP($A114,parlvotes_lh!$A$11:$ZZ$209,46,FALSE)))</f>
        <v/>
      </c>
      <c r="M114" s="234" t="str">
        <f>IF(ISERROR(VLOOKUP($A114,parlvotes_lh!$A$11:$ZZ$209,66,FALSE))=TRUE,"",IF(VLOOKUP($A114,parlvotes_lh!$A$11:$ZZ$209,66,FALSE)=0,"",VLOOKUP($A114,parlvotes_lh!$A$11:$ZZ$209,66,FALSE)))</f>
        <v/>
      </c>
      <c r="N114" s="234" t="str">
        <f>IF(ISERROR(VLOOKUP($A114,parlvotes_lh!$A$11:$ZZ$209,86,FALSE))=TRUE,"",IF(VLOOKUP($A114,parlvotes_lh!$A$11:$ZZ$209,86,FALSE)=0,"",VLOOKUP($A114,parlvotes_lh!$A$11:$ZZ$209,86,FALSE)))</f>
        <v/>
      </c>
      <c r="O114" s="234" t="str">
        <f>IF(ISERROR(VLOOKUP($A114,parlvotes_lh!$A$11:$ZZ$209,106,FALSE))=TRUE,"",IF(VLOOKUP($A114,parlvotes_lh!$A$11:$ZZ$209,106,FALSE)=0,"",VLOOKUP($A114,parlvotes_lh!$A$11:$ZZ$209,106,FALSE)))</f>
        <v/>
      </c>
      <c r="P114" s="234" t="str">
        <f>IF(ISERROR(VLOOKUP($A114,parlvotes_lh!$A$11:$ZZ$209,126,FALSE))=TRUE,"",IF(VLOOKUP($A114,parlvotes_lh!$A$11:$ZZ$209,126,FALSE)=0,"",VLOOKUP($A114,parlvotes_lh!$A$11:$ZZ$209,126,FALSE)))</f>
        <v/>
      </c>
      <c r="Q114" s="235" t="str">
        <f>IF(ISERROR(VLOOKUP($A114,parlvotes_lh!$A$11:$ZZ$209,146,FALSE))=TRUE,"",IF(VLOOKUP($A114,parlvotes_lh!$A$11:$ZZ$209,146,FALSE)=0,"",VLOOKUP($A114,parlvotes_lh!$A$11:$ZZ$209,146,FALSE)))</f>
        <v/>
      </c>
      <c r="R114" s="235" t="str">
        <f>IF(ISERROR(VLOOKUP($A114,parlvotes_lh!$A$11:$ZZ$209,166,FALSE))=TRUE,"",IF(VLOOKUP($A114,parlvotes_lh!$A$11:$ZZ$209,166,FALSE)=0,"",VLOOKUP($A114,parlvotes_lh!$A$11:$ZZ$209,166,FALSE)))</f>
        <v/>
      </c>
      <c r="S114" s="235" t="str">
        <f>IF(ISERROR(VLOOKUP($A114,parlvotes_lh!$A$11:$ZZ$209,186,FALSE))=TRUE,"",IF(VLOOKUP($A114,parlvotes_lh!$A$11:$ZZ$209,186,FALSE)=0,"",VLOOKUP($A114,parlvotes_lh!$A$11:$ZZ$209,186,FALSE)))</f>
        <v/>
      </c>
      <c r="T114" s="235" t="str">
        <f>IF(ISERROR(VLOOKUP($A114,parlvotes_lh!$A$11:$ZZ$209,206,FALSE))=TRUE,"",IF(VLOOKUP($A114,parlvotes_lh!$A$11:$ZZ$209,206,FALSE)=0,"",VLOOKUP($A114,parlvotes_lh!$A$11:$ZZ$209,206,FALSE)))</f>
        <v/>
      </c>
      <c r="U114" s="235" t="str">
        <f>IF(ISERROR(VLOOKUP($A114,parlvotes_lh!$A$11:$ZZ$209,226,FALSE))=TRUE,"",IF(VLOOKUP($A114,parlvotes_lh!$A$11:$ZZ$209,226,FALSE)=0,"",VLOOKUP($A114,parlvotes_lh!$A$11:$ZZ$209,226,FALSE)))</f>
        <v/>
      </c>
      <c r="V114" s="235" t="str">
        <f>IF(ISERROR(VLOOKUP($A114,parlvotes_lh!$A$11:$ZZ$209,246,FALSE))=TRUE,"",IF(VLOOKUP($A114,parlvotes_lh!$A$11:$ZZ$209,246,FALSE)=0,"",VLOOKUP($A114,parlvotes_lh!$A$11:$ZZ$209,246,FALSE)))</f>
        <v/>
      </c>
      <c r="W114" s="235" t="str">
        <f>IF(ISERROR(VLOOKUP($A114,parlvotes_lh!$A$11:$ZZ$209,266,FALSE))=TRUE,"",IF(VLOOKUP($A114,parlvotes_lh!$A$11:$ZZ$209,266,FALSE)=0,"",VLOOKUP($A114,parlvotes_lh!$A$11:$ZZ$209,266,FALSE)))</f>
        <v/>
      </c>
      <c r="X114" s="235" t="str">
        <f>IF(ISERROR(VLOOKUP($A114,parlvotes_lh!$A$11:$ZZ$209,286,FALSE))=TRUE,"",IF(VLOOKUP($A114,parlvotes_lh!$A$11:$ZZ$209,286,FALSE)=0,"",VLOOKUP($A114,parlvotes_lh!$A$11:$ZZ$209,286,FALSE)))</f>
        <v/>
      </c>
      <c r="Y114" s="235" t="str">
        <f>IF(ISERROR(VLOOKUP($A114,parlvotes_lh!$A$11:$ZZ$209,306,FALSE))=TRUE,"",IF(VLOOKUP($A114,parlvotes_lh!$A$11:$ZZ$209,306,FALSE)=0,"",VLOOKUP($A114,parlvotes_lh!$A$11:$ZZ$209,306,FALSE)))</f>
        <v/>
      </c>
      <c r="Z114" s="235" t="str">
        <f>IF(ISERROR(VLOOKUP($A114,parlvotes_lh!$A$11:$ZZ$209,326,FALSE))=TRUE,"",IF(VLOOKUP($A114,parlvotes_lh!$A$11:$ZZ$209,326,FALSE)=0,"",VLOOKUP($A114,parlvotes_lh!$A$11:$ZZ$209,326,FALSE)))</f>
        <v/>
      </c>
      <c r="AA114" s="235" t="str">
        <f>IF(ISERROR(VLOOKUP($A114,parlvotes_lh!$A$11:$ZZ$209,346,FALSE))=TRUE,"",IF(VLOOKUP($A114,parlvotes_lh!$A$11:$ZZ$209,346,FALSE)=0,"",VLOOKUP($A114,parlvotes_lh!$A$11:$ZZ$209,346,FALSE)))</f>
        <v/>
      </c>
      <c r="AB114" s="235" t="str">
        <f>IF(ISERROR(VLOOKUP($A114,parlvotes_lh!$A$11:$ZZ$209,366,FALSE))=TRUE,"",IF(VLOOKUP($A114,parlvotes_lh!$A$11:$ZZ$209,366,FALSE)=0,"",VLOOKUP($A114,parlvotes_lh!$A$11:$ZZ$209,366,FALSE)))</f>
        <v/>
      </c>
      <c r="AC114" s="235" t="str">
        <f>IF(ISERROR(VLOOKUP($A114,parlvotes_lh!$A$11:$ZZ$209,386,FALSE))=TRUE,"",IF(VLOOKUP($A114,parlvotes_lh!$A$11:$ZZ$209,386,FALSE)=0,"",VLOOKUP($A114,parlvotes_lh!$A$11:$ZZ$209,386,FALSE)))</f>
        <v/>
      </c>
    </row>
    <row r="115" spans="1:29" ht="13.5" customHeight="1">
      <c r="A115" s="229"/>
      <c r="B115" s="127" t="str">
        <f>IF(A115="","",MID(info_weblinks!$C$3,32,3))</f>
        <v/>
      </c>
      <c r="C115" s="127" t="str">
        <f>IF(info_parties!G124="","",info_parties!G124)</f>
        <v/>
      </c>
      <c r="D115" s="127" t="str">
        <f>IF(info_parties!K124="","",info_parties!K124)</f>
        <v/>
      </c>
      <c r="E115" s="127" t="str">
        <f>IF(info_parties!H124="","",info_parties!H124)</f>
        <v/>
      </c>
      <c r="F115" s="230" t="str">
        <f t="shared" si="4"/>
        <v/>
      </c>
      <c r="G115" s="231" t="str">
        <f t="shared" si="5"/>
        <v/>
      </c>
      <c r="H115" s="232" t="str">
        <f t="shared" si="6"/>
        <v/>
      </c>
      <c r="I115" s="233" t="str">
        <f t="shared" si="7"/>
        <v/>
      </c>
      <c r="J115" s="234" t="str">
        <f>IF(ISERROR(VLOOKUP($A115,parlvotes_lh!$A$11:$ZZ$209,6,FALSE))=TRUE,"",IF(VLOOKUP($A115,parlvotes_lh!$A$11:$ZZ$209,6,FALSE)=0,"",VLOOKUP($A115,parlvotes_lh!$A$11:$ZZ$209,6,FALSE)))</f>
        <v/>
      </c>
      <c r="K115" s="234" t="str">
        <f>IF(ISERROR(VLOOKUP($A115,parlvotes_lh!$A$11:$ZZ$209,26,FALSE))=TRUE,"",IF(VLOOKUP($A115,parlvotes_lh!$A$11:$ZZ$209,26,FALSE)=0,"",VLOOKUP($A115,parlvotes_lh!$A$11:$ZZ$209,26,FALSE)))</f>
        <v/>
      </c>
      <c r="L115" s="234" t="str">
        <f>IF(ISERROR(VLOOKUP($A115,parlvotes_lh!$A$11:$ZZ$209,46,FALSE))=TRUE,"",IF(VLOOKUP($A115,parlvotes_lh!$A$11:$ZZ$209,46,FALSE)=0,"",VLOOKUP($A115,parlvotes_lh!$A$11:$ZZ$209,46,FALSE)))</f>
        <v/>
      </c>
      <c r="M115" s="234" t="str">
        <f>IF(ISERROR(VLOOKUP($A115,parlvotes_lh!$A$11:$ZZ$209,66,FALSE))=TRUE,"",IF(VLOOKUP($A115,parlvotes_lh!$A$11:$ZZ$209,66,FALSE)=0,"",VLOOKUP($A115,parlvotes_lh!$A$11:$ZZ$209,66,FALSE)))</f>
        <v/>
      </c>
      <c r="N115" s="234" t="str">
        <f>IF(ISERROR(VLOOKUP($A115,parlvotes_lh!$A$11:$ZZ$209,86,FALSE))=TRUE,"",IF(VLOOKUP($A115,parlvotes_lh!$A$11:$ZZ$209,86,FALSE)=0,"",VLOOKUP($A115,parlvotes_lh!$A$11:$ZZ$209,86,FALSE)))</f>
        <v/>
      </c>
      <c r="O115" s="234" t="str">
        <f>IF(ISERROR(VLOOKUP($A115,parlvotes_lh!$A$11:$ZZ$209,106,FALSE))=TRUE,"",IF(VLOOKUP($A115,parlvotes_lh!$A$11:$ZZ$209,106,FALSE)=0,"",VLOOKUP($A115,parlvotes_lh!$A$11:$ZZ$209,106,FALSE)))</f>
        <v/>
      </c>
      <c r="P115" s="234" t="str">
        <f>IF(ISERROR(VLOOKUP($A115,parlvotes_lh!$A$11:$ZZ$209,126,FALSE))=TRUE,"",IF(VLOOKUP($A115,parlvotes_lh!$A$11:$ZZ$209,126,FALSE)=0,"",VLOOKUP($A115,parlvotes_lh!$A$11:$ZZ$209,126,FALSE)))</f>
        <v/>
      </c>
      <c r="Q115" s="235" t="str">
        <f>IF(ISERROR(VLOOKUP($A115,parlvotes_lh!$A$11:$ZZ$209,146,FALSE))=TRUE,"",IF(VLOOKUP($A115,parlvotes_lh!$A$11:$ZZ$209,146,FALSE)=0,"",VLOOKUP($A115,parlvotes_lh!$A$11:$ZZ$209,146,FALSE)))</f>
        <v/>
      </c>
      <c r="R115" s="235" t="str">
        <f>IF(ISERROR(VLOOKUP($A115,parlvotes_lh!$A$11:$ZZ$209,166,FALSE))=TRUE,"",IF(VLOOKUP($A115,parlvotes_lh!$A$11:$ZZ$209,166,FALSE)=0,"",VLOOKUP($A115,parlvotes_lh!$A$11:$ZZ$209,166,FALSE)))</f>
        <v/>
      </c>
      <c r="S115" s="235" t="str">
        <f>IF(ISERROR(VLOOKUP($A115,parlvotes_lh!$A$11:$ZZ$209,186,FALSE))=TRUE,"",IF(VLOOKUP($A115,parlvotes_lh!$A$11:$ZZ$209,186,FALSE)=0,"",VLOOKUP($A115,parlvotes_lh!$A$11:$ZZ$209,186,FALSE)))</f>
        <v/>
      </c>
      <c r="T115" s="235" t="str">
        <f>IF(ISERROR(VLOOKUP($A115,parlvotes_lh!$A$11:$ZZ$209,206,FALSE))=TRUE,"",IF(VLOOKUP($A115,parlvotes_lh!$A$11:$ZZ$209,206,FALSE)=0,"",VLOOKUP($A115,parlvotes_lh!$A$11:$ZZ$209,206,FALSE)))</f>
        <v/>
      </c>
      <c r="U115" s="235" t="str">
        <f>IF(ISERROR(VLOOKUP($A115,parlvotes_lh!$A$11:$ZZ$209,226,FALSE))=TRUE,"",IF(VLOOKUP($A115,parlvotes_lh!$A$11:$ZZ$209,226,FALSE)=0,"",VLOOKUP($A115,parlvotes_lh!$A$11:$ZZ$209,226,FALSE)))</f>
        <v/>
      </c>
      <c r="V115" s="235" t="str">
        <f>IF(ISERROR(VLOOKUP($A115,parlvotes_lh!$A$11:$ZZ$209,246,FALSE))=TRUE,"",IF(VLOOKUP($A115,parlvotes_lh!$A$11:$ZZ$209,246,FALSE)=0,"",VLOOKUP($A115,parlvotes_lh!$A$11:$ZZ$209,246,FALSE)))</f>
        <v/>
      </c>
      <c r="W115" s="235" t="str">
        <f>IF(ISERROR(VLOOKUP($A115,parlvotes_lh!$A$11:$ZZ$209,266,FALSE))=TRUE,"",IF(VLOOKUP($A115,parlvotes_lh!$A$11:$ZZ$209,266,FALSE)=0,"",VLOOKUP($A115,parlvotes_lh!$A$11:$ZZ$209,266,FALSE)))</f>
        <v/>
      </c>
      <c r="X115" s="235" t="str">
        <f>IF(ISERROR(VLOOKUP($A115,parlvotes_lh!$A$11:$ZZ$209,286,FALSE))=TRUE,"",IF(VLOOKUP($A115,parlvotes_lh!$A$11:$ZZ$209,286,FALSE)=0,"",VLOOKUP($A115,parlvotes_lh!$A$11:$ZZ$209,286,FALSE)))</f>
        <v/>
      </c>
      <c r="Y115" s="235" t="str">
        <f>IF(ISERROR(VLOOKUP($A115,parlvotes_lh!$A$11:$ZZ$209,306,FALSE))=TRUE,"",IF(VLOOKUP($A115,parlvotes_lh!$A$11:$ZZ$209,306,FALSE)=0,"",VLOOKUP($A115,parlvotes_lh!$A$11:$ZZ$209,306,FALSE)))</f>
        <v/>
      </c>
      <c r="Z115" s="235" t="str">
        <f>IF(ISERROR(VLOOKUP($A115,parlvotes_lh!$A$11:$ZZ$209,326,FALSE))=TRUE,"",IF(VLOOKUP($A115,parlvotes_lh!$A$11:$ZZ$209,326,FALSE)=0,"",VLOOKUP($A115,parlvotes_lh!$A$11:$ZZ$209,326,FALSE)))</f>
        <v/>
      </c>
      <c r="AA115" s="235" t="str">
        <f>IF(ISERROR(VLOOKUP($A115,parlvotes_lh!$A$11:$ZZ$209,346,FALSE))=TRUE,"",IF(VLOOKUP($A115,parlvotes_lh!$A$11:$ZZ$209,346,FALSE)=0,"",VLOOKUP($A115,parlvotes_lh!$A$11:$ZZ$209,346,FALSE)))</f>
        <v/>
      </c>
      <c r="AB115" s="235" t="str">
        <f>IF(ISERROR(VLOOKUP($A115,parlvotes_lh!$A$11:$ZZ$209,366,FALSE))=TRUE,"",IF(VLOOKUP($A115,parlvotes_lh!$A$11:$ZZ$209,366,FALSE)=0,"",VLOOKUP($A115,parlvotes_lh!$A$11:$ZZ$209,366,FALSE)))</f>
        <v/>
      </c>
      <c r="AC115" s="235" t="str">
        <f>IF(ISERROR(VLOOKUP($A115,parlvotes_lh!$A$11:$ZZ$209,386,FALSE))=TRUE,"",IF(VLOOKUP($A115,parlvotes_lh!$A$11:$ZZ$209,386,FALSE)=0,"",VLOOKUP($A115,parlvotes_lh!$A$11:$ZZ$209,386,FALSE)))</f>
        <v/>
      </c>
    </row>
    <row r="116" spans="1:29" ht="13.5" customHeight="1">
      <c r="A116" s="229"/>
      <c r="B116" s="127" t="str">
        <f>IF(A116="","",MID(info_weblinks!$C$3,32,3))</f>
        <v/>
      </c>
      <c r="C116" s="127" t="str">
        <f>IF(info_parties!G125="","",info_parties!G125)</f>
        <v/>
      </c>
      <c r="D116" s="127" t="str">
        <f>IF(info_parties!K125="","",info_parties!K125)</f>
        <v/>
      </c>
      <c r="E116" s="127" t="str">
        <f>IF(info_parties!H125="","",info_parties!H125)</f>
        <v/>
      </c>
      <c r="F116" s="230" t="str">
        <f t="shared" si="4"/>
        <v/>
      </c>
      <c r="G116" s="231" t="str">
        <f t="shared" si="5"/>
        <v/>
      </c>
      <c r="H116" s="232" t="str">
        <f t="shared" si="6"/>
        <v/>
      </c>
      <c r="I116" s="233" t="str">
        <f t="shared" si="7"/>
        <v/>
      </c>
      <c r="J116" s="234" t="str">
        <f>IF(ISERROR(VLOOKUP($A116,parlvotes_lh!$A$11:$ZZ$209,6,FALSE))=TRUE,"",IF(VLOOKUP($A116,parlvotes_lh!$A$11:$ZZ$209,6,FALSE)=0,"",VLOOKUP($A116,parlvotes_lh!$A$11:$ZZ$209,6,FALSE)))</f>
        <v/>
      </c>
      <c r="K116" s="234" t="str">
        <f>IF(ISERROR(VLOOKUP($A116,parlvotes_lh!$A$11:$ZZ$209,26,FALSE))=TRUE,"",IF(VLOOKUP($A116,parlvotes_lh!$A$11:$ZZ$209,26,FALSE)=0,"",VLOOKUP($A116,parlvotes_lh!$A$11:$ZZ$209,26,FALSE)))</f>
        <v/>
      </c>
      <c r="L116" s="234" t="str">
        <f>IF(ISERROR(VLOOKUP($A116,parlvotes_lh!$A$11:$ZZ$209,46,FALSE))=TRUE,"",IF(VLOOKUP($A116,parlvotes_lh!$A$11:$ZZ$209,46,FALSE)=0,"",VLOOKUP($A116,parlvotes_lh!$A$11:$ZZ$209,46,FALSE)))</f>
        <v/>
      </c>
      <c r="M116" s="234" t="str">
        <f>IF(ISERROR(VLOOKUP($A116,parlvotes_lh!$A$11:$ZZ$209,66,FALSE))=TRUE,"",IF(VLOOKUP($A116,parlvotes_lh!$A$11:$ZZ$209,66,FALSE)=0,"",VLOOKUP($A116,parlvotes_lh!$A$11:$ZZ$209,66,FALSE)))</f>
        <v/>
      </c>
      <c r="N116" s="234" t="str">
        <f>IF(ISERROR(VLOOKUP($A116,parlvotes_lh!$A$11:$ZZ$209,86,FALSE))=TRUE,"",IF(VLOOKUP($A116,parlvotes_lh!$A$11:$ZZ$209,86,FALSE)=0,"",VLOOKUP($A116,parlvotes_lh!$A$11:$ZZ$209,86,FALSE)))</f>
        <v/>
      </c>
      <c r="O116" s="234" t="str">
        <f>IF(ISERROR(VLOOKUP($A116,parlvotes_lh!$A$11:$ZZ$209,106,FALSE))=TRUE,"",IF(VLOOKUP($A116,parlvotes_lh!$A$11:$ZZ$209,106,FALSE)=0,"",VLOOKUP($A116,parlvotes_lh!$A$11:$ZZ$209,106,FALSE)))</f>
        <v/>
      </c>
      <c r="P116" s="234" t="str">
        <f>IF(ISERROR(VLOOKUP($A116,parlvotes_lh!$A$11:$ZZ$209,126,FALSE))=TRUE,"",IF(VLOOKUP($A116,parlvotes_lh!$A$11:$ZZ$209,126,FALSE)=0,"",VLOOKUP($A116,parlvotes_lh!$A$11:$ZZ$209,126,FALSE)))</f>
        <v/>
      </c>
      <c r="Q116" s="235" t="str">
        <f>IF(ISERROR(VLOOKUP($A116,parlvotes_lh!$A$11:$ZZ$209,146,FALSE))=TRUE,"",IF(VLOOKUP($A116,parlvotes_lh!$A$11:$ZZ$209,146,FALSE)=0,"",VLOOKUP($A116,parlvotes_lh!$A$11:$ZZ$209,146,FALSE)))</f>
        <v/>
      </c>
      <c r="R116" s="235" t="str">
        <f>IF(ISERROR(VLOOKUP($A116,parlvotes_lh!$A$11:$ZZ$209,166,FALSE))=TRUE,"",IF(VLOOKUP($A116,parlvotes_lh!$A$11:$ZZ$209,166,FALSE)=0,"",VLOOKUP($A116,parlvotes_lh!$A$11:$ZZ$209,166,FALSE)))</f>
        <v/>
      </c>
      <c r="S116" s="235" t="str">
        <f>IF(ISERROR(VLOOKUP($A116,parlvotes_lh!$A$11:$ZZ$209,186,FALSE))=TRUE,"",IF(VLOOKUP($A116,parlvotes_lh!$A$11:$ZZ$209,186,FALSE)=0,"",VLOOKUP($A116,parlvotes_lh!$A$11:$ZZ$209,186,FALSE)))</f>
        <v/>
      </c>
      <c r="T116" s="235" t="str">
        <f>IF(ISERROR(VLOOKUP($A116,parlvotes_lh!$A$11:$ZZ$209,206,FALSE))=TRUE,"",IF(VLOOKUP($A116,parlvotes_lh!$A$11:$ZZ$209,206,FALSE)=0,"",VLOOKUP($A116,parlvotes_lh!$A$11:$ZZ$209,206,FALSE)))</f>
        <v/>
      </c>
      <c r="U116" s="235" t="str">
        <f>IF(ISERROR(VLOOKUP($A116,parlvotes_lh!$A$11:$ZZ$209,226,FALSE))=TRUE,"",IF(VLOOKUP($A116,parlvotes_lh!$A$11:$ZZ$209,226,FALSE)=0,"",VLOOKUP($A116,parlvotes_lh!$A$11:$ZZ$209,226,FALSE)))</f>
        <v/>
      </c>
      <c r="V116" s="235" t="str">
        <f>IF(ISERROR(VLOOKUP($A116,parlvotes_lh!$A$11:$ZZ$209,246,FALSE))=TRUE,"",IF(VLOOKUP($A116,parlvotes_lh!$A$11:$ZZ$209,246,FALSE)=0,"",VLOOKUP($A116,parlvotes_lh!$A$11:$ZZ$209,246,FALSE)))</f>
        <v/>
      </c>
      <c r="W116" s="235" t="str">
        <f>IF(ISERROR(VLOOKUP($A116,parlvotes_lh!$A$11:$ZZ$209,266,FALSE))=TRUE,"",IF(VLOOKUP($A116,parlvotes_lh!$A$11:$ZZ$209,266,FALSE)=0,"",VLOOKUP($A116,parlvotes_lh!$A$11:$ZZ$209,266,FALSE)))</f>
        <v/>
      </c>
      <c r="X116" s="235" t="str">
        <f>IF(ISERROR(VLOOKUP($A116,parlvotes_lh!$A$11:$ZZ$209,286,FALSE))=TRUE,"",IF(VLOOKUP($A116,parlvotes_lh!$A$11:$ZZ$209,286,FALSE)=0,"",VLOOKUP($A116,parlvotes_lh!$A$11:$ZZ$209,286,FALSE)))</f>
        <v/>
      </c>
      <c r="Y116" s="235" t="str">
        <f>IF(ISERROR(VLOOKUP($A116,parlvotes_lh!$A$11:$ZZ$209,306,FALSE))=TRUE,"",IF(VLOOKUP($A116,parlvotes_lh!$A$11:$ZZ$209,306,FALSE)=0,"",VLOOKUP($A116,parlvotes_lh!$A$11:$ZZ$209,306,FALSE)))</f>
        <v/>
      </c>
      <c r="Z116" s="235" t="str">
        <f>IF(ISERROR(VLOOKUP($A116,parlvotes_lh!$A$11:$ZZ$209,326,FALSE))=TRUE,"",IF(VLOOKUP($A116,parlvotes_lh!$A$11:$ZZ$209,326,FALSE)=0,"",VLOOKUP($A116,parlvotes_lh!$A$11:$ZZ$209,326,FALSE)))</f>
        <v/>
      </c>
      <c r="AA116" s="235" t="str">
        <f>IF(ISERROR(VLOOKUP($A116,parlvotes_lh!$A$11:$ZZ$209,346,FALSE))=TRUE,"",IF(VLOOKUP($A116,parlvotes_lh!$A$11:$ZZ$209,346,FALSE)=0,"",VLOOKUP($A116,parlvotes_lh!$A$11:$ZZ$209,346,FALSE)))</f>
        <v/>
      </c>
      <c r="AB116" s="235" t="str">
        <f>IF(ISERROR(VLOOKUP($A116,parlvotes_lh!$A$11:$ZZ$209,366,FALSE))=TRUE,"",IF(VLOOKUP($A116,parlvotes_lh!$A$11:$ZZ$209,366,FALSE)=0,"",VLOOKUP($A116,parlvotes_lh!$A$11:$ZZ$209,366,FALSE)))</f>
        <v/>
      </c>
      <c r="AC116" s="235" t="str">
        <f>IF(ISERROR(VLOOKUP($A116,parlvotes_lh!$A$11:$ZZ$209,386,FALSE))=TRUE,"",IF(VLOOKUP($A116,parlvotes_lh!$A$11:$ZZ$209,386,FALSE)=0,"",VLOOKUP($A116,parlvotes_lh!$A$11:$ZZ$209,386,FALSE)))</f>
        <v/>
      </c>
    </row>
    <row r="117" spans="1:29" ht="13.5" customHeight="1">
      <c r="A117" s="229"/>
      <c r="B117" s="127" t="str">
        <f>IF(A117="","",MID(info_weblinks!$C$3,32,3))</f>
        <v/>
      </c>
      <c r="C117" s="127" t="str">
        <f>IF(info_parties!G126="","",info_parties!G126)</f>
        <v/>
      </c>
      <c r="D117" s="127" t="str">
        <f>IF(info_parties!K126="","",info_parties!K126)</f>
        <v/>
      </c>
      <c r="E117" s="127" t="str">
        <f>IF(info_parties!H126="","",info_parties!H126)</f>
        <v/>
      </c>
      <c r="F117" s="230" t="str">
        <f t="shared" si="4"/>
        <v/>
      </c>
      <c r="G117" s="231" t="str">
        <f t="shared" si="5"/>
        <v/>
      </c>
      <c r="H117" s="232" t="str">
        <f t="shared" si="6"/>
        <v/>
      </c>
      <c r="I117" s="233" t="str">
        <f t="shared" si="7"/>
        <v/>
      </c>
      <c r="J117" s="234" t="str">
        <f>IF(ISERROR(VLOOKUP($A117,parlvotes_lh!$A$11:$ZZ$209,6,FALSE))=TRUE,"",IF(VLOOKUP($A117,parlvotes_lh!$A$11:$ZZ$209,6,FALSE)=0,"",VLOOKUP($A117,parlvotes_lh!$A$11:$ZZ$209,6,FALSE)))</f>
        <v/>
      </c>
      <c r="K117" s="234" t="str">
        <f>IF(ISERROR(VLOOKUP($A117,parlvotes_lh!$A$11:$ZZ$209,26,FALSE))=TRUE,"",IF(VLOOKUP($A117,parlvotes_lh!$A$11:$ZZ$209,26,FALSE)=0,"",VLOOKUP($A117,parlvotes_lh!$A$11:$ZZ$209,26,FALSE)))</f>
        <v/>
      </c>
      <c r="L117" s="234" t="str">
        <f>IF(ISERROR(VLOOKUP($A117,parlvotes_lh!$A$11:$ZZ$209,46,FALSE))=TRUE,"",IF(VLOOKUP($A117,parlvotes_lh!$A$11:$ZZ$209,46,FALSE)=0,"",VLOOKUP($A117,parlvotes_lh!$A$11:$ZZ$209,46,FALSE)))</f>
        <v/>
      </c>
      <c r="M117" s="234" t="str">
        <f>IF(ISERROR(VLOOKUP($A117,parlvotes_lh!$A$11:$ZZ$209,66,FALSE))=TRUE,"",IF(VLOOKUP($A117,parlvotes_lh!$A$11:$ZZ$209,66,FALSE)=0,"",VLOOKUP($A117,parlvotes_lh!$A$11:$ZZ$209,66,FALSE)))</f>
        <v/>
      </c>
      <c r="N117" s="234" t="str">
        <f>IF(ISERROR(VLOOKUP($A117,parlvotes_lh!$A$11:$ZZ$209,86,FALSE))=TRUE,"",IF(VLOOKUP($A117,parlvotes_lh!$A$11:$ZZ$209,86,FALSE)=0,"",VLOOKUP($A117,parlvotes_lh!$A$11:$ZZ$209,86,FALSE)))</f>
        <v/>
      </c>
      <c r="O117" s="234" t="str">
        <f>IF(ISERROR(VLOOKUP($A117,parlvotes_lh!$A$11:$ZZ$209,106,FALSE))=TRUE,"",IF(VLOOKUP($A117,parlvotes_lh!$A$11:$ZZ$209,106,FALSE)=0,"",VLOOKUP($A117,parlvotes_lh!$A$11:$ZZ$209,106,FALSE)))</f>
        <v/>
      </c>
      <c r="P117" s="234" t="str">
        <f>IF(ISERROR(VLOOKUP($A117,parlvotes_lh!$A$11:$ZZ$209,126,FALSE))=TRUE,"",IF(VLOOKUP($A117,parlvotes_lh!$A$11:$ZZ$209,126,FALSE)=0,"",VLOOKUP($A117,parlvotes_lh!$A$11:$ZZ$209,126,FALSE)))</f>
        <v/>
      </c>
      <c r="Q117" s="235" t="str">
        <f>IF(ISERROR(VLOOKUP($A117,parlvotes_lh!$A$11:$ZZ$209,146,FALSE))=TRUE,"",IF(VLOOKUP($A117,parlvotes_lh!$A$11:$ZZ$209,146,FALSE)=0,"",VLOOKUP($A117,parlvotes_lh!$A$11:$ZZ$209,146,FALSE)))</f>
        <v/>
      </c>
      <c r="R117" s="235" t="str">
        <f>IF(ISERROR(VLOOKUP($A117,parlvotes_lh!$A$11:$ZZ$209,166,FALSE))=TRUE,"",IF(VLOOKUP($A117,parlvotes_lh!$A$11:$ZZ$209,166,FALSE)=0,"",VLOOKUP($A117,parlvotes_lh!$A$11:$ZZ$209,166,FALSE)))</f>
        <v/>
      </c>
      <c r="S117" s="235" t="str">
        <f>IF(ISERROR(VLOOKUP($A117,parlvotes_lh!$A$11:$ZZ$209,186,FALSE))=TRUE,"",IF(VLOOKUP($A117,parlvotes_lh!$A$11:$ZZ$209,186,FALSE)=0,"",VLOOKUP($A117,parlvotes_lh!$A$11:$ZZ$209,186,FALSE)))</f>
        <v/>
      </c>
      <c r="T117" s="235" t="str">
        <f>IF(ISERROR(VLOOKUP($A117,parlvotes_lh!$A$11:$ZZ$209,206,FALSE))=TRUE,"",IF(VLOOKUP($A117,parlvotes_lh!$A$11:$ZZ$209,206,FALSE)=0,"",VLOOKUP($A117,parlvotes_lh!$A$11:$ZZ$209,206,FALSE)))</f>
        <v/>
      </c>
      <c r="U117" s="235" t="str">
        <f>IF(ISERROR(VLOOKUP($A117,parlvotes_lh!$A$11:$ZZ$209,226,FALSE))=TRUE,"",IF(VLOOKUP($A117,parlvotes_lh!$A$11:$ZZ$209,226,FALSE)=0,"",VLOOKUP($A117,parlvotes_lh!$A$11:$ZZ$209,226,FALSE)))</f>
        <v/>
      </c>
      <c r="V117" s="235" t="str">
        <f>IF(ISERROR(VLOOKUP($A117,parlvotes_lh!$A$11:$ZZ$209,246,FALSE))=TRUE,"",IF(VLOOKUP($A117,parlvotes_lh!$A$11:$ZZ$209,246,FALSE)=0,"",VLOOKUP($A117,parlvotes_lh!$A$11:$ZZ$209,246,FALSE)))</f>
        <v/>
      </c>
      <c r="W117" s="235" t="str">
        <f>IF(ISERROR(VLOOKUP($A117,parlvotes_lh!$A$11:$ZZ$209,266,FALSE))=TRUE,"",IF(VLOOKUP($A117,parlvotes_lh!$A$11:$ZZ$209,266,FALSE)=0,"",VLOOKUP($A117,parlvotes_lh!$A$11:$ZZ$209,266,FALSE)))</f>
        <v/>
      </c>
      <c r="X117" s="235" t="str">
        <f>IF(ISERROR(VLOOKUP($A117,parlvotes_lh!$A$11:$ZZ$209,286,FALSE))=TRUE,"",IF(VLOOKUP($A117,parlvotes_lh!$A$11:$ZZ$209,286,FALSE)=0,"",VLOOKUP($A117,parlvotes_lh!$A$11:$ZZ$209,286,FALSE)))</f>
        <v/>
      </c>
      <c r="Y117" s="235" t="str">
        <f>IF(ISERROR(VLOOKUP($A117,parlvotes_lh!$A$11:$ZZ$209,306,FALSE))=TRUE,"",IF(VLOOKUP($A117,parlvotes_lh!$A$11:$ZZ$209,306,FALSE)=0,"",VLOOKUP($A117,parlvotes_lh!$A$11:$ZZ$209,306,FALSE)))</f>
        <v/>
      </c>
      <c r="Z117" s="235" t="str">
        <f>IF(ISERROR(VLOOKUP($A117,parlvotes_lh!$A$11:$ZZ$209,326,FALSE))=TRUE,"",IF(VLOOKUP($A117,parlvotes_lh!$A$11:$ZZ$209,326,FALSE)=0,"",VLOOKUP($A117,parlvotes_lh!$A$11:$ZZ$209,326,FALSE)))</f>
        <v/>
      </c>
      <c r="AA117" s="235" t="str">
        <f>IF(ISERROR(VLOOKUP($A117,parlvotes_lh!$A$11:$ZZ$209,346,FALSE))=TRUE,"",IF(VLOOKUP($A117,parlvotes_lh!$A$11:$ZZ$209,346,FALSE)=0,"",VLOOKUP($A117,parlvotes_lh!$A$11:$ZZ$209,346,FALSE)))</f>
        <v/>
      </c>
      <c r="AB117" s="235" t="str">
        <f>IF(ISERROR(VLOOKUP($A117,parlvotes_lh!$A$11:$ZZ$209,366,FALSE))=TRUE,"",IF(VLOOKUP($A117,parlvotes_lh!$A$11:$ZZ$209,366,FALSE)=0,"",VLOOKUP($A117,parlvotes_lh!$A$11:$ZZ$209,366,FALSE)))</f>
        <v/>
      </c>
      <c r="AC117" s="235" t="str">
        <f>IF(ISERROR(VLOOKUP($A117,parlvotes_lh!$A$11:$ZZ$209,386,FALSE))=TRUE,"",IF(VLOOKUP($A117,parlvotes_lh!$A$11:$ZZ$209,386,FALSE)=0,"",VLOOKUP($A117,parlvotes_lh!$A$11:$ZZ$209,386,FALSE)))</f>
        <v/>
      </c>
    </row>
    <row r="118" spans="1:29" ht="13.5" customHeight="1">
      <c r="A118" s="229"/>
      <c r="B118" s="127" t="str">
        <f>IF(A118="","",MID(info_weblinks!$C$3,32,3))</f>
        <v/>
      </c>
      <c r="C118" s="127" t="str">
        <f>IF(info_parties!G127="","",info_parties!G127)</f>
        <v/>
      </c>
      <c r="D118" s="127" t="str">
        <f>IF(info_parties!K127="","",info_parties!K127)</f>
        <v/>
      </c>
      <c r="E118" s="127" t="str">
        <f>IF(info_parties!H127="","",info_parties!H127)</f>
        <v/>
      </c>
      <c r="F118" s="230" t="str">
        <f t="shared" si="4"/>
        <v/>
      </c>
      <c r="G118" s="231" t="str">
        <f t="shared" si="5"/>
        <v/>
      </c>
      <c r="H118" s="232" t="str">
        <f t="shared" si="6"/>
        <v/>
      </c>
      <c r="I118" s="233" t="str">
        <f t="shared" si="7"/>
        <v/>
      </c>
      <c r="J118" s="234" t="str">
        <f>IF(ISERROR(VLOOKUP($A118,parlvotes_lh!$A$11:$ZZ$209,6,FALSE))=TRUE,"",IF(VLOOKUP($A118,parlvotes_lh!$A$11:$ZZ$209,6,FALSE)=0,"",VLOOKUP($A118,parlvotes_lh!$A$11:$ZZ$209,6,FALSE)))</f>
        <v/>
      </c>
      <c r="K118" s="234" t="str">
        <f>IF(ISERROR(VLOOKUP($A118,parlvotes_lh!$A$11:$ZZ$209,26,FALSE))=TRUE,"",IF(VLOOKUP($A118,parlvotes_lh!$A$11:$ZZ$209,26,FALSE)=0,"",VLOOKUP($A118,parlvotes_lh!$A$11:$ZZ$209,26,FALSE)))</f>
        <v/>
      </c>
      <c r="L118" s="234" t="str">
        <f>IF(ISERROR(VLOOKUP($A118,parlvotes_lh!$A$11:$ZZ$209,46,FALSE))=TRUE,"",IF(VLOOKUP($A118,parlvotes_lh!$A$11:$ZZ$209,46,FALSE)=0,"",VLOOKUP($A118,parlvotes_lh!$A$11:$ZZ$209,46,FALSE)))</f>
        <v/>
      </c>
      <c r="M118" s="234" t="str">
        <f>IF(ISERROR(VLOOKUP($A118,parlvotes_lh!$A$11:$ZZ$209,66,FALSE))=TRUE,"",IF(VLOOKUP($A118,parlvotes_lh!$A$11:$ZZ$209,66,FALSE)=0,"",VLOOKUP($A118,parlvotes_lh!$A$11:$ZZ$209,66,FALSE)))</f>
        <v/>
      </c>
      <c r="N118" s="234" t="str">
        <f>IF(ISERROR(VLOOKUP($A118,parlvotes_lh!$A$11:$ZZ$209,86,FALSE))=TRUE,"",IF(VLOOKUP($A118,parlvotes_lh!$A$11:$ZZ$209,86,FALSE)=0,"",VLOOKUP($A118,parlvotes_lh!$A$11:$ZZ$209,86,FALSE)))</f>
        <v/>
      </c>
      <c r="O118" s="234" t="str">
        <f>IF(ISERROR(VLOOKUP($A118,parlvotes_lh!$A$11:$ZZ$209,106,FALSE))=TRUE,"",IF(VLOOKUP($A118,parlvotes_lh!$A$11:$ZZ$209,106,FALSE)=0,"",VLOOKUP($A118,parlvotes_lh!$A$11:$ZZ$209,106,FALSE)))</f>
        <v/>
      </c>
      <c r="P118" s="234" t="str">
        <f>IF(ISERROR(VLOOKUP($A118,parlvotes_lh!$A$11:$ZZ$209,126,FALSE))=TRUE,"",IF(VLOOKUP($A118,parlvotes_lh!$A$11:$ZZ$209,126,FALSE)=0,"",VLOOKUP($A118,parlvotes_lh!$A$11:$ZZ$209,126,FALSE)))</f>
        <v/>
      </c>
      <c r="Q118" s="235" t="str">
        <f>IF(ISERROR(VLOOKUP($A118,parlvotes_lh!$A$11:$ZZ$209,146,FALSE))=TRUE,"",IF(VLOOKUP($A118,parlvotes_lh!$A$11:$ZZ$209,146,FALSE)=0,"",VLOOKUP($A118,parlvotes_lh!$A$11:$ZZ$209,146,FALSE)))</f>
        <v/>
      </c>
      <c r="R118" s="235" t="str">
        <f>IF(ISERROR(VLOOKUP($A118,parlvotes_lh!$A$11:$ZZ$209,166,FALSE))=TRUE,"",IF(VLOOKUP($A118,parlvotes_lh!$A$11:$ZZ$209,166,FALSE)=0,"",VLOOKUP($A118,parlvotes_lh!$A$11:$ZZ$209,166,FALSE)))</f>
        <v/>
      </c>
      <c r="S118" s="235" t="str">
        <f>IF(ISERROR(VLOOKUP($A118,parlvotes_lh!$A$11:$ZZ$209,186,FALSE))=TRUE,"",IF(VLOOKUP($A118,parlvotes_lh!$A$11:$ZZ$209,186,FALSE)=0,"",VLOOKUP($A118,parlvotes_lh!$A$11:$ZZ$209,186,FALSE)))</f>
        <v/>
      </c>
      <c r="T118" s="235" t="str">
        <f>IF(ISERROR(VLOOKUP($A118,parlvotes_lh!$A$11:$ZZ$209,206,FALSE))=TRUE,"",IF(VLOOKUP($A118,parlvotes_lh!$A$11:$ZZ$209,206,FALSE)=0,"",VLOOKUP($A118,parlvotes_lh!$A$11:$ZZ$209,206,FALSE)))</f>
        <v/>
      </c>
      <c r="U118" s="235" t="str">
        <f>IF(ISERROR(VLOOKUP($A118,parlvotes_lh!$A$11:$ZZ$209,226,FALSE))=TRUE,"",IF(VLOOKUP($A118,parlvotes_lh!$A$11:$ZZ$209,226,FALSE)=0,"",VLOOKUP($A118,parlvotes_lh!$A$11:$ZZ$209,226,FALSE)))</f>
        <v/>
      </c>
      <c r="V118" s="235" t="str">
        <f>IF(ISERROR(VLOOKUP($A118,parlvotes_lh!$A$11:$ZZ$209,246,FALSE))=TRUE,"",IF(VLOOKUP($A118,parlvotes_lh!$A$11:$ZZ$209,246,FALSE)=0,"",VLOOKUP($A118,parlvotes_lh!$A$11:$ZZ$209,246,FALSE)))</f>
        <v/>
      </c>
      <c r="W118" s="235" t="str">
        <f>IF(ISERROR(VLOOKUP($A118,parlvotes_lh!$A$11:$ZZ$209,266,FALSE))=TRUE,"",IF(VLOOKUP($A118,parlvotes_lh!$A$11:$ZZ$209,266,FALSE)=0,"",VLOOKUP($A118,parlvotes_lh!$A$11:$ZZ$209,266,FALSE)))</f>
        <v/>
      </c>
      <c r="X118" s="235" t="str">
        <f>IF(ISERROR(VLOOKUP($A118,parlvotes_lh!$A$11:$ZZ$209,286,FALSE))=TRUE,"",IF(VLOOKUP($A118,parlvotes_lh!$A$11:$ZZ$209,286,FALSE)=0,"",VLOOKUP($A118,parlvotes_lh!$A$11:$ZZ$209,286,FALSE)))</f>
        <v/>
      </c>
      <c r="Y118" s="235" t="str">
        <f>IF(ISERROR(VLOOKUP($A118,parlvotes_lh!$A$11:$ZZ$209,306,FALSE))=TRUE,"",IF(VLOOKUP($A118,parlvotes_lh!$A$11:$ZZ$209,306,FALSE)=0,"",VLOOKUP($A118,parlvotes_lh!$A$11:$ZZ$209,306,FALSE)))</f>
        <v/>
      </c>
      <c r="Z118" s="235" t="str">
        <f>IF(ISERROR(VLOOKUP($A118,parlvotes_lh!$A$11:$ZZ$209,326,FALSE))=TRUE,"",IF(VLOOKUP($A118,parlvotes_lh!$A$11:$ZZ$209,326,FALSE)=0,"",VLOOKUP($A118,parlvotes_lh!$A$11:$ZZ$209,326,FALSE)))</f>
        <v/>
      </c>
      <c r="AA118" s="235" t="str">
        <f>IF(ISERROR(VLOOKUP($A118,parlvotes_lh!$A$11:$ZZ$209,346,FALSE))=TRUE,"",IF(VLOOKUP($A118,parlvotes_lh!$A$11:$ZZ$209,346,FALSE)=0,"",VLOOKUP($A118,parlvotes_lh!$A$11:$ZZ$209,346,FALSE)))</f>
        <v/>
      </c>
      <c r="AB118" s="235" t="str">
        <f>IF(ISERROR(VLOOKUP($A118,parlvotes_lh!$A$11:$ZZ$209,366,FALSE))=TRUE,"",IF(VLOOKUP($A118,parlvotes_lh!$A$11:$ZZ$209,366,FALSE)=0,"",VLOOKUP($A118,parlvotes_lh!$A$11:$ZZ$209,366,FALSE)))</f>
        <v/>
      </c>
      <c r="AC118" s="235" t="str">
        <f>IF(ISERROR(VLOOKUP($A118,parlvotes_lh!$A$11:$ZZ$209,386,FALSE))=TRUE,"",IF(VLOOKUP($A118,parlvotes_lh!$A$11:$ZZ$209,386,FALSE)=0,"",VLOOKUP($A118,parlvotes_lh!$A$11:$ZZ$209,386,FALSE)))</f>
        <v/>
      </c>
    </row>
    <row r="119" spans="1:29" ht="13.5" customHeight="1">
      <c r="A119" s="229"/>
      <c r="B119" s="127" t="str">
        <f>IF(A119="","",MID(info_weblinks!$C$3,32,3))</f>
        <v/>
      </c>
      <c r="C119" s="127" t="str">
        <f>IF(info_parties!G128="","",info_parties!G128)</f>
        <v/>
      </c>
      <c r="D119" s="127" t="str">
        <f>IF(info_parties!K128="","",info_parties!K128)</f>
        <v/>
      </c>
      <c r="E119" s="127" t="str">
        <f>IF(info_parties!H128="","",info_parties!H128)</f>
        <v/>
      </c>
      <c r="F119" s="230" t="str">
        <f t="shared" si="4"/>
        <v/>
      </c>
      <c r="G119" s="231" t="str">
        <f t="shared" si="5"/>
        <v/>
      </c>
      <c r="H119" s="232" t="str">
        <f t="shared" si="6"/>
        <v/>
      </c>
      <c r="I119" s="233" t="str">
        <f t="shared" si="7"/>
        <v/>
      </c>
      <c r="J119" s="234" t="str">
        <f>IF(ISERROR(VLOOKUP($A119,parlvotes_lh!$A$11:$ZZ$209,6,FALSE))=TRUE,"",IF(VLOOKUP($A119,parlvotes_lh!$A$11:$ZZ$209,6,FALSE)=0,"",VLOOKUP($A119,parlvotes_lh!$A$11:$ZZ$209,6,FALSE)))</f>
        <v/>
      </c>
      <c r="K119" s="234" t="str">
        <f>IF(ISERROR(VLOOKUP($A119,parlvotes_lh!$A$11:$ZZ$209,26,FALSE))=TRUE,"",IF(VLOOKUP($A119,parlvotes_lh!$A$11:$ZZ$209,26,FALSE)=0,"",VLOOKUP($A119,parlvotes_lh!$A$11:$ZZ$209,26,FALSE)))</f>
        <v/>
      </c>
      <c r="L119" s="234" t="str">
        <f>IF(ISERROR(VLOOKUP($A119,parlvotes_lh!$A$11:$ZZ$209,46,FALSE))=TRUE,"",IF(VLOOKUP($A119,parlvotes_lh!$A$11:$ZZ$209,46,FALSE)=0,"",VLOOKUP($A119,parlvotes_lh!$A$11:$ZZ$209,46,FALSE)))</f>
        <v/>
      </c>
      <c r="M119" s="234" t="str">
        <f>IF(ISERROR(VLOOKUP($A119,parlvotes_lh!$A$11:$ZZ$209,66,FALSE))=TRUE,"",IF(VLOOKUP($A119,parlvotes_lh!$A$11:$ZZ$209,66,FALSE)=0,"",VLOOKUP($A119,parlvotes_lh!$A$11:$ZZ$209,66,FALSE)))</f>
        <v/>
      </c>
      <c r="N119" s="234" t="str">
        <f>IF(ISERROR(VLOOKUP($A119,parlvotes_lh!$A$11:$ZZ$209,86,FALSE))=TRUE,"",IF(VLOOKUP($A119,parlvotes_lh!$A$11:$ZZ$209,86,FALSE)=0,"",VLOOKUP($A119,parlvotes_lh!$A$11:$ZZ$209,86,FALSE)))</f>
        <v/>
      </c>
      <c r="O119" s="234" t="str">
        <f>IF(ISERROR(VLOOKUP($A119,parlvotes_lh!$A$11:$ZZ$209,106,FALSE))=TRUE,"",IF(VLOOKUP($A119,parlvotes_lh!$A$11:$ZZ$209,106,FALSE)=0,"",VLOOKUP($A119,parlvotes_lh!$A$11:$ZZ$209,106,FALSE)))</f>
        <v/>
      </c>
      <c r="P119" s="234" t="str">
        <f>IF(ISERROR(VLOOKUP($A119,parlvotes_lh!$A$11:$ZZ$209,126,FALSE))=TRUE,"",IF(VLOOKUP($A119,parlvotes_lh!$A$11:$ZZ$209,126,FALSE)=0,"",VLOOKUP($A119,parlvotes_lh!$A$11:$ZZ$209,126,FALSE)))</f>
        <v/>
      </c>
      <c r="Q119" s="235" t="str">
        <f>IF(ISERROR(VLOOKUP($A119,parlvotes_lh!$A$11:$ZZ$209,146,FALSE))=TRUE,"",IF(VLOOKUP($A119,parlvotes_lh!$A$11:$ZZ$209,146,FALSE)=0,"",VLOOKUP($A119,parlvotes_lh!$A$11:$ZZ$209,146,FALSE)))</f>
        <v/>
      </c>
      <c r="R119" s="235" t="str">
        <f>IF(ISERROR(VLOOKUP($A119,parlvotes_lh!$A$11:$ZZ$209,166,FALSE))=TRUE,"",IF(VLOOKUP($A119,parlvotes_lh!$A$11:$ZZ$209,166,FALSE)=0,"",VLOOKUP($A119,parlvotes_lh!$A$11:$ZZ$209,166,FALSE)))</f>
        <v/>
      </c>
      <c r="S119" s="235" t="str">
        <f>IF(ISERROR(VLOOKUP($A119,parlvotes_lh!$A$11:$ZZ$209,186,FALSE))=TRUE,"",IF(VLOOKUP($A119,parlvotes_lh!$A$11:$ZZ$209,186,FALSE)=0,"",VLOOKUP($A119,parlvotes_lh!$A$11:$ZZ$209,186,FALSE)))</f>
        <v/>
      </c>
      <c r="T119" s="235" t="str">
        <f>IF(ISERROR(VLOOKUP($A119,parlvotes_lh!$A$11:$ZZ$209,206,FALSE))=TRUE,"",IF(VLOOKUP($A119,parlvotes_lh!$A$11:$ZZ$209,206,FALSE)=0,"",VLOOKUP($A119,parlvotes_lh!$A$11:$ZZ$209,206,FALSE)))</f>
        <v/>
      </c>
      <c r="U119" s="235" t="str">
        <f>IF(ISERROR(VLOOKUP($A119,parlvotes_lh!$A$11:$ZZ$209,226,FALSE))=TRUE,"",IF(VLOOKUP($A119,parlvotes_lh!$A$11:$ZZ$209,226,FALSE)=0,"",VLOOKUP($A119,parlvotes_lh!$A$11:$ZZ$209,226,FALSE)))</f>
        <v/>
      </c>
      <c r="V119" s="235" t="str">
        <f>IF(ISERROR(VLOOKUP($A119,parlvotes_lh!$A$11:$ZZ$209,246,FALSE))=TRUE,"",IF(VLOOKUP($A119,parlvotes_lh!$A$11:$ZZ$209,246,FALSE)=0,"",VLOOKUP($A119,parlvotes_lh!$A$11:$ZZ$209,246,FALSE)))</f>
        <v/>
      </c>
      <c r="W119" s="235" t="str">
        <f>IF(ISERROR(VLOOKUP($A119,parlvotes_lh!$A$11:$ZZ$209,266,FALSE))=TRUE,"",IF(VLOOKUP($A119,parlvotes_lh!$A$11:$ZZ$209,266,FALSE)=0,"",VLOOKUP($A119,parlvotes_lh!$A$11:$ZZ$209,266,FALSE)))</f>
        <v/>
      </c>
      <c r="X119" s="235" t="str">
        <f>IF(ISERROR(VLOOKUP($A119,parlvotes_lh!$A$11:$ZZ$209,286,FALSE))=TRUE,"",IF(VLOOKUP($A119,parlvotes_lh!$A$11:$ZZ$209,286,FALSE)=0,"",VLOOKUP($A119,parlvotes_lh!$A$11:$ZZ$209,286,FALSE)))</f>
        <v/>
      </c>
      <c r="Y119" s="235" t="str">
        <f>IF(ISERROR(VLOOKUP($A119,parlvotes_lh!$A$11:$ZZ$209,306,FALSE))=TRUE,"",IF(VLOOKUP($A119,parlvotes_lh!$A$11:$ZZ$209,306,FALSE)=0,"",VLOOKUP($A119,parlvotes_lh!$A$11:$ZZ$209,306,FALSE)))</f>
        <v/>
      </c>
      <c r="Z119" s="235" t="str">
        <f>IF(ISERROR(VLOOKUP($A119,parlvotes_lh!$A$11:$ZZ$209,326,FALSE))=TRUE,"",IF(VLOOKUP($A119,parlvotes_lh!$A$11:$ZZ$209,326,FALSE)=0,"",VLOOKUP($A119,parlvotes_lh!$A$11:$ZZ$209,326,FALSE)))</f>
        <v/>
      </c>
      <c r="AA119" s="235" t="str">
        <f>IF(ISERROR(VLOOKUP($A119,parlvotes_lh!$A$11:$ZZ$209,346,FALSE))=TRUE,"",IF(VLOOKUP($A119,parlvotes_lh!$A$11:$ZZ$209,346,FALSE)=0,"",VLOOKUP($A119,parlvotes_lh!$A$11:$ZZ$209,346,FALSE)))</f>
        <v/>
      </c>
      <c r="AB119" s="235" t="str">
        <f>IF(ISERROR(VLOOKUP($A119,parlvotes_lh!$A$11:$ZZ$209,366,FALSE))=TRUE,"",IF(VLOOKUP($A119,parlvotes_lh!$A$11:$ZZ$209,366,FALSE)=0,"",VLOOKUP($A119,parlvotes_lh!$A$11:$ZZ$209,366,FALSE)))</f>
        <v/>
      </c>
      <c r="AC119" s="235" t="str">
        <f>IF(ISERROR(VLOOKUP($A119,parlvotes_lh!$A$11:$ZZ$209,386,FALSE))=TRUE,"",IF(VLOOKUP($A119,parlvotes_lh!$A$11:$ZZ$209,386,FALSE)=0,"",VLOOKUP($A119,parlvotes_lh!$A$11:$ZZ$209,386,FALSE)))</f>
        <v/>
      </c>
    </row>
    <row r="120" spans="1:29" ht="13.5" customHeight="1">
      <c r="A120" s="229"/>
      <c r="B120" s="127" t="str">
        <f>IF(A120="","",MID(info_weblinks!$C$3,32,3))</f>
        <v/>
      </c>
      <c r="C120" s="127" t="str">
        <f>IF(info_parties!G129="","",info_parties!G129)</f>
        <v/>
      </c>
      <c r="D120" s="127" t="str">
        <f>IF(info_parties!K129="","",info_parties!K129)</f>
        <v/>
      </c>
      <c r="E120" s="127" t="str">
        <f>IF(info_parties!H129="","",info_parties!H129)</f>
        <v/>
      </c>
      <c r="F120" s="230" t="str">
        <f t="shared" si="4"/>
        <v/>
      </c>
      <c r="G120" s="231" t="str">
        <f t="shared" si="5"/>
        <v/>
      </c>
      <c r="H120" s="232" t="str">
        <f t="shared" si="6"/>
        <v/>
      </c>
      <c r="I120" s="233" t="str">
        <f t="shared" si="7"/>
        <v/>
      </c>
      <c r="J120" s="234" t="str">
        <f>IF(ISERROR(VLOOKUP($A120,parlvotes_lh!$A$11:$ZZ$209,6,FALSE))=TRUE,"",IF(VLOOKUP($A120,parlvotes_lh!$A$11:$ZZ$209,6,FALSE)=0,"",VLOOKUP($A120,parlvotes_lh!$A$11:$ZZ$209,6,FALSE)))</f>
        <v/>
      </c>
      <c r="K120" s="234" t="str">
        <f>IF(ISERROR(VLOOKUP($A120,parlvotes_lh!$A$11:$ZZ$209,26,FALSE))=TRUE,"",IF(VLOOKUP($A120,parlvotes_lh!$A$11:$ZZ$209,26,FALSE)=0,"",VLOOKUP($A120,parlvotes_lh!$A$11:$ZZ$209,26,FALSE)))</f>
        <v/>
      </c>
      <c r="L120" s="234" t="str">
        <f>IF(ISERROR(VLOOKUP($A120,parlvotes_lh!$A$11:$ZZ$209,46,FALSE))=TRUE,"",IF(VLOOKUP($A120,parlvotes_lh!$A$11:$ZZ$209,46,FALSE)=0,"",VLOOKUP($A120,parlvotes_lh!$A$11:$ZZ$209,46,FALSE)))</f>
        <v/>
      </c>
      <c r="M120" s="234" t="str">
        <f>IF(ISERROR(VLOOKUP($A120,parlvotes_lh!$A$11:$ZZ$209,66,FALSE))=TRUE,"",IF(VLOOKUP($A120,parlvotes_lh!$A$11:$ZZ$209,66,FALSE)=0,"",VLOOKUP($A120,parlvotes_lh!$A$11:$ZZ$209,66,FALSE)))</f>
        <v/>
      </c>
      <c r="N120" s="234" t="str">
        <f>IF(ISERROR(VLOOKUP($A120,parlvotes_lh!$A$11:$ZZ$209,86,FALSE))=TRUE,"",IF(VLOOKUP($A120,parlvotes_lh!$A$11:$ZZ$209,86,FALSE)=0,"",VLOOKUP($A120,parlvotes_lh!$A$11:$ZZ$209,86,FALSE)))</f>
        <v/>
      </c>
      <c r="O120" s="234" t="str">
        <f>IF(ISERROR(VLOOKUP($A120,parlvotes_lh!$A$11:$ZZ$209,106,FALSE))=TRUE,"",IF(VLOOKUP($A120,parlvotes_lh!$A$11:$ZZ$209,106,FALSE)=0,"",VLOOKUP($A120,parlvotes_lh!$A$11:$ZZ$209,106,FALSE)))</f>
        <v/>
      </c>
      <c r="P120" s="234" t="str">
        <f>IF(ISERROR(VLOOKUP($A120,parlvotes_lh!$A$11:$ZZ$209,126,FALSE))=TRUE,"",IF(VLOOKUP($A120,parlvotes_lh!$A$11:$ZZ$209,126,FALSE)=0,"",VLOOKUP($A120,parlvotes_lh!$A$11:$ZZ$209,126,FALSE)))</f>
        <v/>
      </c>
      <c r="Q120" s="235" t="str">
        <f>IF(ISERROR(VLOOKUP($A120,parlvotes_lh!$A$11:$ZZ$209,146,FALSE))=TRUE,"",IF(VLOOKUP($A120,parlvotes_lh!$A$11:$ZZ$209,146,FALSE)=0,"",VLOOKUP($A120,parlvotes_lh!$A$11:$ZZ$209,146,FALSE)))</f>
        <v/>
      </c>
      <c r="R120" s="235" t="str">
        <f>IF(ISERROR(VLOOKUP($A120,parlvotes_lh!$A$11:$ZZ$209,166,FALSE))=TRUE,"",IF(VLOOKUP($A120,parlvotes_lh!$A$11:$ZZ$209,166,FALSE)=0,"",VLOOKUP($A120,parlvotes_lh!$A$11:$ZZ$209,166,FALSE)))</f>
        <v/>
      </c>
      <c r="S120" s="235" t="str">
        <f>IF(ISERROR(VLOOKUP($A120,parlvotes_lh!$A$11:$ZZ$209,186,FALSE))=TRUE,"",IF(VLOOKUP($A120,parlvotes_lh!$A$11:$ZZ$209,186,FALSE)=0,"",VLOOKUP($A120,parlvotes_lh!$A$11:$ZZ$209,186,FALSE)))</f>
        <v/>
      </c>
      <c r="T120" s="235" t="str">
        <f>IF(ISERROR(VLOOKUP($A120,parlvotes_lh!$A$11:$ZZ$209,206,FALSE))=TRUE,"",IF(VLOOKUP($A120,parlvotes_lh!$A$11:$ZZ$209,206,FALSE)=0,"",VLOOKUP($A120,parlvotes_lh!$A$11:$ZZ$209,206,FALSE)))</f>
        <v/>
      </c>
      <c r="U120" s="235" t="str">
        <f>IF(ISERROR(VLOOKUP($A120,parlvotes_lh!$A$11:$ZZ$209,226,FALSE))=TRUE,"",IF(VLOOKUP($A120,parlvotes_lh!$A$11:$ZZ$209,226,FALSE)=0,"",VLOOKUP($A120,parlvotes_lh!$A$11:$ZZ$209,226,FALSE)))</f>
        <v/>
      </c>
      <c r="V120" s="235" t="str">
        <f>IF(ISERROR(VLOOKUP($A120,parlvotes_lh!$A$11:$ZZ$209,246,FALSE))=TRUE,"",IF(VLOOKUP($A120,parlvotes_lh!$A$11:$ZZ$209,246,FALSE)=0,"",VLOOKUP($A120,parlvotes_lh!$A$11:$ZZ$209,246,FALSE)))</f>
        <v/>
      </c>
      <c r="W120" s="235" t="str">
        <f>IF(ISERROR(VLOOKUP($A120,parlvotes_lh!$A$11:$ZZ$209,266,FALSE))=TRUE,"",IF(VLOOKUP($A120,parlvotes_lh!$A$11:$ZZ$209,266,FALSE)=0,"",VLOOKUP($A120,parlvotes_lh!$A$11:$ZZ$209,266,FALSE)))</f>
        <v/>
      </c>
      <c r="X120" s="235" t="str">
        <f>IF(ISERROR(VLOOKUP($A120,parlvotes_lh!$A$11:$ZZ$209,286,FALSE))=TRUE,"",IF(VLOOKUP($A120,parlvotes_lh!$A$11:$ZZ$209,286,FALSE)=0,"",VLOOKUP($A120,parlvotes_lh!$A$11:$ZZ$209,286,FALSE)))</f>
        <v/>
      </c>
      <c r="Y120" s="235" t="str">
        <f>IF(ISERROR(VLOOKUP($A120,parlvotes_lh!$A$11:$ZZ$209,306,FALSE))=TRUE,"",IF(VLOOKUP($A120,parlvotes_lh!$A$11:$ZZ$209,306,FALSE)=0,"",VLOOKUP($A120,parlvotes_lh!$A$11:$ZZ$209,306,FALSE)))</f>
        <v/>
      </c>
      <c r="Z120" s="235" t="str">
        <f>IF(ISERROR(VLOOKUP($A120,parlvotes_lh!$A$11:$ZZ$209,326,FALSE))=TRUE,"",IF(VLOOKUP($A120,parlvotes_lh!$A$11:$ZZ$209,326,FALSE)=0,"",VLOOKUP($A120,parlvotes_lh!$A$11:$ZZ$209,326,FALSE)))</f>
        <v/>
      </c>
      <c r="AA120" s="235" t="str">
        <f>IF(ISERROR(VLOOKUP($A120,parlvotes_lh!$A$11:$ZZ$209,346,FALSE))=TRUE,"",IF(VLOOKUP($A120,parlvotes_lh!$A$11:$ZZ$209,346,FALSE)=0,"",VLOOKUP($A120,parlvotes_lh!$A$11:$ZZ$209,346,FALSE)))</f>
        <v/>
      </c>
      <c r="AB120" s="235" t="str">
        <f>IF(ISERROR(VLOOKUP($A120,parlvotes_lh!$A$11:$ZZ$209,366,FALSE))=TRUE,"",IF(VLOOKUP($A120,parlvotes_lh!$A$11:$ZZ$209,366,FALSE)=0,"",VLOOKUP($A120,parlvotes_lh!$A$11:$ZZ$209,366,FALSE)))</f>
        <v/>
      </c>
      <c r="AC120" s="235" t="str">
        <f>IF(ISERROR(VLOOKUP($A120,parlvotes_lh!$A$11:$ZZ$209,386,FALSE))=TRUE,"",IF(VLOOKUP($A120,parlvotes_lh!$A$11:$ZZ$209,386,FALSE)=0,"",VLOOKUP($A120,parlvotes_lh!$A$11:$ZZ$209,386,FALSE)))</f>
        <v/>
      </c>
    </row>
    <row r="121" spans="1:29" ht="13.5" customHeight="1">
      <c r="A121" s="229"/>
      <c r="B121" s="127" t="str">
        <f>IF(A121="","",MID(info_weblinks!$C$3,32,3))</f>
        <v/>
      </c>
      <c r="C121" s="127" t="str">
        <f>IF(info_parties!G130="","",info_parties!G130)</f>
        <v/>
      </c>
      <c r="D121" s="127" t="str">
        <f>IF(info_parties!K130="","",info_parties!K130)</f>
        <v/>
      </c>
      <c r="E121" s="127" t="str">
        <f>IF(info_parties!H130="","",info_parties!H130)</f>
        <v/>
      </c>
      <c r="F121" s="230" t="str">
        <f t="shared" si="4"/>
        <v/>
      </c>
      <c r="G121" s="231" t="str">
        <f t="shared" si="5"/>
        <v/>
      </c>
      <c r="H121" s="232" t="str">
        <f t="shared" si="6"/>
        <v/>
      </c>
      <c r="I121" s="233" t="str">
        <f t="shared" si="7"/>
        <v/>
      </c>
      <c r="J121" s="234" t="str">
        <f>IF(ISERROR(VLOOKUP($A121,parlvotes_lh!$A$11:$ZZ$209,6,FALSE))=TRUE,"",IF(VLOOKUP($A121,parlvotes_lh!$A$11:$ZZ$209,6,FALSE)=0,"",VLOOKUP($A121,parlvotes_lh!$A$11:$ZZ$209,6,FALSE)))</f>
        <v/>
      </c>
      <c r="K121" s="234" t="str">
        <f>IF(ISERROR(VLOOKUP($A121,parlvotes_lh!$A$11:$ZZ$209,26,FALSE))=TRUE,"",IF(VLOOKUP($A121,parlvotes_lh!$A$11:$ZZ$209,26,FALSE)=0,"",VLOOKUP($A121,parlvotes_lh!$A$11:$ZZ$209,26,FALSE)))</f>
        <v/>
      </c>
      <c r="L121" s="234" t="str">
        <f>IF(ISERROR(VLOOKUP($A121,parlvotes_lh!$A$11:$ZZ$209,46,FALSE))=TRUE,"",IF(VLOOKUP($A121,parlvotes_lh!$A$11:$ZZ$209,46,FALSE)=0,"",VLOOKUP($A121,parlvotes_lh!$A$11:$ZZ$209,46,FALSE)))</f>
        <v/>
      </c>
      <c r="M121" s="234" t="str">
        <f>IF(ISERROR(VLOOKUP($A121,parlvotes_lh!$A$11:$ZZ$209,66,FALSE))=TRUE,"",IF(VLOOKUP($A121,parlvotes_lh!$A$11:$ZZ$209,66,FALSE)=0,"",VLOOKUP($A121,parlvotes_lh!$A$11:$ZZ$209,66,FALSE)))</f>
        <v/>
      </c>
      <c r="N121" s="234" t="str">
        <f>IF(ISERROR(VLOOKUP($A121,parlvotes_lh!$A$11:$ZZ$209,86,FALSE))=TRUE,"",IF(VLOOKUP($A121,parlvotes_lh!$A$11:$ZZ$209,86,FALSE)=0,"",VLOOKUP($A121,parlvotes_lh!$A$11:$ZZ$209,86,FALSE)))</f>
        <v/>
      </c>
      <c r="O121" s="234" t="str">
        <f>IF(ISERROR(VLOOKUP($A121,parlvotes_lh!$A$11:$ZZ$209,106,FALSE))=TRUE,"",IF(VLOOKUP($A121,parlvotes_lh!$A$11:$ZZ$209,106,FALSE)=0,"",VLOOKUP($A121,parlvotes_lh!$A$11:$ZZ$209,106,FALSE)))</f>
        <v/>
      </c>
      <c r="P121" s="234" t="str">
        <f>IF(ISERROR(VLOOKUP($A121,parlvotes_lh!$A$11:$ZZ$209,126,FALSE))=TRUE,"",IF(VLOOKUP($A121,parlvotes_lh!$A$11:$ZZ$209,126,FALSE)=0,"",VLOOKUP($A121,parlvotes_lh!$A$11:$ZZ$209,126,FALSE)))</f>
        <v/>
      </c>
      <c r="Q121" s="235" t="str">
        <f>IF(ISERROR(VLOOKUP($A121,parlvotes_lh!$A$11:$ZZ$209,146,FALSE))=TRUE,"",IF(VLOOKUP($A121,parlvotes_lh!$A$11:$ZZ$209,146,FALSE)=0,"",VLOOKUP($A121,parlvotes_lh!$A$11:$ZZ$209,146,FALSE)))</f>
        <v/>
      </c>
      <c r="R121" s="235" t="str">
        <f>IF(ISERROR(VLOOKUP($A121,parlvotes_lh!$A$11:$ZZ$209,166,FALSE))=TRUE,"",IF(VLOOKUP($A121,parlvotes_lh!$A$11:$ZZ$209,166,FALSE)=0,"",VLOOKUP($A121,parlvotes_lh!$A$11:$ZZ$209,166,FALSE)))</f>
        <v/>
      </c>
      <c r="S121" s="235" t="str">
        <f>IF(ISERROR(VLOOKUP($A121,parlvotes_lh!$A$11:$ZZ$209,186,FALSE))=TRUE,"",IF(VLOOKUP($A121,parlvotes_lh!$A$11:$ZZ$209,186,FALSE)=0,"",VLOOKUP($A121,parlvotes_lh!$A$11:$ZZ$209,186,FALSE)))</f>
        <v/>
      </c>
      <c r="T121" s="235" t="str">
        <f>IF(ISERROR(VLOOKUP($A121,parlvotes_lh!$A$11:$ZZ$209,206,FALSE))=TRUE,"",IF(VLOOKUP($A121,parlvotes_lh!$A$11:$ZZ$209,206,FALSE)=0,"",VLOOKUP($A121,parlvotes_lh!$A$11:$ZZ$209,206,FALSE)))</f>
        <v/>
      </c>
      <c r="U121" s="235" t="str">
        <f>IF(ISERROR(VLOOKUP($A121,parlvotes_lh!$A$11:$ZZ$209,226,FALSE))=TRUE,"",IF(VLOOKUP($A121,parlvotes_lh!$A$11:$ZZ$209,226,FALSE)=0,"",VLOOKUP($A121,parlvotes_lh!$A$11:$ZZ$209,226,FALSE)))</f>
        <v/>
      </c>
      <c r="V121" s="235" t="str">
        <f>IF(ISERROR(VLOOKUP($A121,parlvotes_lh!$A$11:$ZZ$209,246,FALSE))=TRUE,"",IF(VLOOKUP($A121,parlvotes_lh!$A$11:$ZZ$209,246,FALSE)=0,"",VLOOKUP($A121,parlvotes_lh!$A$11:$ZZ$209,246,FALSE)))</f>
        <v/>
      </c>
      <c r="W121" s="235" t="str">
        <f>IF(ISERROR(VLOOKUP($A121,parlvotes_lh!$A$11:$ZZ$209,266,FALSE))=TRUE,"",IF(VLOOKUP($A121,parlvotes_lh!$A$11:$ZZ$209,266,FALSE)=0,"",VLOOKUP($A121,parlvotes_lh!$A$11:$ZZ$209,266,FALSE)))</f>
        <v/>
      </c>
      <c r="X121" s="235" t="str">
        <f>IF(ISERROR(VLOOKUP($A121,parlvotes_lh!$A$11:$ZZ$209,286,FALSE))=TRUE,"",IF(VLOOKUP($A121,parlvotes_lh!$A$11:$ZZ$209,286,FALSE)=0,"",VLOOKUP($A121,parlvotes_lh!$A$11:$ZZ$209,286,FALSE)))</f>
        <v/>
      </c>
      <c r="Y121" s="235" t="str">
        <f>IF(ISERROR(VLOOKUP($A121,parlvotes_lh!$A$11:$ZZ$209,306,FALSE))=TRUE,"",IF(VLOOKUP($A121,parlvotes_lh!$A$11:$ZZ$209,306,FALSE)=0,"",VLOOKUP($A121,parlvotes_lh!$A$11:$ZZ$209,306,FALSE)))</f>
        <v/>
      </c>
      <c r="Z121" s="235" t="str">
        <f>IF(ISERROR(VLOOKUP($A121,parlvotes_lh!$A$11:$ZZ$209,326,FALSE))=TRUE,"",IF(VLOOKUP($A121,parlvotes_lh!$A$11:$ZZ$209,326,FALSE)=0,"",VLOOKUP($A121,parlvotes_lh!$A$11:$ZZ$209,326,FALSE)))</f>
        <v/>
      </c>
      <c r="AA121" s="235" t="str">
        <f>IF(ISERROR(VLOOKUP($A121,parlvotes_lh!$A$11:$ZZ$209,346,FALSE))=TRUE,"",IF(VLOOKUP($A121,parlvotes_lh!$A$11:$ZZ$209,346,FALSE)=0,"",VLOOKUP($A121,parlvotes_lh!$A$11:$ZZ$209,346,FALSE)))</f>
        <v/>
      </c>
      <c r="AB121" s="235" t="str">
        <f>IF(ISERROR(VLOOKUP($A121,parlvotes_lh!$A$11:$ZZ$209,366,FALSE))=TRUE,"",IF(VLOOKUP($A121,parlvotes_lh!$A$11:$ZZ$209,366,FALSE)=0,"",VLOOKUP($A121,parlvotes_lh!$A$11:$ZZ$209,366,FALSE)))</f>
        <v/>
      </c>
      <c r="AC121" s="235" t="str">
        <f>IF(ISERROR(VLOOKUP($A121,parlvotes_lh!$A$11:$ZZ$209,386,FALSE))=TRUE,"",IF(VLOOKUP($A121,parlvotes_lh!$A$11:$ZZ$209,386,FALSE)=0,"",VLOOKUP($A121,parlvotes_lh!$A$11:$ZZ$209,386,FALSE)))</f>
        <v/>
      </c>
    </row>
    <row r="122" spans="1:29" ht="13.5" customHeight="1">
      <c r="A122" s="229"/>
      <c r="B122" s="127" t="str">
        <f>IF(A122="","",MID(info_weblinks!$C$3,32,3))</f>
        <v/>
      </c>
      <c r="C122" s="127" t="str">
        <f>IF(info_parties!G131="","",info_parties!G131)</f>
        <v/>
      </c>
      <c r="D122" s="127" t="str">
        <f>IF(info_parties!K131="","",info_parties!K131)</f>
        <v/>
      </c>
      <c r="E122" s="127" t="str">
        <f>IF(info_parties!H131="","",info_parties!H131)</f>
        <v/>
      </c>
      <c r="F122" s="230" t="str">
        <f t="shared" si="4"/>
        <v/>
      </c>
      <c r="G122" s="231" t="str">
        <f t="shared" si="5"/>
        <v/>
      </c>
      <c r="H122" s="232" t="str">
        <f t="shared" si="6"/>
        <v/>
      </c>
      <c r="I122" s="233" t="str">
        <f t="shared" si="7"/>
        <v/>
      </c>
      <c r="J122" s="234" t="str">
        <f>IF(ISERROR(VLOOKUP($A122,parlvotes_lh!$A$11:$ZZ$209,6,FALSE))=TRUE,"",IF(VLOOKUP($A122,parlvotes_lh!$A$11:$ZZ$209,6,FALSE)=0,"",VLOOKUP($A122,parlvotes_lh!$A$11:$ZZ$209,6,FALSE)))</f>
        <v/>
      </c>
      <c r="K122" s="234" t="str">
        <f>IF(ISERROR(VLOOKUP($A122,parlvotes_lh!$A$11:$ZZ$209,26,FALSE))=TRUE,"",IF(VLOOKUP($A122,parlvotes_lh!$A$11:$ZZ$209,26,FALSE)=0,"",VLOOKUP($A122,parlvotes_lh!$A$11:$ZZ$209,26,FALSE)))</f>
        <v/>
      </c>
      <c r="L122" s="234" t="str">
        <f>IF(ISERROR(VLOOKUP($A122,parlvotes_lh!$A$11:$ZZ$209,46,FALSE))=TRUE,"",IF(VLOOKUP($A122,parlvotes_lh!$A$11:$ZZ$209,46,FALSE)=0,"",VLOOKUP($A122,parlvotes_lh!$A$11:$ZZ$209,46,FALSE)))</f>
        <v/>
      </c>
      <c r="M122" s="234" t="str">
        <f>IF(ISERROR(VLOOKUP($A122,parlvotes_lh!$A$11:$ZZ$209,66,FALSE))=TRUE,"",IF(VLOOKUP($A122,parlvotes_lh!$A$11:$ZZ$209,66,FALSE)=0,"",VLOOKUP($A122,parlvotes_lh!$A$11:$ZZ$209,66,FALSE)))</f>
        <v/>
      </c>
      <c r="N122" s="234" t="str">
        <f>IF(ISERROR(VLOOKUP($A122,parlvotes_lh!$A$11:$ZZ$209,86,FALSE))=TRUE,"",IF(VLOOKUP($A122,parlvotes_lh!$A$11:$ZZ$209,86,FALSE)=0,"",VLOOKUP($A122,parlvotes_lh!$A$11:$ZZ$209,86,FALSE)))</f>
        <v/>
      </c>
      <c r="O122" s="234" t="str">
        <f>IF(ISERROR(VLOOKUP($A122,parlvotes_lh!$A$11:$ZZ$209,106,FALSE))=TRUE,"",IF(VLOOKUP($A122,parlvotes_lh!$A$11:$ZZ$209,106,FALSE)=0,"",VLOOKUP($A122,parlvotes_lh!$A$11:$ZZ$209,106,FALSE)))</f>
        <v/>
      </c>
      <c r="P122" s="234" t="str">
        <f>IF(ISERROR(VLOOKUP($A122,parlvotes_lh!$A$11:$ZZ$209,126,FALSE))=TRUE,"",IF(VLOOKUP($A122,parlvotes_lh!$A$11:$ZZ$209,126,FALSE)=0,"",VLOOKUP($A122,parlvotes_lh!$A$11:$ZZ$209,126,FALSE)))</f>
        <v/>
      </c>
      <c r="Q122" s="235" t="str">
        <f>IF(ISERROR(VLOOKUP($A122,parlvotes_lh!$A$11:$ZZ$209,146,FALSE))=TRUE,"",IF(VLOOKUP($A122,parlvotes_lh!$A$11:$ZZ$209,146,FALSE)=0,"",VLOOKUP($A122,parlvotes_lh!$A$11:$ZZ$209,146,FALSE)))</f>
        <v/>
      </c>
      <c r="R122" s="235" t="str">
        <f>IF(ISERROR(VLOOKUP($A122,parlvotes_lh!$A$11:$ZZ$209,166,FALSE))=TRUE,"",IF(VLOOKUP($A122,parlvotes_lh!$A$11:$ZZ$209,166,FALSE)=0,"",VLOOKUP($A122,parlvotes_lh!$A$11:$ZZ$209,166,FALSE)))</f>
        <v/>
      </c>
      <c r="S122" s="235" t="str">
        <f>IF(ISERROR(VLOOKUP($A122,parlvotes_lh!$A$11:$ZZ$209,186,FALSE))=TRUE,"",IF(VLOOKUP($A122,parlvotes_lh!$A$11:$ZZ$209,186,FALSE)=0,"",VLOOKUP($A122,parlvotes_lh!$A$11:$ZZ$209,186,FALSE)))</f>
        <v/>
      </c>
      <c r="T122" s="235" t="str">
        <f>IF(ISERROR(VLOOKUP($A122,parlvotes_lh!$A$11:$ZZ$209,206,FALSE))=TRUE,"",IF(VLOOKUP($A122,parlvotes_lh!$A$11:$ZZ$209,206,FALSE)=0,"",VLOOKUP($A122,parlvotes_lh!$A$11:$ZZ$209,206,FALSE)))</f>
        <v/>
      </c>
      <c r="U122" s="235" t="str">
        <f>IF(ISERROR(VLOOKUP($A122,parlvotes_lh!$A$11:$ZZ$209,226,FALSE))=TRUE,"",IF(VLOOKUP($A122,parlvotes_lh!$A$11:$ZZ$209,226,FALSE)=0,"",VLOOKUP($A122,parlvotes_lh!$A$11:$ZZ$209,226,FALSE)))</f>
        <v/>
      </c>
      <c r="V122" s="235" t="str">
        <f>IF(ISERROR(VLOOKUP($A122,parlvotes_lh!$A$11:$ZZ$209,246,FALSE))=TRUE,"",IF(VLOOKUP($A122,parlvotes_lh!$A$11:$ZZ$209,246,FALSE)=0,"",VLOOKUP($A122,parlvotes_lh!$A$11:$ZZ$209,246,FALSE)))</f>
        <v/>
      </c>
      <c r="W122" s="235" t="str">
        <f>IF(ISERROR(VLOOKUP($A122,parlvotes_lh!$A$11:$ZZ$209,266,FALSE))=TRUE,"",IF(VLOOKUP($A122,parlvotes_lh!$A$11:$ZZ$209,266,FALSE)=0,"",VLOOKUP($A122,parlvotes_lh!$A$11:$ZZ$209,266,FALSE)))</f>
        <v/>
      </c>
      <c r="X122" s="235" t="str">
        <f>IF(ISERROR(VLOOKUP($A122,parlvotes_lh!$A$11:$ZZ$209,286,FALSE))=TRUE,"",IF(VLOOKUP($A122,parlvotes_lh!$A$11:$ZZ$209,286,FALSE)=0,"",VLOOKUP($A122,parlvotes_lh!$A$11:$ZZ$209,286,FALSE)))</f>
        <v/>
      </c>
      <c r="Y122" s="235" t="str">
        <f>IF(ISERROR(VLOOKUP($A122,parlvotes_lh!$A$11:$ZZ$209,306,FALSE))=TRUE,"",IF(VLOOKUP($A122,parlvotes_lh!$A$11:$ZZ$209,306,FALSE)=0,"",VLOOKUP($A122,parlvotes_lh!$A$11:$ZZ$209,306,FALSE)))</f>
        <v/>
      </c>
      <c r="Z122" s="235" t="str">
        <f>IF(ISERROR(VLOOKUP($A122,parlvotes_lh!$A$11:$ZZ$209,326,FALSE))=TRUE,"",IF(VLOOKUP($A122,parlvotes_lh!$A$11:$ZZ$209,326,FALSE)=0,"",VLOOKUP($A122,parlvotes_lh!$A$11:$ZZ$209,326,FALSE)))</f>
        <v/>
      </c>
      <c r="AA122" s="235" t="str">
        <f>IF(ISERROR(VLOOKUP($A122,parlvotes_lh!$A$11:$ZZ$209,346,FALSE))=TRUE,"",IF(VLOOKUP($A122,parlvotes_lh!$A$11:$ZZ$209,346,FALSE)=0,"",VLOOKUP($A122,parlvotes_lh!$A$11:$ZZ$209,346,FALSE)))</f>
        <v/>
      </c>
      <c r="AB122" s="235" t="str">
        <f>IF(ISERROR(VLOOKUP($A122,parlvotes_lh!$A$11:$ZZ$209,366,FALSE))=TRUE,"",IF(VLOOKUP($A122,parlvotes_lh!$A$11:$ZZ$209,366,FALSE)=0,"",VLOOKUP($A122,parlvotes_lh!$A$11:$ZZ$209,366,FALSE)))</f>
        <v/>
      </c>
      <c r="AC122" s="235" t="str">
        <f>IF(ISERROR(VLOOKUP($A122,parlvotes_lh!$A$11:$ZZ$209,386,FALSE))=TRUE,"",IF(VLOOKUP($A122,parlvotes_lh!$A$11:$ZZ$209,386,FALSE)=0,"",VLOOKUP($A122,parlvotes_lh!$A$11:$ZZ$209,386,FALSE)))</f>
        <v/>
      </c>
    </row>
    <row r="123" spans="1:29" ht="13.5" customHeight="1">
      <c r="A123" s="229"/>
      <c r="B123" s="127" t="str">
        <f>IF(A123="","",MID(info_weblinks!$C$3,32,3))</f>
        <v/>
      </c>
      <c r="C123" s="127" t="str">
        <f>IF(info_parties!G132="","",info_parties!G132)</f>
        <v/>
      </c>
      <c r="D123" s="127" t="str">
        <f>IF(info_parties!K132="","",info_parties!K132)</f>
        <v/>
      </c>
      <c r="E123" s="127" t="str">
        <f>IF(info_parties!H132="","",info_parties!H132)</f>
        <v/>
      </c>
      <c r="F123" s="230" t="str">
        <f t="shared" si="4"/>
        <v/>
      </c>
      <c r="G123" s="231" t="str">
        <f t="shared" si="5"/>
        <v/>
      </c>
      <c r="H123" s="232" t="str">
        <f t="shared" si="6"/>
        <v/>
      </c>
      <c r="I123" s="233" t="str">
        <f t="shared" si="7"/>
        <v/>
      </c>
      <c r="J123" s="234" t="str">
        <f>IF(ISERROR(VLOOKUP($A123,parlvotes_lh!$A$11:$ZZ$209,6,FALSE))=TRUE,"",IF(VLOOKUP($A123,parlvotes_lh!$A$11:$ZZ$209,6,FALSE)=0,"",VLOOKUP($A123,parlvotes_lh!$A$11:$ZZ$209,6,FALSE)))</f>
        <v/>
      </c>
      <c r="K123" s="234" t="str">
        <f>IF(ISERROR(VLOOKUP($A123,parlvotes_lh!$A$11:$ZZ$209,26,FALSE))=TRUE,"",IF(VLOOKUP($A123,parlvotes_lh!$A$11:$ZZ$209,26,FALSE)=0,"",VLOOKUP($A123,parlvotes_lh!$A$11:$ZZ$209,26,FALSE)))</f>
        <v/>
      </c>
      <c r="L123" s="234" t="str">
        <f>IF(ISERROR(VLOOKUP($A123,parlvotes_lh!$A$11:$ZZ$209,46,FALSE))=TRUE,"",IF(VLOOKUP($A123,parlvotes_lh!$A$11:$ZZ$209,46,FALSE)=0,"",VLOOKUP($A123,parlvotes_lh!$A$11:$ZZ$209,46,FALSE)))</f>
        <v/>
      </c>
      <c r="M123" s="234" t="str">
        <f>IF(ISERROR(VLOOKUP($A123,parlvotes_lh!$A$11:$ZZ$209,66,FALSE))=TRUE,"",IF(VLOOKUP($A123,parlvotes_lh!$A$11:$ZZ$209,66,FALSE)=0,"",VLOOKUP($A123,parlvotes_lh!$A$11:$ZZ$209,66,FALSE)))</f>
        <v/>
      </c>
      <c r="N123" s="234" t="str">
        <f>IF(ISERROR(VLOOKUP($A123,parlvotes_lh!$A$11:$ZZ$209,86,FALSE))=TRUE,"",IF(VLOOKUP($A123,parlvotes_lh!$A$11:$ZZ$209,86,FALSE)=0,"",VLOOKUP($A123,parlvotes_lh!$A$11:$ZZ$209,86,FALSE)))</f>
        <v/>
      </c>
      <c r="O123" s="234" t="str">
        <f>IF(ISERROR(VLOOKUP($A123,parlvotes_lh!$A$11:$ZZ$209,106,FALSE))=TRUE,"",IF(VLOOKUP($A123,parlvotes_lh!$A$11:$ZZ$209,106,FALSE)=0,"",VLOOKUP($A123,parlvotes_lh!$A$11:$ZZ$209,106,FALSE)))</f>
        <v/>
      </c>
      <c r="P123" s="234" t="str">
        <f>IF(ISERROR(VLOOKUP($A123,parlvotes_lh!$A$11:$ZZ$209,126,FALSE))=TRUE,"",IF(VLOOKUP($A123,parlvotes_lh!$A$11:$ZZ$209,126,FALSE)=0,"",VLOOKUP($A123,parlvotes_lh!$A$11:$ZZ$209,126,FALSE)))</f>
        <v/>
      </c>
      <c r="Q123" s="235" t="str">
        <f>IF(ISERROR(VLOOKUP($A123,parlvotes_lh!$A$11:$ZZ$209,146,FALSE))=TRUE,"",IF(VLOOKUP($A123,parlvotes_lh!$A$11:$ZZ$209,146,FALSE)=0,"",VLOOKUP($A123,parlvotes_lh!$A$11:$ZZ$209,146,FALSE)))</f>
        <v/>
      </c>
      <c r="R123" s="235" t="str">
        <f>IF(ISERROR(VLOOKUP($A123,parlvotes_lh!$A$11:$ZZ$209,166,FALSE))=TRUE,"",IF(VLOOKUP($A123,parlvotes_lh!$A$11:$ZZ$209,166,FALSE)=0,"",VLOOKUP($A123,parlvotes_lh!$A$11:$ZZ$209,166,FALSE)))</f>
        <v/>
      </c>
      <c r="S123" s="235" t="str">
        <f>IF(ISERROR(VLOOKUP($A123,parlvotes_lh!$A$11:$ZZ$209,186,FALSE))=TRUE,"",IF(VLOOKUP($A123,parlvotes_lh!$A$11:$ZZ$209,186,FALSE)=0,"",VLOOKUP($A123,parlvotes_lh!$A$11:$ZZ$209,186,FALSE)))</f>
        <v/>
      </c>
      <c r="T123" s="235" t="str">
        <f>IF(ISERROR(VLOOKUP($A123,parlvotes_lh!$A$11:$ZZ$209,206,FALSE))=TRUE,"",IF(VLOOKUP($A123,parlvotes_lh!$A$11:$ZZ$209,206,FALSE)=0,"",VLOOKUP($A123,parlvotes_lh!$A$11:$ZZ$209,206,FALSE)))</f>
        <v/>
      </c>
      <c r="U123" s="235" t="str">
        <f>IF(ISERROR(VLOOKUP($A123,parlvotes_lh!$A$11:$ZZ$209,226,FALSE))=TRUE,"",IF(VLOOKUP($A123,parlvotes_lh!$A$11:$ZZ$209,226,FALSE)=0,"",VLOOKUP($A123,parlvotes_lh!$A$11:$ZZ$209,226,FALSE)))</f>
        <v/>
      </c>
      <c r="V123" s="235" t="str">
        <f>IF(ISERROR(VLOOKUP($A123,parlvotes_lh!$A$11:$ZZ$209,246,FALSE))=TRUE,"",IF(VLOOKUP($A123,parlvotes_lh!$A$11:$ZZ$209,246,FALSE)=0,"",VLOOKUP($A123,parlvotes_lh!$A$11:$ZZ$209,246,FALSE)))</f>
        <v/>
      </c>
      <c r="W123" s="235" t="str">
        <f>IF(ISERROR(VLOOKUP($A123,parlvotes_lh!$A$11:$ZZ$209,266,FALSE))=TRUE,"",IF(VLOOKUP($A123,parlvotes_lh!$A$11:$ZZ$209,266,FALSE)=0,"",VLOOKUP($A123,parlvotes_lh!$A$11:$ZZ$209,266,FALSE)))</f>
        <v/>
      </c>
      <c r="X123" s="235" t="str">
        <f>IF(ISERROR(VLOOKUP($A123,parlvotes_lh!$A$11:$ZZ$209,286,FALSE))=TRUE,"",IF(VLOOKUP($A123,parlvotes_lh!$A$11:$ZZ$209,286,FALSE)=0,"",VLOOKUP($A123,parlvotes_lh!$A$11:$ZZ$209,286,FALSE)))</f>
        <v/>
      </c>
      <c r="Y123" s="235" t="str">
        <f>IF(ISERROR(VLOOKUP($A123,parlvotes_lh!$A$11:$ZZ$209,306,FALSE))=TRUE,"",IF(VLOOKUP($A123,parlvotes_lh!$A$11:$ZZ$209,306,FALSE)=0,"",VLOOKUP($A123,parlvotes_lh!$A$11:$ZZ$209,306,FALSE)))</f>
        <v/>
      </c>
      <c r="Z123" s="235" t="str">
        <f>IF(ISERROR(VLOOKUP($A123,parlvotes_lh!$A$11:$ZZ$209,326,FALSE))=TRUE,"",IF(VLOOKUP($A123,parlvotes_lh!$A$11:$ZZ$209,326,FALSE)=0,"",VLOOKUP($A123,parlvotes_lh!$A$11:$ZZ$209,326,FALSE)))</f>
        <v/>
      </c>
      <c r="AA123" s="235" t="str">
        <f>IF(ISERROR(VLOOKUP($A123,parlvotes_lh!$A$11:$ZZ$209,346,FALSE))=TRUE,"",IF(VLOOKUP($A123,parlvotes_lh!$A$11:$ZZ$209,346,FALSE)=0,"",VLOOKUP($A123,parlvotes_lh!$A$11:$ZZ$209,346,FALSE)))</f>
        <v/>
      </c>
      <c r="AB123" s="235" t="str">
        <f>IF(ISERROR(VLOOKUP($A123,parlvotes_lh!$A$11:$ZZ$209,366,FALSE))=TRUE,"",IF(VLOOKUP($A123,parlvotes_lh!$A$11:$ZZ$209,366,FALSE)=0,"",VLOOKUP($A123,parlvotes_lh!$A$11:$ZZ$209,366,FALSE)))</f>
        <v/>
      </c>
      <c r="AC123" s="235" t="str">
        <f>IF(ISERROR(VLOOKUP($A123,parlvotes_lh!$A$11:$ZZ$209,386,FALSE))=TRUE,"",IF(VLOOKUP($A123,parlvotes_lh!$A$11:$ZZ$209,386,FALSE)=0,"",VLOOKUP($A123,parlvotes_lh!$A$11:$ZZ$209,386,FALSE)))</f>
        <v/>
      </c>
    </row>
    <row r="124" spans="1:29" ht="13.5" customHeight="1">
      <c r="A124" s="229"/>
      <c r="B124" s="127" t="str">
        <f>IF(A124="","",MID(info_weblinks!$C$3,32,3))</f>
        <v/>
      </c>
      <c r="C124" s="127" t="str">
        <f>IF(info_parties!G133="","",info_parties!G133)</f>
        <v/>
      </c>
      <c r="D124" s="127" t="str">
        <f>IF(info_parties!K133="","",info_parties!K133)</f>
        <v/>
      </c>
      <c r="E124" s="127" t="str">
        <f>IF(info_parties!H133="","",info_parties!H133)</f>
        <v/>
      </c>
      <c r="F124" s="230" t="str">
        <f t="shared" si="4"/>
        <v/>
      </c>
      <c r="G124" s="231" t="str">
        <f t="shared" si="5"/>
        <v/>
      </c>
      <c r="H124" s="232" t="str">
        <f t="shared" si="6"/>
        <v/>
      </c>
      <c r="I124" s="233" t="str">
        <f t="shared" si="7"/>
        <v/>
      </c>
      <c r="J124" s="234" t="str">
        <f>IF(ISERROR(VLOOKUP($A124,parlvotes_lh!$A$11:$ZZ$209,6,FALSE))=TRUE,"",IF(VLOOKUP($A124,parlvotes_lh!$A$11:$ZZ$209,6,FALSE)=0,"",VLOOKUP($A124,parlvotes_lh!$A$11:$ZZ$209,6,FALSE)))</f>
        <v/>
      </c>
      <c r="K124" s="234" t="str">
        <f>IF(ISERROR(VLOOKUP($A124,parlvotes_lh!$A$11:$ZZ$209,26,FALSE))=TRUE,"",IF(VLOOKUP($A124,parlvotes_lh!$A$11:$ZZ$209,26,FALSE)=0,"",VLOOKUP($A124,parlvotes_lh!$A$11:$ZZ$209,26,FALSE)))</f>
        <v/>
      </c>
      <c r="L124" s="234" t="str">
        <f>IF(ISERROR(VLOOKUP($A124,parlvotes_lh!$A$11:$ZZ$209,46,FALSE))=TRUE,"",IF(VLOOKUP($A124,parlvotes_lh!$A$11:$ZZ$209,46,FALSE)=0,"",VLOOKUP($A124,parlvotes_lh!$A$11:$ZZ$209,46,FALSE)))</f>
        <v/>
      </c>
      <c r="M124" s="234" t="str">
        <f>IF(ISERROR(VLOOKUP($A124,parlvotes_lh!$A$11:$ZZ$209,66,FALSE))=TRUE,"",IF(VLOOKUP($A124,parlvotes_lh!$A$11:$ZZ$209,66,FALSE)=0,"",VLOOKUP($A124,parlvotes_lh!$A$11:$ZZ$209,66,FALSE)))</f>
        <v/>
      </c>
      <c r="N124" s="234" t="str">
        <f>IF(ISERROR(VLOOKUP($A124,parlvotes_lh!$A$11:$ZZ$209,86,FALSE))=TRUE,"",IF(VLOOKUP($A124,parlvotes_lh!$A$11:$ZZ$209,86,FALSE)=0,"",VLOOKUP($A124,parlvotes_lh!$A$11:$ZZ$209,86,FALSE)))</f>
        <v/>
      </c>
      <c r="O124" s="234" t="str">
        <f>IF(ISERROR(VLOOKUP($A124,parlvotes_lh!$A$11:$ZZ$209,106,FALSE))=TRUE,"",IF(VLOOKUP($A124,parlvotes_lh!$A$11:$ZZ$209,106,FALSE)=0,"",VLOOKUP($A124,parlvotes_lh!$A$11:$ZZ$209,106,FALSE)))</f>
        <v/>
      </c>
      <c r="P124" s="234" t="str">
        <f>IF(ISERROR(VLOOKUP($A124,parlvotes_lh!$A$11:$ZZ$209,126,FALSE))=TRUE,"",IF(VLOOKUP($A124,parlvotes_lh!$A$11:$ZZ$209,126,FALSE)=0,"",VLOOKUP($A124,parlvotes_lh!$A$11:$ZZ$209,126,FALSE)))</f>
        <v/>
      </c>
      <c r="Q124" s="235" t="str">
        <f>IF(ISERROR(VLOOKUP($A124,parlvotes_lh!$A$11:$ZZ$209,146,FALSE))=TRUE,"",IF(VLOOKUP($A124,parlvotes_lh!$A$11:$ZZ$209,146,FALSE)=0,"",VLOOKUP($A124,parlvotes_lh!$A$11:$ZZ$209,146,FALSE)))</f>
        <v/>
      </c>
      <c r="R124" s="235" t="str">
        <f>IF(ISERROR(VLOOKUP($A124,parlvotes_lh!$A$11:$ZZ$209,166,FALSE))=TRUE,"",IF(VLOOKUP($A124,parlvotes_lh!$A$11:$ZZ$209,166,FALSE)=0,"",VLOOKUP($A124,parlvotes_lh!$A$11:$ZZ$209,166,FALSE)))</f>
        <v/>
      </c>
      <c r="S124" s="235" t="str">
        <f>IF(ISERROR(VLOOKUP($A124,parlvotes_lh!$A$11:$ZZ$209,186,FALSE))=TRUE,"",IF(VLOOKUP($A124,parlvotes_lh!$A$11:$ZZ$209,186,FALSE)=0,"",VLOOKUP($A124,parlvotes_lh!$A$11:$ZZ$209,186,FALSE)))</f>
        <v/>
      </c>
      <c r="T124" s="235" t="str">
        <f>IF(ISERROR(VLOOKUP($A124,parlvotes_lh!$A$11:$ZZ$209,206,FALSE))=TRUE,"",IF(VLOOKUP($A124,parlvotes_lh!$A$11:$ZZ$209,206,FALSE)=0,"",VLOOKUP($A124,parlvotes_lh!$A$11:$ZZ$209,206,FALSE)))</f>
        <v/>
      </c>
      <c r="U124" s="235" t="str">
        <f>IF(ISERROR(VLOOKUP($A124,parlvotes_lh!$A$11:$ZZ$209,226,FALSE))=TRUE,"",IF(VLOOKUP($A124,parlvotes_lh!$A$11:$ZZ$209,226,FALSE)=0,"",VLOOKUP($A124,parlvotes_lh!$A$11:$ZZ$209,226,FALSE)))</f>
        <v/>
      </c>
      <c r="V124" s="235" t="str">
        <f>IF(ISERROR(VLOOKUP($A124,parlvotes_lh!$A$11:$ZZ$209,246,FALSE))=TRUE,"",IF(VLOOKUP($A124,parlvotes_lh!$A$11:$ZZ$209,246,FALSE)=0,"",VLOOKUP($A124,parlvotes_lh!$A$11:$ZZ$209,246,FALSE)))</f>
        <v/>
      </c>
      <c r="W124" s="235" t="str">
        <f>IF(ISERROR(VLOOKUP($A124,parlvotes_lh!$A$11:$ZZ$209,266,FALSE))=TRUE,"",IF(VLOOKUP($A124,parlvotes_lh!$A$11:$ZZ$209,266,FALSE)=0,"",VLOOKUP($A124,parlvotes_lh!$A$11:$ZZ$209,266,FALSE)))</f>
        <v/>
      </c>
      <c r="X124" s="235" t="str">
        <f>IF(ISERROR(VLOOKUP($A124,parlvotes_lh!$A$11:$ZZ$209,286,FALSE))=TRUE,"",IF(VLOOKUP($A124,parlvotes_lh!$A$11:$ZZ$209,286,FALSE)=0,"",VLOOKUP($A124,parlvotes_lh!$A$11:$ZZ$209,286,FALSE)))</f>
        <v/>
      </c>
      <c r="Y124" s="235" t="str">
        <f>IF(ISERROR(VLOOKUP($A124,parlvotes_lh!$A$11:$ZZ$209,306,FALSE))=TRUE,"",IF(VLOOKUP($A124,parlvotes_lh!$A$11:$ZZ$209,306,FALSE)=0,"",VLOOKUP($A124,parlvotes_lh!$A$11:$ZZ$209,306,FALSE)))</f>
        <v/>
      </c>
      <c r="Z124" s="235" t="str">
        <f>IF(ISERROR(VLOOKUP($A124,parlvotes_lh!$A$11:$ZZ$209,326,FALSE))=TRUE,"",IF(VLOOKUP($A124,parlvotes_lh!$A$11:$ZZ$209,326,FALSE)=0,"",VLOOKUP($A124,parlvotes_lh!$A$11:$ZZ$209,326,FALSE)))</f>
        <v/>
      </c>
      <c r="AA124" s="235" t="str">
        <f>IF(ISERROR(VLOOKUP($A124,parlvotes_lh!$A$11:$ZZ$209,346,FALSE))=TRUE,"",IF(VLOOKUP($A124,parlvotes_lh!$A$11:$ZZ$209,346,FALSE)=0,"",VLOOKUP($A124,parlvotes_lh!$A$11:$ZZ$209,346,FALSE)))</f>
        <v/>
      </c>
      <c r="AB124" s="235" t="str">
        <f>IF(ISERROR(VLOOKUP($A124,parlvotes_lh!$A$11:$ZZ$209,366,FALSE))=TRUE,"",IF(VLOOKUP($A124,parlvotes_lh!$A$11:$ZZ$209,366,FALSE)=0,"",VLOOKUP($A124,parlvotes_lh!$A$11:$ZZ$209,366,FALSE)))</f>
        <v/>
      </c>
      <c r="AC124" s="235" t="str">
        <f>IF(ISERROR(VLOOKUP($A124,parlvotes_lh!$A$11:$ZZ$209,386,FALSE))=TRUE,"",IF(VLOOKUP($A124,parlvotes_lh!$A$11:$ZZ$209,386,FALSE)=0,"",VLOOKUP($A124,parlvotes_lh!$A$11:$ZZ$209,386,FALSE)))</f>
        <v/>
      </c>
    </row>
    <row r="125" spans="1:29" ht="13.5" customHeight="1">
      <c r="A125" s="229"/>
      <c r="B125" s="127" t="str">
        <f>IF(A125="","",MID(info_weblinks!$C$3,32,3))</f>
        <v/>
      </c>
      <c r="C125" s="127" t="str">
        <f>IF(info_parties!G134="","",info_parties!G134)</f>
        <v/>
      </c>
      <c r="D125" s="127" t="str">
        <f>IF(info_parties!K134="","",info_parties!K134)</f>
        <v/>
      </c>
      <c r="E125" s="127" t="str">
        <f>IF(info_parties!H134="","",info_parties!H134)</f>
        <v/>
      </c>
      <c r="F125" s="230" t="str">
        <f t="shared" si="4"/>
        <v/>
      </c>
      <c r="G125" s="231" t="str">
        <f t="shared" si="5"/>
        <v/>
      </c>
      <c r="H125" s="232" t="str">
        <f t="shared" si="6"/>
        <v/>
      </c>
      <c r="I125" s="233" t="str">
        <f t="shared" si="7"/>
        <v/>
      </c>
      <c r="J125" s="234" t="str">
        <f>IF(ISERROR(VLOOKUP($A125,parlvotes_lh!$A$11:$ZZ$209,6,FALSE))=TRUE,"",IF(VLOOKUP($A125,parlvotes_lh!$A$11:$ZZ$209,6,FALSE)=0,"",VLOOKUP($A125,parlvotes_lh!$A$11:$ZZ$209,6,FALSE)))</f>
        <v/>
      </c>
      <c r="K125" s="234" t="str">
        <f>IF(ISERROR(VLOOKUP($A125,parlvotes_lh!$A$11:$ZZ$209,26,FALSE))=TRUE,"",IF(VLOOKUP($A125,parlvotes_lh!$A$11:$ZZ$209,26,FALSE)=0,"",VLOOKUP($A125,parlvotes_lh!$A$11:$ZZ$209,26,FALSE)))</f>
        <v/>
      </c>
      <c r="L125" s="234" t="str">
        <f>IF(ISERROR(VLOOKUP($A125,parlvotes_lh!$A$11:$ZZ$209,46,FALSE))=TRUE,"",IF(VLOOKUP($A125,parlvotes_lh!$A$11:$ZZ$209,46,FALSE)=0,"",VLOOKUP($A125,parlvotes_lh!$A$11:$ZZ$209,46,FALSE)))</f>
        <v/>
      </c>
      <c r="M125" s="234" t="str">
        <f>IF(ISERROR(VLOOKUP($A125,parlvotes_lh!$A$11:$ZZ$209,66,FALSE))=TRUE,"",IF(VLOOKUP($A125,parlvotes_lh!$A$11:$ZZ$209,66,FALSE)=0,"",VLOOKUP($A125,parlvotes_lh!$A$11:$ZZ$209,66,FALSE)))</f>
        <v/>
      </c>
      <c r="N125" s="234" t="str">
        <f>IF(ISERROR(VLOOKUP($A125,parlvotes_lh!$A$11:$ZZ$209,86,FALSE))=TRUE,"",IF(VLOOKUP($A125,parlvotes_lh!$A$11:$ZZ$209,86,FALSE)=0,"",VLOOKUP($A125,parlvotes_lh!$A$11:$ZZ$209,86,FALSE)))</f>
        <v/>
      </c>
      <c r="O125" s="234" t="str">
        <f>IF(ISERROR(VLOOKUP($A125,parlvotes_lh!$A$11:$ZZ$209,106,FALSE))=TRUE,"",IF(VLOOKUP($A125,parlvotes_lh!$A$11:$ZZ$209,106,FALSE)=0,"",VLOOKUP($A125,parlvotes_lh!$A$11:$ZZ$209,106,FALSE)))</f>
        <v/>
      </c>
      <c r="P125" s="234" t="str">
        <f>IF(ISERROR(VLOOKUP($A125,parlvotes_lh!$A$11:$ZZ$209,126,FALSE))=TRUE,"",IF(VLOOKUP($A125,parlvotes_lh!$A$11:$ZZ$209,126,FALSE)=0,"",VLOOKUP($A125,parlvotes_lh!$A$11:$ZZ$209,126,FALSE)))</f>
        <v/>
      </c>
      <c r="Q125" s="235" t="str">
        <f>IF(ISERROR(VLOOKUP($A125,parlvotes_lh!$A$11:$ZZ$209,146,FALSE))=TRUE,"",IF(VLOOKUP($A125,parlvotes_lh!$A$11:$ZZ$209,146,FALSE)=0,"",VLOOKUP($A125,parlvotes_lh!$A$11:$ZZ$209,146,FALSE)))</f>
        <v/>
      </c>
      <c r="R125" s="235" t="str">
        <f>IF(ISERROR(VLOOKUP($A125,parlvotes_lh!$A$11:$ZZ$209,166,FALSE))=TRUE,"",IF(VLOOKUP($A125,parlvotes_lh!$A$11:$ZZ$209,166,FALSE)=0,"",VLOOKUP($A125,parlvotes_lh!$A$11:$ZZ$209,166,FALSE)))</f>
        <v/>
      </c>
      <c r="S125" s="235" t="str">
        <f>IF(ISERROR(VLOOKUP($A125,parlvotes_lh!$A$11:$ZZ$209,186,FALSE))=TRUE,"",IF(VLOOKUP($A125,parlvotes_lh!$A$11:$ZZ$209,186,FALSE)=0,"",VLOOKUP($A125,parlvotes_lh!$A$11:$ZZ$209,186,FALSE)))</f>
        <v/>
      </c>
      <c r="T125" s="235" t="str">
        <f>IF(ISERROR(VLOOKUP($A125,parlvotes_lh!$A$11:$ZZ$209,206,FALSE))=TRUE,"",IF(VLOOKUP($A125,parlvotes_lh!$A$11:$ZZ$209,206,FALSE)=0,"",VLOOKUP($A125,parlvotes_lh!$A$11:$ZZ$209,206,FALSE)))</f>
        <v/>
      </c>
      <c r="U125" s="235" t="str">
        <f>IF(ISERROR(VLOOKUP($A125,parlvotes_lh!$A$11:$ZZ$209,226,FALSE))=TRUE,"",IF(VLOOKUP($A125,parlvotes_lh!$A$11:$ZZ$209,226,FALSE)=0,"",VLOOKUP($A125,parlvotes_lh!$A$11:$ZZ$209,226,FALSE)))</f>
        <v/>
      </c>
      <c r="V125" s="235" t="str">
        <f>IF(ISERROR(VLOOKUP($A125,parlvotes_lh!$A$11:$ZZ$209,246,FALSE))=TRUE,"",IF(VLOOKUP($A125,parlvotes_lh!$A$11:$ZZ$209,246,FALSE)=0,"",VLOOKUP($A125,parlvotes_lh!$A$11:$ZZ$209,246,FALSE)))</f>
        <v/>
      </c>
      <c r="W125" s="235" t="str">
        <f>IF(ISERROR(VLOOKUP($A125,parlvotes_lh!$A$11:$ZZ$209,266,FALSE))=TRUE,"",IF(VLOOKUP($A125,parlvotes_lh!$A$11:$ZZ$209,266,FALSE)=0,"",VLOOKUP($A125,parlvotes_lh!$A$11:$ZZ$209,266,FALSE)))</f>
        <v/>
      </c>
      <c r="X125" s="235" t="str">
        <f>IF(ISERROR(VLOOKUP($A125,parlvotes_lh!$A$11:$ZZ$209,286,FALSE))=TRUE,"",IF(VLOOKUP($A125,parlvotes_lh!$A$11:$ZZ$209,286,FALSE)=0,"",VLOOKUP($A125,parlvotes_lh!$A$11:$ZZ$209,286,FALSE)))</f>
        <v/>
      </c>
      <c r="Y125" s="235" t="str">
        <f>IF(ISERROR(VLOOKUP($A125,parlvotes_lh!$A$11:$ZZ$209,306,FALSE))=TRUE,"",IF(VLOOKUP($A125,parlvotes_lh!$A$11:$ZZ$209,306,FALSE)=0,"",VLOOKUP($A125,parlvotes_lh!$A$11:$ZZ$209,306,FALSE)))</f>
        <v/>
      </c>
      <c r="Z125" s="235" t="str">
        <f>IF(ISERROR(VLOOKUP($A125,parlvotes_lh!$A$11:$ZZ$209,326,FALSE))=TRUE,"",IF(VLOOKUP($A125,parlvotes_lh!$A$11:$ZZ$209,326,FALSE)=0,"",VLOOKUP($A125,parlvotes_lh!$A$11:$ZZ$209,326,FALSE)))</f>
        <v/>
      </c>
      <c r="AA125" s="235" t="str">
        <f>IF(ISERROR(VLOOKUP($A125,parlvotes_lh!$A$11:$ZZ$209,346,FALSE))=TRUE,"",IF(VLOOKUP($A125,parlvotes_lh!$A$11:$ZZ$209,346,FALSE)=0,"",VLOOKUP($A125,parlvotes_lh!$A$11:$ZZ$209,346,FALSE)))</f>
        <v/>
      </c>
      <c r="AB125" s="235" t="str">
        <f>IF(ISERROR(VLOOKUP($A125,parlvotes_lh!$A$11:$ZZ$209,366,FALSE))=TRUE,"",IF(VLOOKUP($A125,parlvotes_lh!$A$11:$ZZ$209,366,FALSE)=0,"",VLOOKUP($A125,parlvotes_lh!$A$11:$ZZ$209,366,FALSE)))</f>
        <v/>
      </c>
      <c r="AC125" s="235" t="str">
        <f>IF(ISERROR(VLOOKUP($A125,parlvotes_lh!$A$11:$ZZ$209,386,FALSE))=TRUE,"",IF(VLOOKUP($A125,parlvotes_lh!$A$11:$ZZ$209,386,FALSE)=0,"",VLOOKUP($A125,parlvotes_lh!$A$11:$ZZ$209,386,FALSE)))</f>
        <v/>
      </c>
    </row>
    <row r="126" spans="1:29" ht="13.5" customHeight="1">
      <c r="A126" s="229"/>
      <c r="B126" s="127" t="str">
        <f>IF(A126="","",MID(info_weblinks!$C$3,32,3))</f>
        <v/>
      </c>
      <c r="C126" s="127" t="str">
        <f>IF(info_parties!G135="","",info_parties!G135)</f>
        <v/>
      </c>
      <c r="D126" s="127" t="str">
        <f>IF(info_parties!K135="","",info_parties!K135)</f>
        <v/>
      </c>
      <c r="E126" s="127" t="str">
        <f>IF(info_parties!H135="","",info_parties!H135)</f>
        <v/>
      </c>
      <c r="F126" s="230" t="str">
        <f t="shared" si="4"/>
        <v/>
      </c>
      <c r="G126" s="231" t="str">
        <f t="shared" si="5"/>
        <v/>
      </c>
      <c r="H126" s="232" t="str">
        <f t="shared" si="6"/>
        <v/>
      </c>
      <c r="I126" s="233" t="str">
        <f t="shared" si="7"/>
        <v/>
      </c>
      <c r="J126" s="234" t="str">
        <f>IF(ISERROR(VLOOKUP($A126,parlvotes_lh!$A$11:$ZZ$209,6,FALSE))=TRUE,"",IF(VLOOKUP($A126,parlvotes_lh!$A$11:$ZZ$209,6,FALSE)=0,"",VLOOKUP($A126,parlvotes_lh!$A$11:$ZZ$209,6,FALSE)))</f>
        <v/>
      </c>
      <c r="K126" s="234" t="str">
        <f>IF(ISERROR(VLOOKUP($A126,parlvotes_lh!$A$11:$ZZ$209,26,FALSE))=TRUE,"",IF(VLOOKUP($A126,parlvotes_lh!$A$11:$ZZ$209,26,FALSE)=0,"",VLOOKUP($A126,parlvotes_lh!$A$11:$ZZ$209,26,FALSE)))</f>
        <v/>
      </c>
      <c r="L126" s="234" t="str">
        <f>IF(ISERROR(VLOOKUP($A126,parlvotes_lh!$A$11:$ZZ$209,46,FALSE))=TRUE,"",IF(VLOOKUP($A126,parlvotes_lh!$A$11:$ZZ$209,46,FALSE)=0,"",VLOOKUP($A126,parlvotes_lh!$A$11:$ZZ$209,46,FALSE)))</f>
        <v/>
      </c>
      <c r="M126" s="234" t="str">
        <f>IF(ISERROR(VLOOKUP($A126,parlvotes_lh!$A$11:$ZZ$209,66,FALSE))=TRUE,"",IF(VLOOKUP($A126,parlvotes_lh!$A$11:$ZZ$209,66,FALSE)=0,"",VLOOKUP($A126,parlvotes_lh!$A$11:$ZZ$209,66,FALSE)))</f>
        <v/>
      </c>
      <c r="N126" s="234" t="str">
        <f>IF(ISERROR(VLOOKUP($A126,parlvotes_lh!$A$11:$ZZ$209,86,FALSE))=TRUE,"",IF(VLOOKUP($A126,parlvotes_lh!$A$11:$ZZ$209,86,FALSE)=0,"",VLOOKUP($A126,parlvotes_lh!$A$11:$ZZ$209,86,FALSE)))</f>
        <v/>
      </c>
      <c r="O126" s="234" t="str">
        <f>IF(ISERROR(VLOOKUP($A126,parlvotes_lh!$A$11:$ZZ$209,106,FALSE))=TRUE,"",IF(VLOOKUP($A126,parlvotes_lh!$A$11:$ZZ$209,106,FALSE)=0,"",VLOOKUP($A126,parlvotes_lh!$A$11:$ZZ$209,106,FALSE)))</f>
        <v/>
      </c>
      <c r="P126" s="234" t="str">
        <f>IF(ISERROR(VLOOKUP($A126,parlvotes_lh!$A$11:$ZZ$209,126,FALSE))=TRUE,"",IF(VLOOKUP($A126,parlvotes_lh!$A$11:$ZZ$209,126,FALSE)=0,"",VLOOKUP($A126,parlvotes_lh!$A$11:$ZZ$209,126,FALSE)))</f>
        <v/>
      </c>
      <c r="Q126" s="235" t="str">
        <f>IF(ISERROR(VLOOKUP($A126,parlvotes_lh!$A$11:$ZZ$209,146,FALSE))=TRUE,"",IF(VLOOKUP($A126,parlvotes_lh!$A$11:$ZZ$209,146,FALSE)=0,"",VLOOKUP($A126,parlvotes_lh!$A$11:$ZZ$209,146,FALSE)))</f>
        <v/>
      </c>
      <c r="R126" s="235" t="str">
        <f>IF(ISERROR(VLOOKUP($A126,parlvotes_lh!$A$11:$ZZ$209,166,FALSE))=TRUE,"",IF(VLOOKUP($A126,parlvotes_lh!$A$11:$ZZ$209,166,FALSE)=0,"",VLOOKUP($A126,parlvotes_lh!$A$11:$ZZ$209,166,FALSE)))</f>
        <v/>
      </c>
      <c r="S126" s="235" t="str">
        <f>IF(ISERROR(VLOOKUP($A126,parlvotes_lh!$A$11:$ZZ$209,186,FALSE))=TRUE,"",IF(VLOOKUP($A126,parlvotes_lh!$A$11:$ZZ$209,186,FALSE)=0,"",VLOOKUP($A126,parlvotes_lh!$A$11:$ZZ$209,186,FALSE)))</f>
        <v/>
      </c>
      <c r="T126" s="235" t="str">
        <f>IF(ISERROR(VLOOKUP($A126,parlvotes_lh!$A$11:$ZZ$209,206,FALSE))=TRUE,"",IF(VLOOKUP($A126,parlvotes_lh!$A$11:$ZZ$209,206,FALSE)=0,"",VLOOKUP($A126,parlvotes_lh!$A$11:$ZZ$209,206,FALSE)))</f>
        <v/>
      </c>
      <c r="U126" s="235" t="str">
        <f>IF(ISERROR(VLOOKUP($A126,parlvotes_lh!$A$11:$ZZ$209,226,FALSE))=TRUE,"",IF(VLOOKUP($A126,parlvotes_lh!$A$11:$ZZ$209,226,FALSE)=0,"",VLOOKUP($A126,parlvotes_lh!$A$11:$ZZ$209,226,FALSE)))</f>
        <v/>
      </c>
      <c r="V126" s="235" t="str">
        <f>IF(ISERROR(VLOOKUP($A126,parlvotes_lh!$A$11:$ZZ$209,246,FALSE))=TRUE,"",IF(VLOOKUP($A126,parlvotes_lh!$A$11:$ZZ$209,246,FALSE)=0,"",VLOOKUP($A126,parlvotes_lh!$A$11:$ZZ$209,246,FALSE)))</f>
        <v/>
      </c>
      <c r="W126" s="235" t="str">
        <f>IF(ISERROR(VLOOKUP($A126,parlvotes_lh!$A$11:$ZZ$209,266,FALSE))=TRUE,"",IF(VLOOKUP($A126,parlvotes_lh!$A$11:$ZZ$209,266,FALSE)=0,"",VLOOKUP($A126,parlvotes_lh!$A$11:$ZZ$209,266,FALSE)))</f>
        <v/>
      </c>
      <c r="X126" s="235" t="str">
        <f>IF(ISERROR(VLOOKUP($A126,parlvotes_lh!$A$11:$ZZ$209,286,FALSE))=TRUE,"",IF(VLOOKUP($A126,parlvotes_lh!$A$11:$ZZ$209,286,FALSE)=0,"",VLOOKUP($A126,parlvotes_lh!$A$11:$ZZ$209,286,FALSE)))</f>
        <v/>
      </c>
      <c r="Y126" s="235" t="str">
        <f>IF(ISERROR(VLOOKUP($A126,parlvotes_lh!$A$11:$ZZ$209,306,FALSE))=TRUE,"",IF(VLOOKUP($A126,parlvotes_lh!$A$11:$ZZ$209,306,FALSE)=0,"",VLOOKUP($A126,parlvotes_lh!$A$11:$ZZ$209,306,FALSE)))</f>
        <v/>
      </c>
      <c r="Z126" s="235" t="str">
        <f>IF(ISERROR(VLOOKUP($A126,parlvotes_lh!$A$11:$ZZ$209,326,FALSE))=TRUE,"",IF(VLOOKUP($A126,parlvotes_lh!$A$11:$ZZ$209,326,FALSE)=0,"",VLOOKUP($A126,parlvotes_lh!$A$11:$ZZ$209,326,FALSE)))</f>
        <v/>
      </c>
      <c r="AA126" s="235" t="str">
        <f>IF(ISERROR(VLOOKUP($A126,parlvotes_lh!$A$11:$ZZ$209,346,FALSE))=TRUE,"",IF(VLOOKUP($A126,parlvotes_lh!$A$11:$ZZ$209,346,FALSE)=0,"",VLOOKUP($A126,parlvotes_lh!$A$11:$ZZ$209,346,FALSE)))</f>
        <v/>
      </c>
      <c r="AB126" s="235" t="str">
        <f>IF(ISERROR(VLOOKUP($A126,parlvotes_lh!$A$11:$ZZ$209,366,FALSE))=TRUE,"",IF(VLOOKUP($A126,parlvotes_lh!$A$11:$ZZ$209,366,FALSE)=0,"",VLOOKUP($A126,parlvotes_lh!$A$11:$ZZ$209,366,FALSE)))</f>
        <v/>
      </c>
      <c r="AC126" s="235" t="str">
        <f>IF(ISERROR(VLOOKUP($A126,parlvotes_lh!$A$11:$ZZ$209,386,FALSE))=TRUE,"",IF(VLOOKUP($A126,parlvotes_lh!$A$11:$ZZ$209,386,FALSE)=0,"",VLOOKUP($A126,parlvotes_lh!$A$11:$ZZ$209,386,FALSE)))</f>
        <v/>
      </c>
    </row>
    <row r="127" spans="1:29" ht="13.5" customHeight="1">
      <c r="A127" s="229"/>
      <c r="B127" s="127" t="str">
        <f>IF(A127="","",MID(info_weblinks!$C$3,32,3))</f>
        <v/>
      </c>
      <c r="C127" s="127" t="str">
        <f>IF(info_parties!G136="","",info_parties!G136)</f>
        <v/>
      </c>
      <c r="D127" s="127" t="str">
        <f>IF(info_parties!K136="","",info_parties!K136)</f>
        <v/>
      </c>
      <c r="E127" s="127" t="str">
        <f>IF(info_parties!H136="","",info_parties!H136)</f>
        <v/>
      </c>
      <c r="F127" s="230" t="str">
        <f t="shared" si="4"/>
        <v/>
      </c>
      <c r="G127" s="231" t="str">
        <f t="shared" si="5"/>
        <v/>
      </c>
      <c r="H127" s="232" t="str">
        <f t="shared" si="6"/>
        <v/>
      </c>
      <c r="I127" s="233" t="str">
        <f t="shared" si="7"/>
        <v/>
      </c>
      <c r="J127" s="234" t="str">
        <f>IF(ISERROR(VLOOKUP($A127,parlvotes_lh!$A$11:$ZZ$209,6,FALSE))=TRUE,"",IF(VLOOKUP($A127,parlvotes_lh!$A$11:$ZZ$209,6,FALSE)=0,"",VLOOKUP($A127,parlvotes_lh!$A$11:$ZZ$209,6,FALSE)))</f>
        <v/>
      </c>
      <c r="K127" s="234" t="str">
        <f>IF(ISERROR(VLOOKUP($A127,parlvotes_lh!$A$11:$ZZ$209,26,FALSE))=TRUE,"",IF(VLOOKUP($A127,parlvotes_lh!$A$11:$ZZ$209,26,FALSE)=0,"",VLOOKUP($A127,parlvotes_lh!$A$11:$ZZ$209,26,FALSE)))</f>
        <v/>
      </c>
      <c r="L127" s="234" t="str">
        <f>IF(ISERROR(VLOOKUP($A127,parlvotes_lh!$A$11:$ZZ$209,46,FALSE))=TRUE,"",IF(VLOOKUP($A127,parlvotes_lh!$A$11:$ZZ$209,46,FALSE)=0,"",VLOOKUP($A127,parlvotes_lh!$A$11:$ZZ$209,46,FALSE)))</f>
        <v/>
      </c>
      <c r="M127" s="234" t="str">
        <f>IF(ISERROR(VLOOKUP($A127,parlvotes_lh!$A$11:$ZZ$209,66,FALSE))=TRUE,"",IF(VLOOKUP($A127,parlvotes_lh!$A$11:$ZZ$209,66,FALSE)=0,"",VLOOKUP($A127,parlvotes_lh!$A$11:$ZZ$209,66,FALSE)))</f>
        <v/>
      </c>
      <c r="N127" s="234" t="str">
        <f>IF(ISERROR(VLOOKUP($A127,parlvotes_lh!$A$11:$ZZ$209,86,FALSE))=TRUE,"",IF(VLOOKUP($A127,parlvotes_lh!$A$11:$ZZ$209,86,FALSE)=0,"",VLOOKUP($A127,parlvotes_lh!$A$11:$ZZ$209,86,FALSE)))</f>
        <v/>
      </c>
      <c r="O127" s="234" t="str">
        <f>IF(ISERROR(VLOOKUP($A127,parlvotes_lh!$A$11:$ZZ$209,106,FALSE))=TRUE,"",IF(VLOOKUP($A127,parlvotes_lh!$A$11:$ZZ$209,106,FALSE)=0,"",VLOOKUP($A127,parlvotes_lh!$A$11:$ZZ$209,106,FALSE)))</f>
        <v/>
      </c>
      <c r="P127" s="234" t="str">
        <f>IF(ISERROR(VLOOKUP($A127,parlvotes_lh!$A$11:$ZZ$209,126,FALSE))=TRUE,"",IF(VLOOKUP($A127,parlvotes_lh!$A$11:$ZZ$209,126,FALSE)=0,"",VLOOKUP($A127,parlvotes_lh!$A$11:$ZZ$209,126,FALSE)))</f>
        <v/>
      </c>
      <c r="Q127" s="235" t="str">
        <f>IF(ISERROR(VLOOKUP($A127,parlvotes_lh!$A$11:$ZZ$209,146,FALSE))=TRUE,"",IF(VLOOKUP($A127,parlvotes_lh!$A$11:$ZZ$209,146,FALSE)=0,"",VLOOKUP($A127,parlvotes_lh!$A$11:$ZZ$209,146,FALSE)))</f>
        <v/>
      </c>
      <c r="R127" s="235" t="str">
        <f>IF(ISERROR(VLOOKUP($A127,parlvotes_lh!$A$11:$ZZ$209,166,FALSE))=TRUE,"",IF(VLOOKUP($A127,parlvotes_lh!$A$11:$ZZ$209,166,FALSE)=0,"",VLOOKUP($A127,parlvotes_lh!$A$11:$ZZ$209,166,FALSE)))</f>
        <v/>
      </c>
      <c r="S127" s="235" t="str">
        <f>IF(ISERROR(VLOOKUP($A127,parlvotes_lh!$A$11:$ZZ$209,186,FALSE))=TRUE,"",IF(VLOOKUP($A127,parlvotes_lh!$A$11:$ZZ$209,186,FALSE)=0,"",VLOOKUP($A127,parlvotes_lh!$A$11:$ZZ$209,186,FALSE)))</f>
        <v/>
      </c>
      <c r="T127" s="235" t="str">
        <f>IF(ISERROR(VLOOKUP($A127,parlvotes_lh!$A$11:$ZZ$209,206,FALSE))=TRUE,"",IF(VLOOKUP($A127,parlvotes_lh!$A$11:$ZZ$209,206,FALSE)=0,"",VLOOKUP($A127,parlvotes_lh!$A$11:$ZZ$209,206,FALSE)))</f>
        <v/>
      </c>
      <c r="U127" s="235" t="str">
        <f>IF(ISERROR(VLOOKUP($A127,parlvotes_lh!$A$11:$ZZ$209,226,FALSE))=TRUE,"",IF(VLOOKUP($A127,parlvotes_lh!$A$11:$ZZ$209,226,FALSE)=0,"",VLOOKUP($A127,parlvotes_lh!$A$11:$ZZ$209,226,FALSE)))</f>
        <v/>
      </c>
      <c r="V127" s="235" t="str">
        <f>IF(ISERROR(VLOOKUP($A127,parlvotes_lh!$A$11:$ZZ$209,246,FALSE))=TRUE,"",IF(VLOOKUP($A127,parlvotes_lh!$A$11:$ZZ$209,246,FALSE)=0,"",VLOOKUP($A127,parlvotes_lh!$A$11:$ZZ$209,246,FALSE)))</f>
        <v/>
      </c>
      <c r="W127" s="235" t="str">
        <f>IF(ISERROR(VLOOKUP($A127,parlvotes_lh!$A$11:$ZZ$209,266,FALSE))=TRUE,"",IF(VLOOKUP($A127,parlvotes_lh!$A$11:$ZZ$209,266,FALSE)=0,"",VLOOKUP($A127,parlvotes_lh!$A$11:$ZZ$209,266,FALSE)))</f>
        <v/>
      </c>
      <c r="X127" s="235" t="str">
        <f>IF(ISERROR(VLOOKUP($A127,parlvotes_lh!$A$11:$ZZ$209,286,FALSE))=TRUE,"",IF(VLOOKUP($A127,parlvotes_lh!$A$11:$ZZ$209,286,FALSE)=0,"",VLOOKUP($A127,parlvotes_lh!$A$11:$ZZ$209,286,FALSE)))</f>
        <v/>
      </c>
      <c r="Y127" s="235" t="str">
        <f>IF(ISERROR(VLOOKUP($A127,parlvotes_lh!$A$11:$ZZ$209,306,FALSE))=TRUE,"",IF(VLOOKUP($A127,parlvotes_lh!$A$11:$ZZ$209,306,FALSE)=0,"",VLOOKUP($A127,parlvotes_lh!$A$11:$ZZ$209,306,FALSE)))</f>
        <v/>
      </c>
      <c r="Z127" s="235" t="str">
        <f>IF(ISERROR(VLOOKUP($A127,parlvotes_lh!$A$11:$ZZ$209,326,FALSE))=TRUE,"",IF(VLOOKUP($A127,parlvotes_lh!$A$11:$ZZ$209,326,FALSE)=0,"",VLOOKUP($A127,parlvotes_lh!$A$11:$ZZ$209,326,FALSE)))</f>
        <v/>
      </c>
      <c r="AA127" s="235" t="str">
        <f>IF(ISERROR(VLOOKUP($A127,parlvotes_lh!$A$11:$ZZ$209,346,FALSE))=TRUE,"",IF(VLOOKUP($A127,parlvotes_lh!$A$11:$ZZ$209,346,FALSE)=0,"",VLOOKUP($A127,parlvotes_lh!$A$11:$ZZ$209,346,FALSE)))</f>
        <v/>
      </c>
      <c r="AB127" s="235" t="str">
        <f>IF(ISERROR(VLOOKUP($A127,parlvotes_lh!$A$11:$ZZ$209,366,FALSE))=TRUE,"",IF(VLOOKUP($A127,parlvotes_lh!$A$11:$ZZ$209,366,FALSE)=0,"",VLOOKUP($A127,parlvotes_lh!$A$11:$ZZ$209,366,FALSE)))</f>
        <v/>
      </c>
      <c r="AC127" s="235" t="str">
        <f>IF(ISERROR(VLOOKUP($A127,parlvotes_lh!$A$11:$ZZ$209,386,FALSE))=TRUE,"",IF(VLOOKUP($A127,parlvotes_lh!$A$11:$ZZ$209,386,FALSE)=0,"",VLOOKUP($A127,parlvotes_lh!$A$11:$ZZ$209,386,FALSE)))</f>
        <v/>
      </c>
    </row>
    <row r="128" spans="1:29" ht="13.5" customHeight="1">
      <c r="A128" s="229"/>
      <c r="B128" s="127" t="str">
        <f>IF(A128="","",MID(info_weblinks!$C$3,32,3))</f>
        <v/>
      </c>
      <c r="C128" s="127" t="str">
        <f>IF(info_parties!G137="","",info_parties!G137)</f>
        <v/>
      </c>
      <c r="D128" s="127" t="str">
        <f>IF(info_parties!K137="","",info_parties!K137)</f>
        <v/>
      </c>
      <c r="E128" s="127" t="str">
        <f>IF(info_parties!H137="","",info_parties!H137)</f>
        <v/>
      </c>
      <c r="F128" s="230" t="str">
        <f t="shared" si="4"/>
        <v/>
      </c>
      <c r="G128" s="231" t="str">
        <f t="shared" si="5"/>
        <v/>
      </c>
      <c r="H128" s="232" t="str">
        <f t="shared" si="6"/>
        <v/>
      </c>
      <c r="I128" s="233" t="str">
        <f t="shared" si="7"/>
        <v/>
      </c>
      <c r="J128" s="234" t="str">
        <f>IF(ISERROR(VLOOKUP($A128,parlvotes_lh!$A$11:$ZZ$209,6,FALSE))=TRUE,"",IF(VLOOKUP($A128,parlvotes_lh!$A$11:$ZZ$209,6,FALSE)=0,"",VLOOKUP($A128,parlvotes_lh!$A$11:$ZZ$209,6,FALSE)))</f>
        <v/>
      </c>
      <c r="K128" s="234" t="str">
        <f>IF(ISERROR(VLOOKUP($A128,parlvotes_lh!$A$11:$ZZ$209,26,FALSE))=TRUE,"",IF(VLOOKUP($A128,parlvotes_lh!$A$11:$ZZ$209,26,FALSE)=0,"",VLOOKUP($A128,parlvotes_lh!$A$11:$ZZ$209,26,FALSE)))</f>
        <v/>
      </c>
      <c r="L128" s="234" t="str">
        <f>IF(ISERROR(VLOOKUP($A128,parlvotes_lh!$A$11:$ZZ$209,46,FALSE))=TRUE,"",IF(VLOOKUP($A128,parlvotes_lh!$A$11:$ZZ$209,46,FALSE)=0,"",VLOOKUP($A128,parlvotes_lh!$A$11:$ZZ$209,46,FALSE)))</f>
        <v/>
      </c>
      <c r="M128" s="234" t="str">
        <f>IF(ISERROR(VLOOKUP($A128,parlvotes_lh!$A$11:$ZZ$209,66,FALSE))=TRUE,"",IF(VLOOKUP($A128,parlvotes_lh!$A$11:$ZZ$209,66,FALSE)=0,"",VLOOKUP($A128,parlvotes_lh!$A$11:$ZZ$209,66,FALSE)))</f>
        <v/>
      </c>
      <c r="N128" s="234" t="str">
        <f>IF(ISERROR(VLOOKUP($A128,parlvotes_lh!$A$11:$ZZ$209,86,FALSE))=TRUE,"",IF(VLOOKUP($A128,parlvotes_lh!$A$11:$ZZ$209,86,FALSE)=0,"",VLOOKUP($A128,parlvotes_lh!$A$11:$ZZ$209,86,FALSE)))</f>
        <v/>
      </c>
      <c r="O128" s="234" t="str">
        <f>IF(ISERROR(VLOOKUP($A128,parlvotes_lh!$A$11:$ZZ$209,106,FALSE))=TRUE,"",IF(VLOOKUP($A128,parlvotes_lh!$A$11:$ZZ$209,106,FALSE)=0,"",VLOOKUP($A128,parlvotes_lh!$A$11:$ZZ$209,106,FALSE)))</f>
        <v/>
      </c>
      <c r="P128" s="234" t="str">
        <f>IF(ISERROR(VLOOKUP($A128,parlvotes_lh!$A$11:$ZZ$209,126,FALSE))=TRUE,"",IF(VLOOKUP($A128,parlvotes_lh!$A$11:$ZZ$209,126,FALSE)=0,"",VLOOKUP($A128,parlvotes_lh!$A$11:$ZZ$209,126,FALSE)))</f>
        <v/>
      </c>
      <c r="Q128" s="235" t="str">
        <f>IF(ISERROR(VLOOKUP($A128,parlvotes_lh!$A$11:$ZZ$209,146,FALSE))=TRUE,"",IF(VLOOKUP($A128,parlvotes_lh!$A$11:$ZZ$209,146,FALSE)=0,"",VLOOKUP($A128,parlvotes_lh!$A$11:$ZZ$209,146,FALSE)))</f>
        <v/>
      </c>
      <c r="R128" s="235" t="str">
        <f>IF(ISERROR(VLOOKUP($A128,parlvotes_lh!$A$11:$ZZ$209,166,FALSE))=TRUE,"",IF(VLOOKUP($A128,parlvotes_lh!$A$11:$ZZ$209,166,FALSE)=0,"",VLOOKUP($A128,parlvotes_lh!$A$11:$ZZ$209,166,FALSE)))</f>
        <v/>
      </c>
      <c r="S128" s="235" t="str">
        <f>IF(ISERROR(VLOOKUP($A128,parlvotes_lh!$A$11:$ZZ$209,186,FALSE))=TRUE,"",IF(VLOOKUP($A128,parlvotes_lh!$A$11:$ZZ$209,186,FALSE)=0,"",VLOOKUP($A128,parlvotes_lh!$A$11:$ZZ$209,186,FALSE)))</f>
        <v/>
      </c>
      <c r="T128" s="235" t="str">
        <f>IF(ISERROR(VLOOKUP($A128,parlvotes_lh!$A$11:$ZZ$209,206,FALSE))=TRUE,"",IF(VLOOKUP($A128,parlvotes_lh!$A$11:$ZZ$209,206,FALSE)=0,"",VLOOKUP($A128,parlvotes_lh!$A$11:$ZZ$209,206,FALSE)))</f>
        <v/>
      </c>
      <c r="U128" s="235" t="str">
        <f>IF(ISERROR(VLOOKUP($A128,parlvotes_lh!$A$11:$ZZ$209,226,FALSE))=TRUE,"",IF(VLOOKUP($A128,parlvotes_lh!$A$11:$ZZ$209,226,FALSE)=0,"",VLOOKUP($A128,parlvotes_lh!$A$11:$ZZ$209,226,FALSE)))</f>
        <v/>
      </c>
      <c r="V128" s="235" t="str">
        <f>IF(ISERROR(VLOOKUP($A128,parlvotes_lh!$A$11:$ZZ$209,246,FALSE))=TRUE,"",IF(VLOOKUP($A128,parlvotes_lh!$A$11:$ZZ$209,246,FALSE)=0,"",VLOOKUP($A128,parlvotes_lh!$A$11:$ZZ$209,246,FALSE)))</f>
        <v/>
      </c>
      <c r="W128" s="235" t="str">
        <f>IF(ISERROR(VLOOKUP($A128,parlvotes_lh!$A$11:$ZZ$209,266,FALSE))=TRUE,"",IF(VLOOKUP($A128,parlvotes_lh!$A$11:$ZZ$209,266,FALSE)=0,"",VLOOKUP($A128,parlvotes_lh!$A$11:$ZZ$209,266,FALSE)))</f>
        <v/>
      </c>
      <c r="X128" s="235" t="str">
        <f>IF(ISERROR(VLOOKUP($A128,parlvotes_lh!$A$11:$ZZ$209,286,FALSE))=TRUE,"",IF(VLOOKUP($A128,parlvotes_lh!$A$11:$ZZ$209,286,FALSE)=0,"",VLOOKUP($A128,parlvotes_lh!$A$11:$ZZ$209,286,FALSE)))</f>
        <v/>
      </c>
      <c r="Y128" s="235" t="str">
        <f>IF(ISERROR(VLOOKUP($A128,parlvotes_lh!$A$11:$ZZ$209,306,FALSE))=TRUE,"",IF(VLOOKUP($A128,parlvotes_lh!$A$11:$ZZ$209,306,FALSE)=0,"",VLOOKUP($A128,parlvotes_lh!$A$11:$ZZ$209,306,FALSE)))</f>
        <v/>
      </c>
      <c r="Z128" s="235" t="str">
        <f>IF(ISERROR(VLOOKUP($A128,parlvotes_lh!$A$11:$ZZ$209,326,FALSE))=TRUE,"",IF(VLOOKUP($A128,parlvotes_lh!$A$11:$ZZ$209,326,FALSE)=0,"",VLOOKUP($A128,parlvotes_lh!$A$11:$ZZ$209,326,FALSE)))</f>
        <v/>
      </c>
      <c r="AA128" s="235" t="str">
        <f>IF(ISERROR(VLOOKUP($A128,parlvotes_lh!$A$11:$ZZ$209,346,FALSE))=TRUE,"",IF(VLOOKUP($A128,parlvotes_lh!$A$11:$ZZ$209,346,FALSE)=0,"",VLOOKUP($A128,parlvotes_lh!$A$11:$ZZ$209,346,FALSE)))</f>
        <v/>
      </c>
      <c r="AB128" s="235" t="str">
        <f>IF(ISERROR(VLOOKUP($A128,parlvotes_lh!$A$11:$ZZ$209,366,FALSE))=TRUE,"",IF(VLOOKUP($A128,parlvotes_lh!$A$11:$ZZ$209,366,FALSE)=0,"",VLOOKUP($A128,parlvotes_lh!$A$11:$ZZ$209,366,FALSE)))</f>
        <v/>
      </c>
      <c r="AC128" s="235" t="str">
        <f>IF(ISERROR(VLOOKUP($A128,parlvotes_lh!$A$11:$ZZ$209,386,FALSE))=TRUE,"",IF(VLOOKUP($A128,parlvotes_lh!$A$11:$ZZ$209,386,FALSE)=0,"",VLOOKUP($A128,parlvotes_lh!$A$11:$ZZ$209,386,FALSE)))</f>
        <v/>
      </c>
    </row>
    <row r="129" spans="1:29" ht="13.5" customHeight="1">
      <c r="A129" s="229"/>
      <c r="B129" s="127" t="str">
        <f>IF(A129="","",MID(info_weblinks!$C$3,32,3))</f>
        <v/>
      </c>
      <c r="C129" s="127" t="str">
        <f>IF(info_parties!G138="","",info_parties!G138)</f>
        <v/>
      </c>
      <c r="D129" s="127" t="str">
        <f>IF(info_parties!K138="","",info_parties!K138)</f>
        <v/>
      </c>
      <c r="E129" s="127" t="str">
        <f>IF(info_parties!H138="","",info_parties!H138)</f>
        <v/>
      </c>
      <c r="F129" s="230" t="str">
        <f t="shared" si="4"/>
        <v/>
      </c>
      <c r="G129" s="231" t="str">
        <f t="shared" si="5"/>
        <v/>
      </c>
      <c r="H129" s="232" t="str">
        <f t="shared" si="6"/>
        <v/>
      </c>
      <c r="I129" s="233" t="str">
        <f t="shared" si="7"/>
        <v/>
      </c>
      <c r="J129" s="234" t="str">
        <f>IF(ISERROR(VLOOKUP($A129,parlvotes_lh!$A$11:$ZZ$209,6,FALSE))=TRUE,"",IF(VLOOKUP($A129,parlvotes_lh!$A$11:$ZZ$209,6,FALSE)=0,"",VLOOKUP($A129,parlvotes_lh!$A$11:$ZZ$209,6,FALSE)))</f>
        <v/>
      </c>
      <c r="K129" s="234" t="str">
        <f>IF(ISERROR(VLOOKUP($A129,parlvotes_lh!$A$11:$ZZ$209,26,FALSE))=TRUE,"",IF(VLOOKUP($A129,parlvotes_lh!$A$11:$ZZ$209,26,FALSE)=0,"",VLOOKUP($A129,parlvotes_lh!$A$11:$ZZ$209,26,FALSE)))</f>
        <v/>
      </c>
      <c r="L129" s="234" t="str">
        <f>IF(ISERROR(VLOOKUP($A129,parlvotes_lh!$A$11:$ZZ$209,46,FALSE))=TRUE,"",IF(VLOOKUP($A129,parlvotes_lh!$A$11:$ZZ$209,46,FALSE)=0,"",VLOOKUP($A129,parlvotes_lh!$A$11:$ZZ$209,46,FALSE)))</f>
        <v/>
      </c>
      <c r="M129" s="234" t="str">
        <f>IF(ISERROR(VLOOKUP($A129,parlvotes_lh!$A$11:$ZZ$209,66,FALSE))=TRUE,"",IF(VLOOKUP($A129,parlvotes_lh!$A$11:$ZZ$209,66,FALSE)=0,"",VLOOKUP($A129,parlvotes_lh!$A$11:$ZZ$209,66,FALSE)))</f>
        <v/>
      </c>
      <c r="N129" s="234" t="str">
        <f>IF(ISERROR(VLOOKUP($A129,parlvotes_lh!$A$11:$ZZ$209,86,FALSE))=TRUE,"",IF(VLOOKUP($A129,parlvotes_lh!$A$11:$ZZ$209,86,FALSE)=0,"",VLOOKUP($A129,parlvotes_lh!$A$11:$ZZ$209,86,FALSE)))</f>
        <v/>
      </c>
      <c r="O129" s="234" t="str">
        <f>IF(ISERROR(VLOOKUP($A129,parlvotes_lh!$A$11:$ZZ$209,106,FALSE))=TRUE,"",IF(VLOOKUP($A129,parlvotes_lh!$A$11:$ZZ$209,106,FALSE)=0,"",VLOOKUP($A129,parlvotes_lh!$A$11:$ZZ$209,106,FALSE)))</f>
        <v/>
      </c>
      <c r="P129" s="234" t="str">
        <f>IF(ISERROR(VLOOKUP($A129,parlvotes_lh!$A$11:$ZZ$209,126,FALSE))=TRUE,"",IF(VLOOKUP($A129,parlvotes_lh!$A$11:$ZZ$209,126,FALSE)=0,"",VLOOKUP($A129,parlvotes_lh!$A$11:$ZZ$209,126,FALSE)))</f>
        <v/>
      </c>
      <c r="Q129" s="235" t="str">
        <f>IF(ISERROR(VLOOKUP($A129,parlvotes_lh!$A$11:$ZZ$209,146,FALSE))=TRUE,"",IF(VLOOKUP($A129,parlvotes_lh!$A$11:$ZZ$209,146,FALSE)=0,"",VLOOKUP($A129,parlvotes_lh!$A$11:$ZZ$209,146,FALSE)))</f>
        <v/>
      </c>
      <c r="R129" s="235" t="str">
        <f>IF(ISERROR(VLOOKUP($A129,parlvotes_lh!$A$11:$ZZ$209,166,FALSE))=TRUE,"",IF(VLOOKUP($A129,parlvotes_lh!$A$11:$ZZ$209,166,FALSE)=0,"",VLOOKUP($A129,parlvotes_lh!$A$11:$ZZ$209,166,FALSE)))</f>
        <v/>
      </c>
      <c r="S129" s="235" t="str">
        <f>IF(ISERROR(VLOOKUP($A129,parlvotes_lh!$A$11:$ZZ$209,186,FALSE))=TRUE,"",IF(VLOOKUP($A129,parlvotes_lh!$A$11:$ZZ$209,186,FALSE)=0,"",VLOOKUP($A129,parlvotes_lh!$A$11:$ZZ$209,186,FALSE)))</f>
        <v/>
      </c>
      <c r="T129" s="235" t="str">
        <f>IF(ISERROR(VLOOKUP($A129,parlvotes_lh!$A$11:$ZZ$209,206,FALSE))=TRUE,"",IF(VLOOKUP($A129,parlvotes_lh!$A$11:$ZZ$209,206,FALSE)=0,"",VLOOKUP($A129,parlvotes_lh!$A$11:$ZZ$209,206,FALSE)))</f>
        <v/>
      </c>
      <c r="U129" s="235" t="str">
        <f>IF(ISERROR(VLOOKUP($A129,parlvotes_lh!$A$11:$ZZ$209,226,FALSE))=TRUE,"",IF(VLOOKUP($A129,parlvotes_lh!$A$11:$ZZ$209,226,FALSE)=0,"",VLOOKUP($A129,parlvotes_lh!$A$11:$ZZ$209,226,FALSE)))</f>
        <v/>
      </c>
      <c r="V129" s="235" t="str">
        <f>IF(ISERROR(VLOOKUP($A129,parlvotes_lh!$A$11:$ZZ$209,246,FALSE))=TRUE,"",IF(VLOOKUP($A129,parlvotes_lh!$A$11:$ZZ$209,246,FALSE)=0,"",VLOOKUP($A129,parlvotes_lh!$A$11:$ZZ$209,246,FALSE)))</f>
        <v/>
      </c>
      <c r="W129" s="235" t="str">
        <f>IF(ISERROR(VLOOKUP($A129,parlvotes_lh!$A$11:$ZZ$209,266,FALSE))=TRUE,"",IF(VLOOKUP($A129,parlvotes_lh!$A$11:$ZZ$209,266,FALSE)=0,"",VLOOKUP($A129,parlvotes_lh!$A$11:$ZZ$209,266,FALSE)))</f>
        <v/>
      </c>
      <c r="X129" s="235" t="str">
        <f>IF(ISERROR(VLOOKUP($A129,parlvotes_lh!$A$11:$ZZ$209,286,FALSE))=TRUE,"",IF(VLOOKUP($A129,parlvotes_lh!$A$11:$ZZ$209,286,FALSE)=0,"",VLOOKUP($A129,parlvotes_lh!$A$11:$ZZ$209,286,FALSE)))</f>
        <v/>
      </c>
      <c r="Y129" s="235" t="str">
        <f>IF(ISERROR(VLOOKUP($A129,parlvotes_lh!$A$11:$ZZ$209,306,FALSE))=TRUE,"",IF(VLOOKUP($A129,parlvotes_lh!$A$11:$ZZ$209,306,FALSE)=0,"",VLOOKUP($A129,parlvotes_lh!$A$11:$ZZ$209,306,FALSE)))</f>
        <v/>
      </c>
      <c r="Z129" s="235" t="str">
        <f>IF(ISERROR(VLOOKUP($A129,parlvotes_lh!$A$11:$ZZ$209,326,FALSE))=TRUE,"",IF(VLOOKUP($A129,parlvotes_lh!$A$11:$ZZ$209,326,FALSE)=0,"",VLOOKUP($A129,parlvotes_lh!$A$11:$ZZ$209,326,FALSE)))</f>
        <v/>
      </c>
      <c r="AA129" s="235" t="str">
        <f>IF(ISERROR(VLOOKUP($A129,parlvotes_lh!$A$11:$ZZ$209,346,FALSE))=TRUE,"",IF(VLOOKUP($A129,parlvotes_lh!$A$11:$ZZ$209,346,FALSE)=0,"",VLOOKUP($A129,parlvotes_lh!$A$11:$ZZ$209,346,FALSE)))</f>
        <v/>
      </c>
      <c r="AB129" s="235" t="str">
        <f>IF(ISERROR(VLOOKUP($A129,parlvotes_lh!$A$11:$ZZ$209,366,FALSE))=TRUE,"",IF(VLOOKUP($A129,parlvotes_lh!$A$11:$ZZ$209,366,FALSE)=0,"",VLOOKUP($A129,parlvotes_lh!$A$11:$ZZ$209,366,FALSE)))</f>
        <v/>
      </c>
      <c r="AC129" s="235" t="str">
        <f>IF(ISERROR(VLOOKUP($A129,parlvotes_lh!$A$11:$ZZ$209,386,FALSE))=TRUE,"",IF(VLOOKUP($A129,parlvotes_lh!$A$11:$ZZ$209,386,FALSE)=0,"",VLOOKUP($A129,parlvotes_lh!$A$11:$ZZ$209,386,FALSE)))</f>
        <v/>
      </c>
    </row>
    <row r="130" spans="1:29" ht="13.5" customHeight="1">
      <c r="A130" s="229"/>
      <c r="B130" s="127" t="str">
        <f>IF(A130="","",MID(info_weblinks!$C$3,32,3))</f>
        <v/>
      </c>
      <c r="C130" s="127" t="str">
        <f>IF(info_parties!G139="","",info_parties!G139)</f>
        <v/>
      </c>
      <c r="D130" s="127" t="str">
        <f>IF(info_parties!K139="","",info_parties!K139)</f>
        <v/>
      </c>
      <c r="E130" s="127" t="str">
        <f>IF(info_parties!H139="","",info_parties!H139)</f>
        <v/>
      </c>
      <c r="F130" s="230" t="str">
        <f t="shared" ref="F130:F193" si="8">IF(MAX(J130:AC130)=0,"",INDEX(J$1:AC$1,MATCH(TRUE,INDEX((J130:AC130&lt;&gt;""),0),0)))</f>
        <v/>
      </c>
      <c r="G130" s="231" t="str">
        <f t="shared" ref="G130:G193" si="9">IF(MAX(J130:AC130)=0,"",INDEX(J$1:AC$1,1,MATCH(LOOKUP(9.99+307,J130:AC130),J130:AC130,0)))</f>
        <v/>
      </c>
      <c r="H130" s="232" t="str">
        <f t="shared" ref="H130:H193" si="10">IF(MAX(J130:AC130)=0,"",MAX(J130:AC130))</f>
        <v/>
      </c>
      <c r="I130" s="233" t="str">
        <f t="shared" ref="I130:I193" si="11">IF(H130="","",INDEX(J$1:AC$1,1,MATCH(H130,J130:AC130,0)))</f>
        <v/>
      </c>
      <c r="J130" s="234" t="str">
        <f>IF(ISERROR(VLOOKUP($A130,parlvotes_lh!$A$11:$ZZ$209,6,FALSE))=TRUE,"",IF(VLOOKUP($A130,parlvotes_lh!$A$11:$ZZ$209,6,FALSE)=0,"",VLOOKUP($A130,parlvotes_lh!$A$11:$ZZ$209,6,FALSE)))</f>
        <v/>
      </c>
      <c r="K130" s="234" t="str">
        <f>IF(ISERROR(VLOOKUP($A130,parlvotes_lh!$A$11:$ZZ$209,26,FALSE))=TRUE,"",IF(VLOOKUP($A130,parlvotes_lh!$A$11:$ZZ$209,26,FALSE)=0,"",VLOOKUP($A130,parlvotes_lh!$A$11:$ZZ$209,26,FALSE)))</f>
        <v/>
      </c>
      <c r="L130" s="234" t="str">
        <f>IF(ISERROR(VLOOKUP($A130,parlvotes_lh!$A$11:$ZZ$209,46,FALSE))=TRUE,"",IF(VLOOKUP($A130,parlvotes_lh!$A$11:$ZZ$209,46,FALSE)=0,"",VLOOKUP($A130,parlvotes_lh!$A$11:$ZZ$209,46,FALSE)))</f>
        <v/>
      </c>
      <c r="M130" s="234" t="str">
        <f>IF(ISERROR(VLOOKUP($A130,parlvotes_lh!$A$11:$ZZ$209,66,FALSE))=TRUE,"",IF(VLOOKUP($A130,parlvotes_lh!$A$11:$ZZ$209,66,FALSE)=0,"",VLOOKUP($A130,parlvotes_lh!$A$11:$ZZ$209,66,FALSE)))</f>
        <v/>
      </c>
      <c r="N130" s="234" t="str">
        <f>IF(ISERROR(VLOOKUP($A130,parlvotes_lh!$A$11:$ZZ$209,86,FALSE))=TRUE,"",IF(VLOOKUP($A130,parlvotes_lh!$A$11:$ZZ$209,86,FALSE)=0,"",VLOOKUP($A130,parlvotes_lh!$A$11:$ZZ$209,86,FALSE)))</f>
        <v/>
      </c>
      <c r="O130" s="234" t="str">
        <f>IF(ISERROR(VLOOKUP($A130,parlvotes_lh!$A$11:$ZZ$209,106,FALSE))=TRUE,"",IF(VLOOKUP($A130,parlvotes_lh!$A$11:$ZZ$209,106,FALSE)=0,"",VLOOKUP($A130,parlvotes_lh!$A$11:$ZZ$209,106,FALSE)))</f>
        <v/>
      </c>
      <c r="P130" s="234" t="str">
        <f>IF(ISERROR(VLOOKUP($A130,parlvotes_lh!$A$11:$ZZ$209,126,FALSE))=TRUE,"",IF(VLOOKUP($A130,parlvotes_lh!$A$11:$ZZ$209,126,FALSE)=0,"",VLOOKUP($A130,parlvotes_lh!$A$11:$ZZ$209,126,FALSE)))</f>
        <v/>
      </c>
      <c r="Q130" s="235" t="str">
        <f>IF(ISERROR(VLOOKUP($A130,parlvotes_lh!$A$11:$ZZ$209,146,FALSE))=TRUE,"",IF(VLOOKUP($A130,parlvotes_lh!$A$11:$ZZ$209,146,FALSE)=0,"",VLOOKUP($A130,parlvotes_lh!$A$11:$ZZ$209,146,FALSE)))</f>
        <v/>
      </c>
      <c r="R130" s="235" t="str">
        <f>IF(ISERROR(VLOOKUP($A130,parlvotes_lh!$A$11:$ZZ$209,166,FALSE))=TRUE,"",IF(VLOOKUP($A130,parlvotes_lh!$A$11:$ZZ$209,166,FALSE)=0,"",VLOOKUP($A130,parlvotes_lh!$A$11:$ZZ$209,166,FALSE)))</f>
        <v/>
      </c>
      <c r="S130" s="235" t="str">
        <f>IF(ISERROR(VLOOKUP($A130,parlvotes_lh!$A$11:$ZZ$209,186,FALSE))=TRUE,"",IF(VLOOKUP($A130,parlvotes_lh!$A$11:$ZZ$209,186,FALSE)=0,"",VLOOKUP($A130,parlvotes_lh!$A$11:$ZZ$209,186,FALSE)))</f>
        <v/>
      </c>
      <c r="T130" s="235" t="str">
        <f>IF(ISERROR(VLOOKUP($A130,parlvotes_lh!$A$11:$ZZ$209,206,FALSE))=TRUE,"",IF(VLOOKUP($A130,parlvotes_lh!$A$11:$ZZ$209,206,FALSE)=0,"",VLOOKUP($A130,parlvotes_lh!$A$11:$ZZ$209,206,FALSE)))</f>
        <v/>
      </c>
      <c r="U130" s="235" t="str">
        <f>IF(ISERROR(VLOOKUP($A130,parlvotes_lh!$A$11:$ZZ$209,226,FALSE))=TRUE,"",IF(VLOOKUP($A130,parlvotes_lh!$A$11:$ZZ$209,226,FALSE)=0,"",VLOOKUP($A130,parlvotes_lh!$A$11:$ZZ$209,226,FALSE)))</f>
        <v/>
      </c>
      <c r="V130" s="235" t="str">
        <f>IF(ISERROR(VLOOKUP($A130,parlvotes_lh!$A$11:$ZZ$209,246,FALSE))=TRUE,"",IF(VLOOKUP($A130,parlvotes_lh!$A$11:$ZZ$209,246,FALSE)=0,"",VLOOKUP($A130,parlvotes_lh!$A$11:$ZZ$209,246,FALSE)))</f>
        <v/>
      </c>
      <c r="W130" s="235" t="str">
        <f>IF(ISERROR(VLOOKUP($A130,parlvotes_lh!$A$11:$ZZ$209,266,FALSE))=TRUE,"",IF(VLOOKUP($A130,parlvotes_lh!$A$11:$ZZ$209,266,FALSE)=0,"",VLOOKUP($A130,parlvotes_lh!$A$11:$ZZ$209,266,FALSE)))</f>
        <v/>
      </c>
      <c r="X130" s="235" t="str">
        <f>IF(ISERROR(VLOOKUP($A130,parlvotes_lh!$A$11:$ZZ$209,286,FALSE))=TRUE,"",IF(VLOOKUP($A130,parlvotes_lh!$A$11:$ZZ$209,286,FALSE)=0,"",VLOOKUP($A130,parlvotes_lh!$A$11:$ZZ$209,286,FALSE)))</f>
        <v/>
      </c>
      <c r="Y130" s="235" t="str">
        <f>IF(ISERROR(VLOOKUP($A130,parlvotes_lh!$A$11:$ZZ$209,306,FALSE))=TRUE,"",IF(VLOOKUP($A130,parlvotes_lh!$A$11:$ZZ$209,306,FALSE)=0,"",VLOOKUP($A130,parlvotes_lh!$A$11:$ZZ$209,306,FALSE)))</f>
        <v/>
      </c>
      <c r="Z130" s="235" t="str">
        <f>IF(ISERROR(VLOOKUP($A130,parlvotes_lh!$A$11:$ZZ$209,326,FALSE))=TRUE,"",IF(VLOOKUP($A130,parlvotes_lh!$A$11:$ZZ$209,326,FALSE)=0,"",VLOOKUP($A130,parlvotes_lh!$A$11:$ZZ$209,326,FALSE)))</f>
        <v/>
      </c>
      <c r="AA130" s="235" t="str">
        <f>IF(ISERROR(VLOOKUP($A130,parlvotes_lh!$A$11:$ZZ$209,346,FALSE))=TRUE,"",IF(VLOOKUP($A130,parlvotes_lh!$A$11:$ZZ$209,346,FALSE)=0,"",VLOOKUP($A130,parlvotes_lh!$A$11:$ZZ$209,346,FALSE)))</f>
        <v/>
      </c>
      <c r="AB130" s="235" t="str">
        <f>IF(ISERROR(VLOOKUP($A130,parlvotes_lh!$A$11:$ZZ$209,366,FALSE))=TRUE,"",IF(VLOOKUP($A130,parlvotes_lh!$A$11:$ZZ$209,366,FALSE)=0,"",VLOOKUP($A130,parlvotes_lh!$A$11:$ZZ$209,366,FALSE)))</f>
        <v/>
      </c>
      <c r="AC130" s="235" t="str">
        <f>IF(ISERROR(VLOOKUP($A130,parlvotes_lh!$A$11:$ZZ$209,386,FALSE))=TRUE,"",IF(VLOOKUP($A130,parlvotes_lh!$A$11:$ZZ$209,386,FALSE)=0,"",VLOOKUP($A130,parlvotes_lh!$A$11:$ZZ$209,386,FALSE)))</f>
        <v/>
      </c>
    </row>
    <row r="131" spans="1:29" ht="13.5" customHeight="1">
      <c r="A131" s="229"/>
      <c r="B131" s="127" t="str">
        <f>IF(A131="","",MID(info_weblinks!$C$3,32,3))</f>
        <v/>
      </c>
      <c r="C131" s="127" t="str">
        <f>IF(info_parties!G140="","",info_parties!G140)</f>
        <v/>
      </c>
      <c r="D131" s="127" t="str">
        <f>IF(info_parties!K140="","",info_parties!K140)</f>
        <v/>
      </c>
      <c r="E131" s="127" t="str">
        <f>IF(info_parties!H140="","",info_parties!H140)</f>
        <v/>
      </c>
      <c r="F131" s="230" t="str">
        <f t="shared" si="8"/>
        <v/>
      </c>
      <c r="G131" s="231" t="str">
        <f t="shared" si="9"/>
        <v/>
      </c>
      <c r="H131" s="232" t="str">
        <f t="shared" si="10"/>
        <v/>
      </c>
      <c r="I131" s="233" t="str">
        <f t="shared" si="11"/>
        <v/>
      </c>
      <c r="J131" s="234" t="str">
        <f>IF(ISERROR(VLOOKUP($A131,parlvotes_lh!$A$11:$ZZ$209,6,FALSE))=TRUE,"",IF(VLOOKUP($A131,parlvotes_lh!$A$11:$ZZ$209,6,FALSE)=0,"",VLOOKUP($A131,parlvotes_lh!$A$11:$ZZ$209,6,FALSE)))</f>
        <v/>
      </c>
      <c r="K131" s="234" t="str">
        <f>IF(ISERROR(VLOOKUP($A131,parlvotes_lh!$A$11:$ZZ$209,26,FALSE))=TRUE,"",IF(VLOOKUP($A131,parlvotes_lh!$A$11:$ZZ$209,26,FALSE)=0,"",VLOOKUP($A131,parlvotes_lh!$A$11:$ZZ$209,26,FALSE)))</f>
        <v/>
      </c>
      <c r="L131" s="234" t="str">
        <f>IF(ISERROR(VLOOKUP($A131,parlvotes_lh!$A$11:$ZZ$209,46,FALSE))=TRUE,"",IF(VLOOKUP($A131,parlvotes_lh!$A$11:$ZZ$209,46,FALSE)=0,"",VLOOKUP($A131,parlvotes_lh!$A$11:$ZZ$209,46,FALSE)))</f>
        <v/>
      </c>
      <c r="M131" s="234" t="str">
        <f>IF(ISERROR(VLOOKUP($A131,parlvotes_lh!$A$11:$ZZ$209,66,FALSE))=TRUE,"",IF(VLOOKUP($A131,parlvotes_lh!$A$11:$ZZ$209,66,FALSE)=0,"",VLOOKUP($A131,parlvotes_lh!$A$11:$ZZ$209,66,FALSE)))</f>
        <v/>
      </c>
      <c r="N131" s="234" t="str">
        <f>IF(ISERROR(VLOOKUP($A131,parlvotes_lh!$A$11:$ZZ$209,86,FALSE))=TRUE,"",IF(VLOOKUP($A131,parlvotes_lh!$A$11:$ZZ$209,86,FALSE)=0,"",VLOOKUP($A131,parlvotes_lh!$A$11:$ZZ$209,86,FALSE)))</f>
        <v/>
      </c>
      <c r="O131" s="234" t="str">
        <f>IF(ISERROR(VLOOKUP($A131,parlvotes_lh!$A$11:$ZZ$209,106,FALSE))=TRUE,"",IF(VLOOKUP($A131,parlvotes_lh!$A$11:$ZZ$209,106,FALSE)=0,"",VLOOKUP($A131,parlvotes_lh!$A$11:$ZZ$209,106,FALSE)))</f>
        <v/>
      </c>
      <c r="P131" s="234" t="str">
        <f>IF(ISERROR(VLOOKUP($A131,parlvotes_lh!$A$11:$ZZ$209,126,FALSE))=TRUE,"",IF(VLOOKUP($A131,parlvotes_lh!$A$11:$ZZ$209,126,FALSE)=0,"",VLOOKUP($A131,parlvotes_lh!$A$11:$ZZ$209,126,FALSE)))</f>
        <v/>
      </c>
      <c r="Q131" s="235" t="str">
        <f>IF(ISERROR(VLOOKUP($A131,parlvotes_lh!$A$11:$ZZ$209,146,FALSE))=TRUE,"",IF(VLOOKUP($A131,parlvotes_lh!$A$11:$ZZ$209,146,FALSE)=0,"",VLOOKUP($A131,parlvotes_lh!$A$11:$ZZ$209,146,FALSE)))</f>
        <v/>
      </c>
      <c r="R131" s="235" t="str">
        <f>IF(ISERROR(VLOOKUP($A131,parlvotes_lh!$A$11:$ZZ$209,166,FALSE))=TRUE,"",IF(VLOOKUP($A131,parlvotes_lh!$A$11:$ZZ$209,166,FALSE)=0,"",VLOOKUP($A131,parlvotes_lh!$A$11:$ZZ$209,166,FALSE)))</f>
        <v/>
      </c>
      <c r="S131" s="235" t="str">
        <f>IF(ISERROR(VLOOKUP($A131,parlvotes_lh!$A$11:$ZZ$209,186,FALSE))=TRUE,"",IF(VLOOKUP($A131,parlvotes_lh!$A$11:$ZZ$209,186,FALSE)=0,"",VLOOKUP($A131,parlvotes_lh!$A$11:$ZZ$209,186,FALSE)))</f>
        <v/>
      </c>
      <c r="T131" s="235" t="str">
        <f>IF(ISERROR(VLOOKUP($A131,parlvotes_lh!$A$11:$ZZ$209,206,FALSE))=TRUE,"",IF(VLOOKUP($A131,parlvotes_lh!$A$11:$ZZ$209,206,FALSE)=0,"",VLOOKUP($A131,parlvotes_lh!$A$11:$ZZ$209,206,FALSE)))</f>
        <v/>
      </c>
      <c r="U131" s="235" t="str">
        <f>IF(ISERROR(VLOOKUP($A131,parlvotes_lh!$A$11:$ZZ$209,226,FALSE))=TRUE,"",IF(VLOOKUP($A131,parlvotes_lh!$A$11:$ZZ$209,226,FALSE)=0,"",VLOOKUP($A131,parlvotes_lh!$A$11:$ZZ$209,226,FALSE)))</f>
        <v/>
      </c>
      <c r="V131" s="235" t="str">
        <f>IF(ISERROR(VLOOKUP($A131,parlvotes_lh!$A$11:$ZZ$209,246,FALSE))=TRUE,"",IF(VLOOKUP($A131,parlvotes_lh!$A$11:$ZZ$209,246,FALSE)=0,"",VLOOKUP($A131,parlvotes_lh!$A$11:$ZZ$209,246,FALSE)))</f>
        <v/>
      </c>
      <c r="W131" s="235" t="str">
        <f>IF(ISERROR(VLOOKUP($A131,parlvotes_lh!$A$11:$ZZ$209,266,FALSE))=TRUE,"",IF(VLOOKUP($A131,parlvotes_lh!$A$11:$ZZ$209,266,FALSE)=0,"",VLOOKUP($A131,parlvotes_lh!$A$11:$ZZ$209,266,FALSE)))</f>
        <v/>
      </c>
      <c r="X131" s="235" t="str">
        <f>IF(ISERROR(VLOOKUP($A131,parlvotes_lh!$A$11:$ZZ$209,286,FALSE))=TRUE,"",IF(VLOOKUP($A131,parlvotes_lh!$A$11:$ZZ$209,286,FALSE)=0,"",VLOOKUP($A131,parlvotes_lh!$A$11:$ZZ$209,286,FALSE)))</f>
        <v/>
      </c>
      <c r="Y131" s="235" t="str">
        <f>IF(ISERROR(VLOOKUP($A131,parlvotes_lh!$A$11:$ZZ$209,306,FALSE))=TRUE,"",IF(VLOOKUP($A131,parlvotes_lh!$A$11:$ZZ$209,306,FALSE)=0,"",VLOOKUP($A131,parlvotes_lh!$A$11:$ZZ$209,306,FALSE)))</f>
        <v/>
      </c>
      <c r="Z131" s="235" t="str">
        <f>IF(ISERROR(VLOOKUP($A131,parlvotes_lh!$A$11:$ZZ$209,326,FALSE))=TRUE,"",IF(VLOOKUP($A131,parlvotes_lh!$A$11:$ZZ$209,326,FALSE)=0,"",VLOOKUP($A131,parlvotes_lh!$A$11:$ZZ$209,326,FALSE)))</f>
        <v/>
      </c>
      <c r="AA131" s="235" t="str">
        <f>IF(ISERROR(VLOOKUP($A131,parlvotes_lh!$A$11:$ZZ$209,346,FALSE))=TRUE,"",IF(VLOOKUP($A131,parlvotes_lh!$A$11:$ZZ$209,346,FALSE)=0,"",VLOOKUP($A131,parlvotes_lh!$A$11:$ZZ$209,346,FALSE)))</f>
        <v/>
      </c>
      <c r="AB131" s="235" t="str">
        <f>IF(ISERROR(VLOOKUP($A131,parlvotes_lh!$A$11:$ZZ$209,366,FALSE))=TRUE,"",IF(VLOOKUP($A131,parlvotes_lh!$A$11:$ZZ$209,366,FALSE)=0,"",VLOOKUP($A131,parlvotes_lh!$A$11:$ZZ$209,366,FALSE)))</f>
        <v/>
      </c>
      <c r="AC131" s="235" t="str">
        <f>IF(ISERROR(VLOOKUP($A131,parlvotes_lh!$A$11:$ZZ$209,386,FALSE))=TRUE,"",IF(VLOOKUP($A131,parlvotes_lh!$A$11:$ZZ$209,386,FALSE)=0,"",VLOOKUP($A131,parlvotes_lh!$A$11:$ZZ$209,386,FALSE)))</f>
        <v/>
      </c>
    </row>
    <row r="132" spans="1:29" ht="13.5" customHeight="1">
      <c r="A132" s="229"/>
      <c r="B132" s="127" t="str">
        <f>IF(A132="","",MID(info_weblinks!$C$3,32,3))</f>
        <v/>
      </c>
      <c r="C132" s="127" t="str">
        <f>IF(info_parties!G141="","",info_parties!G141)</f>
        <v/>
      </c>
      <c r="D132" s="127" t="str">
        <f>IF(info_parties!K141="","",info_parties!K141)</f>
        <v/>
      </c>
      <c r="E132" s="127" t="str">
        <f>IF(info_parties!H141="","",info_parties!H141)</f>
        <v/>
      </c>
      <c r="F132" s="230" t="str">
        <f t="shared" si="8"/>
        <v/>
      </c>
      <c r="G132" s="231" t="str">
        <f t="shared" si="9"/>
        <v/>
      </c>
      <c r="H132" s="232" t="str">
        <f t="shared" si="10"/>
        <v/>
      </c>
      <c r="I132" s="233" t="str">
        <f t="shared" si="11"/>
        <v/>
      </c>
      <c r="J132" s="234" t="str">
        <f>IF(ISERROR(VLOOKUP($A132,parlvotes_lh!$A$11:$ZZ$209,6,FALSE))=TRUE,"",IF(VLOOKUP($A132,parlvotes_lh!$A$11:$ZZ$209,6,FALSE)=0,"",VLOOKUP($A132,parlvotes_lh!$A$11:$ZZ$209,6,FALSE)))</f>
        <v/>
      </c>
      <c r="K132" s="234" t="str">
        <f>IF(ISERROR(VLOOKUP($A132,parlvotes_lh!$A$11:$ZZ$209,26,FALSE))=TRUE,"",IF(VLOOKUP($A132,parlvotes_lh!$A$11:$ZZ$209,26,FALSE)=0,"",VLOOKUP($A132,parlvotes_lh!$A$11:$ZZ$209,26,FALSE)))</f>
        <v/>
      </c>
      <c r="L132" s="234" t="str">
        <f>IF(ISERROR(VLOOKUP($A132,parlvotes_lh!$A$11:$ZZ$209,46,FALSE))=TRUE,"",IF(VLOOKUP($A132,parlvotes_lh!$A$11:$ZZ$209,46,FALSE)=0,"",VLOOKUP($A132,parlvotes_lh!$A$11:$ZZ$209,46,FALSE)))</f>
        <v/>
      </c>
      <c r="M132" s="234" t="str">
        <f>IF(ISERROR(VLOOKUP($A132,parlvotes_lh!$A$11:$ZZ$209,66,FALSE))=TRUE,"",IF(VLOOKUP($A132,parlvotes_lh!$A$11:$ZZ$209,66,FALSE)=0,"",VLOOKUP($A132,parlvotes_lh!$A$11:$ZZ$209,66,FALSE)))</f>
        <v/>
      </c>
      <c r="N132" s="234" t="str">
        <f>IF(ISERROR(VLOOKUP($A132,parlvotes_lh!$A$11:$ZZ$209,86,FALSE))=TRUE,"",IF(VLOOKUP($A132,parlvotes_lh!$A$11:$ZZ$209,86,FALSE)=0,"",VLOOKUP($A132,parlvotes_lh!$A$11:$ZZ$209,86,FALSE)))</f>
        <v/>
      </c>
      <c r="O132" s="234" t="str">
        <f>IF(ISERROR(VLOOKUP($A132,parlvotes_lh!$A$11:$ZZ$209,106,FALSE))=TRUE,"",IF(VLOOKUP($A132,parlvotes_lh!$A$11:$ZZ$209,106,FALSE)=0,"",VLOOKUP($A132,parlvotes_lh!$A$11:$ZZ$209,106,FALSE)))</f>
        <v/>
      </c>
      <c r="P132" s="234" t="str">
        <f>IF(ISERROR(VLOOKUP($A132,parlvotes_lh!$A$11:$ZZ$209,126,FALSE))=TRUE,"",IF(VLOOKUP($A132,parlvotes_lh!$A$11:$ZZ$209,126,FALSE)=0,"",VLOOKUP($A132,parlvotes_lh!$A$11:$ZZ$209,126,FALSE)))</f>
        <v/>
      </c>
      <c r="Q132" s="235" t="str">
        <f>IF(ISERROR(VLOOKUP($A132,parlvotes_lh!$A$11:$ZZ$209,146,FALSE))=TRUE,"",IF(VLOOKUP($A132,parlvotes_lh!$A$11:$ZZ$209,146,FALSE)=0,"",VLOOKUP($A132,parlvotes_lh!$A$11:$ZZ$209,146,FALSE)))</f>
        <v/>
      </c>
      <c r="R132" s="235" t="str">
        <f>IF(ISERROR(VLOOKUP($A132,parlvotes_lh!$A$11:$ZZ$209,166,FALSE))=TRUE,"",IF(VLOOKUP($A132,parlvotes_lh!$A$11:$ZZ$209,166,FALSE)=0,"",VLOOKUP($A132,parlvotes_lh!$A$11:$ZZ$209,166,FALSE)))</f>
        <v/>
      </c>
      <c r="S132" s="235" t="str">
        <f>IF(ISERROR(VLOOKUP($A132,parlvotes_lh!$A$11:$ZZ$209,186,FALSE))=TRUE,"",IF(VLOOKUP($A132,parlvotes_lh!$A$11:$ZZ$209,186,FALSE)=0,"",VLOOKUP($A132,parlvotes_lh!$A$11:$ZZ$209,186,FALSE)))</f>
        <v/>
      </c>
      <c r="T132" s="235" t="str">
        <f>IF(ISERROR(VLOOKUP($A132,parlvotes_lh!$A$11:$ZZ$209,206,FALSE))=TRUE,"",IF(VLOOKUP($A132,parlvotes_lh!$A$11:$ZZ$209,206,FALSE)=0,"",VLOOKUP($A132,parlvotes_lh!$A$11:$ZZ$209,206,FALSE)))</f>
        <v/>
      </c>
      <c r="U132" s="235" t="str">
        <f>IF(ISERROR(VLOOKUP($A132,parlvotes_lh!$A$11:$ZZ$209,226,FALSE))=TRUE,"",IF(VLOOKUP($A132,parlvotes_lh!$A$11:$ZZ$209,226,FALSE)=0,"",VLOOKUP($A132,parlvotes_lh!$A$11:$ZZ$209,226,FALSE)))</f>
        <v/>
      </c>
      <c r="V132" s="235" t="str">
        <f>IF(ISERROR(VLOOKUP($A132,parlvotes_lh!$A$11:$ZZ$209,246,FALSE))=TRUE,"",IF(VLOOKUP($A132,parlvotes_lh!$A$11:$ZZ$209,246,FALSE)=0,"",VLOOKUP($A132,parlvotes_lh!$A$11:$ZZ$209,246,FALSE)))</f>
        <v/>
      </c>
      <c r="W132" s="235" t="str">
        <f>IF(ISERROR(VLOOKUP($A132,parlvotes_lh!$A$11:$ZZ$209,266,FALSE))=TRUE,"",IF(VLOOKUP($A132,parlvotes_lh!$A$11:$ZZ$209,266,FALSE)=0,"",VLOOKUP($A132,parlvotes_lh!$A$11:$ZZ$209,266,FALSE)))</f>
        <v/>
      </c>
      <c r="X132" s="235" t="str">
        <f>IF(ISERROR(VLOOKUP($A132,parlvotes_lh!$A$11:$ZZ$209,286,FALSE))=TRUE,"",IF(VLOOKUP($A132,parlvotes_lh!$A$11:$ZZ$209,286,FALSE)=0,"",VLOOKUP($A132,parlvotes_lh!$A$11:$ZZ$209,286,FALSE)))</f>
        <v/>
      </c>
      <c r="Y132" s="235" t="str">
        <f>IF(ISERROR(VLOOKUP($A132,parlvotes_lh!$A$11:$ZZ$209,306,FALSE))=TRUE,"",IF(VLOOKUP($A132,parlvotes_lh!$A$11:$ZZ$209,306,FALSE)=0,"",VLOOKUP($A132,parlvotes_lh!$A$11:$ZZ$209,306,FALSE)))</f>
        <v/>
      </c>
      <c r="Z132" s="235" t="str">
        <f>IF(ISERROR(VLOOKUP($A132,parlvotes_lh!$A$11:$ZZ$209,326,FALSE))=TRUE,"",IF(VLOOKUP($A132,parlvotes_lh!$A$11:$ZZ$209,326,FALSE)=0,"",VLOOKUP($A132,parlvotes_lh!$A$11:$ZZ$209,326,FALSE)))</f>
        <v/>
      </c>
      <c r="AA132" s="235" t="str">
        <f>IF(ISERROR(VLOOKUP($A132,parlvotes_lh!$A$11:$ZZ$209,346,FALSE))=TRUE,"",IF(VLOOKUP($A132,parlvotes_lh!$A$11:$ZZ$209,346,FALSE)=0,"",VLOOKUP($A132,parlvotes_lh!$A$11:$ZZ$209,346,FALSE)))</f>
        <v/>
      </c>
      <c r="AB132" s="235" t="str">
        <f>IF(ISERROR(VLOOKUP($A132,parlvotes_lh!$A$11:$ZZ$209,366,FALSE))=TRUE,"",IF(VLOOKUP($A132,parlvotes_lh!$A$11:$ZZ$209,366,FALSE)=0,"",VLOOKUP($A132,parlvotes_lh!$A$11:$ZZ$209,366,FALSE)))</f>
        <v/>
      </c>
      <c r="AC132" s="235" t="str">
        <f>IF(ISERROR(VLOOKUP($A132,parlvotes_lh!$A$11:$ZZ$209,386,FALSE))=TRUE,"",IF(VLOOKUP($A132,parlvotes_lh!$A$11:$ZZ$209,386,FALSE)=0,"",VLOOKUP($A132,parlvotes_lh!$A$11:$ZZ$209,386,FALSE)))</f>
        <v/>
      </c>
    </row>
    <row r="133" spans="1:29" ht="13.5" customHeight="1">
      <c r="A133" s="229"/>
      <c r="B133" s="127" t="str">
        <f>IF(A133="","",MID(info_weblinks!$C$3,32,3))</f>
        <v/>
      </c>
      <c r="C133" s="127" t="str">
        <f>IF(info_parties!G142="","",info_parties!G142)</f>
        <v/>
      </c>
      <c r="D133" s="127" t="str">
        <f>IF(info_parties!K142="","",info_parties!K142)</f>
        <v/>
      </c>
      <c r="E133" s="127" t="str">
        <f>IF(info_parties!H142="","",info_parties!H142)</f>
        <v/>
      </c>
      <c r="F133" s="230" t="str">
        <f t="shared" si="8"/>
        <v/>
      </c>
      <c r="G133" s="231" t="str">
        <f t="shared" si="9"/>
        <v/>
      </c>
      <c r="H133" s="232" t="str">
        <f t="shared" si="10"/>
        <v/>
      </c>
      <c r="I133" s="233" t="str">
        <f t="shared" si="11"/>
        <v/>
      </c>
      <c r="J133" s="234" t="str">
        <f>IF(ISERROR(VLOOKUP($A133,parlvotes_lh!$A$11:$ZZ$209,6,FALSE))=TRUE,"",IF(VLOOKUP($A133,parlvotes_lh!$A$11:$ZZ$209,6,FALSE)=0,"",VLOOKUP($A133,parlvotes_lh!$A$11:$ZZ$209,6,FALSE)))</f>
        <v/>
      </c>
      <c r="K133" s="234" t="str">
        <f>IF(ISERROR(VLOOKUP($A133,parlvotes_lh!$A$11:$ZZ$209,26,FALSE))=TRUE,"",IF(VLOOKUP($A133,parlvotes_lh!$A$11:$ZZ$209,26,FALSE)=0,"",VLOOKUP($A133,parlvotes_lh!$A$11:$ZZ$209,26,FALSE)))</f>
        <v/>
      </c>
      <c r="L133" s="234" t="str">
        <f>IF(ISERROR(VLOOKUP($A133,parlvotes_lh!$A$11:$ZZ$209,46,FALSE))=TRUE,"",IF(VLOOKUP($A133,parlvotes_lh!$A$11:$ZZ$209,46,FALSE)=0,"",VLOOKUP($A133,parlvotes_lh!$A$11:$ZZ$209,46,FALSE)))</f>
        <v/>
      </c>
      <c r="M133" s="234" t="str">
        <f>IF(ISERROR(VLOOKUP($A133,parlvotes_lh!$A$11:$ZZ$209,66,FALSE))=TRUE,"",IF(VLOOKUP($A133,parlvotes_lh!$A$11:$ZZ$209,66,FALSE)=0,"",VLOOKUP($A133,parlvotes_lh!$A$11:$ZZ$209,66,FALSE)))</f>
        <v/>
      </c>
      <c r="N133" s="234" t="str">
        <f>IF(ISERROR(VLOOKUP($A133,parlvotes_lh!$A$11:$ZZ$209,86,FALSE))=TRUE,"",IF(VLOOKUP($A133,parlvotes_lh!$A$11:$ZZ$209,86,FALSE)=0,"",VLOOKUP($A133,parlvotes_lh!$A$11:$ZZ$209,86,FALSE)))</f>
        <v/>
      </c>
      <c r="O133" s="234" t="str">
        <f>IF(ISERROR(VLOOKUP($A133,parlvotes_lh!$A$11:$ZZ$209,106,FALSE))=TRUE,"",IF(VLOOKUP($A133,parlvotes_lh!$A$11:$ZZ$209,106,FALSE)=0,"",VLOOKUP($A133,parlvotes_lh!$A$11:$ZZ$209,106,FALSE)))</f>
        <v/>
      </c>
      <c r="P133" s="234" t="str">
        <f>IF(ISERROR(VLOOKUP($A133,parlvotes_lh!$A$11:$ZZ$209,126,FALSE))=TRUE,"",IF(VLOOKUP($A133,parlvotes_lh!$A$11:$ZZ$209,126,FALSE)=0,"",VLOOKUP($A133,parlvotes_lh!$A$11:$ZZ$209,126,FALSE)))</f>
        <v/>
      </c>
      <c r="Q133" s="235" t="str">
        <f>IF(ISERROR(VLOOKUP($A133,parlvotes_lh!$A$11:$ZZ$209,146,FALSE))=TRUE,"",IF(VLOOKUP($A133,parlvotes_lh!$A$11:$ZZ$209,146,FALSE)=0,"",VLOOKUP($A133,parlvotes_lh!$A$11:$ZZ$209,146,FALSE)))</f>
        <v/>
      </c>
      <c r="R133" s="235" t="str">
        <f>IF(ISERROR(VLOOKUP($A133,parlvotes_lh!$A$11:$ZZ$209,166,FALSE))=TRUE,"",IF(VLOOKUP($A133,parlvotes_lh!$A$11:$ZZ$209,166,FALSE)=0,"",VLOOKUP($A133,parlvotes_lh!$A$11:$ZZ$209,166,FALSE)))</f>
        <v/>
      </c>
      <c r="S133" s="235" t="str">
        <f>IF(ISERROR(VLOOKUP($A133,parlvotes_lh!$A$11:$ZZ$209,186,FALSE))=TRUE,"",IF(VLOOKUP($A133,parlvotes_lh!$A$11:$ZZ$209,186,FALSE)=0,"",VLOOKUP($A133,parlvotes_lh!$A$11:$ZZ$209,186,FALSE)))</f>
        <v/>
      </c>
      <c r="T133" s="235" t="str">
        <f>IF(ISERROR(VLOOKUP($A133,parlvotes_lh!$A$11:$ZZ$209,206,FALSE))=TRUE,"",IF(VLOOKUP($A133,parlvotes_lh!$A$11:$ZZ$209,206,FALSE)=0,"",VLOOKUP($A133,parlvotes_lh!$A$11:$ZZ$209,206,FALSE)))</f>
        <v/>
      </c>
      <c r="U133" s="235" t="str">
        <f>IF(ISERROR(VLOOKUP($A133,parlvotes_lh!$A$11:$ZZ$209,226,FALSE))=TRUE,"",IF(VLOOKUP($A133,parlvotes_lh!$A$11:$ZZ$209,226,FALSE)=0,"",VLOOKUP($A133,parlvotes_lh!$A$11:$ZZ$209,226,FALSE)))</f>
        <v/>
      </c>
      <c r="V133" s="235" t="str">
        <f>IF(ISERROR(VLOOKUP($A133,parlvotes_lh!$A$11:$ZZ$209,246,FALSE))=TRUE,"",IF(VLOOKUP($A133,parlvotes_lh!$A$11:$ZZ$209,246,FALSE)=0,"",VLOOKUP($A133,parlvotes_lh!$A$11:$ZZ$209,246,FALSE)))</f>
        <v/>
      </c>
      <c r="W133" s="235" t="str">
        <f>IF(ISERROR(VLOOKUP($A133,parlvotes_lh!$A$11:$ZZ$209,266,FALSE))=TRUE,"",IF(VLOOKUP($A133,parlvotes_lh!$A$11:$ZZ$209,266,FALSE)=0,"",VLOOKUP($A133,parlvotes_lh!$A$11:$ZZ$209,266,FALSE)))</f>
        <v/>
      </c>
      <c r="X133" s="235" t="str">
        <f>IF(ISERROR(VLOOKUP($A133,parlvotes_lh!$A$11:$ZZ$209,286,FALSE))=TRUE,"",IF(VLOOKUP($A133,parlvotes_lh!$A$11:$ZZ$209,286,FALSE)=0,"",VLOOKUP($A133,parlvotes_lh!$A$11:$ZZ$209,286,FALSE)))</f>
        <v/>
      </c>
      <c r="Y133" s="235" t="str">
        <f>IF(ISERROR(VLOOKUP($A133,parlvotes_lh!$A$11:$ZZ$209,306,FALSE))=TRUE,"",IF(VLOOKUP($A133,parlvotes_lh!$A$11:$ZZ$209,306,FALSE)=0,"",VLOOKUP($A133,parlvotes_lh!$A$11:$ZZ$209,306,FALSE)))</f>
        <v/>
      </c>
      <c r="Z133" s="235" t="str">
        <f>IF(ISERROR(VLOOKUP($A133,parlvotes_lh!$A$11:$ZZ$209,326,FALSE))=TRUE,"",IF(VLOOKUP($A133,parlvotes_lh!$A$11:$ZZ$209,326,FALSE)=0,"",VLOOKUP($A133,parlvotes_lh!$A$11:$ZZ$209,326,FALSE)))</f>
        <v/>
      </c>
      <c r="AA133" s="235" t="str">
        <f>IF(ISERROR(VLOOKUP($A133,parlvotes_lh!$A$11:$ZZ$209,346,FALSE))=TRUE,"",IF(VLOOKUP($A133,parlvotes_lh!$A$11:$ZZ$209,346,FALSE)=0,"",VLOOKUP($A133,parlvotes_lh!$A$11:$ZZ$209,346,FALSE)))</f>
        <v/>
      </c>
      <c r="AB133" s="235" t="str">
        <f>IF(ISERROR(VLOOKUP($A133,parlvotes_lh!$A$11:$ZZ$209,366,FALSE))=TRUE,"",IF(VLOOKUP($A133,parlvotes_lh!$A$11:$ZZ$209,366,FALSE)=0,"",VLOOKUP($A133,parlvotes_lh!$A$11:$ZZ$209,366,FALSE)))</f>
        <v/>
      </c>
      <c r="AC133" s="235" t="str">
        <f>IF(ISERROR(VLOOKUP($A133,parlvotes_lh!$A$11:$ZZ$209,386,FALSE))=TRUE,"",IF(VLOOKUP($A133,parlvotes_lh!$A$11:$ZZ$209,386,FALSE)=0,"",VLOOKUP($A133,parlvotes_lh!$A$11:$ZZ$209,386,FALSE)))</f>
        <v/>
      </c>
    </row>
    <row r="134" spans="1:29" ht="13.5" customHeight="1">
      <c r="A134" s="229"/>
      <c r="B134" s="127" t="str">
        <f>IF(A134="","",MID(info_weblinks!$C$3,32,3))</f>
        <v/>
      </c>
      <c r="C134" s="127" t="str">
        <f>IF(info_parties!G143="","",info_parties!G143)</f>
        <v/>
      </c>
      <c r="D134" s="127" t="str">
        <f>IF(info_parties!K143="","",info_parties!K143)</f>
        <v/>
      </c>
      <c r="E134" s="127" t="str">
        <f>IF(info_parties!H143="","",info_parties!H143)</f>
        <v/>
      </c>
      <c r="F134" s="230" t="str">
        <f t="shared" si="8"/>
        <v/>
      </c>
      <c r="G134" s="231" t="str">
        <f t="shared" si="9"/>
        <v/>
      </c>
      <c r="H134" s="232" t="str">
        <f t="shared" si="10"/>
        <v/>
      </c>
      <c r="I134" s="233" t="str">
        <f t="shared" si="11"/>
        <v/>
      </c>
      <c r="J134" s="234" t="str">
        <f>IF(ISERROR(VLOOKUP($A134,parlvotes_lh!$A$11:$ZZ$209,6,FALSE))=TRUE,"",IF(VLOOKUP($A134,parlvotes_lh!$A$11:$ZZ$209,6,FALSE)=0,"",VLOOKUP($A134,parlvotes_lh!$A$11:$ZZ$209,6,FALSE)))</f>
        <v/>
      </c>
      <c r="K134" s="234" t="str">
        <f>IF(ISERROR(VLOOKUP($A134,parlvotes_lh!$A$11:$ZZ$209,26,FALSE))=TRUE,"",IF(VLOOKUP($A134,parlvotes_lh!$A$11:$ZZ$209,26,FALSE)=0,"",VLOOKUP($A134,parlvotes_lh!$A$11:$ZZ$209,26,FALSE)))</f>
        <v/>
      </c>
      <c r="L134" s="234" t="str">
        <f>IF(ISERROR(VLOOKUP($A134,parlvotes_lh!$A$11:$ZZ$209,46,FALSE))=TRUE,"",IF(VLOOKUP($A134,parlvotes_lh!$A$11:$ZZ$209,46,FALSE)=0,"",VLOOKUP($A134,parlvotes_lh!$A$11:$ZZ$209,46,FALSE)))</f>
        <v/>
      </c>
      <c r="M134" s="234" t="str">
        <f>IF(ISERROR(VLOOKUP($A134,parlvotes_lh!$A$11:$ZZ$209,66,FALSE))=TRUE,"",IF(VLOOKUP($A134,parlvotes_lh!$A$11:$ZZ$209,66,FALSE)=0,"",VLOOKUP($A134,parlvotes_lh!$A$11:$ZZ$209,66,FALSE)))</f>
        <v/>
      </c>
      <c r="N134" s="234" t="str">
        <f>IF(ISERROR(VLOOKUP($A134,parlvotes_lh!$A$11:$ZZ$209,86,FALSE))=TRUE,"",IF(VLOOKUP($A134,parlvotes_lh!$A$11:$ZZ$209,86,FALSE)=0,"",VLOOKUP($A134,parlvotes_lh!$A$11:$ZZ$209,86,FALSE)))</f>
        <v/>
      </c>
      <c r="O134" s="234" t="str">
        <f>IF(ISERROR(VLOOKUP($A134,parlvotes_lh!$A$11:$ZZ$209,106,FALSE))=TRUE,"",IF(VLOOKUP($A134,parlvotes_lh!$A$11:$ZZ$209,106,FALSE)=0,"",VLOOKUP($A134,parlvotes_lh!$A$11:$ZZ$209,106,FALSE)))</f>
        <v/>
      </c>
      <c r="P134" s="234" t="str">
        <f>IF(ISERROR(VLOOKUP($A134,parlvotes_lh!$A$11:$ZZ$209,126,FALSE))=TRUE,"",IF(VLOOKUP($A134,parlvotes_lh!$A$11:$ZZ$209,126,FALSE)=0,"",VLOOKUP($A134,parlvotes_lh!$A$11:$ZZ$209,126,FALSE)))</f>
        <v/>
      </c>
      <c r="Q134" s="235" t="str">
        <f>IF(ISERROR(VLOOKUP($A134,parlvotes_lh!$A$11:$ZZ$209,146,FALSE))=TRUE,"",IF(VLOOKUP($A134,parlvotes_lh!$A$11:$ZZ$209,146,FALSE)=0,"",VLOOKUP($A134,parlvotes_lh!$A$11:$ZZ$209,146,FALSE)))</f>
        <v/>
      </c>
      <c r="R134" s="235" t="str">
        <f>IF(ISERROR(VLOOKUP($A134,parlvotes_lh!$A$11:$ZZ$209,166,FALSE))=TRUE,"",IF(VLOOKUP($A134,parlvotes_lh!$A$11:$ZZ$209,166,FALSE)=0,"",VLOOKUP($A134,parlvotes_lh!$A$11:$ZZ$209,166,FALSE)))</f>
        <v/>
      </c>
      <c r="S134" s="235" t="str">
        <f>IF(ISERROR(VLOOKUP($A134,parlvotes_lh!$A$11:$ZZ$209,186,FALSE))=TRUE,"",IF(VLOOKUP($A134,parlvotes_lh!$A$11:$ZZ$209,186,FALSE)=0,"",VLOOKUP($A134,parlvotes_lh!$A$11:$ZZ$209,186,FALSE)))</f>
        <v/>
      </c>
      <c r="T134" s="235" t="str">
        <f>IF(ISERROR(VLOOKUP($A134,parlvotes_lh!$A$11:$ZZ$209,206,FALSE))=TRUE,"",IF(VLOOKUP($A134,parlvotes_lh!$A$11:$ZZ$209,206,FALSE)=0,"",VLOOKUP($A134,parlvotes_lh!$A$11:$ZZ$209,206,FALSE)))</f>
        <v/>
      </c>
      <c r="U134" s="235" t="str">
        <f>IF(ISERROR(VLOOKUP($A134,parlvotes_lh!$A$11:$ZZ$209,226,FALSE))=TRUE,"",IF(VLOOKUP($A134,parlvotes_lh!$A$11:$ZZ$209,226,FALSE)=0,"",VLOOKUP($A134,parlvotes_lh!$A$11:$ZZ$209,226,FALSE)))</f>
        <v/>
      </c>
      <c r="V134" s="235" t="str">
        <f>IF(ISERROR(VLOOKUP($A134,parlvotes_lh!$A$11:$ZZ$209,246,FALSE))=TRUE,"",IF(VLOOKUP($A134,parlvotes_lh!$A$11:$ZZ$209,246,FALSE)=0,"",VLOOKUP($A134,parlvotes_lh!$A$11:$ZZ$209,246,FALSE)))</f>
        <v/>
      </c>
      <c r="W134" s="235" t="str">
        <f>IF(ISERROR(VLOOKUP($A134,parlvotes_lh!$A$11:$ZZ$209,266,FALSE))=TRUE,"",IF(VLOOKUP($A134,parlvotes_lh!$A$11:$ZZ$209,266,FALSE)=0,"",VLOOKUP($A134,parlvotes_lh!$A$11:$ZZ$209,266,FALSE)))</f>
        <v/>
      </c>
      <c r="X134" s="235" t="str">
        <f>IF(ISERROR(VLOOKUP($A134,parlvotes_lh!$A$11:$ZZ$209,286,FALSE))=TRUE,"",IF(VLOOKUP($A134,parlvotes_lh!$A$11:$ZZ$209,286,FALSE)=0,"",VLOOKUP($A134,parlvotes_lh!$A$11:$ZZ$209,286,FALSE)))</f>
        <v/>
      </c>
      <c r="Y134" s="235" t="str">
        <f>IF(ISERROR(VLOOKUP($A134,parlvotes_lh!$A$11:$ZZ$209,306,FALSE))=TRUE,"",IF(VLOOKUP($A134,parlvotes_lh!$A$11:$ZZ$209,306,FALSE)=0,"",VLOOKUP($A134,parlvotes_lh!$A$11:$ZZ$209,306,FALSE)))</f>
        <v/>
      </c>
      <c r="Z134" s="235" t="str">
        <f>IF(ISERROR(VLOOKUP($A134,parlvotes_lh!$A$11:$ZZ$209,326,FALSE))=TRUE,"",IF(VLOOKUP($A134,parlvotes_lh!$A$11:$ZZ$209,326,FALSE)=0,"",VLOOKUP($A134,parlvotes_lh!$A$11:$ZZ$209,326,FALSE)))</f>
        <v/>
      </c>
      <c r="AA134" s="235" t="str">
        <f>IF(ISERROR(VLOOKUP($A134,parlvotes_lh!$A$11:$ZZ$209,346,FALSE))=TRUE,"",IF(VLOOKUP($A134,parlvotes_lh!$A$11:$ZZ$209,346,FALSE)=0,"",VLOOKUP($A134,parlvotes_lh!$A$11:$ZZ$209,346,FALSE)))</f>
        <v/>
      </c>
      <c r="AB134" s="235" t="str">
        <f>IF(ISERROR(VLOOKUP($A134,parlvotes_lh!$A$11:$ZZ$209,366,FALSE))=TRUE,"",IF(VLOOKUP($A134,parlvotes_lh!$A$11:$ZZ$209,366,FALSE)=0,"",VLOOKUP($A134,parlvotes_lh!$A$11:$ZZ$209,366,FALSE)))</f>
        <v/>
      </c>
      <c r="AC134" s="235" t="str">
        <f>IF(ISERROR(VLOOKUP($A134,parlvotes_lh!$A$11:$ZZ$209,386,FALSE))=TRUE,"",IF(VLOOKUP($A134,parlvotes_lh!$A$11:$ZZ$209,386,FALSE)=0,"",VLOOKUP($A134,parlvotes_lh!$A$11:$ZZ$209,386,FALSE)))</f>
        <v/>
      </c>
    </row>
    <row r="135" spans="1:29" ht="13.5" customHeight="1">
      <c r="A135" s="229"/>
      <c r="B135" s="127" t="str">
        <f>IF(A135="","",MID(info_weblinks!$C$3,32,3))</f>
        <v/>
      </c>
      <c r="C135" s="127" t="str">
        <f>IF(info_parties!G144="","",info_parties!G144)</f>
        <v/>
      </c>
      <c r="D135" s="127" t="str">
        <f>IF(info_parties!K144="","",info_parties!K144)</f>
        <v/>
      </c>
      <c r="E135" s="127" t="str">
        <f>IF(info_parties!H144="","",info_parties!H144)</f>
        <v/>
      </c>
      <c r="F135" s="230" t="str">
        <f t="shared" si="8"/>
        <v/>
      </c>
      <c r="G135" s="231" t="str">
        <f t="shared" si="9"/>
        <v/>
      </c>
      <c r="H135" s="232" t="str">
        <f t="shared" si="10"/>
        <v/>
      </c>
      <c r="I135" s="233" t="str">
        <f t="shared" si="11"/>
        <v/>
      </c>
      <c r="J135" s="234" t="str">
        <f>IF(ISERROR(VLOOKUP($A135,parlvotes_lh!$A$11:$ZZ$209,6,FALSE))=TRUE,"",IF(VLOOKUP($A135,parlvotes_lh!$A$11:$ZZ$209,6,FALSE)=0,"",VLOOKUP($A135,parlvotes_lh!$A$11:$ZZ$209,6,FALSE)))</f>
        <v/>
      </c>
      <c r="K135" s="234" t="str">
        <f>IF(ISERROR(VLOOKUP($A135,parlvotes_lh!$A$11:$ZZ$209,26,FALSE))=TRUE,"",IF(VLOOKUP($A135,parlvotes_lh!$A$11:$ZZ$209,26,FALSE)=0,"",VLOOKUP($A135,parlvotes_lh!$A$11:$ZZ$209,26,FALSE)))</f>
        <v/>
      </c>
      <c r="L135" s="234" t="str">
        <f>IF(ISERROR(VLOOKUP($A135,parlvotes_lh!$A$11:$ZZ$209,46,FALSE))=TRUE,"",IF(VLOOKUP($A135,parlvotes_lh!$A$11:$ZZ$209,46,FALSE)=0,"",VLOOKUP($A135,parlvotes_lh!$A$11:$ZZ$209,46,FALSE)))</f>
        <v/>
      </c>
      <c r="M135" s="234" t="str">
        <f>IF(ISERROR(VLOOKUP($A135,parlvotes_lh!$A$11:$ZZ$209,66,FALSE))=TRUE,"",IF(VLOOKUP($A135,parlvotes_lh!$A$11:$ZZ$209,66,FALSE)=0,"",VLOOKUP($A135,parlvotes_lh!$A$11:$ZZ$209,66,FALSE)))</f>
        <v/>
      </c>
      <c r="N135" s="234" t="str">
        <f>IF(ISERROR(VLOOKUP($A135,parlvotes_lh!$A$11:$ZZ$209,86,FALSE))=TRUE,"",IF(VLOOKUP($A135,parlvotes_lh!$A$11:$ZZ$209,86,FALSE)=0,"",VLOOKUP($A135,parlvotes_lh!$A$11:$ZZ$209,86,FALSE)))</f>
        <v/>
      </c>
      <c r="O135" s="234" t="str">
        <f>IF(ISERROR(VLOOKUP($A135,parlvotes_lh!$A$11:$ZZ$209,106,FALSE))=TRUE,"",IF(VLOOKUP($A135,parlvotes_lh!$A$11:$ZZ$209,106,FALSE)=0,"",VLOOKUP($A135,parlvotes_lh!$A$11:$ZZ$209,106,FALSE)))</f>
        <v/>
      </c>
      <c r="P135" s="234" t="str">
        <f>IF(ISERROR(VLOOKUP($A135,parlvotes_lh!$A$11:$ZZ$209,126,FALSE))=TRUE,"",IF(VLOOKUP($A135,parlvotes_lh!$A$11:$ZZ$209,126,FALSE)=0,"",VLOOKUP($A135,parlvotes_lh!$A$11:$ZZ$209,126,FALSE)))</f>
        <v/>
      </c>
      <c r="Q135" s="235" t="str">
        <f>IF(ISERROR(VLOOKUP($A135,parlvotes_lh!$A$11:$ZZ$209,146,FALSE))=TRUE,"",IF(VLOOKUP($A135,parlvotes_lh!$A$11:$ZZ$209,146,FALSE)=0,"",VLOOKUP($A135,parlvotes_lh!$A$11:$ZZ$209,146,FALSE)))</f>
        <v/>
      </c>
      <c r="R135" s="235" t="str">
        <f>IF(ISERROR(VLOOKUP($A135,parlvotes_lh!$A$11:$ZZ$209,166,FALSE))=TRUE,"",IF(VLOOKUP($A135,parlvotes_lh!$A$11:$ZZ$209,166,FALSE)=0,"",VLOOKUP($A135,parlvotes_lh!$A$11:$ZZ$209,166,FALSE)))</f>
        <v/>
      </c>
      <c r="S135" s="235" t="str">
        <f>IF(ISERROR(VLOOKUP($A135,parlvotes_lh!$A$11:$ZZ$209,186,FALSE))=TRUE,"",IF(VLOOKUP($A135,parlvotes_lh!$A$11:$ZZ$209,186,FALSE)=0,"",VLOOKUP($A135,parlvotes_lh!$A$11:$ZZ$209,186,FALSE)))</f>
        <v/>
      </c>
      <c r="T135" s="235" t="str">
        <f>IF(ISERROR(VLOOKUP($A135,parlvotes_lh!$A$11:$ZZ$209,206,FALSE))=TRUE,"",IF(VLOOKUP($A135,parlvotes_lh!$A$11:$ZZ$209,206,FALSE)=0,"",VLOOKUP($A135,parlvotes_lh!$A$11:$ZZ$209,206,FALSE)))</f>
        <v/>
      </c>
      <c r="U135" s="235" t="str">
        <f>IF(ISERROR(VLOOKUP($A135,parlvotes_lh!$A$11:$ZZ$209,226,FALSE))=TRUE,"",IF(VLOOKUP($A135,parlvotes_lh!$A$11:$ZZ$209,226,FALSE)=0,"",VLOOKUP($A135,parlvotes_lh!$A$11:$ZZ$209,226,FALSE)))</f>
        <v/>
      </c>
      <c r="V135" s="235" t="str">
        <f>IF(ISERROR(VLOOKUP($A135,parlvotes_lh!$A$11:$ZZ$209,246,FALSE))=TRUE,"",IF(VLOOKUP($A135,parlvotes_lh!$A$11:$ZZ$209,246,FALSE)=0,"",VLOOKUP($A135,parlvotes_lh!$A$11:$ZZ$209,246,FALSE)))</f>
        <v/>
      </c>
      <c r="W135" s="235" t="str">
        <f>IF(ISERROR(VLOOKUP($A135,parlvotes_lh!$A$11:$ZZ$209,266,FALSE))=TRUE,"",IF(VLOOKUP($A135,parlvotes_lh!$A$11:$ZZ$209,266,FALSE)=0,"",VLOOKUP($A135,parlvotes_lh!$A$11:$ZZ$209,266,FALSE)))</f>
        <v/>
      </c>
      <c r="X135" s="235" t="str">
        <f>IF(ISERROR(VLOOKUP($A135,parlvotes_lh!$A$11:$ZZ$209,286,FALSE))=TRUE,"",IF(VLOOKUP($A135,parlvotes_lh!$A$11:$ZZ$209,286,FALSE)=0,"",VLOOKUP($A135,parlvotes_lh!$A$11:$ZZ$209,286,FALSE)))</f>
        <v/>
      </c>
      <c r="Y135" s="235" t="str">
        <f>IF(ISERROR(VLOOKUP($A135,parlvotes_lh!$A$11:$ZZ$209,306,FALSE))=TRUE,"",IF(VLOOKUP($A135,parlvotes_lh!$A$11:$ZZ$209,306,FALSE)=0,"",VLOOKUP($A135,parlvotes_lh!$A$11:$ZZ$209,306,FALSE)))</f>
        <v/>
      </c>
      <c r="Z135" s="235" t="str">
        <f>IF(ISERROR(VLOOKUP($A135,parlvotes_lh!$A$11:$ZZ$209,326,FALSE))=TRUE,"",IF(VLOOKUP($A135,parlvotes_lh!$A$11:$ZZ$209,326,FALSE)=0,"",VLOOKUP($A135,parlvotes_lh!$A$11:$ZZ$209,326,FALSE)))</f>
        <v/>
      </c>
      <c r="AA135" s="235" t="str">
        <f>IF(ISERROR(VLOOKUP($A135,parlvotes_lh!$A$11:$ZZ$209,346,FALSE))=TRUE,"",IF(VLOOKUP($A135,parlvotes_lh!$A$11:$ZZ$209,346,FALSE)=0,"",VLOOKUP($A135,parlvotes_lh!$A$11:$ZZ$209,346,FALSE)))</f>
        <v/>
      </c>
      <c r="AB135" s="235" t="str">
        <f>IF(ISERROR(VLOOKUP($A135,parlvotes_lh!$A$11:$ZZ$209,366,FALSE))=TRUE,"",IF(VLOOKUP($A135,parlvotes_lh!$A$11:$ZZ$209,366,FALSE)=0,"",VLOOKUP($A135,parlvotes_lh!$A$11:$ZZ$209,366,FALSE)))</f>
        <v/>
      </c>
      <c r="AC135" s="235" t="str">
        <f>IF(ISERROR(VLOOKUP($A135,parlvotes_lh!$A$11:$ZZ$209,386,FALSE))=TRUE,"",IF(VLOOKUP($A135,parlvotes_lh!$A$11:$ZZ$209,386,FALSE)=0,"",VLOOKUP($A135,parlvotes_lh!$A$11:$ZZ$209,386,FALSE)))</f>
        <v/>
      </c>
    </row>
    <row r="136" spans="1:29" ht="13.5" customHeight="1">
      <c r="A136" s="229"/>
      <c r="B136" s="127" t="str">
        <f>IF(A136="","",MID(info_weblinks!$C$3,32,3))</f>
        <v/>
      </c>
      <c r="C136" s="127" t="str">
        <f>IF(info_parties!G145="","",info_parties!G145)</f>
        <v/>
      </c>
      <c r="D136" s="127" t="str">
        <f>IF(info_parties!K145="","",info_parties!K145)</f>
        <v/>
      </c>
      <c r="E136" s="127" t="str">
        <f>IF(info_parties!H145="","",info_parties!H145)</f>
        <v/>
      </c>
      <c r="F136" s="230" t="str">
        <f t="shared" si="8"/>
        <v/>
      </c>
      <c r="G136" s="231" t="str">
        <f t="shared" si="9"/>
        <v/>
      </c>
      <c r="H136" s="232" t="str">
        <f t="shared" si="10"/>
        <v/>
      </c>
      <c r="I136" s="233" t="str">
        <f t="shared" si="11"/>
        <v/>
      </c>
      <c r="J136" s="234" t="str">
        <f>IF(ISERROR(VLOOKUP($A136,parlvotes_lh!$A$11:$ZZ$209,6,FALSE))=TRUE,"",IF(VLOOKUP($A136,parlvotes_lh!$A$11:$ZZ$209,6,FALSE)=0,"",VLOOKUP($A136,parlvotes_lh!$A$11:$ZZ$209,6,FALSE)))</f>
        <v/>
      </c>
      <c r="K136" s="234" t="str">
        <f>IF(ISERROR(VLOOKUP($A136,parlvotes_lh!$A$11:$ZZ$209,26,FALSE))=TRUE,"",IF(VLOOKUP($A136,parlvotes_lh!$A$11:$ZZ$209,26,FALSE)=0,"",VLOOKUP($A136,parlvotes_lh!$A$11:$ZZ$209,26,FALSE)))</f>
        <v/>
      </c>
      <c r="L136" s="234" t="str">
        <f>IF(ISERROR(VLOOKUP($A136,parlvotes_lh!$A$11:$ZZ$209,46,FALSE))=TRUE,"",IF(VLOOKUP($A136,parlvotes_lh!$A$11:$ZZ$209,46,FALSE)=0,"",VLOOKUP($A136,parlvotes_lh!$A$11:$ZZ$209,46,FALSE)))</f>
        <v/>
      </c>
      <c r="M136" s="234" t="str">
        <f>IF(ISERROR(VLOOKUP($A136,parlvotes_lh!$A$11:$ZZ$209,66,FALSE))=TRUE,"",IF(VLOOKUP($A136,parlvotes_lh!$A$11:$ZZ$209,66,FALSE)=0,"",VLOOKUP($A136,parlvotes_lh!$A$11:$ZZ$209,66,FALSE)))</f>
        <v/>
      </c>
      <c r="N136" s="234" t="str">
        <f>IF(ISERROR(VLOOKUP($A136,parlvotes_lh!$A$11:$ZZ$209,86,FALSE))=TRUE,"",IF(VLOOKUP($A136,parlvotes_lh!$A$11:$ZZ$209,86,FALSE)=0,"",VLOOKUP($A136,parlvotes_lh!$A$11:$ZZ$209,86,FALSE)))</f>
        <v/>
      </c>
      <c r="O136" s="234" t="str">
        <f>IF(ISERROR(VLOOKUP($A136,parlvotes_lh!$A$11:$ZZ$209,106,FALSE))=TRUE,"",IF(VLOOKUP($A136,parlvotes_lh!$A$11:$ZZ$209,106,FALSE)=0,"",VLOOKUP($A136,parlvotes_lh!$A$11:$ZZ$209,106,FALSE)))</f>
        <v/>
      </c>
      <c r="P136" s="234" t="str">
        <f>IF(ISERROR(VLOOKUP($A136,parlvotes_lh!$A$11:$ZZ$209,126,FALSE))=TRUE,"",IF(VLOOKUP($A136,parlvotes_lh!$A$11:$ZZ$209,126,FALSE)=0,"",VLOOKUP($A136,parlvotes_lh!$A$11:$ZZ$209,126,FALSE)))</f>
        <v/>
      </c>
      <c r="Q136" s="235" t="str">
        <f>IF(ISERROR(VLOOKUP($A136,parlvotes_lh!$A$11:$ZZ$209,146,FALSE))=TRUE,"",IF(VLOOKUP($A136,parlvotes_lh!$A$11:$ZZ$209,146,FALSE)=0,"",VLOOKUP($A136,parlvotes_lh!$A$11:$ZZ$209,146,FALSE)))</f>
        <v/>
      </c>
      <c r="R136" s="235" t="str">
        <f>IF(ISERROR(VLOOKUP($A136,parlvotes_lh!$A$11:$ZZ$209,166,FALSE))=TRUE,"",IF(VLOOKUP($A136,parlvotes_lh!$A$11:$ZZ$209,166,FALSE)=0,"",VLOOKUP($A136,parlvotes_lh!$A$11:$ZZ$209,166,FALSE)))</f>
        <v/>
      </c>
      <c r="S136" s="235" t="str">
        <f>IF(ISERROR(VLOOKUP($A136,parlvotes_lh!$A$11:$ZZ$209,186,FALSE))=TRUE,"",IF(VLOOKUP($A136,parlvotes_lh!$A$11:$ZZ$209,186,FALSE)=0,"",VLOOKUP($A136,parlvotes_lh!$A$11:$ZZ$209,186,FALSE)))</f>
        <v/>
      </c>
      <c r="T136" s="235" t="str">
        <f>IF(ISERROR(VLOOKUP($A136,parlvotes_lh!$A$11:$ZZ$209,206,FALSE))=TRUE,"",IF(VLOOKUP($A136,parlvotes_lh!$A$11:$ZZ$209,206,FALSE)=0,"",VLOOKUP($A136,parlvotes_lh!$A$11:$ZZ$209,206,FALSE)))</f>
        <v/>
      </c>
      <c r="U136" s="235" t="str">
        <f>IF(ISERROR(VLOOKUP($A136,parlvotes_lh!$A$11:$ZZ$209,226,FALSE))=TRUE,"",IF(VLOOKUP($A136,parlvotes_lh!$A$11:$ZZ$209,226,FALSE)=0,"",VLOOKUP($A136,parlvotes_lh!$A$11:$ZZ$209,226,FALSE)))</f>
        <v/>
      </c>
      <c r="V136" s="235" t="str">
        <f>IF(ISERROR(VLOOKUP($A136,parlvotes_lh!$A$11:$ZZ$209,246,FALSE))=TRUE,"",IF(VLOOKUP($A136,parlvotes_lh!$A$11:$ZZ$209,246,FALSE)=0,"",VLOOKUP($A136,parlvotes_lh!$A$11:$ZZ$209,246,FALSE)))</f>
        <v/>
      </c>
      <c r="W136" s="235" t="str">
        <f>IF(ISERROR(VLOOKUP($A136,parlvotes_lh!$A$11:$ZZ$209,266,FALSE))=TRUE,"",IF(VLOOKUP($A136,parlvotes_lh!$A$11:$ZZ$209,266,FALSE)=0,"",VLOOKUP($A136,parlvotes_lh!$A$11:$ZZ$209,266,FALSE)))</f>
        <v/>
      </c>
      <c r="X136" s="235" t="str">
        <f>IF(ISERROR(VLOOKUP($A136,parlvotes_lh!$A$11:$ZZ$209,286,FALSE))=TRUE,"",IF(VLOOKUP($A136,parlvotes_lh!$A$11:$ZZ$209,286,FALSE)=0,"",VLOOKUP($A136,parlvotes_lh!$A$11:$ZZ$209,286,FALSE)))</f>
        <v/>
      </c>
      <c r="Y136" s="235" t="str">
        <f>IF(ISERROR(VLOOKUP($A136,parlvotes_lh!$A$11:$ZZ$209,306,FALSE))=TRUE,"",IF(VLOOKUP($A136,parlvotes_lh!$A$11:$ZZ$209,306,FALSE)=0,"",VLOOKUP($A136,parlvotes_lh!$A$11:$ZZ$209,306,FALSE)))</f>
        <v/>
      </c>
      <c r="Z136" s="235" t="str">
        <f>IF(ISERROR(VLOOKUP($A136,parlvotes_lh!$A$11:$ZZ$209,326,FALSE))=TRUE,"",IF(VLOOKUP($A136,parlvotes_lh!$A$11:$ZZ$209,326,FALSE)=0,"",VLOOKUP($A136,parlvotes_lh!$A$11:$ZZ$209,326,FALSE)))</f>
        <v/>
      </c>
      <c r="AA136" s="235" t="str">
        <f>IF(ISERROR(VLOOKUP($A136,parlvotes_lh!$A$11:$ZZ$209,346,FALSE))=TRUE,"",IF(VLOOKUP($A136,parlvotes_lh!$A$11:$ZZ$209,346,FALSE)=0,"",VLOOKUP($A136,parlvotes_lh!$A$11:$ZZ$209,346,FALSE)))</f>
        <v/>
      </c>
      <c r="AB136" s="235" t="str">
        <f>IF(ISERROR(VLOOKUP($A136,parlvotes_lh!$A$11:$ZZ$209,366,FALSE))=TRUE,"",IF(VLOOKUP($A136,parlvotes_lh!$A$11:$ZZ$209,366,FALSE)=0,"",VLOOKUP($A136,parlvotes_lh!$A$11:$ZZ$209,366,FALSE)))</f>
        <v/>
      </c>
      <c r="AC136" s="235" t="str">
        <f>IF(ISERROR(VLOOKUP($A136,parlvotes_lh!$A$11:$ZZ$209,386,FALSE))=TRUE,"",IF(VLOOKUP($A136,parlvotes_lh!$A$11:$ZZ$209,386,FALSE)=0,"",VLOOKUP($A136,parlvotes_lh!$A$11:$ZZ$209,386,FALSE)))</f>
        <v/>
      </c>
    </row>
    <row r="137" spans="1:29" ht="13.5" customHeight="1">
      <c r="A137" s="229"/>
      <c r="B137" s="127" t="str">
        <f>IF(A137="","",MID(info_weblinks!$C$3,32,3))</f>
        <v/>
      </c>
      <c r="C137" s="127" t="str">
        <f>IF(info_parties!G146="","",info_parties!G146)</f>
        <v/>
      </c>
      <c r="D137" s="127" t="str">
        <f>IF(info_parties!K146="","",info_parties!K146)</f>
        <v/>
      </c>
      <c r="E137" s="127" t="str">
        <f>IF(info_parties!H146="","",info_parties!H146)</f>
        <v/>
      </c>
      <c r="F137" s="230" t="str">
        <f t="shared" si="8"/>
        <v/>
      </c>
      <c r="G137" s="231" t="str">
        <f t="shared" si="9"/>
        <v/>
      </c>
      <c r="H137" s="232" t="str">
        <f t="shared" si="10"/>
        <v/>
      </c>
      <c r="I137" s="233" t="str">
        <f t="shared" si="11"/>
        <v/>
      </c>
      <c r="J137" s="234" t="str">
        <f>IF(ISERROR(VLOOKUP($A137,parlvotes_lh!$A$11:$ZZ$209,6,FALSE))=TRUE,"",IF(VLOOKUP($A137,parlvotes_lh!$A$11:$ZZ$209,6,FALSE)=0,"",VLOOKUP($A137,parlvotes_lh!$A$11:$ZZ$209,6,FALSE)))</f>
        <v/>
      </c>
      <c r="K137" s="234" t="str">
        <f>IF(ISERROR(VLOOKUP($A137,parlvotes_lh!$A$11:$ZZ$209,26,FALSE))=TRUE,"",IF(VLOOKUP($A137,parlvotes_lh!$A$11:$ZZ$209,26,FALSE)=0,"",VLOOKUP($A137,parlvotes_lh!$A$11:$ZZ$209,26,FALSE)))</f>
        <v/>
      </c>
      <c r="L137" s="234" t="str">
        <f>IF(ISERROR(VLOOKUP($A137,parlvotes_lh!$A$11:$ZZ$209,46,FALSE))=TRUE,"",IF(VLOOKUP($A137,parlvotes_lh!$A$11:$ZZ$209,46,FALSE)=0,"",VLOOKUP($A137,parlvotes_lh!$A$11:$ZZ$209,46,FALSE)))</f>
        <v/>
      </c>
      <c r="M137" s="234" t="str">
        <f>IF(ISERROR(VLOOKUP($A137,parlvotes_lh!$A$11:$ZZ$209,66,FALSE))=TRUE,"",IF(VLOOKUP($A137,parlvotes_lh!$A$11:$ZZ$209,66,FALSE)=0,"",VLOOKUP($A137,parlvotes_lh!$A$11:$ZZ$209,66,FALSE)))</f>
        <v/>
      </c>
      <c r="N137" s="234" t="str">
        <f>IF(ISERROR(VLOOKUP($A137,parlvotes_lh!$A$11:$ZZ$209,86,FALSE))=TRUE,"",IF(VLOOKUP($A137,parlvotes_lh!$A$11:$ZZ$209,86,FALSE)=0,"",VLOOKUP($A137,parlvotes_lh!$A$11:$ZZ$209,86,FALSE)))</f>
        <v/>
      </c>
      <c r="O137" s="234" t="str">
        <f>IF(ISERROR(VLOOKUP($A137,parlvotes_lh!$A$11:$ZZ$209,106,FALSE))=TRUE,"",IF(VLOOKUP($A137,parlvotes_lh!$A$11:$ZZ$209,106,FALSE)=0,"",VLOOKUP($A137,parlvotes_lh!$A$11:$ZZ$209,106,FALSE)))</f>
        <v/>
      </c>
      <c r="P137" s="234" t="str">
        <f>IF(ISERROR(VLOOKUP($A137,parlvotes_lh!$A$11:$ZZ$209,126,FALSE))=TRUE,"",IF(VLOOKUP($A137,parlvotes_lh!$A$11:$ZZ$209,126,FALSE)=0,"",VLOOKUP($A137,parlvotes_lh!$A$11:$ZZ$209,126,FALSE)))</f>
        <v/>
      </c>
      <c r="Q137" s="235" t="str">
        <f>IF(ISERROR(VLOOKUP($A137,parlvotes_lh!$A$11:$ZZ$209,146,FALSE))=TRUE,"",IF(VLOOKUP($A137,parlvotes_lh!$A$11:$ZZ$209,146,FALSE)=0,"",VLOOKUP($A137,parlvotes_lh!$A$11:$ZZ$209,146,FALSE)))</f>
        <v/>
      </c>
      <c r="R137" s="235" t="str">
        <f>IF(ISERROR(VLOOKUP($A137,parlvotes_lh!$A$11:$ZZ$209,166,FALSE))=TRUE,"",IF(VLOOKUP($A137,parlvotes_lh!$A$11:$ZZ$209,166,FALSE)=0,"",VLOOKUP($A137,parlvotes_lh!$A$11:$ZZ$209,166,FALSE)))</f>
        <v/>
      </c>
      <c r="S137" s="235" t="str">
        <f>IF(ISERROR(VLOOKUP($A137,parlvotes_lh!$A$11:$ZZ$209,186,FALSE))=TRUE,"",IF(VLOOKUP($A137,parlvotes_lh!$A$11:$ZZ$209,186,FALSE)=0,"",VLOOKUP($A137,parlvotes_lh!$A$11:$ZZ$209,186,FALSE)))</f>
        <v/>
      </c>
      <c r="T137" s="235" t="str">
        <f>IF(ISERROR(VLOOKUP($A137,parlvotes_lh!$A$11:$ZZ$209,206,FALSE))=TRUE,"",IF(VLOOKUP($A137,parlvotes_lh!$A$11:$ZZ$209,206,FALSE)=0,"",VLOOKUP($A137,parlvotes_lh!$A$11:$ZZ$209,206,FALSE)))</f>
        <v/>
      </c>
      <c r="U137" s="235" t="str">
        <f>IF(ISERROR(VLOOKUP($A137,parlvotes_lh!$A$11:$ZZ$209,226,FALSE))=TRUE,"",IF(VLOOKUP($A137,parlvotes_lh!$A$11:$ZZ$209,226,FALSE)=0,"",VLOOKUP($A137,parlvotes_lh!$A$11:$ZZ$209,226,FALSE)))</f>
        <v/>
      </c>
      <c r="V137" s="235" t="str">
        <f>IF(ISERROR(VLOOKUP($A137,parlvotes_lh!$A$11:$ZZ$209,246,FALSE))=TRUE,"",IF(VLOOKUP($A137,parlvotes_lh!$A$11:$ZZ$209,246,FALSE)=0,"",VLOOKUP($A137,parlvotes_lh!$A$11:$ZZ$209,246,FALSE)))</f>
        <v/>
      </c>
      <c r="W137" s="235" t="str">
        <f>IF(ISERROR(VLOOKUP($A137,parlvotes_lh!$A$11:$ZZ$209,266,FALSE))=TRUE,"",IF(VLOOKUP($A137,parlvotes_lh!$A$11:$ZZ$209,266,FALSE)=0,"",VLOOKUP($A137,parlvotes_lh!$A$11:$ZZ$209,266,FALSE)))</f>
        <v/>
      </c>
      <c r="X137" s="235" t="str">
        <f>IF(ISERROR(VLOOKUP($A137,parlvotes_lh!$A$11:$ZZ$209,286,FALSE))=TRUE,"",IF(VLOOKUP($A137,parlvotes_lh!$A$11:$ZZ$209,286,FALSE)=0,"",VLOOKUP($A137,parlvotes_lh!$A$11:$ZZ$209,286,FALSE)))</f>
        <v/>
      </c>
      <c r="Y137" s="235" t="str">
        <f>IF(ISERROR(VLOOKUP($A137,parlvotes_lh!$A$11:$ZZ$209,306,FALSE))=TRUE,"",IF(VLOOKUP($A137,parlvotes_lh!$A$11:$ZZ$209,306,FALSE)=0,"",VLOOKUP($A137,parlvotes_lh!$A$11:$ZZ$209,306,FALSE)))</f>
        <v/>
      </c>
      <c r="Z137" s="235" t="str">
        <f>IF(ISERROR(VLOOKUP($A137,parlvotes_lh!$A$11:$ZZ$209,326,FALSE))=TRUE,"",IF(VLOOKUP($A137,parlvotes_lh!$A$11:$ZZ$209,326,FALSE)=0,"",VLOOKUP($A137,parlvotes_lh!$A$11:$ZZ$209,326,FALSE)))</f>
        <v/>
      </c>
      <c r="AA137" s="235" t="str">
        <f>IF(ISERROR(VLOOKUP($A137,parlvotes_lh!$A$11:$ZZ$209,346,FALSE))=TRUE,"",IF(VLOOKUP($A137,parlvotes_lh!$A$11:$ZZ$209,346,FALSE)=0,"",VLOOKUP($A137,parlvotes_lh!$A$11:$ZZ$209,346,FALSE)))</f>
        <v/>
      </c>
      <c r="AB137" s="235" t="str">
        <f>IF(ISERROR(VLOOKUP($A137,parlvotes_lh!$A$11:$ZZ$209,366,FALSE))=TRUE,"",IF(VLOOKUP($A137,parlvotes_lh!$A$11:$ZZ$209,366,FALSE)=0,"",VLOOKUP($A137,parlvotes_lh!$A$11:$ZZ$209,366,FALSE)))</f>
        <v/>
      </c>
      <c r="AC137" s="235" t="str">
        <f>IF(ISERROR(VLOOKUP($A137,parlvotes_lh!$A$11:$ZZ$209,386,FALSE))=TRUE,"",IF(VLOOKUP($A137,parlvotes_lh!$A$11:$ZZ$209,386,FALSE)=0,"",VLOOKUP($A137,parlvotes_lh!$A$11:$ZZ$209,386,FALSE)))</f>
        <v/>
      </c>
    </row>
    <row r="138" spans="1:29" ht="13.5" customHeight="1">
      <c r="A138" s="229"/>
      <c r="B138" s="127" t="str">
        <f>IF(A138="","",MID(info_weblinks!$C$3,32,3))</f>
        <v/>
      </c>
      <c r="C138" s="127" t="str">
        <f>IF(info_parties!G147="","",info_parties!G147)</f>
        <v/>
      </c>
      <c r="D138" s="127" t="str">
        <f>IF(info_parties!K147="","",info_parties!K147)</f>
        <v/>
      </c>
      <c r="E138" s="127" t="str">
        <f>IF(info_parties!H147="","",info_parties!H147)</f>
        <v/>
      </c>
      <c r="F138" s="230" t="str">
        <f t="shared" si="8"/>
        <v/>
      </c>
      <c r="G138" s="231" t="str">
        <f t="shared" si="9"/>
        <v/>
      </c>
      <c r="H138" s="232" t="str">
        <f t="shared" si="10"/>
        <v/>
      </c>
      <c r="I138" s="233" t="str">
        <f t="shared" si="11"/>
        <v/>
      </c>
      <c r="J138" s="234" t="str">
        <f>IF(ISERROR(VLOOKUP($A138,parlvotes_lh!$A$11:$ZZ$209,6,FALSE))=TRUE,"",IF(VLOOKUP($A138,parlvotes_lh!$A$11:$ZZ$209,6,FALSE)=0,"",VLOOKUP($A138,parlvotes_lh!$A$11:$ZZ$209,6,FALSE)))</f>
        <v/>
      </c>
      <c r="K138" s="234" t="str">
        <f>IF(ISERROR(VLOOKUP($A138,parlvotes_lh!$A$11:$ZZ$209,26,FALSE))=TRUE,"",IF(VLOOKUP($A138,parlvotes_lh!$A$11:$ZZ$209,26,FALSE)=0,"",VLOOKUP($A138,parlvotes_lh!$A$11:$ZZ$209,26,FALSE)))</f>
        <v/>
      </c>
      <c r="L138" s="234" t="str">
        <f>IF(ISERROR(VLOOKUP($A138,parlvotes_lh!$A$11:$ZZ$209,46,FALSE))=TRUE,"",IF(VLOOKUP($A138,parlvotes_lh!$A$11:$ZZ$209,46,FALSE)=0,"",VLOOKUP($A138,parlvotes_lh!$A$11:$ZZ$209,46,FALSE)))</f>
        <v/>
      </c>
      <c r="M138" s="234" t="str">
        <f>IF(ISERROR(VLOOKUP($A138,parlvotes_lh!$A$11:$ZZ$209,66,FALSE))=TRUE,"",IF(VLOOKUP($A138,parlvotes_lh!$A$11:$ZZ$209,66,FALSE)=0,"",VLOOKUP($A138,parlvotes_lh!$A$11:$ZZ$209,66,FALSE)))</f>
        <v/>
      </c>
      <c r="N138" s="234" t="str">
        <f>IF(ISERROR(VLOOKUP($A138,parlvotes_lh!$A$11:$ZZ$209,86,FALSE))=TRUE,"",IF(VLOOKUP($A138,parlvotes_lh!$A$11:$ZZ$209,86,FALSE)=0,"",VLOOKUP($A138,parlvotes_lh!$A$11:$ZZ$209,86,FALSE)))</f>
        <v/>
      </c>
      <c r="O138" s="234" t="str">
        <f>IF(ISERROR(VLOOKUP($A138,parlvotes_lh!$A$11:$ZZ$209,106,FALSE))=TRUE,"",IF(VLOOKUP($A138,parlvotes_lh!$A$11:$ZZ$209,106,FALSE)=0,"",VLOOKUP($A138,parlvotes_lh!$A$11:$ZZ$209,106,FALSE)))</f>
        <v/>
      </c>
      <c r="P138" s="234" t="str">
        <f>IF(ISERROR(VLOOKUP($A138,parlvotes_lh!$A$11:$ZZ$209,126,FALSE))=TRUE,"",IF(VLOOKUP($A138,parlvotes_lh!$A$11:$ZZ$209,126,FALSE)=0,"",VLOOKUP($A138,parlvotes_lh!$A$11:$ZZ$209,126,FALSE)))</f>
        <v/>
      </c>
      <c r="Q138" s="235" t="str">
        <f>IF(ISERROR(VLOOKUP($A138,parlvotes_lh!$A$11:$ZZ$209,146,FALSE))=TRUE,"",IF(VLOOKUP($A138,parlvotes_lh!$A$11:$ZZ$209,146,FALSE)=0,"",VLOOKUP($A138,parlvotes_lh!$A$11:$ZZ$209,146,FALSE)))</f>
        <v/>
      </c>
      <c r="R138" s="235" t="str">
        <f>IF(ISERROR(VLOOKUP($A138,parlvotes_lh!$A$11:$ZZ$209,166,FALSE))=TRUE,"",IF(VLOOKUP($A138,parlvotes_lh!$A$11:$ZZ$209,166,FALSE)=0,"",VLOOKUP($A138,parlvotes_lh!$A$11:$ZZ$209,166,FALSE)))</f>
        <v/>
      </c>
      <c r="S138" s="235" t="str">
        <f>IF(ISERROR(VLOOKUP($A138,parlvotes_lh!$A$11:$ZZ$209,186,FALSE))=TRUE,"",IF(VLOOKUP($A138,parlvotes_lh!$A$11:$ZZ$209,186,FALSE)=0,"",VLOOKUP($A138,parlvotes_lh!$A$11:$ZZ$209,186,FALSE)))</f>
        <v/>
      </c>
      <c r="T138" s="235" t="str">
        <f>IF(ISERROR(VLOOKUP($A138,parlvotes_lh!$A$11:$ZZ$209,206,FALSE))=TRUE,"",IF(VLOOKUP($A138,parlvotes_lh!$A$11:$ZZ$209,206,FALSE)=0,"",VLOOKUP($A138,parlvotes_lh!$A$11:$ZZ$209,206,FALSE)))</f>
        <v/>
      </c>
      <c r="U138" s="235" t="str">
        <f>IF(ISERROR(VLOOKUP($A138,parlvotes_lh!$A$11:$ZZ$209,226,FALSE))=TRUE,"",IF(VLOOKUP($A138,parlvotes_lh!$A$11:$ZZ$209,226,FALSE)=0,"",VLOOKUP($A138,parlvotes_lh!$A$11:$ZZ$209,226,FALSE)))</f>
        <v/>
      </c>
      <c r="V138" s="235" t="str">
        <f>IF(ISERROR(VLOOKUP($A138,parlvotes_lh!$A$11:$ZZ$209,246,FALSE))=TRUE,"",IF(VLOOKUP($A138,parlvotes_lh!$A$11:$ZZ$209,246,FALSE)=0,"",VLOOKUP($A138,parlvotes_lh!$A$11:$ZZ$209,246,FALSE)))</f>
        <v/>
      </c>
      <c r="W138" s="235" t="str">
        <f>IF(ISERROR(VLOOKUP($A138,parlvotes_lh!$A$11:$ZZ$209,266,FALSE))=TRUE,"",IF(VLOOKUP($A138,parlvotes_lh!$A$11:$ZZ$209,266,FALSE)=0,"",VLOOKUP($A138,parlvotes_lh!$A$11:$ZZ$209,266,FALSE)))</f>
        <v/>
      </c>
      <c r="X138" s="235" t="str">
        <f>IF(ISERROR(VLOOKUP($A138,parlvotes_lh!$A$11:$ZZ$209,286,FALSE))=TRUE,"",IF(VLOOKUP($A138,parlvotes_lh!$A$11:$ZZ$209,286,FALSE)=0,"",VLOOKUP($A138,parlvotes_lh!$A$11:$ZZ$209,286,FALSE)))</f>
        <v/>
      </c>
      <c r="Y138" s="235" t="str">
        <f>IF(ISERROR(VLOOKUP($A138,parlvotes_lh!$A$11:$ZZ$209,306,FALSE))=TRUE,"",IF(VLOOKUP($A138,parlvotes_lh!$A$11:$ZZ$209,306,FALSE)=0,"",VLOOKUP($A138,parlvotes_lh!$A$11:$ZZ$209,306,FALSE)))</f>
        <v/>
      </c>
      <c r="Z138" s="235" t="str">
        <f>IF(ISERROR(VLOOKUP($A138,parlvotes_lh!$A$11:$ZZ$209,326,FALSE))=TRUE,"",IF(VLOOKUP($A138,parlvotes_lh!$A$11:$ZZ$209,326,FALSE)=0,"",VLOOKUP($A138,parlvotes_lh!$A$11:$ZZ$209,326,FALSE)))</f>
        <v/>
      </c>
      <c r="AA138" s="235" t="str">
        <f>IF(ISERROR(VLOOKUP($A138,parlvotes_lh!$A$11:$ZZ$209,346,FALSE))=TRUE,"",IF(VLOOKUP($A138,parlvotes_lh!$A$11:$ZZ$209,346,FALSE)=0,"",VLOOKUP($A138,parlvotes_lh!$A$11:$ZZ$209,346,FALSE)))</f>
        <v/>
      </c>
      <c r="AB138" s="235" t="str">
        <f>IF(ISERROR(VLOOKUP($A138,parlvotes_lh!$A$11:$ZZ$209,366,FALSE))=TRUE,"",IF(VLOOKUP($A138,parlvotes_lh!$A$11:$ZZ$209,366,FALSE)=0,"",VLOOKUP($A138,parlvotes_lh!$A$11:$ZZ$209,366,FALSE)))</f>
        <v/>
      </c>
      <c r="AC138" s="235" t="str">
        <f>IF(ISERROR(VLOOKUP($A138,parlvotes_lh!$A$11:$ZZ$209,386,FALSE))=TRUE,"",IF(VLOOKUP($A138,parlvotes_lh!$A$11:$ZZ$209,386,FALSE)=0,"",VLOOKUP($A138,parlvotes_lh!$A$11:$ZZ$209,386,FALSE)))</f>
        <v/>
      </c>
    </row>
    <row r="139" spans="1:29" ht="13.5" customHeight="1">
      <c r="A139" s="229"/>
      <c r="B139" s="127" t="str">
        <f>IF(A139="","",MID(info_weblinks!$C$3,32,3))</f>
        <v/>
      </c>
      <c r="C139" s="127" t="str">
        <f>IF(info_parties!G148="","",info_parties!G148)</f>
        <v/>
      </c>
      <c r="D139" s="127" t="str">
        <f>IF(info_parties!K148="","",info_parties!K148)</f>
        <v/>
      </c>
      <c r="E139" s="127" t="str">
        <f>IF(info_parties!H148="","",info_parties!H148)</f>
        <v/>
      </c>
      <c r="F139" s="230" t="str">
        <f t="shared" si="8"/>
        <v/>
      </c>
      <c r="G139" s="231" t="str">
        <f t="shared" si="9"/>
        <v/>
      </c>
      <c r="H139" s="232" t="str">
        <f t="shared" si="10"/>
        <v/>
      </c>
      <c r="I139" s="233" t="str">
        <f t="shared" si="11"/>
        <v/>
      </c>
      <c r="J139" s="234" t="str">
        <f>IF(ISERROR(VLOOKUP($A139,parlvotes_lh!$A$11:$ZZ$209,6,FALSE))=TRUE,"",IF(VLOOKUP($A139,parlvotes_lh!$A$11:$ZZ$209,6,FALSE)=0,"",VLOOKUP($A139,parlvotes_lh!$A$11:$ZZ$209,6,FALSE)))</f>
        <v/>
      </c>
      <c r="K139" s="234" t="str">
        <f>IF(ISERROR(VLOOKUP($A139,parlvotes_lh!$A$11:$ZZ$209,26,FALSE))=TRUE,"",IF(VLOOKUP($A139,parlvotes_lh!$A$11:$ZZ$209,26,FALSE)=0,"",VLOOKUP($A139,parlvotes_lh!$A$11:$ZZ$209,26,FALSE)))</f>
        <v/>
      </c>
      <c r="L139" s="234" t="str">
        <f>IF(ISERROR(VLOOKUP($A139,parlvotes_lh!$A$11:$ZZ$209,46,FALSE))=TRUE,"",IF(VLOOKUP($A139,parlvotes_lh!$A$11:$ZZ$209,46,FALSE)=0,"",VLOOKUP($A139,parlvotes_lh!$A$11:$ZZ$209,46,FALSE)))</f>
        <v/>
      </c>
      <c r="M139" s="234" t="str">
        <f>IF(ISERROR(VLOOKUP($A139,parlvotes_lh!$A$11:$ZZ$209,66,FALSE))=TRUE,"",IF(VLOOKUP($A139,parlvotes_lh!$A$11:$ZZ$209,66,FALSE)=0,"",VLOOKUP($A139,parlvotes_lh!$A$11:$ZZ$209,66,FALSE)))</f>
        <v/>
      </c>
      <c r="N139" s="234" t="str">
        <f>IF(ISERROR(VLOOKUP($A139,parlvotes_lh!$A$11:$ZZ$209,86,FALSE))=TRUE,"",IF(VLOOKUP($A139,parlvotes_lh!$A$11:$ZZ$209,86,FALSE)=0,"",VLOOKUP($A139,parlvotes_lh!$A$11:$ZZ$209,86,FALSE)))</f>
        <v/>
      </c>
      <c r="O139" s="234" t="str">
        <f>IF(ISERROR(VLOOKUP($A139,parlvotes_lh!$A$11:$ZZ$209,106,FALSE))=TRUE,"",IF(VLOOKUP($A139,parlvotes_lh!$A$11:$ZZ$209,106,FALSE)=0,"",VLOOKUP($A139,parlvotes_lh!$A$11:$ZZ$209,106,FALSE)))</f>
        <v/>
      </c>
      <c r="P139" s="234" t="str">
        <f>IF(ISERROR(VLOOKUP($A139,parlvotes_lh!$A$11:$ZZ$209,126,FALSE))=TRUE,"",IF(VLOOKUP($A139,parlvotes_lh!$A$11:$ZZ$209,126,FALSE)=0,"",VLOOKUP($A139,parlvotes_lh!$A$11:$ZZ$209,126,FALSE)))</f>
        <v/>
      </c>
      <c r="Q139" s="235" t="str">
        <f>IF(ISERROR(VLOOKUP($A139,parlvotes_lh!$A$11:$ZZ$209,146,FALSE))=TRUE,"",IF(VLOOKUP($A139,parlvotes_lh!$A$11:$ZZ$209,146,FALSE)=0,"",VLOOKUP($A139,parlvotes_lh!$A$11:$ZZ$209,146,FALSE)))</f>
        <v/>
      </c>
      <c r="R139" s="235" t="str">
        <f>IF(ISERROR(VLOOKUP($A139,parlvotes_lh!$A$11:$ZZ$209,166,FALSE))=TRUE,"",IF(VLOOKUP($A139,parlvotes_lh!$A$11:$ZZ$209,166,FALSE)=0,"",VLOOKUP($A139,parlvotes_lh!$A$11:$ZZ$209,166,FALSE)))</f>
        <v/>
      </c>
      <c r="S139" s="235" t="str">
        <f>IF(ISERROR(VLOOKUP($A139,parlvotes_lh!$A$11:$ZZ$209,186,FALSE))=TRUE,"",IF(VLOOKUP($A139,parlvotes_lh!$A$11:$ZZ$209,186,FALSE)=0,"",VLOOKUP($A139,parlvotes_lh!$A$11:$ZZ$209,186,FALSE)))</f>
        <v/>
      </c>
      <c r="T139" s="235" t="str">
        <f>IF(ISERROR(VLOOKUP($A139,parlvotes_lh!$A$11:$ZZ$209,206,FALSE))=TRUE,"",IF(VLOOKUP($A139,parlvotes_lh!$A$11:$ZZ$209,206,FALSE)=0,"",VLOOKUP($A139,parlvotes_lh!$A$11:$ZZ$209,206,FALSE)))</f>
        <v/>
      </c>
      <c r="U139" s="235" t="str">
        <f>IF(ISERROR(VLOOKUP($A139,parlvotes_lh!$A$11:$ZZ$209,226,FALSE))=TRUE,"",IF(VLOOKUP($A139,parlvotes_lh!$A$11:$ZZ$209,226,FALSE)=0,"",VLOOKUP($A139,parlvotes_lh!$A$11:$ZZ$209,226,FALSE)))</f>
        <v/>
      </c>
      <c r="V139" s="235" t="str">
        <f>IF(ISERROR(VLOOKUP($A139,parlvotes_lh!$A$11:$ZZ$209,246,FALSE))=TRUE,"",IF(VLOOKUP($A139,parlvotes_lh!$A$11:$ZZ$209,246,FALSE)=0,"",VLOOKUP($A139,parlvotes_lh!$A$11:$ZZ$209,246,FALSE)))</f>
        <v/>
      </c>
      <c r="W139" s="235" t="str">
        <f>IF(ISERROR(VLOOKUP($A139,parlvotes_lh!$A$11:$ZZ$209,266,FALSE))=TRUE,"",IF(VLOOKUP($A139,parlvotes_lh!$A$11:$ZZ$209,266,FALSE)=0,"",VLOOKUP($A139,parlvotes_lh!$A$11:$ZZ$209,266,FALSE)))</f>
        <v/>
      </c>
      <c r="X139" s="235" t="str">
        <f>IF(ISERROR(VLOOKUP($A139,parlvotes_lh!$A$11:$ZZ$209,286,FALSE))=TRUE,"",IF(VLOOKUP($A139,parlvotes_lh!$A$11:$ZZ$209,286,FALSE)=0,"",VLOOKUP($A139,parlvotes_lh!$A$11:$ZZ$209,286,FALSE)))</f>
        <v/>
      </c>
      <c r="Y139" s="235" t="str">
        <f>IF(ISERROR(VLOOKUP($A139,parlvotes_lh!$A$11:$ZZ$209,306,FALSE))=TRUE,"",IF(VLOOKUP($A139,parlvotes_lh!$A$11:$ZZ$209,306,FALSE)=0,"",VLOOKUP($A139,parlvotes_lh!$A$11:$ZZ$209,306,FALSE)))</f>
        <v/>
      </c>
      <c r="Z139" s="235" t="str">
        <f>IF(ISERROR(VLOOKUP($A139,parlvotes_lh!$A$11:$ZZ$209,326,FALSE))=TRUE,"",IF(VLOOKUP($A139,parlvotes_lh!$A$11:$ZZ$209,326,FALSE)=0,"",VLOOKUP($A139,parlvotes_lh!$A$11:$ZZ$209,326,FALSE)))</f>
        <v/>
      </c>
      <c r="AA139" s="235" t="str">
        <f>IF(ISERROR(VLOOKUP($A139,parlvotes_lh!$A$11:$ZZ$209,346,FALSE))=TRUE,"",IF(VLOOKUP($A139,parlvotes_lh!$A$11:$ZZ$209,346,FALSE)=0,"",VLOOKUP($A139,parlvotes_lh!$A$11:$ZZ$209,346,FALSE)))</f>
        <v/>
      </c>
      <c r="AB139" s="235" t="str">
        <f>IF(ISERROR(VLOOKUP($A139,parlvotes_lh!$A$11:$ZZ$209,366,FALSE))=TRUE,"",IF(VLOOKUP($A139,parlvotes_lh!$A$11:$ZZ$209,366,FALSE)=0,"",VLOOKUP($A139,parlvotes_lh!$A$11:$ZZ$209,366,FALSE)))</f>
        <v/>
      </c>
      <c r="AC139" s="235" t="str">
        <f>IF(ISERROR(VLOOKUP($A139,parlvotes_lh!$A$11:$ZZ$209,386,FALSE))=TRUE,"",IF(VLOOKUP($A139,parlvotes_lh!$A$11:$ZZ$209,386,FALSE)=0,"",VLOOKUP($A139,parlvotes_lh!$A$11:$ZZ$209,386,FALSE)))</f>
        <v/>
      </c>
    </row>
    <row r="140" spans="1:29" ht="13.5" customHeight="1">
      <c r="A140" s="229"/>
      <c r="B140" s="127" t="str">
        <f>IF(A140="","",MID(info_weblinks!$C$3,32,3))</f>
        <v/>
      </c>
      <c r="C140" s="127" t="str">
        <f>IF(info_parties!G149="","",info_parties!G149)</f>
        <v/>
      </c>
      <c r="D140" s="127" t="str">
        <f>IF(info_parties!K149="","",info_parties!K149)</f>
        <v/>
      </c>
      <c r="E140" s="127" t="str">
        <f>IF(info_parties!H149="","",info_parties!H149)</f>
        <v/>
      </c>
      <c r="F140" s="230" t="str">
        <f t="shared" si="8"/>
        <v/>
      </c>
      <c r="G140" s="231" t="str">
        <f t="shared" si="9"/>
        <v/>
      </c>
      <c r="H140" s="232" t="str">
        <f t="shared" si="10"/>
        <v/>
      </c>
      <c r="I140" s="233" t="str">
        <f t="shared" si="11"/>
        <v/>
      </c>
      <c r="J140" s="234" t="str">
        <f>IF(ISERROR(VLOOKUP($A140,parlvotes_lh!$A$11:$ZZ$209,6,FALSE))=TRUE,"",IF(VLOOKUP($A140,parlvotes_lh!$A$11:$ZZ$209,6,FALSE)=0,"",VLOOKUP($A140,parlvotes_lh!$A$11:$ZZ$209,6,FALSE)))</f>
        <v/>
      </c>
      <c r="K140" s="234" t="str">
        <f>IF(ISERROR(VLOOKUP($A140,parlvotes_lh!$A$11:$ZZ$209,26,FALSE))=TRUE,"",IF(VLOOKUP($A140,parlvotes_lh!$A$11:$ZZ$209,26,FALSE)=0,"",VLOOKUP($A140,parlvotes_lh!$A$11:$ZZ$209,26,FALSE)))</f>
        <v/>
      </c>
      <c r="L140" s="234" t="str">
        <f>IF(ISERROR(VLOOKUP($A140,parlvotes_lh!$A$11:$ZZ$209,46,FALSE))=TRUE,"",IF(VLOOKUP($A140,parlvotes_lh!$A$11:$ZZ$209,46,FALSE)=0,"",VLOOKUP($A140,parlvotes_lh!$A$11:$ZZ$209,46,FALSE)))</f>
        <v/>
      </c>
      <c r="M140" s="234" t="str">
        <f>IF(ISERROR(VLOOKUP($A140,parlvotes_lh!$A$11:$ZZ$209,66,FALSE))=TRUE,"",IF(VLOOKUP($A140,parlvotes_lh!$A$11:$ZZ$209,66,FALSE)=0,"",VLOOKUP($A140,parlvotes_lh!$A$11:$ZZ$209,66,FALSE)))</f>
        <v/>
      </c>
      <c r="N140" s="234" t="str">
        <f>IF(ISERROR(VLOOKUP($A140,parlvotes_lh!$A$11:$ZZ$209,86,FALSE))=TRUE,"",IF(VLOOKUP($A140,parlvotes_lh!$A$11:$ZZ$209,86,FALSE)=0,"",VLOOKUP($A140,parlvotes_lh!$A$11:$ZZ$209,86,FALSE)))</f>
        <v/>
      </c>
      <c r="O140" s="234" t="str">
        <f>IF(ISERROR(VLOOKUP($A140,parlvotes_lh!$A$11:$ZZ$209,106,FALSE))=TRUE,"",IF(VLOOKUP($A140,parlvotes_lh!$A$11:$ZZ$209,106,FALSE)=0,"",VLOOKUP($A140,parlvotes_lh!$A$11:$ZZ$209,106,FALSE)))</f>
        <v/>
      </c>
      <c r="P140" s="234" t="str">
        <f>IF(ISERROR(VLOOKUP($A140,parlvotes_lh!$A$11:$ZZ$209,126,FALSE))=TRUE,"",IF(VLOOKUP($A140,parlvotes_lh!$A$11:$ZZ$209,126,FALSE)=0,"",VLOOKUP($A140,parlvotes_lh!$A$11:$ZZ$209,126,FALSE)))</f>
        <v/>
      </c>
      <c r="Q140" s="235" t="str">
        <f>IF(ISERROR(VLOOKUP($A140,parlvotes_lh!$A$11:$ZZ$209,146,FALSE))=TRUE,"",IF(VLOOKUP($A140,parlvotes_lh!$A$11:$ZZ$209,146,FALSE)=0,"",VLOOKUP($A140,parlvotes_lh!$A$11:$ZZ$209,146,FALSE)))</f>
        <v/>
      </c>
      <c r="R140" s="235" t="str">
        <f>IF(ISERROR(VLOOKUP($A140,parlvotes_lh!$A$11:$ZZ$209,166,FALSE))=TRUE,"",IF(VLOOKUP($A140,parlvotes_lh!$A$11:$ZZ$209,166,FALSE)=0,"",VLOOKUP($A140,parlvotes_lh!$A$11:$ZZ$209,166,FALSE)))</f>
        <v/>
      </c>
      <c r="S140" s="235" t="str">
        <f>IF(ISERROR(VLOOKUP($A140,parlvotes_lh!$A$11:$ZZ$209,186,FALSE))=TRUE,"",IF(VLOOKUP($A140,parlvotes_lh!$A$11:$ZZ$209,186,FALSE)=0,"",VLOOKUP($A140,parlvotes_lh!$A$11:$ZZ$209,186,FALSE)))</f>
        <v/>
      </c>
      <c r="T140" s="235" t="str">
        <f>IF(ISERROR(VLOOKUP($A140,parlvotes_lh!$A$11:$ZZ$209,206,FALSE))=TRUE,"",IF(VLOOKUP($A140,parlvotes_lh!$A$11:$ZZ$209,206,FALSE)=0,"",VLOOKUP($A140,parlvotes_lh!$A$11:$ZZ$209,206,FALSE)))</f>
        <v/>
      </c>
      <c r="U140" s="235" t="str">
        <f>IF(ISERROR(VLOOKUP($A140,parlvotes_lh!$A$11:$ZZ$209,226,FALSE))=TRUE,"",IF(VLOOKUP($A140,parlvotes_lh!$A$11:$ZZ$209,226,FALSE)=0,"",VLOOKUP($A140,parlvotes_lh!$A$11:$ZZ$209,226,FALSE)))</f>
        <v/>
      </c>
      <c r="V140" s="235" t="str">
        <f>IF(ISERROR(VLOOKUP($A140,parlvotes_lh!$A$11:$ZZ$209,246,FALSE))=TRUE,"",IF(VLOOKUP($A140,parlvotes_lh!$A$11:$ZZ$209,246,FALSE)=0,"",VLOOKUP($A140,parlvotes_lh!$A$11:$ZZ$209,246,FALSE)))</f>
        <v/>
      </c>
      <c r="W140" s="235" t="str">
        <f>IF(ISERROR(VLOOKUP($A140,parlvotes_lh!$A$11:$ZZ$209,266,FALSE))=TRUE,"",IF(VLOOKUP($A140,parlvotes_lh!$A$11:$ZZ$209,266,FALSE)=0,"",VLOOKUP($A140,parlvotes_lh!$A$11:$ZZ$209,266,FALSE)))</f>
        <v/>
      </c>
      <c r="X140" s="235" t="str">
        <f>IF(ISERROR(VLOOKUP($A140,parlvotes_lh!$A$11:$ZZ$209,286,FALSE))=TRUE,"",IF(VLOOKUP($A140,parlvotes_lh!$A$11:$ZZ$209,286,FALSE)=0,"",VLOOKUP($A140,parlvotes_lh!$A$11:$ZZ$209,286,FALSE)))</f>
        <v/>
      </c>
      <c r="Y140" s="235" t="str">
        <f>IF(ISERROR(VLOOKUP($A140,parlvotes_lh!$A$11:$ZZ$209,306,FALSE))=TRUE,"",IF(VLOOKUP($A140,parlvotes_lh!$A$11:$ZZ$209,306,FALSE)=0,"",VLOOKUP($A140,parlvotes_lh!$A$11:$ZZ$209,306,FALSE)))</f>
        <v/>
      </c>
      <c r="Z140" s="235" t="str">
        <f>IF(ISERROR(VLOOKUP($A140,parlvotes_lh!$A$11:$ZZ$209,326,FALSE))=TRUE,"",IF(VLOOKUP($A140,parlvotes_lh!$A$11:$ZZ$209,326,FALSE)=0,"",VLOOKUP($A140,parlvotes_lh!$A$11:$ZZ$209,326,FALSE)))</f>
        <v/>
      </c>
      <c r="AA140" s="235" t="str">
        <f>IF(ISERROR(VLOOKUP($A140,parlvotes_lh!$A$11:$ZZ$209,346,FALSE))=TRUE,"",IF(VLOOKUP($A140,parlvotes_lh!$A$11:$ZZ$209,346,FALSE)=0,"",VLOOKUP($A140,parlvotes_lh!$A$11:$ZZ$209,346,FALSE)))</f>
        <v/>
      </c>
      <c r="AB140" s="235" t="str">
        <f>IF(ISERROR(VLOOKUP($A140,parlvotes_lh!$A$11:$ZZ$209,366,FALSE))=TRUE,"",IF(VLOOKUP($A140,parlvotes_lh!$A$11:$ZZ$209,366,FALSE)=0,"",VLOOKUP($A140,parlvotes_lh!$A$11:$ZZ$209,366,FALSE)))</f>
        <v/>
      </c>
      <c r="AC140" s="235" t="str">
        <f>IF(ISERROR(VLOOKUP($A140,parlvotes_lh!$A$11:$ZZ$209,386,FALSE))=TRUE,"",IF(VLOOKUP($A140,parlvotes_lh!$A$11:$ZZ$209,386,FALSE)=0,"",VLOOKUP($A140,parlvotes_lh!$A$11:$ZZ$209,386,FALSE)))</f>
        <v/>
      </c>
    </row>
    <row r="141" spans="1:29" ht="13.5" customHeight="1">
      <c r="A141" s="229"/>
      <c r="B141" s="127" t="str">
        <f>IF(A141="","",MID(info_weblinks!$C$3,32,3))</f>
        <v/>
      </c>
      <c r="C141" s="127" t="str">
        <f>IF(info_parties!G150="","",info_parties!G150)</f>
        <v/>
      </c>
      <c r="D141" s="127" t="str">
        <f>IF(info_parties!K150="","",info_parties!K150)</f>
        <v/>
      </c>
      <c r="E141" s="127" t="str">
        <f>IF(info_parties!H150="","",info_parties!H150)</f>
        <v/>
      </c>
      <c r="F141" s="230" t="str">
        <f t="shared" si="8"/>
        <v/>
      </c>
      <c r="G141" s="231" t="str">
        <f t="shared" si="9"/>
        <v/>
      </c>
      <c r="H141" s="232" t="str">
        <f t="shared" si="10"/>
        <v/>
      </c>
      <c r="I141" s="233" t="str">
        <f t="shared" si="11"/>
        <v/>
      </c>
      <c r="J141" s="234" t="str">
        <f>IF(ISERROR(VLOOKUP($A141,parlvotes_lh!$A$11:$ZZ$209,6,FALSE))=TRUE,"",IF(VLOOKUP($A141,parlvotes_lh!$A$11:$ZZ$209,6,FALSE)=0,"",VLOOKUP($A141,parlvotes_lh!$A$11:$ZZ$209,6,FALSE)))</f>
        <v/>
      </c>
      <c r="K141" s="234" t="str">
        <f>IF(ISERROR(VLOOKUP($A141,parlvotes_lh!$A$11:$ZZ$209,26,FALSE))=TRUE,"",IF(VLOOKUP($A141,parlvotes_lh!$A$11:$ZZ$209,26,FALSE)=0,"",VLOOKUP($A141,parlvotes_lh!$A$11:$ZZ$209,26,FALSE)))</f>
        <v/>
      </c>
      <c r="L141" s="234" t="str">
        <f>IF(ISERROR(VLOOKUP($A141,parlvotes_lh!$A$11:$ZZ$209,46,FALSE))=TRUE,"",IF(VLOOKUP($A141,parlvotes_lh!$A$11:$ZZ$209,46,FALSE)=0,"",VLOOKUP($A141,parlvotes_lh!$A$11:$ZZ$209,46,FALSE)))</f>
        <v/>
      </c>
      <c r="M141" s="234" t="str">
        <f>IF(ISERROR(VLOOKUP($A141,parlvotes_lh!$A$11:$ZZ$209,66,FALSE))=TRUE,"",IF(VLOOKUP($A141,parlvotes_lh!$A$11:$ZZ$209,66,FALSE)=0,"",VLOOKUP($A141,parlvotes_lh!$A$11:$ZZ$209,66,FALSE)))</f>
        <v/>
      </c>
      <c r="N141" s="234" t="str">
        <f>IF(ISERROR(VLOOKUP($A141,parlvotes_lh!$A$11:$ZZ$209,86,FALSE))=TRUE,"",IF(VLOOKUP($A141,parlvotes_lh!$A$11:$ZZ$209,86,FALSE)=0,"",VLOOKUP($A141,parlvotes_lh!$A$11:$ZZ$209,86,FALSE)))</f>
        <v/>
      </c>
      <c r="O141" s="234" t="str">
        <f>IF(ISERROR(VLOOKUP($A141,parlvotes_lh!$A$11:$ZZ$209,106,FALSE))=TRUE,"",IF(VLOOKUP($A141,parlvotes_lh!$A$11:$ZZ$209,106,FALSE)=0,"",VLOOKUP($A141,parlvotes_lh!$A$11:$ZZ$209,106,FALSE)))</f>
        <v/>
      </c>
      <c r="P141" s="234" t="str">
        <f>IF(ISERROR(VLOOKUP($A141,parlvotes_lh!$A$11:$ZZ$209,126,FALSE))=TRUE,"",IF(VLOOKUP($A141,parlvotes_lh!$A$11:$ZZ$209,126,FALSE)=0,"",VLOOKUP($A141,parlvotes_lh!$A$11:$ZZ$209,126,FALSE)))</f>
        <v/>
      </c>
      <c r="Q141" s="235" t="str">
        <f>IF(ISERROR(VLOOKUP($A141,parlvotes_lh!$A$11:$ZZ$209,146,FALSE))=TRUE,"",IF(VLOOKUP($A141,parlvotes_lh!$A$11:$ZZ$209,146,FALSE)=0,"",VLOOKUP($A141,parlvotes_lh!$A$11:$ZZ$209,146,FALSE)))</f>
        <v/>
      </c>
      <c r="R141" s="235" t="str">
        <f>IF(ISERROR(VLOOKUP($A141,parlvotes_lh!$A$11:$ZZ$209,166,FALSE))=TRUE,"",IF(VLOOKUP($A141,parlvotes_lh!$A$11:$ZZ$209,166,FALSE)=0,"",VLOOKUP($A141,parlvotes_lh!$A$11:$ZZ$209,166,FALSE)))</f>
        <v/>
      </c>
      <c r="S141" s="235" t="str">
        <f>IF(ISERROR(VLOOKUP($A141,parlvotes_lh!$A$11:$ZZ$209,186,FALSE))=TRUE,"",IF(VLOOKUP($A141,parlvotes_lh!$A$11:$ZZ$209,186,FALSE)=0,"",VLOOKUP($A141,parlvotes_lh!$A$11:$ZZ$209,186,FALSE)))</f>
        <v/>
      </c>
      <c r="T141" s="235" t="str">
        <f>IF(ISERROR(VLOOKUP($A141,parlvotes_lh!$A$11:$ZZ$209,206,FALSE))=TRUE,"",IF(VLOOKUP($A141,parlvotes_lh!$A$11:$ZZ$209,206,FALSE)=0,"",VLOOKUP($A141,parlvotes_lh!$A$11:$ZZ$209,206,FALSE)))</f>
        <v/>
      </c>
      <c r="U141" s="235" t="str">
        <f>IF(ISERROR(VLOOKUP($A141,parlvotes_lh!$A$11:$ZZ$209,226,FALSE))=TRUE,"",IF(VLOOKUP($A141,parlvotes_lh!$A$11:$ZZ$209,226,FALSE)=0,"",VLOOKUP($A141,parlvotes_lh!$A$11:$ZZ$209,226,FALSE)))</f>
        <v/>
      </c>
      <c r="V141" s="235" t="str">
        <f>IF(ISERROR(VLOOKUP($A141,parlvotes_lh!$A$11:$ZZ$209,246,FALSE))=TRUE,"",IF(VLOOKUP($A141,parlvotes_lh!$A$11:$ZZ$209,246,FALSE)=0,"",VLOOKUP($A141,parlvotes_lh!$A$11:$ZZ$209,246,FALSE)))</f>
        <v/>
      </c>
      <c r="W141" s="235" t="str">
        <f>IF(ISERROR(VLOOKUP($A141,parlvotes_lh!$A$11:$ZZ$209,266,FALSE))=TRUE,"",IF(VLOOKUP($A141,parlvotes_lh!$A$11:$ZZ$209,266,FALSE)=0,"",VLOOKUP($A141,parlvotes_lh!$A$11:$ZZ$209,266,FALSE)))</f>
        <v/>
      </c>
      <c r="X141" s="235" t="str">
        <f>IF(ISERROR(VLOOKUP($A141,parlvotes_lh!$A$11:$ZZ$209,286,FALSE))=TRUE,"",IF(VLOOKUP($A141,parlvotes_lh!$A$11:$ZZ$209,286,FALSE)=0,"",VLOOKUP($A141,parlvotes_lh!$A$11:$ZZ$209,286,FALSE)))</f>
        <v/>
      </c>
      <c r="Y141" s="235" t="str">
        <f>IF(ISERROR(VLOOKUP($A141,parlvotes_lh!$A$11:$ZZ$209,306,FALSE))=TRUE,"",IF(VLOOKUP($A141,parlvotes_lh!$A$11:$ZZ$209,306,FALSE)=0,"",VLOOKUP($A141,parlvotes_lh!$A$11:$ZZ$209,306,FALSE)))</f>
        <v/>
      </c>
      <c r="Z141" s="235" t="str">
        <f>IF(ISERROR(VLOOKUP($A141,parlvotes_lh!$A$11:$ZZ$209,326,FALSE))=TRUE,"",IF(VLOOKUP($A141,parlvotes_lh!$A$11:$ZZ$209,326,FALSE)=0,"",VLOOKUP($A141,parlvotes_lh!$A$11:$ZZ$209,326,FALSE)))</f>
        <v/>
      </c>
      <c r="AA141" s="235" t="str">
        <f>IF(ISERROR(VLOOKUP($A141,parlvotes_lh!$A$11:$ZZ$209,346,FALSE))=TRUE,"",IF(VLOOKUP($A141,parlvotes_lh!$A$11:$ZZ$209,346,FALSE)=0,"",VLOOKUP($A141,parlvotes_lh!$A$11:$ZZ$209,346,FALSE)))</f>
        <v/>
      </c>
      <c r="AB141" s="235" t="str">
        <f>IF(ISERROR(VLOOKUP($A141,parlvotes_lh!$A$11:$ZZ$209,366,FALSE))=TRUE,"",IF(VLOOKUP($A141,parlvotes_lh!$A$11:$ZZ$209,366,FALSE)=0,"",VLOOKUP($A141,parlvotes_lh!$A$11:$ZZ$209,366,FALSE)))</f>
        <v/>
      </c>
      <c r="AC141" s="235" t="str">
        <f>IF(ISERROR(VLOOKUP($A141,parlvotes_lh!$A$11:$ZZ$209,386,FALSE))=TRUE,"",IF(VLOOKUP($A141,parlvotes_lh!$A$11:$ZZ$209,386,FALSE)=0,"",VLOOKUP($A141,parlvotes_lh!$A$11:$ZZ$209,386,FALSE)))</f>
        <v/>
      </c>
    </row>
    <row r="142" spans="1:29" ht="13.5" customHeight="1">
      <c r="A142" s="229"/>
      <c r="B142" s="127" t="str">
        <f>IF(A142="","",MID(info_weblinks!$C$3,32,3))</f>
        <v/>
      </c>
      <c r="C142" s="127" t="str">
        <f>IF(info_parties!G151="","",info_parties!G151)</f>
        <v/>
      </c>
      <c r="D142" s="127" t="str">
        <f>IF(info_parties!K151="","",info_parties!K151)</f>
        <v/>
      </c>
      <c r="E142" s="127" t="str">
        <f>IF(info_parties!H151="","",info_parties!H151)</f>
        <v/>
      </c>
      <c r="F142" s="230" t="str">
        <f t="shared" si="8"/>
        <v/>
      </c>
      <c r="G142" s="231" t="str">
        <f t="shared" si="9"/>
        <v/>
      </c>
      <c r="H142" s="232" t="str">
        <f t="shared" si="10"/>
        <v/>
      </c>
      <c r="I142" s="233" t="str">
        <f t="shared" si="11"/>
        <v/>
      </c>
      <c r="J142" s="234" t="str">
        <f>IF(ISERROR(VLOOKUP($A142,parlvotes_lh!$A$11:$ZZ$209,6,FALSE))=TRUE,"",IF(VLOOKUP($A142,parlvotes_lh!$A$11:$ZZ$209,6,FALSE)=0,"",VLOOKUP($A142,parlvotes_lh!$A$11:$ZZ$209,6,FALSE)))</f>
        <v/>
      </c>
      <c r="K142" s="234" t="str">
        <f>IF(ISERROR(VLOOKUP($A142,parlvotes_lh!$A$11:$ZZ$209,26,FALSE))=TRUE,"",IF(VLOOKUP($A142,parlvotes_lh!$A$11:$ZZ$209,26,FALSE)=0,"",VLOOKUP($A142,parlvotes_lh!$A$11:$ZZ$209,26,FALSE)))</f>
        <v/>
      </c>
      <c r="L142" s="234" t="str">
        <f>IF(ISERROR(VLOOKUP($A142,parlvotes_lh!$A$11:$ZZ$209,46,FALSE))=TRUE,"",IF(VLOOKUP($A142,parlvotes_lh!$A$11:$ZZ$209,46,FALSE)=0,"",VLOOKUP($A142,parlvotes_lh!$A$11:$ZZ$209,46,FALSE)))</f>
        <v/>
      </c>
      <c r="M142" s="234" t="str">
        <f>IF(ISERROR(VLOOKUP($A142,parlvotes_lh!$A$11:$ZZ$209,66,FALSE))=TRUE,"",IF(VLOOKUP($A142,parlvotes_lh!$A$11:$ZZ$209,66,FALSE)=0,"",VLOOKUP($A142,parlvotes_lh!$A$11:$ZZ$209,66,FALSE)))</f>
        <v/>
      </c>
      <c r="N142" s="234" t="str">
        <f>IF(ISERROR(VLOOKUP($A142,parlvotes_lh!$A$11:$ZZ$209,86,FALSE))=TRUE,"",IF(VLOOKUP($A142,parlvotes_lh!$A$11:$ZZ$209,86,FALSE)=0,"",VLOOKUP($A142,parlvotes_lh!$A$11:$ZZ$209,86,FALSE)))</f>
        <v/>
      </c>
      <c r="O142" s="234" t="str">
        <f>IF(ISERROR(VLOOKUP($A142,parlvotes_lh!$A$11:$ZZ$209,106,FALSE))=TRUE,"",IF(VLOOKUP($A142,parlvotes_lh!$A$11:$ZZ$209,106,FALSE)=0,"",VLOOKUP($A142,parlvotes_lh!$A$11:$ZZ$209,106,FALSE)))</f>
        <v/>
      </c>
      <c r="P142" s="234" t="str">
        <f>IF(ISERROR(VLOOKUP($A142,parlvotes_lh!$A$11:$ZZ$209,126,FALSE))=TRUE,"",IF(VLOOKUP($A142,parlvotes_lh!$A$11:$ZZ$209,126,FALSE)=0,"",VLOOKUP($A142,parlvotes_lh!$A$11:$ZZ$209,126,FALSE)))</f>
        <v/>
      </c>
      <c r="Q142" s="235" t="str">
        <f>IF(ISERROR(VLOOKUP($A142,parlvotes_lh!$A$11:$ZZ$209,146,FALSE))=TRUE,"",IF(VLOOKUP($A142,parlvotes_lh!$A$11:$ZZ$209,146,FALSE)=0,"",VLOOKUP($A142,parlvotes_lh!$A$11:$ZZ$209,146,FALSE)))</f>
        <v/>
      </c>
      <c r="R142" s="235" t="str">
        <f>IF(ISERROR(VLOOKUP($A142,parlvotes_lh!$A$11:$ZZ$209,166,FALSE))=TRUE,"",IF(VLOOKUP($A142,parlvotes_lh!$A$11:$ZZ$209,166,FALSE)=0,"",VLOOKUP($A142,parlvotes_lh!$A$11:$ZZ$209,166,FALSE)))</f>
        <v/>
      </c>
      <c r="S142" s="235" t="str">
        <f>IF(ISERROR(VLOOKUP($A142,parlvotes_lh!$A$11:$ZZ$209,186,FALSE))=TRUE,"",IF(VLOOKUP($A142,parlvotes_lh!$A$11:$ZZ$209,186,FALSE)=0,"",VLOOKUP($A142,parlvotes_lh!$A$11:$ZZ$209,186,FALSE)))</f>
        <v/>
      </c>
      <c r="T142" s="235" t="str">
        <f>IF(ISERROR(VLOOKUP($A142,parlvotes_lh!$A$11:$ZZ$209,206,FALSE))=TRUE,"",IF(VLOOKUP($A142,parlvotes_lh!$A$11:$ZZ$209,206,FALSE)=0,"",VLOOKUP($A142,parlvotes_lh!$A$11:$ZZ$209,206,FALSE)))</f>
        <v/>
      </c>
      <c r="U142" s="235" t="str">
        <f>IF(ISERROR(VLOOKUP($A142,parlvotes_lh!$A$11:$ZZ$209,226,FALSE))=TRUE,"",IF(VLOOKUP($A142,parlvotes_lh!$A$11:$ZZ$209,226,FALSE)=0,"",VLOOKUP($A142,parlvotes_lh!$A$11:$ZZ$209,226,FALSE)))</f>
        <v/>
      </c>
      <c r="V142" s="235" t="str">
        <f>IF(ISERROR(VLOOKUP($A142,parlvotes_lh!$A$11:$ZZ$209,246,FALSE))=TRUE,"",IF(VLOOKUP($A142,parlvotes_lh!$A$11:$ZZ$209,246,FALSE)=0,"",VLOOKUP($A142,parlvotes_lh!$A$11:$ZZ$209,246,FALSE)))</f>
        <v/>
      </c>
      <c r="W142" s="235" t="str">
        <f>IF(ISERROR(VLOOKUP($A142,parlvotes_lh!$A$11:$ZZ$209,266,FALSE))=TRUE,"",IF(VLOOKUP($A142,parlvotes_lh!$A$11:$ZZ$209,266,FALSE)=0,"",VLOOKUP($A142,parlvotes_lh!$A$11:$ZZ$209,266,FALSE)))</f>
        <v/>
      </c>
      <c r="X142" s="235" t="str">
        <f>IF(ISERROR(VLOOKUP($A142,parlvotes_lh!$A$11:$ZZ$209,286,FALSE))=TRUE,"",IF(VLOOKUP($A142,parlvotes_lh!$A$11:$ZZ$209,286,FALSE)=0,"",VLOOKUP($A142,parlvotes_lh!$A$11:$ZZ$209,286,FALSE)))</f>
        <v/>
      </c>
      <c r="Y142" s="235" t="str">
        <f>IF(ISERROR(VLOOKUP($A142,parlvotes_lh!$A$11:$ZZ$209,306,FALSE))=TRUE,"",IF(VLOOKUP($A142,parlvotes_lh!$A$11:$ZZ$209,306,FALSE)=0,"",VLOOKUP($A142,parlvotes_lh!$A$11:$ZZ$209,306,FALSE)))</f>
        <v/>
      </c>
      <c r="Z142" s="235" t="str">
        <f>IF(ISERROR(VLOOKUP($A142,parlvotes_lh!$A$11:$ZZ$209,326,FALSE))=TRUE,"",IF(VLOOKUP($A142,parlvotes_lh!$A$11:$ZZ$209,326,FALSE)=0,"",VLOOKUP($A142,parlvotes_lh!$A$11:$ZZ$209,326,FALSE)))</f>
        <v/>
      </c>
      <c r="AA142" s="235" t="str">
        <f>IF(ISERROR(VLOOKUP($A142,parlvotes_lh!$A$11:$ZZ$209,346,FALSE))=TRUE,"",IF(VLOOKUP($A142,parlvotes_lh!$A$11:$ZZ$209,346,FALSE)=0,"",VLOOKUP($A142,parlvotes_lh!$A$11:$ZZ$209,346,FALSE)))</f>
        <v/>
      </c>
      <c r="AB142" s="235" t="str">
        <f>IF(ISERROR(VLOOKUP($A142,parlvotes_lh!$A$11:$ZZ$209,366,FALSE))=TRUE,"",IF(VLOOKUP($A142,parlvotes_lh!$A$11:$ZZ$209,366,FALSE)=0,"",VLOOKUP($A142,parlvotes_lh!$A$11:$ZZ$209,366,FALSE)))</f>
        <v/>
      </c>
      <c r="AC142" s="235" t="str">
        <f>IF(ISERROR(VLOOKUP($A142,parlvotes_lh!$A$11:$ZZ$209,386,FALSE))=TRUE,"",IF(VLOOKUP($A142,parlvotes_lh!$A$11:$ZZ$209,386,FALSE)=0,"",VLOOKUP($A142,parlvotes_lh!$A$11:$ZZ$209,386,FALSE)))</f>
        <v/>
      </c>
    </row>
    <row r="143" spans="1:29" ht="13.5" customHeight="1">
      <c r="A143" s="229"/>
      <c r="B143" s="127" t="str">
        <f>IF(A143="","",MID(info_weblinks!$C$3,32,3))</f>
        <v/>
      </c>
      <c r="C143" s="127" t="str">
        <f>IF(info_parties!G152="","",info_parties!G152)</f>
        <v/>
      </c>
      <c r="D143" s="127" t="str">
        <f>IF(info_parties!K152="","",info_parties!K152)</f>
        <v/>
      </c>
      <c r="E143" s="127" t="str">
        <f>IF(info_parties!H152="","",info_parties!H152)</f>
        <v/>
      </c>
      <c r="F143" s="230" t="str">
        <f t="shared" si="8"/>
        <v/>
      </c>
      <c r="G143" s="231" t="str">
        <f t="shared" si="9"/>
        <v/>
      </c>
      <c r="H143" s="232" t="str">
        <f t="shared" si="10"/>
        <v/>
      </c>
      <c r="I143" s="233" t="str">
        <f t="shared" si="11"/>
        <v/>
      </c>
      <c r="J143" s="234" t="str">
        <f>IF(ISERROR(VLOOKUP($A143,parlvotes_lh!$A$11:$ZZ$209,6,FALSE))=TRUE,"",IF(VLOOKUP($A143,parlvotes_lh!$A$11:$ZZ$209,6,FALSE)=0,"",VLOOKUP($A143,parlvotes_lh!$A$11:$ZZ$209,6,FALSE)))</f>
        <v/>
      </c>
      <c r="K143" s="234" t="str">
        <f>IF(ISERROR(VLOOKUP($A143,parlvotes_lh!$A$11:$ZZ$209,26,FALSE))=TRUE,"",IF(VLOOKUP($A143,parlvotes_lh!$A$11:$ZZ$209,26,FALSE)=0,"",VLOOKUP($A143,parlvotes_lh!$A$11:$ZZ$209,26,FALSE)))</f>
        <v/>
      </c>
      <c r="L143" s="234" t="str">
        <f>IF(ISERROR(VLOOKUP($A143,parlvotes_lh!$A$11:$ZZ$209,46,FALSE))=TRUE,"",IF(VLOOKUP($A143,parlvotes_lh!$A$11:$ZZ$209,46,FALSE)=0,"",VLOOKUP($A143,parlvotes_lh!$A$11:$ZZ$209,46,FALSE)))</f>
        <v/>
      </c>
      <c r="M143" s="234" t="str">
        <f>IF(ISERROR(VLOOKUP($A143,parlvotes_lh!$A$11:$ZZ$209,66,FALSE))=TRUE,"",IF(VLOOKUP($A143,parlvotes_lh!$A$11:$ZZ$209,66,FALSE)=0,"",VLOOKUP($A143,parlvotes_lh!$A$11:$ZZ$209,66,FALSE)))</f>
        <v/>
      </c>
      <c r="N143" s="234" t="str">
        <f>IF(ISERROR(VLOOKUP($A143,parlvotes_lh!$A$11:$ZZ$209,86,FALSE))=TRUE,"",IF(VLOOKUP($A143,parlvotes_lh!$A$11:$ZZ$209,86,FALSE)=0,"",VLOOKUP($A143,parlvotes_lh!$A$11:$ZZ$209,86,FALSE)))</f>
        <v/>
      </c>
      <c r="O143" s="234" t="str">
        <f>IF(ISERROR(VLOOKUP($A143,parlvotes_lh!$A$11:$ZZ$209,106,FALSE))=TRUE,"",IF(VLOOKUP($A143,parlvotes_lh!$A$11:$ZZ$209,106,FALSE)=0,"",VLOOKUP($A143,parlvotes_lh!$A$11:$ZZ$209,106,FALSE)))</f>
        <v/>
      </c>
      <c r="P143" s="234" t="str">
        <f>IF(ISERROR(VLOOKUP($A143,parlvotes_lh!$A$11:$ZZ$209,126,FALSE))=TRUE,"",IF(VLOOKUP($A143,parlvotes_lh!$A$11:$ZZ$209,126,FALSE)=0,"",VLOOKUP($A143,parlvotes_lh!$A$11:$ZZ$209,126,FALSE)))</f>
        <v/>
      </c>
      <c r="Q143" s="235" t="str">
        <f>IF(ISERROR(VLOOKUP($A143,parlvotes_lh!$A$11:$ZZ$209,146,FALSE))=TRUE,"",IF(VLOOKUP($A143,parlvotes_lh!$A$11:$ZZ$209,146,FALSE)=0,"",VLOOKUP($A143,parlvotes_lh!$A$11:$ZZ$209,146,FALSE)))</f>
        <v/>
      </c>
      <c r="R143" s="235" t="str">
        <f>IF(ISERROR(VLOOKUP($A143,parlvotes_lh!$A$11:$ZZ$209,166,FALSE))=TRUE,"",IF(VLOOKUP($A143,parlvotes_lh!$A$11:$ZZ$209,166,FALSE)=0,"",VLOOKUP($A143,parlvotes_lh!$A$11:$ZZ$209,166,FALSE)))</f>
        <v/>
      </c>
      <c r="S143" s="235" t="str">
        <f>IF(ISERROR(VLOOKUP($A143,parlvotes_lh!$A$11:$ZZ$209,186,FALSE))=TRUE,"",IF(VLOOKUP($A143,parlvotes_lh!$A$11:$ZZ$209,186,FALSE)=0,"",VLOOKUP($A143,parlvotes_lh!$A$11:$ZZ$209,186,FALSE)))</f>
        <v/>
      </c>
      <c r="T143" s="235" t="str">
        <f>IF(ISERROR(VLOOKUP($A143,parlvotes_lh!$A$11:$ZZ$209,206,FALSE))=TRUE,"",IF(VLOOKUP($A143,parlvotes_lh!$A$11:$ZZ$209,206,FALSE)=0,"",VLOOKUP($A143,parlvotes_lh!$A$11:$ZZ$209,206,FALSE)))</f>
        <v/>
      </c>
      <c r="U143" s="235" t="str">
        <f>IF(ISERROR(VLOOKUP($A143,parlvotes_lh!$A$11:$ZZ$209,226,FALSE))=TRUE,"",IF(VLOOKUP($A143,parlvotes_lh!$A$11:$ZZ$209,226,FALSE)=0,"",VLOOKUP($A143,parlvotes_lh!$A$11:$ZZ$209,226,FALSE)))</f>
        <v/>
      </c>
      <c r="V143" s="235" t="str">
        <f>IF(ISERROR(VLOOKUP($A143,parlvotes_lh!$A$11:$ZZ$209,246,FALSE))=TRUE,"",IF(VLOOKUP($A143,parlvotes_lh!$A$11:$ZZ$209,246,FALSE)=0,"",VLOOKUP($A143,parlvotes_lh!$A$11:$ZZ$209,246,FALSE)))</f>
        <v/>
      </c>
      <c r="W143" s="235" t="str">
        <f>IF(ISERROR(VLOOKUP($A143,parlvotes_lh!$A$11:$ZZ$209,266,FALSE))=TRUE,"",IF(VLOOKUP($A143,parlvotes_lh!$A$11:$ZZ$209,266,FALSE)=0,"",VLOOKUP($A143,parlvotes_lh!$A$11:$ZZ$209,266,FALSE)))</f>
        <v/>
      </c>
      <c r="X143" s="235" t="str">
        <f>IF(ISERROR(VLOOKUP($A143,parlvotes_lh!$A$11:$ZZ$209,286,FALSE))=TRUE,"",IF(VLOOKUP($A143,parlvotes_lh!$A$11:$ZZ$209,286,FALSE)=0,"",VLOOKUP($A143,parlvotes_lh!$A$11:$ZZ$209,286,FALSE)))</f>
        <v/>
      </c>
      <c r="Y143" s="235" t="str">
        <f>IF(ISERROR(VLOOKUP($A143,parlvotes_lh!$A$11:$ZZ$209,306,FALSE))=TRUE,"",IF(VLOOKUP($A143,parlvotes_lh!$A$11:$ZZ$209,306,FALSE)=0,"",VLOOKUP($A143,parlvotes_lh!$A$11:$ZZ$209,306,FALSE)))</f>
        <v/>
      </c>
      <c r="Z143" s="235" t="str">
        <f>IF(ISERROR(VLOOKUP($A143,parlvotes_lh!$A$11:$ZZ$209,326,FALSE))=TRUE,"",IF(VLOOKUP($A143,parlvotes_lh!$A$11:$ZZ$209,326,FALSE)=0,"",VLOOKUP($A143,parlvotes_lh!$A$11:$ZZ$209,326,FALSE)))</f>
        <v/>
      </c>
      <c r="AA143" s="235" t="str">
        <f>IF(ISERROR(VLOOKUP($A143,parlvotes_lh!$A$11:$ZZ$209,346,FALSE))=TRUE,"",IF(VLOOKUP($A143,parlvotes_lh!$A$11:$ZZ$209,346,FALSE)=0,"",VLOOKUP($A143,parlvotes_lh!$A$11:$ZZ$209,346,FALSE)))</f>
        <v/>
      </c>
      <c r="AB143" s="235" t="str">
        <f>IF(ISERROR(VLOOKUP($A143,parlvotes_lh!$A$11:$ZZ$209,366,FALSE))=TRUE,"",IF(VLOOKUP($A143,parlvotes_lh!$A$11:$ZZ$209,366,FALSE)=0,"",VLOOKUP($A143,parlvotes_lh!$A$11:$ZZ$209,366,FALSE)))</f>
        <v/>
      </c>
      <c r="AC143" s="235" t="str">
        <f>IF(ISERROR(VLOOKUP($A143,parlvotes_lh!$A$11:$ZZ$209,386,FALSE))=TRUE,"",IF(VLOOKUP($A143,parlvotes_lh!$A$11:$ZZ$209,386,FALSE)=0,"",VLOOKUP($A143,parlvotes_lh!$A$11:$ZZ$209,386,FALSE)))</f>
        <v/>
      </c>
    </row>
    <row r="144" spans="1:29" ht="13.5" customHeight="1">
      <c r="A144" s="229"/>
      <c r="B144" s="127" t="str">
        <f>IF(A144="","",MID(info_weblinks!$C$3,32,3))</f>
        <v/>
      </c>
      <c r="C144" s="127" t="str">
        <f>IF(info_parties!G153="","",info_parties!G153)</f>
        <v/>
      </c>
      <c r="D144" s="127" t="str">
        <f>IF(info_parties!K153="","",info_parties!K153)</f>
        <v/>
      </c>
      <c r="E144" s="127" t="str">
        <f>IF(info_parties!H153="","",info_parties!H153)</f>
        <v/>
      </c>
      <c r="F144" s="230" t="str">
        <f t="shared" si="8"/>
        <v/>
      </c>
      <c r="G144" s="231" t="str">
        <f t="shared" si="9"/>
        <v/>
      </c>
      <c r="H144" s="232" t="str">
        <f t="shared" si="10"/>
        <v/>
      </c>
      <c r="I144" s="233" t="str">
        <f t="shared" si="11"/>
        <v/>
      </c>
      <c r="J144" s="234" t="str">
        <f>IF(ISERROR(VLOOKUP($A144,parlvotes_lh!$A$11:$ZZ$209,6,FALSE))=TRUE,"",IF(VLOOKUP($A144,parlvotes_lh!$A$11:$ZZ$209,6,FALSE)=0,"",VLOOKUP($A144,parlvotes_lh!$A$11:$ZZ$209,6,FALSE)))</f>
        <v/>
      </c>
      <c r="K144" s="234" t="str">
        <f>IF(ISERROR(VLOOKUP($A144,parlvotes_lh!$A$11:$ZZ$209,26,FALSE))=TRUE,"",IF(VLOOKUP($A144,parlvotes_lh!$A$11:$ZZ$209,26,FALSE)=0,"",VLOOKUP($A144,parlvotes_lh!$A$11:$ZZ$209,26,FALSE)))</f>
        <v/>
      </c>
      <c r="L144" s="234" t="str">
        <f>IF(ISERROR(VLOOKUP($A144,parlvotes_lh!$A$11:$ZZ$209,46,FALSE))=TRUE,"",IF(VLOOKUP($A144,parlvotes_lh!$A$11:$ZZ$209,46,FALSE)=0,"",VLOOKUP($A144,parlvotes_lh!$A$11:$ZZ$209,46,FALSE)))</f>
        <v/>
      </c>
      <c r="M144" s="234" t="str">
        <f>IF(ISERROR(VLOOKUP($A144,parlvotes_lh!$A$11:$ZZ$209,66,FALSE))=TRUE,"",IF(VLOOKUP($A144,parlvotes_lh!$A$11:$ZZ$209,66,FALSE)=0,"",VLOOKUP($A144,parlvotes_lh!$A$11:$ZZ$209,66,FALSE)))</f>
        <v/>
      </c>
      <c r="N144" s="234" t="str">
        <f>IF(ISERROR(VLOOKUP($A144,parlvotes_lh!$A$11:$ZZ$209,86,FALSE))=TRUE,"",IF(VLOOKUP($A144,parlvotes_lh!$A$11:$ZZ$209,86,FALSE)=0,"",VLOOKUP($A144,parlvotes_lh!$A$11:$ZZ$209,86,FALSE)))</f>
        <v/>
      </c>
      <c r="O144" s="234" t="str">
        <f>IF(ISERROR(VLOOKUP($A144,parlvotes_lh!$A$11:$ZZ$209,106,FALSE))=TRUE,"",IF(VLOOKUP($A144,parlvotes_lh!$A$11:$ZZ$209,106,FALSE)=0,"",VLOOKUP($A144,parlvotes_lh!$A$11:$ZZ$209,106,FALSE)))</f>
        <v/>
      </c>
      <c r="P144" s="234" t="str">
        <f>IF(ISERROR(VLOOKUP($A144,parlvotes_lh!$A$11:$ZZ$209,126,FALSE))=TRUE,"",IF(VLOOKUP($A144,parlvotes_lh!$A$11:$ZZ$209,126,FALSE)=0,"",VLOOKUP($A144,parlvotes_lh!$A$11:$ZZ$209,126,FALSE)))</f>
        <v/>
      </c>
      <c r="Q144" s="235" t="str">
        <f>IF(ISERROR(VLOOKUP($A144,parlvotes_lh!$A$11:$ZZ$209,146,FALSE))=TRUE,"",IF(VLOOKUP($A144,parlvotes_lh!$A$11:$ZZ$209,146,FALSE)=0,"",VLOOKUP($A144,parlvotes_lh!$A$11:$ZZ$209,146,FALSE)))</f>
        <v/>
      </c>
      <c r="R144" s="235" t="str">
        <f>IF(ISERROR(VLOOKUP($A144,parlvotes_lh!$A$11:$ZZ$209,166,FALSE))=TRUE,"",IF(VLOOKUP($A144,parlvotes_lh!$A$11:$ZZ$209,166,FALSE)=0,"",VLOOKUP($A144,parlvotes_lh!$A$11:$ZZ$209,166,FALSE)))</f>
        <v/>
      </c>
      <c r="S144" s="235" t="str">
        <f>IF(ISERROR(VLOOKUP($A144,parlvotes_lh!$A$11:$ZZ$209,186,FALSE))=TRUE,"",IF(VLOOKUP($A144,parlvotes_lh!$A$11:$ZZ$209,186,FALSE)=0,"",VLOOKUP($A144,parlvotes_lh!$A$11:$ZZ$209,186,FALSE)))</f>
        <v/>
      </c>
      <c r="T144" s="235" t="str">
        <f>IF(ISERROR(VLOOKUP($A144,parlvotes_lh!$A$11:$ZZ$209,206,FALSE))=TRUE,"",IF(VLOOKUP($A144,parlvotes_lh!$A$11:$ZZ$209,206,FALSE)=0,"",VLOOKUP($A144,parlvotes_lh!$A$11:$ZZ$209,206,FALSE)))</f>
        <v/>
      </c>
      <c r="U144" s="235" t="str">
        <f>IF(ISERROR(VLOOKUP($A144,parlvotes_lh!$A$11:$ZZ$209,226,FALSE))=TRUE,"",IF(VLOOKUP($A144,parlvotes_lh!$A$11:$ZZ$209,226,FALSE)=0,"",VLOOKUP($A144,parlvotes_lh!$A$11:$ZZ$209,226,FALSE)))</f>
        <v/>
      </c>
      <c r="V144" s="235" t="str">
        <f>IF(ISERROR(VLOOKUP($A144,parlvotes_lh!$A$11:$ZZ$209,246,FALSE))=TRUE,"",IF(VLOOKUP($A144,parlvotes_lh!$A$11:$ZZ$209,246,FALSE)=0,"",VLOOKUP($A144,parlvotes_lh!$A$11:$ZZ$209,246,FALSE)))</f>
        <v/>
      </c>
      <c r="W144" s="235" t="str">
        <f>IF(ISERROR(VLOOKUP($A144,parlvotes_lh!$A$11:$ZZ$209,266,FALSE))=TRUE,"",IF(VLOOKUP($A144,parlvotes_lh!$A$11:$ZZ$209,266,FALSE)=0,"",VLOOKUP($A144,parlvotes_lh!$A$11:$ZZ$209,266,FALSE)))</f>
        <v/>
      </c>
      <c r="X144" s="235" t="str">
        <f>IF(ISERROR(VLOOKUP($A144,parlvotes_lh!$A$11:$ZZ$209,286,FALSE))=TRUE,"",IF(VLOOKUP($A144,parlvotes_lh!$A$11:$ZZ$209,286,FALSE)=0,"",VLOOKUP($A144,parlvotes_lh!$A$11:$ZZ$209,286,FALSE)))</f>
        <v/>
      </c>
      <c r="Y144" s="235" t="str">
        <f>IF(ISERROR(VLOOKUP($A144,parlvotes_lh!$A$11:$ZZ$209,306,FALSE))=TRUE,"",IF(VLOOKUP($A144,parlvotes_lh!$A$11:$ZZ$209,306,FALSE)=0,"",VLOOKUP($A144,parlvotes_lh!$A$11:$ZZ$209,306,FALSE)))</f>
        <v/>
      </c>
      <c r="Z144" s="235" t="str">
        <f>IF(ISERROR(VLOOKUP($A144,parlvotes_lh!$A$11:$ZZ$209,326,FALSE))=TRUE,"",IF(VLOOKUP($A144,parlvotes_lh!$A$11:$ZZ$209,326,FALSE)=0,"",VLOOKUP($A144,parlvotes_lh!$A$11:$ZZ$209,326,FALSE)))</f>
        <v/>
      </c>
      <c r="AA144" s="235" t="str">
        <f>IF(ISERROR(VLOOKUP($A144,parlvotes_lh!$A$11:$ZZ$209,346,FALSE))=TRUE,"",IF(VLOOKUP($A144,parlvotes_lh!$A$11:$ZZ$209,346,FALSE)=0,"",VLOOKUP($A144,parlvotes_lh!$A$11:$ZZ$209,346,FALSE)))</f>
        <v/>
      </c>
      <c r="AB144" s="235" t="str">
        <f>IF(ISERROR(VLOOKUP($A144,parlvotes_lh!$A$11:$ZZ$209,366,FALSE))=TRUE,"",IF(VLOOKUP($A144,parlvotes_lh!$A$11:$ZZ$209,366,FALSE)=0,"",VLOOKUP($A144,parlvotes_lh!$A$11:$ZZ$209,366,FALSE)))</f>
        <v/>
      </c>
      <c r="AC144" s="235" t="str">
        <f>IF(ISERROR(VLOOKUP($A144,parlvotes_lh!$A$11:$ZZ$209,386,FALSE))=TRUE,"",IF(VLOOKUP($A144,parlvotes_lh!$A$11:$ZZ$209,386,FALSE)=0,"",VLOOKUP($A144,parlvotes_lh!$A$11:$ZZ$209,386,FALSE)))</f>
        <v/>
      </c>
    </row>
    <row r="145" spans="1:29" ht="13.5" customHeight="1">
      <c r="A145" s="229"/>
      <c r="B145" s="127" t="str">
        <f>IF(A145="","",MID(info_weblinks!$C$3,32,3))</f>
        <v/>
      </c>
      <c r="C145" s="127" t="str">
        <f>IF(info_parties!G154="","",info_parties!G154)</f>
        <v/>
      </c>
      <c r="D145" s="127" t="str">
        <f>IF(info_parties!K154="","",info_parties!K154)</f>
        <v/>
      </c>
      <c r="E145" s="127" t="str">
        <f>IF(info_parties!H154="","",info_parties!H154)</f>
        <v/>
      </c>
      <c r="F145" s="230" t="str">
        <f t="shared" si="8"/>
        <v/>
      </c>
      <c r="G145" s="231" t="str">
        <f t="shared" si="9"/>
        <v/>
      </c>
      <c r="H145" s="232" t="str">
        <f t="shared" si="10"/>
        <v/>
      </c>
      <c r="I145" s="233" t="str">
        <f t="shared" si="11"/>
        <v/>
      </c>
      <c r="J145" s="234" t="str">
        <f>IF(ISERROR(VLOOKUP($A145,parlvotes_lh!$A$11:$ZZ$209,6,FALSE))=TRUE,"",IF(VLOOKUP($A145,parlvotes_lh!$A$11:$ZZ$209,6,FALSE)=0,"",VLOOKUP($A145,parlvotes_lh!$A$11:$ZZ$209,6,FALSE)))</f>
        <v/>
      </c>
      <c r="K145" s="234" t="str">
        <f>IF(ISERROR(VLOOKUP($A145,parlvotes_lh!$A$11:$ZZ$209,26,FALSE))=TRUE,"",IF(VLOOKUP($A145,parlvotes_lh!$A$11:$ZZ$209,26,FALSE)=0,"",VLOOKUP($A145,parlvotes_lh!$A$11:$ZZ$209,26,FALSE)))</f>
        <v/>
      </c>
      <c r="L145" s="234" t="str">
        <f>IF(ISERROR(VLOOKUP($A145,parlvotes_lh!$A$11:$ZZ$209,46,FALSE))=TRUE,"",IF(VLOOKUP($A145,parlvotes_lh!$A$11:$ZZ$209,46,FALSE)=0,"",VLOOKUP($A145,parlvotes_lh!$A$11:$ZZ$209,46,FALSE)))</f>
        <v/>
      </c>
      <c r="M145" s="234" t="str">
        <f>IF(ISERROR(VLOOKUP($A145,parlvotes_lh!$A$11:$ZZ$209,66,FALSE))=TRUE,"",IF(VLOOKUP($A145,parlvotes_lh!$A$11:$ZZ$209,66,FALSE)=0,"",VLOOKUP($A145,parlvotes_lh!$A$11:$ZZ$209,66,FALSE)))</f>
        <v/>
      </c>
      <c r="N145" s="234" t="str">
        <f>IF(ISERROR(VLOOKUP($A145,parlvotes_lh!$A$11:$ZZ$209,86,FALSE))=TRUE,"",IF(VLOOKUP($A145,parlvotes_lh!$A$11:$ZZ$209,86,FALSE)=0,"",VLOOKUP($A145,parlvotes_lh!$A$11:$ZZ$209,86,FALSE)))</f>
        <v/>
      </c>
      <c r="O145" s="234" t="str">
        <f>IF(ISERROR(VLOOKUP($A145,parlvotes_lh!$A$11:$ZZ$209,106,FALSE))=TRUE,"",IF(VLOOKUP($A145,parlvotes_lh!$A$11:$ZZ$209,106,FALSE)=0,"",VLOOKUP($A145,parlvotes_lh!$A$11:$ZZ$209,106,FALSE)))</f>
        <v/>
      </c>
      <c r="P145" s="234" t="str">
        <f>IF(ISERROR(VLOOKUP($A145,parlvotes_lh!$A$11:$ZZ$209,126,FALSE))=TRUE,"",IF(VLOOKUP($A145,parlvotes_lh!$A$11:$ZZ$209,126,FALSE)=0,"",VLOOKUP($A145,parlvotes_lh!$A$11:$ZZ$209,126,FALSE)))</f>
        <v/>
      </c>
      <c r="Q145" s="235" t="str">
        <f>IF(ISERROR(VLOOKUP($A145,parlvotes_lh!$A$11:$ZZ$209,146,FALSE))=TRUE,"",IF(VLOOKUP($A145,parlvotes_lh!$A$11:$ZZ$209,146,FALSE)=0,"",VLOOKUP($A145,parlvotes_lh!$A$11:$ZZ$209,146,FALSE)))</f>
        <v/>
      </c>
      <c r="R145" s="235" t="str">
        <f>IF(ISERROR(VLOOKUP($A145,parlvotes_lh!$A$11:$ZZ$209,166,FALSE))=TRUE,"",IF(VLOOKUP($A145,parlvotes_lh!$A$11:$ZZ$209,166,FALSE)=0,"",VLOOKUP($A145,parlvotes_lh!$A$11:$ZZ$209,166,FALSE)))</f>
        <v/>
      </c>
      <c r="S145" s="235" t="str">
        <f>IF(ISERROR(VLOOKUP($A145,parlvotes_lh!$A$11:$ZZ$209,186,FALSE))=TRUE,"",IF(VLOOKUP($A145,parlvotes_lh!$A$11:$ZZ$209,186,FALSE)=0,"",VLOOKUP($A145,parlvotes_lh!$A$11:$ZZ$209,186,FALSE)))</f>
        <v/>
      </c>
      <c r="T145" s="235" t="str">
        <f>IF(ISERROR(VLOOKUP($A145,parlvotes_lh!$A$11:$ZZ$209,206,FALSE))=TRUE,"",IF(VLOOKUP($A145,parlvotes_lh!$A$11:$ZZ$209,206,FALSE)=0,"",VLOOKUP($A145,parlvotes_lh!$A$11:$ZZ$209,206,FALSE)))</f>
        <v/>
      </c>
      <c r="U145" s="235" t="str">
        <f>IF(ISERROR(VLOOKUP($A145,parlvotes_lh!$A$11:$ZZ$209,226,FALSE))=TRUE,"",IF(VLOOKUP($A145,parlvotes_lh!$A$11:$ZZ$209,226,FALSE)=0,"",VLOOKUP($A145,parlvotes_lh!$A$11:$ZZ$209,226,FALSE)))</f>
        <v/>
      </c>
      <c r="V145" s="235" t="str">
        <f>IF(ISERROR(VLOOKUP($A145,parlvotes_lh!$A$11:$ZZ$209,246,FALSE))=TRUE,"",IF(VLOOKUP($A145,parlvotes_lh!$A$11:$ZZ$209,246,FALSE)=0,"",VLOOKUP($A145,parlvotes_lh!$A$11:$ZZ$209,246,FALSE)))</f>
        <v/>
      </c>
      <c r="W145" s="235" t="str">
        <f>IF(ISERROR(VLOOKUP($A145,parlvotes_lh!$A$11:$ZZ$209,266,FALSE))=TRUE,"",IF(VLOOKUP($A145,parlvotes_lh!$A$11:$ZZ$209,266,FALSE)=0,"",VLOOKUP($A145,parlvotes_lh!$A$11:$ZZ$209,266,FALSE)))</f>
        <v/>
      </c>
      <c r="X145" s="235" t="str">
        <f>IF(ISERROR(VLOOKUP($A145,parlvotes_lh!$A$11:$ZZ$209,286,FALSE))=TRUE,"",IF(VLOOKUP($A145,parlvotes_lh!$A$11:$ZZ$209,286,FALSE)=0,"",VLOOKUP($A145,parlvotes_lh!$A$11:$ZZ$209,286,FALSE)))</f>
        <v/>
      </c>
      <c r="Y145" s="235" t="str">
        <f>IF(ISERROR(VLOOKUP($A145,parlvotes_lh!$A$11:$ZZ$209,306,FALSE))=TRUE,"",IF(VLOOKUP($A145,parlvotes_lh!$A$11:$ZZ$209,306,FALSE)=0,"",VLOOKUP($A145,parlvotes_lh!$A$11:$ZZ$209,306,FALSE)))</f>
        <v/>
      </c>
      <c r="Z145" s="235" t="str">
        <f>IF(ISERROR(VLOOKUP($A145,parlvotes_lh!$A$11:$ZZ$209,326,FALSE))=TRUE,"",IF(VLOOKUP($A145,parlvotes_lh!$A$11:$ZZ$209,326,FALSE)=0,"",VLOOKUP($A145,parlvotes_lh!$A$11:$ZZ$209,326,FALSE)))</f>
        <v/>
      </c>
      <c r="AA145" s="235" t="str">
        <f>IF(ISERROR(VLOOKUP($A145,parlvotes_lh!$A$11:$ZZ$209,346,FALSE))=TRUE,"",IF(VLOOKUP($A145,parlvotes_lh!$A$11:$ZZ$209,346,FALSE)=0,"",VLOOKUP($A145,parlvotes_lh!$A$11:$ZZ$209,346,FALSE)))</f>
        <v/>
      </c>
      <c r="AB145" s="235" t="str">
        <f>IF(ISERROR(VLOOKUP($A145,parlvotes_lh!$A$11:$ZZ$209,366,FALSE))=TRUE,"",IF(VLOOKUP($A145,parlvotes_lh!$A$11:$ZZ$209,366,FALSE)=0,"",VLOOKUP($A145,parlvotes_lh!$A$11:$ZZ$209,366,FALSE)))</f>
        <v/>
      </c>
      <c r="AC145" s="235" t="str">
        <f>IF(ISERROR(VLOOKUP($A145,parlvotes_lh!$A$11:$ZZ$209,386,FALSE))=TRUE,"",IF(VLOOKUP($A145,parlvotes_lh!$A$11:$ZZ$209,386,FALSE)=0,"",VLOOKUP($A145,parlvotes_lh!$A$11:$ZZ$209,386,FALSE)))</f>
        <v/>
      </c>
    </row>
    <row r="146" spans="1:29" ht="13.5" customHeight="1">
      <c r="A146" s="229"/>
      <c r="B146" s="127" t="str">
        <f>IF(A146="","",MID(info_weblinks!$C$3,32,3))</f>
        <v/>
      </c>
      <c r="C146" s="127" t="str">
        <f>IF(info_parties!G155="","",info_parties!G155)</f>
        <v/>
      </c>
      <c r="D146" s="127" t="str">
        <f>IF(info_parties!K155="","",info_parties!K155)</f>
        <v/>
      </c>
      <c r="E146" s="127" t="str">
        <f>IF(info_parties!H155="","",info_parties!H155)</f>
        <v/>
      </c>
      <c r="F146" s="230" t="str">
        <f t="shared" si="8"/>
        <v/>
      </c>
      <c r="G146" s="231" t="str">
        <f t="shared" si="9"/>
        <v/>
      </c>
      <c r="H146" s="232" t="str">
        <f t="shared" si="10"/>
        <v/>
      </c>
      <c r="I146" s="233" t="str">
        <f t="shared" si="11"/>
        <v/>
      </c>
      <c r="J146" s="234" t="str">
        <f>IF(ISERROR(VLOOKUP($A146,parlvotes_lh!$A$11:$ZZ$209,6,FALSE))=TRUE,"",IF(VLOOKUP($A146,parlvotes_lh!$A$11:$ZZ$209,6,FALSE)=0,"",VLOOKUP($A146,parlvotes_lh!$A$11:$ZZ$209,6,FALSE)))</f>
        <v/>
      </c>
      <c r="K146" s="234" t="str">
        <f>IF(ISERROR(VLOOKUP($A146,parlvotes_lh!$A$11:$ZZ$209,26,FALSE))=TRUE,"",IF(VLOOKUP($A146,parlvotes_lh!$A$11:$ZZ$209,26,FALSE)=0,"",VLOOKUP($A146,parlvotes_lh!$A$11:$ZZ$209,26,FALSE)))</f>
        <v/>
      </c>
      <c r="L146" s="234" t="str">
        <f>IF(ISERROR(VLOOKUP($A146,parlvotes_lh!$A$11:$ZZ$209,46,FALSE))=TRUE,"",IF(VLOOKUP($A146,parlvotes_lh!$A$11:$ZZ$209,46,FALSE)=0,"",VLOOKUP($A146,parlvotes_lh!$A$11:$ZZ$209,46,FALSE)))</f>
        <v/>
      </c>
      <c r="M146" s="234" t="str">
        <f>IF(ISERROR(VLOOKUP($A146,parlvotes_lh!$A$11:$ZZ$209,66,FALSE))=TRUE,"",IF(VLOOKUP($A146,parlvotes_lh!$A$11:$ZZ$209,66,FALSE)=0,"",VLOOKUP($A146,parlvotes_lh!$A$11:$ZZ$209,66,FALSE)))</f>
        <v/>
      </c>
      <c r="N146" s="234" t="str">
        <f>IF(ISERROR(VLOOKUP($A146,parlvotes_lh!$A$11:$ZZ$209,86,FALSE))=TRUE,"",IF(VLOOKUP($A146,parlvotes_lh!$A$11:$ZZ$209,86,FALSE)=0,"",VLOOKUP($A146,parlvotes_lh!$A$11:$ZZ$209,86,FALSE)))</f>
        <v/>
      </c>
      <c r="O146" s="234" t="str">
        <f>IF(ISERROR(VLOOKUP($A146,parlvotes_lh!$A$11:$ZZ$209,106,FALSE))=TRUE,"",IF(VLOOKUP($A146,parlvotes_lh!$A$11:$ZZ$209,106,FALSE)=0,"",VLOOKUP($A146,parlvotes_lh!$A$11:$ZZ$209,106,FALSE)))</f>
        <v/>
      </c>
      <c r="P146" s="234" t="str">
        <f>IF(ISERROR(VLOOKUP($A146,parlvotes_lh!$A$11:$ZZ$209,126,FALSE))=TRUE,"",IF(VLOOKUP($A146,parlvotes_lh!$A$11:$ZZ$209,126,FALSE)=0,"",VLOOKUP($A146,parlvotes_lh!$A$11:$ZZ$209,126,FALSE)))</f>
        <v/>
      </c>
      <c r="Q146" s="235" t="str">
        <f>IF(ISERROR(VLOOKUP($A146,parlvotes_lh!$A$11:$ZZ$209,146,FALSE))=TRUE,"",IF(VLOOKUP($A146,parlvotes_lh!$A$11:$ZZ$209,146,FALSE)=0,"",VLOOKUP($A146,parlvotes_lh!$A$11:$ZZ$209,146,FALSE)))</f>
        <v/>
      </c>
      <c r="R146" s="235" t="str">
        <f>IF(ISERROR(VLOOKUP($A146,parlvotes_lh!$A$11:$ZZ$209,166,FALSE))=TRUE,"",IF(VLOOKUP($A146,parlvotes_lh!$A$11:$ZZ$209,166,FALSE)=0,"",VLOOKUP($A146,parlvotes_lh!$A$11:$ZZ$209,166,FALSE)))</f>
        <v/>
      </c>
      <c r="S146" s="235" t="str">
        <f>IF(ISERROR(VLOOKUP($A146,parlvotes_lh!$A$11:$ZZ$209,186,FALSE))=TRUE,"",IF(VLOOKUP($A146,parlvotes_lh!$A$11:$ZZ$209,186,FALSE)=0,"",VLOOKUP($A146,parlvotes_lh!$A$11:$ZZ$209,186,FALSE)))</f>
        <v/>
      </c>
      <c r="T146" s="235" t="str">
        <f>IF(ISERROR(VLOOKUP($A146,parlvotes_lh!$A$11:$ZZ$209,206,FALSE))=TRUE,"",IF(VLOOKUP($A146,parlvotes_lh!$A$11:$ZZ$209,206,FALSE)=0,"",VLOOKUP($A146,parlvotes_lh!$A$11:$ZZ$209,206,FALSE)))</f>
        <v/>
      </c>
      <c r="U146" s="235" t="str">
        <f>IF(ISERROR(VLOOKUP($A146,parlvotes_lh!$A$11:$ZZ$209,226,FALSE))=TRUE,"",IF(VLOOKUP($A146,parlvotes_lh!$A$11:$ZZ$209,226,FALSE)=0,"",VLOOKUP($A146,parlvotes_lh!$A$11:$ZZ$209,226,FALSE)))</f>
        <v/>
      </c>
      <c r="V146" s="235" t="str">
        <f>IF(ISERROR(VLOOKUP($A146,parlvotes_lh!$A$11:$ZZ$209,246,FALSE))=TRUE,"",IF(VLOOKUP($A146,parlvotes_lh!$A$11:$ZZ$209,246,FALSE)=0,"",VLOOKUP($A146,parlvotes_lh!$A$11:$ZZ$209,246,FALSE)))</f>
        <v/>
      </c>
      <c r="W146" s="235" t="str">
        <f>IF(ISERROR(VLOOKUP($A146,parlvotes_lh!$A$11:$ZZ$209,266,FALSE))=TRUE,"",IF(VLOOKUP($A146,parlvotes_lh!$A$11:$ZZ$209,266,FALSE)=0,"",VLOOKUP($A146,parlvotes_lh!$A$11:$ZZ$209,266,FALSE)))</f>
        <v/>
      </c>
      <c r="X146" s="235" t="str">
        <f>IF(ISERROR(VLOOKUP($A146,parlvotes_lh!$A$11:$ZZ$209,286,FALSE))=TRUE,"",IF(VLOOKUP($A146,parlvotes_lh!$A$11:$ZZ$209,286,FALSE)=0,"",VLOOKUP($A146,parlvotes_lh!$A$11:$ZZ$209,286,FALSE)))</f>
        <v/>
      </c>
      <c r="Y146" s="235" t="str">
        <f>IF(ISERROR(VLOOKUP($A146,parlvotes_lh!$A$11:$ZZ$209,306,FALSE))=TRUE,"",IF(VLOOKUP($A146,parlvotes_lh!$A$11:$ZZ$209,306,FALSE)=0,"",VLOOKUP($A146,parlvotes_lh!$A$11:$ZZ$209,306,FALSE)))</f>
        <v/>
      </c>
      <c r="Z146" s="235" t="str">
        <f>IF(ISERROR(VLOOKUP($A146,parlvotes_lh!$A$11:$ZZ$209,326,FALSE))=TRUE,"",IF(VLOOKUP($A146,parlvotes_lh!$A$11:$ZZ$209,326,FALSE)=0,"",VLOOKUP($A146,parlvotes_lh!$A$11:$ZZ$209,326,FALSE)))</f>
        <v/>
      </c>
      <c r="AA146" s="235" t="str">
        <f>IF(ISERROR(VLOOKUP($A146,parlvotes_lh!$A$11:$ZZ$209,346,FALSE))=TRUE,"",IF(VLOOKUP($A146,parlvotes_lh!$A$11:$ZZ$209,346,FALSE)=0,"",VLOOKUP($A146,parlvotes_lh!$A$11:$ZZ$209,346,FALSE)))</f>
        <v/>
      </c>
      <c r="AB146" s="235" t="str">
        <f>IF(ISERROR(VLOOKUP($A146,parlvotes_lh!$A$11:$ZZ$209,366,FALSE))=TRUE,"",IF(VLOOKUP($A146,parlvotes_lh!$A$11:$ZZ$209,366,FALSE)=0,"",VLOOKUP($A146,parlvotes_lh!$A$11:$ZZ$209,366,FALSE)))</f>
        <v/>
      </c>
      <c r="AC146" s="235" t="str">
        <f>IF(ISERROR(VLOOKUP($A146,parlvotes_lh!$A$11:$ZZ$209,386,FALSE))=TRUE,"",IF(VLOOKUP($A146,parlvotes_lh!$A$11:$ZZ$209,386,FALSE)=0,"",VLOOKUP($A146,parlvotes_lh!$A$11:$ZZ$209,386,FALSE)))</f>
        <v/>
      </c>
    </row>
    <row r="147" spans="1:29" ht="13.5" customHeight="1">
      <c r="A147" s="229"/>
      <c r="B147" s="127" t="str">
        <f>IF(A147="","",MID(info_weblinks!$C$3,32,3))</f>
        <v/>
      </c>
      <c r="C147" s="127" t="str">
        <f>IF(info_parties!G156="","",info_parties!G156)</f>
        <v/>
      </c>
      <c r="D147" s="127" t="str">
        <f>IF(info_parties!K156="","",info_parties!K156)</f>
        <v/>
      </c>
      <c r="E147" s="127" t="str">
        <f>IF(info_parties!H156="","",info_parties!H156)</f>
        <v/>
      </c>
      <c r="F147" s="230" t="str">
        <f t="shared" si="8"/>
        <v/>
      </c>
      <c r="G147" s="231" t="str">
        <f t="shared" si="9"/>
        <v/>
      </c>
      <c r="H147" s="232" t="str">
        <f t="shared" si="10"/>
        <v/>
      </c>
      <c r="I147" s="233" t="str">
        <f t="shared" si="11"/>
        <v/>
      </c>
      <c r="J147" s="234" t="str">
        <f>IF(ISERROR(VLOOKUP($A147,parlvotes_lh!$A$11:$ZZ$209,6,FALSE))=TRUE,"",IF(VLOOKUP($A147,parlvotes_lh!$A$11:$ZZ$209,6,FALSE)=0,"",VLOOKUP($A147,parlvotes_lh!$A$11:$ZZ$209,6,FALSE)))</f>
        <v/>
      </c>
      <c r="K147" s="234" t="str">
        <f>IF(ISERROR(VLOOKUP($A147,parlvotes_lh!$A$11:$ZZ$209,26,FALSE))=TRUE,"",IF(VLOOKUP($A147,parlvotes_lh!$A$11:$ZZ$209,26,FALSE)=0,"",VLOOKUP($A147,parlvotes_lh!$A$11:$ZZ$209,26,FALSE)))</f>
        <v/>
      </c>
      <c r="L147" s="234" t="str">
        <f>IF(ISERROR(VLOOKUP($A147,parlvotes_lh!$A$11:$ZZ$209,46,FALSE))=TRUE,"",IF(VLOOKUP($A147,parlvotes_lh!$A$11:$ZZ$209,46,FALSE)=0,"",VLOOKUP($A147,parlvotes_lh!$A$11:$ZZ$209,46,FALSE)))</f>
        <v/>
      </c>
      <c r="M147" s="234" t="str">
        <f>IF(ISERROR(VLOOKUP($A147,parlvotes_lh!$A$11:$ZZ$209,66,FALSE))=TRUE,"",IF(VLOOKUP($A147,parlvotes_lh!$A$11:$ZZ$209,66,FALSE)=0,"",VLOOKUP($A147,parlvotes_lh!$A$11:$ZZ$209,66,FALSE)))</f>
        <v/>
      </c>
      <c r="N147" s="234" t="str">
        <f>IF(ISERROR(VLOOKUP($A147,parlvotes_lh!$A$11:$ZZ$209,86,FALSE))=TRUE,"",IF(VLOOKUP($A147,parlvotes_lh!$A$11:$ZZ$209,86,FALSE)=0,"",VLOOKUP($A147,parlvotes_lh!$A$11:$ZZ$209,86,FALSE)))</f>
        <v/>
      </c>
      <c r="O147" s="234" t="str">
        <f>IF(ISERROR(VLOOKUP($A147,parlvotes_lh!$A$11:$ZZ$209,106,FALSE))=TRUE,"",IF(VLOOKUP($A147,parlvotes_lh!$A$11:$ZZ$209,106,FALSE)=0,"",VLOOKUP($A147,parlvotes_lh!$A$11:$ZZ$209,106,FALSE)))</f>
        <v/>
      </c>
      <c r="P147" s="234" t="str">
        <f>IF(ISERROR(VLOOKUP($A147,parlvotes_lh!$A$11:$ZZ$209,126,FALSE))=TRUE,"",IF(VLOOKUP($A147,parlvotes_lh!$A$11:$ZZ$209,126,FALSE)=0,"",VLOOKUP($A147,parlvotes_lh!$A$11:$ZZ$209,126,FALSE)))</f>
        <v/>
      </c>
      <c r="Q147" s="235" t="str">
        <f>IF(ISERROR(VLOOKUP($A147,parlvotes_lh!$A$11:$ZZ$209,146,FALSE))=TRUE,"",IF(VLOOKUP($A147,parlvotes_lh!$A$11:$ZZ$209,146,FALSE)=0,"",VLOOKUP($A147,parlvotes_lh!$A$11:$ZZ$209,146,FALSE)))</f>
        <v/>
      </c>
      <c r="R147" s="235" t="str">
        <f>IF(ISERROR(VLOOKUP($A147,parlvotes_lh!$A$11:$ZZ$209,166,FALSE))=TRUE,"",IF(VLOOKUP($A147,parlvotes_lh!$A$11:$ZZ$209,166,FALSE)=0,"",VLOOKUP($A147,parlvotes_lh!$A$11:$ZZ$209,166,FALSE)))</f>
        <v/>
      </c>
      <c r="S147" s="235" t="str">
        <f>IF(ISERROR(VLOOKUP($A147,parlvotes_lh!$A$11:$ZZ$209,186,FALSE))=TRUE,"",IF(VLOOKUP($A147,parlvotes_lh!$A$11:$ZZ$209,186,FALSE)=0,"",VLOOKUP($A147,parlvotes_lh!$A$11:$ZZ$209,186,FALSE)))</f>
        <v/>
      </c>
      <c r="T147" s="235" t="str">
        <f>IF(ISERROR(VLOOKUP($A147,parlvotes_lh!$A$11:$ZZ$209,206,FALSE))=TRUE,"",IF(VLOOKUP($A147,parlvotes_lh!$A$11:$ZZ$209,206,FALSE)=0,"",VLOOKUP($A147,parlvotes_lh!$A$11:$ZZ$209,206,FALSE)))</f>
        <v/>
      </c>
      <c r="U147" s="235" t="str">
        <f>IF(ISERROR(VLOOKUP($A147,parlvotes_lh!$A$11:$ZZ$209,226,FALSE))=TRUE,"",IF(VLOOKUP($A147,parlvotes_lh!$A$11:$ZZ$209,226,FALSE)=0,"",VLOOKUP($A147,parlvotes_lh!$A$11:$ZZ$209,226,FALSE)))</f>
        <v/>
      </c>
      <c r="V147" s="235" t="str">
        <f>IF(ISERROR(VLOOKUP($A147,parlvotes_lh!$A$11:$ZZ$209,246,FALSE))=TRUE,"",IF(VLOOKUP($A147,parlvotes_lh!$A$11:$ZZ$209,246,FALSE)=0,"",VLOOKUP($A147,parlvotes_lh!$A$11:$ZZ$209,246,FALSE)))</f>
        <v/>
      </c>
      <c r="W147" s="235" t="str">
        <f>IF(ISERROR(VLOOKUP($A147,parlvotes_lh!$A$11:$ZZ$209,266,FALSE))=TRUE,"",IF(VLOOKUP($A147,parlvotes_lh!$A$11:$ZZ$209,266,FALSE)=0,"",VLOOKUP($A147,parlvotes_lh!$A$11:$ZZ$209,266,FALSE)))</f>
        <v/>
      </c>
      <c r="X147" s="235" t="str">
        <f>IF(ISERROR(VLOOKUP($A147,parlvotes_lh!$A$11:$ZZ$209,286,FALSE))=TRUE,"",IF(VLOOKUP($A147,parlvotes_lh!$A$11:$ZZ$209,286,FALSE)=0,"",VLOOKUP($A147,parlvotes_lh!$A$11:$ZZ$209,286,FALSE)))</f>
        <v/>
      </c>
      <c r="Y147" s="235" t="str">
        <f>IF(ISERROR(VLOOKUP($A147,parlvotes_lh!$A$11:$ZZ$209,306,FALSE))=TRUE,"",IF(VLOOKUP($A147,parlvotes_lh!$A$11:$ZZ$209,306,FALSE)=0,"",VLOOKUP($A147,parlvotes_lh!$A$11:$ZZ$209,306,FALSE)))</f>
        <v/>
      </c>
      <c r="Z147" s="235" t="str">
        <f>IF(ISERROR(VLOOKUP($A147,parlvotes_lh!$A$11:$ZZ$209,326,FALSE))=TRUE,"",IF(VLOOKUP($A147,parlvotes_lh!$A$11:$ZZ$209,326,FALSE)=0,"",VLOOKUP($A147,parlvotes_lh!$A$11:$ZZ$209,326,FALSE)))</f>
        <v/>
      </c>
      <c r="AA147" s="235" t="str">
        <f>IF(ISERROR(VLOOKUP($A147,parlvotes_lh!$A$11:$ZZ$209,346,FALSE))=TRUE,"",IF(VLOOKUP($A147,parlvotes_lh!$A$11:$ZZ$209,346,FALSE)=0,"",VLOOKUP($A147,parlvotes_lh!$A$11:$ZZ$209,346,FALSE)))</f>
        <v/>
      </c>
      <c r="AB147" s="235" t="str">
        <f>IF(ISERROR(VLOOKUP($A147,parlvotes_lh!$A$11:$ZZ$209,366,FALSE))=TRUE,"",IF(VLOOKUP($A147,parlvotes_lh!$A$11:$ZZ$209,366,FALSE)=0,"",VLOOKUP($A147,parlvotes_lh!$A$11:$ZZ$209,366,FALSE)))</f>
        <v/>
      </c>
      <c r="AC147" s="235" t="str">
        <f>IF(ISERROR(VLOOKUP($A147,parlvotes_lh!$A$11:$ZZ$209,386,FALSE))=TRUE,"",IF(VLOOKUP($A147,parlvotes_lh!$A$11:$ZZ$209,386,FALSE)=0,"",VLOOKUP($A147,parlvotes_lh!$A$11:$ZZ$209,386,FALSE)))</f>
        <v/>
      </c>
    </row>
    <row r="148" spans="1:29" ht="13.5" customHeight="1">
      <c r="A148" s="229"/>
      <c r="B148" s="127" t="str">
        <f>IF(A148="","",MID(info_weblinks!$C$3,32,3))</f>
        <v/>
      </c>
      <c r="C148" s="127" t="str">
        <f>IF(info_parties!G157="","",info_parties!G157)</f>
        <v/>
      </c>
      <c r="D148" s="127" t="str">
        <f>IF(info_parties!K157="","",info_parties!K157)</f>
        <v/>
      </c>
      <c r="E148" s="127" t="str">
        <f>IF(info_parties!H157="","",info_parties!H157)</f>
        <v/>
      </c>
      <c r="F148" s="230" t="str">
        <f t="shared" si="8"/>
        <v/>
      </c>
      <c r="G148" s="231" t="str">
        <f t="shared" si="9"/>
        <v/>
      </c>
      <c r="H148" s="232" t="str">
        <f t="shared" si="10"/>
        <v/>
      </c>
      <c r="I148" s="233" t="str">
        <f t="shared" si="11"/>
        <v/>
      </c>
      <c r="J148" s="234" t="str">
        <f>IF(ISERROR(VLOOKUP($A148,parlvotes_lh!$A$11:$ZZ$209,6,FALSE))=TRUE,"",IF(VLOOKUP($A148,parlvotes_lh!$A$11:$ZZ$209,6,FALSE)=0,"",VLOOKUP($A148,parlvotes_lh!$A$11:$ZZ$209,6,FALSE)))</f>
        <v/>
      </c>
      <c r="K148" s="234" t="str">
        <f>IF(ISERROR(VLOOKUP($A148,parlvotes_lh!$A$11:$ZZ$209,26,FALSE))=TRUE,"",IF(VLOOKUP($A148,parlvotes_lh!$A$11:$ZZ$209,26,FALSE)=0,"",VLOOKUP($A148,parlvotes_lh!$A$11:$ZZ$209,26,FALSE)))</f>
        <v/>
      </c>
      <c r="L148" s="234" t="str">
        <f>IF(ISERROR(VLOOKUP($A148,parlvotes_lh!$A$11:$ZZ$209,46,FALSE))=TRUE,"",IF(VLOOKUP($A148,parlvotes_lh!$A$11:$ZZ$209,46,FALSE)=0,"",VLOOKUP($A148,parlvotes_lh!$A$11:$ZZ$209,46,FALSE)))</f>
        <v/>
      </c>
      <c r="M148" s="234" t="str">
        <f>IF(ISERROR(VLOOKUP($A148,parlvotes_lh!$A$11:$ZZ$209,66,FALSE))=TRUE,"",IF(VLOOKUP($A148,parlvotes_lh!$A$11:$ZZ$209,66,FALSE)=0,"",VLOOKUP($A148,parlvotes_lh!$A$11:$ZZ$209,66,FALSE)))</f>
        <v/>
      </c>
      <c r="N148" s="234" t="str">
        <f>IF(ISERROR(VLOOKUP($A148,parlvotes_lh!$A$11:$ZZ$209,86,FALSE))=TRUE,"",IF(VLOOKUP($A148,parlvotes_lh!$A$11:$ZZ$209,86,FALSE)=0,"",VLOOKUP($A148,parlvotes_lh!$A$11:$ZZ$209,86,FALSE)))</f>
        <v/>
      </c>
      <c r="O148" s="234" t="str">
        <f>IF(ISERROR(VLOOKUP($A148,parlvotes_lh!$A$11:$ZZ$209,106,FALSE))=TRUE,"",IF(VLOOKUP($A148,parlvotes_lh!$A$11:$ZZ$209,106,FALSE)=0,"",VLOOKUP($A148,parlvotes_lh!$A$11:$ZZ$209,106,FALSE)))</f>
        <v/>
      </c>
      <c r="P148" s="234" t="str">
        <f>IF(ISERROR(VLOOKUP($A148,parlvotes_lh!$A$11:$ZZ$209,126,FALSE))=TRUE,"",IF(VLOOKUP($A148,parlvotes_lh!$A$11:$ZZ$209,126,FALSE)=0,"",VLOOKUP($A148,parlvotes_lh!$A$11:$ZZ$209,126,FALSE)))</f>
        <v/>
      </c>
      <c r="Q148" s="235" t="str">
        <f>IF(ISERROR(VLOOKUP($A148,parlvotes_lh!$A$11:$ZZ$209,146,FALSE))=TRUE,"",IF(VLOOKUP($A148,parlvotes_lh!$A$11:$ZZ$209,146,FALSE)=0,"",VLOOKUP($A148,parlvotes_lh!$A$11:$ZZ$209,146,FALSE)))</f>
        <v/>
      </c>
      <c r="R148" s="235" t="str">
        <f>IF(ISERROR(VLOOKUP($A148,parlvotes_lh!$A$11:$ZZ$209,166,FALSE))=TRUE,"",IF(VLOOKUP($A148,parlvotes_lh!$A$11:$ZZ$209,166,FALSE)=0,"",VLOOKUP($A148,parlvotes_lh!$A$11:$ZZ$209,166,FALSE)))</f>
        <v/>
      </c>
      <c r="S148" s="235" t="str">
        <f>IF(ISERROR(VLOOKUP($A148,parlvotes_lh!$A$11:$ZZ$209,186,FALSE))=TRUE,"",IF(VLOOKUP($A148,parlvotes_lh!$A$11:$ZZ$209,186,FALSE)=0,"",VLOOKUP($A148,parlvotes_lh!$A$11:$ZZ$209,186,FALSE)))</f>
        <v/>
      </c>
      <c r="T148" s="235" t="str">
        <f>IF(ISERROR(VLOOKUP($A148,parlvotes_lh!$A$11:$ZZ$209,206,FALSE))=TRUE,"",IF(VLOOKUP($A148,parlvotes_lh!$A$11:$ZZ$209,206,FALSE)=0,"",VLOOKUP($A148,parlvotes_lh!$A$11:$ZZ$209,206,FALSE)))</f>
        <v/>
      </c>
      <c r="U148" s="235" t="str">
        <f>IF(ISERROR(VLOOKUP($A148,parlvotes_lh!$A$11:$ZZ$209,226,FALSE))=TRUE,"",IF(VLOOKUP($A148,parlvotes_lh!$A$11:$ZZ$209,226,FALSE)=0,"",VLOOKUP($A148,parlvotes_lh!$A$11:$ZZ$209,226,FALSE)))</f>
        <v/>
      </c>
      <c r="V148" s="235" t="str">
        <f>IF(ISERROR(VLOOKUP($A148,parlvotes_lh!$A$11:$ZZ$209,246,FALSE))=TRUE,"",IF(VLOOKUP($A148,parlvotes_lh!$A$11:$ZZ$209,246,FALSE)=0,"",VLOOKUP($A148,parlvotes_lh!$A$11:$ZZ$209,246,FALSE)))</f>
        <v/>
      </c>
      <c r="W148" s="235" t="str">
        <f>IF(ISERROR(VLOOKUP($A148,parlvotes_lh!$A$11:$ZZ$209,266,FALSE))=TRUE,"",IF(VLOOKUP($A148,parlvotes_lh!$A$11:$ZZ$209,266,FALSE)=0,"",VLOOKUP($A148,parlvotes_lh!$A$11:$ZZ$209,266,FALSE)))</f>
        <v/>
      </c>
      <c r="X148" s="235" t="str">
        <f>IF(ISERROR(VLOOKUP($A148,parlvotes_lh!$A$11:$ZZ$209,286,FALSE))=TRUE,"",IF(VLOOKUP($A148,parlvotes_lh!$A$11:$ZZ$209,286,FALSE)=0,"",VLOOKUP($A148,parlvotes_lh!$A$11:$ZZ$209,286,FALSE)))</f>
        <v/>
      </c>
      <c r="Y148" s="235" t="str">
        <f>IF(ISERROR(VLOOKUP($A148,parlvotes_lh!$A$11:$ZZ$209,306,FALSE))=TRUE,"",IF(VLOOKUP($A148,parlvotes_lh!$A$11:$ZZ$209,306,FALSE)=0,"",VLOOKUP($A148,parlvotes_lh!$A$11:$ZZ$209,306,FALSE)))</f>
        <v/>
      </c>
      <c r="Z148" s="235" t="str">
        <f>IF(ISERROR(VLOOKUP($A148,parlvotes_lh!$A$11:$ZZ$209,326,FALSE))=TRUE,"",IF(VLOOKUP($A148,parlvotes_lh!$A$11:$ZZ$209,326,FALSE)=0,"",VLOOKUP($A148,parlvotes_lh!$A$11:$ZZ$209,326,FALSE)))</f>
        <v/>
      </c>
      <c r="AA148" s="235" t="str">
        <f>IF(ISERROR(VLOOKUP($A148,parlvotes_lh!$A$11:$ZZ$209,346,FALSE))=TRUE,"",IF(VLOOKUP($A148,parlvotes_lh!$A$11:$ZZ$209,346,FALSE)=0,"",VLOOKUP($A148,parlvotes_lh!$A$11:$ZZ$209,346,FALSE)))</f>
        <v/>
      </c>
      <c r="AB148" s="235" t="str">
        <f>IF(ISERROR(VLOOKUP($A148,parlvotes_lh!$A$11:$ZZ$209,366,FALSE))=TRUE,"",IF(VLOOKUP($A148,parlvotes_lh!$A$11:$ZZ$209,366,FALSE)=0,"",VLOOKUP($A148,parlvotes_lh!$A$11:$ZZ$209,366,FALSE)))</f>
        <v/>
      </c>
      <c r="AC148" s="235" t="str">
        <f>IF(ISERROR(VLOOKUP($A148,parlvotes_lh!$A$11:$ZZ$209,386,FALSE))=TRUE,"",IF(VLOOKUP($A148,parlvotes_lh!$A$11:$ZZ$209,386,FALSE)=0,"",VLOOKUP($A148,parlvotes_lh!$A$11:$ZZ$209,386,FALSE)))</f>
        <v/>
      </c>
    </row>
    <row r="149" spans="1:29" ht="13.5" customHeight="1">
      <c r="A149" s="229"/>
      <c r="B149" s="127" t="str">
        <f>IF(A149="","",MID(info_weblinks!$C$3,32,3))</f>
        <v/>
      </c>
      <c r="C149" s="127" t="str">
        <f>IF(info_parties!G158="","",info_parties!G158)</f>
        <v/>
      </c>
      <c r="D149" s="127" t="str">
        <f>IF(info_parties!K158="","",info_parties!K158)</f>
        <v/>
      </c>
      <c r="E149" s="127" t="str">
        <f>IF(info_parties!H158="","",info_parties!H158)</f>
        <v/>
      </c>
      <c r="F149" s="230" t="str">
        <f t="shared" si="8"/>
        <v/>
      </c>
      <c r="G149" s="231" t="str">
        <f t="shared" si="9"/>
        <v/>
      </c>
      <c r="H149" s="232" t="str">
        <f t="shared" si="10"/>
        <v/>
      </c>
      <c r="I149" s="233" t="str">
        <f t="shared" si="11"/>
        <v/>
      </c>
      <c r="J149" s="234" t="str">
        <f>IF(ISERROR(VLOOKUP($A149,parlvotes_lh!$A$11:$ZZ$209,6,FALSE))=TRUE,"",IF(VLOOKUP($A149,parlvotes_lh!$A$11:$ZZ$209,6,FALSE)=0,"",VLOOKUP($A149,parlvotes_lh!$A$11:$ZZ$209,6,FALSE)))</f>
        <v/>
      </c>
      <c r="K149" s="234" t="str">
        <f>IF(ISERROR(VLOOKUP($A149,parlvotes_lh!$A$11:$ZZ$209,26,FALSE))=TRUE,"",IF(VLOOKUP($A149,parlvotes_lh!$A$11:$ZZ$209,26,FALSE)=0,"",VLOOKUP($A149,parlvotes_lh!$A$11:$ZZ$209,26,FALSE)))</f>
        <v/>
      </c>
      <c r="L149" s="234" t="str">
        <f>IF(ISERROR(VLOOKUP($A149,parlvotes_lh!$A$11:$ZZ$209,46,FALSE))=TRUE,"",IF(VLOOKUP($A149,parlvotes_lh!$A$11:$ZZ$209,46,FALSE)=0,"",VLOOKUP($A149,parlvotes_lh!$A$11:$ZZ$209,46,FALSE)))</f>
        <v/>
      </c>
      <c r="M149" s="234" t="str">
        <f>IF(ISERROR(VLOOKUP($A149,parlvotes_lh!$A$11:$ZZ$209,66,FALSE))=TRUE,"",IF(VLOOKUP($A149,parlvotes_lh!$A$11:$ZZ$209,66,FALSE)=0,"",VLOOKUP($A149,parlvotes_lh!$A$11:$ZZ$209,66,FALSE)))</f>
        <v/>
      </c>
      <c r="N149" s="234" t="str">
        <f>IF(ISERROR(VLOOKUP($A149,parlvotes_lh!$A$11:$ZZ$209,86,FALSE))=TRUE,"",IF(VLOOKUP($A149,parlvotes_lh!$A$11:$ZZ$209,86,FALSE)=0,"",VLOOKUP($A149,parlvotes_lh!$A$11:$ZZ$209,86,FALSE)))</f>
        <v/>
      </c>
      <c r="O149" s="234" t="str">
        <f>IF(ISERROR(VLOOKUP($A149,parlvotes_lh!$A$11:$ZZ$209,106,FALSE))=TRUE,"",IF(VLOOKUP($A149,parlvotes_lh!$A$11:$ZZ$209,106,FALSE)=0,"",VLOOKUP($A149,parlvotes_lh!$A$11:$ZZ$209,106,FALSE)))</f>
        <v/>
      </c>
      <c r="P149" s="234" t="str">
        <f>IF(ISERROR(VLOOKUP($A149,parlvotes_lh!$A$11:$ZZ$209,126,FALSE))=TRUE,"",IF(VLOOKUP($A149,parlvotes_lh!$A$11:$ZZ$209,126,FALSE)=0,"",VLOOKUP($A149,parlvotes_lh!$A$11:$ZZ$209,126,FALSE)))</f>
        <v/>
      </c>
      <c r="Q149" s="235" t="str">
        <f>IF(ISERROR(VLOOKUP($A149,parlvotes_lh!$A$11:$ZZ$209,146,FALSE))=TRUE,"",IF(VLOOKUP($A149,parlvotes_lh!$A$11:$ZZ$209,146,FALSE)=0,"",VLOOKUP($A149,parlvotes_lh!$A$11:$ZZ$209,146,FALSE)))</f>
        <v/>
      </c>
      <c r="R149" s="235" t="str">
        <f>IF(ISERROR(VLOOKUP($A149,parlvotes_lh!$A$11:$ZZ$209,166,FALSE))=TRUE,"",IF(VLOOKUP($A149,parlvotes_lh!$A$11:$ZZ$209,166,FALSE)=0,"",VLOOKUP($A149,parlvotes_lh!$A$11:$ZZ$209,166,FALSE)))</f>
        <v/>
      </c>
      <c r="S149" s="235" t="str">
        <f>IF(ISERROR(VLOOKUP($A149,parlvotes_lh!$A$11:$ZZ$209,186,FALSE))=TRUE,"",IF(VLOOKUP($A149,parlvotes_lh!$A$11:$ZZ$209,186,FALSE)=0,"",VLOOKUP($A149,parlvotes_lh!$A$11:$ZZ$209,186,FALSE)))</f>
        <v/>
      </c>
      <c r="T149" s="235" t="str">
        <f>IF(ISERROR(VLOOKUP($A149,parlvotes_lh!$A$11:$ZZ$209,206,FALSE))=TRUE,"",IF(VLOOKUP($A149,parlvotes_lh!$A$11:$ZZ$209,206,FALSE)=0,"",VLOOKUP($A149,parlvotes_lh!$A$11:$ZZ$209,206,FALSE)))</f>
        <v/>
      </c>
      <c r="U149" s="235" t="str">
        <f>IF(ISERROR(VLOOKUP($A149,parlvotes_lh!$A$11:$ZZ$209,226,FALSE))=TRUE,"",IF(VLOOKUP($A149,parlvotes_lh!$A$11:$ZZ$209,226,FALSE)=0,"",VLOOKUP($A149,parlvotes_lh!$A$11:$ZZ$209,226,FALSE)))</f>
        <v/>
      </c>
      <c r="V149" s="235" t="str">
        <f>IF(ISERROR(VLOOKUP($A149,parlvotes_lh!$A$11:$ZZ$209,246,FALSE))=TRUE,"",IF(VLOOKUP($A149,parlvotes_lh!$A$11:$ZZ$209,246,FALSE)=0,"",VLOOKUP($A149,parlvotes_lh!$A$11:$ZZ$209,246,FALSE)))</f>
        <v/>
      </c>
      <c r="W149" s="235" t="str">
        <f>IF(ISERROR(VLOOKUP($A149,parlvotes_lh!$A$11:$ZZ$209,266,FALSE))=TRUE,"",IF(VLOOKUP($A149,parlvotes_lh!$A$11:$ZZ$209,266,FALSE)=0,"",VLOOKUP($A149,parlvotes_lh!$A$11:$ZZ$209,266,FALSE)))</f>
        <v/>
      </c>
      <c r="X149" s="235" t="str">
        <f>IF(ISERROR(VLOOKUP($A149,parlvotes_lh!$A$11:$ZZ$209,286,FALSE))=TRUE,"",IF(VLOOKUP($A149,parlvotes_lh!$A$11:$ZZ$209,286,FALSE)=0,"",VLOOKUP($A149,parlvotes_lh!$A$11:$ZZ$209,286,FALSE)))</f>
        <v/>
      </c>
      <c r="Y149" s="235" t="str">
        <f>IF(ISERROR(VLOOKUP($A149,parlvotes_lh!$A$11:$ZZ$209,306,FALSE))=TRUE,"",IF(VLOOKUP($A149,parlvotes_lh!$A$11:$ZZ$209,306,FALSE)=0,"",VLOOKUP($A149,parlvotes_lh!$A$11:$ZZ$209,306,FALSE)))</f>
        <v/>
      </c>
      <c r="Z149" s="235" t="str">
        <f>IF(ISERROR(VLOOKUP($A149,parlvotes_lh!$A$11:$ZZ$209,326,FALSE))=TRUE,"",IF(VLOOKUP($A149,parlvotes_lh!$A$11:$ZZ$209,326,FALSE)=0,"",VLOOKUP($A149,parlvotes_lh!$A$11:$ZZ$209,326,FALSE)))</f>
        <v/>
      </c>
      <c r="AA149" s="235" t="str">
        <f>IF(ISERROR(VLOOKUP($A149,parlvotes_lh!$A$11:$ZZ$209,346,FALSE))=TRUE,"",IF(VLOOKUP($A149,parlvotes_lh!$A$11:$ZZ$209,346,FALSE)=0,"",VLOOKUP($A149,parlvotes_lh!$A$11:$ZZ$209,346,FALSE)))</f>
        <v/>
      </c>
      <c r="AB149" s="235" t="str">
        <f>IF(ISERROR(VLOOKUP($A149,parlvotes_lh!$A$11:$ZZ$209,366,FALSE))=TRUE,"",IF(VLOOKUP($A149,parlvotes_lh!$A$11:$ZZ$209,366,FALSE)=0,"",VLOOKUP($A149,parlvotes_lh!$A$11:$ZZ$209,366,FALSE)))</f>
        <v/>
      </c>
      <c r="AC149" s="235" t="str">
        <f>IF(ISERROR(VLOOKUP($A149,parlvotes_lh!$A$11:$ZZ$209,386,FALSE))=TRUE,"",IF(VLOOKUP($A149,parlvotes_lh!$A$11:$ZZ$209,386,FALSE)=0,"",VLOOKUP($A149,parlvotes_lh!$A$11:$ZZ$209,386,FALSE)))</f>
        <v/>
      </c>
    </row>
    <row r="150" spans="1:29" ht="13.5" customHeight="1">
      <c r="A150" s="229"/>
      <c r="B150" s="127" t="str">
        <f>IF(A150="","",MID(info_weblinks!$C$3,32,3))</f>
        <v/>
      </c>
      <c r="C150" s="127" t="str">
        <f>IF(info_parties!G159="","",info_parties!G159)</f>
        <v/>
      </c>
      <c r="D150" s="127" t="str">
        <f>IF(info_parties!K159="","",info_parties!K159)</f>
        <v/>
      </c>
      <c r="E150" s="127" t="str">
        <f>IF(info_parties!H159="","",info_parties!H159)</f>
        <v/>
      </c>
      <c r="F150" s="230" t="str">
        <f t="shared" si="8"/>
        <v/>
      </c>
      <c r="G150" s="231" t="str">
        <f t="shared" si="9"/>
        <v/>
      </c>
      <c r="H150" s="232" t="str">
        <f t="shared" si="10"/>
        <v/>
      </c>
      <c r="I150" s="233" t="str">
        <f t="shared" si="11"/>
        <v/>
      </c>
      <c r="J150" s="234" t="str">
        <f>IF(ISERROR(VLOOKUP($A150,parlvotes_lh!$A$11:$ZZ$209,6,FALSE))=TRUE,"",IF(VLOOKUP($A150,parlvotes_lh!$A$11:$ZZ$209,6,FALSE)=0,"",VLOOKUP($A150,parlvotes_lh!$A$11:$ZZ$209,6,FALSE)))</f>
        <v/>
      </c>
      <c r="K150" s="234" t="str">
        <f>IF(ISERROR(VLOOKUP($A150,parlvotes_lh!$A$11:$ZZ$209,26,FALSE))=TRUE,"",IF(VLOOKUP($A150,parlvotes_lh!$A$11:$ZZ$209,26,FALSE)=0,"",VLOOKUP($A150,parlvotes_lh!$A$11:$ZZ$209,26,FALSE)))</f>
        <v/>
      </c>
      <c r="L150" s="234" t="str">
        <f>IF(ISERROR(VLOOKUP($A150,parlvotes_lh!$A$11:$ZZ$209,46,FALSE))=TRUE,"",IF(VLOOKUP($A150,parlvotes_lh!$A$11:$ZZ$209,46,FALSE)=0,"",VLOOKUP($A150,parlvotes_lh!$A$11:$ZZ$209,46,FALSE)))</f>
        <v/>
      </c>
      <c r="M150" s="234" t="str">
        <f>IF(ISERROR(VLOOKUP($A150,parlvotes_lh!$A$11:$ZZ$209,66,FALSE))=TRUE,"",IF(VLOOKUP($A150,parlvotes_lh!$A$11:$ZZ$209,66,FALSE)=0,"",VLOOKUP($A150,parlvotes_lh!$A$11:$ZZ$209,66,FALSE)))</f>
        <v/>
      </c>
      <c r="N150" s="234" t="str">
        <f>IF(ISERROR(VLOOKUP($A150,parlvotes_lh!$A$11:$ZZ$209,86,FALSE))=TRUE,"",IF(VLOOKUP($A150,parlvotes_lh!$A$11:$ZZ$209,86,FALSE)=0,"",VLOOKUP($A150,parlvotes_lh!$A$11:$ZZ$209,86,FALSE)))</f>
        <v/>
      </c>
      <c r="O150" s="234" t="str">
        <f>IF(ISERROR(VLOOKUP($A150,parlvotes_lh!$A$11:$ZZ$209,106,FALSE))=TRUE,"",IF(VLOOKUP($A150,parlvotes_lh!$A$11:$ZZ$209,106,FALSE)=0,"",VLOOKUP($A150,parlvotes_lh!$A$11:$ZZ$209,106,FALSE)))</f>
        <v/>
      </c>
      <c r="P150" s="234" t="str">
        <f>IF(ISERROR(VLOOKUP($A150,parlvotes_lh!$A$11:$ZZ$209,126,FALSE))=TRUE,"",IF(VLOOKUP($A150,parlvotes_lh!$A$11:$ZZ$209,126,FALSE)=0,"",VLOOKUP($A150,parlvotes_lh!$A$11:$ZZ$209,126,FALSE)))</f>
        <v/>
      </c>
      <c r="Q150" s="235" t="str">
        <f>IF(ISERROR(VLOOKUP($A150,parlvotes_lh!$A$11:$ZZ$209,146,FALSE))=TRUE,"",IF(VLOOKUP($A150,parlvotes_lh!$A$11:$ZZ$209,146,FALSE)=0,"",VLOOKUP($A150,parlvotes_lh!$A$11:$ZZ$209,146,FALSE)))</f>
        <v/>
      </c>
      <c r="R150" s="235" t="str">
        <f>IF(ISERROR(VLOOKUP($A150,parlvotes_lh!$A$11:$ZZ$209,166,FALSE))=TRUE,"",IF(VLOOKUP($A150,parlvotes_lh!$A$11:$ZZ$209,166,FALSE)=0,"",VLOOKUP($A150,parlvotes_lh!$A$11:$ZZ$209,166,FALSE)))</f>
        <v/>
      </c>
      <c r="S150" s="235" t="str">
        <f>IF(ISERROR(VLOOKUP($A150,parlvotes_lh!$A$11:$ZZ$209,186,FALSE))=TRUE,"",IF(VLOOKUP($A150,parlvotes_lh!$A$11:$ZZ$209,186,FALSE)=0,"",VLOOKUP($A150,parlvotes_lh!$A$11:$ZZ$209,186,FALSE)))</f>
        <v/>
      </c>
      <c r="T150" s="235" t="str">
        <f>IF(ISERROR(VLOOKUP($A150,parlvotes_lh!$A$11:$ZZ$209,206,FALSE))=TRUE,"",IF(VLOOKUP($A150,parlvotes_lh!$A$11:$ZZ$209,206,FALSE)=0,"",VLOOKUP($A150,parlvotes_lh!$A$11:$ZZ$209,206,FALSE)))</f>
        <v/>
      </c>
      <c r="U150" s="235" t="str">
        <f>IF(ISERROR(VLOOKUP($A150,parlvotes_lh!$A$11:$ZZ$209,226,FALSE))=TRUE,"",IF(VLOOKUP($A150,parlvotes_lh!$A$11:$ZZ$209,226,FALSE)=0,"",VLOOKUP($A150,parlvotes_lh!$A$11:$ZZ$209,226,FALSE)))</f>
        <v/>
      </c>
      <c r="V150" s="235" t="str">
        <f>IF(ISERROR(VLOOKUP($A150,parlvotes_lh!$A$11:$ZZ$209,246,FALSE))=TRUE,"",IF(VLOOKUP($A150,parlvotes_lh!$A$11:$ZZ$209,246,FALSE)=0,"",VLOOKUP($A150,parlvotes_lh!$A$11:$ZZ$209,246,FALSE)))</f>
        <v/>
      </c>
      <c r="W150" s="235" t="str">
        <f>IF(ISERROR(VLOOKUP($A150,parlvotes_lh!$A$11:$ZZ$209,266,FALSE))=TRUE,"",IF(VLOOKUP($A150,parlvotes_lh!$A$11:$ZZ$209,266,FALSE)=0,"",VLOOKUP($A150,parlvotes_lh!$A$11:$ZZ$209,266,FALSE)))</f>
        <v/>
      </c>
      <c r="X150" s="235" t="str">
        <f>IF(ISERROR(VLOOKUP($A150,parlvotes_lh!$A$11:$ZZ$209,286,FALSE))=TRUE,"",IF(VLOOKUP($A150,parlvotes_lh!$A$11:$ZZ$209,286,FALSE)=0,"",VLOOKUP($A150,parlvotes_lh!$A$11:$ZZ$209,286,FALSE)))</f>
        <v/>
      </c>
      <c r="Y150" s="235" t="str">
        <f>IF(ISERROR(VLOOKUP($A150,parlvotes_lh!$A$11:$ZZ$209,306,FALSE))=TRUE,"",IF(VLOOKUP($A150,parlvotes_lh!$A$11:$ZZ$209,306,FALSE)=0,"",VLOOKUP($A150,parlvotes_lh!$A$11:$ZZ$209,306,FALSE)))</f>
        <v/>
      </c>
      <c r="Z150" s="235" t="str">
        <f>IF(ISERROR(VLOOKUP($A150,parlvotes_lh!$A$11:$ZZ$209,326,FALSE))=TRUE,"",IF(VLOOKUP($A150,parlvotes_lh!$A$11:$ZZ$209,326,FALSE)=0,"",VLOOKUP($A150,parlvotes_lh!$A$11:$ZZ$209,326,FALSE)))</f>
        <v/>
      </c>
      <c r="AA150" s="235" t="str">
        <f>IF(ISERROR(VLOOKUP($A150,parlvotes_lh!$A$11:$ZZ$209,346,FALSE))=TRUE,"",IF(VLOOKUP($A150,parlvotes_lh!$A$11:$ZZ$209,346,FALSE)=0,"",VLOOKUP($A150,parlvotes_lh!$A$11:$ZZ$209,346,FALSE)))</f>
        <v/>
      </c>
      <c r="AB150" s="235" t="str">
        <f>IF(ISERROR(VLOOKUP($A150,parlvotes_lh!$A$11:$ZZ$209,366,FALSE))=TRUE,"",IF(VLOOKUP($A150,parlvotes_lh!$A$11:$ZZ$209,366,FALSE)=0,"",VLOOKUP($A150,parlvotes_lh!$A$11:$ZZ$209,366,FALSE)))</f>
        <v/>
      </c>
      <c r="AC150" s="235" t="str">
        <f>IF(ISERROR(VLOOKUP($A150,parlvotes_lh!$A$11:$ZZ$209,386,FALSE))=TRUE,"",IF(VLOOKUP($A150,parlvotes_lh!$A$11:$ZZ$209,386,FALSE)=0,"",VLOOKUP($A150,parlvotes_lh!$A$11:$ZZ$209,386,FALSE)))</f>
        <v/>
      </c>
    </row>
    <row r="151" spans="1:29" ht="13.5" customHeight="1">
      <c r="A151" s="229"/>
      <c r="B151" s="127" t="str">
        <f>IF(A151="","",MID(info_weblinks!$C$3,32,3))</f>
        <v/>
      </c>
      <c r="C151" s="127" t="str">
        <f>IF(info_parties!G160="","",info_parties!G160)</f>
        <v/>
      </c>
      <c r="D151" s="127" t="str">
        <f>IF(info_parties!K160="","",info_parties!K160)</f>
        <v/>
      </c>
      <c r="E151" s="127" t="str">
        <f>IF(info_parties!H160="","",info_parties!H160)</f>
        <v/>
      </c>
      <c r="F151" s="230" t="str">
        <f t="shared" si="8"/>
        <v/>
      </c>
      <c r="G151" s="231" t="str">
        <f t="shared" si="9"/>
        <v/>
      </c>
      <c r="H151" s="232" t="str">
        <f t="shared" si="10"/>
        <v/>
      </c>
      <c r="I151" s="233" t="str">
        <f t="shared" si="11"/>
        <v/>
      </c>
      <c r="J151" s="234" t="str">
        <f>IF(ISERROR(VLOOKUP($A151,parlvotes_lh!$A$11:$ZZ$209,6,FALSE))=TRUE,"",IF(VLOOKUP($A151,parlvotes_lh!$A$11:$ZZ$209,6,FALSE)=0,"",VLOOKUP($A151,parlvotes_lh!$A$11:$ZZ$209,6,FALSE)))</f>
        <v/>
      </c>
      <c r="K151" s="234" t="str">
        <f>IF(ISERROR(VLOOKUP($A151,parlvotes_lh!$A$11:$ZZ$209,26,FALSE))=TRUE,"",IF(VLOOKUP($A151,parlvotes_lh!$A$11:$ZZ$209,26,FALSE)=0,"",VLOOKUP($A151,parlvotes_lh!$A$11:$ZZ$209,26,FALSE)))</f>
        <v/>
      </c>
      <c r="L151" s="234" t="str">
        <f>IF(ISERROR(VLOOKUP($A151,parlvotes_lh!$A$11:$ZZ$209,46,FALSE))=TRUE,"",IF(VLOOKUP($A151,parlvotes_lh!$A$11:$ZZ$209,46,FALSE)=0,"",VLOOKUP($A151,parlvotes_lh!$A$11:$ZZ$209,46,FALSE)))</f>
        <v/>
      </c>
      <c r="M151" s="234" t="str">
        <f>IF(ISERROR(VLOOKUP($A151,parlvotes_lh!$A$11:$ZZ$209,66,FALSE))=TRUE,"",IF(VLOOKUP($A151,parlvotes_lh!$A$11:$ZZ$209,66,FALSE)=0,"",VLOOKUP($A151,parlvotes_lh!$A$11:$ZZ$209,66,FALSE)))</f>
        <v/>
      </c>
      <c r="N151" s="234" t="str">
        <f>IF(ISERROR(VLOOKUP($A151,parlvotes_lh!$A$11:$ZZ$209,86,FALSE))=TRUE,"",IF(VLOOKUP($A151,parlvotes_lh!$A$11:$ZZ$209,86,FALSE)=0,"",VLOOKUP($A151,parlvotes_lh!$A$11:$ZZ$209,86,FALSE)))</f>
        <v/>
      </c>
      <c r="O151" s="234" t="str">
        <f>IF(ISERROR(VLOOKUP($A151,parlvotes_lh!$A$11:$ZZ$209,106,FALSE))=TRUE,"",IF(VLOOKUP($A151,parlvotes_lh!$A$11:$ZZ$209,106,FALSE)=0,"",VLOOKUP($A151,parlvotes_lh!$A$11:$ZZ$209,106,FALSE)))</f>
        <v/>
      </c>
      <c r="P151" s="234" t="str">
        <f>IF(ISERROR(VLOOKUP($A151,parlvotes_lh!$A$11:$ZZ$209,126,FALSE))=TRUE,"",IF(VLOOKUP($A151,parlvotes_lh!$A$11:$ZZ$209,126,FALSE)=0,"",VLOOKUP($A151,parlvotes_lh!$A$11:$ZZ$209,126,FALSE)))</f>
        <v/>
      </c>
      <c r="Q151" s="235" t="str">
        <f>IF(ISERROR(VLOOKUP($A151,parlvotes_lh!$A$11:$ZZ$209,146,FALSE))=TRUE,"",IF(VLOOKUP($A151,parlvotes_lh!$A$11:$ZZ$209,146,FALSE)=0,"",VLOOKUP($A151,parlvotes_lh!$A$11:$ZZ$209,146,FALSE)))</f>
        <v/>
      </c>
      <c r="R151" s="235" t="str">
        <f>IF(ISERROR(VLOOKUP($A151,parlvotes_lh!$A$11:$ZZ$209,166,FALSE))=TRUE,"",IF(VLOOKUP($A151,parlvotes_lh!$A$11:$ZZ$209,166,FALSE)=0,"",VLOOKUP($A151,parlvotes_lh!$A$11:$ZZ$209,166,FALSE)))</f>
        <v/>
      </c>
      <c r="S151" s="235" t="str">
        <f>IF(ISERROR(VLOOKUP($A151,parlvotes_lh!$A$11:$ZZ$209,186,FALSE))=TRUE,"",IF(VLOOKUP($A151,parlvotes_lh!$A$11:$ZZ$209,186,FALSE)=0,"",VLOOKUP($A151,parlvotes_lh!$A$11:$ZZ$209,186,FALSE)))</f>
        <v/>
      </c>
      <c r="T151" s="235" t="str">
        <f>IF(ISERROR(VLOOKUP($A151,parlvotes_lh!$A$11:$ZZ$209,206,FALSE))=TRUE,"",IF(VLOOKUP($A151,parlvotes_lh!$A$11:$ZZ$209,206,FALSE)=0,"",VLOOKUP($A151,parlvotes_lh!$A$11:$ZZ$209,206,FALSE)))</f>
        <v/>
      </c>
      <c r="U151" s="235" t="str">
        <f>IF(ISERROR(VLOOKUP($A151,parlvotes_lh!$A$11:$ZZ$209,226,FALSE))=TRUE,"",IF(VLOOKUP($A151,parlvotes_lh!$A$11:$ZZ$209,226,FALSE)=0,"",VLOOKUP($A151,parlvotes_lh!$A$11:$ZZ$209,226,FALSE)))</f>
        <v/>
      </c>
      <c r="V151" s="235" t="str">
        <f>IF(ISERROR(VLOOKUP($A151,parlvotes_lh!$A$11:$ZZ$209,246,FALSE))=TRUE,"",IF(VLOOKUP($A151,parlvotes_lh!$A$11:$ZZ$209,246,FALSE)=0,"",VLOOKUP($A151,parlvotes_lh!$A$11:$ZZ$209,246,FALSE)))</f>
        <v/>
      </c>
      <c r="W151" s="235" t="str">
        <f>IF(ISERROR(VLOOKUP($A151,parlvotes_lh!$A$11:$ZZ$209,266,FALSE))=TRUE,"",IF(VLOOKUP($A151,parlvotes_lh!$A$11:$ZZ$209,266,FALSE)=0,"",VLOOKUP($A151,parlvotes_lh!$A$11:$ZZ$209,266,FALSE)))</f>
        <v/>
      </c>
      <c r="X151" s="235" t="str">
        <f>IF(ISERROR(VLOOKUP($A151,parlvotes_lh!$A$11:$ZZ$209,286,FALSE))=TRUE,"",IF(VLOOKUP($A151,parlvotes_lh!$A$11:$ZZ$209,286,FALSE)=0,"",VLOOKUP($A151,parlvotes_lh!$A$11:$ZZ$209,286,FALSE)))</f>
        <v/>
      </c>
      <c r="Y151" s="235" t="str">
        <f>IF(ISERROR(VLOOKUP($A151,parlvotes_lh!$A$11:$ZZ$209,306,FALSE))=TRUE,"",IF(VLOOKUP($A151,parlvotes_lh!$A$11:$ZZ$209,306,FALSE)=0,"",VLOOKUP($A151,parlvotes_lh!$A$11:$ZZ$209,306,FALSE)))</f>
        <v/>
      </c>
      <c r="Z151" s="235" t="str">
        <f>IF(ISERROR(VLOOKUP($A151,parlvotes_lh!$A$11:$ZZ$209,326,FALSE))=TRUE,"",IF(VLOOKUP($A151,parlvotes_lh!$A$11:$ZZ$209,326,FALSE)=0,"",VLOOKUP($A151,parlvotes_lh!$A$11:$ZZ$209,326,FALSE)))</f>
        <v/>
      </c>
      <c r="AA151" s="235" t="str">
        <f>IF(ISERROR(VLOOKUP($A151,parlvotes_lh!$A$11:$ZZ$209,346,FALSE))=TRUE,"",IF(VLOOKUP($A151,parlvotes_lh!$A$11:$ZZ$209,346,FALSE)=0,"",VLOOKUP($A151,parlvotes_lh!$A$11:$ZZ$209,346,FALSE)))</f>
        <v/>
      </c>
      <c r="AB151" s="235" t="str">
        <f>IF(ISERROR(VLOOKUP($A151,parlvotes_lh!$A$11:$ZZ$209,366,FALSE))=TRUE,"",IF(VLOOKUP($A151,parlvotes_lh!$A$11:$ZZ$209,366,FALSE)=0,"",VLOOKUP($A151,parlvotes_lh!$A$11:$ZZ$209,366,FALSE)))</f>
        <v/>
      </c>
      <c r="AC151" s="235" t="str">
        <f>IF(ISERROR(VLOOKUP($A151,parlvotes_lh!$A$11:$ZZ$209,386,FALSE))=TRUE,"",IF(VLOOKUP($A151,parlvotes_lh!$A$11:$ZZ$209,386,FALSE)=0,"",VLOOKUP($A151,parlvotes_lh!$A$11:$ZZ$209,386,FALSE)))</f>
        <v/>
      </c>
    </row>
    <row r="152" spans="1:29" ht="13.5" customHeight="1">
      <c r="A152" s="229"/>
      <c r="B152" s="127" t="str">
        <f>IF(A152="","",MID(info_weblinks!$C$3,32,3))</f>
        <v/>
      </c>
      <c r="C152" s="127" t="str">
        <f>IF(info_parties!G161="","",info_parties!G161)</f>
        <v/>
      </c>
      <c r="D152" s="127" t="str">
        <f>IF(info_parties!K161="","",info_parties!K161)</f>
        <v/>
      </c>
      <c r="E152" s="127" t="str">
        <f>IF(info_parties!H161="","",info_parties!H161)</f>
        <v/>
      </c>
      <c r="F152" s="230" t="str">
        <f t="shared" si="8"/>
        <v/>
      </c>
      <c r="G152" s="231" t="str">
        <f t="shared" si="9"/>
        <v/>
      </c>
      <c r="H152" s="232" t="str">
        <f t="shared" si="10"/>
        <v/>
      </c>
      <c r="I152" s="233" t="str">
        <f t="shared" si="11"/>
        <v/>
      </c>
      <c r="J152" s="234" t="str">
        <f>IF(ISERROR(VLOOKUP($A152,parlvotes_lh!$A$11:$ZZ$209,6,FALSE))=TRUE,"",IF(VLOOKUP($A152,parlvotes_lh!$A$11:$ZZ$209,6,FALSE)=0,"",VLOOKUP($A152,parlvotes_lh!$A$11:$ZZ$209,6,FALSE)))</f>
        <v/>
      </c>
      <c r="K152" s="234" t="str">
        <f>IF(ISERROR(VLOOKUP($A152,parlvotes_lh!$A$11:$ZZ$209,26,FALSE))=TRUE,"",IF(VLOOKUP($A152,parlvotes_lh!$A$11:$ZZ$209,26,FALSE)=0,"",VLOOKUP($A152,parlvotes_lh!$A$11:$ZZ$209,26,FALSE)))</f>
        <v/>
      </c>
      <c r="L152" s="234" t="str">
        <f>IF(ISERROR(VLOOKUP($A152,parlvotes_lh!$A$11:$ZZ$209,46,FALSE))=TRUE,"",IF(VLOOKUP($A152,parlvotes_lh!$A$11:$ZZ$209,46,FALSE)=0,"",VLOOKUP($A152,parlvotes_lh!$A$11:$ZZ$209,46,FALSE)))</f>
        <v/>
      </c>
      <c r="M152" s="234" t="str">
        <f>IF(ISERROR(VLOOKUP($A152,parlvotes_lh!$A$11:$ZZ$209,66,FALSE))=TRUE,"",IF(VLOOKUP($A152,parlvotes_lh!$A$11:$ZZ$209,66,FALSE)=0,"",VLOOKUP($A152,parlvotes_lh!$A$11:$ZZ$209,66,FALSE)))</f>
        <v/>
      </c>
      <c r="N152" s="234" t="str">
        <f>IF(ISERROR(VLOOKUP($A152,parlvotes_lh!$A$11:$ZZ$209,86,FALSE))=TRUE,"",IF(VLOOKUP($A152,parlvotes_lh!$A$11:$ZZ$209,86,FALSE)=0,"",VLOOKUP($A152,parlvotes_lh!$A$11:$ZZ$209,86,FALSE)))</f>
        <v/>
      </c>
      <c r="O152" s="234" t="str">
        <f>IF(ISERROR(VLOOKUP($A152,parlvotes_lh!$A$11:$ZZ$209,106,FALSE))=TRUE,"",IF(VLOOKUP($A152,parlvotes_lh!$A$11:$ZZ$209,106,FALSE)=0,"",VLOOKUP($A152,parlvotes_lh!$A$11:$ZZ$209,106,FALSE)))</f>
        <v/>
      </c>
      <c r="P152" s="234" t="str">
        <f>IF(ISERROR(VLOOKUP($A152,parlvotes_lh!$A$11:$ZZ$209,126,FALSE))=TRUE,"",IF(VLOOKUP($A152,parlvotes_lh!$A$11:$ZZ$209,126,FALSE)=0,"",VLOOKUP($A152,parlvotes_lh!$A$11:$ZZ$209,126,FALSE)))</f>
        <v/>
      </c>
      <c r="Q152" s="235" t="str">
        <f>IF(ISERROR(VLOOKUP($A152,parlvotes_lh!$A$11:$ZZ$209,146,FALSE))=TRUE,"",IF(VLOOKUP($A152,parlvotes_lh!$A$11:$ZZ$209,146,FALSE)=0,"",VLOOKUP($A152,parlvotes_lh!$A$11:$ZZ$209,146,FALSE)))</f>
        <v/>
      </c>
      <c r="R152" s="235" t="str">
        <f>IF(ISERROR(VLOOKUP($A152,parlvotes_lh!$A$11:$ZZ$209,166,FALSE))=TRUE,"",IF(VLOOKUP($A152,parlvotes_lh!$A$11:$ZZ$209,166,FALSE)=0,"",VLOOKUP($A152,parlvotes_lh!$A$11:$ZZ$209,166,FALSE)))</f>
        <v/>
      </c>
      <c r="S152" s="235" t="str">
        <f>IF(ISERROR(VLOOKUP($A152,parlvotes_lh!$A$11:$ZZ$209,186,FALSE))=TRUE,"",IF(VLOOKUP($A152,parlvotes_lh!$A$11:$ZZ$209,186,FALSE)=0,"",VLOOKUP($A152,parlvotes_lh!$A$11:$ZZ$209,186,FALSE)))</f>
        <v/>
      </c>
      <c r="T152" s="235" t="str">
        <f>IF(ISERROR(VLOOKUP($A152,parlvotes_lh!$A$11:$ZZ$209,206,FALSE))=TRUE,"",IF(VLOOKUP($A152,parlvotes_lh!$A$11:$ZZ$209,206,FALSE)=0,"",VLOOKUP($A152,parlvotes_lh!$A$11:$ZZ$209,206,FALSE)))</f>
        <v/>
      </c>
      <c r="U152" s="235" t="str">
        <f>IF(ISERROR(VLOOKUP($A152,parlvotes_lh!$A$11:$ZZ$209,226,FALSE))=TRUE,"",IF(VLOOKUP($A152,parlvotes_lh!$A$11:$ZZ$209,226,FALSE)=0,"",VLOOKUP($A152,parlvotes_lh!$A$11:$ZZ$209,226,FALSE)))</f>
        <v/>
      </c>
      <c r="V152" s="235" t="str">
        <f>IF(ISERROR(VLOOKUP($A152,parlvotes_lh!$A$11:$ZZ$209,246,FALSE))=TRUE,"",IF(VLOOKUP($A152,parlvotes_lh!$A$11:$ZZ$209,246,FALSE)=0,"",VLOOKUP($A152,parlvotes_lh!$A$11:$ZZ$209,246,FALSE)))</f>
        <v/>
      </c>
      <c r="W152" s="235" t="str">
        <f>IF(ISERROR(VLOOKUP($A152,parlvotes_lh!$A$11:$ZZ$209,266,FALSE))=TRUE,"",IF(VLOOKUP($A152,parlvotes_lh!$A$11:$ZZ$209,266,FALSE)=0,"",VLOOKUP($A152,parlvotes_lh!$A$11:$ZZ$209,266,FALSE)))</f>
        <v/>
      </c>
      <c r="X152" s="235" t="str">
        <f>IF(ISERROR(VLOOKUP($A152,parlvotes_lh!$A$11:$ZZ$209,286,FALSE))=TRUE,"",IF(VLOOKUP($A152,parlvotes_lh!$A$11:$ZZ$209,286,FALSE)=0,"",VLOOKUP($A152,parlvotes_lh!$A$11:$ZZ$209,286,FALSE)))</f>
        <v/>
      </c>
      <c r="Y152" s="235" t="str">
        <f>IF(ISERROR(VLOOKUP($A152,parlvotes_lh!$A$11:$ZZ$209,306,FALSE))=TRUE,"",IF(VLOOKUP($A152,parlvotes_lh!$A$11:$ZZ$209,306,FALSE)=0,"",VLOOKUP($A152,parlvotes_lh!$A$11:$ZZ$209,306,FALSE)))</f>
        <v/>
      </c>
      <c r="Z152" s="235" t="str">
        <f>IF(ISERROR(VLOOKUP($A152,parlvotes_lh!$A$11:$ZZ$209,326,FALSE))=TRUE,"",IF(VLOOKUP($A152,parlvotes_lh!$A$11:$ZZ$209,326,FALSE)=0,"",VLOOKUP($A152,parlvotes_lh!$A$11:$ZZ$209,326,FALSE)))</f>
        <v/>
      </c>
      <c r="AA152" s="235" t="str">
        <f>IF(ISERROR(VLOOKUP($A152,parlvotes_lh!$A$11:$ZZ$209,346,FALSE))=TRUE,"",IF(VLOOKUP($A152,parlvotes_lh!$A$11:$ZZ$209,346,FALSE)=0,"",VLOOKUP($A152,parlvotes_lh!$A$11:$ZZ$209,346,FALSE)))</f>
        <v/>
      </c>
      <c r="AB152" s="235" t="str">
        <f>IF(ISERROR(VLOOKUP($A152,parlvotes_lh!$A$11:$ZZ$209,366,FALSE))=TRUE,"",IF(VLOOKUP($A152,parlvotes_lh!$A$11:$ZZ$209,366,FALSE)=0,"",VLOOKUP($A152,parlvotes_lh!$A$11:$ZZ$209,366,FALSE)))</f>
        <v/>
      </c>
      <c r="AC152" s="235" t="str">
        <f>IF(ISERROR(VLOOKUP($A152,parlvotes_lh!$A$11:$ZZ$209,386,FALSE))=TRUE,"",IF(VLOOKUP($A152,parlvotes_lh!$A$11:$ZZ$209,386,FALSE)=0,"",VLOOKUP($A152,parlvotes_lh!$A$11:$ZZ$209,386,FALSE)))</f>
        <v/>
      </c>
    </row>
    <row r="153" spans="1:29" ht="13.5" customHeight="1">
      <c r="A153" s="229"/>
      <c r="B153" s="127" t="str">
        <f>IF(A153="","",MID(info_weblinks!$C$3,32,3))</f>
        <v/>
      </c>
      <c r="C153" s="127" t="str">
        <f>IF(info_parties!G162="","",info_parties!G162)</f>
        <v/>
      </c>
      <c r="D153" s="127" t="str">
        <f>IF(info_parties!K162="","",info_parties!K162)</f>
        <v/>
      </c>
      <c r="E153" s="127" t="str">
        <f>IF(info_parties!H162="","",info_parties!H162)</f>
        <v/>
      </c>
      <c r="F153" s="230" t="str">
        <f t="shared" si="8"/>
        <v/>
      </c>
      <c r="G153" s="231" t="str">
        <f t="shared" si="9"/>
        <v/>
      </c>
      <c r="H153" s="232" t="str">
        <f t="shared" si="10"/>
        <v/>
      </c>
      <c r="I153" s="233" t="str">
        <f t="shared" si="11"/>
        <v/>
      </c>
      <c r="J153" s="234" t="str">
        <f>IF(ISERROR(VLOOKUP($A153,parlvotes_lh!$A$11:$ZZ$209,6,FALSE))=TRUE,"",IF(VLOOKUP($A153,parlvotes_lh!$A$11:$ZZ$209,6,FALSE)=0,"",VLOOKUP($A153,parlvotes_lh!$A$11:$ZZ$209,6,FALSE)))</f>
        <v/>
      </c>
      <c r="K153" s="234" t="str">
        <f>IF(ISERROR(VLOOKUP($A153,parlvotes_lh!$A$11:$ZZ$209,26,FALSE))=TRUE,"",IF(VLOOKUP($A153,parlvotes_lh!$A$11:$ZZ$209,26,FALSE)=0,"",VLOOKUP($A153,parlvotes_lh!$A$11:$ZZ$209,26,FALSE)))</f>
        <v/>
      </c>
      <c r="L153" s="234" t="str">
        <f>IF(ISERROR(VLOOKUP($A153,parlvotes_lh!$A$11:$ZZ$209,46,FALSE))=TRUE,"",IF(VLOOKUP($A153,parlvotes_lh!$A$11:$ZZ$209,46,FALSE)=0,"",VLOOKUP($A153,parlvotes_lh!$A$11:$ZZ$209,46,FALSE)))</f>
        <v/>
      </c>
      <c r="M153" s="234" t="str">
        <f>IF(ISERROR(VLOOKUP($A153,parlvotes_lh!$A$11:$ZZ$209,66,FALSE))=TRUE,"",IF(VLOOKUP($A153,parlvotes_lh!$A$11:$ZZ$209,66,FALSE)=0,"",VLOOKUP($A153,parlvotes_lh!$A$11:$ZZ$209,66,FALSE)))</f>
        <v/>
      </c>
      <c r="N153" s="234" t="str">
        <f>IF(ISERROR(VLOOKUP($A153,parlvotes_lh!$A$11:$ZZ$209,86,FALSE))=TRUE,"",IF(VLOOKUP($A153,parlvotes_lh!$A$11:$ZZ$209,86,FALSE)=0,"",VLOOKUP($A153,parlvotes_lh!$A$11:$ZZ$209,86,FALSE)))</f>
        <v/>
      </c>
      <c r="O153" s="234" t="str">
        <f>IF(ISERROR(VLOOKUP($A153,parlvotes_lh!$A$11:$ZZ$209,106,FALSE))=TRUE,"",IF(VLOOKUP($A153,parlvotes_lh!$A$11:$ZZ$209,106,FALSE)=0,"",VLOOKUP($A153,parlvotes_lh!$A$11:$ZZ$209,106,FALSE)))</f>
        <v/>
      </c>
      <c r="P153" s="234" t="str">
        <f>IF(ISERROR(VLOOKUP($A153,parlvotes_lh!$A$11:$ZZ$209,126,FALSE))=TRUE,"",IF(VLOOKUP($A153,parlvotes_lh!$A$11:$ZZ$209,126,FALSE)=0,"",VLOOKUP($A153,parlvotes_lh!$A$11:$ZZ$209,126,FALSE)))</f>
        <v/>
      </c>
      <c r="Q153" s="235" t="str">
        <f>IF(ISERROR(VLOOKUP($A153,parlvotes_lh!$A$11:$ZZ$209,146,FALSE))=TRUE,"",IF(VLOOKUP($A153,parlvotes_lh!$A$11:$ZZ$209,146,FALSE)=0,"",VLOOKUP($A153,parlvotes_lh!$A$11:$ZZ$209,146,FALSE)))</f>
        <v/>
      </c>
      <c r="R153" s="235" t="str">
        <f>IF(ISERROR(VLOOKUP($A153,parlvotes_lh!$A$11:$ZZ$209,166,FALSE))=TRUE,"",IF(VLOOKUP($A153,parlvotes_lh!$A$11:$ZZ$209,166,FALSE)=0,"",VLOOKUP($A153,parlvotes_lh!$A$11:$ZZ$209,166,FALSE)))</f>
        <v/>
      </c>
      <c r="S153" s="235" t="str">
        <f>IF(ISERROR(VLOOKUP($A153,parlvotes_lh!$A$11:$ZZ$209,186,FALSE))=TRUE,"",IF(VLOOKUP($A153,parlvotes_lh!$A$11:$ZZ$209,186,FALSE)=0,"",VLOOKUP($A153,parlvotes_lh!$A$11:$ZZ$209,186,FALSE)))</f>
        <v/>
      </c>
      <c r="T153" s="235" t="str">
        <f>IF(ISERROR(VLOOKUP($A153,parlvotes_lh!$A$11:$ZZ$209,206,FALSE))=TRUE,"",IF(VLOOKUP($A153,parlvotes_lh!$A$11:$ZZ$209,206,FALSE)=0,"",VLOOKUP($A153,parlvotes_lh!$A$11:$ZZ$209,206,FALSE)))</f>
        <v/>
      </c>
      <c r="U153" s="235" t="str">
        <f>IF(ISERROR(VLOOKUP($A153,parlvotes_lh!$A$11:$ZZ$209,226,FALSE))=TRUE,"",IF(VLOOKUP($A153,parlvotes_lh!$A$11:$ZZ$209,226,FALSE)=0,"",VLOOKUP($A153,parlvotes_lh!$A$11:$ZZ$209,226,FALSE)))</f>
        <v/>
      </c>
      <c r="V153" s="235" t="str">
        <f>IF(ISERROR(VLOOKUP($A153,parlvotes_lh!$A$11:$ZZ$209,246,FALSE))=TRUE,"",IF(VLOOKUP($A153,parlvotes_lh!$A$11:$ZZ$209,246,FALSE)=0,"",VLOOKUP($A153,parlvotes_lh!$A$11:$ZZ$209,246,FALSE)))</f>
        <v/>
      </c>
      <c r="W153" s="235" t="str">
        <f>IF(ISERROR(VLOOKUP($A153,parlvotes_lh!$A$11:$ZZ$209,266,FALSE))=TRUE,"",IF(VLOOKUP($A153,parlvotes_lh!$A$11:$ZZ$209,266,FALSE)=0,"",VLOOKUP($A153,parlvotes_lh!$A$11:$ZZ$209,266,FALSE)))</f>
        <v/>
      </c>
      <c r="X153" s="235" t="str">
        <f>IF(ISERROR(VLOOKUP($A153,parlvotes_lh!$A$11:$ZZ$209,286,FALSE))=TRUE,"",IF(VLOOKUP($A153,parlvotes_lh!$A$11:$ZZ$209,286,FALSE)=0,"",VLOOKUP($A153,parlvotes_lh!$A$11:$ZZ$209,286,FALSE)))</f>
        <v/>
      </c>
      <c r="Y153" s="235" t="str">
        <f>IF(ISERROR(VLOOKUP($A153,parlvotes_lh!$A$11:$ZZ$209,306,FALSE))=TRUE,"",IF(VLOOKUP($A153,parlvotes_lh!$A$11:$ZZ$209,306,FALSE)=0,"",VLOOKUP($A153,parlvotes_lh!$A$11:$ZZ$209,306,FALSE)))</f>
        <v/>
      </c>
      <c r="Z153" s="235" t="str">
        <f>IF(ISERROR(VLOOKUP($A153,parlvotes_lh!$A$11:$ZZ$209,326,FALSE))=TRUE,"",IF(VLOOKUP($A153,parlvotes_lh!$A$11:$ZZ$209,326,FALSE)=0,"",VLOOKUP($A153,parlvotes_lh!$A$11:$ZZ$209,326,FALSE)))</f>
        <v/>
      </c>
      <c r="AA153" s="235" t="str">
        <f>IF(ISERROR(VLOOKUP($A153,parlvotes_lh!$A$11:$ZZ$209,346,FALSE))=TRUE,"",IF(VLOOKUP($A153,parlvotes_lh!$A$11:$ZZ$209,346,FALSE)=0,"",VLOOKUP($A153,parlvotes_lh!$A$11:$ZZ$209,346,FALSE)))</f>
        <v/>
      </c>
      <c r="AB153" s="235" t="str">
        <f>IF(ISERROR(VLOOKUP($A153,parlvotes_lh!$A$11:$ZZ$209,366,FALSE))=TRUE,"",IF(VLOOKUP($A153,parlvotes_lh!$A$11:$ZZ$209,366,FALSE)=0,"",VLOOKUP($A153,parlvotes_lh!$A$11:$ZZ$209,366,FALSE)))</f>
        <v/>
      </c>
      <c r="AC153" s="235" t="str">
        <f>IF(ISERROR(VLOOKUP($A153,parlvotes_lh!$A$11:$ZZ$209,386,FALSE))=TRUE,"",IF(VLOOKUP($A153,parlvotes_lh!$A$11:$ZZ$209,386,FALSE)=0,"",VLOOKUP($A153,parlvotes_lh!$A$11:$ZZ$209,386,FALSE)))</f>
        <v/>
      </c>
    </row>
    <row r="154" spans="1:29" ht="13.5" customHeight="1">
      <c r="A154" s="229"/>
      <c r="B154" s="127" t="str">
        <f>IF(A154="","",MID(info_weblinks!$C$3,32,3))</f>
        <v/>
      </c>
      <c r="C154" s="127" t="str">
        <f>IF(info_parties!G163="","",info_parties!G163)</f>
        <v/>
      </c>
      <c r="D154" s="127" t="str">
        <f>IF(info_parties!K163="","",info_parties!K163)</f>
        <v/>
      </c>
      <c r="E154" s="127" t="str">
        <f>IF(info_parties!H163="","",info_parties!H163)</f>
        <v/>
      </c>
      <c r="F154" s="230" t="str">
        <f t="shared" si="8"/>
        <v/>
      </c>
      <c r="G154" s="231" t="str">
        <f t="shared" si="9"/>
        <v/>
      </c>
      <c r="H154" s="232" t="str">
        <f t="shared" si="10"/>
        <v/>
      </c>
      <c r="I154" s="233" t="str">
        <f t="shared" si="11"/>
        <v/>
      </c>
      <c r="J154" s="234" t="str">
        <f>IF(ISERROR(VLOOKUP($A154,parlvotes_lh!$A$11:$ZZ$209,6,FALSE))=TRUE,"",IF(VLOOKUP($A154,parlvotes_lh!$A$11:$ZZ$209,6,FALSE)=0,"",VLOOKUP($A154,parlvotes_lh!$A$11:$ZZ$209,6,FALSE)))</f>
        <v/>
      </c>
      <c r="K154" s="234" t="str">
        <f>IF(ISERROR(VLOOKUP($A154,parlvotes_lh!$A$11:$ZZ$209,26,FALSE))=TRUE,"",IF(VLOOKUP($A154,parlvotes_lh!$A$11:$ZZ$209,26,FALSE)=0,"",VLOOKUP($A154,parlvotes_lh!$A$11:$ZZ$209,26,FALSE)))</f>
        <v/>
      </c>
      <c r="L154" s="234" t="str">
        <f>IF(ISERROR(VLOOKUP($A154,parlvotes_lh!$A$11:$ZZ$209,46,FALSE))=TRUE,"",IF(VLOOKUP($A154,parlvotes_lh!$A$11:$ZZ$209,46,FALSE)=0,"",VLOOKUP($A154,parlvotes_lh!$A$11:$ZZ$209,46,FALSE)))</f>
        <v/>
      </c>
      <c r="M154" s="234" t="str">
        <f>IF(ISERROR(VLOOKUP($A154,parlvotes_lh!$A$11:$ZZ$209,66,FALSE))=TRUE,"",IF(VLOOKUP($A154,parlvotes_lh!$A$11:$ZZ$209,66,FALSE)=0,"",VLOOKUP($A154,parlvotes_lh!$A$11:$ZZ$209,66,FALSE)))</f>
        <v/>
      </c>
      <c r="N154" s="234" t="str">
        <f>IF(ISERROR(VLOOKUP($A154,parlvotes_lh!$A$11:$ZZ$209,86,FALSE))=TRUE,"",IF(VLOOKUP($A154,parlvotes_lh!$A$11:$ZZ$209,86,FALSE)=0,"",VLOOKUP($A154,parlvotes_lh!$A$11:$ZZ$209,86,FALSE)))</f>
        <v/>
      </c>
      <c r="O154" s="234" t="str">
        <f>IF(ISERROR(VLOOKUP($A154,parlvotes_lh!$A$11:$ZZ$209,106,FALSE))=TRUE,"",IF(VLOOKUP($A154,parlvotes_lh!$A$11:$ZZ$209,106,FALSE)=0,"",VLOOKUP($A154,parlvotes_lh!$A$11:$ZZ$209,106,FALSE)))</f>
        <v/>
      </c>
      <c r="P154" s="234" t="str">
        <f>IF(ISERROR(VLOOKUP($A154,parlvotes_lh!$A$11:$ZZ$209,126,FALSE))=TRUE,"",IF(VLOOKUP($A154,parlvotes_lh!$A$11:$ZZ$209,126,FALSE)=0,"",VLOOKUP($A154,parlvotes_lh!$A$11:$ZZ$209,126,FALSE)))</f>
        <v/>
      </c>
      <c r="Q154" s="235" t="str">
        <f>IF(ISERROR(VLOOKUP($A154,parlvotes_lh!$A$11:$ZZ$209,146,FALSE))=TRUE,"",IF(VLOOKUP($A154,parlvotes_lh!$A$11:$ZZ$209,146,FALSE)=0,"",VLOOKUP($A154,parlvotes_lh!$A$11:$ZZ$209,146,FALSE)))</f>
        <v/>
      </c>
      <c r="R154" s="235" t="str">
        <f>IF(ISERROR(VLOOKUP($A154,parlvotes_lh!$A$11:$ZZ$209,166,FALSE))=TRUE,"",IF(VLOOKUP($A154,parlvotes_lh!$A$11:$ZZ$209,166,FALSE)=0,"",VLOOKUP($A154,parlvotes_lh!$A$11:$ZZ$209,166,FALSE)))</f>
        <v/>
      </c>
      <c r="S154" s="235" t="str">
        <f>IF(ISERROR(VLOOKUP($A154,parlvotes_lh!$A$11:$ZZ$209,186,FALSE))=TRUE,"",IF(VLOOKUP($A154,parlvotes_lh!$A$11:$ZZ$209,186,FALSE)=0,"",VLOOKUP($A154,parlvotes_lh!$A$11:$ZZ$209,186,FALSE)))</f>
        <v/>
      </c>
      <c r="T154" s="235" t="str">
        <f>IF(ISERROR(VLOOKUP($A154,parlvotes_lh!$A$11:$ZZ$209,206,FALSE))=TRUE,"",IF(VLOOKUP($A154,parlvotes_lh!$A$11:$ZZ$209,206,FALSE)=0,"",VLOOKUP($A154,parlvotes_lh!$A$11:$ZZ$209,206,FALSE)))</f>
        <v/>
      </c>
      <c r="U154" s="235" t="str">
        <f>IF(ISERROR(VLOOKUP($A154,parlvotes_lh!$A$11:$ZZ$209,226,FALSE))=TRUE,"",IF(VLOOKUP($A154,parlvotes_lh!$A$11:$ZZ$209,226,FALSE)=0,"",VLOOKUP($A154,parlvotes_lh!$A$11:$ZZ$209,226,FALSE)))</f>
        <v/>
      </c>
      <c r="V154" s="235" t="str">
        <f>IF(ISERROR(VLOOKUP($A154,parlvotes_lh!$A$11:$ZZ$209,246,FALSE))=TRUE,"",IF(VLOOKUP($A154,parlvotes_lh!$A$11:$ZZ$209,246,FALSE)=0,"",VLOOKUP($A154,parlvotes_lh!$A$11:$ZZ$209,246,FALSE)))</f>
        <v/>
      </c>
      <c r="W154" s="235" t="str">
        <f>IF(ISERROR(VLOOKUP($A154,parlvotes_lh!$A$11:$ZZ$209,266,FALSE))=TRUE,"",IF(VLOOKUP($A154,parlvotes_lh!$A$11:$ZZ$209,266,FALSE)=0,"",VLOOKUP($A154,parlvotes_lh!$A$11:$ZZ$209,266,FALSE)))</f>
        <v/>
      </c>
      <c r="X154" s="235" t="str">
        <f>IF(ISERROR(VLOOKUP($A154,parlvotes_lh!$A$11:$ZZ$209,286,FALSE))=TRUE,"",IF(VLOOKUP($A154,parlvotes_lh!$A$11:$ZZ$209,286,FALSE)=0,"",VLOOKUP($A154,parlvotes_lh!$A$11:$ZZ$209,286,FALSE)))</f>
        <v/>
      </c>
      <c r="Y154" s="235" t="str">
        <f>IF(ISERROR(VLOOKUP($A154,parlvotes_lh!$A$11:$ZZ$209,306,FALSE))=TRUE,"",IF(VLOOKUP($A154,parlvotes_lh!$A$11:$ZZ$209,306,FALSE)=0,"",VLOOKUP($A154,parlvotes_lh!$A$11:$ZZ$209,306,FALSE)))</f>
        <v/>
      </c>
      <c r="Z154" s="235" t="str">
        <f>IF(ISERROR(VLOOKUP($A154,parlvotes_lh!$A$11:$ZZ$209,326,FALSE))=TRUE,"",IF(VLOOKUP($A154,parlvotes_lh!$A$11:$ZZ$209,326,FALSE)=0,"",VLOOKUP($A154,parlvotes_lh!$A$11:$ZZ$209,326,FALSE)))</f>
        <v/>
      </c>
      <c r="AA154" s="235" t="str">
        <f>IF(ISERROR(VLOOKUP($A154,parlvotes_lh!$A$11:$ZZ$209,346,FALSE))=TRUE,"",IF(VLOOKUP($A154,parlvotes_lh!$A$11:$ZZ$209,346,FALSE)=0,"",VLOOKUP($A154,parlvotes_lh!$A$11:$ZZ$209,346,FALSE)))</f>
        <v/>
      </c>
      <c r="AB154" s="235" t="str">
        <f>IF(ISERROR(VLOOKUP($A154,parlvotes_lh!$A$11:$ZZ$209,366,FALSE))=TRUE,"",IF(VLOOKUP($A154,parlvotes_lh!$A$11:$ZZ$209,366,FALSE)=0,"",VLOOKUP($A154,parlvotes_lh!$A$11:$ZZ$209,366,FALSE)))</f>
        <v/>
      </c>
      <c r="AC154" s="235" t="str">
        <f>IF(ISERROR(VLOOKUP($A154,parlvotes_lh!$A$11:$ZZ$209,386,FALSE))=TRUE,"",IF(VLOOKUP($A154,parlvotes_lh!$A$11:$ZZ$209,386,FALSE)=0,"",VLOOKUP($A154,parlvotes_lh!$A$11:$ZZ$209,386,FALSE)))</f>
        <v/>
      </c>
    </row>
    <row r="155" spans="1:29" ht="13.5" customHeight="1">
      <c r="A155" s="229"/>
      <c r="B155" s="127" t="str">
        <f>IF(A155="","",MID(info_weblinks!$C$3,32,3))</f>
        <v/>
      </c>
      <c r="C155" s="127" t="str">
        <f>IF(info_parties!G164="","",info_parties!G164)</f>
        <v/>
      </c>
      <c r="D155" s="127" t="str">
        <f>IF(info_parties!K164="","",info_parties!K164)</f>
        <v/>
      </c>
      <c r="E155" s="127" t="str">
        <f>IF(info_parties!H164="","",info_parties!H164)</f>
        <v/>
      </c>
      <c r="F155" s="230" t="str">
        <f t="shared" si="8"/>
        <v/>
      </c>
      <c r="G155" s="231" t="str">
        <f t="shared" si="9"/>
        <v/>
      </c>
      <c r="H155" s="232" t="str">
        <f t="shared" si="10"/>
        <v/>
      </c>
      <c r="I155" s="233" t="str">
        <f t="shared" si="11"/>
        <v/>
      </c>
      <c r="J155" s="234" t="str">
        <f>IF(ISERROR(VLOOKUP($A155,parlvotes_lh!$A$11:$ZZ$209,6,FALSE))=TRUE,"",IF(VLOOKUP($A155,parlvotes_lh!$A$11:$ZZ$209,6,FALSE)=0,"",VLOOKUP($A155,parlvotes_lh!$A$11:$ZZ$209,6,FALSE)))</f>
        <v/>
      </c>
      <c r="K155" s="234" t="str">
        <f>IF(ISERROR(VLOOKUP($A155,parlvotes_lh!$A$11:$ZZ$209,26,FALSE))=TRUE,"",IF(VLOOKUP($A155,parlvotes_lh!$A$11:$ZZ$209,26,FALSE)=0,"",VLOOKUP($A155,parlvotes_lh!$A$11:$ZZ$209,26,FALSE)))</f>
        <v/>
      </c>
      <c r="L155" s="234" t="str">
        <f>IF(ISERROR(VLOOKUP($A155,parlvotes_lh!$A$11:$ZZ$209,46,FALSE))=TRUE,"",IF(VLOOKUP($A155,parlvotes_lh!$A$11:$ZZ$209,46,FALSE)=0,"",VLOOKUP($A155,parlvotes_lh!$A$11:$ZZ$209,46,FALSE)))</f>
        <v/>
      </c>
      <c r="M155" s="234" t="str">
        <f>IF(ISERROR(VLOOKUP($A155,parlvotes_lh!$A$11:$ZZ$209,66,FALSE))=TRUE,"",IF(VLOOKUP($A155,parlvotes_lh!$A$11:$ZZ$209,66,FALSE)=0,"",VLOOKUP($A155,parlvotes_lh!$A$11:$ZZ$209,66,FALSE)))</f>
        <v/>
      </c>
      <c r="N155" s="234" t="str">
        <f>IF(ISERROR(VLOOKUP($A155,parlvotes_lh!$A$11:$ZZ$209,86,FALSE))=TRUE,"",IF(VLOOKUP($A155,parlvotes_lh!$A$11:$ZZ$209,86,FALSE)=0,"",VLOOKUP($A155,parlvotes_lh!$A$11:$ZZ$209,86,FALSE)))</f>
        <v/>
      </c>
      <c r="O155" s="234" t="str">
        <f>IF(ISERROR(VLOOKUP($A155,parlvotes_lh!$A$11:$ZZ$209,106,FALSE))=TRUE,"",IF(VLOOKUP($A155,parlvotes_lh!$A$11:$ZZ$209,106,FALSE)=0,"",VLOOKUP($A155,parlvotes_lh!$A$11:$ZZ$209,106,FALSE)))</f>
        <v/>
      </c>
      <c r="P155" s="234" t="str">
        <f>IF(ISERROR(VLOOKUP($A155,parlvotes_lh!$A$11:$ZZ$209,126,FALSE))=TRUE,"",IF(VLOOKUP($A155,parlvotes_lh!$A$11:$ZZ$209,126,FALSE)=0,"",VLOOKUP($A155,parlvotes_lh!$A$11:$ZZ$209,126,FALSE)))</f>
        <v/>
      </c>
      <c r="Q155" s="235" t="str">
        <f>IF(ISERROR(VLOOKUP($A155,parlvotes_lh!$A$11:$ZZ$209,146,FALSE))=TRUE,"",IF(VLOOKUP($A155,parlvotes_lh!$A$11:$ZZ$209,146,FALSE)=0,"",VLOOKUP($A155,parlvotes_lh!$A$11:$ZZ$209,146,FALSE)))</f>
        <v/>
      </c>
      <c r="R155" s="235" t="str">
        <f>IF(ISERROR(VLOOKUP($A155,parlvotes_lh!$A$11:$ZZ$209,166,FALSE))=TRUE,"",IF(VLOOKUP($A155,parlvotes_lh!$A$11:$ZZ$209,166,FALSE)=0,"",VLOOKUP($A155,parlvotes_lh!$A$11:$ZZ$209,166,FALSE)))</f>
        <v/>
      </c>
      <c r="S155" s="235" t="str">
        <f>IF(ISERROR(VLOOKUP($A155,parlvotes_lh!$A$11:$ZZ$209,186,FALSE))=TRUE,"",IF(VLOOKUP($A155,parlvotes_lh!$A$11:$ZZ$209,186,FALSE)=0,"",VLOOKUP($A155,parlvotes_lh!$A$11:$ZZ$209,186,FALSE)))</f>
        <v/>
      </c>
      <c r="T155" s="235" t="str">
        <f>IF(ISERROR(VLOOKUP($A155,parlvotes_lh!$A$11:$ZZ$209,206,FALSE))=TRUE,"",IF(VLOOKUP($A155,parlvotes_lh!$A$11:$ZZ$209,206,FALSE)=0,"",VLOOKUP($A155,parlvotes_lh!$A$11:$ZZ$209,206,FALSE)))</f>
        <v/>
      </c>
      <c r="U155" s="235" t="str">
        <f>IF(ISERROR(VLOOKUP($A155,parlvotes_lh!$A$11:$ZZ$209,226,FALSE))=TRUE,"",IF(VLOOKUP($A155,parlvotes_lh!$A$11:$ZZ$209,226,FALSE)=0,"",VLOOKUP($A155,parlvotes_lh!$A$11:$ZZ$209,226,FALSE)))</f>
        <v/>
      </c>
      <c r="V155" s="235" t="str">
        <f>IF(ISERROR(VLOOKUP($A155,parlvotes_lh!$A$11:$ZZ$209,246,FALSE))=TRUE,"",IF(VLOOKUP($A155,parlvotes_lh!$A$11:$ZZ$209,246,FALSE)=0,"",VLOOKUP($A155,parlvotes_lh!$A$11:$ZZ$209,246,FALSE)))</f>
        <v/>
      </c>
      <c r="W155" s="235" t="str">
        <f>IF(ISERROR(VLOOKUP($A155,parlvotes_lh!$A$11:$ZZ$209,266,FALSE))=TRUE,"",IF(VLOOKUP($A155,parlvotes_lh!$A$11:$ZZ$209,266,FALSE)=0,"",VLOOKUP($A155,parlvotes_lh!$A$11:$ZZ$209,266,FALSE)))</f>
        <v/>
      </c>
      <c r="X155" s="235" t="str">
        <f>IF(ISERROR(VLOOKUP($A155,parlvotes_lh!$A$11:$ZZ$209,286,FALSE))=TRUE,"",IF(VLOOKUP($A155,parlvotes_lh!$A$11:$ZZ$209,286,FALSE)=0,"",VLOOKUP($A155,parlvotes_lh!$A$11:$ZZ$209,286,FALSE)))</f>
        <v/>
      </c>
      <c r="Y155" s="235" t="str">
        <f>IF(ISERROR(VLOOKUP($A155,parlvotes_lh!$A$11:$ZZ$209,306,FALSE))=TRUE,"",IF(VLOOKUP($A155,parlvotes_lh!$A$11:$ZZ$209,306,FALSE)=0,"",VLOOKUP($A155,parlvotes_lh!$A$11:$ZZ$209,306,FALSE)))</f>
        <v/>
      </c>
      <c r="Z155" s="235" t="str">
        <f>IF(ISERROR(VLOOKUP($A155,parlvotes_lh!$A$11:$ZZ$209,326,FALSE))=TRUE,"",IF(VLOOKUP($A155,parlvotes_lh!$A$11:$ZZ$209,326,FALSE)=0,"",VLOOKUP($A155,parlvotes_lh!$A$11:$ZZ$209,326,FALSE)))</f>
        <v/>
      </c>
      <c r="AA155" s="235" t="str">
        <f>IF(ISERROR(VLOOKUP($A155,parlvotes_lh!$A$11:$ZZ$209,346,FALSE))=TRUE,"",IF(VLOOKUP($A155,parlvotes_lh!$A$11:$ZZ$209,346,FALSE)=0,"",VLOOKUP($A155,parlvotes_lh!$A$11:$ZZ$209,346,FALSE)))</f>
        <v/>
      </c>
      <c r="AB155" s="235" t="str">
        <f>IF(ISERROR(VLOOKUP($A155,parlvotes_lh!$A$11:$ZZ$209,366,FALSE))=TRUE,"",IF(VLOOKUP($A155,parlvotes_lh!$A$11:$ZZ$209,366,FALSE)=0,"",VLOOKUP($A155,parlvotes_lh!$A$11:$ZZ$209,366,FALSE)))</f>
        <v/>
      </c>
      <c r="AC155" s="235" t="str">
        <f>IF(ISERROR(VLOOKUP($A155,parlvotes_lh!$A$11:$ZZ$209,386,FALSE))=TRUE,"",IF(VLOOKUP($A155,parlvotes_lh!$A$11:$ZZ$209,386,FALSE)=0,"",VLOOKUP($A155,parlvotes_lh!$A$11:$ZZ$209,386,FALSE)))</f>
        <v/>
      </c>
    </row>
    <row r="156" spans="1:29" ht="13.5" customHeight="1">
      <c r="A156" s="229"/>
      <c r="B156" s="127" t="str">
        <f>IF(A156="","",MID(info_weblinks!$C$3,32,3))</f>
        <v/>
      </c>
      <c r="C156" s="127" t="str">
        <f>IF(info_parties!G165="","",info_parties!G165)</f>
        <v/>
      </c>
      <c r="D156" s="127" t="str">
        <f>IF(info_parties!K165="","",info_parties!K165)</f>
        <v/>
      </c>
      <c r="E156" s="127" t="str">
        <f>IF(info_parties!H165="","",info_parties!H165)</f>
        <v/>
      </c>
      <c r="F156" s="230" t="str">
        <f t="shared" si="8"/>
        <v/>
      </c>
      <c r="G156" s="231" t="str">
        <f t="shared" si="9"/>
        <v/>
      </c>
      <c r="H156" s="232" t="str">
        <f t="shared" si="10"/>
        <v/>
      </c>
      <c r="I156" s="233" t="str">
        <f t="shared" si="11"/>
        <v/>
      </c>
      <c r="J156" s="234" t="str">
        <f>IF(ISERROR(VLOOKUP($A156,parlvotes_lh!$A$11:$ZZ$209,6,FALSE))=TRUE,"",IF(VLOOKUP($A156,parlvotes_lh!$A$11:$ZZ$209,6,FALSE)=0,"",VLOOKUP($A156,parlvotes_lh!$A$11:$ZZ$209,6,FALSE)))</f>
        <v/>
      </c>
      <c r="K156" s="234" t="str">
        <f>IF(ISERROR(VLOOKUP($A156,parlvotes_lh!$A$11:$ZZ$209,26,FALSE))=TRUE,"",IF(VLOOKUP($A156,parlvotes_lh!$A$11:$ZZ$209,26,FALSE)=0,"",VLOOKUP($A156,parlvotes_lh!$A$11:$ZZ$209,26,FALSE)))</f>
        <v/>
      </c>
      <c r="L156" s="234" t="str">
        <f>IF(ISERROR(VLOOKUP($A156,parlvotes_lh!$A$11:$ZZ$209,46,FALSE))=TRUE,"",IF(VLOOKUP($A156,parlvotes_lh!$A$11:$ZZ$209,46,FALSE)=0,"",VLOOKUP($A156,parlvotes_lh!$A$11:$ZZ$209,46,FALSE)))</f>
        <v/>
      </c>
      <c r="M156" s="234" t="str">
        <f>IF(ISERROR(VLOOKUP($A156,parlvotes_lh!$A$11:$ZZ$209,66,FALSE))=TRUE,"",IF(VLOOKUP($A156,parlvotes_lh!$A$11:$ZZ$209,66,FALSE)=0,"",VLOOKUP($A156,parlvotes_lh!$A$11:$ZZ$209,66,FALSE)))</f>
        <v/>
      </c>
      <c r="N156" s="234" t="str">
        <f>IF(ISERROR(VLOOKUP($A156,parlvotes_lh!$A$11:$ZZ$209,86,FALSE))=TRUE,"",IF(VLOOKUP($A156,parlvotes_lh!$A$11:$ZZ$209,86,FALSE)=0,"",VLOOKUP($A156,parlvotes_lh!$A$11:$ZZ$209,86,FALSE)))</f>
        <v/>
      </c>
      <c r="O156" s="234" t="str">
        <f>IF(ISERROR(VLOOKUP($A156,parlvotes_lh!$A$11:$ZZ$209,106,FALSE))=TRUE,"",IF(VLOOKUP($A156,parlvotes_lh!$A$11:$ZZ$209,106,FALSE)=0,"",VLOOKUP($A156,parlvotes_lh!$A$11:$ZZ$209,106,FALSE)))</f>
        <v/>
      </c>
      <c r="P156" s="234" t="str">
        <f>IF(ISERROR(VLOOKUP($A156,parlvotes_lh!$A$11:$ZZ$209,126,FALSE))=TRUE,"",IF(VLOOKUP($A156,parlvotes_lh!$A$11:$ZZ$209,126,FALSE)=0,"",VLOOKUP($A156,parlvotes_lh!$A$11:$ZZ$209,126,FALSE)))</f>
        <v/>
      </c>
      <c r="Q156" s="235" t="str">
        <f>IF(ISERROR(VLOOKUP($A156,parlvotes_lh!$A$11:$ZZ$209,146,FALSE))=TRUE,"",IF(VLOOKUP($A156,parlvotes_lh!$A$11:$ZZ$209,146,FALSE)=0,"",VLOOKUP($A156,parlvotes_lh!$A$11:$ZZ$209,146,FALSE)))</f>
        <v/>
      </c>
      <c r="R156" s="235" t="str">
        <f>IF(ISERROR(VLOOKUP($A156,parlvotes_lh!$A$11:$ZZ$209,166,FALSE))=TRUE,"",IF(VLOOKUP($A156,parlvotes_lh!$A$11:$ZZ$209,166,FALSE)=0,"",VLOOKUP($A156,parlvotes_lh!$A$11:$ZZ$209,166,FALSE)))</f>
        <v/>
      </c>
      <c r="S156" s="235" t="str">
        <f>IF(ISERROR(VLOOKUP($A156,parlvotes_lh!$A$11:$ZZ$209,186,FALSE))=TRUE,"",IF(VLOOKUP($A156,parlvotes_lh!$A$11:$ZZ$209,186,FALSE)=0,"",VLOOKUP($A156,parlvotes_lh!$A$11:$ZZ$209,186,FALSE)))</f>
        <v/>
      </c>
      <c r="T156" s="235" t="str">
        <f>IF(ISERROR(VLOOKUP($A156,parlvotes_lh!$A$11:$ZZ$209,206,FALSE))=TRUE,"",IF(VLOOKUP($A156,parlvotes_lh!$A$11:$ZZ$209,206,FALSE)=0,"",VLOOKUP($A156,parlvotes_lh!$A$11:$ZZ$209,206,FALSE)))</f>
        <v/>
      </c>
      <c r="U156" s="235" t="str">
        <f>IF(ISERROR(VLOOKUP($A156,parlvotes_lh!$A$11:$ZZ$209,226,FALSE))=TRUE,"",IF(VLOOKUP($A156,parlvotes_lh!$A$11:$ZZ$209,226,FALSE)=0,"",VLOOKUP($A156,parlvotes_lh!$A$11:$ZZ$209,226,FALSE)))</f>
        <v/>
      </c>
      <c r="V156" s="235" t="str">
        <f>IF(ISERROR(VLOOKUP($A156,parlvotes_lh!$A$11:$ZZ$209,246,FALSE))=TRUE,"",IF(VLOOKUP($A156,parlvotes_lh!$A$11:$ZZ$209,246,FALSE)=0,"",VLOOKUP($A156,parlvotes_lh!$A$11:$ZZ$209,246,FALSE)))</f>
        <v/>
      </c>
      <c r="W156" s="235" t="str">
        <f>IF(ISERROR(VLOOKUP($A156,parlvotes_lh!$A$11:$ZZ$209,266,FALSE))=TRUE,"",IF(VLOOKUP($A156,parlvotes_lh!$A$11:$ZZ$209,266,FALSE)=0,"",VLOOKUP($A156,parlvotes_lh!$A$11:$ZZ$209,266,FALSE)))</f>
        <v/>
      </c>
      <c r="X156" s="235" t="str">
        <f>IF(ISERROR(VLOOKUP($A156,parlvotes_lh!$A$11:$ZZ$209,286,FALSE))=TRUE,"",IF(VLOOKUP($A156,parlvotes_lh!$A$11:$ZZ$209,286,FALSE)=0,"",VLOOKUP($A156,parlvotes_lh!$A$11:$ZZ$209,286,FALSE)))</f>
        <v/>
      </c>
      <c r="Y156" s="235" t="str">
        <f>IF(ISERROR(VLOOKUP($A156,parlvotes_lh!$A$11:$ZZ$209,306,FALSE))=TRUE,"",IF(VLOOKUP($A156,parlvotes_lh!$A$11:$ZZ$209,306,FALSE)=0,"",VLOOKUP($A156,parlvotes_lh!$A$11:$ZZ$209,306,FALSE)))</f>
        <v/>
      </c>
      <c r="Z156" s="235" t="str">
        <f>IF(ISERROR(VLOOKUP($A156,parlvotes_lh!$A$11:$ZZ$209,326,FALSE))=TRUE,"",IF(VLOOKUP($A156,parlvotes_lh!$A$11:$ZZ$209,326,FALSE)=0,"",VLOOKUP($A156,parlvotes_lh!$A$11:$ZZ$209,326,FALSE)))</f>
        <v/>
      </c>
      <c r="AA156" s="235" t="str">
        <f>IF(ISERROR(VLOOKUP($A156,parlvotes_lh!$A$11:$ZZ$209,346,FALSE))=TRUE,"",IF(VLOOKUP($A156,parlvotes_lh!$A$11:$ZZ$209,346,FALSE)=0,"",VLOOKUP($A156,parlvotes_lh!$A$11:$ZZ$209,346,FALSE)))</f>
        <v/>
      </c>
      <c r="AB156" s="235" t="str">
        <f>IF(ISERROR(VLOOKUP($A156,parlvotes_lh!$A$11:$ZZ$209,366,FALSE))=TRUE,"",IF(VLOOKUP($A156,parlvotes_lh!$A$11:$ZZ$209,366,FALSE)=0,"",VLOOKUP($A156,parlvotes_lh!$A$11:$ZZ$209,366,FALSE)))</f>
        <v/>
      </c>
      <c r="AC156" s="235" t="str">
        <f>IF(ISERROR(VLOOKUP($A156,parlvotes_lh!$A$11:$ZZ$209,386,FALSE))=TRUE,"",IF(VLOOKUP($A156,parlvotes_lh!$A$11:$ZZ$209,386,FALSE)=0,"",VLOOKUP($A156,parlvotes_lh!$A$11:$ZZ$209,386,FALSE)))</f>
        <v/>
      </c>
    </row>
    <row r="157" spans="1:29" ht="13.5" customHeight="1">
      <c r="A157" s="229"/>
      <c r="B157" s="127" t="str">
        <f>IF(A157="","",MID(info_weblinks!$C$3,32,3))</f>
        <v/>
      </c>
      <c r="C157" s="127" t="str">
        <f>IF(info_parties!G166="","",info_parties!G166)</f>
        <v/>
      </c>
      <c r="D157" s="127" t="str">
        <f>IF(info_parties!K166="","",info_parties!K166)</f>
        <v/>
      </c>
      <c r="E157" s="127" t="str">
        <f>IF(info_parties!H166="","",info_parties!H166)</f>
        <v/>
      </c>
      <c r="F157" s="230" t="str">
        <f t="shared" si="8"/>
        <v/>
      </c>
      <c r="G157" s="231" t="str">
        <f t="shared" si="9"/>
        <v/>
      </c>
      <c r="H157" s="232" t="str">
        <f t="shared" si="10"/>
        <v/>
      </c>
      <c r="I157" s="233" t="str">
        <f t="shared" si="11"/>
        <v/>
      </c>
      <c r="J157" s="234" t="str">
        <f>IF(ISERROR(VLOOKUP($A157,parlvotes_lh!$A$11:$ZZ$209,6,FALSE))=TRUE,"",IF(VLOOKUP($A157,parlvotes_lh!$A$11:$ZZ$209,6,FALSE)=0,"",VLOOKUP($A157,parlvotes_lh!$A$11:$ZZ$209,6,FALSE)))</f>
        <v/>
      </c>
      <c r="K157" s="234" t="str">
        <f>IF(ISERROR(VLOOKUP($A157,parlvotes_lh!$A$11:$ZZ$209,26,FALSE))=TRUE,"",IF(VLOOKUP($A157,parlvotes_lh!$A$11:$ZZ$209,26,FALSE)=0,"",VLOOKUP($A157,parlvotes_lh!$A$11:$ZZ$209,26,FALSE)))</f>
        <v/>
      </c>
      <c r="L157" s="234" t="str">
        <f>IF(ISERROR(VLOOKUP($A157,parlvotes_lh!$A$11:$ZZ$209,46,FALSE))=TRUE,"",IF(VLOOKUP($A157,parlvotes_lh!$A$11:$ZZ$209,46,FALSE)=0,"",VLOOKUP($A157,parlvotes_lh!$A$11:$ZZ$209,46,FALSE)))</f>
        <v/>
      </c>
      <c r="M157" s="234" t="str">
        <f>IF(ISERROR(VLOOKUP($A157,parlvotes_lh!$A$11:$ZZ$209,66,FALSE))=TRUE,"",IF(VLOOKUP($A157,parlvotes_lh!$A$11:$ZZ$209,66,FALSE)=0,"",VLOOKUP($A157,parlvotes_lh!$A$11:$ZZ$209,66,FALSE)))</f>
        <v/>
      </c>
      <c r="N157" s="234" t="str">
        <f>IF(ISERROR(VLOOKUP($A157,parlvotes_lh!$A$11:$ZZ$209,86,FALSE))=TRUE,"",IF(VLOOKUP($A157,parlvotes_lh!$A$11:$ZZ$209,86,FALSE)=0,"",VLOOKUP($A157,parlvotes_lh!$A$11:$ZZ$209,86,FALSE)))</f>
        <v/>
      </c>
      <c r="O157" s="234" t="str">
        <f>IF(ISERROR(VLOOKUP($A157,parlvotes_lh!$A$11:$ZZ$209,106,FALSE))=TRUE,"",IF(VLOOKUP($A157,parlvotes_lh!$A$11:$ZZ$209,106,FALSE)=0,"",VLOOKUP($A157,parlvotes_lh!$A$11:$ZZ$209,106,FALSE)))</f>
        <v/>
      </c>
      <c r="P157" s="234" t="str">
        <f>IF(ISERROR(VLOOKUP($A157,parlvotes_lh!$A$11:$ZZ$209,126,FALSE))=TRUE,"",IF(VLOOKUP($A157,parlvotes_lh!$A$11:$ZZ$209,126,FALSE)=0,"",VLOOKUP($A157,parlvotes_lh!$A$11:$ZZ$209,126,FALSE)))</f>
        <v/>
      </c>
      <c r="Q157" s="235" t="str">
        <f>IF(ISERROR(VLOOKUP($A157,parlvotes_lh!$A$11:$ZZ$209,146,FALSE))=TRUE,"",IF(VLOOKUP($A157,parlvotes_lh!$A$11:$ZZ$209,146,FALSE)=0,"",VLOOKUP($A157,parlvotes_lh!$A$11:$ZZ$209,146,FALSE)))</f>
        <v/>
      </c>
      <c r="R157" s="235" t="str">
        <f>IF(ISERROR(VLOOKUP($A157,parlvotes_lh!$A$11:$ZZ$209,166,FALSE))=TRUE,"",IF(VLOOKUP($A157,parlvotes_lh!$A$11:$ZZ$209,166,FALSE)=0,"",VLOOKUP($A157,parlvotes_lh!$A$11:$ZZ$209,166,FALSE)))</f>
        <v/>
      </c>
      <c r="S157" s="235" t="str">
        <f>IF(ISERROR(VLOOKUP($A157,parlvotes_lh!$A$11:$ZZ$209,186,FALSE))=TRUE,"",IF(VLOOKUP($A157,parlvotes_lh!$A$11:$ZZ$209,186,FALSE)=0,"",VLOOKUP($A157,parlvotes_lh!$A$11:$ZZ$209,186,FALSE)))</f>
        <v/>
      </c>
      <c r="T157" s="235" t="str">
        <f>IF(ISERROR(VLOOKUP($A157,parlvotes_lh!$A$11:$ZZ$209,206,FALSE))=TRUE,"",IF(VLOOKUP($A157,parlvotes_lh!$A$11:$ZZ$209,206,FALSE)=0,"",VLOOKUP($A157,parlvotes_lh!$A$11:$ZZ$209,206,FALSE)))</f>
        <v/>
      </c>
      <c r="U157" s="235" t="str">
        <f>IF(ISERROR(VLOOKUP($A157,parlvotes_lh!$A$11:$ZZ$209,226,FALSE))=TRUE,"",IF(VLOOKUP($A157,parlvotes_lh!$A$11:$ZZ$209,226,FALSE)=0,"",VLOOKUP($A157,parlvotes_lh!$A$11:$ZZ$209,226,FALSE)))</f>
        <v/>
      </c>
      <c r="V157" s="235" t="str">
        <f>IF(ISERROR(VLOOKUP($A157,parlvotes_lh!$A$11:$ZZ$209,246,FALSE))=TRUE,"",IF(VLOOKUP($A157,parlvotes_lh!$A$11:$ZZ$209,246,FALSE)=0,"",VLOOKUP($A157,parlvotes_lh!$A$11:$ZZ$209,246,FALSE)))</f>
        <v/>
      </c>
      <c r="W157" s="235" t="str">
        <f>IF(ISERROR(VLOOKUP($A157,parlvotes_lh!$A$11:$ZZ$209,266,FALSE))=TRUE,"",IF(VLOOKUP($A157,parlvotes_lh!$A$11:$ZZ$209,266,FALSE)=0,"",VLOOKUP($A157,parlvotes_lh!$A$11:$ZZ$209,266,FALSE)))</f>
        <v/>
      </c>
      <c r="X157" s="235" t="str">
        <f>IF(ISERROR(VLOOKUP($A157,parlvotes_lh!$A$11:$ZZ$209,286,FALSE))=TRUE,"",IF(VLOOKUP($A157,parlvotes_lh!$A$11:$ZZ$209,286,FALSE)=0,"",VLOOKUP($A157,parlvotes_lh!$A$11:$ZZ$209,286,FALSE)))</f>
        <v/>
      </c>
      <c r="Y157" s="235" t="str">
        <f>IF(ISERROR(VLOOKUP($A157,parlvotes_lh!$A$11:$ZZ$209,306,FALSE))=TRUE,"",IF(VLOOKUP($A157,parlvotes_lh!$A$11:$ZZ$209,306,FALSE)=0,"",VLOOKUP($A157,parlvotes_lh!$A$11:$ZZ$209,306,FALSE)))</f>
        <v/>
      </c>
      <c r="Z157" s="235" t="str">
        <f>IF(ISERROR(VLOOKUP($A157,parlvotes_lh!$A$11:$ZZ$209,326,FALSE))=TRUE,"",IF(VLOOKUP($A157,parlvotes_lh!$A$11:$ZZ$209,326,FALSE)=0,"",VLOOKUP($A157,parlvotes_lh!$A$11:$ZZ$209,326,FALSE)))</f>
        <v/>
      </c>
      <c r="AA157" s="235" t="str">
        <f>IF(ISERROR(VLOOKUP($A157,parlvotes_lh!$A$11:$ZZ$209,346,FALSE))=TRUE,"",IF(VLOOKUP($A157,parlvotes_lh!$A$11:$ZZ$209,346,FALSE)=0,"",VLOOKUP($A157,parlvotes_lh!$A$11:$ZZ$209,346,FALSE)))</f>
        <v/>
      </c>
      <c r="AB157" s="235" t="str">
        <f>IF(ISERROR(VLOOKUP($A157,parlvotes_lh!$A$11:$ZZ$209,366,FALSE))=TRUE,"",IF(VLOOKUP($A157,parlvotes_lh!$A$11:$ZZ$209,366,FALSE)=0,"",VLOOKUP($A157,parlvotes_lh!$A$11:$ZZ$209,366,FALSE)))</f>
        <v/>
      </c>
      <c r="AC157" s="235" t="str">
        <f>IF(ISERROR(VLOOKUP($A157,parlvotes_lh!$A$11:$ZZ$209,386,FALSE))=TRUE,"",IF(VLOOKUP($A157,parlvotes_lh!$A$11:$ZZ$209,386,FALSE)=0,"",VLOOKUP($A157,parlvotes_lh!$A$11:$ZZ$209,386,FALSE)))</f>
        <v/>
      </c>
    </row>
    <row r="158" spans="1:29" ht="13.5" customHeight="1">
      <c r="A158" s="229"/>
      <c r="B158" s="127" t="str">
        <f>IF(A158="","",MID(info_weblinks!$C$3,32,3))</f>
        <v/>
      </c>
      <c r="C158" s="127" t="str">
        <f>IF(info_parties!G167="","",info_parties!G167)</f>
        <v/>
      </c>
      <c r="D158" s="127" t="str">
        <f>IF(info_parties!K167="","",info_parties!K167)</f>
        <v/>
      </c>
      <c r="E158" s="127" t="str">
        <f>IF(info_parties!H167="","",info_parties!H167)</f>
        <v/>
      </c>
      <c r="F158" s="230" t="str">
        <f t="shared" si="8"/>
        <v/>
      </c>
      <c r="G158" s="231" t="str">
        <f t="shared" si="9"/>
        <v/>
      </c>
      <c r="H158" s="232" t="str">
        <f t="shared" si="10"/>
        <v/>
      </c>
      <c r="I158" s="233" t="str">
        <f t="shared" si="11"/>
        <v/>
      </c>
      <c r="J158" s="234" t="str">
        <f>IF(ISERROR(VLOOKUP($A158,parlvotes_lh!$A$11:$ZZ$209,6,FALSE))=TRUE,"",IF(VLOOKUP($A158,parlvotes_lh!$A$11:$ZZ$209,6,FALSE)=0,"",VLOOKUP($A158,parlvotes_lh!$A$11:$ZZ$209,6,FALSE)))</f>
        <v/>
      </c>
      <c r="K158" s="234" t="str">
        <f>IF(ISERROR(VLOOKUP($A158,parlvotes_lh!$A$11:$ZZ$209,26,FALSE))=TRUE,"",IF(VLOOKUP($A158,parlvotes_lh!$A$11:$ZZ$209,26,FALSE)=0,"",VLOOKUP($A158,parlvotes_lh!$A$11:$ZZ$209,26,FALSE)))</f>
        <v/>
      </c>
      <c r="L158" s="234" t="str">
        <f>IF(ISERROR(VLOOKUP($A158,parlvotes_lh!$A$11:$ZZ$209,46,FALSE))=TRUE,"",IF(VLOOKUP($A158,parlvotes_lh!$A$11:$ZZ$209,46,FALSE)=0,"",VLOOKUP($A158,parlvotes_lh!$A$11:$ZZ$209,46,FALSE)))</f>
        <v/>
      </c>
      <c r="M158" s="234" t="str">
        <f>IF(ISERROR(VLOOKUP($A158,parlvotes_lh!$A$11:$ZZ$209,66,FALSE))=TRUE,"",IF(VLOOKUP($A158,parlvotes_lh!$A$11:$ZZ$209,66,FALSE)=0,"",VLOOKUP($A158,parlvotes_lh!$A$11:$ZZ$209,66,FALSE)))</f>
        <v/>
      </c>
      <c r="N158" s="234" t="str">
        <f>IF(ISERROR(VLOOKUP($A158,parlvotes_lh!$A$11:$ZZ$209,86,FALSE))=TRUE,"",IF(VLOOKUP($A158,parlvotes_lh!$A$11:$ZZ$209,86,FALSE)=0,"",VLOOKUP($A158,parlvotes_lh!$A$11:$ZZ$209,86,FALSE)))</f>
        <v/>
      </c>
      <c r="O158" s="234" t="str">
        <f>IF(ISERROR(VLOOKUP($A158,parlvotes_lh!$A$11:$ZZ$209,106,FALSE))=TRUE,"",IF(VLOOKUP($A158,parlvotes_lh!$A$11:$ZZ$209,106,FALSE)=0,"",VLOOKUP($A158,parlvotes_lh!$A$11:$ZZ$209,106,FALSE)))</f>
        <v/>
      </c>
      <c r="P158" s="234" t="str">
        <f>IF(ISERROR(VLOOKUP($A158,parlvotes_lh!$A$11:$ZZ$209,126,FALSE))=TRUE,"",IF(VLOOKUP($A158,parlvotes_lh!$A$11:$ZZ$209,126,FALSE)=0,"",VLOOKUP($A158,parlvotes_lh!$A$11:$ZZ$209,126,FALSE)))</f>
        <v/>
      </c>
      <c r="Q158" s="235" t="str">
        <f>IF(ISERROR(VLOOKUP($A158,parlvotes_lh!$A$11:$ZZ$209,146,FALSE))=TRUE,"",IF(VLOOKUP($A158,parlvotes_lh!$A$11:$ZZ$209,146,FALSE)=0,"",VLOOKUP($A158,parlvotes_lh!$A$11:$ZZ$209,146,FALSE)))</f>
        <v/>
      </c>
      <c r="R158" s="235" t="str">
        <f>IF(ISERROR(VLOOKUP($A158,parlvotes_lh!$A$11:$ZZ$209,166,FALSE))=TRUE,"",IF(VLOOKUP($A158,parlvotes_lh!$A$11:$ZZ$209,166,FALSE)=0,"",VLOOKUP($A158,parlvotes_lh!$A$11:$ZZ$209,166,FALSE)))</f>
        <v/>
      </c>
      <c r="S158" s="235" t="str">
        <f>IF(ISERROR(VLOOKUP($A158,parlvotes_lh!$A$11:$ZZ$209,186,FALSE))=TRUE,"",IF(VLOOKUP($A158,parlvotes_lh!$A$11:$ZZ$209,186,FALSE)=0,"",VLOOKUP($A158,parlvotes_lh!$A$11:$ZZ$209,186,FALSE)))</f>
        <v/>
      </c>
      <c r="T158" s="235" t="str">
        <f>IF(ISERROR(VLOOKUP($A158,parlvotes_lh!$A$11:$ZZ$209,206,FALSE))=TRUE,"",IF(VLOOKUP($A158,parlvotes_lh!$A$11:$ZZ$209,206,FALSE)=0,"",VLOOKUP($A158,parlvotes_lh!$A$11:$ZZ$209,206,FALSE)))</f>
        <v/>
      </c>
      <c r="U158" s="235" t="str">
        <f>IF(ISERROR(VLOOKUP($A158,parlvotes_lh!$A$11:$ZZ$209,226,FALSE))=TRUE,"",IF(VLOOKUP($A158,parlvotes_lh!$A$11:$ZZ$209,226,FALSE)=0,"",VLOOKUP($A158,parlvotes_lh!$A$11:$ZZ$209,226,FALSE)))</f>
        <v/>
      </c>
      <c r="V158" s="235" t="str">
        <f>IF(ISERROR(VLOOKUP($A158,parlvotes_lh!$A$11:$ZZ$209,246,FALSE))=TRUE,"",IF(VLOOKUP($A158,parlvotes_lh!$A$11:$ZZ$209,246,FALSE)=0,"",VLOOKUP($A158,parlvotes_lh!$A$11:$ZZ$209,246,FALSE)))</f>
        <v/>
      </c>
      <c r="W158" s="235" t="str">
        <f>IF(ISERROR(VLOOKUP($A158,parlvotes_lh!$A$11:$ZZ$209,266,FALSE))=TRUE,"",IF(VLOOKUP($A158,parlvotes_lh!$A$11:$ZZ$209,266,FALSE)=0,"",VLOOKUP($A158,parlvotes_lh!$A$11:$ZZ$209,266,FALSE)))</f>
        <v/>
      </c>
      <c r="X158" s="235" t="str">
        <f>IF(ISERROR(VLOOKUP($A158,parlvotes_lh!$A$11:$ZZ$209,286,FALSE))=TRUE,"",IF(VLOOKUP($A158,parlvotes_lh!$A$11:$ZZ$209,286,FALSE)=0,"",VLOOKUP($A158,parlvotes_lh!$A$11:$ZZ$209,286,FALSE)))</f>
        <v/>
      </c>
      <c r="Y158" s="235" t="str">
        <f>IF(ISERROR(VLOOKUP($A158,parlvotes_lh!$A$11:$ZZ$209,306,FALSE))=TRUE,"",IF(VLOOKUP($A158,parlvotes_lh!$A$11:$ZZ$209,306,FALSE)=0,"",VLOOKUP($A158,parlvotes_lh!$A$11:$ZZ$209,306,FALSE)))</f>
        <v/>
      </c>
      <c r="Z158" s="235" t="str">
        <f>IF(ISERROR(VLOOKUP($A158,parlvotes_lh!$A$11:$ZZ$209,326,FALSE))=TRUE,"",IF(VLOOKUP($A158,parlvotes_lh!$A$11:$ZZ$209,326,FALSE)=0,"",VLOOKUP($A158,parlvotes_lh!$A$11:$ZZ$209,326,FALSE)))</f>
        <v/>
      </c>
      <c r="AA158" s="235" t="str">
        <f>IF(ISERROR(VLOOKUP($A158,parlvotes_lh!$A$11:$ZZ$209,346,FALSE))=TRUE,"",IF(VLOOKUP($A158,parlvotes_lh!$A$11:$ZZ$209,346,FALSE)=0,"",VLOOKUP($A158,parlvotes_lh!$A$11:$ZZ$209,346,FALSE)))</f>
        <v/>
      </c>
      <c r="AB158" s="235" t="str">
        <f>IF(ISERROR(VLOOKUP($A158,parlvotes_lh!$A$11:$ZZ$209,366,FALSE))=TRUE,"",IF(VLOOKUP($A158,parlvotes_lh!$A$11:$ZZ$209,366,FALSE)=0,"",VLOOKUP($A158,parlvotes_lh!$A$11:$ZZ$209,366,FALSE)))</f>
        <v/>
      </c>
      <c r="AC158" s="235" t="str">
        <f>IF(ISERROR(VLOOKUP($A158,parlvotes_lh!$A$11:$ZZ$209,386,FALSE))=TRUE,"",IF(VLOOKUP($A158,parlvotes_lh!$A$11:$ZZ$209,386,FALSE)=0,"",VLOOKUP($A158,parlvotes_lh!$A$11:$ZZ$209,386,FALSE)))</f>
        <v/>
      </c>
    </row>
    <row r="159" spans="1:29" ht="13.5" customHeight="1">
      <c r="A159" s="229"/>
      <c r="B159" s="127" t="str">
        <f>IF(A159="","",MID(info_weblinks!$C$3,32,3))</f>
        <v/>
      </c>
      <c r="C159" s="127" t="str">
        <f>IF(info_parties!G168="","",info_parties!G168)</f>
        <v/>
      </c>
      <c r="D159" s="127" t="str">
        <f>IF(info_parties!K168="","",info_parties!K168)</f>
        <v/>
      </c>
      <c r="E159" s="127" t="str">
        <f>IF(info_parties!H168="","",info_parties!H168)</f>
        <v/>
      </c>
      <c r="F159" s="230" t="str">
        <f t="shared" si="8"/>
        <v/>
      </c>
      <c r="G159" s="231" t="str">
        <f t="shared" si="9"/>
        <v/>
      </c>
      <c r="H159" s="232" t="str">
        <f t="shared" si="10"/>
        <v/>
      </c>
      <c r="I159" s="233" t="str">
        <f t="shared" si="11"/>
        <v/>
      </c>
      <c r="J159" s="234" t="str">
        <f>IF(ISERROR(VLOOKUP($A159,parlvotes_lh!$A$11:$ZZ$209,6,FALSE))=TRUE,"",IF(VLOOKUP($A159,parlvotes_lh!$A$11:$ZZ$209,6,FALSE)=0,"",VLOOKUP($A159,parlvotes_lh!$A$11:$ZZ$209,6,FALSE)))</f>
        <v/>
      </c>
      <c r="K159" s="234" t="str">
        <f>IF(ISERROR(VLOOKUP($A159,parlvotes_lh!$A$11:$ZZ$209,26,FALSE))=TRUE,"",IF(VLOOKUP($A159,parlvotes_lh!$A$11:$ZZ$209,26,FALSE)=0,"",VLOOKUP($A159,parlvotes_lh!$A$11:$ZZ$209,26,FALSE)))</f>
        <v/>
      </c>
      <c r="L159" s="234" t="str">
        <f>IF(ISERROR(VLOOKUP($A159,parlvotes_lh!$A$11:$ZZ$209,46,FALSE))=TRUE,"",IF(VLOOKUP($A159,parlvotes_lh!$A$11:$ZZ$209,46,FALSE)=0,"",VLOOKUP($A159,parlvotes_lh!$A$11:$ZZ$209,46,FALSE)))</f>
        <v/>
      </c>
      <c r="M159" s="234" t="str">
        <f>IF(ISERROR(VLOOKUP($A159,parlvotes_lh!$A$11:$ZZ$209,66,FALSE))=TRUE,"",IF(VLOOKUP($A159,parlvotes_lh!$A$11:$ZZ$209,66,FALSE)=0,"",VLOOKUP($A159,parlvotes_lh!$A$11:$ZZ$209,66,FALSE)))</f>
        <v/>
      </c>
      <c r="N159" s="234" t="str">
        <f>IF(ISERROR(VLOOKUP($A159,parlvotes_lh!$A$11:$ZZ$209,86,FALSE))=TRUE,"",IF(VLOOKUP($A159,parlvotes_lh!$A$11:$ZZ$209,86,FALSE)=0,"",VLOOKUP($A159,parlvotes_lh!$A$11:$ZZ$209,86,FALSE)))</f>
        <v/>
      </c>
      <c r="O159" s="234" t="str">
        <f>IF(ISERROR(VLOOKUP($A159,parlvotes_lh!$A$11:$ZZ$209,106,FALSE))=TRUE,"",IF(VLOOKUP($A159,parlvotes_lh!$A$11:$ZZ$209,106,FALSE)=0,"",VLOOKUP($A159,parlvotes_lh!$A$11:$ZZ$209,106,FALSE)))</f>
        <v/>
      </c>
      <c r="P159" s="234" t="str">
        <f>IF(ISERROR(VLOOKUP($A159,parlvotes_lh!$A$11:$ZZ$209,126,FALSE))=TRUE,"",IF(VLOOKUP($A159,parlvotes_lh!$A$11:$ZZ$209,126,FALSE)=0,"",VLOOKUP($A159,parlvotes_lh!$A$11:$ZZ$209,126,FALSE)))</f>
        <v/>
      </c>
      <c r="Q159" s="235" t="str">
        <f>IF(ISERROR(VLOOKUP($A159,parlvotes_lh!$A$11:$ZZ$209,146,FALSE))=TRUE,"",IF(VLOOKUP($A159,parlvotes_lh!$A$11:$ZZ$209,146,FALSE)=0,"",VLOOKUP($A159,parlvotes_lh!$A$11:$ZZ$209,146,FALSE)))</f>
        <v/>
      </c>
      <c r="R159" s="235" t="str">
        <f>IF(ISERROR(VLOOKUP($A159,parlvotes_lh!$A$11:$ZZ$209,166,FALSE))=TRUE,"",IF(VLOOKUP($A159,parlvotes_lh!$A$11:$ZZ$209,166,FALSE)=0,"",VLOOKUP($A159,parlvotes_lh!$A$11:$ZZ$209,166,FALSE)))</f>
        <v/>
      </c>
      <c r="S159" s="235" t="str">
        <f>IF(ISERROR(VLOOKUP($A159,parlvotes_lh!$A$11:$ZZ$209,186,FALSE))=TRUE,"",IF(VLOOKUP($A159,parlvotes_lh!$A$11:$ZZ$209,186,FALSE)=0,"",VLOOKUP($A159,parlvotes_lh!$A$11:$ZZ$209,186,FALSE)))</f>
        <v/>
      </c>
      <c r="T159" s="235" t="str">
        <f>IF(ISERROR(VLOOKUP($A159,parlvotes_lh!$A$11:$ZZ$209,206,FALSE))=TRUE,"",IF(VLOOKUP($A159,parlvotes_lh!$A$11:$ZZ$209,206,FALSE)=0,"",VLOOKUP($A159,parlvotes_lh!$A$11:$ZZ$209,206,FALSE)))</f>
        <v/>
      </c>
      <c r="U159" s="235" t="str">
        <f>IF(ISERROR(VLOOKUP($A159,parlvotes_lh!$A$11:$ZZ$209,226,FALSE))=TRUE,"",IF(VLOOKUP($A159,parlvotes_lh!$A$11:$ZZ$209,226,FALSE)=0,"",VLOOKUP($A159,parlvotes_lh!$A$11:$ZZ$209,226,FALSE)))</f>
        <v/>
      </c>
      <c r="V159" s="235" t="str">
        <f>IF(ISERROR(VLOOKUP($A159,parlvotes_lh!$A$11:$ZZ$209,246,FALSE))=TRUE,"",IF(VLOOKUP($A159,parlvotes_lh!$A$11:$ZZ$209,246,FALSE)=0,"",VLOOKUP($A159,parlvotes_lh!$A$11:$ZZ$209,246,FALSE)))</f>
        <v/>
      </c>
      <c r="W159" s="235" t="str">
        <f>IF(ISERROR(VLOOKUP($A159,parlvotes_lh!$A$11:$ZZ$209,266,FALSE))=TRUE,"",IF(VLOOKUP($A159,parlvotes_lh!$A$11:$ZZ$209,266,FALSE)=0,"",VLOOKUP($A159,parlvotes_lh!$A$11:$ZZ$209,266,FALSE)))</f>
        <v/>
      </c>
      <c r="X159" s="235" t="str">
        <f>IF(ISERROR(VLOOKUP($A159,parlvotes_lh!$A$11:$ZZ$209,286,FALSE))=TRUE,"",IF(VLOOKUP($A159,parlvotes_lh!$A$11:$ZZ$209,286,FALSE)=0,"",VLOOKUP($A159,parlvotes_lh!$A$11:$ZZ$209,286,FALSE)))</f>
        <v/>
      </c>
      <c r="Y159" s="235" t="str">
        <f>IF(ISERROR(VLOOKUP($A159,parlvotes_lh!$A$11:$ZZ$209,306,FALSE))=TRUE,"",IF(VLOOKUP($A159,parlvotes_lh!$A$11:$ZZ$209,306,FALSE)=0,"",VLOOKUP($A159,parlvotes_lh!$A$11:$ZZ$209,306,FALSE)))</f>
        <v/>
      </c>
      <c r="Z159" s="235" t="str">
        <f>IF(ISERROR(VLOOKUP($A159,parlvotes_lh!$A$11:$ZZ$209,326,FALSE))=TRUE,"",IF(VLOOKUP($A159,parlvotes_lh!$A$11:$ZZ$209,326,FALSE)=0,"",VLOOKUP($A159,parlvotes_lh!$A$11:$ZZ$209,326,FALSE)))</f>
        <v/>
      </c>
      <c r="AA159" s="235" t="str">
        <f>IF(ISERROR(VLOOKUP($A159,parlvotes_lh!$A$11:$ZZ$209,346,FALSE))=TRUE,"",IF(VLOOKUP($A159,parlvotes_lh!$A$11:$ZZ$209,346,FALSE)=0,"",VLOOKUP($A159,parlvotes_lh!$A$11:$ZZ$209,346,FALSE)))</f>
        <v/>
      </c>
      <c r="AB159" s="235" t="str">
        <f>IF(ISERROR(VLOOKUP($A159,parlvotes_lh!$A$11:$ZZ$209,366,FALSE))=TRUE,"",IF(VLOOKUP($A159,parlvotes_lh!$A$11:$ZZ$209,366,FALSE)=0,"",VLOOKUP($A159,parlvotes_lh!$A$11:$ZZ$209,366,FALSE)))</f>
        <v/>
      </c>
      <c r="AC159" s="235" t="str">
        <f>IF(ISERROR(VLOOKUP($A159,parlvotes_lh!$A$11:$ZZ$209,386,FALSE))=TRUE,"",IF(VLOOKUP($A159,parlvotes_lh!$A$11:$ZZ$209,386,FALSE)=0,"",VLOOKUP($A159,parlvotes_lh!$A$11:$ZZ$209,386,FALSE)))</f>
        <v/>
      </c>
    </row>
    <row r="160" spans="1:29" ht="13.5" customHeight="1">
      <c r="A160" s="229"/>
      <c r="B160" s="127" t="str">
        <f>IF(A160="","",MID(info_weblinks!$C$3,32,3))</f>
        <v/>
      </c>
      <c r="C160" s="127" t="str">
        <f>IF(info_parties!G169="","",info_parties!G169)</f>
        <v/>
      </c>
      <c r="D160" s="127" t="str">
        <f>IF(info_parties!K169="","",info_parties!K169)</f>
        <v/>
      </c>
      <c r="E160" s="127" t="str">
        <f>IF(info_parties!H169="","",info_parties!H169)</f>
        <v/>
      </c>
      <c r="F160" s="230" t="str">
        <f t="shared" si="8"/>
        <v/>
      </c>
      <c r="G160" s="231" t="str">
        <f t="shared" si="9"/>
        <v/>
      </c>
      <c r="H160" s="232" t="str">
        <f t="shared" si="10"/>
        <v/>
      </c>
      <c r="I160" s="233" t="str">
        <f t="shared" si="11"/>
        <v/>
      </c>
      <c r="J160" s="234" t="str">
        <f>IF(ISERROR(VLOOKUP($A160,parlvotes_lh!$A$11:$ZZ$209,6,FALSE))=TRUE,"",IF(VLOOKUP($A160,parlvotes_lh!$A$11:$ZZ$209,6,FALSE)=0,"",VLOOKUP($A160,parlvotes_lh!$A$11:$ZZ$209,6,FALSE)))</f>
        <v/>
      </c>
      <c r="K160" s="234" t="str">
        <f>IF(ISERROR(VLOOKUP($A160,parlvotes_lh!$A$11:$ZZ$209,26,FALSE))=TRUE,"",IF(VLOOKUP($A160,parlvotes_lh!$A$11:$ZZ$209,26,FALSE)=0,"",VLOOKUP($A160,parlvotes_lh!$A$11:$ZZ$209,26,FALSE)))</f>
        <v/>
      </c>
      <c r="L160" s="234" t="str">
        <f>IF(ISERROR(VLOOKUP($A160,parlvotes_lh!$A$11:$ZZ$209,46,FALSE))=TRUE,"",IF(VLOOKUP($A160,parlvotes_lh!$A$11:$ZZ$209,46,FALSE)=0,"",VLOOKUP($A160,parlvotes_lh!$A$11:$ZZ$209,46,FALSE)))</f>
        <v/>
      </c>
      <c r="M160" s="234" t="str">
        <f>IF(ISERROR(VLOOKUP($A160,parlvotes_lh!$A$11:$ZZ$209,66,FALSE))=TRUE,"",IF(VLOOKUP($A160,parlvotes_lh!$A$11:$ZZ$209,66,FALSE)=0,"",VLOOKUP($A160,parlvotes_lh!$A$11:$ZZ$209,66,FALSE)))</f>
        <v/>
      </c>
      <c r="N160" s="234" t="str">
        <f>IF(ISERROR(VLOOKUP($A160,parlvotes_lh!$A$11:$ZZ$209,86,FALSE))=TRUE,"",IF(VLOOKUP($A160,parlvotes_lh!$A$11:$ZZ$209,86,FALSE)=0,"",VLOOKUP($A160,parlvotes_lh!$A$11:$ZZ$209,86,FALSE)))</f>
        <v/>
      </c>
      <c r="O160" s="234" t="str">
        <f>IF(ISERROR(VLOOKUP($A160,parlvotes_lh!$A$11:$ZZ$209,106,FALSE))=TRUE,"",IF(VLOOKUP($A160,parlvotes_lh!$A$11:$ZZ$209,106,FALSE)=0,"",VLOOKUP($A160,parlvotes_lh!$A$11:$ZZ$209,106,FALSE)))</f>
        <v/>
      </c>
      <c r="P160" s="234" t="str">
        <f>IF(ISERROR(VLOOKUP($A160,parlvotes_lh!$A$11:$ZZ$209,126,FALSE))=TRUE,"",IF(VLOOKUP($A160,parlvotes_lh!$A$11:$ZZ$209,126,FALSE)=0,"",VLOOKUP($A160,parlvotes_lh!$A$11:$ZZ$209,126,FALSE)))</f>
        <v/>
      </c>
      <c r="Q160" s="235" t="str">
        <f>IF(ISERROR(VLOOKUP($A160,parlvotes_lh!$A$11:$ZZ$209,146,FALSE))=TRUE,"",IF(VLOOKUP($A160,parlvotes_lh!$A$11:$ZZ$209,146,FALSE)=0,"",VLOOKUP($A160,parlvotes_lh!$A$11:$ZZ$209,146,FALSE)))</f>
        <v/>
      </c>
      <c r="R160" s="235" t="str">
        <f>IF(ISERROR(VLOOKUP($A160,parlvotes_lh!$A$11:$ZZ$209,166,FALSE))=TRUE,"",IF(VLOOKUP($A160,parlvotes_lh!$A$11:$ZZ$209,166,FALSE)=0,"",VLOOKUP($A160,parlvotes_lh!$A$11:$ZZ$209,166,FALSE)))</f>
        <v/>
      </c>
      <c r="S160" s="235" t="str">
        <f>IF(ISERROR(VLOOKUP($A160,parlvotes_lh!$A$11:$ZZ$209,186,FALSE))=TRUE,"",IF(VLOOKUP($A160,parlvotes_lh!$A$11:$ZZ$209,186,FALSE)=0,"",VLOOKUP($A160,parlvotes_lh!$A$11:$ZZ$209,186,FALSE)))</f>
        <v/>
      </c>
      <c r="T160" s="235" t="str">
        <f>IF(ISERROR(VLOOKUP($A160,parlvotes_lh!$A$11:$ZZ$209,206,FALSE))=TRUE,"",IF(VLOOKUP($A160,parlvotes_lh!$A$11:$ZZ$209,206,FALSE)=0,"",VLOOKUP($A160,parlvotes_lh!$A$11:$ZZ$209,206,FALSE)))</f>
        <v/>
      </c>
      <c r="U160" s="235" t="str">
        <f>IF(ISERROR(VLOOKUP($A160,parlvotes_lh!$A$11:$ZZ$209,226,FALSE))=TRUE,"",IF(VLOOKUP($A160,parlvotes_lh!$A$11:$ZZ$209,226,FALSE)=0,"",VLOOKUP($A160,parlvotes_lh!$A$11:$ZZ$209,226,FALSE)))</f>
        <v/>
      </c>
      <c r="V160" s="235" t="str">
        <f>IF(ISERROR(VLOOKUP($A160,parlvotes_lh!$A$11:$ZZ$209,246,FALSE))=TRUE,"",IF(VLOOKUP($A160,parlvotes_lh!$A$11:$ZZ$209,246,FALSE)=0,"",VLOOKUP($A160,parlvotes_lh!$A$11:$ZZ$209,246,FALSE)))</f>
        <v/>
      </c>
      <c r="W160" s="235" t="str">
        <f>IF(ISERROR(VLOOKUP($A160,parlvotes_lh!$A$11:$ZZ$209,266,FALSE))=TRUE,"",IF(VLOOKUP($A160,parlvotes_lh!$A$11:$ZZ$209,266,FALSE)=0,"",VLOOKUP($A160,parlvotes_lh!$A$11:$ZZ$209,266,FALSE)))</f>
        <v/>
      </c>
      <c r="X160" s="235" t="str">
        <f>IF(ISERROR(VLOOKUP($A160,parlvotes_lh!$A$11:$ZZ$209,286,FALSE))=TRUE,"",IF(VLOOKUP($A160,parlvotes_lh!$A$11:$ZZ$209,286,FALSE)=0,"",VLOOKUP($A160,parlvotes_lh!$A$11:$ZZ$209,286,FALSE)))</f>
        <v/>
      </c>
      <c r="Y160" s="235" t="str">
        <f>IF(ISERROR(VLOOKUP($A160,parlvotes_lh!$A$11:$ZZ$209,306,FALSE))=TRUE,"",IF(VLOOKUP($A160,parlvotes_lh!$A$11:$ZZ$209,306,FALSE)=0,"",VLOOKUP($A160,parlvotes_lh!$A$11:$ZZ$209,306,FALSE)))</f>
        <v/>
      </c>
      <c r="Z160" s="235" t="str">
        <f>IF(ISERROR(VLOOKUP($A160,parlvotes_lh!$A$11:$ZZ$209,326,FALSE))=TRUE,"",IF(VLOOKUP($A160,parlvotes_lh!$A$11:$ZZ$209,326,FALSE)=0,"",VLOOKUP($A160,parlvotes_lh!$A$11:$ZZ$209,326,FALSE)))</f>
        <v/>
      </c>
      <c r="AA160" s="235" t="str">
        <f>IF(ISERROR(VLOOKUP($A160,parlvotes_lh!$A$11:$ZZ$209,346,FALSE))=TRUE,"",IF(VLOOKUP($A160,parlvotes_lh!$A$11:$ZZ$209,346,FALSE)=0,"",VLOOKUP($A160,parlvotes_lh!$A$11:$ZZ$209,346,FALSE)))</f>
        <v/>
      </c>
      <c r="AB160" s="235" t="str">
        <f>IF(ISERROR(VLOOKUP($A160,parlvotes_lh!$A$11:$ZZ$209,366,FALSE))=TRUE,"",IF(VLOOKUP($A160,parlvotes_lh!$A$11:$ZZ$209,366,FALSE)=0,"",VLOOKUP($A160,parlvotes_lh!$A$11:$ZZ$209,366,FALSE)))</f>
        <v/>
      </c>
      <c r="AC160" s="235" t="str">
        <f>IF(ISERROR(VLOOKUP($A160,parlvotes_lh!$A$11:$ZZ$209,386,FALSE))=TRUE,"",IF(VLOOKUP($A160,parlvotes_lh!$A$11:$ZZ$209,386,FALSE)=0,"",VLOOKUP($A160,parlvotes_lh!$A$11:$ZZ$209,386,FALSE)))</f>
        <v/>
      </c>
    </row>
    <row r="161" spans="1:29" ht="13.5" customHeight="1">
      <c r="A161" s="229"/>
      <c r="B161" s="127" t="str">
        <f>IF(A161="","",MID(info_weblinks!$C$3,32,3))</f>
        <v/>
      </c>
      <c r="C161" s="127" t="str">
        <f>IF(info_parties!G170="","",info_parties!G170)</f>
        <v/>
      </c>
      <c r="D161" s="127" t="str">
        <f>IF(info_parties!K170="","",info_parties!K170)</f>
        <v/>
      </c>
      <c r="E161" s="127" t="str">
        <f>IF(info_parties!H170="","",info_parties!H170)</f>
        <v/>
      </c>
      <c r="F161" s="230" t="str">
        <f t="shared" si="8"/>
        <v/>
      </c>
      <c r="G161" s="231" t="str">
        <f t="shared" si="9"/>
        <v/>
      </c>
      <c r="H161" s="232" t="str">
        <f t="shared" si="10"/>
        <v/>
      </c>
      <c r="I161" s="233" t="str">
        <f t="shared" si="11"/>
        <v/>
      </c>
      <c r="J161" s="234" t="str">
        <f>IF(ISERROR(VLOOKUP($A161,parlvotes_lh!$A$11:$ZZ$209,6,FALSE))=TRUE,"",IF(VLOOKUP($A161,parlvotes_lh!$A$11:$ZZ$209,6,FALSE)=0,"",VLOOKUP($A161,parlvotes_lh!$A$11:$ZZ$209,6,FALSE)))</f>
        <v/>
      </c>
      <c r="K161" s="234" t="str">
        <f>IF(ISERROR(VLOOKUP($A161,parlvotes_lh!$A$11:$ZZ$209,26,FALSE))=TRUE,"",IF(VLOOKUP($A161,parlvotes_lh!$A$11:$ZZ$209,26,FALSE)=0,"",VLOOKUP($A161,parlvotes_lh!$A$11:$ZZ$209,26,FALSE)))</f>
        <v/>
      </c>
      <c r="L161" s="234" t="str">
        <f>IF(ISERROR(VLOOKUP($A161,parlvotes_lh!$A$11:$ZZ$209,46,FALSE))=TRUE,"",IF(VLOOKUP($A161,parlvotes_lh!$A$11:$ZZ$209,46,FALSE)=0,"",VLOOKUP($A161,parlvotes_lh!$A$11:$ZZ$209,46,FALSE)))</f>
        <v/>
      </c>
      <c r="M161" s="234" t="str">
        <f>IF(ISERROR(VLOOKUP($A161,parlvotes_lh!$A$11:$ZZ$209,66,FALSE))=TRUE,"",IF(VLOOKUP($A161,parlvotes_lh!$A$11:$ZZ$209,66,FALSE)=0,"",VLOOKUP($A161,parlvotes_lh!$A$11:$ZZ$209,66,FALSE)))</f>
        <v/>
      </c>
      <c r="N161" s="234" t="str">
        <f>IF(ISERROR(VLOOKUP($A161,parlvotes_lh!$A$11:$ZZ$209,86,FALSE))=TRUE,"",IF(VLOOKUP($A161,parlvotes_lh!$A$11:$ZZ$209,86,FALSE)=0,"",VLOOKUP($A161,parlvotes_lh!$A$11:$ZZ$209,86,FALSE)))</f>
        <v/>
      </c>
      <c r="O161" s="234" t="str">
        <f>IF(ISERROR(VLOOKUP($A161,parlvotes_lh!$A$11:$ZZ$209,106,FALSE))=TRUE,"",IF(VLOOKUP($A161,parlvotes_lh!$A$11:$ZZ$209,106,FALSE)=0,"",VLOOKUP($A161,parlvotes_lh!$A$11:$ZZ$209,106,FALSE)))</f>
        <v/>
      </c>
      <c r="P161" s="234" t="str">
        <f>IF(ISERROR(VLOOKUP($A161,parlvotes_lh!$A$11:$ZZ$209,126,FALSE))=TRUE,"",IF(VLOOKUP($A161,parlvotes_lh!$A$11:$ZZ$209,126,FALSE)=0,"",VLOOKUP($A161,parlvotes_lh!$A$11:$ZZ$209,126,FALSE)))</f>
        <v/>
      </c>
      <c r="Q161" s="235" t="str">
        <f>IF(ISERROR(VLOOKUP($A161,parlvotes_lh!$A$11:$ZZ$209,146,FALSE))=TRUE,"",IF(VLOOKUP($A161,parlvotes_lh!$A$11:$ZZ$209,146,FALSE)=0,"",VLOOKUP($A161,parlvotes_lh!$A$11:$ZZ$209,146,FALSE)))</f>
        <v/>
      </c>
      <c r="R161" s="235" t="str">
        <f>IF(ISERROR(VLOOKUP($A161,parlvotes_lh!$A$11:$ZZ$209,166,FALSE))=TRUE,"",IF(VLOOKUP($A161,parlvotes_lh!$A$11:$ZZ$209,166,FALSE)=0,"",VLOOKUP($A161,parlvotes_lh!$A$11:$ZZ$209,166,FALSE)))</f>
        <v/>
      </c>
      <c r="S161" s="235" t="str">
        <f>IF(ISERROR(VLOOKUP($A161,parlvotes_lh!$A$11:$ZZ$209,186,FALSE))=TRUE,"",IF(VLOOKUP($A161,parlvotes_lh!$A$11:$ZZ$209,186,FALSE)=0,"",VLOOKUP($A161,parlvotes_lh!$A$11:$ZZ$209,186,FALSE)))</f>
        <v/>
      </c>
      <c r="T161" s="235" t="str">
        <f>IF(ISERROR(VLOOKUP($A161,parlvotes_lh!$A$11:$ZZ$209,206,FALSE))=TRUE,"",IF(VLOOKUP($A161,parlvotes_lh!$A$11:$ZZ$209,206,FALSE)=0,"",VLOOKUP($A161,parlvotes_lh!$A$11:$ZZ$209,206,FALSE)))</f>
        <v/>
      </c>
      <c r="U161" s="235" t="str">
        <f>IF(ISERROR(VLOOKUP($A161,parlvotes_lh!$A$11:$ZZ$209,226,FALSE))=TRUE,"",IF(VLOOKUP($A161,parlvotes_lh!$A$11:$ZZ$209,226,FALSE)=0,"",VLOOKUP($A161,parlvotes_lh!$A$11:$ZZ$209,226,FALSE)))</f>
        <v/>
      </c>
      <c r="V161" s="235" t="str">
        <f>IF(ISERROR(VLOOKUP($A161,parlvotes_lh!$A$11:$ZZ$209,246,FALSE))=TRUE,"",IF(VLOOKUP($A161,parlvotes_lh!$A$11:$ZZ$209,246,FALSE)=0,"",VLOOKUP($A161,parlvotes_lh!$A$11:$ZZ$209,246,FALSE)))</f>
        <v/>
      </c>
      <c r="W161" s="235" t="str">
        <f>IF(ISERROR(VLOOKUP($A161,parlvotes_lh!$A$11:$ZZ$209,266,FALSE))=TRUE,"",IF(VLOOKUP($A161,parlvotes_lh!$A$11:$ZZ$209,266,FALSE)=0,"",VLOOKUP($A161,parlvotes_lh!$A$11:$ZZ$209,266,FALSE)))</f>
        <v/>
      </c>
      <c r="X161" s="235" t="str">
        <f>IF(ISERROR(VLOOKUP($A161,parlvotes_lh!$A$11:$ZZ$209,286,FALSE))=TRUE,"",IF(VLOOKUP($A161,parlvotes_lh!$A$11:$ZZ$209,286,FALSE)=0,"",VLOOKUP($A161,parlvotes_lh!$A$11:$ZZ$209,286,FALSE)))</f>
        <v/>
      </c>
      <c r="Y161" s="235" t="str">
        <f>IF(ISERROR(VLOOKUP($A161,parlvotes_lh!$A$11:$ZZ$209,306,FALSE))=TRUE,"",IF(VLOOKUP($A161,parlvotes_lh!$A$11:$ZZ$209,306,FALSE)=0,"",VLOOKUP($A161,parlvotes_lh!$A$11:$ZZ$209,306,FALSE)))</f>
        <v/>
      </c>
      <c r="Z161" s="235" t="str">
        <f>IF(ISERROR(VLOOKUP($A161,parlvotes_lh!$A$11:$ZZ$209,326,FALSE))=TRUE,"",IF(VLOOKUP($A161,parlvotes_lh!$A$11:$ZZ$209,326,FALSE)=0,"",VLOOKUP($A161,parlvotes_lh!$A$11:$ZZ$209,326,FALSE)))</f>
        <v/>
      </c>
      <c r="AA161" s="235" t="str">
        <f>IF(ISERROR(VLOOKUP($A161,parlvotes_lh!$A$11:$ZZ$209,346,FALSE))=TRUE,"",IF(VLOOKUP($A161,parlvotes_lh!$A$11:$ZZ$209,346,FALSE)=0,"",VLOOKUP($A161,parlvotes_lh!$A$11:$ZZ$209,346,FALSE)))</f>
        <v/>
      </c>
      <c r="AB161" s="235" t="str">
        <f>IF(ISERROR(VLOOKUP($A161,parlvotes_lh!$A$11:$ZZ$209,366,FALSE))=TRUE,"",IF(VLOOKUP($A161,parlvotes_lh!$A$11:$ZZ$209,366,FALSE)=0,"",VLOOKUP($A161,parlvotes_lh!$A$11:$ZZ$209,366,FALSE)))</f>
        <v/>
      </c>
      <c r="AC161" s="235" t="str">
        <f>IF(ISERROR(VLOOKUP($A161,parlvotes_lh!$A$11:$ZZ$209,386,FALSE))=TRUE,"",IF(VLOOKUP($A161,parlvotes_lh!$A$11:$ZZ$209,386,FALSE)=0,"",VLOOKUP($A161,parlvotes_lh!$A$11:$ZZ$209,386,FALSE)))</f>
        <v/>
      </c>
    </row>
    <row r="162" spans="1:29" ht="13.5" customHeight="1">
      <c r="A162" s="229"/>
      <c r="B162" s="127" t="str">
        <f>IF(A162="","",MID(info_weblinks!$C$3,32,3))</f>
        <v/>
      </c>
      <c r="C162" s="127" t="str">
        <f>IF(info_parties!G171="","",info_parties!G171)</f>
        <v/>
      </c>
      <c r="D162" s="127" t="str">
        <f>IF(info_parties!K171="","",info_parties!K171)</f>
        <v/>
      </c>
      <c r="E162" s="127" t="str">
        <f>IF(info_parties!H171="","",info_parties!H171)</f>
        <v/>
      </c>
      <c r="F162" s="230" t="str">
        <f t="shared" si="8"/>
        <v/>
      </c>
      <c r="G162" s="231" t="str">
        <f t="shared" si="9"/>
        <v/>
      </c>
      <c r="H162" s="232" t="str">
        <f t="shared" si="10"/>
        <v/>
      </c>
      <c r="I162" s="233" t="str">
        <f t="shared" si="11"/>
        <v/>
      </c>
      <c r="J162" s="234" t="str">
        <f>IF(ISERROR(VLOOKUP($A162,parlvotes_lh!$A$11:$ZZ$209,6,FALSE))=TRUE,"",IF(VLOOKUP($A162,parlvotes_lh!$A$11:$ZZ$209,6,FALSE)=0,"",VLOOKUP($A162,parlvotes_lh!$A$11:$ZZ$209,6,FALSE)))</f>
        <v/>
      </c>
      <c r="K162" s="234" t="str">
        <f>IF(ISERROR(VLOOKUP($A162,parlvotes_lh!$A$11:$ZZ$209,26,FALSE))=TRUE,"",IF(VLOOKUP($A162,parlvotes_lh!$A$11:$ZZ$209,26,FALSE)=0,"",VLOOKUP($A162,parlvotes_lh!$A$11:$ZZ$209,26,FALSE)))</f>
        <v/>
      </c>
      <c r="L162" s="234" t="str">
        <f>IF(ISERROR(VLOOKUP($A162,parlvotes_lh!$A$11:$ZZ$209,46,FALSE))=TRUE,"",IF(VLOOKUP($A162,parlvotes_lh!$A$11:$ZZ$209,46,FALSE)=0,"",VLOOKUP($A162,parlvotes_lh!$A$11:$ZZ$209,46,FALSE)))</f>
        <v/>
      </c>
      <c r="M162" s="234" t="str">
        <f>IF(ISERROR(VLOOKUP($A162,parlvotes_lh!$A$11:$ZZ$209,66,FALSE))=TRUE,"",IF(VLOOKUP($A162,parlvotes_lh!$A$11:$ZZ$209,66,FALSE)=0,"",VLOOKUP($A162,parlvotes_lh!$A$11:$ZZ$209,66,FALSE)))</f>
        <v/>
      </c>
      <c r="N162" s="234" t="str">
        <f>IF(ISERROR(VLOOKUP($A162,parlvotes_lh!$A$11:$ZZ$209,86,FALSE))=TRUE,"",IF(VLOOKUP($A162,parlvotes_lh!$A$11:$ZZ$209,86,FALSE)=0,"",VLOOKUP($A162,parlvotes_lh!$A$11:$ZZ$209,86,FALSE)))</f>
        <v/>
      </c>
      <c r="O162" s="234" t="str">
        <f>IF(ISERROR(VLOOKUP($A162,parlvotes_lh!$A$11:$ZZ$209,106,FALSE))=TRUE,"",IF(VLOOKUP($A162,parlvotes_lh!$A$11:$ZZ$209,106,FALSE)=0,"",VLOOKUP($A162,parlvotes_lh!$A$11:$ZZ$209,106,FALSE)))</f>
        <v/>
      </c>
      <c r="P162" s="234" t="str">
        <f>IF(ISERROR(VLOOKUP($A162,parlvotes_lh!$A$11:$ZZ$209,126,FALSE))=TRUE,"",IF(VLOOKUP($A162,parlvotes_lh!$A$11:$ZZ$209,126,FALSE)=0,"",VLOOKUP($A162,parlvotes_lh!$A$11:$ZZ$209,126,FALSE)))</f>
        <v/>
      </c>
      <c r="Q162" s="235" t="str">
        <f>IF(ISERROR(VLOOKUP($A162,parlvotes_lh!$A$11:$ZZ$209,146,FALSE))=TRUE,"",IF(VLOOKUP($A162,parlvotes_lh!$A$11:$ZZ$209,146,FALSE)=0,"",VLOOKUP($A162,parlvotes_lh!$A$11:$ZZ$209,146,FALSE)))</f>
        <v/>
      </c>
      <c r="R162" s="235" t="str">
        <f>IF(ISERROR(VLOOKUP($A162,parlvotes_lh!$A$11:$ZZ$209,166,FALSE))=TRUE,"",IF(VLOOKUP($A162,parlvotes_lh!$A$11:$ZZ$209,166,FALSE)=0,"",VLOOKUP($A162,parlvotes_lh!$A$11:$ZZ$209,166,FALSE)))</f>
        <v/>
      </c>
      <c r="S162" s="235" t="str">
        <f>IF(ISERROR(VLOOKUP($A162,parlvotes_lh!$A$11:$ZZ$209,186,FALSE))=TRUE,"",IF(VLOOKUP($A162,parlvotes_lh!$A$11:$ZZ$209,186,FALSE)=0,"",VLOOKUP($A162,parlvotes_lh!$A$11:$ZZ$209,186,FALSE)))</f>
        <v/>
      </c>
      <c r="T162" s="235" t="str">
        <f>IF(ISERROR(VLOOKUP($A162,parlvotes_lh!$A$11:$ZZ$209,206,FALSE))=TRUE,"",IF(VLOOKUP($A162,parlvotes_lh!$A$11:$ZZ$209,206,FALSE)=0,"",VLOOKUP($A162,parlvotes_lh!$A$11:$ZZ$209,206,FALSE)))</f>
        <v/>
      </c>
      <c r="U162" s="235" t="str">
        <f>IF(ISERROR(VLOOKUP($A162,parlvotes_lh!$A$11:$ZZ$209,226,FALSE))=TRUE,"",IF(VLOOKUP($A162,parlvotes_lh!$A$11:$ZZ$209,226,FALSE)=0,"",VLOOKUP($A162,parlvotes_lh!$A$11:$ZZ$209,226,FALSE)))</f>
        <v/>
      </c>
      <c r="V162" s="235" t="str">
        <f>IF(ISERROR(VLOOKUP($A162,parlvotes_lh!$A$11:$ZZ$209,246,FALSE))=TRUE,"",IF(VLOOKUP($A162,parlvotes_lh!$A$11:$ZZ$209,246,FALSE)=0,"",VLOOKUP($A162,parlvotes_lh!$A$11:$ZZ$209,246,FALSE)))</f>
        <v/>
      </c>
      <c r="W162" s="235" t="str">
        <f>IF(ISERROR(VLOOKUP($A162,parlvotes_lh!$A$11:$ZZ$209,266,FALSE))=TRUE,"",IF(VLOOKUP($A162,parlvotes_lh!$A$11:$ZZ$209,266,FALSE)=0,"",VLOOKUP($A162,parlvotes_lh!$A$11:$ZZ$209,266,FALSE)))</f>
        <v/>
      </c>
      <c r="X162" s="235" t="str">
        <f>IF(ISERROR(VLOOKUP($A162,parlvotes_lh!$A$11:$ZZ$209,286,FALSE))=TRUE,"",IF(VLOOKUP($A162,parlvotes_lh!$A$11:$ZZ$209,286,FALSE)=0,"",VLOOKUP($A162,parlvotes_lh!$A$11:$ZZ$209,286,FALSE)))</f>
        <v/>
      </c>
      <c r="Y162" s="235" t="str">
        <f>IF(ISERROR(VLOOKUP($A162,parlvotes_lh!$A$11:$ZZ$209,306,FALSE))=TRUE,"",IF(VLOOKUP($A162,parlvotes_lh!$A$11:$ZZ$209,306,FALSE)=0,"",VLOOKUP($A162,parlvotes_lh!$A$11:$ZZ$209,306,FALSE)))</f>
        <v/>
      </c>
      <c r="Z162" s="235" t="str">
        <f>IF(ISERROR(VLOOKUP($A162,parlvotes_lh!$A$11:$ZZ$209,326,FALSE))=TRUE,"",IF(VLOOKUP($A162,parlvotes_lh!$A$11:$ZZ$209,326,FALSE)=0,"",VLOOKUP($A162,parlvotes_lh!$A$11:$ZZ$209,326,FALSE)))</f>
        <v/>
      </c>
      <c r="AA162" s="235" t="str">
        <f>IF(ISERROR(VLOOKUP($A162,parlvotes_lh!$A$11:$ZZ$209,346,FALSE))=TRUE,"",IF(VLOOKUP($A162,parlvotes_lh!$A$11:$ZZ$209,346,FALSE)=0,"",VLOOKUP($A162,parlvotes_lh!$A$11:$ZZ$209,346,FALSE)))</f>
        <v/>
      </c>
      <c r="AB162" s="235" t="str">
        <f>IF(ISERROR(VLOOKUP($A162,parlvotes_lh!$A$11:$ZZ$209,366,FALSE))=TRUE,"",IF(VLOOKUP($A162,parlvotes_lh!$A$11:$ZZ$209,366,FALSE)=0,"",VLOOKUP($A162,parlvotes_lh!$A$11:$ZZ$209,366,FALSE)))</f>
        <v/>
      </c>
      <c r="AC162" s="235" t="str">
        <f>IF(ISERROR(VLOOKUP($A162,parlvotes_lh!$A$11:$ZZ$209,386,FALSE))=TRUE,"",IF(VLOOKUP($A162,parlvotes_lh!$A$11:$ZZ$209,386,FALSE)=0,"",VLOOKUP($A162,parlvotes_lh!$A$11:$ZZ$209,386,FALSE)))</f>
        <v/>
      </c>
    </row>
    <row r="163" spans="1:29" ht="13.5" customHeight="1">
      <c r="A163" s="229"/>
      <c r="B163" s="127" t="str">
        <f>IF(A163="","",MID(info_weblinks!$C$3,32,3))</f>
        <v/>
      </c>
      <c r="C163" s="127" t="str">
        <f>IF(info_parties!G172="","",info_parties!G172)</f>
        <v/>
      </c>
      <c r="D163" s="127" t="str">
        <f>IF(info_parties!K172="","",info_parties!K172)</f>
        <v/>
      </c>
      <c r="E163" s="127" t="str">
        <f>IF(info_parties!H172="","",info_parties!H172)</f>
        <v/>
      </c>
      <c r="F163" s="230" t="str">
        <f t="shared" si="8"/>
        <v/>
      </c>
      <c r="G163" s="231" t="str">
        <f t="shared" si="9"/>
        <v/>
      </c>
      <c r="H163" s="232" t="str">
        <f t="shared" si="10"/>
        <v/>
      </c>
      <c r="I163" s="233" t="str">
        <f t="shared" si="11"/>
        <v/>
      </c>
      <c r="J163" s="234" t="str">
        <f>IF(ISERROR(VLOOKUP($A163,parlvotes_lh!$A$11:$ZZ$209,6,FALSE))=TRUE,"",IF(VLOOKUP($A163,parlvotes_lh!$A$11:$ZZ$209,6,FALSE)=0,"",VLOOKUP($A163,parlvotes_lh!$A$11:$ZZ$209,6,FALSE)))</f>
        <v/>
      </c>
      <c r="K163" s="234" t="str">
        <f>IF(ISERROR(VLOOKUP($A163,parlvotes_lh!$A$11:$ZZ$209,26,FALSE))=TRUE,"",IF(VLOOKUP($A163,parlvotes_lh!$A$11:$ZZ$209,26,FALSE)=0,"",VLOOKUP($A163,parlvotes_lh!$A$11:$ZZ$209,26,FALSE)))</f>
        <v/>
      </c>
      <c r="L163" s="234" t="str">
        <f>IF(ISERROR(VLOOKUP($A163,parlvotes_lh!$A$11:$ZZ$209,46,FALSE))=TRUE,"",IF(VLOOKUP($A163,parlvotes_lh!$A$11:$ZZ$209,46,FALSE)=0,"",VLOOKUP($A163,parlvotes_lh!$A$11:$ZZ$209,46,FALSE)))</f>
        <v/>
      </c>
      <c r="M163" s="234" t="str">
        <f>IF(ISERROR(VLOOKUP($A163,parlvotes_lh!$A$11:$ZZ$209,66,FALSE))=TRUE,"",IF(VLOOKUP($A163,parlvotes_lh!$A$11:$ZZ$209,66,FALSE)=0,"",VLOOKUP($A163,parlvotes_lh!$A$11:$ZZ$209,66,FALSE)))</f>
        <v/>
      </c>
      <c r="N163" s="234" t="str">
        <f>IF(ISERROR(VLOOKUP($A163,parlvotes_lh!$A$11:$ZZ$209,86,FALSE))=TRUE,"",IF(VLOOKUP($A163,parlvotes_lh!$A$11:$ZZ$209,86,FALSE)=0,"",VLOOKUP($A163,parlvotes_lh!$A$11:$ZZ$209,86,FALSE)))</f>
        <v/>
      </c>
      <c r="O163" s="234" t="str">
        <f>IF(ISERROR(VLOOKUP($A163,parlvotes_lh!$A$11:$ZZ$209,106,FALSE))=TRUE,"",IF(VLOOKUP($A163,parlvotes_lh!$A$11:$ZZ$209,106,FALSE)=0,"",VLOOKUP($A163,parlvotes_lh!$A$11:$ZZ$209,106,FALSE)))</f>
        <v/>
      </c>
      <c r="P163" s="234" t="str">
        <f>IF(ISERROR(VLOOKUP($A163,parlvotes_lh!$A$11:$ZZ$209,126,FALSE))=TRUE,"",IF(VLOOKUP($A163,parlvotes_lh!$A$11:$ZZ$209,126,FALSE)=0,"",VLOOKUP($A163,parlvotes_lh!$A$11:$ZZ$209,126,FALSE)))</f>
        <v/>
      </c>
      <c r="Q163" s="235" t="str">
        <f>IF(ISERROR(VLOOKUP($A163,parlvotes_lh!$A$11:$ZZ$209,146,FALSE))=TRUE,"",IF(VLOOKUP($A163,parlvotes_lh!$A$11:$ZZ$209,146,FALSE)=0,"",VLOOKUP($A163,parlvotes_lh!$A$11:$ZZ$209,146,FALSE)))</f>
        <v/>
      </c>
      <c r="R163" s="235" t="str">
        <f>IF(ISERROR(VLOOKUP($A163,parlvotes_lh!$A$11:$ZZ$209,166,FALSE))=TRUE,"",IF(VLOOKUP($A163,parlvotes_lh!$A$11:$ZZ$209,166,FALSE)=0,"",VLOOKUP($A163,parlvotes_lh!$A$11:$ZZ$209,166,FALSE)))</f>
        <v/>
      </c>
      <c r="S163" s="235" t="str">
        <f>IF(ISERROR(VLOOKUP($A163,parlvotes_lh!$A$11:$ZZ$209,186,FALSE))=TRUE,"",IF(VLOOKUP($A163,parlvotes_lh!$A$11:$ZZ$209,186,FALSE)=0,"",VLOOKUP($A163,parlvotes_lh!$A$11:$ZZ$209,186,FALSE)))</f>
        <v/>
      </c>
      <c r="T163" s="235" t="str">
        <f>IF(ISERROR(VLOOKUP($A163,parlvotes_lh!$A$11:$ZZ$209,206,FALSE))=TRUE,"",IF(VLOOKUP($A163,parlvotes_lh!$A$11:$ZZ$209,206,FALSE)=0,"",VLOOKUP($A163,parlvotes_lh!$A$11:$ZZ$209,206,FALSE)))</f>
        <v/>
      </c>
      <c r="U163" s="235" t="str">
        <f>IF(ISERROR(VLOOKUP($A163,parlvotes_lh!$A$11:$ZZ$209,226,FALSE))=TRUE,"",IF(VLOOKUP($A163,parlvotes_lh!$A$11:$ZZ$209,226,FALSE)=0,"",VLOOKUP($A163,parlvotes_lh!$A$11:$ZZ$209,226,FALSE)))</f>
        <v/>
      </c>
      <c r="V163" s="235" t="str">
        <f>IF(ISERROR(VLOOKUP($A163,parlvotes_lh!$A$11:$ZZ$209,246,FALSE))=TRUE,"",IF(VLOOKUP($A163,parlvotes_lh!$A$11:$ZZ$209,246,FALSE)=0,"",VLOOKUP($A163,parlvotes_lh!$A$11:$ZZ$209,246,FALSE)))</f>
        <v/>
      </c>
      <c r="W163" s="235" t="str">
        <f>IF(ISERROR(VLOOKUP($A163,parlvotes_lh!$A$11:$ZZ$209,266,FALSE))=TRUE,"",IF(VLOOKUP($A163,parlvotes_lh!$A$11:$ZZ$209,266,FALSE)=0,"",VLOOKUP($A163,parlvotes_lh!$A$11:$ZZ$209,266,FALSE)))</f>
        <v/>
      </c>
      <c r="X163" s="235" t="str">
        <f>IF(ISERROR(VLOOKUP($A163,parlvotes_lh!$A$11:$ZZ$209,286,FALSE))=TRUE,"",IF(VLOOKUP($A163,parlvotes_lh!$A$11:$ZZ$209,286,FALSE)=0,"",VLOOKUP($A163,parlvotes_lh!$A$11:$ZZ$209,286,FALSE)))</f>
        <v/>
      </c>
      <c r="Y163" s="235" t="str">
        <f>IF(ISERROR(VLOOKUP($A163,parlvotes_lh!$A$11:$ZZ$209,306,FALSE))=TRUE,"",IF(VLOOKUP($A163,parlvotes_lh!$A$11:$ZZ$209,306,FALSE)=0,"",VLOOKUP($A163,parlvotes_lh!$A$11:$ZZ$209,306,FALSE)))</f>
        <v/>
      </c>
      <c r="Z163" s="235" t="str">
        <f>IF(ISERROR(VLOOKUP($A163,parlvotes_lh!$A$11:$ZZ$209,326,FALSE))=TRUE,"",IF(VLOOKUP($A163,parlvotes_lh!$A$11:$ZZ$209,326,FALSE)=0,"",VLOOKUP($A163,parlvotes_lh!$A$11:$ZZ$209,326,FALSE)))</f>
        <v/>
      </c>
      <c r="AA163" s="235" t="str">
        <f>IF(ISERROR(VLOOKUP($A163,parlvotes_lh!$A$11:$ZZ$209,346,FALSE))=TRUE,"",IF(VLOOKUP($A163,parlvotes_lh!$A$11:$ZZ$209,346,FALSE)=0,"",VLOOKUP($A163,parlvotes_lh!$A$11:$ZZ$209,346,FALSE)))</f>
        <v/>
      </c>
      <c r="AB163" s="235" t="str">
        <f>IF(ISERROR(VLOOKUP($A163,parlvotes_lh!$A$11:$ZZ$209,366,FALSE))=TRUE,"",IF(VLOOKUP($A163,parlvotes_lh!$A$11:$ZZ$209,366,FALSE)=0,"",VLOOKUP($A163,parlvotes_lh!$A$11:$ZZ$209,366,FALSE)))</f>
        <v/>
      </c>
      <c r="AC163" s="235" t="str">
        <f>IF(ISERROR(VLOOKUP($A163,parlvotes_lh!$A$11:$ZZ$209,386,FALSE))=TRUE,"",IF(VLOOKUP($A163,parlvotes_lh!$A$11:$ZZ$209,386,FALSE)=0,"",VLOOKUP($A163,parlvotes_lh!$A$11:$ZZ$209,386,FALSE)))</f>
        <v/>
      </c>
    </row>
    <row r="164" spans="1:29" ht="13.5" customHeight="1">
      <c r="A164" s="229"/>
      <c r="B164" s="127" t="str">
        <f>IF(A164="","",MID(info_weblinks!$C$3,32,3))</f>
        <v/>
      </c>
      <c r="C164" s="127" t="str">
        <f>IF(info_parties!G173="","",info_parties!G173)</f>
        <v/>
      </c>
      <c r="D164" s="127" t="str">
        <f>IF(info_parties!K173="","",info_parties!K173)</f>
        <v/>
      </c>
      <c r="E164" s="127" t="str">
        <f>IF(info_parties!H173="","",info_parties!H173)</f>
        <v/>
      </c>
      <c r="F164" s="230" t="str">
        <f t="shared" si="8"/>
        <v/>
      </c>
      <c r="G164" s="231" t="str">
        <f t="shared" si="9"/>
        <v/>
      </c>
      <c r="H164" s="232" t="str">
        <f t="shared" si="10"/>
        <v/>
      </c>
      <c r="I164" s="233" t="str">
        <f t="shared" si="11"/>
        <v/>
      </c>
      <c r="J164" s="234" t="str">
        <f>IF(ISERROR(VLOOKUP($A164,parlvotes_lh!$A$11:$ZZ$209,6,FALSE))=TRUE,"",IF(VLOOKUP($A164,parlvotes_lh!$A$11:$ZZ$209,6,FALSE)=0,"",VLOOKUP($A164,parlvotes_lh!$A$11:$ZZ$209,6,FALSE)))</f>
        <v/>
      </c>
      <c r="K164" s="234" t="str">
        <f>IF(ISERROR(VLOOKUP($A164,parlvotes_lh!$A$11:$ZZ$209,26,FALSE))=TRUE,"",IF(VLOOKUP($A164,parlvotes_lh!$A$11:$ZZ$209,26,FALSE)=0,"",VLOOKUP($A164,parlvotes_lh!$A$11:$ZZ$209,26,FALSE)))</f>
        <v/>
      </c>
      <c r="L164" s="234" t="str">
        <f>IF(ISERROR(VLOOKUP($A164,parlvotes_lh!$A$11:$ZZ$209,46,FALSE))=TRUE,"",IF(VLOOKUP($A164,parlvotes_lh!$A$11:$ZZ$209,46,FALSE)=0,"",VLOOKUP($A164,parlvotes_lh!$A$11:$ZZ$209,46,FALSE)))</f>
        <v/>
      </c>
      <c r="M164" s="234" t="str">
        <f>IF(ISERROR(VLOOKUP($A164,parlvotes_lh!$A$11:$ZZ$209,66,FALSE))=TRUE,"",IF(VLOOKUP($A164,parlvotes_lh!$A$11:$ZZ$209,66,FALSE)=0,"",VLOOKUP($A164,parlvotes_lh!$A$11:$ZZ$209,66,FALSE)))</f>
        <v/>
      </c>
      <c r="N164" s="234" t="str">
        <f>IF(ISERROR(VLOOKUP($A164,parlvotes_lh!$A$11:$ZZ$209,86,FALSE))=TRUE,"",IF(VLOOKUP($A164,parlvotes_lh!$A$11:$ZZ$209,86,FALSE)=0,"",VLOOKUP($A164,parlvotes_lh!$A$11:$ZZ$209,86,FALSE)))</f>
        <v/>
      </c>
      <c r="O164" s="234" t="str">
        <f>IF(ISERROR(VLOOKUP($A164,parlvotes_lh!$A$11:$ZZ$209,106,FALSE))=TRUE,"",IF(VLOOKUP($A164,parlvotes_lh!$A$11:$ZZ$209,106,FALSE)=0,"",VLOOKUP($A164,parlvotes_lh!$A$11:$ZZ$209,106,FALSE)))</f>
        <v/>
      </c>
      <c r="P164" s="234" t="str">
        <f>IF(ISERROR(VLOOKUP($A164,parlvotes_lh!$A$11:$ZZ$209,126,FALSE))=TRUE,"",IF(VLOOKUP($A164,parlvotes_lh!$A$11:$ZZ$209,126,FALSE)=0,"",VLOOKUP($A164,parlvotes_lh!$A$11:$ZZ$209,126,FALSE)))</f>
        <v/>
      </c>
      <c r="Q164" s="235" t="str">
        <f>IF(ISERROR(VLOOKUP($A164,parlvotes_lh!$A$11:$ZZ$209,146,FALSE))=TRUE,"",IF(VLOOKUP($A164,parlvotes_lh!$A$11:$ZZ$209,146,FALSE)=0,"",VLOOKUP($A164,parlvotes_lh!$A$11:$ZZ$209,146,FALSE)))</f>
        <v/>
      </c>
      <c r="R164" s="235" t="str">
        <f>IF(ISERROR(VLOOKUP($A164,parlvotes_lh!$A$11:$ZZ$209,166,FALSE))=TRUE,"",IF(VLOOKUP($A164,parlvotes_lh!$A$11:$ZZ$209,166,FALSE)=0,"",VLOOKUP($A164,parlvotes_lh!$A$11:$ZZ$209,166,FALSE)))</f>
        <v/>
      </c>
      <c r="S164" s="235" t="str">
        <f>IF(ISERROR(VLOOKUP($A164,parlvotes_lh!$A$11:$ZZ$209,186,FALSE))=TRUE,"",IF(VLOOKUP($A164,parlvotes_lh!$A$11:$ZZ$209,186,FALSE)=0,"",VLOOKUP($A164,parlvotes_lh!$A$11:$ZZ$209,186,FALSE)))</f>
        <v/>
      </c>
      <c r="T164" s="235" t="str">
        <f>IF(ISERROR(VLOOKUP($A164,parlvotes_lh!$A$11:$ZZ$209,206,FALSE))=TRUE,"",IF(VLOOKUP($A164,parlvotes_lh!$A$11:$ZZ$209,206,FALSE)=0,"",VLOOKUP($A164,parlvotes_lh!$A$11:$ZZ$209,206,FALSE)))</f>
        <v/>
      </c>
      <c r="U164" s="235" t="str">
        <f>IF(ISERROR(VLOOKUP($A164,parlvotes_lh!$A$11:$ZZ$209,226,FALSE))=TRUE,"",IF(VLOOKUP($A164,parlvotes_lh!$A$11:$ZZ$209,226,FALSE)=0,"",VLOOKUP($A164,parlvotes_lh!$A$11:$ZZ$209,226,FALSE)))</f>
        <v/>
      </c>
      <c r="V164" s="235" t="str">
        <f>IF(ISERROR(VLOOKUP($A164,parlvotes_lh!$A$11:$ZZ$209,246,FALSE))=TRUE,"",IF(VLOOKUP($A164,parlvotes_lh!$A$11:$ZZ$209,246,FALSE)=0,"",VLOOKUP($A164,parlvotes_lh!$A$11:$ZZ$209,246,FALSE)))</f>
        <v/>
      </c>
      <c r="W164" s="235" t="str">
        <f>IF(ISERROR(VLOOKUP($A164,parlvotes_lh!$A$11:$ZZ$209,266,FALSE))=TRUE,"",IF(VLOOKUP($A164,parlvotes_lh!$A$11:$ZZ$209,266,FALSE)=0,"",VLOOKUP($A164,parlvotes_lh!$A$11:$ZZ$209,266,FALSE)))</f>
        <v/>
      </c>
      <c r="X164" s="235" t="str">
        <f>IF(ISERROR(VLOOKUP($A164,parlvotes_lh!$A$11:$ZZ$209,286,FALSE))=TRUE,"",IF(VLOOKUP($A164,parlvotes_lh!$A$11:$ZZ$209,286,FALSE)=0,"",VLOOKUP($A164,parlvotes_lh!$A$11:$ZZ$209,286,FALSE)))</f>
        <v/>
      </c>
      <c r="Y164" s="235" t="str">
        <f>IF(ISERROR(VLOOKUP($A164,parlvotes_lh!$A$11:$ZZ$209,306,FALSE))=TRUE,"",IF(VLOOKUP($A164,parlvotes_lh!$A$11:$ZZ$209,306,FALSE)=0,"",VLOOKUP($A164,parlvotes_lh!$A$11:$ZZ$209,306,FALSE)))</f>
        <v/>
      </c>
      <c r="Z164" s="235" t="str">
        <f>IF(ISERROR(VLOOKUP($A164,parlvotes_lh!$A$11:$ZZ$209,326,FALSE))=TRUE,"",IF(VLOOKUP($A164,parlvotes_lh!$A$11:$ZZ$209,326,FALSE)=0,"",VLOOKUP($A164,parlvotes_lh!$A$11:$ZZ$209,326,FALSE)))</f>
        <v/>
      </c>
      <c r="AA164" s="235" t="str">
        <f>IF(ISERROR(VLOOKUP($A164,parlvotes_lh!$A$11:$ZZ$209,346,FALSE))=TRUE,"",IF(VLOOKUP($A164,parlvotes_lh!$A$11:$ZZ$209,346,FALSE)=0,"",VLOOKUP($A164,parlvotes_lh!$A$11:$ZZ$209,346,FALSE)))</f>
        <v/>
      </c>
      <c r="AB164" s="235" t="str">
        <f>IF(ISERROR(VLOOKUP($A164,parlvotes_lh!$A$11:$ZZ$209,366,FALSE))=TRUE,"",IF(VLOOKUP($A164,parlvotes_lh!$A$11:$ZZ$209,366,FALSE)=0,"",VLOOKUP($A164,parlvotes_lh!$A$11:$ZZ$209,366,FALSE)))</f>
        <v/>
      </c>
      <c r="AC164" s="235" t="str">
        <f>IF(ISERROR(VLOOKUP($A164,parlvotes_lh!$A$11:$ZZ$209,386,FALSE))=TRUE,"",IF(VLOOKUP($A164,parlvotes_lh!$A$11:$ZZ$209,386,FALSE)=0,"",VLOOKUP($A164,parlvotes_lh!$A$11:$ZZ$209,386,FALSE)))</f>
        <v/>
      </c>
    </row>
    <row r="165" spans="1:29" ht="13.5" customHeight="1">
      <c r="A165" s="229"/>
      <c r="B165" s="127" t="str">
        <f>IF(A165="","",MID(info_weblinks!$C$3,32,3))</f>
        <v/>
      </c>
      <c r="C165" s="127" t="str">
        <f>IF(info_parties!G174="","",info_parties!G174)</f>
        <v/>
      </c>
      <c r="D165" s="127" t="str">
        <f>IF(info_parties!K174="","",info_parties!K174)</f>
        <v/>
      </c>
      <c r="E165" s="127" t="str">
        <f>IF(info_parties!H174="","",info_parties!H174)</f>
        <v/>
      </c>
      <c r="F165" s="230" t="str">
        <f t="shared" si="8"/>
        <v/>
      </c>
      <c r="G165" s="231" t="str">
        <f t="shared" si="9"/>
        <v/>
      </c>
      <c r="H165" s="232" t="str">
        <f t="shared" si="10"/>
        <v/>
      </c>
      <c r="I165" s="233" t="str">
        <f t="shared" si="11"/>
        <v/>
      </c>
      <c r="J165" s="234" t="str">
        <f>IF(ISERROR(VLOOKUP($A165,parlvotes_lh!$A$11:$ZZ$209,6,FALSE))=TRUE,"",IF(VLOOKUP($A165,parlvotes_lh!$A$11:$ZZ$209,6,FALSE)=0,"",VLOOKUP($A165,parlvotes_lh!$A$11:$ZZ$209,6,FALSE)))</f>
        <v/>
      </c>
      <c r="K165" s="234" t="str">
        <f>IF(ISERROR(VLOOKUP($A165,parlvotes_lh!$A$11:$ZZ$209,26,FALSE))=TRUE,"",IF(VLOOKUP($A165,parlvotes_lh!$A$11:$ZZ$209,26,FALSE)=0,"",VLOOKUP($A165,parlvotes_lh!$A$11:$ZZ$209,26,FALSE)))</f>
        <v/>
      </c>
      <c r="L165" s="234" t="str">
        <f>IF(ISERROR(VLOOKUP($A165,parlvotes_lh!$A$11:$ZZ$209,46,FALSE))=TRUE,"",IF(VLOOKUP($A165,parlvotes_lh!$A$11:$ZZ$209,46,FALSE)=0,"",VLOOKUP($A165,parlvotes_lh!$A$11:$ZZ$209,46,FALSE)))</f>
        <v/>
      </c>
      <c r="M165" s="234" t="str">
        <f>IF(ISERROR(VLOOKUP($A165,parlvotes_lh!$A$11:$ZZ$209,66,FALSE))=TRUE,"",IF(VLOOKUP($A165,parlvotes_lh!$A$11:$ZZ$209,66,FALSE)=0,"",VLOOKUP($A165,parlvotes_lh!$A$11:$ZZ$209,66,FALSE)))</f>
        <v/>
      </c>
      <c r="N165" s="234" t="str">
        <f>IF(ISERROR(VLOOKUP($A165,parlvotes_lh!$A$11:$ZZ$209,86,FALSE))=TRUE,"",IF(VLOOKUP($A165,parlvotes_lh!$A$11:$ZZ$209,86,FALSE)=0,"",VLOOKUP($A165,parlvotes_lh!$A$11:$ZZ$209,86,FALSE)))</f>
        <v/>
      </c>
      <c r="O165" s="234" t="str">
        <f>IF(ISERROR(VLOOKUP($A165,parlvotes_lh!$A$11:$ZZ$209,106,FALSE))=TRUE,"",IF(VLOOKUP($A165,parlvotes_lh!$A$11:$ZZ$209,106,FALSE)=0,"",VLOOKUP($A165,parlvotes_lh!$A$11:$ZZ$209,106,FALSE)))</f>
        <v/>
      </c>
      <c r="P165" s="234" t="str">
        <f>IF(ISERROR(VLOOKUP($A165,parlvotes_lh!$A$11:$ZZ$209,126,FALSE))=TRUE,"",IF(VLOOKUP($A165,parlvotes_lh!$A$11:$ZZ$209,126,FALSE)=0,"",VLOOKUP($A165,parlvotes_lh!$A$11:$ZZ$209,126,FALSE)))</f>
        <v/>
      </c>
      <c r="Q165" s="235" t="str">
        <f>IF(ISERROR(VLOOKUP($A165,parlvotes_lh!$A$11:$ZZ$209,146,FALSE))=TRUE,"",IF(VLOOKUP($A165,parlvotes_lh!$A$11:$ZZ$209,146,FALSE)=0,"",VLOOKUP($A165,parlvotes_lh!$A$11:$ZZ$209,146,FALSE)))</f>
        <v/>
      </c>
      <c r="R165" s="235" t="str">
        <f>IF(ISERROR(VLOOKUP($A165,parlvotes_lh!$A$11:$ZZ$209,166,FALSE))=TRUE,"",IF(VLOOKUP($A165,parlvotes_lh!$A$11:$ZZ$209,166,FALSE)=0,"",VLOOKUP($A165,parlvotes_lh!$A$11:$ZZ$209,166,FALSE)))</f>
        <v/>
      </c>
      <c r="S165" s="235" t="str">
        <f>IF(ISERROR(VLOOKUP($A165,parlvotes_lh!$A$11:$ZZ$209,186,FALSE))=TRUE,"",IF(VLOOKUP($A165,parlvotes_lh!$A$11:$ZZ$209,186,FALSE)=0,"",VLOOKUP($A165,parlvotes_lh!$A$11:$ZZ$209,186,FALSE)))</f>
        <v/>
      </c>
      <c r="T165" s="235" t="str">
        <f>IF(ISERROR(VLOOKUP($A165,parlvotes_lh!$A$11:$ZZ$209,206,FALSE))=TRUE,"",IF(VLOOKUP($A165,parlvotes_lh!$A$11:$ZZ$209,206,FALSE)=0,"",VLOOKUP($A165,parlvotes_lh!$A$11:$ZZ$209,206,FALSE)))</f>
        <v/>
      </c>
      <c r="U165" s="235" t="str">
        <f>IF(ISERROR(VLOOKUP($A165,parlvotes_lh!$A$11:$ZZ$209,226,FALSE))=TRUE,"",IF(VLOOKUP($A165,parlvotes_lh!$A$11:$ZZ$209,226,FALSE)=0,"",VLOOKUP($A165,parlvotes_lh!$A$11:$ZZ$209,226,FALSE)))</f>
        <v/>
      </c>
      <c r="V165" s="235" t="str">
        <f>IF(ISERROR(VLOOKUP($A165,parlvotes_lh!$A$11:$ZZ$209,246,FALSE))=TRUE,"",IF(VLOOKUP($A165,parlvotes_lh!$A$11:$ZZ$209,246,FALSE)=0,"",VLOOKUP($A165,parlvotes_lh!$A$11:$ZZ$209,246,FALSE)))</f>
        <v/>
      </c>
      <c r="W165" s="235" t="str">
        <f>IF(ISERROR(VLOOKUP($A165,parlvotes_lh!$A$11:$ZZ$209,266,FALSE))=TRUE,"",IF(VLOOKUP($A165,parlvotes_lh!$A$11:$ZZ$209,266,FALSE)=0,"",VLOOKUP($A165,parlvotes_lh!$A$11:$ZZ$209,266,FALSE)))</f>
        <v/>
      </c>
      <c r="X165" s="235" t="str">
        <f>IF(ISERROR(VLOOKUP($A165,parlvotes_lh!$A$11:$ZZ$209,286,FALSE))=TRUE,"",IF(VLOOKUP($A165,parlvotes_lh!$A$11:$ZZ$209,286,FALSE)=0,"",VLOOKUP($A165,parlvotes_lh!$A$11:$ZZ$209,286,FALSE)))</f>
        <v/>
      </c>
      <c r="Y165" s="235" t="str">
        <f>IF(ISERROR(VLOOKUP($A165,parlvotes_lh!$A$11:$ZZ$209,306,FALSE))=TRUE,"",IF(VLOOKUP($A165,parlvotes_lh!$A$11:$ZZ$209,306,FALSE)=0,"",VLOOKUP($A165,parlvotes_lh!$A$11:$ZZ$209,306,FALSE)))</f>
        <v/>
      </c>
      <c r="Z165" s="235" t="str">
        <f>IF(ISERROR(VLOOKUP($A165,parlvotes_lh!$A$11:$ZZ$209,326,FALSE))=TRUE,"",IF(VLOOKUP($A165,parlvotes_lh!$A$11:$ZZ$209,326,FALSE)=0,"",VLOOKUP($A165,parlvotes_lh!$A$11:$ZZ$209,326,FALSE)))</f>
        <v/>
      </c>
      <c r="AA165" s="235" t="str">
        <f>IF(ISERROR(VLOOKUP($A165,parlvotes_lh!$A$11:$ZZ$209,346,FALSE))=TRUE,"",IF(VLOOKUP($A165,parlvotes_lh!$A$11:$ZZ$209,346,FALSE)=0,"",VLOOKUP($A165,parlvotes_lh!$A$11:$ZZ$209,346,FALSE)))</f>
        <v/>
      </c>
      <c r="AB165" s="235" t="str">
        <f>IF(ISERROR(VLOOKUP($A165,parlvotes_lh!$A$11:$ZZ$209,366,FALSE))=TRUE,"",IF(VLOOKUP($A165,parlvotes_lh!$A$11:$ZZ$209,366,FALSE)=0,"",VLOOKUP($A165,parlvotes_lh!$A$11:$ZZ$209,366,FALSE)))</f>
        <v/>
      </c>
      <c r="AC165" s="235" t="str">
        <f>IF(ISERROR(VLOOKUP($A165,parlvotes_lh!$A$11:$ZZ$209,386,FALSE))=TRUE,"",IF(VLOOKUP($A165,parlvotes_lh!$A$11:$ZZ$209,386,FALSE)=0,"",VLOOKUP($A165,parlvotes_lh!$A$11:$ZZ$209,386,FALSE)))</f>
        <v/>
      </c>
    </row>
    <row r="166" spans="1:29" ht="13.5" customHeight="1">
      <c r="A166" s="229"/>
      <c r="B166" s="127" t="str">
        <f>IF(A166="","",MID(info_weblinks!$C$3,32,3))</f>
        <v/>
      </c>
      <c r="C166" s="127" t="str">
        <f>IF(info_parties!G175="","",info_parties!G175)</f>
        <v/>
      </c>
      <c r="D166" s="127" t="str">
        <f>IF(info_parties!K175="","",info_parties!K175)</f>
        <v/>
      </c>
      <c r="E166" s="127" t="str">
        <f>IF(info_parties!H175="","",info_parties!H175)</f>
        <v/>
      </c>
      <c r="F166" s="230" t="str">
        <f t="shared" si="8"/>
        <v/>
      </c>
      <c r="G166" s="231" t="str">
        <f t="shared" si="9"/>
        <v/>
      </c>
      <c r="H166" s="232" t="str">
        <f t="shared" si="10"/>
        <v/>
      </c>
      <c r="I166" s="233" t="str">
        <f t="shared" si="11"/>
        <v/>
      </c>
      <c r="J166" s="234" t="str">
        <f>IF(ISERROR(VLOOKUP($A166,parlvotes_lh!$A$11:$ZZ$209,6,FALSE))=TRUE,"",IF(VLOOKUP($A166,parlvotes_lh!$A$11:$ZZ$209,6,FALSE)=0,"",VLOOKUP($A166,parlvotes_lh!$A$11:$ZZ$209,6,FALSE)))</f>
        <v/>
      </c>
      <c r="K166" s="234" t="str">
        <f>IF(ISERROR(VLOOKUP($A166,parlvotes_lh!$A$11:$ZZ$209,26,FALSE))=TRUE,"",IF(VLOOKUP($A166,parlvotes_lh!$A$11:$ZZ$209,26,FALSE)=0,"",VLOOKUP($A166,parlvotes_lh!$A$11:$ZZ$209,26,FALSE)))</f>
        <v/>
      </c>
      <c r="L166" s="234" t="str">
        <f>IF(ISERROR(VLOOKUP($A166,parlvotes_lh!$A$11:$ZZ$209,46,FALSE))=TRUE,"",IF(VLOOKUP($A166,parlvotes_lh!$A$11:$ZZ$209,46,FALSE)=0,"",VLOOKUP($A166,parlvotes_lh!$A$11:$ZZ$209,46,FALSE)))</f>
        <v/>
      </c>
      <c r="M166" s="234" t="str">
        <f>IF(ISERROR(VLOOKUP($A166,parlvotes_lh!$A$11:$ZZ$209,66,FALSE))=TRUE,"",IF(VLOOKUP($A166,parlvotes_lh!$A$11:$ZZ$209,66,FALSE)=0,"",VLOOKUP($A166,parlvotes_lh!$A$11:$ZZ$209,66,FALSE)))</f>
        <v/>
      </c>
      <c r="N166" s="234" t="str">
        <f>IF(ISERROR(VLOOKUP($A166,parlvotes_lh!$A$11:$ZZ$209,86,FALSE))=TRUE,"",IF(VLOOKUP($A166,parlvotes_lh!$A$11:$ZZ$209,86,FALSE)=0,"",VLOOKUP($A166,parlvotes_lh!$A$11:$ZZ$209,86,FALSE)))</f>
        <v/>
      </c>
      <c r="O166" s="234" t="str">
        <f>IF(ISERROR(VLOOKUP($A166,parlvotes_lh!$A$11:$ZZ$209,106,FALSE))=TRUE,"",IF(VLOOKUP($A166,parlvotes_lh!$A$11:$ZZ$209,106,FALSE)=0,"",VLOOKUP($A166,parlvotes_lh!$A$11:$ZZ$209,106,FALSE)))</f>
        <v/>
      </c>
      <c r="P166" s="234" t="str">
        <f>IF(ISERROR(VLOOKUP($A166,parlvotes_lh!$A$11:$ZZ$209,126,FALSE))=TRUE,"",IF(VLOOKUP($A166,parlvotes_lh!$A$11:$ZZ$209,126,FALSE)=0,"",VLOOKUP($A166,parlvotes_lh!$A$11:$ZZ$209,126,FALSE)))</f>
        <v/>
      </c>
      <c r="Q166" s="235" t="str">
        <f>IF(ISERROR(VLOOKUP($A166,parlvotes_lh!$A$11:$ZZ$209,146,FALSE))=TRUE,"",IF(VLOOKUP($A166,parlvotes_lh!$A$11:$ZZ$209,146,FALSE)=0,"",VLOOKUP($A166,parlvotes_lh!$A$11:$ZZ$209,146,FALSE)))</f>
        <v/>
      </c>
      <c r="R166" s="235" t="str">
        <f>IF(ISERROR(VLOOKUP($A166,parlvotes_lh!$A$11:$ZZ$209,166,FALSE))=TRUE,"",IF(VLOOKUP($A166,parlvotes_lh!$A$11:$ZZ$209,166,FALSE)=0,"",VLOOKUP($A166,parlvotes_lh!$A$11:$ZZ$209,166,FALSE)))</f>
        <v/>
      </c>
      <c r="S166" s="235" t="str">
        <f>IF(ISERROR(VLOOKUP($A166,parlvotes_lh!$A$11:$ZZ$209,186,FALSE))=TRUE,"",IF(VLOOKUP($A166,parlvotes_lh!$A$11:$ZZ$209,186,FALSE)=0,"",VLOOKUP($A166,parlvotes_lh!$A$11:$ZZ$209,186,FALSE)))</f>
        <v/>
      </c>
      <c r="T166" s="235" t="str">
        <f>IF(ISERROR(VLOOKUP($A166,parlvotes_lh!$A$11:$ZZ$209,206,FALSE))=TRUE,"",IF(VLOOKUP($A166,parlvotes_lh!$A$11:$ZZ$209,206,FALSE)=0,"",VLOOKUP($A166,parlvotes_lh!$A$11:$ZZ$209,206,FALSE)))</f>
        <v/>
      </c>
      <c r="U166" s="235" t="str">
        <f>IF(ISERROR(VLOOKUP($A166,parlvotes_lh!$A$11:$ZZ$209,226,FALSE))=TRUE,"",IF(VLOOKUP($A166,parlvotes_lh!$A$11:$ZZ$209,226,FALSE)=0,"",VLOOKUP($A166,parlvotes_lh!$A$11:$ZZ$209,226,FALSE)))</f>
        <v/>
      </c>
      <c r="V166" s="235" t="str">
        <f>IF(ISERROR(VLOOKUP($A166,parlvotes_lh!$A$11:$ZZ$209,246,FALSE))=TRUE,"",IF(VLOOKUP($A166,parlvotes_lh!$A$11:$ZZ$209,246,FALSE)=0,"",VLOOKUP($A166,parlvotes_lh!$A$11:$ZZ$209,246,FALSE)))</f>
        <v/>
      </c>
      <c r="W166" s="235" t="str">
        <f>IF(ISERROR(VLOOKUP($A166,parlvotes_lh!$A$11:$ZZ$209,266,FALSE))=TRUE,"",IF(VLOOKUP($A166,parlvotes_lh!$A$11:$ZZ$209,266,FALSE)=0,"",VLOOKUP($A166,parlvotes_lh!$A$11:$ZZ$209,266,FALSE)))</f>
        <v/>
      </c>
      <c r="X166" s="235" t="str">
        <f>IF(ISERROR(VLOOKUP($A166,parlvotes_lh!$A$11:$ZZ$209,286,FALSE))=TRUE,"",IF(VLOOKUP($A166,parlvotes_lh!$A$11:$ZZ$209,286,FALSE)=0,"",VLOOKUP($A166,parlvotes_lh!$A$11:$ZZ$209,286,FALSE)))</f>
        <v/>
      </c>
      <c r="Y166" s="235" t="str">
        <f>IF(ISERROR(VLOOKUP($A166,parlvotes_lh!$A$11:$ZZ$209,306,FALSE))=TRUE,"",IF(VLOOKUP($A166,parlvotes_lh!$A$11:$ZZ$209,306,FALSE)=0,"",VLOOKUP($A166,parlvotes_lh!$A$11:$ZZ$209,306,FALSE)))</f>
        <v/>
      </c>
      <c r="Z166" s="235" t="str">
        <f>IF(ISERROR(VLOOKUP($A166,parlvotes_lh!$A$11:$ZZ$209,326,FALSE))=TRUE,"",IF(VLOOKUP($A166,parlvotes_lh!$A$11:$ZZ$209,326,FALSE)=0,"",VLOOKUP($A166,parlvotes_lh!$A$11:$ZZ$209,326,FALSE)))</f>
        <v/>
      </c>
      <c r="AA166" s="235" t="str">
        <f>IF(ISERROR(VLOOKUP($A166,parlvotes_lh!$A$11:$ZZ$209,346,FALSE))=TRUE,"",IF(VLOOKUP($A166,parlvotes_lh!$A$11:$ZZ$209,346,FALSE)=0,"",VLOOKUP($A166,parlvotes_lh!$A$11:$ZZ$209,346,FALSE)))</f>
        <v/>
      </c>
      <c r="AB166" s="235" t="str">
        <f>IF(ISERROR(VLOOKUP($A166,parlvotes_lh!$A$11:$ZZ$209,366,FALSE))=TRUE,"",IF(VLOOKUP($A166,parlvotes_lh!$A$11:$ZZ$209,366,FALSE)=0,"",VLOOKUP($A166,parlvotes_lh!$A$11:$ZZ$209,366,FALSE)))</f>
        <v/>
      </c>
      <c r="AC166" s="235" t="str">
        <f>IF(ISERROR(VLOOKUP($A166,parlvotes_lh!$A$11:$ZZ$209,386,FALSE))=TRUE,"",IF(VLOOKUP($A166,parlvotes_lh!$A$11:$ZZ$209,386,FALSE)=0,"",VLOOKUP($A166,parlvotes_lh!$A$11:$ZZ$209,386,FALSE)))</f>
        <v/>
      </c>
    </row>
    <row r="167" spans="1:29" ht="13.5" customHeight="1">
      <c r="A167" s="229"/>
      <c r="B167" s="127" t="str">
        <f>IF(A167="","",MID(info_weblinks!$C$3,32,3))</f>
        <v/>
      </c>
      <c r="C167" s="127" t="str">
        <f>IF(info_parties!G176="","",info_parties!G176)</f>
        <v/>
      </c>
      <c r="D167" s="127" t="str">
        <f>IF(info_parties!K176="","",info_parties!K176)</f>
        <v/>
      </c>
      <c r="E167" s="127" t="str">
        <f>IF(info_parties!H176="","",info_parties!H176)</f>
        <v/>
      </c>
      <c r="F167" s="230" t="str">
        <f t="shared" si="8"/>
        <v/>
      </c>
      <c r="G167" s="231" t="str">
        <f t="shared" si="9"/>
        <v/>
      </c>
      <c r="H167" s="232" t="str">
        <f t="shared" si="10"/>
        <v/>
      </c>
      <c r="I167" s="233" t="str">
        <f t="shared" si="11"/>
        <v/>
      </c>
      <c r="J167" s="234" t="str">
        <f>IF(ISERROR(VLOOKUP($A167,parlvotes_lh!$A$11:$ZZ$209,6,FALSE))=TRUE,"",IF(VLOOKUP($A167,parlvotes_lh!$A$11:$ZZ$209,6,FALSE)=0,"",VLOOKUP($A167,parlvotes_lh!$A$11:$ZZ$209,6,FALSE)))</f>
        <v/>
      </c>
      <c r="K167" s="234" t="str">
        <f>IF(ISERROR(VLOOKUP($A167,parlvotes_lh!$A$11:$ZZ$209,26,FALSE))=TRUE,"",IF(VLOOKUP($A167,parlvotes_lh!$A$11:$ZZ$209,26,FALSE)=0,"",VLOOKUP($A167,parlvotes_lh!$A$11:$ZZ$209,26,FALSE)))</f>
        <v/>
      </c>
      <c r="L167" s="234" t="str">
        <f>IF(ISERROR(VLOOKUP($A167,parlvotes_lh!$A$11:$ZZ$209,46,FALSE))=TRUE,"",IF(VLOOKUP($A167,parlvotes_lh!$A$11:$ZZ$209,46,FALSE)=0,"",VLOOKUP($A167,parlvotes_lh!$A$11:$ZZ$209,46,FALSE)))</f>
        <v/>
      </c>
      <c r="M167" s="234" t="str">
        <f>IF(ISERROR(VLOOKUP($A167,parlvotes_lh!$A$11:$ZZ$209,66,FALSE))=TRUE,"",IF(VLOOKUP($A167,parlvotes_lh!$A$11:$ZZ$209,66,FALSE)=0,"",VLOOKUP($A167,parlvotes_lh!$A$11:$ZZ$209,66,FALSE)))</f>
        <v/>
      </c>
      <c r="N167" s="234" t="str">
        <f>IF(ISERROR(VLOOKUP($A167,parlvotes_lh!$A$11:$ZZ$209,86,FALSE))=TRUE,"",IF(VLOOKUP($A167,parlvotes_lh!$A$11:$ZZ$209,86,FALSE)=0,"",VLOOKUP($A167,parlvotes_lh!$A$11:$ZZ$209,86,FALSE)))</f>
        <v/>
      </c>
      <c r="O167" s="234" t="str">
        <f>IF(ISERROR(VLOOKUP($A167,parlvotes_lh!$A$11:$ZZ$209,106,FALSE))=TRUE,"",IF(VLOOKUP($A167,parlvotes_lh!$A$11:$ZZ$209,106,FALSE)=0,"",VLOOKUP($A167,parlvotes_lh!$A$11:$ZZ$209,106,FALSE)))</f>
        <v/>
      </c>
      <c r="P167" s="234" t="str">
        <f>IF(ISERROR(VLOOKUP($A167,parlvotes_lh!$A$11:$ZZ$209,126,FALSE))=TRUE,"",IF(VLOOKUP($A167,parlvotes_lh!$A$11:$ZZ$209,126,FALSE)=0,"",VLOOKUP($A167,parlvotes_lh!$A$11:$ZZ$209,126,FALSE)))</f>
        <v/>
      </c>
      <c r="Q167" s="235" t="str">
        <f>IF(ISERROR(VLOOKUP($A167,parlvotes_lh!$A$11:$ZZ$209,146,FALSE))=TRUE,"",IF(VLOOKUP($A167,parlvotes_lh!$A$11:$ZZ$209,146,FALSE)=0,"",VLOOKUP($A167,parlvotes_lh!$A$11:$ZZ$209,146,FALSE)))</f>
        <v/>
      </c>
      <c r="R167" s="235" t="str">
        <f>IF(ISERROR(VLOOKUP($A167,parlvotes_lh!$A$11:$ZZ$209,166,FALSE))=TRUE,"",IF(VLOOKUP($A167,parlvotes_lh!$A$11:$ZZ$209,166,FALSE)=0,"",VLOOKUP($A167,parlvotes_lh!$A$11:$ZZ$209,166,FALSE)))</f>
        <v/>
      </c>
      <c r="S167" s="235" t="str">
        <f>IF(ISERROR(VLOOKUP($A167,parlvotes_lh!$A$11:$ZZ$209,186,FALSE))=TRUE,"",IF(VLOOKUP($A167,parlvotes_lh!$A$11:$ZZ$209,186,FALSE)=0,"",VLOOKUP($A167,parlvotes_lh!$A$11:$ZZ$209,186,FALSE)))</f>
        <v/>
      </c>
      <c r="T167" s="235" t="str">
        <f>IF(ISERROR(VLOOKUP($A167,parlvotes_lh!$A$11:$ZZ$209,206,FALSE))=TRUE,"",IF(VLOOKUP($A167,parlvotes_lh!$A$11:$ZZ$209,206,FALSE)=0,"",VLOOKUP($A167,parlvotes_lh!$A$11:$ZZ$209,206,FALSE)))</f>
        <v/>
      </c>
      <c r="U167" s="235" t="str">
        <f>IF(ISERROR(VLOOKUP($A167,parlvotes_lh!$A$11:$ZZ$209,226,FALSE))=TRUE,"",IF(VLOOKUP($A167,parlvotes_lh!$A$11:$ZZ$209,226,FALSE)=0,"",VLOOKUP($A167,parlvotes_lh!$A$11:$ZZ$209,226,FALSE)))</f>
        <v/>
      </c>
      <c r="V167" s="235" t="str">
        <f>IF(ISERROR(VLOOKUP($A167,parlvotes_lh!$A$11:$ZZ$209,246,FALSE))=TRUE,"",IF(VLOOKUP($A167,parlvotes_lh!$A$11:$ZZ$209,246,FALSE)=0,"",VLOOKUP($A167,parlvotes_lh!$A$11:$ZZ$209,246,FALSE)))</f>
        <v/>
      </c>
      <c r="W167" s="235" t="str">
        <f>IF(ISERROR(VLOOKUP($A167,parlvotes_lh!$A$11:$ZZ$209,266,FALSE))=TRUE,"",IF(VLOOKUP($A167,parlvotes_lh!$A$11:$ZZ$209,266,FALSE)=0,"",VLOOKUP($A167,parlvotes_lh!$A$11:$ZZ$209,266,FALSE)))</f>
        <v/>
      </c>
      <c r="X167" s="235" t="str">
        <f>IF(ISERROR(VLOOKUP($A167,parlvotes_lh!$A$11:$ZZ$209,286,FALSE))=TRUE,"",IF(VLOOKUP($A167,parlvotes_lh!$A$11:$ZZ$209,286,FALSE)=0,"",VLOOKUP($A167,parlvotes_lh!$A$11:$ZZ$209,286,FALSE)))</f>
        <v/>
      </c>
      <c r="Y167" s="235" t="str">
        <f>IF(ISERROR(VLOOKUP($A167,parlvotes_lh!$A$11:$ZZ$209,306,FALSE))=TRUE,"",IF(VLOOKUP($A167,parlvotes_lh!$A$11:$ZZ$209,306,FALSE)=0,"",VLOOKUP($A167,parlvotes_lh!$A$11:$ZZ$209,306,FALSE)))</f>
        <v/>
      </c>
      <c r="Z167" s="235" t="str">
        <f>IF(ISERROR(VLOOKUP($A167,parlvotes_lh!$A$11:$ZZ$209,326,FALSE))=TRUE,"",IF(VLOOKUP($A167,parlvotes_lh!$A$11:$ZZ$209,326,FALSE)=0,"",VLOOKUP($A167,parlvotes_lh!$A$11:$ZZ$209,326,FALSE)))</f>
        <v/>
      </c>
      <c r="AA167" s="235" t="str">
        <f>IF(ISERROR(VLOOKUP($A167,parlvotes_lh!$A$11:$ZZ$209,346,FALSE))=TRUE,"",IF(VLOOKUP($A167,parlvotes_lh!$A$11:$ZZ$209,346,FALSE)=0,"",VLOOKUP($A167,parlvotes_lh!$A$11:$ZZ$209,346,FALSE)))</f>
        <v/>
      </c>
      <c r="AB167" s="235" t="str">
        <f>IF(ISERROR(VLOOKUP($A167,parlvotes_lh!$A$11:$ZZ$209,366,FALSE))=TRUE,"",IF(VLOOKUP($A167,parlvotes_lh!$A$11:$ZZ$209,366,FALSE)=0,"",VLOOKUP($A167,parlvotes_lh!$A$11:$ZZ$209,366,FALSE)))</f>
        <v/>
      </c>
      <c r="AC167" s="235" t="str">
        <f>IF(ISERROR(VLOOKUP($A167,parlvotes_lh!$A$11:$ZZ$209,386,FALSE))=TRUE,"",IF(VLOOKUP($A167,parlvotes_lh!$A$11:$ZZ$209,386,FALSE)=0,"",VLOOKUP($A167,parlvotes_lh!$A$11:$ZZ$209,386,FALSE)))</f>
        <v/>
      </c>
    </row>
    <row r="168" spans="1:29" ht="13.5" customHeight="1">
      <c r="A168" s="229"/>
      <c r="B168" s="127" t="str">
        <f>IF(A168="","",MID(info_weblinks!$C$3,32,3))</f>
        <v/>
      </c>
      <c r="C168" s="127" t="str">
        <f>IF(info_parties!G177="","",info_parties!G177)</f>
        <v/>
      </c>
      <c r="D168" s="127" t="str">
        <f>IF(info_parties!K177="","",info_parties!K177)</f>
        <v/>
      </c>
      <c r="E168" s="127" t="str">
        <f>IF(info_parties!H177="","",info_parties!H177)</f>
        <v/>
      </c>
      <c r="F168" s="230" t="str">
        <f t="shared" si="8"/>
        <v/>
      </c>
      <c r="G168" s="231" t="str">
        <f t="shared" si="9"/>
        <v/>
      </c>
      <c r="H168" s="232" t="str">
        <f t="shared" si="10"/>
        <v/>
      </c>
      <c r="I168" s="233" t="str">
        <f t="shared" si="11"/>
        <v/>
      </c>
      <c r="J168" s="234" t="str">
        <f>IF(ISERROR(VLOOKUP($A168,parlvotes_lh!$A$11:$ZZ$209,6,FALSE))=TRUE,"",IF(VLOOKUP($A168,parlvotes_lh!$A$11:$ZZ$209,6,FALSE)=0,"",VLOOKUP($A168,parlvotes_lh!$A$11:$ZZ$209,6,FALSE)))</f>
        <v/>
      </c>
      <c r="K168" s="234" t="str">
        <f>IF(ISERROR(VLOOKUP($A168,parlvotes_lh!$A$11:$ZZ$209,26,FALSE))=TRUE,"",IF(VLOOKUP($A168,parlvotes_lh!$A$11:$ZZ$209,26,FALSE)=0,"",VLOOKUP($A168,parlvotes_lh!$A$11:$ZZ$209,26,FALSE)))</f>
        <v/>
      </c>
      <c r="L168" s="234" t="str">
        <f>IF(ISERROR(VLOOKUP($A168,parlvotes_lh!$A$11:$ZZ$209,46,FALSE))=TRUE,"",IF(VLOOKUP($A168,parlvotes_lh!$A$11:$ZZ$209,46,FALSE)=0,"",VLOOKUP($A168,parlvotes_lh!$A$11:$ZZ$209,46,FALSE)))</f>
        <v/>
      </c>
      <c r="M168" s="234" t="str">
        <f>IF(ISERROR(VLOOKUP($A168,parlvotes_lh!$A$11:$ZZ$209,66,FALSE))=TRUE,"",IF(VLOOKUP($A168,parlvotes_lh!$A$11:$ZZ$209,66,FALSE)=0,"",VLOOKUP($A168,parlvotes_lh!$A$11:$ZZ$209,66,FALSE)))</f>
        <v/>
      </c>
      <c r="N168" s="234" t="str">
        <f>IF(ISERROR(VLOOKUP($A168,parlvotes_lh!$A$11:$ZZ$209,86,FALSE))=TRUE,"",IF(VLOOKUP($A168,parlvotes_lh!$A$11:$ZZ$209,86,FALSE)=0,"",VLOOKUP($A168,parlvotes_lh!$A$11:$ZZ$209,86,FALSE)))</f>
        <v/>
      </c>
      <c r="O168" s="234" t="str">
        <f>IF(ISERROR(VLOOKUP($A168,parlvotes_lh!$A$11:$ZZ$209,106,FALSE))=TRUE,"",IF(VLOOKUP($A168,parlvotes_lh!$A$11:$ZZ$209,106,FALSE)=0,"",VLOOKUP($A168,parlvotes_lh!$A$11:$ZZ$209,106,FALSE)))</f>
        <v/>
      </c>
      <c r="P168" s="234" t="str">
        <f>IF(ISERROR(VLOOKUP($A168,parlvotes_lh!$A$11:$ZZ$209,126,FALSE))=TRUE,"",IF(VLOOKUP($A168,parlvotes_lh!$A$11:$ZZ$209,126,FALSE)=0,"",VLOOKUP($A168,parlvotes_lh!$A$11:$ZZ$209,126,FALSE)))</f>
        <v/>
      </c>
      <c r="Q168" s="235" t="str">
        <f>IF(ISERROR(VLOOKUP($A168,parlvotes_lh!$A$11:$ZZ$209,146,FALSE))=TRUE,"",IF(VLOOKUP($A168,parlvotes_lh!$A$11:$ZZ$209,146,FALSE)=0,"",VLOOKUP($A168,parlvotes_lh!$A$11:$ZZ$209,146,FALSE)))</f>
        <v/>
      </c>
      <c r="R168" s="235" t="str">
        <f>IF(ISERROR(VLOOKUP($A168,parlvotes_lh!$A$11:$ZZ$209,166,FALSE))=TRUE,"",IF(VLOOKUP($A168,parlvotes_lh!$A$11:$ZZ$209,166,FALSE)=0,"",VLOOKUP($A168,parlvotes_lh!$A$11:$ZZ$209,166,FALSE)))</f>
        <v/>
      </c>
      <c r="S168" s="235" t="str">
        <f>IF(ISERROR(VLOOKUP($A168,parlvotes_lh!$A$11:$ZZ$209,186,FALSE))=TRUE,"",IF(VLOOKUP($A168,parlvotes_lh!$A$11:$ZZ$209,186,FALSE)=0,"",VLOOKUP($A168,parlvotes_lh!$A$11:$ZZ$209,186,FALSE)))</f>
        <v/>
      </c>
      <c r="T168" s="235" t="str">
        <f>IF(ISERROR(VLOOKUP($A168,parlvotes_lh!$A$11:$ZZ$209,206,FALSE))=TRUE,"",IF(VLOOKUP($A168,parlvotes_lh!$A$11:$ZZ$209,206,FALSE)=0,"",VLOOKUP($A168,parlvotes_lh!$A$11:$ZZ$209,206,FALSE)))</f>
        <v/>
      </c>
      <c r="U168" s="235" t="str">
        <f>IF(ISERROR(VLOOKUP($A168,parlvotes_lh!$A$11:$ZZ$209,226,FALSE))=TRUE,"",IF(VLOOKUP($A168,parlvotes_lh!$A$11:$ZZ$209,226,FALSE)=0,"",VLOOKUP($A168,parlvotes_lh!$A$11:$ZZ$209,226,FALSE)))</f>
        <v/>
      </c>
      <c r="V168" s="235" t="str">
        <f>IF(ISERROR(VLOOKUP($A168,parlvotes_lh!$A$11:$ZZ$209,246,FALSE))=TRUE,"",IF(VLOOKUP($A168,parlvotes_lh!$A$11:$ZZ$209,246,FALSE)=0,"",VLOOKUP($A168,parlvotes_lh!$A$11:$ZZ$209,246,FALSE)))</f>
        <v/>
      </c>
      <c r="W168" s="235" t="str">
        <f>IF(ISERROR(VLOOKUP($A168,parlvotes_lh!$A$11:$ZZ$209,266,FALSE))=TRUE,"",IF(VLOOKUP($A168,parlvotes_lh!$A$11:$ZZ$209,266,FALSE)=0,"",VLOOKUP($A168,parlvotes_lh!$A$11:$ZZ$209,266,FALSE)))</f>
        <v/>
      </c>
      <c r="X168" s="235" t="str">
        <f>IF(ISERROR(VLOOKUP($A168,parlvotes_lh!$A$11:$ZZ$209,286,FALSE))=TRUE,"",IF(VLOOKUP($A168,parlvotes_lh!$A$11:$ZZ$209,286,FALSE)=0,"",VLOOKUP($A168,parlvotes_lh!$A$11:$ZZ$209,286,FALSE)))</f>
        <v/>
      </c>
      <c r="Y168" s="235" t="str">
        <f>IF(ISERROR(VLOOKUP($A168,parlvotes_lh!$A$11:$ZZ$209,306,FALSE))=TRUE,"",IF(VLOOKUP($A168,parlvotes_lh!$A$11:$ZZ$209,306,FALSE)=0,"",VLOOKUP($A168,parlvotes_lh!$A$11:$ZZ$209,306,FALSE)))</f>
        <v/>
      </c>
      <c r="Z168" s="235" t="str">
        <f>IF(ISERROR(VLOOKUP($A168,parlvotes_lh!$A$11:$ZZ$209,326,FALSE))=TRUE,"",IF(VLOOKUP($A168,parlvotes_lh!$A$11:$ZZ$209,326,FALSE)=0,"",VLOOKUP($A168,parlvotes_lh!$A$11:$ZZ$209,326,FALSE)))</f>
        <v/>
      </c>
      <c r="AA168" s="235" t="str">
        <f>IF(ISERROR(VLOOKUP($A168,parlvotes_lh!$A$11:$ZZ$209,346,FALSE))=TRUE,"",IF(VLOOKUP($A168,parlvotes_lh!$A$11:$ZZ$209,346,FALSE)=0,"",VLOOKUP($A168,parlvotes_lh!$A$11:$ZZ$209,346,FALSE)))</f>
        <v/>
      </c>
      <c r="AB168" s="235" t="str">
        <f>IF(ISERROR(VLOOKUP($A168,parlvotes_lh!$A$11:$ZZ$209,366,FALSE))=TRUE,"",IF(VLOOKUP($A168,parlvotes_lh!$A$11:$ZZ$209,366,FALSE)=0,"",VLOOKUP($A168,parlvotes_lh!$A$11:$ZZ$209,366,FALSE)))</f>
        <v/>
      </c>
      <c r="AC168" s="235" t="str">
        <f>IF(ISERROR(VLOOKUP($A168,parlvotes_lh!$A$11:$ZZ$209,386,FALSE))=TRUE,"",IF(VLOOKUP($A168,parlvotes_lh!$A$11:$ZZ$209,386,FALSE)=0,"",VLOOKUP($A168,parlvotes_lh!$A$11:$ZZ$209,386,FALSE)))</f>
        <v/>
      </c>
    </row>
    <row r="169" spans="1:29" ht="13.5" customHeight="1">
      <c r="A169" s="229"/>
      <c r="B169" s="127" t="str">
        <f>IF(A169="","",MID(info_weblinks!$C$3,32,3))</f>
        <v/>
      </c>
      <c r="C169" s="127" t="str">
        <f>IF(info_parties!G178="","",info_parties!G178)</f>
        <v/>
      </c>
      <c r="D169" s="127" t="str">
        <f>IF(info_parties!K178="","",info_parties!K178)</f>
        <v/>
      </c>
      <c r="E169" s="127" t="str">
        <f>IF(info_parties!H178="","",info_parties!H178)</f>
        <v/>
      </c>
      <c r="F169" s="230" t="str">
        <f t="shared" si="8"/>
        <v/>
      </c>
      <c r="G169" s="231" t="str">
        <f t="shared" si="9"/>
        <v/>
      </c>
      <c r="H169" s="232" t="str">
        <f t="shared" si="10"/>
        <v/>
      </c>
      <c r="I169" s="233" t="str">
        <f t="shared" si="11"/>
        <v/>
      </c>
      <c r="J169" s="234" t="str">
        <f>IF(ISERROR(VLOOKUP($A169,parlvotes_lh!$A$11:$ZZ$209,6,FALSE))=TRUE,"",IF(VLOOKUP($A169,parlvotes_lh!$A$11:$ZZ$209,6,FALSE)=0,"",VLOOKUP($A169,parlvotes_lh!$A$11:$ZZ$209,6,FALSE)))</f>
        <v/>
      </c>
      <c r="K169" s="234" t="str">
        <f>IF(ISERROR(VLOOKUP($A169,parlvotes_lh!$A$11:$ZZ$209,26,FALSE))=TRUE,"",IF(VLOOKUP($A169,parlvotes_lh!$A$11:$ZZ$209,26,FALSE)=0,"",VLOOKUP($A169,parlvotes_lh!$A$11:$ZZ$209,26,FALSE)))</f>
        <v/>
      </c>
      <c r="L169" s="234" t="str">
        <f>IF(ISERROR(VLOOKUP($A169,parlvotes_lh!$A$11:$ZZ$209,46,FALSE))=TRUE,"",IF(VLOOKUP($A169,parlvotes_lh!$A$11:$ZZ$209,46,FALSE)=0,"",VLOOKUP($A169,parlvotes_lh!$A$11:$ZZ$209,46,FALSE)))</f>
        <v/>
      </c>
      <c r="M169" s="234" t="str">
        <f>IF(ISERROR(VLOOKUP($A169,parlvotes_lh!$A$11:$ZZ$209,66,FALSE))=TRUE,"",IF(VLOOKUP($A169,parlvotes_lh!$A$11:$ZZ$209,66,FALSE)=0,"",VLOOKUP($A169,parlvotes_lh!$A$11:$ZZ$209,66,FALSE)))</f>
        <v/>
      </c>
      <c r="N169" s="234" t="str">
        <f>IF(ISERROR(VLOOKUP($A169,parlvotes_lh!$A$11:$ZZ$209,86,FALSE))=TRUE,"",IF(VLOOKUP($A169,parlvotes_lh!$A$11:$ZZ$209,86,FALSE)=0,"",VLOOKUP($A169,parlvotes_lh!$A$11:$ZZ$209,86,FALSE)))</f>
        <v/>
      </c>
      <c r="O169" s="234" t="str">
        <f>IF(ISERROR(VLOOKUP($A169,parlvotes_lh!$A$11:$ZZ$209,106,FALSE))=TRUE,"",IF(VLOOKUP($A169,parlvotes_lh!$A$11:$ZZ$209,106,FALSE)=0,"",VLOOKUP($A169,parlvotes_lh!$A$11:$ZZ$209,106,FALSE)))</f>
        <v/>
      </c>
      <c r="P169" s="234" t="str">
        <f>IF(ISERROR(VLOOKUP($A169,parlvotes_lh!$A$11:$ZZ$209,126,FALSE))=TRUE,"",IF(VLOOKUP($A169,parlvotes_lh!$A$11:$ZZ$209,126,FALSE)=0,"",VLOOKUP($A169,parlvotes_lh!$A$11:$ZZ$209,126,FALSE)))</f>
        <v/>
      </c>
      <c r="Q169" s="235" t="str">
        <f>IF(ISERROR(VLOOKUP($A169,parlvotes_lh!$A$11:$ZZ$209,146,FALSE))=TRUE,"",IF(VLOOKUP($A169,parlvotes_lh!$A$11:$ZZ$209,146,FALSE)=0,"",VLOOKUP($A169,parlvotes_lh!$A$11:$ZZ$209,146,FALSE)))</f>
        <v/>
      </c>
      <c r="R169" s="235" t="str">
        <f>IF(ISERROR(VLOOKUP($A169,parlvotes_lh!$A$11:$ZZ$209,166,FALSE))=TRUE,"",IF(VLOOKUP($A169,parlvotes_lh!$A$11:$ZZ$209,166,FALSE)=0,"",VLOOKUP($A169,parlvotes_lh!$A$11:$ZZ$209,166,FALSE)))</f>
        <v/>
      </c>
      <c r="S169" s="235" t="str">
        <f>IF(ISERROR(VLOOKUP($A169,parlvotes_lh!$A$11:$ZZ$209,186,FALSE))=TRUE,"",IF(VLOOKUP($A169,parlvotes_lh!$A$11:$ZZ$209,186,FALSE)=0,"",VLOOKUP($A169,parlvotes_lh!$A$11:$ZZ$209,186,FALSE)))</f>
        <v/>
      </c>
      <c r="T169" s="235" t="str">
        <f>IF(ISERROR(VLOOKUP($A169,parlvotes_lh!$A$11:$ZZ$209,206,FALSE))=TRUE,"",IF(VLOOKUP($A169,parlvotes_lh!$A$11:$ZZ$209,206,FALSE)=0,"",VLOOKUP($A169,parlvotes_lh!$A$11:$ZZ$209,206,FALSE)))</f>
        <v/>
      </c>
      <c r="U169" s="235" t="str">
        <f>IF(ISERROR(VLOOKUP($A169,parlvotes_lh!$A$11:$ZZ$209,226,FALSE))=TRUE,"",IF(VLOOKUP($A169,parlvotes_lh!$A$11:$ZZ$209,226,FALSE)=0,"",VLOOKUP($A169,parlvotes_lh!$A$11:$ZZ$209,226,FALSE)))</f>
        <v/>
      </c>
      <c r="V169" s="235" t="str">
        <f>IF(ISERROR(VLOOKUP($A169,parlvotes_lh!$A$11:$ZZ$209,246,FALSE))=TRUE,"",IF(VLOOKUP($A169,parlvotes_lh!$A$11:$ZZ$209,246,FALSE)=0,"",VLOOKUP($A169,parlvotes_lh!$A$11:$ZZ$209,246,FALSE)))</f>
        <v/>
      </c>
      <c r="W169" s="235" t="str">
        <f>IF(ISERROR(VLOOKUP($A169,parlvotes_lh!$A$11:$ZZ$209,266,FALSE))=TRUE,"",IF(VLOOKUP($A169,parlvotes_lh!$A$11:$ZZ$209,266,FALSE)=0,"",VLOOKUP($A169,parlvotes_lh!$A$11:$ZZ$209,266,FALSE)))</f>
        <v/>
      </c>
      <c r="X169" s="235" t="str">
        <f>IF(ISERROR(VLOOKUP($A169,parlvotes_lh!$A$11:$ZZ$209,286,FALSE))=TRUE,"",IF(VLOOKUP($A169,parlvotes_lh!$A$11:$ZZ$209,286,FALSE)=0,"",VLOOKUP($A169,parlvotes_lh!$A$11:$ZZ$209,286,FALSE)))</f>
        <v/>
      </c>
      <c r="Y169" s="235" t="str">
        <f>IF(ISERROR(VLOOKUP($A169,parlvotes_lh!$A$11:$ZZ$209,306,FALSE))=TRUE,"",IF(VLOOKUP($A169,parlvotes_lh!$A$11:$ZZ$209,306,FALSE)=0,"",VLOOKUP($A169,parlvotes_lh!$A$11:$ZZ$209,306,FALSE)))</f>
        <v/>
      </c>
      <c r="Z169" s="235" t="str">
        <f>IF(ISERROR(VLOOKUP($A169,parlvotes_lh!$A$11:$ZZ$209,326,FALSE))=TRUE,"",IF(VLOOKUP($A169,parlvotes_lh!$A$11:$ZZ$209,326,FALSE)=0,"",VLOOKUP($A169,parlvotes_lh!$A$11:$ZZ$209,326,FALSE)))</f>
        <v/>
      </c>
      <c r="AA169" s="235" t="str">
        <f>IF(ISERROR(VLOOKUP($A169,parlvotes_lh!$A$11:$ZZ$209,346,FALSE))=TRUE,"",IF(VLOOKUP($A169,parlvotes_lh!$A$11:$ZZ$209,346,FALSE)=0,"",VLOOKUP($A169,parlvotes_lh!$A$11:$ZZ$209,346,FALSE)))</f>
        <v/>
      </c>
      <c r="AB169" s="235" t="str">
        <f>IF(ISERROR(VLOOKUP($A169,parlvotes_lh!$A$11:$ZZ$209,366,FALSE))=TRUE,"",IF(VLOOKUP($A169,parlvotes_lh!$A$11:$ZZ$209,366,FALSE)=0,"",VLOOKUP($A169,parlvotes_lh!$A$11:$ZZ$209,366,FALSE)))</f>
        <v/>
      </c>
      <c r="AC169" s="235" t="str">
        <f>IF(ISERROR(VLOOKUP($A169,parlvotes_lh!$A$11:$ZZ$209,386,FALSE))=TRUE,"",IF(VLOOKUP($A169,parlvotes_lh!$A$11:$ZZ$209,386,FALSE)=0,"",VLOOKUP($A169,parlvotes_lh!$A$11:$ZZ$209,386,FALSE)))</f>
        <v/>
      </c>
    </row>
    <row r="170" spans="1:29" ht="13.5" customHeight="1">
      <c r="A170" s="229"/>
      <c r="B170" s="127" t="str">
        <f>IF(A170="","",MID(info_weblinks!$C$3,32,3))</f>
        <v/>
      </c>
      <c r="C170" s="127" t="str">
        <f>IF(info_parties!G179="","",info_parties!G179)</f>
        <v/>
      </c>
      <c r="D170" s="127" t="str">
        <f>IF(info_parties!K179="","",info_parties!K179)</f>
        <v/>
      </c>
      <c r="E170" s="127" t="str">
        <f>IF(info_parties!H179="","",info_parties!H179)</f>
        <v/>
      </c>
      <c r="F170" s="230" t="str">
        <f t="shared" si="8"/>
        <v/>
      </c>
      <c r="G170" s="231" t="str">
        <f t="shared" si="9"/>
        <v/>
      </c>
      <c r="H170" s="232" t="str">
        <f t="shared" si="10"/>
        <v/>
      </c>
      <c r="I170" s="233" t="str">
        <f t="shared" si="11"/>
        <v/>
      </c>
      <c r="J170" s="234" t="str">
        <f>IF(ISERROR(VLOOKUP($A170,parlvotes_lh!$A$11:$ZZ$209,6,FALSE))=TRUE,"",IF(VLOOKUP($A170,parlvotes_lh!$A$11:$ZZ$209,6,FALSE)=0,"",VLOOKUP($A170,parlvotes_lh!$A$11:$ZZ$209,6,FALSE)))</f>
        <v/>
      </c>
      <c r="K170" s="234" t="str">
        <f>IF(ISERROR(VLOOKUP($A170,parlvotes_lh!$A$11:$ZZ$209,26,FALSE))=TRUE,"",IF(VLOOKUP($A170,parlvotes_lh!$A$11:$ZZ$209,26,FALSE)=0,"",VLOOKUP($A170,parlvotes_lh!$A$11:$ZZ$209,26,FALSE)))</f>
        <v/>
      </c>
      <c r="L170" s="234" t="str">
        <f>IF(ISERROR(VLOOKUP($A170,parlvotes_lh!$A$11:$ZZ$209,46,FALSE))=TRUE,"",IF(VLOOKUP($A170,parlvotes_lh!$A$11:$ZZ$209,46,FALSE)=0,"",VLOOKUP($A170,parlvotes_lh!$A$11:$ZZ$209,46,FALSE)))</f>
        <v/>
      </c>
      <c r="M170" s="234" t="str">
        <f>IF(ISERROR(VLOOKUP($A170,parlvotes_lh!$A$11:$ZZ$209,66,FALSE))=TRUE,"",IF(VLOOKUP($A170,parlvotes_lh!$A$11:$ZZ$209,66,FALSE)=0,"",VLOOKUP($A170,parlvotes_lh!$A$11:$ZZ$209,66,FALSE)))</f>
        <v/>
      </c>
      <c r="N170" s="234" t="str">
        <f>IF(ISERROR(VLOOKUP($A170,parlvotes_lh!$A$11:$ZZ$209,86,FALSE))=TRUE,"",IF(VLOOKUP($A170,parlvotes_lh!$A$11:$ZZ$209,86,FALSE)=0,"",VLOOKUP($A170,parlvotes_lh!$A$11:$ZZ$209,86,FALSE)))</f>
        <v/>
      </c>
      <c r="O170" s="234" t="str">
        <f>IF(ISERROR(VLOOKUP($A170,parlvotes_lh!$A$11:$ZZ$209,106,FALSE))=TRUE,"",IF(VLOOKUP($A170,parlvotes_lh!$A$11:$ZZ$209,106,FALSE)=0,"",VLOOKUP($A170,parlvotes_lh!$A$11:$ZZ$209,106,FALSE)))</f>
        <v/>
      </c>
      <c r="P170" s="234" t="str">
        <f>IF(ISERROR(VLOOKUP($A170,parlvotes_lh!$A$11:$ZZ$209,126,FALSE))=TRUE,"",IF(VLOOKUP($A170,parlvotes_lh!$A$11:$ZZ$209,126,FALSE)=0,"",VLOOKUP($A170,parlvotes_lh!$A$11:$ZZ$209,126,FALSE)))</f>
        <v/>
      </c>
      <c r="Q170" s="235" t="str">
        <f>IF(ISERROR(VLOOKUP($A170,parlvotes_lh!$A$11:$ZZ$209,146,FALSE))=TRUE,"",IF(VLOOKUP($A170,parlvotes_lh!$A$11:$ZZ$209,146,FALSE)=0,"",VLOOKUP($A170,parlvotes_lh!$A$11:$ZZ$209,146,FALSE)))</f>
        <v/>
      </c>
      <c r="R170" s="235" t="str">
        <f>IF(ISERROR(VLOOKUP($A170,parlvotes_lh!$A$11:$ZZ$209,166,FALSE))=TRUE,"",IF(VLOOKUP($A170,parlvotes_lh!$A$11:$ZZ$209,166,FALSE)=0,"",VLOOKUP($A170,parlvotes_lh!$A$11:$ZZ$209,166,FALSE)))</f>
        <v/>
      </c>
      <c r="S170" s="235" t="str">
        <f>IF(ISERROR(VLOOKUP($A170,parlvotes_lh!$A$11:$ZZ$209,186,FALSE))=TRUE,"",IF(VLOOKUP($A170,parlvotes_lh!$A$11:$ZZ$209,186,FALSE)=0,"",VLOOKUP($A170,parlvotes_lh!$A$11:$ZZ$209,186,FALSE)))</f>
        <v/>
      </c>
      <c r="T170" s="235" t="str">
        <f>IF(ISERROR(VLOOKUP($A170,parlvotes_lh!$A$11:$ZZ$209,206,FALSE))=TRUE,"",IF(VLOOKUP($A170,parlvotes_lh!$A$11:$ZZ$209,206,FALSE)=0,"",VLOOKUP($A170,parlvotes_lh!$A$11:$ZZ$209,206,FALSE)))</f>
        <v/>
      </c>
      <c r="U170" s="235" t="str">
        <f>IF(ISERROR(VLOOKUP($A170,parlvotes_lh!$A$11:$ZZ$209,226,FALSE))=TRUE,"",IF(VLOOKUP($A170,parlvotes_lh!$A$11:$ZZ$209,226,FALSE)=0,"",VLOOKUP($A170,parlvotes_lh!$A$11:$ZZ$209,226,FALSE)))</f>
        <v/>
      </c>
      <c r="V170" s="235" t="str">
        <f>IF(ISERROR(VLOOKUP($A170,parlvotes_lh!$A$11:$ZZ$209,246,FALSE))=TRUE,"",IF(VLOOKUP($A170,parlvotes_lh!$A$11:$ZZ$209,246,FALSE)=0,"",VLOOKUP($A170,parlvotes_lh!$A$11:$ZZ$209,246,FALSE)))</f>
        <v/>
      </c>
      <c r="W170" s="235" t="str">
        <f>IF(ISERROR(VLOOKUP($A170,parlvotes_lh!$A$11:$ZZ$209,266,FALSE))=TRUE,"",IF(VLOOKUP($A170,parlvotes_lh!$A$11:$ZZ$209,266,FALSE)=0,"",VLOOKUP($A170,parlvotes_lh!$A$11:$ZZ$209,266,FALSE)))</f>
        <v/>
      </c>
      <c r="X170" s="235" t="str">
        <f>IF(ISERROR(VLOOKUP($A170,parlvotes_lh!$A$11:$ZZ$209,286,FALSE))=TRUE,"",IF(VLOOKUP($A170,parlvotes_lh!$A$11:$ZZ$209,286,FALSE)=0,"",VLOOKUP($A170,parlvotes_lh!$A$11:$ZZ$209,286,FALSE)))</f>
        <v/>
      </c>
      <c r="Y170" s="235" t="str">
        <f>IF(ISERROR(VLOOKUP($A170,parlvotes_lh!$A$11:$ZZ$209,306,FALSE))=TRUE,"",IF(VLOOKUP($A170,parlvotes_lh!$A$11:$ZZ$209,306,FALSE)=0,"",VLOOKUP($A170,parlvotes_lh!$A$11:$ZZ$209,306,FALSE)))</f>
        <v/>
      </c>
      <c r="Z170" s="235" t="str">
        <f>IF(ISERROR(VLOOKUP($A170,parlvotes_lh!$A$11:$ZZ$209,326,FALSE))=TRUE,"",IF(VLOOKUP($A170,parlvotes_lh!$A$11:$ZZ$209,326,FALSE)=0,"",VLOOKUP($A170,parlvotes_lh!$A$11:$ZZ$209,326,FALSE)))</f>
        <v/>
      </c>
      <c r="AA170" s="235" t="str">
        <f>IF(ISERROR(VLOOKUP($A170,parlvotes_lh!$A$11:$ZZ$209,346,FALSE))=TRUE,"",IF(VLOOKUP($A170,parlvotes_lh!$A$11:$ZZ$209,346,FALSE)=0,"",VLOOKUP($A170,parlvotes_lh!$A$11:$ZZ$209,346,FALSE)))</f>
        <v/>
      </c>
      <c r="AB170" s="235" t="str">
        <f>IF(ISERROR(VLOOKUP($A170,parlvotes_lh!$A$11:$ZZ$209,366,FALSE))=TRUE,"",IF(VLOOKUP($A170,parlvotes_lh!$A$11:$ZZ$209,366,FALSE)=0,"",VLOOKUP($A170,parlvotes_lh!$A$11:$ZZ$209,366,FALSE)))</f>
        <v/>
      </c>
      <c r="AC170" s="235" t="str">
        <f>IF(ISERROR(VLOOKUP($A170,parlvotes_lh!$A$11:$ZZ$209,386,FALSE))=TRUE,"",IF(VLOOKUP($A170,parlvotes_lh!$A$11:$ZZ$209,386,FALSE)=0,"",VLOOKUP($A170,parlvotes_lh!$A$11:$ZZ$209,386,FALSE)))</f>
        <v/>
      </c>
    </row>
    <row r="171" spans="1:29" ht="13.5" customHeight="1">
      <c r="A171" s="229"/>
      <c r="B171" s="127" t="str">
        <f>IF(A171="","",MID(info_weblinks!$C$3,32,3))</f>
        <v/>
      </c>
      <c r="C171" s="127" t="str">
        <f>IF(info_parties!G180="","",info_parties!G180)</f>
        <v/>
      </c>
      <c r="D171" s="127" t="str">
        <f>IF(info_parties!K180="","",info_parties!K180)</f>
        <v/>
      </c>
      <c r="E171" s="127" t="str">
        <f>IF(info_parties!H180="","",info_parties!H180)</f>
        <v/>
      </c>
      <c r="F171" s="230" t="str">
        <f t="shared" si="8"/>
        <v/>
      </c>
      <c r="G171" s="231" t="str">
        <f t="shared" si="9"/>
        <v/>
      </c>
      <c r="H171" s="232" t="str">
        <f t="shared" si="10"/>
        <v/>
      </c>
      <c r="I171" s="233" t="str">
        <f t="shared" si="11"/>
        <v/>
      </c>
      <c r="J171" s="234" t="str">
        <f>IF(ISERROR(VLOOKUP($A171,parlvotes_lh!$A$11:$ZZ$209,6,FALSE))=TRUE,"",IF(VLOOKUP($A171,parlvotes_lh!$A$11:$ZZ$209,6,FALSE)=0,"",VLOOKUP($A171,parlvotes_lh!$A$11:$ZZ$209,6,FALSE)))</f>
        <v/>
      </c>
      <c r="K171" s="234" t="str">
        <f>IF(ISERROR(VLOOKUP($A171,parlvotes_lh!$A$11:$ZZ$209,26,FALSE))=TRUE,"",IF(VLOOKUP($A171,parlvotes_lh!$A$11:$ZZ$209,26,FALSE)=0,"",VLOOKUP($A171,parlvotes_lh!$A$11:$ZZ$209,26,FALSE)))</f>
        <v/>
      </c>
      <c r="L171" s="234" t="str">
        <f>IF(ISERROR(VLOOKUP($A171,parlvotes_lh!$A$11:$ZZ$209,46,FALSE))=TRUE,"",IF(VLOOKUP($A171,parlvotes_lh!$A$11:$ZZ$209,46,FALSE)=0,"",VLOOKUP($A171,parlvotes_lh!$A$11:$ZZ$209,46,FALSE)))</f>
        <v/>
      </c>
      <c r="M171" s="234" t="str">
        <f>IF(ISERROR(VLOOKUP($A171,parlvotes_lh!$A$11:$ZZ$209,66,FALSE))=TRUE,"",IF(VLOOKUP($A171,parlvotes_lh!$A$11:$ZZ$209,66,FALSE)=0,"",VLOOKUP($A171,parlvotes_lh!$A$11:$ZZ$209,66,FALSE)))</f>
        <v/>
      </c>
      <c r="N171" s="234" t="str">
        <f>IF(ISERROR(VLOOKUP($A171,parlvotes_lh!$A$11:$ZZ$209,86,FALSE))=TRUE,"",IF(VLOOKUP($A171,parlvotes_lh!$A$11:$ZZ$209,86,FALSE)=0,"",VLOOKUP($A171,parlvotes_lh!$A$11:$ZZ$209,86,FALSE)))</f>
        <v/>
      </c>
      <c r="O171" s="234" t="str">
        <f>IF(ISERROR(VLOOKUP($A171,parlvotes_lh!$A$11:$ZZ$209,106,FALSE))=TRUE,"",IF(VLOOKUP($A171,parlvotes_lh!$A$11:$ZZ$209,106,FALSE)=0,"",VLOOKUP($A171,parlvotes_lh!$A$11:$ZZ$209,106,FALSE)))</f>
        <v/>
      </c>
      <c r="P171" s="234" t="str">
        <f>IF(ISERROR(VLOOKUP($A171,parlvotes_lh!$A$11:$ZZ$209,126,FALSE))=TRUE,"",IF(VLOOKUP($A171,parlvotes_lh!$A$11:$ZZ$209,126,FALSE)=0,"",VLOOKUP($A171,parlvotes_lh!$A$11:$ZZ$209,126,FALSE)))</f>
        <v/>
      </c>
      <c r="Q171" s="235" t="str">
        <f>IF(ISERROR(VLOOKUP($A171,parlvotes_lh!$A$11:$ZZ$209,146,FALSE))=TRUE,"",IF(VLOOKUP($A171,parlvotes_lh!$A$11:$ZZ$209,146,FALSE)=0,"",VLOOKUP($A171,parlvotes_lh!$A$11:$ZZ$209,146,FALSE)))</f>
        <v/>
      </c>
      <c r="R171" s="235" t="str">
        <f>IF(ISERROR(VLOOKUP($A171,parlvotes_lh!$A$11:$ZZ$209,166,FALSE))=TRUE,"",IF(VLOOKUP($A171,parlvotes_lh!$A$11:$ZZ$209,166,FALSE)=0,"",VLOOKUP($A171,parlvotes_lh!$A$11:$ZZ$209,166,FALSE)))</f>
        <v/>
      </c>
      <c r="S171" s="235" t="str">
        <f>IF(ISERROR(VLOOKUP($A171,parlvotes_lh!$A$11:$ZZ$209,186,FALSE))=TRUE,"",IF(VLOOKUP($A171,parlvotes_lh!$A$11:$ZZ$209,186,FALSE)=0,"",VLOOKUP($A171,parlvotes_lh!$A$11:$ZZ$209,186,FALSE)))</f>
        <v/>
      </c>
      <c r="T171" s="235" t="str">
        <f>IF(ISERROR(VLOOKUP($A171,parlvotes_lh!$A$11:$ZZ$209,206,FALSE))=TRUE,"",IF(VLOOKUP($A171,parlvotes_lh!$A$11:$ZZ$209,206,FALSE)=0,"",VLOOKUP($A171,parlvotes_lh!$A$11:$ZZ$209,206,FALSE)))</f>
        <v/>
      </c>
      <c r="U171" s="235" t="str">
        <f>IF(ISERROR(VLOOKUP($A171,parlvotes_lh!$A$11:$ZZ$209,226,FALSE))=TRUE,"",IF(VLOOKUP($A171,parlvotes_lh!$A$11:$ZZ$209,226,FALSE)=0,"",VLOOKUP($A171,parlvotes_lh!$A$11:$ZZ$209,226,FALSE)))</f>
        <v/>
      </c>
      <c r="V171" s="235" t="str">
        <f>IF(ISERROR(VLOOKUP($A171,parlvotes_lh!$A$11:$ZZ$209,246,FALSE))=TRUE,"",IF(VLOOKUP($A171,parlvotes_lh!$A$11:$ZZ$209,246,FALSE)=0,"",VLOOKUP($A171,parlvotes_lh!$A$11:$ZZ$209,246,FALSE)))</f>
        <v/>
      </c>
      <c r="W171" s="235" t="str">
        <f>IF(ISERROR(VLOOKUP($A171,parlvotes_lh!$A$11:$ZZ$209,266,FALSE))=TRUE,"",IF(VLOOKUP($A171,parlvotes_lh!$A$11:$ZZ$209,266,FALSE)=0,"",VLOOKUP($A171,parlvotes_lh!$A$11:$ZZ$209,266,FALSE)))</f>
        <v/>
      </c>
      <c r="X171" s="235" t="str">
        <f>IF(ISERROR(VLOOKUP($A171,parlvotes_lh!$A$11:$ZZ$209,286,FALSE))=TRUE,"",IF(VLOOKUP($A171,parlvotes_lh!$A$11:$ZZ$209,286,FALSE)=0,"",VLOOKUP($A171,parlvotes_lh!$A$11:$ZZ$209,286,FALSE)))</f>
        <v/>
      </c>
      <c r="Y171" s="235" t="str">
        <f>IF(ISERROR(VLOOKUP($A171,parlvotes_lh!$A$11:$ZZ$209,306,FALSE))=TRUE,"",IF(VLOOKUP($A171,parlvotes_lh!$A$11:$ZZ$209,306,FALSE)=0,"",VLOOKUP($A171,parlvotes_lh!$A$11:$ZZ$209,306,FALSE)))</f>
        <v/>
      </c>
      <c r="Z171" s="235" t="str">
        <f>IF(ISERROR(VLOOKUP($A171,parlvotes_lh!$A$11:$ZZ$209,326,FALSE))=TRUE,"",IF(VLOOKUP($A171,parlvotes_lh!$A$11:$ZZ$209,326,FALSE)=0,"",VLOOKUP($A171,parlvotes_lh!$A$11:$ZZ$209,326,FALSE)))</f>
        <v/>
      </c>
      <c r="AA171" s="235" t="str">
        <f>IF(ISERROR(VLOOKUP($A171,parlvotes_lh!$A$11:$ZZ$209,346,FALSE))=TRUE,"",IF(VLOOKUP($A171,parlvotes_lh!$A$11:$ZZ$209,346,FALSE)=0,"",VLOOKUP($A171,parlvotes_lh!$A$11:$ZZ$209,346,FALSE)))</f>
        <v/>
      </c>
      <c r="AB171" s="235" t="str">
        <f>IF(ISERROR(VLOOKUP($A171,parlvotes_lh!$A$11:$ZZ$209,366,FALSE))=TRUE,"",IF(VLOOKUP($A171,parlvotes_lh!$A$11:$ZZ$209,366,FALSE)=0,"",VLOOKUP($A171,parlvotes_lh!$A$11:$ZZ$209,366,FALSE)))</f>
        <v/>
      </c>
      <c r="AC171" s="235" t="str">
        <f>IF(ISERROR(VLOOKUP($A171,parlvotes_lh!$A$11:$ZZ$209,386,FALSE))=TRUE,"",IF(VLOOKUP($A171,parlvotes_lh!$A$11:$ZZ$209,386,FALSE)=0,"",VLOOKUP($A171,parlvotes_lh!$A$11:$ZZ$209,386,FALSE)))</f>
        <v/>
      </c>
    </row>
    <row r="172" spans="1:29" ht="13.5" customHeight="1">
      <c r="A172" s="229"/>
      <c r="B172" s="127" t="str">
        <f>IF(A172="","",MID(info_weblinks!$C$3,32,3))</f>
        <v/>
      </c>
      <c r="C172" s="127" t="str">
        <f>IF(info_parties!G181="","",info_parties!G181)</f>
        <v/>
      </c>
      <c r="D172" s="127" t="str">
        <f>IF(info_parties!K181="","",info_parties!K181)</f>
        <v/>
      </c>
      <c r="E172" s="127" t="str">
        <f>IF(info_parties!H181="","",info_parties!H181)</f>
        <v/>
      </c>
      <c r="F172" s="230" t="str">
        <f t="shared" si="8"/>
        <v/>
      </c>
      <c r="G172" s="231" t="str">
        <f t="shared" si="9"/>
        <v/>
      </c>
      <c r="H172" s="232" t="str">
        <f t="shared" si="10"/>
        <v/>
      </c>
      <c r="I172" s="233" t="str">
        <f t="shared" si="11"/>
        <v/>
      </c>
      <c r="J172" s="234" t="str">
        <f>IF(ISERROR(VLOOKUP($A172,parlvotes_lh!$A$11:$ZZ$209,6,FALSE))=TRUE,"",IF(VLOOKUP($A172,parlvotes_lh!$A$11:$ZZ$209,6,FALSE)=0,"",VLOOKUP($A172,parlvotes_lh!$A$11:$ZZ$209,6,FALSE)))</f>
        <v/>
      </c>
      <c r="K172" s="234" t="str">
        <f>IF(ISERROR(VLOOKUP($A172,parlvotes_lh!$A$11:$ZZ$209,26,FALSE))=TRUE,"",IF(VLOOKUP($A172,parlvotes_lh!$A$11:$ZZ$209,26,FALSE)=0,"",VLOOKUP($A172,parlvotes_lh!$A$11:$ZZ$209,26,FALSE)))</f>
        <v/>
      </c>
      <c r="L172" s="234" t="str">
        <f>IF(ISERROR(VLOOKUP($A172,parlvotes_lh!$A$11:$ZZ$209,46,FALSE))=TRUE,"",IF(VLOOKUP($A172,parlvotes_lh!$A$11:$ZZ$209,46,FALSE)=0,"",VLOOKUP($A172,parlvotes_lh!$A$11:$ZZ$209,46,FALSE)))</f>
        <v/>
      </c>
      <c r="M172" s="234" t="str">
        <f>IF(ISERROR(VLOOKUP($A172,parlvotes_lh!$A$11:$ZZ$209,66,FALSE))=TRUE,"",IF(VLOOKUP($A172,parlvotes_lh!$A$11:$ZZ$209,66,FALSE)=0,"",VLOOKUP($A172,parlvotes_lh!$A$11:$ZZ$209,66,FALSE)))</f>
        <v/>
      </c>
      <c r="N172" s="234" t="str">
        <f>IF(ISERROR(VLOOKUP($A172,parlvotes_lh!$A$11:$ZZ$209,86,FALSE))=TRUE,"",IF(VLOOKUP($A172,parlvotes_lh!$A$11:$ZZ$209,86,FALSE)=0,"",VLOOKUP($A172,parlvotes_lh!$A$11:$ZZ$209,86,FALSE)))</f>
        <v/>
      </c>
      <c r="O172" s="234" t="str">
        <f>IF(ISERROR(VLOOKUP($A172,parlvotes_lh!$A$11:$ZZ$209,106,FALSE))=TRUE,"",IF(VLOOKUP($A172,parlvotes_lh!$A$11:$ZZ$209,106,FALSE)=0,"",VLOOKUP($A172,parlvotes_lh!$A$11:$ZZ$209,106,FALSE)))</f>
        <v/>
      </c>
      <c r="P172" s="234" t="str">
        <f>IF(ISERROR(VLOOKUP($A172,parlvotes_lh!$A$11:$ZZ$209,126,FALSE))=TRUE,"",IF(VLOOKUP($A172,parlvotes_lh!$A$11:$ZZ$209,126,FALSE)=0,"",VLOOKUP($A172,parlvotes_lh!$A$11:$ZZ$209,126,FALSE)))</f>
        <v/>
      </c>
      <c r="Q172" s="235" t="str">
        <f>IF(ISERROR(VLOOKUP($A172,parlvotes_lh!$A$11:$ZZ$209,146,FALSE))=TRUE,"",IF(VLOOKUP($A172,parlvotes_lh!$A$11:$ZZ$209,146,FALSE)=0,"",VLOOKUP($A172,parlvotes_lh!$A$11:$ZZ$209,146,FALSE)))</f>
        <v/>
      </c>
      <c r="R172" s="235" t="str">
        <f>IF(ISERROR(VLOOKUP($A172,parlvotes_lh!$A$11:$ZZ$209,166,FALSE))=TRUE,"",IF(VLOOKUP($A172,parlvotes_lh!$A$11:$ZZ$209,166,FALSE)=0,"",VLOOKUP($A172,parlvotes_lh!$A$11:$ZZ$209,166,FALSE)))</f>
        <v/>
      </c>
      <c r="S172" s="235" t="str">
        <f>IF(ISERROR(VLOOKUP($A172,parlvotes_lh!$A$11:$ZZ$209,186,FALSE))=TRUE,"",IF(VLOOKUP($A172,parlvotes_lh!$A$11:$ZZ$209,186,FALSE)=0,"",VLOOKUP($A172,parlvotes_lh!$A$11:$ZZ$209,186,FALSE)))</f>
        <v/>
      </c>
      <c r="T172" s="235" t="str">
        <f>IF(ISERROR(VLOOKUP($A172,parlvotes_lh!$A$11:$ZZ$209,206,FALSE))=TRUE,"",IF(VLOOKUP($A172,parlvotes_lh!$A$11:$ZZ$209,206,FALSE)=0,"",VLOOKUP($A172,parlvotes_lh!$A$11:$ZZ$209,206,FALSE)))</f>
        <v/>
      </c>
      <c r="U172" s="235" t="str">
        <f>IF(ISERROR(VLOOKUP($A172,parlvotes_lh!$A$11:$ZZ$209,226,FALSE))=TRUE,"",IF(VLOOKUP($A172,parlvotes_lh!$A$11:$ZZ$209,226,FALSE)=0,"",VLOOKUP($A172,parlvotes_lh!$A$11:$ZZ$209,226,FALSE)))</f>
        <v/>
      </c>
      <c r="V172" s="235" t="str">
        <f>IF(ISERROR(VLOOKUP($A172,parlvotes_lh!$A$11:$ZZ$209,246,FALSE))=TRUE,"",IF(VLOOKUP($A172,parlvotes_lh!$A$11:$ZZ$209,246,FALSE)=0,"",VLOOKUP($A172,parlvotes_lh!$A$11:$ZZ$209,246,FALSE)))</f>
        <v/>
      </c>
      <c r="W172" s="235" t="str">
        <f>IF(ISERROR(VLOOKUP($A172,parlvotes_lh!$A$11:$ZZ$209,266,FALSE))=TRUE,"",IF(VLOOKUP($A172,parlvotes_lh!$A$11:$ZZ$209,266,FALSE)=0,"",VLOOKUP($A172,parlvotes_lh!$A$11:$ZZ$209,266,FALSE)))</f>
        <v/>
      </c>
      <c r="X172" s="235" t="str">
        <f>IF(ISERROR(VLOOKUP($A172,parlvotes_lh!$A$11:$ZZ$209,286,FALSE))=TRUE,"",IF(VLOOKUP($A172,parlvotes_lh!$A$11:$ZZ$209,286,FALSE)=0,"",VLOOKUP($A172,parlvotes_lh!$A$11:$ZZ$209,286,FALSE)))</f>
        <v/>
      </c>
      <c r="Y172" s="235" t="str">
        <f>IF(ISERROR(VLOOKUP($A172,parlvotes_lh!$A$11:$ZZ$209,306,FALSE))=TRUE,"",IF(VLOOKUP($A172,parlvotes_lh!$A$11:$ZZ$209,306,FALSE)=0,"",VLOOKUP($A172,parlvotes_lh!$A$11:$ZZ$209,306,FALSE)))</f>
        <v/>
      </c>
      <c r="Z172" s="235" t="str">
        <f>IF(ISERROR(VLOOKUP($A172,parlvotes_lh!$A$11:$ZZ$209,326,FALSE))=TRUE,"",IF(VLOOKUP($A172,parlvotes_lh!$A$11:$ZZ$209,326,FALSE)=0,"",VLOOKUP($A172,parlvotes_lh!$A$11:$ZZ$209,326,FALSE)))</f>
        <v/>
      </c>
      <c r="AA172" s="235" t="str">
        <f>IF(ISERROR(VLOOKUP($A172,parlvotes_lh!$A$11:$ZZ$209,346,FALSE))=TRUE,"",IF(VLOOKUP($A172,parlvotes_lh!$A$11:$ZZ$209,346,FALSE)=0,"",VLOOKUP($A172,parlvotes_lh!$A$11:$ZZ$209,346,FALSE)))</f>
        <v/>
      </c>
      <c r="AB172" s="235" t="str">
        <f>IF(ISERROR(VLOOKUP($A172,parlvotes_lh!$A$11:$ZZ$209,366,FALSE))=TRUE,"",IF(VLOOKUP($A172,parlvotes_lh!$A$11:$ZZ$209,366,FALSE)=0,"",VLOOKUP($A172,parlvotes_lh!$A$11:$ZZ$209,366,FALSE)))</f>
        <v/>
      </c>
      <c r="AC172" s="235" t="str">
        <f>IF(ISERROR(VLOOKUP($A172,parlvotes_lh!$A$11:$ZZ$209,386,FALSE))=TRUE,"",IF(VLOOKUP($A172,parlvotes_lh!$A$11:$ZZ$209,386,FALSE)=0,"",VLOOKUP($A172,parlvotes_lh!$A$11:$ZZ$209,386,FALSE)))</f>
        <v/>
      </c>
    </row>
    <row r="173" spans="1:29" ht="13.5" customHeight="1">
      <c r="A173" s="229"/>
      <c r="B173" s="127" t="str">
        <f>IF(A173="","",MID(info_weblinks!$C$3,32,3))</f>
        <v/>
      </c>
      <c r="C173" s="127" t="str">
        <f>IF(info_parties!G182="","",info_parties!G182)</f>
        <v/>
      </c>
      <c r="D173" s="127" t="str">
        <f>IF(info_parties!K182="","",info_parties!K182)</f>
        <v/>
      </c>
      <c r="E173" s="127" t="str">
        <f>IF(info_parties!H182="","",info_parties!H182)</f>
        <v/>
      </c>
      <c r="F173" s="230" t="str">
        <f t="shared" si="8"/>
        <v/>
      </c>
      <c r="G173" s="231" t="str">
        <f t="shared" si="9"/>
        <v/>
      </c>
      <c r="H173" s="232" t="str">
        <f t="shared" si="10"/>
        <v/>
      </c>
      <c r="I173" s="233" t="str">
        <f t="shared" si="11"/>
        <v/>
      </c>
      <c r="J173" s="234" t="str">
        <f>IF(ISERROR(VLOOKUP($A173,parlvotes_lh!$A$11:$ZZ$209,6,FALSE))=TRUE,"",IF(VLOOKUP($A173,parlvotes_lh!$A$11:$ZZ$209,6,FALSE)=0,"",VLOOKUP($A173,parlvotes_lh!$A$11:$ZZ$209,6,FALSE)))</f>
        <v/>
      </c>
      <c r="K173" s="234" t="str">
        <f>IF(ISERROR(VLOOKUP($A173,parlvotes_lh!$A$11:$ZZ$209,26,FALSE))=TRUE,"",IF(VLOOKUP($A173,parlvotes_lh!$A$11:$ZZ$209,26,FALSE)=0,"",VLOOKUP($A173,parlvotes_lh!$A$11:$ZZ$209,26,FALSE)))</f>
        <v/>
      </c>
      <c r="L173" s="234" t="str">
        <f>IF(ISERROR(VLOOKUP($A173,parlvotes_lh!$A$11:$ZZ$209,46,FALSE))=TRUE,"",IF(VLOOKUP($A173,parlvotes_lh!$A$11:$ZZ$209,46,FALSE)=0,"",VLOOKUP($A173,parlvotes_lh!$A$11:$ZZ$209,46,FALSE)))</f>
        <v/>
      </c>
      <c r="M173" s="234" t="str">
        <f>IF(ISERROR(VLOOKUP($A173,parlvotes_lh!$A$11:$ZZ$209,66,FALSE))=TRUE,"",IF(VLOOKUP($A173,parlvotes_lh!$A$11:$ZZ$209,66,FALSE)=0,"",VLOOKUP($A173,parlvotes_lh!$A$11:$ZZ$209,66,FALSE)))</f>
        <v/>
      </c>
      <c r="N173" s="234" t="str">
        <f>IF(ISERROR(VLOOKUP($A173,parlvotes_lh!$A$11:$ZZ$209,86,FALSE))=TRUE,"",IF(VLOOKUP($A173,parlvotes_lh!$A$11:$ZZ$209,86,FALSE)=0,"",VLOOKUP($A173,parlvotes_lh!$A$11:$ZZ$209,86,FALSE)))</f>
        <v/>
      </c>
      <c r="O173" s="234" t="str">
        <f>IF(ISERROR(VLOOKUP($A173,parlvotes_lh!$A$11:$ZZ$209,106,FALSE))=TRUE,"",IF(VLOOKUP($A173,parlvotes_lh!$A$11:$ZZ$209,106,FALSE)=0,"",VLOOKUP($A173,parlvotes_lh!$A$11:$ZZ$209,106,FALSE)))</f>
        <v/>
      </c>
      <c r="P173" s="234" t="str">
        <f>IF(ISERROR(VLOOKUP($A173,parlvotes_lh!$A$11:$ZZ$209,126,FALSE))=TRUE,"",IF(VLOOKUP($A173,parlvotes_lh!$A$11:$ZZ$209,126,FALSE)=0,"",VLOOKUP($A173,parlvotes_lh!$A$11:$ZZ$209,126,FALSE)))</f>
        <v/>
      </c>
      <c r="Q173" s="235" t="str">
        <f>IF(ISERROR(VLOOKUP($A173,parlvotes_lh!$A$11:$ZZ$209,146,FALSE))=TRUE,"",IF(VLOOKUP($A173,parlvotes_lh!$A$11:$ZZ$209,146,FALSE)=0,"",VLOOKUP($A173,parlvotes_lh!$A$11:$ZZ$209,146,FALSE)))</f>
        <v/>
      </c>
      <c r="R173" s="235" t="str">
        <f>IF(ISERROR(VLOOKUP($A173,parlvotes_lh!$A$11:$ZZ$209,166,FALSE))=TRUE,"",IF(VLOOKUP($A173,parlvotes_lh!$A$11:$ZZ$209,166,FALSE)=0,"",VLOOKUP($A173,parlvotes_lh!$A$11:$ZZ$209,166,FALSE)))</f>
        <v/>
      </c>
      <c r="S173" s="235" t="str">
        <f>IF(ISERROR(VLOOKUP($A173,parlvotes_lh!$A$11:$ZZ$209,186,FALSE))=TRUE,"",IF(VLOOKUP($A173,parlvotes_lh!$A$11:$ZZ$209,186,FALSE)=0,"",VLOOKUP($A173,parlvotes_lh!$A$11:$ZZ$209,186,FALSE)))</f>
        <v/>
      </c>
      <c r="T173" s="235" t="str">
        <f>IF(ISERROR(VLOOKUP($A173,parlvotes_lh!$A$11:$ZZ$209,206,FALSE))=TRUE,"",IF(VLOOKUP($A173,parlvotes_lh!$A$11:$ZZ$209,206,FALSE)=0,"",VLOOKUP($A173,parlvotes_lh!$A$11:$ZZ$209,206,FALSE)))</f>
        <v/>
      </c>
      <c r="U173" s="235" t="str">
        <f>IF(ISERROR(VLOOKUP($A173,parlvotes_lh!$A$11:$ZZ$209,226,FALSE))=TRUE,"",IF(VLOOKUP($A173,parlvotes_lh!$A$11:$ZZ$209,226,FALSE)=0,"",VLOOKUP($A173,parlvotes_lh!$A$11:$ZZ$209,226,FALSE)))</f>
        <v/>
      </c>
      <c r="V173" s="235" t="str">
        <f>IF(ISERROR(VLOOKUP($A173,parlvotes_lh!$A$11:$ZZ$209,246,FALSE))=TRUE,"",IF(VLOOKUP($A173,parlvotes_lh!$A$11:$ZZ$209,246,FALSE)=0,"",VLOOKUP($A173,parlvotes_lh!$A$11:$ZZ$209,246,FALSE)))</f>
        <v/>
      </c>
      <c r="W173" s="235" t="str">
        <f>IF(ISERROR(VLOOKUP($A173,parlvotes_lh!$A$11:$ZZ$209,266,FALSE))=TRUE,"",IF(VLOOKUP($A173,parlvotes_lh!$A$11:$ZZ$209,266,FALSE)=0,"",VLOOKUP($A173,parlvotes_lh!$A$11:$ZZ$209,266,FALSE)))</f>
        <v/>
      </c>
      <c r="X173" s="235" t="str">
        <f>IF(ISERROR(VLOOKUP($A173,parlvotes_lh!$A$11:$ZZ$209,286,FALSE))=TRUE,"",IF(VLOOKUP($A173,parlvotes_lh!$A$11:$ZZ$209,286,FALSE)=0,"",VLOOKUP($A173,parlvotes_lh!$A$11:$ZZ$209,286,FALSE)))</f>
        <v/>
      </c>
      <c r="Y173" s="235" t="str">
        <f>IF(ISERROR(VLOOKUP($A173,parlvotes_lh!$A$11:$ZZ$209,306,FALSE))=TRUE,"",IF(VLOOKUP($A173,parlvotes_lh!$A$11:$ZZ$209,306,FALSE)=0,"",VLOOKUP($A173,parlvotes_lh!$A$11:$ZZ$209,306,FALSE)))</f>
        <v/>
      </c>
      <c r="Z173" s="235" t="str">
        <f>IF(ISERROR(VLOOKUP($A173,parlvotes_lh!$A$11:$ZZ$209,326,FALSE))=TRUE,"",IF(VLOOKUP($A173,parlvotes_lh!$A$11:$ZZ$209,326,FALSE)=0,"",VLOOKUP($A173,parlvotes_lh!$A$11:$ZZ$209,326,FALSE)))</f>
        <v/>
      </c>
      <c r="AA173" s="235" t="str">
        <f>IF(ISERROR(VLOOKUP($A173,parlvotes_lh!$A$11:$ZZ$209,346,FALSE))=TRUE,"",IF(VLOOKUP($A173,parlvotes_lh!$A$11:$ZZ$209,346,FALSE)=0,"",VLOOKUP($A173,parlvotes_lh!$A$11:$ZZ$209,346,FALSE)))</f>
        <v/>
      </c>
      <c r="AB173" s="235" t="str">
        <f>IF(ISERROR(VLOOKUP($A173,parlvotes_lh!$A$11:$ZZ$209,366,FALSE))=TRUE,"",IF(VLOOKUP($A173,parlvotes_lh!$A$11:$ZZ$209,366,FALSE)=0,"",VLOOKUP($A173,parlvotes_lh!$A$11:$ZZ$209,366,FALSE)))</f>
        <v/>
      </c>
      <c r="AC173" s="235" t="str">
        <f>IF(ISERROR(VLOOKUP($A173,parlvotes_lh!$A$11:$ZZ$209,386,FALSE))=TRUE,"",IF(VLOOKUP($A173,parlvotes_lh!$A$11:$ZZ$209,386,FALSE)=0,"",VLOOKUP($A173,parlvotes_lh!$A$11:$ZZ$209,386,FALSE)))</f>
        <v/>
      </c>
    </row>
    <row r="174" spans="1:29" ht="13.5" customHeight="1">
      <c r="A174" s="229"/>
      <c r="B174" s="127" t="str">
        <f>IF(A174="","",MID(info_weblinks!$C$3,32,3))</f>
        <v/>
      </c>
      <c r="C174" s="127" t="str">
        <f>IF(info_parties!G183="","",info_parties!G183)</f>
        <v/>
      </c>
      <c r="D174" s="127" t="str">
        <f>IF(info_parties!K183="","",info_parties!K183)</f>
        <v/>
      </c>
      <c r="E174" s="127" t="str">
        <f>IF(info_parties!H183="","",info_parties!H183)</f>
        <v/>
      </c>
      <c r="F174" s="230" t="str">
        <f t="shared" si="8"/>
        <v/>
      </c>
      <c r="G174" s="231" t="str">
        <f t="shared" si="9"/>
        <v/>
      </c>
      <c r="H174" s="232" t="str">
        <f t="shared" si="10"/>
        <v/>
      </c>
      <c r="I174" s="233" t="str">
        <f t="shared" si="11"/>
        <v/>
      </c>
      <c r="J174" s="234" t="str">
        <f>IF(ISERROR(VLOOKUP($A174,parlvotes_lh!$A$11:$ZZ$209,6,FALSE))=TRUE,"",IF(VLOOKUP($A174,parlvotes_lh!$A$11:$ZZ$209,6,FALSE)=0,"",VLOOKUP($A174,parlvotes_lh!$A$11:$ZZ$209,6,FALSE)))</f>
        <v/>
      </c>
      <c r="K174" s="234" t="str">
        <f>IF(ISERROR(VLOOKUP($A174,parlvotes_lh!$A$11:$ZZ$209,26,FALSE))=TRUE,"",IF(VLOOKUP($A174,parlvotes_lh!$A$11:$ZZ$209,26,FALSE)=0,"",VLOOKUP($A174,parlvotes_lh!$A$11:$ZZ$209,26,FALSE)))</f>
        <v/>
      </c>
      <c r="L174" s="234" t="str">
        <f>IF(ISERROR(VLOOKUP($A174,parlvotes_lh!$A$11:$ZZ$209,46,FALSE))=TRUE,"",IF(VLOOKUP($A174,parlvotes_lh!$A$11:$ZZ$209,46,FALSE)=0,"",VLOOKUP($A174,parlvotes_lh!$A$11:$ZZ$209,46,FALSE)))</f>
        <v/>
      </c>
      <c r="M174" s="234" t="str">
        <f>IF(ISERROR(VLOOKUP($A174,parlvotes_lh!$A$11:$ZZ$209,66,FALSE))=TRUE,"",IF(VLOOKUP($A174,parlvotes_lh!$A$11:$ZZ$209,66,FALSE)=0,"",VLOOKUP($A174,parlvotes_lh!$A$11:$ZZ$209,66,FALSE)))</f>
        <v/>
      </c>
      <c r="N174" s="234" t="str">
        <f>IF(ISERROR(VLOOKUP($A174,parlvotes_lh!$A$11:$ZZ$209,86,FALSE))=TRUE,"",IF(VLOOKUP($A174,parlvotes_lh!$A$11:$ZZ$209,86,FALSE)=0,"",VLOOKUP($A174,parlvotes_lh!$A$11:$ZZ$209,86,FALSE)))</f>
        <v/>
      </c>
      <c r="O174" s="234" t="str">
        <f>IF(ISERROR(VLOOKUP($A174,parlvotes_lh!$A$11:$ZZ$209,106,FALSE))=TRUE,"",IF(VLOOKUP($A174,parlvotes_lh!$A$11:$ZZ$209,106,FALSE)=0,"",VLOOKUP($A174,parlvotes_lh!$A$11:$ZZ$209,106,FALSE)))</f>
        <v/>
      </c>
      <c r="P174" s="234" t="str">
        <f>IF(ISERROR(VLOOKUP($A174,parlvotes_lh!$A$11:$ZZ$209,126,FALSE))=TRUE,"",IF(VLOOKUP($A174,parlvotes_lh!$A$11:$ZZ$209,126,FALSE)=0,"",VLOOKUP($A174,parlvotes_lh!$A$11:$ZZ$209,126,FALSE)))</f>
        <v/>
      </c>
      <c r="Q174" s="235" t="str">
        <f>IF(ISERROR(VLOOKUP($A174,parlvotes_lh!$A$11:$ZZ$209,146,FALSE))=TRUE,"",IF(VLOOKUP($A174,parlvotes_lh!$A$11:$ZZ$209,146,FALSE)=0,"",VLOOKUP($A174,parlvotes_lh!$A$11:$ZZ$209,146,FALSE)))</f>
        <v/>
      </c>
      <c r="R174" s="235" t="str">
        <f>IF(ISERROR(VLOOKUP($A174,parlvotes_lh!$A$11:$ZZ$209,166,FALSE))=TRUE,"",IF(VLOOKUP($A174,parlvotes_lh!$A$11:$ZZ$209,166,FALSE)=0,"",VLOOKUP($A174,parlvotes_lh!$A$11:$ZZ$209,166,FALSE)))</f>
        <v/>
      </c>
      <c r="S174" s="235" t="str">
        <f>IF(ISERROR(VLOOKUP($A174,parlvotes_lh!$A$11:$ZZ$209,186,FALSE))=TRUE,"",IF(VLOOKUP($A174,parlvotes_lh!$A$11:$ZZ$209,186,FALSE)=0,"",VLOOKUP($A174,parlvotes_lh!$A$11:$ZZ$209,186,FALSE)))</f>
        <v/>
      </c>
      <c r="T174" s="235" t="str">
        <f>IF(ISERROR(VLOOKUP($A174,parlvotes_lh!$A$11:$ZZ$209,206,FALSE))=TRUE,"",IF(VLOOKUP($A174,parlvotes_lh!$A$11:$ZZ$209,206,FALSE)=0,"",VLOOKUP($A174,parlvotes_lh!$A$11:$ZZ$209,206,FALSE)))</f>
        <v/>
      </c>
      <c r="U174" s="235" t="str">
        <f>IF(ISERROR(VLOOKUP($A174,parlvotes_lh!$A$11:$ZZ$209,226,FALSE))=TRUE,"",IF(VLOOKUP($A174,parlvotes_lh!$A$11:$ZZ$209,226,FALSE)=0,"",VLOOKUP($A174,parlvotes_lh!$A$11:$ZZ$209,226,FALSE)))</f>
        <v/>
      </c>
      <c r="V174" s="235" t="str">
        <f>IF(ISERROR(VLOOKUP($A174,parlvotes_lh!$A$11:$ZZ$209,246,FALSE))=TRUE,"",IF(VLOOKUP($A174,parlvotes_lh!$A$11:$ZZ$209,246,FALSE)=0,"",VLOOKUP($A174,parlvotes_lh!$A$11:$ZZ$209,246,FALSE)))</f>
        <v/>
      </c>
      <c r="W174" s="235" t="str">
        <f>IF(ISERROR(VLOOKUP($A174,parlvotes_lh!$A$11:$ZZ$209,266,FALSE))=TRUE,"",IF(VLOOKUP($A174,parlvotes_lh!$A$11:$ZZ$209,266,FALSE)=0,"",VLOOKUP($A174,parlvotes_lh!$A$11:$ZZ$209,266,FALSE)))</f>
        <v/>
      </c>
      <c r="X174" s="235" t="str">
        <f>IF(ISERROR(VLOOKUP($A174,parlvotes_lh!$A$11:$ZZ$209,286,FALSE))=TRUE,"",IF(VLOOKUP($A174,parlvotes_lh!$A$11:$ZZ$209,286,FALSE)=0,"",VLOOKUP($A174,parlvotes_lh!$A$11:$ZZ$209,286,FALSE)))</f>
        <v/>
      </c>
      <c r="Y174" s="235" t="str">
        <f>IF(ISERROR(VLOOKUP($A174,parlvotes_lh!$A$11:$ZZ$209,306,FALSE))=TRUE,"",IF(VLOOKUP($A174,parlvotes_lh!$A$11:$ZZ$209,306,FALSE)=0,"",VLOOKUP($A174,parlvotes_lh!$A$11:$ZZ$209,306,FALSE)))</f>
        <v/>
      </c>
      <c r="Z174" s="235" t="str">
        <f>IF(ISERROR(VLOOKUP($A174,parlvotes_lh!$A$11:$ZZ$209,326,FALSE))=TRUE,"",IF(VLOOKUP($A174,parlvotes_lh!$A$11:$ZZ$209,326,FALSE)=0,"",VLOOKUP($A174,parlvotes_lh!$A$11:$ZZ$209,326,FALSE)))</f>
        <v/>
      </c>
      <c r="AA174" s="235" t="str">
        <f>IF(ISERROR(VLOOKUP($A174,parlvotes_lh!$A$11:$ZZ$209,346,FALSE))=TRUE,"",IF(VLOOKUP($A174,parlvotes_lh!$A$11:$ZZ$209,346,FALSE)=0,"",VLOOKUP($A174,parlvotes_lh!$A$11:$ZZ$209,346,FALSE)))</f>
        <v/>
      </c>
      <c r="AB174" s="235" t="str">
        <f>IF(ISERROR(VLOOKUP($A174,parlvotes_lh!$A$11:$ZZ$209,366,FALSE))=TRUE,"",IF(VLOOKUP($A174,parlvotes_lh!$A$11:$ZZ$209,366,FALSE)=0,"",VLOOKUP($A174,parlvotes_lh!$A$11:$ZZ$209,366,FALSE)))</f>
        <v/>
      </c>
      <c r="AC174" s="235" t="str">
        <f>IF(ISERROR(VLOOKUP($A174,parlvotes_lh!$A$11:$ZZ$209,386,FALSE))=TRUE,"",IF(VLOOKUP($A174,parlvotes_lh!$A$11:$ZZ$209,386,FALSE)=0,"",VLOOKUP($A174,parlvotes_lh!$A$11:$ZZ$209,386,FALSE)))</f>
        <v/>
      </c>
    </row>
    <row r="175" spans="1:29" ht="13.5" customHeight="1">
      <c r="A175" s="229"/>
      <c r="B175" s="127" t="str">
        <f>IF(A175="","",MID(info_weblinks!$C$3,32,3))</f>
        <v/>
      </c>
      <c r="C175" s="127" t="str">
        <f>IF(info_parties!G184="","",info_parties!G184)</f>
        <v/>
      </c>
      <c r="D175" s="127" t="str">
        <f>IF(info_parties!K184="","",info_parties!K184)</f>
        <v/>
      </c>
      <c r="E175" s="127" t="str">
        <f>IF(info_parties!H184="","",info_parties!H184)</f>
        <v/>
      </c>
      <c r="F175" s="230" t="str">
        <f t="shared" si="8"/>
        <v/>
      </c>
      <c r="G175" s="231" t="str">
        <f t="shared" si="9"/>
        <v/>
      </c>
      <c r="H175" s="232" t="str">
        <f t="shared" si="10"/>
        <v/>
      </c>
      <c r="I175" s="233" t="str">
        <f t="shared" si="11"/>
        <v/>
      </c>
      <c r="J175" s="234" t="str">
        <f>IF(ISERROR(VLOOKUP($A175,parlvotes_lh!$A$11:$ZZ$209,6,FALSE))=TRUE,"",IF(VLOOKUP($A175,parlvotes_lh!$A$11:$ZZ$209,6,FALSE)=0,"",VLOOKUP($A175,parlvotes_lh!$A$11:$ZZ$209,6,FALSE)))</f>
        <v/>
      </c>
      <c r="K175" s="234" t="str">
        <f>IF(ISERROR(VLOOKUP($A175,parlvotes_lh!$A$11:$ZZ$209,26,FALSE))=TRUE,"",IF(VLOOKUP($A175,parlvotes_lh!$A$11:$ZZ$209,26,FALSE)=0,"",VLOOKUP($A175,parlvotes_lh!$A$11:$ZZ$209,26,FALSE)))</f>
        <v/>
      </c>
      <c r="L175" s="234" t="str">
        <f>IF(ISERROR(VLOOKUP($A175,parlvotes_lh!$A$11:$ZZ$209,46,FALSE))=TRUE,"",IF(VLOOKUP($A175,parlvotes_lh!$A$11:$ZZ$209,46,FALSE)=0,"",VLOOKUP($A175,parlvotes_lh!$A$11:$ZZ$209,46,FALSE)))</f>
        <v/>
      </c>
      <c r="M175" s="234" t="str">
        <f>IF(ISERROR(VLOOKUP($A175,parlvotes_lh!$A$11:$ZZ$209,66,FALSE))=TRUE,"",IF(VLOOKUP($A175,parlvotes_lh!$A$11:$ZZ$209,66,FALSE)=0,"",VLOOKUP($A175,parlvotes_lh!$A$11:$ZZ$209,66,FALSE)))</f>
        <v/>
      </c>
      <c r="N175" s="234" t="str">
        <f>IF(ISERROR(VLOOKUP($A175,parlvotes_lh!$A$11:$ZZ$209,86,FALSE))=TRUE,"",IF(VLOOKUP($A175,parlvotes_lh!$A$11:$ZZ$209,86,FALSE)=0,"",VLOOKUP($A175,parlvotes_lh!$A$11:$ZZ$209,86,FALSE)))</f>
        <v/>
      </c>
      <c r="O175" s="234" t="str">
        <f>IF(ISERROR(VLOOKUP($A175,parlvotes_lh!$A$11:$ZZ$209,106,FALSE))=TRUE,"",IF(VLOOKUP($A175,parlvotes_lh!$A$11:$ZZ$209,106,FALSE)=0,"",VLOOKUP($A175,parlvotes_lh!$A$11:$ZZ$209,106,FALSE)))</f>
        <v/>
      </c>
      <c r="P175" s="234" t="str">
        <f>IF(ISERROR(VLOOKUP($A175,parlvotes_lh!$A$11:$ZZ$209,126,FALSE))=TRUE,"",IF(VLOOKUP($A175,parlvotes_lh!$A$11:$ZZ$209,126,FALSE)=0,"",VLOOKUP($A175,parlvotes_lh!$A$11:$ZZ$209,126,FALSE)))</f>
        <v/>
      </c>
      <c r="Q175" s="235" t="str">
        <f>IF(ISERROR(VLOOKUP($A175,parlvotes_lh!$A$11:$ZZ$209,146,FALSE))=TRUE,"",IF(VLOOKUP($A175,parlvotes_lh!$A$11:$ZZ$209,146,FALSE)=0,"",VLOOKUP($A175,parlvotes_lh!$A$11:$ZZ$209,146,FALSE)))</f>
        <v/>
      </c>
      <c r="R175" s="235" t="str">
        <f>IF(ISERROR(VLOOKUP($A175,parlvotes_lh!$A$11:$ZZ$209,166,FALSE))=TRUE,"",IF(VLOOKUP($A175,parlvotes_lh!$A$11:$ZZ$209,166,FALSE)=0,"",VLOOKUP($A175,parlvotes_lh!$A$11:$ZZ$209,166,FALSE)))</f>
        <v/>
      </c>
      <c r="S175" s="235" t="str">
        <f>IF(ISERROR(VLOOKUP($A175,parlvotes_lh!$A$11:$ZZ$209,186,FALSE))=TRUE,"",IF(VLOOKUP($A175,parlvotes_lh!$A$11:$ZZ$209,186,FALSE)=0,"",VLOOKUP($A175,parlvotes_lh!$A$11:$ZZ$209,186,FALSE)))</f>
        <v/>
      </c>
      <c r="T175" s="235" t="str">
        <f>IF(ISERROR(VLOOKUP($A175,parlvotes_lh!$A$11:$ZZ$209,206,FALSE))=TRUE,"",IF(VLOOKUP($A175,parlvotes_lh!$A$11:$ZZ$209,206,FALSE)=0,"",VLOOKUP($A175,parlvotes_lh!$A$11:$ZZ$209,206,FALSE)))</f>
        <v/>
      </c>
      <c r="U175" s="235" t="str">
        <f>IF(ISERROR(VLOOKUP($A175,parlvotes_lh!$A$11:$ZZ$209,226,FALSE))=TRUE,"",IF(VLOOKUP($A175,parlvotes_lh!$A$11:$ZZ$209,226,FALSE)=0,"",VLOOKUP($A175,parlvotes_lh!$A$11:$ZZ$209,226,FALSE)))</f>
        <v/>
      </c>
      <c r="V175" s="235" t="str">
        <f>IF(ISERROR(VLOOKUP($A175,parlvotes_lh!$A$11:$ZZ$209,246,FALSE))=TRUE,"",IF(VLOOKUP($A175,parlvotes_lh!$A$11:$ZZ$209,246,FALSE)=0,"",VLOOKUP($A175,parlvotes_lh!$A$11:$ZZ$209,246,FALSE)))</f>
        <v/>
      </c>
      <c r="W175" s="235" t="str">
        <f>IF(ISERROR(VLOOKUP($A175,parlvotes_lh!$A$11:$ZZ$209,266,FALSE))=TRUE,"",IF(VLOOKUP($A175,parlvotes_lh!$A$11:$ZZ$209,266,FALSE)=0,"",VLOOKUP($A175,parlvotes_lh!$A$11:$ZZ$209,266,FALSE)))</f>
        <v/>
      </c>
      <c r="X175" s="235" t="str">
        <f>IF(ISERROR(VLOOKUP($A175,parlvotes_lh!$A$11:$ZZ$209,286,FALSE))=TRUE,"",IF(VLOOKUP($A175,parlvotes_lh!$A$11:$ZZ$209,286,FALSE)=0,"",VLOOKUP($A175,parlvotes_lh!$A$11:$ZZ$209,286,FALSE)))</f>
        <v/>
      </c>
      <c r="Y175" s="235" t="str">
        <f>IF(ISERROR(VLOOKUP($A175,parlvotes_lh!$A$11:$ZZ$209,306,FALSE))=TRUE,"",IF(VLOOKUP($A175,parlvotes_lh!$A$11:$ZZ$209,306,FALSE)=0,"",VLOOKUP($A175,parlvotes_lh!$A$11:$ZZ$209,306,FALSE)))</f>
        <v/>
      </c>
      <c r="Z175" s="235" t="str">
        <f>IF(ISERROR(VLOOKUP($A175,parlvotes_lh!$A$11:$ZZ$209,326,FALSE))=TRUE,"",IF(VLOOKUP($A175,parlvotes_lh!$A$11:$ZZ$209,326,FALSE)=0,"",VLOOKUP($A175,parlvotes_lh!$A$11:$ZZ$209,326,FALSE)))</f>
        <v/>
      </c>
      <c r="AA175" s="235" t="str">
        <f>IF(ISERROR(VLOOKUP($A175,parlvotes_lh!$A$11:$ZZ$209,346,FALSE))=TRUE,"",IF(VLOOKUP($A175,parlvotes_lh!$A$11:$ZZ$209,346,FALSE)=0,"",VLOOKUP($A175,parlvotes_lh!$A$11:$ZZ$209,346,FALSE)))</f>
        <v/>
      </c>
      <c r="AB175" s="235" t="str">
        <f>IF(ISERROR(VLOOKUP($A175,parlvotes_lh!$A$11:$ZZ$209,366,FALSE))=TRUE,"",IF(VLOOKUP($A175,parlvotes_lh!$A$11:$ZZ$209,366,FALSE)=0,"",VLOOKUP($A175,parlvotes_lh!$A$11:$ZZ$209,366,FALSE)))</f>
        <v/>
      </c>
      <c r="AC175" s="235" t="str">
        <f>IF(ISERROR(VLOOKUP($A175,parlvotes_lh!$A$11:$ZZ$209,386,FALSE))=TRUE,"",IF(VLOOKUP($A175,parlvotes_lh!$A$11:$ZZ$209,386,FALSE)=0,"",VLOOKUP($A175,parlvotes_lh!$A$11:$ZZ$209,386,FALSE)))</f>
        <v/>
      </c>
    </row>
    <row r="176" spans="1:29" ht="13.5" customHeight="1">
      <c r="A176" s="229"/>
      <c r="B176" s="127" t="str">
        <f>IF(A176="","",MID(info_weblinks!$C$3,32,3))</f>
        <v/>
      </c>
      <c r="C176" s="127" t="str">
        <f>IF(info_parties!G185="","",info_parties!G185)</f>
        <v/>
      </c>
      <c r="D176" s="127" t="str">
        <f>IF(info_parties!K185="","",info_parties!K185)</f>
        <v/>
      </c>
      <c r="E176" s="127" t="str">
        <f>IF(info_parties!H185="","",info_parties!H185)</f>
        <v/>
      </c>
      <c r="F176" s="230" t="str">
        <f t="shared" si="8"/>
        <v/>
      </c>
      <c r="G176" s="231" t="str">
        <f t="shared" si="9"/>
        <v/>
      </c>
      <c r="H176" s="232" t="str">
        <f t="shared" si="10"/>
        <v/>
      </c>
      <c r="I176" s="233" t="str">
        <f t="shared" si="11"/>
        <v/>
      </c>
      <c r="J176" s="234" t="str">
        <f>IF(ISERROR(VLOOKUP($A176,parlvotes_lh!$A$11:$ZZ$209,6,FALSE))=TRUE,"",IF(VLOOKUP($A176,parlvotes_lh!$A$11:$ZZ$209,6,FALSE)=0,"",VLOOKUP($A176,parlvotes_lh!$A$11:$ZZ$209,6,FALSE)))</f>
        <v/>
      </c>
      <c r="K176" s="234" t="str">
        <f>IF(ISERROR(VLOOKUP($A176,parlvotes_lh!$A$11:$ZZ$209,26,FALSE))=TRUE,"",IF(VLOOKUP($A176,parlvotes_lh!$A$11:$ZZ$209,26,FALSE)=0,"",VLOOKUP($A176,parlvotes_lh!$A$11:$ZZ$209,26,FALSE)))</f>
        <v/>
      </c>
      <c r="L176" s="234" t="str">
        <f>IF(ISERROR(VLOOKUP($A176,parlvotes_lh!$A$11:$ZZ$209,46,FALSE))=TRUE,"",IF(VLOOKUP($A176,parlvotes_lh!$A$11:$ZZ$209,46,FALSE)=0,"",VLOOKUP($A176,parlvotes_lh!$A$11:$ZZ$209,46,FALSE)))</f>
        <v/>
      </c>
      <c r="M176" s="234" t="str">
        <f>IF(ISERROR(VLOOKUP($A176,parlvotes_lh!$A$11:$ZZ$209,66,FALSE))=TRUE,"",IF(VLOOKUP($A176,parlvotes_lh!$A$11:$ZZ$209,66,FALSE)=0,"",VLOOKUP($A176,parlvotes_lh!$A$11:$ZZ$209,66,FALSE)))</f>
        <v/>
      </c>
      <c r="N176" s="234" t="str">
        <f>IF(ISERROR(VLOOKUP($A176,parlvotes_lh!$A$11:$ZZ$209,86,FALSE))=TRUE,"",IF(VLOOKUP($A176,parlvotes_lh!$A$11:$ZZ$209,86,FALSE)=0,"",VLOOKUP($A176,parlvotes_lh!$A$11:$ZZ$209,86,FALSE)))</f>
        <v/>
      </c>
      <c r="O176" s="234" t="str">
        <f>IF(ISERROR(VLOOKUP($A176,parlvotes_lh!$A$11:$ZZ$209,106,FALSE))=TRUE,"",IF(VLOOKUP($A176,parlvotes_lh!$A$11:$ZZ$209,106,FALSE)=0,"",VLOOKUP($A176,parlvotes_lh!$A$11:$ZZ$209,106,FALSE)))</f>
        <v/>
      </c>
      <c r="P176" s="234" t="str">
        <f>IF(ISERROR(VLOOKUP($A176,parlvotes_lh!$A$11:$ZZ$209,126,FALSE))=TRUE,"",IF(VLOOKUP($A176,parlvotes_lh!$A$11:$ZZ$209,126,FALSE)=0,"",VLOOKUP($A176,parlvotes_lh!$A$11:$ZZ$209,126,FALSE)))</f>
        <v/>
      </c>
      <c r="Q176" s="235" t="str">
        <f>IF(ISERROR(VLOOKUP($A176,parlvotes_lh!$A$11:$ZZ$209,146,FALSE))=TRUE,"",IF(VLOOKUP($A176,parlvotes_lh!$A$11:$ZZ$209,146,FALSE)=0,"",VLOOKUP($A176,parlvotes_lh!$A$11:$ZZ$209,146,FALSE)))</f>
        <v/>
      </c>
      <c r="R176" s="235" t="str">
        <f>IF(ISERROR(VLOOKUP($A176,parlvotes_lh!$A$11:$ZZ$209,166,FALSE))=TRUE,"",IF(VLOOKUP($A176,parlvotes_lh!$A$11:$ZZ$209,166,FALSE)=0,"",VLOOKUP($A176,parlvotes_lh!$A$11:$ZZ$209,166,FALSE)))</f>
        <v/>
      </c>
      <c r="S176" s="235" t="str">
        <f>IF(ISERROR(VLOOKUP($A176,parlvotes_lh!$A$11:$ZZ$209,186,FALSE))=TRUE,"",IF(VLOOKUP($A176,parlvotes_lh!$A$11:$ZZ$209,186,FALSE)=0,"",VLOOKUP($A176,parlvotes_lh!$A$11:$ZZ$209,186,FALSE)))</f>
        <v/>
      </c>
      <c r="T176" s="235" t="str">
        <f>IF(ISERROR(VLOOKUP($A176,parlvotes_lh!$A$11:$ZZ$209,206,FALSE))=TRUE,"",IF(VLOOKUP($A176,parlvotes_lh!$A$11:$ZZ$209,206,FALSE)=0,"",VLOOKUP($A176,parlvotes_lh!$A$11:$ZZ$209,206,FALSE)))</f>
        <v/>
      </c>
      <c r="U176" s="235" t="str">
        <f>IF(ISERROR(VLOOKUP($A176,parlvotes_lh!$A$11:$ZZ$209,226,FALSE))=TRUE,"",IF(VLOOKUP($A176,parlvotes_lh!$A$11:$ZZ$209,226,FALSE)=0,"",VLOOKUP($A176,parlvotes_lh!$A$11:$ZZ$209,226,FALSE)))</f>
        <v/>
      </c>
      <c r="V176" s="235" t="str">
        <f>IF(ISERROR(VLOOKUP($A176,parlvotes_lh!$A$11:$ZZ$209,246,FALSE))=TRUE,"",IF(VLOOKUP($A176,parlvotes_lh!$A$11:$ZZ$209,246,FALSE)=0,"",VLOOKUP($A176,parlvotes_lh!$A$11:$ZZ$209,246,FALSE)))</f>
        <v/>
      </c>
      <c r="W176" s="235" t="str">
        <f>IF(ISERROR(VLOOKUP($A176,parlvotes_lh!$A$11:$ZZ$209,266,FALSE))=TRUE,"",IF(VLOOKUP($A176,parlvotes_lh!$A$11:$ZZ$209,266,FALSE)=0,"",VLOOKUP($A176,parlvotes_lh!$A$11:$ZZ$209,266,FALSE)))</f>
        <v/>
      </c>
      <c r="X176" s="235" t="str">
        <f>IF(ISERROR(VLOOKUP($A176,parlvotes_lh!$A$11:$ZZ$209,286,FALSE))=TRUE,"",IF(VLOOKUP($A176,parlvotes_lh!$A$11:$ZZ$209,286,FALSE)=0,"",VLOOKUP($A176,parlvotes_lh!$A$11:$ZZ$209,286,FALSE)))</f>
        <v/>
      </c>
      <c r="Y176" s="235" t="str">
        <f>IF(ISERROR(VLOOKUP($A176,parlvotes_lh!$A$11:$ZZ$209,306,FALSE))=TRUE,"",IF(VLOOKUP($A176,parlvotes_lh!$A$11:$ZZ$209,306,FALSE)=0,"",VLOOKUP($A176,parlvotes_lh!$A$11:$ZZ$209,306,FALSE)))</f>
        <v/>
      </c>
      <c r="Z176" s="235" t="str">
        <f>IF(ISERROR(VLOOKUP($A176,parlvotes_lh!$A$11:$ZZ$209,326,FALSE))=TRUE,"",IF(VLOOKUP($A176,parlvotes_lh!$A$11:$ZZ$209,326,FALSE)=0,"",VLOOKUP($A176,parlvotes_lh!$A$11:$ZZ$209,326,FALSE)))</f>
        <v/>
      </c>
      <c r="AA176" s="235" t="str">
        <f>IF(ISERROR(VLOOKUP($A176,parlvotes_lh!$A$11:$ZZ$209,346,FALSE))=TRUE,"",IF(VLOOKUP($A176,parlvotes_lh!$A$11:$ZZ$209,346,FALSE)=0,"",VLOOKUP($A176,parlvotes_lh!$A$11:$ZZ$209,346,FALSE)))</f>
        <v/>
      </c>
      <c r="AB176" s="235" t="str">
        <f>IF(ISERROR(VLOOKUP($A176,parlvotes_lh!$A$11:$ZZ$209,366,FALSE))=TRUE,"",IF(VLOOKUP($A176,parlvotes_lh!$A$11:$ZZ$209,366,FALSE)=0,"",VLOOKUP($A176,parlvotes_lh!$A$11:$ZZ$209,366,FALSE)))</f>
        <v/>
      </c>
      <c r="AC176" s="235" t="str">
        <f>IF(ISERROR(VLOOKUP($A176,parlvotes_lh!$A$11:$ZZ$209,386,FALSE))=TRUE,"",IF(VLOOKUP($A176,parlvotes_lh!$A$11:$ZZ$209,386,FALSE)=0,"",VLOOKUP($A176,parlvotes_lh!$A$11:$ZZ$209,386,FALSE)))</f>
        <v/>
      </c>
    </row>
    <row r="177" spans="1:29" ht="13.5" customHeight="1">
      <c r="A177" s="229"/>
      <c r="B177" s="127" t="str">
        <f>IF(A177="","",MID(info_weblinks!$C$3,32,3))</f>
        <v/>
      </c>
      <c r="C177" s="127" t="str">
        <f>IF(info_parties!G186="","",info_parties!G186)</f>
        <v/>
      </c>
      <c r="D177" s="127" t="str">
        <f>IF(info_parties!K186="","",info_parties!K186)</f>
        <v/>
      </c>
      <c r="E177" s="127" t="str">
        <f>IF(info_parties!H186="","",info_parties!H186)</f>
        <v/>
      </c>
      <c r="F177" s="230" t="str">
        <f t="shared" si="8"/>
        <v/>
      </c>
      <c r="G177" s="231" t="str">
        <f t="shared" si="9"/>
        <v/>
      </c>
      <c r="H177" s="232" t="str">
        <f t="shared" si="10"/>
        <v/>
      </c>
      <c r="I177" s="233" t="str">
        <f t="shared" si="11"/>
        <v/>
      </c>
      <c r="J177" s="234" t="str">
        <f>IF(ISERROR(VLOOKUP($A177,parlvotes_lh!$A$11:$ZZ$209,6,FALSE))=TRUE,"",IF(VLOOKUP($A177,parlvotes_lh!$A$11:$ZZ$209,6,FALSE)=0,"",VLOOKUP($A177,parlvotes_lh!$A$11:$ZZ$209,6,FALSE)))</f>
        <v/>
      </c>
      <c r="K177" s="234" t="str">
        <f>IF(ISERROR(VLOOKUP($A177,parlvotes_lh!$A$11:$ZZ$209,26,FALSE))=TRUE,"",IF(VLOOKUP($A177,parlvotes_lh!$A$11:$ZZ$209,26,FALSE)=0,"",VLOOKUP($A177,parlvotes_lh!$A$11:$ZZ$209,26,FALSE)))</f>
        <v/>
      </c>
      <c r="L177" s="234" t="str">
        <f>IF(ISERROR(VLOOKUP($A177,parlvotes_lh!$A$11:$ZZ$209,46,FALSE))=TRUE,"",IF(VLOOKUP($A177,parlvotes_lh!$A$11:$ZZ$209,46,FALSE)=0,"",VLOOKUP($A177,parlvotes_lh!$A$11:$ZZ$209,46,FALSE)))</f>
        <v/>
      </c>
      <c r="M177" s="234" t="str">
        <f>IF(ISERROR(VLOOKUP($A177,parlvotes_lh!$A$11:$ZZ$209,66,FALSE))=TRUE,"",IF(VLOOKUP($A177,parlvotes_lh!$A$11:$ZZ$209,66,FALSE)=0,"",VLOOKUP($A177,parlvotes_lh!$A$11:$ZZ$209,66,FALSE)))</f>
        <v/>
      </c>
      <c r="N177" s="234" t="str">
        <f>IF(ISERROR(VLOOKUP($A177,parlvotes_lh!$A$11:$ZZ$209,86,FALSE))=TRUE,"",IF(VLOOKUP($A177,parlvotes_lh!$A$11:$ZZ$209,86,FALSE)=0,"",VLOOKUP($A177,parlvotes_lh!$A$11:$ZZ$209,86,FALSE)))</f>
        <v/>
      </c>
      <c r="O177" s="234" t="str">
        <f>IF(ISERROR(VLOOKUP($A177,parlvotes_lh!$A$11:$ZZ$209,106,FALSE))=TRUE,"",IF(VLOOKUP($A177,parlvotes_lh!$A$11:$ZZ$209,106,FALSE)=0,"",VLOOKUP($A177,parlvotes_lh!$A$11:$ZZ$209,106,FALSE)))</f>
        <v/>
      </c>
      <c r="P177" s="234" t="str">
        <f>IF(ISERROR(VLOOKUP($A177,parlvotes_lh!$A$11:$ZZ$209,126,FALSE))=TRUE,"",IF(VLOOKUP($A177,parlvotes_lh!$A$11:$ZZ$209,126,FALSE)=0,"",VLOOKUP($A177,parlvotes_lh!$A$11:$ZZ$209,126,FALSE)))</f>
        <v/>
      </c>
      <c r="Q177" s="235" t="str">
        <f>IF(ISERROR(VLOOKUP($A177,parlvotes_lh!$A$11:$ZZ$209,146,FALSE))=TRUE,"",IF(VLOOKUP($A177,parlvotes_lh!$A$11:$ZZ$209,146,FALSE)=0,"",VLOOKUP($A177,parlvotes_lh!$A$11:$ZZ$209,146,FALSE)))</f>
        <v/>
      </c>
      <c r="R177" s="235" t="str">
        <f>IF(ISERROR(VLOOKUP($A177,parlvotes_lh!$A$11:$ZZ$209,166,FALSE))=TRUE,"",IF(VLOOKUP($A177,parlvotes_lh!$A$11:$ZZ$209,166,FALSE)=0,"",VLOOKUP($A177,parlvotes_lh!$A$11:$ZZ$209,166,FALSE)))</f>
        <v/>
      </c>
      <c r="S177" s="235" t="str">
        <f>IF(ISERROR(VLOOKUP($A177,parlvotes_lh!$A$11:$ZZ$209,186,FALSE))=TRUE,"",IF(VLOOKUP($A177,parlvotes_lh!$A$11:$ZZ$209,186,FALSE)=0,"",VLOOKUP($A177,parlvotes_lh!$A$11:$ZZ$209,186,FALSE)))</f>
        <v/>
      </c>
      <c r="T177" s="235" t="str">
        <f>IF(ISERROR(VLOOKUP($A177,parlvotes_lh!$A$11:$ZZ$209,206,FALSE))=TRUE,"",IF(VLOOKUP($A177,parlvotes_lh!$A$11:$ZZ$209,206,FALSE)=0,"",VLOOKUP($A177,parlvotes_lh!$A$11:$ZZ$209,206,FALSE)))</f>
        <v/>
      </c>
      <c r="U177" s="235" t="str">
        <f>IF(ISERROR(VLOOKUP($A177,parlvotes_lh!$A$11:$ZZ$209,226,FALSE))=TRUE,"",IF(VLOOKUP($A177,parlvotes_lh!$A$11:$ZZ$209,226,FALSE)=0,"",VLOOKUP($A177,parlvotes_lh!$A$11:$ZZ$209,226,FALSE)))</f>
        <v/>
      </c>
      <c r="V177" s="235" t="str">
        <f>IF(ISERROR(VLOOKUP($A177,parlvotes_lh!$A$11:$ZZ$209,246,FALSE))=TRUE,"",IF(VLOOKUP($A177,parlvotes_lh!$A$11:$ZZ$209,246,FALSE)=0,"",VLOOKUP($A177,parlvotes_lh!$A$11:$ZZ$209,246,FALSE)))</f>
        <v/>
      </c>
      <c r="W177" s="235" t="str">
        <f>IF(ISERROR(VLOOKUP($A177,parlvotes_lh!$A$11:$ZZ$209,266,FALSE))=TRUE,"",IF(VLOOKUP($A177,parlvotes_lh!$A$11:$ZZ$209,266,FALSE)=0,"",VLOOKUP($A177,parlvotes_lh!$A$11:$ZZ$209,266,FALSE)))</f>
        <v/>
      </c>
      <c r="X177" s="235" t="str">
        <f>IF(ISERROR(VLOOKUP($A177,parlvotes_lh!$A$11:$ZZ$209,286,FALSE))=TRUE,"",IF(VLOOKUP($A177,parlvotes_lh!$A$11:$ZZ$209,286,FALSE)=0,"",VLOOKUP($A177,parlvotes_lh!$A$11:$ZZ$209,286,FALSE)))</f>
        <v/>
      </c>
      <c r="Y177" s="235" t="str">
        <f>IF(ISERROR(VLOOKUP($A177,parlvotes_lh!$A$11:$ZZ$209,306,FALSE))=TRUE,"",IF(VLOOKUP($A177,parlvotes_lh!$A$11:$ZZ$209,306,FALSE)=0,"",VLOOKUP($A177,parlvotes_lh!$A$11:$ZZ$209,306,FALSE)))</f>
        <v/>
      </c>
      <c r="Z177" s="235" t="str">
        <f>IF(ISERROR(VLOOKUP($A177,parlvotes_lh!$A$11:$ZZ$209,326,FALSE))=TRUE,"",IF(VLOOKUP($A177,parlvotes_lh!$A$11:$ZZ$209,326,FALSE)=0,"",VLOOKUP($A177,parlvotes_lh!$A$11:$ZZ$209,326,FALSE)))</f>
        <v/>
      </c>
      <c r="AA177" s="235" t="str">
        <f>IF(ISERROR(VLOOKUP($A177,parlvotes_lh!$A$11:$ZZ$209,346,FALSE))=TRUE,"",IF(VLOOKUP($A177,parlvotes_lh!$A$11:$ZZ$209,346,FALSE)=0,"",VLOOKUP($A177,parlvotes_lh!$A$11:$ZZ$209,346,FALSE)))</f>
        <v/>
      </c>
      <c r="AB177" s="235" t="str">
        <f>IF(ISERROR(VLOOKUP($A177,parlvotes_lh!$A$11:$ZZ$209,366,FALSE))=TRUE,"",IF(VLOOKUP($A177,parlvotes_lh!$A$11:$ZZ$209,366,FALSE)=0,"",VLOOKUP($A177,parlvotes_lh!$A$11:$ZZ$209,366,FALSE)))</f>
        <v/>
      </c>
      <c r="AC177" s="235" t="str">
        <f>IF(ISERROR(VLOOKUP($A177,parlvotes_lh!$A$11:$ZZ$209,386,FALSE))=TRUE,"",IF(VLOOKUP($A177,parlvotes_lh!$A$11:$ZZ$209,386,FALSE)=0,"",VLOOKUP($A177,parlvotes_lh!$A$11:$ZZ$209,386,FALSE)))</f>
        <v/>
      </c>
    </row>
    <row r="178" spans="1:29" ht="13.5" customHeight="1">
      <c r="A178" s="229"/>
      <c r="B178" s="127" t="str">
        <f>IF(A178="","",MID(info_weblinks!$C$3,32,3))</f>
        <v/>
      </c>
      <c r="C178" s="127" t="str">
        <f>IF(info_parties!G187="","",info_parties!G187)</f>
        <v/>
      </c>
      <c r="D178" s="127" t="str">
        <f>IF(info_parties!K187="","",info_parties!K187)</f>
        <v/>
      </c>
      <c r="E178" s="127" t="str">
        <f>IF(info_parties!H187="","",info_parties!H187)</f>
        <v/>
      </c>
      <c r="F178" s="230" t="str">
        <f t="shared" si="8"/>
        <v/>
      </c>
      <c r="G178" s="231" t="str">
        <f t="shared" si="9"/>
        <v/>
      </c>
      <c r="H178" s="232" t="str">
        <f t="shared" si="10"/>
        <v/>
      </c>
      <c r="I178" s="233" t="str">
        <f t="shared" si="11"/>
        <v/>
      </c>
      <c r="J178" s="234" t="str">
        <f>IF(ISERROR(VLOOKUP($A178,parlvotes_lh!$A$11:$ZZ$209,6,FALSE))=TRUE,"",IF(VLOOKUP($A178,parlvotes_lh!$A$11:$ZZ$209,6,FALSE)=0,"",VLOOKUP($A178,parlvotes_lh!$A$11:$ZZ$209,6,FALSE)))</f>
        <v/>
      </c>
      <c r="K178" s="234" t="str">
        <f>IF(ISERROR(VLOOKUP($A178,parlvotes_lh!$A$11:$ZZ$209,26,FALSE))=TRUE,"",IF(VLOOKUP($A178,parlvotes_lh!$A$11:$ZZ$209,26,FALSE)=0,"",VLOOKUP($A178,parlvotes_lh!$A$11:$ZZ$209,26,FALSE)))</f>
        <v/>
      </c>
      <c r="L178" s="234" t="str">
        <f>IF(ISERROR(VLOOKUP($A178,parlvotes_lh!$A$11:$ZZ$209,46,FALSE))=TRUE,"",IF(VLOOKUP($A178,parlvotes_lh!$A$11:$ZZ$209,46,FALSE)=0,"",VLOOKUP($A178,parlvotes_lh!$A$11:$ZZ$209,46,FALSE)))</f>
        <v/>
      </c>
      <c r="M178" s="234" t="str">
        <f>IF(ISERROR(VLOOKUP($A178,parlvotes_lh!$A$11:$ZZ$209,66,FALSE))=TRUE,"",IF(VLOOKUP($A178,parlvotes_lh!$A$11:$ZZ$209,66,FALSE)=0,"",VLOOKUP($A178,parlvotes_lh!$A$11:$ZZ$209,66,FALSE)))</f>
        <v/>
      </c>
      <c r="N178" s="234" t="str">
        <f>IF(ISERROR(VLOOKUP($A178,parlvotes_lh!$A$11:$ZZ$209,86,FALSE))=TRUE,"",IF(VLOOKUP($A178,parlvotes_lh!$A$11:$ZZ$209,86,FALSE)=0,"",VLOOKUP($A178,parlvotes_lh!$A$11:$ZZ$209,86,FALSE)))</f>
        <v/>
      </c>
      <c r="O178" s="234" t="str">
        <f>IF(ISERROR(VLOOKUP($A178,parlvotes_lh!$A$11:$ZZ$209,106,FALSE))=TRUE,"",IF(VLOOKUP($A178,parlvotes_lh!$A$11:$ZZ$209,106,FALSE)=0,"",VLOOKUP($A178,parlvotes_lh!$A$11:$ZZ$209,106,FALSE)))</f>
        <v/>
      </c>
      <c r="P178" s="234" t="str">
        <f>IF(ISERROR(VLOOKUP($A178,parlvotes_lh!$A$11:$ZZ$209,126,FALSE))=TRUE,"",IF(VLOOKUP($A178,parlvotes_lh!$A$11:$ZZ$209,126,FALSE)=0,"",VLOOKUP($A178,parlvotes_lh!$A$11:$ZZ$209,126,FALSE)))</f>
        <v/>
      </c>
      <c r="Q178" s="235" t="str">
        <f>IF(ISERROR(VLOOKUP($A178,parlvotes_lh!$A$11:$ZZ$209,146,FALSE))=TRUE,"",IF(VLOOKUP($A178,parlvotes_lh!$A$11:$ZZ$209,146,FALSE)=0,"",VLOOKUP($A178,parlvotes_lh!$A$11:$ZZ$209,146,FALSE)))</f>
        <v/>
      </c>
      <c r="R178" s="235" t="str">
        <f>IF(ISERROR(VLOOKUP($A178,parlvotes_lh!$A$11:$ZZ$209,166,FALSE))=TRUE,"",IF(VLOOKUP($A178,parlvotes_lh!$A$11:$ZZ$209,166,FALSE)=0,"",VLOOKUP($A178,parlvotes_lh!$A$11:$ZZ$209,166,FALSE)))</f>
        <v/>
      </c>
      <c r="S178" s="235" t="str">
        <f>IF(ISERROR(VLOOKUP($A178,parlvotes_lh!$A$11:$ZZ$209,186,FALSE))=TRUE,"",IF(VLOOKUP($A178,parlvotes_lh!$A$11:$ZZ$209,186,FALSE)=0,"",VLOOKUP($A178,parlvotes_lh!$A$11:$ZZ$209,186,FALSE)))</f>
        <v/>
      </c>
      <c r="T178" s="235" t="str">
        <f>IF(ISERROR(VLOOKUP($A178,parlvotes_lh!$A$11:$ZZ$209,206,FALSE))=TRUE,"",IF(VLOOKUP($A178,parlvotes_lh!$A$11:$ZZ$209,206,FALSE)=0,"",VLOOKUP($A178,parlvotes_lh!$A$11:$ZZ$209,206,FALSE)))</f>
        <v/>
      </c>
      <c r="U178" s="235" t="str">
        <f>IF(ISERROR(VLOOKUP($A178,parlvotes_lh!$A$11:$ZZ$209,226,FALSE))=TRUE,"",IF(VLOOKUP($A178,parlvotes_lh!$A$11:$ZZ$209,226,FALSE)=0,"",VLOOKUP($A178,parlvotes_lh!$A$11:$ZZ$209,226,FALSE)))</f>
        <v/>
      </c>
      <c r="V178" s="235" t="str">
        <f>IF(ISERROR(VLOOKUP($A178,parlvotes_lh!$A$11:$ZZ$209,246,FALSE))=TRUE,"",IF(VLOOKUP($A178,parlvotes_lh!$A$11:$ZZ$209,246,FALSE)=0,"",VLOOKUP($A178,parlvotes_lh!$A$11:$ZZ$209,246,FALSE)))</f>
        <v/>
      </c>
      <c r="W178" s="235" t="str">
        <f>IF(ISERROR(VLOOKUP($A178,parlvotes_lh!$A$11:$ZZ$209,266,FALSE))=TRUE,"",IF(VLOOKUP($A178,parlvotes_lh!$A$11:$ZZ$209,266,FALSE)=0,"",VLOOKUP($A178,parlvotes_lh!$A$11:$ZZ$209,266,FALSE)))</f>
        <v/>
      </c>
      <c r="X178" s="235" t="str">
        <f>IF(ISERROR(VLOOKUP($A178,parlvotes_lh!$A$11:$ZZ$209,286,FALSE))=TRUE,"",IF(VLOOKUP($A178,parlvotes_lh!$A$11:$ZZ$209,286,FALSE)=0,"",VLOOKUP($A178,parlvotes_lh!$A$11:$ZZ$209,286,FALSE)))</f>
        <v/>
      </c>
      <c r="Y178" s="235" t="str">
        <f>IF(ISERROR(VLOOKUP($A178,parlvotes_lh!$A$11:$ZZ$209,306,FALSE))=TRUE,"",IF(VLOOKUP($A178,parlvotes_lh!$A$11:$ZZ$209,306,FALSE)=0,"",VLOOKUP($A178,parlvotes_lh!$A$11:$ZZ$209,306,FALSE)))</f>
        <v/>
      </c>
      <c r="Z178" s="235" t="str">
        <f>IF(ISERROR(VLOOKUP($A178,parlvotes_lh!$A$11:$ZZ$209,326,FALSE))=TRUE,"",IF(VLOOKUP($A178,parlvotes_lh!$A$11:$ZZ$209,326,FALSE)=0,"",VLOOKUP($A178,parlvotes_lh!$A$11:$ZZ$209,326,FALSE)))</f>
        <v/>
      </c>
      <c r="AA178" s="235" t="str">
        <f>IF(ISERROR(VLOOKUP($A178,parlvotes_lh!$A$11:$ZZ$209,346,FALSE))=TRUE,"",IF(VLOOKUP($A178,parlvotes_lh!$A$11:$ZZ$209,346,FALSE)=0,"",VLOOKUP($A178,parlvotes_lh!$A$11:$ZZ$209,346,FALSE)))</f>
        <v/>
      </c>
      <c r="AB178" s="235" t="str">
        <f>IF(ISERROR(VLOOKUP($A178,parlvotes_lh!$A$11:$ZZ$209,366,FALSE))=TRUE,"",IF(VLOOKUP($A178,parlvotes_lh!$A$11:$ZZ$209,366,FALSE)=0,"",VLOOKUP($A178,parlvotes_lh!$A$11:$ZZ$209,366,FALSE)))</f>
        <v/>
      </c>
      <c r="AC178" s="235" t="str">
        <f>IF(ISERROR(VLOOKUP($A178,parlvotes_lh!$A$11:$ZZ$209,386,FALSE))=TRUE,"",IF(VLOOKUP($A178,parlvotes_lh!$A$11:$ZZ$209,386,FALSE)=0,"",VLOOKUP($A178,parlvotes_lh!$A$11:$ZZ$209,386,FALSE)))</f>
        <v/>
      </c>
    </row>
    <row r="179" spans="1:29" ht="13.5" customHeight="1">
      <c r="A179" s="229"/>
      <c r="B179" s="127" t="str">
        <f>IF(A179="","",MID(info_weblinks!$C$3,32,3))</f>
        <v/>
      </c>
      <c r="C179" s="127" t="str">
        <f>IF(info_parties!G188="","",info_parties!G188)</f>
        <v/>
      </c>
      <c r="D179" s="127" t="str">
        <f>IF(info_parties!K188="","",info_parties!K188)</f>
        <v/>
      </c>
      <c r="E179" s="127" t="str">
        <f>IF(info_parties!H188="","",info_parties!H188)</f>
        <v/>
      </c>
      <c r="F179" s="230" t="str">
        <f t="shared" si="8"/>
        <v/>
      </c>
      <c r="G179" s="231" t="str">
        <f t="shared" si="9"/>
        <v/>
      </c>
      <c r="H179" s="232" t="str">
        <f t="shared" si="10"/>
        <v/>
      </c>
      <c r="I179" s="233" t="str">
        <f t="shared" si="11"/>
        <v/>
      </c>
      <c r="J179" s="234" t="str">
        <f>IF(ISERROR(VLOOKUP($A179,parlvotes_lh!$A$11:$ZZ$209,6,FALSE))=TRUE,"",IF(VLOOKUP($A179,parlvotes_lh!$A$11:$ZZ$209,6,FALSE)=0,"",VLOOKUP($A179,parlvotes_lh!$A$11:$ZZ$209,6,FALSE)))</f>
        <v/>
      </c>
      <c r="K179" s="234" t="str">
        <f>IF(ISERROR(VLOOKUP($A179,parlvotes_lh!$A$11:$ZZ$209,26,FALSE))=TRUE,"",IF(VLOOKUP($A179,parlvotes_lh!$A$11:$ZZ$209,26,FALSE)=0,"",VLOOKUP($A179,parlvotes_lh!$A$11:$ZZ$209,26,FALSE)))</f>
        <v/>
      </c>
      <c r="L179" s="234" t="str">
        <f>IF(ISERROR(VLOOKUP($A179,parlvotes_lh!$A$11:$ZZ$209,46,FALSE))=TRUE,"",IF(VLOOKUP($A179,parlvotes_lh!$A$11:$ZZ$209,46,FALSE)=0,"",VLOOKUP($A179,parlvotes_lh!$A$11:$ZZ$209,46,FALSE)))</f>
        <v/>
      </c>
      <c r="M179" s="234" t="str">
        <f>IF(ISERROR(VLOOKUP($A179,parlvotes_lh!$A$11:$ZZ$209,66,FALSE))=TRUE,"",IF(VLOOKUP($A179,parlvotes_lh!$A$11:$ZZ$209,66,FALSE)=0,"",VLOOKUP($A179,parlvotes_lh!$A$11:$ZZ$209,66,FALSE)))</f>
        <v/>
      </c>
      <c r="N179" s="234" t="str">
        <f>IF(ISERROR(VLOOKUP($A179,parlvotes_lh!$A$11:$ZZ$209,86,FALSE))=TRUE,"",IF(VLOOKUP($A179,parlvotes_lh!$A$11:$ZZ$209,86,FALSE)=0,"",VLOOKUP($A179,parlvotes_lh!$A$11:$ZZ$209,86,FALSE)))</f>
        <v/>
      </c>
      <c r="O179" s="234" t="str">
        <f>IF(ISERROR(VLOOKUP($A179,parlvotes_lh!$A$11:$ZZ$209,106,FALSE))=TRUE,"",IF(VLOOKUP($A179,parlvotes_lh!$A$11:$ZZ$209,106,FALSE)=0,"",VLOOKUP($A179,parlvotes_lh!$A$11:$ZZ$209,106,FALSE)))</f>
        <v/>
      </c>
      <c r="P179" s="234" t="str">
        <f>IF(ISERROR(VLOOKUP($A179,parlvotes_lh!$A$11:$ZZ$209,126,FALSE))=TRUE,"",IF(VLOOKUP($A179,parlvotes_lh!$A$11:$ZZ$209,126,FALSE)=0,"",VLOOKUP($A179,parlvotes_lh!$A$11:$ZZ$209,126,FALSE)))</f>
        <v/>
      </c>
      <c r="Q179" s="235" t="str">
        <f>IF(ISERROR(VLOOKUP($A179,parlvotes_lh!$A$11:$ZZ$209,146,FALSE))=TRUE,"",IF(VLOOKUP($A179,parlvotes_lh!$A$11:$ZZ$209,146,FALSE)=0,"",VLOOKUP($A179,parlvotes_lh!$A$11:$ZZ$209,146,FALSE)))</f>
        <v/>
      </c>
      <c r="R179" s="235" t="str">
        <f>IF(ISERROR(VLOOKUP($A179,parlvotes_lh!$A$11:$ZZ$209,166,FALSE))=TRUE,"",IF(VLOOKUP($A179,parlvotes_lh!$A$11:$ZZ$209,166,FALSE)=0,"",VLOOKUP($A179,parlvotes_lh!$A$11:$ZZ$209,166,FALSE)))</f>
        <v/>
      </c>
      <c r="S179" s="235" t="str">
        <f>IF(ISERROR(VLOOKUP($A179,parlvotes_lh!$A$11:$ZZ$209,186,FALSE))=TRUE,"",IF(VLOOKUP($A179,parlvotes_lh!$A$11:$ZZ$209,186,FALSE)=0,"",VLOOKUP($A179,parlvotes_lh!$A$11:$ZZ$209,186,FALSE)))</f>
        <v/>
      </c>
      <c r="T179" s="235" t="str">
        <f>IF(ISERROR(VLOOKUP($A179,parlvotes_lh!$A$11:$ZZ$209,206,FALSE))=TRUE,"",IF(VLOOKUP($A179,parlvotes_lh!$A$11:$ZZ$209,206,FALSE)=0,"",VLOOKUP($A179,parlvotes_lh!$A$11:$ZZ$209,206,FALSE)))</f>
        <v/>
      </c>
      <c r="U179" s="235" t="str">
        <f>IF(ISERROR(VLOOKUP($A179,parlvotes_lh!$A$11:$ZZ$209,226,FALSE))=TRUE,"",IF(VLOOKUP($A179,parlvotes_lh!$A$11:$ZZ$209,226,FALSE)=0,"",VLOOKUP($A179,parlvotes_lh!$A$11:$ZZ$209,226,FALSE)))</f>
        <v/>
      </c>
      <c r="V179" s="235" t="str">
        <f>IF(ISERROR(VLOOKUP($A179,parlvotes_lh!$A$11:$ZZ$209,246,FALSE))=TRUE,"",IF(VLOOKUP($A179,parlvotes_lh!$A$11:$ZZ$209,246,FALSE)=0,"",VLOOKUP($A179,parlvotes_lh!$A$11:$ZZ$209,246,FALSE)))</f>
        <v/>
      </c>
      <c r="W179" s="235" t="str">
        <f>IF(ISERROR(VLOOKUP($A179,parlvotes_lh!$A$11:$ZZ$209,266,FALSE))=TRUE,"",IF(VLOOKUP($A179,parlvotes_lh!$A$11:$ZZ$209,266,FALSE)=0,"",VLOOKUP($A179,parlvotes_lh!$A$11:$ZZ$209,266,FALSE)))</f>
        <v/>
      </c>
      <c r="X179" s="235" t="str">
        <f>IF(ISERROR(VLOOKUP($A179,parlvotes_lh!$A$11:$ZZ$209,286,FALSE))=TRUE,"",IF(VLOOKUP($A179,parlvotes_lh!$A$11:$ZZ$209,286,FALSE)=0,"",VLOOKUP($A179,parlvotes_lh!$A$11:$ZZ$209,286,FALSE)))</f>
        <v/>
      </c>
      <c r="Y179" s="235" t="str">
        <f>IF(ISERROR(VLOOKUP($A179,parlvotes_lh!$A$11:$ZZ$209,306,FALSE))=TRUE,"",IF(VLOOKUP($A179,parlvotes_lh!$A$11:$ZZ$209,306,FALSE)=0,"",VLOOKUP($A179,parlvotes_lh!$A$11:$ZZ$209,306,FALSE)))</f>
        <v/>
      </c>
      <c r="Z179" s="235" t="str">
        <f>IF(ISERROR(VLOOKUP($A179,parlvotes_lh!$A$11:$ZZ$209,326,FALSE))=TRUE,"",IF(VLOOKUP($A179,parlvotes_lh!$A$11:$ZZ$209,326,FALSE)=0,"",VLOOKUP($A179,parlvotes_lh!$A$11:$ZZ$209,326,FALSE)))</f>
        <v/>
      </c>
      <c r="AA179" s="235" t="str">
        <f>IF(ISERROR(VLOOKUP($A179,parlvotes_lh!$A$11:$ZZ$209,346,FALSE))=TRUE,"",IF(VLOOKUP($A179,parlvotes_lh!$A$11:$ZZ$209,346,FALSE)=0,"",VLOOKUP($A179,parlvotes_lh!$A$11:$ZZ$209,346,FALSE)))</f>
        <v/>
      </c>
      <c r="AB179" s="235" t="str">
        <f>IF(ISERROR(VLOOKUP($A179,parlvotes_lh!$A$11:$ZZ$209,366,FALSE))=TRUE,"",IF(VLOOKUP($A179,parlvotes_lh!$A$11:$ZZ$209,366,FALSE)=0,"",VLOOKUP($A179,parlvotes_lh!$A$11:$ZZ$209,366,FALSE)))</f>
        <v/>
      </c>
      <c r="AC179" s="235" t="str">
        <f>IF(ISERROR(VLOOKUP($A179,parlvotes_lh!$A$11:$ZZ$209,386,FALSE))=TRUE,"",IF(VLOOKUP($A179,parlvotes_lh!$A$11:$ZZ$209,386,FALSE)=0,"",VLOOKUP($A179,parlvotes_lh!$A$11:$ZZ$209,386,FALSE)))</f>
        <v/>
      </c>
    </row>
    <row r="180" spans="1:29" ht="13.5" customHeight="1">
      <c r="A180" s="229"/>
      <c r="B180" s="127" t="str">
        <f>IF(A180="","",MID(info_weblinks!$C$3,32,3))</f>
        <v/>
      </c>
      <c r="C180" s="127" t="str">
        <f>IF(info_parties!G189="","",info_parties!G189)</f>
        <v/>
      </c>
      <c r="D180" s="127" t="str">
        <f>IF(info_parties!K189="","",info_parties!K189)</f>
        <v/>
      </c>
      <c r="E180" s="127" t="str">
        <f>IF(info_parties!H189="","",info_parties!H189)</f>
        <v/>
      </c>
      <c r="F180" s="230" t="str">
        <f t="shared" si="8"/>
        <v/>
      </c>
      <c r="G180" s="231" t="str">
        <f t="shared" si="9"/>
        <v/>
      </c>
      <c r="H180" s="232" t="str">
        <f t="shared" si="10"/>
        <v/>
      </c>
      <c r="I180" s="233" t="str">
        <f t="shared" si="11"/>
        <v/>
      </c>
      <c r="J180" s="234" t="str">
        <f>IF(ISERROR(VLOOKUP($A180,parlvotes_lh!$A$11:$ZZ$209,6,FALSE))=TRUE,"",IF(VLOOKUP($A180,parlvotes_lh!$A$11:$ZZ$209,6,FALSE)=0,"",VLOOKUP($A180,parlvotes_lh!$A$11:$ZZ$209,6,FALSE)))</f>
        <v/>
      </c>
      <c r="K180" s="234" t="str">
        <f>IF(ISERROR(VLOOKUP($A180,parlvotes_lh!$A$11:$ZZ$209,26,FALSE))=TRUE,"",IF(VLOOKUP($A180,parlvotes_lh!$A$11:$ZZ$209,26,FALSE)=0,"",VLOOKUP($A180,parlvotes_lh!$A$11:$ZZ$209,26,FALSE)))</f>
        <v/>
      </c>
      <c r="L180" s="234" t="str">
        <f>IF(ISERROR(VLOOKUP($A180,parlvotes_lh!$A$11:$ZZ$209,46,FALSE))=TRUE,"",IF(VLOOKUP($A180,parlvotes_lh!$A$11:$ZZ$209,46,FALSE)=0,"",VLOOKUP($A180,parlvotes_lh!$A$11:$ZZ$209,46,FALSE)))</f>
        <v/>
      </c>
      <c r="M180" s="234" t="str">
        <f>IF(ISERROR(VLOOKUP($A180,parlvotes_lh!$A$11:$ZZ$209,66,FALSE))=TRUE,"",IF(VLOOKUP($A180,parlvotes_lh!$A$11:$ZZ$209,66,FALSE)=0,"",VLOOKUP($A180,parlvotes_lh!$A$11:$ZZ$209,66,FALSE)))</f>
        <v/>
      </c>
      <c r="N180" s="234" t="str">
        <f>IF(ISERROR(VLOOKUP($A180,parlvotes_lh!$A$11:$ZZ$209,86,FALSE))=TRUE,"",IF(VLOOKUP($A180,parlvotes_lh!$A$11:$ZZ$209,86,FALSE)=0,"",VLOOKUP($A180,parlvotes_lh!$A$11:$ZZ$209,86,FALSE)))</f>
        <v/>
      </c>
      <c r="O180" s="234" t="str">
        <f>IF(ISERROR(VLOOKUP($A180,parlvotes_lh!$A$11:$ZZ$209,106,FALSE))=TRUE,"",IF(VLOOKUP($A180,parlvotes_lh!$A$11:$ZZ$209,106,FALSE)=0,"",VLOOKUP($A180,parlvotes_lh!$A$11:$ZZ$209,106,FALSE)))</f>
        <v/>
      </c>
      <c r="P180" s="234" t="str">
        <f>IF(ISERROR(VLOOKUP($A180,parlvotes_lh!$A$11:$ZZ$209,126,FALSE))=TRUE,"",IF(VLOOKUP($A180,parlvotes_lh!$A$11:$ZZ$209,126,FALSE)=0,"",VLOOKUP($A180,parlvotes_lh!$A$11:$ZZ$209,126,FALSE)))</f>
        <v/>
      </c>
      <c r="Q180" s="235" t="str">
        <f>IF(ISERROR(VLOOKUP($A180,parlvotes_lh!$A$11:$ZZ$209,146,FALSE))=TRUE,"",IF(VLOOKUP($A180,parlvotes_lh!$A$11:$ZZ$209,146,FALSE)=0,"",VLOOKUP($A180,parlvotes_lh!$A$11:$ZZ$209,146,FALSE)))</f>
        <v/>
      </c>
      <c r="R180" s="235" t="str">
        <f>IF(ISERROR(VLOOKUP($A180,parlvotes_lh!$A$11:$ZZ$209,166,FALSE))=TRUE,"",IF(VLOOKUP($A180,parlvotes_lh!$A$11:$ZZ$209,166,FALSE)=0,"",VLOOKUP($A180,parlvotes_lh!$A$11:$ZZ$209,166,FALSE)))</f>
        <v/>
      </c>
      <c r="S180" s="235" t="str">
        <f>IF(ISERROR(VLOOKUP($A180,parlvotes_lh!$A$11:$ZZ$209,186,FALSE))=TRUE,"",IF(VLOOKUP($A180,parlvotes_lh!$A$11:$ZZ$209,186,FALSE)=0,"",VLOOKUP($A180,parlvotes_lh!$A$11:$ZZ$209,186,FALSE)))</f>
        <v/>
      </c>
      <c r="T180" s="235" t="str">
        <f>IF(ISERROR(VLOOKUP($A180,parlvotes_lh!$A$11:$ZZ$209,206,FALSE))=TRUE,"",IF(VLOOKUP($A180,parlvotes_lh!$A$11:$ZZ$209,206,FALSE)=0,"",VLOOKUP($A180,parlvotes_lh!$A$11:$ZZ$209,206,FALSE)))</f>
        <v/>
      </c>
      <c r="U180" s="235" t="str">
        <f>IF(ISERROR(VLOOKUP($A180,parlvotes_lh!$A$11:$ZZ$209,226,FALSE))=TRUE,"",IF(VLOOKUP($A180,parlvotes_lh!$A$11:$ZZ$209,226,FALSE)=0,"",VLOOKUP($A180,parlvotes_lh!$A$11:$ZZ$209,226,FALSE)))</f>
        <v/>
      </c>
      <c r="V180" s="235" t="str">
        <f>IF(ISERROR(VLOOKUP($A180,parlvotes_lh!$A$11:$ZZ$209,246,FALSE))=TRUE,"",IF(VLOOKUP($A180,parlvotes_lh!$A$11:$ZZ$209,246,FALSE)=0,"",VLOOKUP($A180,parlvotes_lh!$A$11:$ZZ$209,246,FALSE)))</f>
        <v/>
      </c>
      <c r="W180" s="235" t="str">
        <f>IF(ISERROR(VLOOKUP($A180,parlvotes_lh!$A$11:$ZZ$209,266,FALSE))=TRUE,"",IF(VLOOKUP($A180,parlvotes_lh!$A$11:$ZZ$209,266,FALSE)=0,"",VLOOKUP($A180,parlvotes_lh!$A$11:$ZZ$209,266,FALSE)))</f>
        <v/>
      </c>
      <c r="X180" s="235" t="str">
        <f>IF(ISERROR(VLOOKUP($A180,parlvotes_lh!$A$11:$ZZ$209,286,FALSE))=TRUE,"",IF(VLOOKUP($A180,parlvotes_lh!$A$11:$ZZ$209,286,FALSE)=0,"",VLOOKUP($A180,parlvotes_lh!$A$11:$ZZ$209,286,FALSE)))</f>
        <v/>
      </c>
      <c r="Y180" s="235" t="str">
        <f>IF(ISERROR(VLOOKUP($A180,parlvotes_lh!$A$11:$ZZ$209,306,FALSE))=TRUE,"",IF(VLOOKUP($A180,parlvotes_lh!$A$11:$ZZ$209,306,FALSE)=0,"",VLOOKUP($A180,parlvotes_lh!$A$11:$ZZ$209,306,FALSE)))</f>
        <v/>
      </c>
      <c r="Z180" s="235" t="str">
        <f>IF(ISERROR(VLOOKUP($A180,parlvotes_lh!$A$11:$ZZ$209,326,FALSE))=TRUE,"",IF(VLOOKUP($A180,parlvotes_lh!$A$11:$ZZ$209,326,FALSE)=0,"",VLOOKUP($A180,parlvotes_lh!$A$11:$ZZ$209,326,FALSE)))</f>
        <v/>
      </c>
      <c r="AA180" s="235" t="str">
        <f>IF(ISERROR(VLOOKUP($A180,parlvotes_lh!$A$11:$ZZ$209,346,FALSE))=TRUE,"",IF(VLOOKUP($A180,parlvotes_lh!$A$11:$ZZ$209,346,FALSE)=0,"",VLOOKUP($A180,parlvotes_lh!$A$11:$ZZ$209,346,FALSE)))</f>
        <v/>
      </c>
      <c r="AB180" s="235" t="str">
        <f>IF(ISERROR(VLOOKUP($A180,parlvotes_lh!$A$11:$ZZ$209,366,FALSE))=TRUE,"",IF(VLOOKUP($A180,parlvotes_lh!$A$11:$ZZ$209,366,FALSE)=0,"",VLOOKUP($A180,parlvotes_lh!$A$11:$ZZ$209,366,FALSE)))</f>
        <v/>
      </c>
      <c r="AC180" s="235" t="str">
        <f>IF(ISERROR(VLOOKUP($A180,parlvotes_lh!$A$11:$ZZ$209,386,FALSE))=TRUE,"",IF(VLOOKUP($A180,parlvotes_lh!$A$11:$ZZ$209,386,FALSE)=0,"",VLOOKUP($A180,parlvotes_lh!$A$11:$ZZ$209,386,FALSE)))</f>
        <v/>
      </c>
    </row>
    <row r="181" spans="1:29" ht="13.5" customHeight="1">
      <c r="A181" s="229"/>
      <c r="B181" s="127" t="str">
        <f>IF(A181="","",MID(info_weblinks!$C$3,32,3))</f>
        <v/>
      </c>
      <c r="C181" s="127" t="str">
        <f>IF(info_parties!G190="","",info_parties!G190)</f>
        <v/>
      </c>
      <c r="D181" s="127" t="str">
        <f>IF(info_parties!K190="","",info_parties!K190)</f>
        <v/>
      </c>
      <c r="E181" s="127" t="str">
        <f>IF(info_parties!H190="","",info_parties!H190)</f>
        <v/>
      </c>
      <c r="F181" s="230" t="str">
        <f t="shared" si="8"/>
        <v/>
      </c>
      <c r="G181" s="231" t="str">
        <f t="shared" si="9"/>
        <v/>
      </c>
      <c r="H181" s="232" t="str">
        <f t="shared" si="10"/>
        <v/>
      </c>
      <c r="I181" s="233" t="str">
        <f t="shared" si="11"/>
        <v/>
      </c>
      <c r="J181" s="234" t="str">
        <f>IF(ISERROR(VLOOKUP($A181,parlvotes_lh!$A$11:$ZZ$209,6,FALSE))=TRUE,"",IF(VLOOKUP($A181,parlvotes_lh!$A$11:$ZZ$209,6,FALSE)=0,"",VLOOKUP($A181,parlvotes_lh!$A$11:$ZZ$209,6,FALSE)))</f>
        <v/>
      </c>
      <c r="K181" s="234" t="str">
        <f>IF(ISERROR(VLOOKUP($A181,parlvotes_lh!$A$11:$ZZ$209,26,FALSE))=TRUE,"",IF(VLOOKUP($A181,parlvotes_lh!$A$11:$ZZ$209,26,FALSE)=0,"",VLOOKUP($A181,parlvotes_lh!$A$11:$ZZ$209,26,FALSE)))</f>
        <v/>
      </c>
      <c r="L181" s="234" t="str">
        <f>IF(ISERROR(VLOOKUP($A181,parlvotes_lh!$A$11:$ZZ$209,46,FALSE))=TRUE,"",IF(VLOOKUP($A181,parlvotes_lh!$A$11:$ZZ$209,46,FALSE)=0,"",VLOOKUP($A181,parlvotes_lh!$A$11:$ZZ$209,46,FALSE)))</f>
        <v/>
      </c>
      <c r="M181" s="234" t="str">
        <f>IF(ISERROR(VLOOKUP($A181,parlvotes_lh!$A$11:$ZZ$209,66,FALSE))=TRUE,"",IF(VLOOKUP($A181,parlvotes_lh!$A$11:$ZZ$209,66,FALSE)=0,"",VLOOKUP($A181,parlvotes_lh!$A$11:$ZZ$209,66,FALSE)))</f>
        <v/>
      </c>
      <c r="N181" s="234" t="str">
        <f>IF(ISERROR(VLOOKUP($A181,parlvotes_lh!$A$11:$ZZ$209,86,FALSE))=TRUE,"",IF(VLOOKUP($A181,parlvotes_lh!$A$11:$ZZ$209,86,FALSE)=0,"",VLOOKUP($A181,parlvotes_lh!$A$11:$ZZ$209,86,FALSE)))</f>
        <v/>
      </c>
      <c r="O181" s="234" t="str">
        <f>IF(ISERROR(VLOOKUP($A181,parlvotes_lh!$A$11:$ZZ$209,106,FALSE))=TRUE,"",IF(VLOOKUP($A181,parlvotes_lh!$A$11:$ZZ$209,106,FALSE)=0,"",VLOOKUP($A181,parlvotes_lh!$A$11:$ZZ$209,106,FALSE)))</f>
        <v/>
      </c>
      <c r="P181" s="234" t="str">
        <f>IF(ISERROR(VLOOKUP($A181,parlvotes_lh!$A$11:$ZZ$209,126,FALSE))=TRUE,"",IF(VLOOKUP($A181,parlvotes_lh!$A$11:$ZZ$209,126,FALSE)=0,"",VLOOKUP($A181,parlvotes_lh!$A$11:$ZZ$209,126,FALSE)))</f>
        <v/>
      </c>
      <c r="Q181" s="235" t="str">
        <f>IF(ISERROR(VLOOKUP($A181,parlvotes_lh!$A$11:$ZZ$209,146,FALSE))=TRUE,"",IF(VLOOKUP($A181,parlvotes_lh!$A$11:$ZZ$209,146,FALSE)=0,"",VLOOKUP($A181,parlvotes_lh!$A$11:$ZZ$209,146,FALSE)))</f>
        <v/>
      </c>
      <c r="R181" s="235" t="str">
        <f>IF(ISERROR(VLOOKUP($A181,parlvotes_lh!$A$11:$ZZ$209,166,FALSE))=TRUE,"",IF(VLOOKUP($A181,parlvotes_lh!$A$11:$ZZ$209,166,FALSE)=0,"",VLOOKUP($A181,parlvotes_lh!$A$11:$ZZ$209,166,FALSE)))</f>
        <v/>
      </c>
      <c r="S181" s="235" t="str">
        <f>IF(ISERROR(VLOOKUP($A181,parlvotes_lh!$A$11:$ZZ$209,186,FALSE))=TRUE,"",IF(VLOOKUP($A181,parlvotes_lh!$A$11:$ZZ$209,186,FALSE)=0,"",VLOOKUP($A181,parlvotes_lh!$A$11:$ZZ$209,186,FALSE)))</f>
        <v/>
      </c>
      <c r="T181" s="235" t="str">
        <f>IF(ISERROR(VLOOKUP($A181,parlvotes_lh!$A$11:$ZZ$209,206,FALSE))=TRUE,"",IF(VLOOKUP($A181,parlvotes_lh!$A$11:$ZZ$209,206,FALSE)=0,"",VLOOKUP($A181,parlvotes_lh!$A$11:$ZZ$209,206,FALSE)))</f>
        <v/>
      </c>
      <c r="U181" s="235" t="str">
        <f>IF(ISERROR(VLOOKUP($A181,parlvotes_lh!$A$11:$ZZ$209,226,FALSE))=TRUE,"",IF(VLOOKUP($A181,parlvotes_lh!$A$11:$ZZ$209,226,FALSE)=0,"",VLOOKUP($A181,parlvotes_lh!$A$11:$ZZ$209,226,FALSE)))</f>
        <v/>
      </c>
      <c r="V181" s="235" t="str">
        <f>IF(ISERROR(VLOOKUP($A181,parlvotes_lh!$A$11:$ZZ$209,246,FALSE))=TRUE,"",IF(VLOOKUP($A181,parlvotes_lh!$A$11:$ZZ$209,246,FALSE)=0,"",VLOOKUP($A181,parlvotes_lh!$A$11:$ZZ$209,246,FALSE)))</f>
        <v/>
      </c>
      <c r="W181" s="235" t="str">
        <f>IF(ISERROR(VLOOKUP($A181,parlvotes_lh!$A$11:$ZZ$209,266,FALSE))=TRUE,"",IF(VLOOKUP($A181,parlvotes_lh!$A$11:$ZZ$209,266,FALSE)=0,"",VLOOKUP($A181,parlvotes_lh!$A$11:$ZZ$209,266,FALSE)))</f>
        <v/>
      </c>
      <c r="X181" s="235" t="str">
        <f>IF(ISERROR(VLOOKUP($A181,parlvotes_lh!$A$11:$ZZ$209,286,FALSE))=TRUE,"",IF(VLOOKUP($A181,parlvotes_lh!$A$11:$ZZ$209,286,FALSE)=0,"",VLOOKUP($A181,parlvotes_lh!$A$11:$ZZ$209,286,FALSE)))</f>
        <v/>
      </c>
      <c r="Y181" s="235" t="str">
        <f>IF(ISERROR(VLOOKUP($A181,parlvotes_lh!$A$11:$ZZ$209,306,FALSE))=TRUE,"",IF(VLOOKUP($A181,parlvotes_lh!$A$11:$ZZ$209,306,FALSE)=0,"",VLOOKUP($A181,parlvotes_lh!$A$11:$ZZ$209,306,FALSE)))</f>
        <v/>
      </c>
      <c r="Z181" s="235" t="str">
        <f>IF(ISERROR(VLOOKUP($A181,parlvotes_lh!$A$11:$ZZ$209,326,FALSE))=TRUE,"",IF(VLOOKUP($A181,parlvotes_lh!$A$11:$ZZ$209,326,FALSE)=0,"",VLOOKUP($A181,parlvotes_lh!$A$11:$ZZ$209,326,FALSE)))</f>
        <v/>
      </c>
      <c r="AA181" s="235" t="str">
        <f>IF(ISERROR(VLOOKUP($A181,parlvotes_lh!$A$11:$ZZ$209,346,FALSE))=TRUE,"",IF(VLOOKUP($A181,parlvotes_lh!$A$11:$ZZ$209,346,FALSE)=0,"",VLOOKUP($A181,parlvotes_lh!$A$11:$ZZ$209,346,FALSE)))</f>
        <v/>
      </c>
      <c r="AB181" s="235" t="str">
        <f>IF(ISERROR(VLOOKUP($A181,parlvotes_lh!$A$11:$ZZ$209,366,FALSE))=TRUE,"",IF(VLOOKUP($A181,parlvotes_lh!$A$11:$ZZ$209,366,FALSE)=0,"",VLOOKUP($A181,parlvotes_lh!$A$11:$ZZ$209,366,FALSE)))</f>
        <v/>
      </c>
      <c r="AC181" s="235" t="str">
        <f>IF(ISERROR(VLOOKUP($A181,parlvotes_lh!$A$11:$ZZ$209,386,FALSE))=TRUE,"",IF(VLOOKUP($A181,parlvotes_lh!$A$11:$ZZ$209,386,FALSE)=0,"",VLOOKUP($A181,parlvotes_lh!$A$11:$ZZ$209,386,FALSE)))</f>
        <v/>
      </c>
    </row>
    <row r="182" spans="1:29" ht="13.5" customHeight="1">
      <c r="A182" s="229"/>
      <c r="B182" s="127" t="str">
        <f>IF(A182="","",MID(info_weblinks!$C$3,32,3))</f>
        <v/>
      </c>
      <c r="C182" s="127" t="str">
        <f>IF(info_parties!G191="","",info_parties!G191)</f>
        <v/>
      </c>
      <c r="D182" s="127" t="str">
        <f>IF(info_parties!K191="","",info_parties!K191)</f>
        <v/>
      </c>
      <c r="E182" s="127" t="str">
        <f>IF(info_parties!H191="","",info_parties!H191)</f>
        <v/>
      </c>
      <c r="F182" s="230" t="str">
        <f t="shared" si="8"/>
        <v/>
      </c>
      <c r="G182" s="231" t="str">
        <f t="shared" si="9"/>
        <v/>
      </c>
      <c r="H182" s="232" t="str">
        <f t="shared" si="10"/>
        <v/>
      </c>
      <c r="I182" s="233" t="str">
        <f t="shared" si="11"/>
        <v/>
      </c>
      <c r="J182" s="234" t="str">
        <f>IF(ISERROR(VLOOKUP($A182,parlvotes_lh!$A$11:$ZZ$209,6,FALSE))=TRUE,"",IF(VLOOKUP($A182,parlvotes_lh!$A$11:$ZZ$209,6,FALSE)=0,"",VLOOKUP($A182,parlvotes_lh!$A$11:$ZZ$209,6,FALSE)))</f>
        <v/>
      </c>
      <c r="K182" s="234" t="str">
        <f>IF(ISERROR(VLOOKUP($A182,parlvotes_lh!$A$11:$ZZ$209,26,FALSE))=TRUE,"",IF(VLOOKUP($A182,parlvotes_lh!$A$11:$ZZ$209,26,FALSE)=0,"",VLOOKUP($A182,parlvotes_lh!$A$11:$ZZ$209,26,FALSE)))</f>
        <v/>
      </c>
      <c r="L182" s="234" t="str">
        <f>IF(ISERROR(VLOOKUP($A182,parlvotes_lh!$A$11:$ZZ$209,46,FALSE))=TRUE,"",IF(VLOOKUP($A182,parlvotes_lh!$A$11:$ZZ$209,46,FALSE)=0,"",VLOOKUP($A182,parlvotes_lh!$A$11:$ZZ$209,46,FALSE)))</f>
        <v/>
      </c>
      <c r="M182" s="234" t="str">
        <f>IF(ISERROR(VLOOKUP($A182,parlvotes_lh!$A$11:$ZZ$209,66,FALSE))=TRUE,"",IF(VLOOKUP($A182,parlvotes_lh!$A$11:$ZZ$209,66,FALSE)=0,"",VLOOKUP($A182,parlvotes_lh!$A$11:$ZZ$209,66,FALSE)))</f>
        <v/>
      </c>
      <c r="N182" s="234" t="str">
        <f>IF(ISERROR(VLOOKUP($A182,parlvotes_lh!$A$11:$ZZ$209,86,FALSE))=TRUE,"",IF(VLOOKUP($A182,parlvotes_lh!$A$11:$ZZ$209,86,FALSE)=0,"",VLOOKUP($A182,parlvotes_lh!$A$11:$ZZ$209,86,FALSE)))</f>
        <v/>
      </c>
      <c r="O182" s="234" t="str">
        <f>IF(ISERROR(VLOOKUP($A182,parlvotes_lh!$A$11:$ZZ$209,106,FALSE))=TRUE,"",IF(VLOOKUP($A182,parlvotes_lh!$A$11:$ZZ$209,106,FALSE)=0,"",VLOOKUP($A182,parlvotes_lh!$A$11:$ZZ$209,106,FALSE)))</f>
        <v/>
      </c>
      <c r="P182" s="234" t="str">
        <f>IF(ISERROR(VLOOKUP($A182,parlvotes_lh!$A$11:$ZZ$209,126,FALSE))=TRUE,"",IF(VLOOKUP($A182,parlvotes_lh!$A$11:$ZZ$209,126,FALSE)=0,"",VLOOKUP($A182,parlvotes_lh!$A$11:$ZZ$209,126,FALSE)))</f>
        <v/>
      </c>
      <c r="Q182" s="235" t="str">
        <f>IF(ISERROR(VLOOKUP($A182,parlvotes_lh!$A$11:$ZZ$209,146,FALSE))=TRUE,"",IF(VLOOKUP($A182,parlvotes_lh!$A$11:$ZZ$209,146,FALSE)=0,"",VLOOKUP($A182,parlvotes_lh!$A$11:$ZZ$209,146,FALSE)))</f>
        <v/>
      </c>
      <c r="R182" s="235" t="str">
        <f>IF(ISERROR(VLOOKUP($A182,parlvotes_lh!$A$11:$ZZ$209,166,FALSE))=TRUE,"",IF(VLOOKUP($A182,parlvotes_lh!$A$11:$ZZ$209,166,FALSE)=0,"",VLOOKUP($A182,parlvotes_lh!$A$11:$ZZ$209,166,FALSE)))</f>
        <v/>
      </c>
      <c r="S182" s="235" t="str">
        <f>IF(ISERROR(VLOOKUP($A182,parlvotes_lh!$A$11:$ZZ$209,186,FALSE))=TRUE,"",IF(VLOOKUP($A182,parlvotes_lh!$A$11:$ZZ$209,186,FALSE)=0,"",VLOOKUP($A182,parlvotes_lh!$A$11:$ZZ$209,186,FALSE)))</f>
        <v/>
      </c>
      <c r="T182" s="235" t="str">
        <f>IF(ISERROR(VLOOKUP($A182,parlvotes_lh!$A$11:$ZZ$209,206,FALSE))=TRUE,"",IF(VLOOKUP($A182,parlvotes_lh!$A$11:$ZZ$209,206,FALSE)=0,"",VLOOKUP($A182,parlvotes_lh!$A$11:$ZZ$209,206,FALSE)))</f>
        <v/>
      </c>
      <c r="U182" s="235" t="str">
        <f>IF(ISERROR(VLOOKUP($A182,parlvotes_lh!$A$11:$ZZ$209,226,FALSE))=TRUE,"",IF(VLOOKUP($A182,parlvotes_lh!$A$11:$ZZ$209,226,FALSE)=0,"",VLOOKUP($A182,parlvotes_lh!$A$11:$ZZ$209,226,FALSE)))</f>
        <v/>
      </c>
      <c r="V182" s="235" t="str">
        <f>IF(ISERROR(VLOOKUP($A182,parlvotes_lh!$A$11:$ZZ$209,246,FALSE))=TRUE,"",IF(VLOOKUP($A182,parlvotes_lh!$A$11:$ZZ$209,246,FALSE)=0,"",VLOOKUP($A182,parlvotes_lh!$A$11:$ZZ$209,246,FALSE)))</f>
        <v/>
      </c>
      <c r="W182" s="235" t="str">
        <f>IF(ISERROR(VLOOKUP($A182,parlvotes_lh!$A$11:$ZZ$209,266,FALSE))=TRUE,"",IF(VLOOKUP($A182,parlvotes_lh!$A$11:$ZZ$209,266,FALSE)=0,"",VLOOKUP($A182,parlvotes_lh!$A$11:$ZZ$209,266,FALSE)))</f>
        <v/>
      </c>
      <c r="X182" s="235" t="str">
        <f>IF(ISERROR(VLOOKUP($A182,parlvotes_lh!$A$11:$ZZ$209,286,FALSE))=TRUE,"",IF(VLOOKUP($A182,parlvotes_lh!$A$11:$ZZ$209,286,FALSE)=0,"",VLOOKUP($A182,parlvotes_lh!$A$11:$ZZ$209,286,FALSE)))</f>
        <v/>
      </c>
      <c r="Y182" s="235" t="str">
        <f>IF(ISERROR(VLOOKUP($A182,parlvotes_lh!$A$11:$ZZ$209,306,FALSE))=TRUE,"",IF(VLOOKUP($A182,parlvotes_lh!$A$11:$ZZ$209,306,FALSE)=0,"",VLOOKUP($A182,parlvotes_lh!$A$11:$ZZ$209,306,FALSE)))</f>
        <v/>
      </c>
      <c r="Z182" s="235" t="str">
        <f>IF(ISERROR(VLOOKUP($A182,parlvotes_lh!$A$11:$ZZ$209,326,FALSE))=TRUE,"",IF(VLOOKUP($A182,parlvotes_lh!$A$11:$ZZ$209,326,FALSE)=0,"",VLOOKUP($A182,parlvotes_lh!$A$11:$ZZ$209,326,FALSE)))</f>
        <v/>
      </c>
      <c r="AA182" s="235" t="str">
        <f>IF(ISERROR(VLOOKUP($A182,parlvotes_lh!$A$11:$ZZ$209,346,FALSE))=TRUE,"",IF(VLOOKUP($A182,parlvotes_lh!$A$11:$ZZ$209,346,FALSE)=0,"",VLOOKUP($A182,parlvotes_lh!$A$11:$ZZ$209,346,FALSE)))</f>
        <v/>
      </c>
      <c r="AB182" s="235" t="str">
        <f>IF(ISERROR(VLOOKUP($A182,parlvotes_lh!$A$11:$ZZ$209,366,FALSE))=TRUE,"",IF(VLOOKUP($A182,parlvotes_lh!$A$11:$ZZ$209,366,FALSE)=0,"",VLOOKUP($A182,parlvotes_lh!$A$11:$ZZ$209,366,FALSE)))</f>
        <v/>
      </c>
      <c r="AC182" s="235" t="str">
        <f>IF(ISERROR(VLOOKUP($A182,parlvotes_lh!$A$11:$ZZ$209,386,FALSE))=TRUE,"",IF(VLOOKUP($A182,parlvotes_lh!$A$11:$ZZ$209,386,FALSE)=0,"",VLOOKUP($A182,parlvotes_lh!$A$11:$ZZ$209,386,FALSE)))</f>
        <v/>
      </c>
    </row>
    <row r="183" spans="1:29" ht="13.5" customHeight="1">
      <c r="A183" s="229"/>
      <c r="B183" s="127" t="str">
        <f>IF(A183="","",MID(info_weblinks!$C$3,32,3))</f>
        <v/>
      </c>
      <c r="C183" s="127" t="str">
        <f>IF(info_parties!G192="","",info_parties!G192)</f>
        <v/>
      </c>
      <c r="D183" s="127" t="str">
        <f>IF(info_parties!K192="","",info_parties!K192)</f>
        <v/>
      </c>
      <c r="E183" s="127" t="str">
        <f>IF(info_parties!H192="","",info_parties!H192)</f>
        <v/>
      </c>
      <c r="F183" s="230" t="str">
        <f t="shared" si="8"/>
        <v/>
      </c>
      <c r="G183" s="231" t="str">
        <f t="shared" si="9"/>
        <v/>
      </c>
      <c r="H183" s="232" t="str">
        <f t="shared" si="10"/>
        <v/>
      </c>
      <c r="I183" s="233" t="str">
        <f t="shared" si="11"/>
        <v/>
      </c>
      <c r="J183" s="234" t="str">
        <f>IF(ISERROR(VLOOKUP($A183,parlvotes_lh!$A$11:$ZZ$209,6,FALSE))=TRUE,"",IF(VLOOKUP($A183,parlvotes_lh!$A$11:$ZZ$209,6,FALSE)=0,"",VLOOKUP($A183,parlvotes_lh!$A$11:$ZZ$209,6,FALSE)))</f>
        <v/>
      </c>
      <c r="K183" s="234" t="str">
        <f>IF(ISERROR(VLOOKUP($A183,parlvotes_lh!$A$11:$ZZ$209,26,FALSE))=TRUE,"",IF(VLOOKUP($A183,parlvotes_lh!$A$11:$ZZ$209,26,FALSE)=0,"",VLOOKUP($A183,parlvotes_lh!$A$11:$ZZ$209,26,FALSE)))</f>
        <v/>
      </c>
      <c r="L183" s="234" t="str">
        <f>IF(ISERROR(VLOOKUP($A183,parlvotes_lh!$A$11:$ZZ$209,46,FALSE))=TRUE,"",IF(VLOOKUP($A183,parlvotes_lh!$A$11:$ZZ$209,46,FALSE)=0,"",VLOOKUP($A183,parlvotes_lh!$A$11:$ZZ$209,46,FALSE)))</f>
        <v/>
      </c>
      <c r="M183" s="234" t="str">
        <f>IF(ISERROR(VLOOKUP($A183,parlvotes_lh!$A$11:$ZZ$209,66,FALSE))=TRUE,"",IF(VLOOKUP($A183,parlvotes_lh!$A$11:$ZZ$209,66,FALSE)=0,"",VLOOKUP($A183,parlvotes_lh!$A$11:$ZZ$209,66,FALSE)))</f>
        <v/>
      </c>
      <c r="N183" s="234" t="str">
        <f>IF(ISERROR(VLOOKUP($A183,parlvotes_lh!$A$11:$ZZ$209,86,FALSE))=TRUE,"",IF(VLOOKUP($A183,parlvotes_lh!$A$11:$ZZ$209,86,FALSE)=0,"",VLOOKUP($A183,parlvotes_lh!$A$11:$ZZ$209,86,FALSE)))</f>
        <v/>
      </c>
      <c r="O183" s="234" t="str">
        <f>IF(ISERROR(VLOOKUP($A183,parlvotes_lh!$A$11:$ZZ$209,106,FALSE))=TRUE,"",IF(VLOOKUP($A183,parlvotes_lh!$A$11:$ZZ$209,106,FALSE)=0,"",VLOOKUP($A183,parlvotes_lh!$A$11:$ZZ$209,106,FALSE)))</f>
        <v/>
      </c>
      <c r="P183" s="234" t="str">
        <f>IF(ISERROR(VLOOKUP($A183,parlvotes_lh!$A$11:$ZZ$209,126,FALSE))=TRUE,"",IF(VLOOKUP($A183,parlvotes_lh!$A$11:$ZZ$209,126,FALSE)=0,"",VLOOKUP($A183,parlvotes_lh!$A$11:$ZZ$209,126,FALSE)))</f>
        <v/>
      </c>
      <c r="Q183" s="235" t="str">
        <f>IF(ISERROR(VLOOKUP($A183,parlvotes_lh!$A$11:$ZZ$209,146,FALSE))=TRUE,"",IF(VLOOKUP($A183,parlvotes_lh!$A$11:$ZZ$209,146,FALSE)=0,"",VLOOKUP($A183,parlvotes_lh!$A$11:$ZZ$209,146,FALSE)))</f>
        <v/>
      </c>
      <c r="R183" s="235" t="str">
        <f>IF(ISERROR(VLOOKUP($A183,parlvotes_lh!$A$11:$ZZ$209,166,FALSE))=TRUE,"",IF(VLOOKUP($A183,parlvotes_lh!$A$11:$ZZ$209,166,FALSE)=0,"",VLOOKUP($A183,parlvotes_lh!$A$11:$ZZ$209,166,FALSE)))</f>
        <v/>
      </c>
      <c r="S183" s="235" t="str">
        <f>IF(ISERROR(VLOOKUP($A183,parlvotes_lh!$A$11:$ZZ$209,186,FALSE))=TRUE,"",IF(VLOOKUP($A183,parlvotes_lh!$A$11:$ZZ$209,186,FALSE)=0,"",VLOOKUP($A183,parlvotes_lh!$A$11:$ZZ$209,186,FALSE)))</f>
        <v/>
      </c>
      <c r="T183" s="235" t="str">
        <f>IF(ISERROR(VLOOKUP($A183,parlvotes_lh!$A$11:$ZZ$209,206,FALSE))=TRUE,"",IF(VLOOKUP($A183,parlvotes_lh!$A$11:$ZZ$209,206,FALSE)=0,"",VLOOKUP($A183,parlvotes_lh!$A$11:$ZZ$209,206,FALSE)))</f>
        <v/>
      </c>
      <c r="U183" s="235" t="str">
        <f>IF(ISERROR(VLOOKUP($A183,parlvotes_lh!$A$11:$ZZ$209,226,FALSE))=TRUE,"",IF(VLOOKUP($A183,parlvotes_lh!$A$11:$ZZ$209,226,FALSE)=0,"",VLOOKUP($A183,parlvotes_lh!$A$11:$ZZ$209,226,FALSE)))</f>
        <v/>
      </c>
      <c r="V183" s="235" t="str">
        <f>IF(ISERROR(VLOOKUP($A183,parlvotes_lh!$A$11:$ZZ$209,246,FALSE))=TRUE,"",IF(VLOOKUP($A183,parlvotes_lh!$A$11:$ZZ$209,246,FALSE)=0,"",VLOOKUP($A183,parlvotes_lh!$A$11:$ZZ$209,246,FALSE)))</f>
        <v/>
      </c>
      <c r="W183" s="235" t="str">
        <f>IF(ISERROR(VLOOKUP($A183,parlvotes_lh!$A$11:$ZZ$209,266,FALSE))=TRUE,"",IF(VLOOKUP($A183,parlvotes_lh!$A$11:$ZZ$209,266,FALSE)=0,"",VLOOKUP($A183,parlvotes_lh!$A$11:$ZZ$209,266,FALSE)))</f>
        <v/>
      </c>
      <c r="X183" s="235" t="str">
        <f>IF(ISERROR(VLOOKUP($A183,parlvotes_lh!$A$11:$ZZ$209,286,FALSE))=TRUE,"",IF(VLOOKUP($A183,parlvotes_lh!$A$11:$ZZ$209,286,FALSE)=0,"",VLOOKUP($A183,parlvotes_lh!$A$11:$ZZ$209,286,FALSE)))</f>
        <v/>
      </c>
      <c r="Y183" s="235" t="str">
        <f>IF(ISERROR(VLOOKUP($A183,parlvotes_lh!$A$11:$ZZ$209,306,FALSE))=TRUE,"",IF(VLOOKUP($A183,parlvotes_lh!$A$11:$ZZ$209,306,FALSE)=0,"",VLOOKUP($A183,parlvotes_lh!$A$11:$ZZ$209,306,FALSE)))</f>
        <v/>
      </c>
      <c r="Z183" s="235" t="str">
        <f>IF(ISERROR(VLOOKUP($A183,parlvotes_lh!$A$11:$ZZ$209,326,FALSE))=TRUE,"",IF(VLOOKUP($A183,parlvotes_lh!$A$11:$ZZ$209,326,FALSE)=0,"",VLOOKUP($A183,parlvotes_lh!$A$11:$ZZ$209,326,FALSE)))</f>
        <v/>
      </c>
      <c r="AA183" s="235" t="str">
        <f>IF(ISERROR(VLOOKUP($A183,parlvotes_lh!$A$11:$ZZ$209,346,FALSE))=TRUE,"",IF(VLOOKUP($A183,parlvotes_lh!$A$11:$ZZ$209,346,FALSE)=0,"",VLOOKUP($A183,parlvotes_lh!$A$11:$ZZ$209,346,FALSE)))</f>
        <v/>
      </c>
      <c r="AB183" s="235" t="str">
        <f>IF(ISERROR(VLOOKUP($A183,parlvotes_lh!$A$11:$ZZ$209,366,FALSE))=TRUE,"",IF(VLOOKUP($A183,parlvotes_lh!$A$11:$ZZ$209,366,FALSE)=0,"",VLOOKUP($A183,parlvotes_lh!$A$11:$ZZ$209,366,FALSE)))</f>
        <v/>
      </c>
      <c r="AC183" s="235" t="str">
        <f>IF(ISERROR(VLOOKUP($A183,parlvotes_lh!$A$11:$ZZ$209,386,FALSE))=TRUE,"",IF(VLOOKUP($A183,parlvotes_lh!$A$11:$ZZ$209,386,FALSE)=0,"",VLOOKUP($A183,parlvotes_lh!$A$11:$ZZ$209,386,FALSE)))</f>
        <v/>
      </c>
    </row>
    <row r="184" spans="1:29" ht="13.5" customHeight="1">
      <c r="A184" s="229"/>
      <c r="B184" s="127" t="str">
        <f>IF(A184="","",MID(info_weblinks!$C$3,32,3))</f>
        <v/>
      </c>
      <c r="C184" s="127" t="str">
        <f>IF(info_parties!G193="","",info_parties!G193)</f>
        <v/>
      </c>
      <c r="D184" s="127" t="str">
        <f>IF(info_parties!K193="","",info_parties!K193)</f>
        <v/>
      </c>
      <c r="E184" s="127" t="str">
        <f>IF(info_parties!H193="","",info_parties!H193)</f>
        <v/>
      </c>
      <c r="F184" s="230" t="str">
        <f t="shared" si="8"/>
        <v/>
      </c>
      <c r="G184" s="231" t="str">
        <f t="shared" si="9"/>
        <v/>
      </c>
      <c r="H184" s="232" t="str">
        <f t="shared" si="10"/>
        <v/>
      </c>
      <c r="I184" s="233" t="str">
        <f t="shared" si="11"/>
        <v/>
      </c>
      <c r="J184" s="234" t="str">
        <f>IF(ISERROR(VLOOKUP($A184,parlvotes_lh!$A$11:$ZZ$209,6,FALSE))=TRUE,"",IF(VLOOKUP($A184,parlvotes_lh!$A$11:$ZZ$209,6,FALSE)=0,"",VLOOKUP($A184,parlvotes_lh!$A$11:$ZZ$209,6,FALSE)))</f>
        <v/>
      </c>
      <c r="K184" s="234" t="str">
        <f>IF(ISERROR(VLOOKUP($A184,parlvotes_lh!$A$11:$ZZ$209,26,FALSE))=TRUE,"",IF(VLOOKUP($A184,parlvotes_lh!$A$11:$ZZ$209,26,FALSE)=0,"",VLOOKUP($A184,parlvotes_lh!$A$11:$ZZ$209,26,FALSE)))</f>
        <v/>
      </c>
      <c r="L184" s="234" t="str">
        <f>IF(ISERROR(VLOOKUP($A184,parlvotes_lh!$A$11:$ZZ$209,46,FALSE))=TRUE,"",IF(VLOOKUP($A184,parlvotes_lh!$A$11:$ZZ$209,46,FALSE)=0,"",VLOOKUP($A184,parlvotes_lh!$A$11:$ZZ$209,46,FALSE)))</f>
        <v/>
      </c>
      <c r="M184" s="234" t="str">
        <f>IF(ISERROR(VLOOKUP($A184,parlvotes_lh!$A$11:$ZZ$209,66,FALSE))=TRUE,"",IF(VLOOKUP($A184,parlvotes_lh!$A$11:$ZZ$209,66,FALSE)=0,"",VLOOKUP($A184,parlvotes_lh!$A$11:$ZZ$209,66,FALSE)))</f>
        <v/>
      </c>
      <c r="N184" s="234" t="str">
        <f>IF(ISERROR(VLOOKUP($A184,parlvotes_lh!$A$11:$ZZ$209,86,FALSE))=TRUE,"",IF(VLOOKUP($A184,parlvotes_lh!$A$11:$ZZ$209,86,FALSE)=0,"",VLOOKUP($A184,parlvotes_lh!$A$11:$ZZ$209,86,FALSE)))</f>
        <v/>
      </c>
      <c r="O184" s="234" t="str">
        <f>IF(ISERROR(VLOOKUP($A184,parlvotes_lh!$A$11:$ZZ$209,106,FALSE))=TRUE,"",IF(VLOOKUP($A184,parlvotes_lh!$A$11:$ZZ$209,106,FALSE)=0,"",VLOOKUP($A184,parlvotes_lh!$A$11:$ZZ$209,106,FALSE)))</f>
        <v/>
      </c>
      <c r="P184" s="234" t="str">
        <f>IF(ISERROR(VLOOKUP($A184,parlvotes_lh!$A$11:$ZZ$209,126,FALSE))=TRUE,"",IF(VLOOKUP($A184,parlvotes_lh!$A$11:$ZZ$209,126,FALSE)=0,"",VLOOKUP($A184,parlvotes_lh!$A$11:$ZZ$209,126,FALSE)))</f>
        <v/>
      </c>
      <c r="Q184" s="235" t="str">
        <f>IF(ISERROR(VLOOKUP($A184,parlvotes_lh!$A$11:$ZZ$209,146,FALSE))=TRUE,"",IF(VLOOKUP($A184,parlvotes_lh!$A$11:$ZZ$209,146,FALSE)=0,"",VLOOKUP($A184,parlvotes_lh!$A$11:$ZZ$209,146,FALSE)))</f>
        <v/>
      </c>
      <c r="R184" s="235" t="str">
        <f>IF(ISERROR(VLOOKUP($A184,parlvotes_lh!$A$11:$ZZ$209,166,FALSE))=TRUE,"",IF(VLOOKUP($A184,parlvotes_lh!$A$11:$ZZ$209,166,FALSE)=0,"",VLOOKUP($A184,parlvotes_lh!$A$11:$ZZ$209,166,FALSE)))</f>
        <v/>
      </c>
      <c r="S184" s="235" t="str">
        <f>IF(ISERROR(VLOOKUP($A184,parlvotes_lh!$A$11:$ZZ$209,186,FALSE))=TRUE,"",IF(VLOOKUP($A184,parlvotes_lh!$A$11:$ZZ$209,186,FALSE)=0,"",VLOOKUP($A184,parlvotes_lh!$A$11:$ZZ$209,186,FALSE)))</f>
        <v/>
      </c>
      <c r="T184" s="235" t="str">
        <f>IF(ISERROR(VLOOKUP($A184,parlvotes_lh!$A$11:$ZZ$209,206,FALSE))=TRUE,"",IF(VLOOKUP($A184,parlvotes_lh!$A$11:$ZZ$209,206,FALSE)=0,"",VLOOKUP($A184,parlvotes_lh!$A$11:$ZZ$209,206,FALSE)))</f>
        <v/>
      </c>
      <c r="U184" s="235" t="str">
        <f>IF(ISERROR(VLOOKUP($A184,parlvotes_lh!$A$11:$ZZ$209,226,FALSE))=TRUE,"",IF(VLOOKUP($A184,parlvotes_lh!$A$11:$ZZ$209,226,FALSE)=0,"",VLOOKUP($A184,parlvotes_lh!$A$11:$ZZ$209,226,FALSE)))</f>
        <v/>
      </c>
      <c r="V184" s="235" t="str">
        <f>IF(ISERROR(VLOOKUP($A184,parlvotes_lh!$A$11:$ZZ$209,246,FALSE))=TRUE,"",IF(VLOOKUP($A184,parlvotes_lh!$A$11:$ZZ$209,246,FALSE)=0,"",VLOOKUP($A184,parlvotes_lh!$A$11:$ZZ$209,246,FALSE)))</f>
        <v/>
      </c>
      <c r="W184" s="235" t="str">
        <f>IF(ISERROR(VLOOKUP($A184,parlvotes_lh!$A$11:$ZZ$209,266,FALSE))=TRUE,"",IF(VLOOKUP($A184,parlvotes_lh!$A$11:$ZZ$209,266,FALSE)=0,"",VLOOKUP($A184,parlvotes_lh!$A$11:$ZZ$209,266,FALSE)))</f>
        <v/>
      </c>
      <c r="X184" s="235" t="str">
        <f>IF(ISERROR(VLOOKUP($A184,parlvotes_lh!$A$11:$ZZ$209,286,FALSE))=TRUE,"",IF(VLOOKUP($A184,parlvotes_lh!$A$11:$ZZ$209,286,FALSE)=0,"",VLOOKUP($A184,parlvotes_lh!$A$11:$ZZ$209,286,FALSE)))</f>
        <v/>
      </c>
      <c r="Y184" s="235" t="str">
        <f>IF(ISERROR(VLOOKUP($A184,parlvotes_lh!$A$11:$ZZ$209,306,FALSE))=TRUE,"",IF(VLOOKUP($A184,parlvotes_lh!$A$11:$ZZ$209,306,FALSE)=0,"",VLOOKUP($A184,parlvotes_lh!$A$11:$ZZ$209,306,FALSE)))</f>
        <v/>
      </c>
      <c r="Z184" s="235" t="str">
        <f>IF(ISERROR(VLOOKUP($A184,parlvotes_lh!$A$11:$ZZ$209,326,FALSE))=TRUE,"",IF(VLOOKUP($A184,parlvotes_lh!$A$11:$ZZ$209,326,FALSE)=0,"",VLOOKUP($A184,parlvotes_lh!$A$11:$ZZ$209,326,FALSE)))</f>
        <v/>
      </c>
      <c r="AA184" s="235" t="str">
        <f>IF(ISERROR(VLOOKUP($A184,parlvotes_lh!$A$11:$ZZ$209,346,FALSE))=TRUE,"",IF(VLOOKUP($A184,parlvotes_lh!$A$11:$ZZ$209,346,FALSE)=0,"",VLOOKUP($A184,parlvotes_lh!$A$11:$ZZ$209,346,FALSE)))</f>
        <v/>
      </c>
      <c r="AB184" s="235" t="str">
        <f>IF(ISERROR(VLOOKUP($A184,parlvotes_lh!$A$11:$ZZ$209,366,FALSE))=TRUE,"",IF(VLOOKUP($A184,parlvotes_lh!$A$11:$ZZ$209,366,FALSE)=0,"",VLOOKUP($A184,parlvotes_lh!$A$11:$ZZ$209,366,FALSE)))</f>
        <v/>
      </c>
      <c r="AC184" s="235" t="str">
        <f>IF(ISERROR(VLOOKUP($A184,parlvotes_lh!$A$11:$ZZ$209,386,FALSE))=TRUE,"",IF(VLOOKUP($A184,parlvotes_lh!$A$11:$ZZ$209,386,FALSE)=0,"",VLOOKUP($A184,parlvotes_lh!$A$11:$ZZ$209,386,FALSE)))</f>
        <v/>
      </c>
    </row>
    <row r="185" spans="1:29" ht="13.5" customHeight="1">
      <c r="A185" s="229"/>
      <c r="B185" s="127" t="str">
        <f>IF(A185="","",MID(info_weblinks!$C$3,32,3))</f>
        <v/>
      </c>
      <c r="C185" s="127" t="str">
        <f>IF(info_parties!G194="","",info_parties!G194)</f>
        <v/>
      </c>
      <c r="D185" s="127" t="str">
        <f>IF(info_parties!K194="","",info_parties!K194)</f>
        <v/>
      </c>
      <c r="E185" s="127" t="str">
        <f>IF(info_parties!H194="","",info_parties!H194)</f>
        <v/>
      </c>
      <c r="F185" s="230" t="str">
        <f t="shared" si="8"/>
        <v/>
      </c>
      <c r="G185" s="231" t="str">
        <f t="shared" si="9"/>
        <v/>
      </c>
      <c r="H185" s="232" t="str">
        <f t="shared" si="10"/>
        <v/>
      </c>
      <c r="I185" s="233" t="str">
        <f t="shared" si="11"/>
        <v/>
      </c>
      <c r="J185" s="234" t="str">
        <f>IF(ISERROR(VLOOKUP($A185,parlvotes_lh!$A$11:$ZZ$209,6,FALSE))=TRUE,"",IF(VLOOKUP($A185,parlvotes_lh!$A$11:$ZZ$209,6,FALSE)=0,"",VLOOKUP($A185,parlvotes_lh!$A$11:$ZZ$209,6,FALSE)))</f>
        <v/>
      </c>
      <c r="K185" s="234" t="str">
        <f>IF(ISERROR(VLOOKUP($A185,parlvotes_lh!$A$11:$ZZ$209,26,FALSE))=TRUE,"",IF(VLOOKUP($A185,parlvotes_lh!$A$11:$ZZ$209,26,FALSE)=0,"",VLOOKUP($A185,parlvotes_lh!$A$11:$ZZ$209,26,FALSE)))</f>
        <v/>
      </c>
      <c r="L185" s="234" t="str">
        <f>IF(ISERROR(VLOOKUP($A185,parlvotes_lh!$A$11:$ZZ$209,46,FALSE))=TRUE,"",IF(VLOOKUP($A185,parlvotes_lh!$A$11:$ZZ$209,46,FALSE)=0,"",VLOOKUP($A185,parlvotes_lh!$A$11:$ZZ$209,46,FALSE)))</f>
        <v/>
      </c>
      <c r="M185" s="234" t="str">
        <f>IF(ISERROR(VLOOKUP($A185,parlvotes_lh!$A$11:$ZZ$209,66,FALSE))=TRUE,"",IF(VLOOKUP($A185,parlvotes_lh!$A$11:$ZZ$209,66,FALSE)=0,"",VLOOKUP($A185,parlvotes_lh!$A$11:$ZZ$209,66,FALSE)))</f>
        <v/>
      </c>
      <c r="N185" s="234" t="str">
        <f>IF(ISERROR(VLOOKUP($A185,parlvotes_lh!$A$11:$ZZ$209,86,FALSE))=TRUE,"",IF(VLOOKUP($A185,parlvotes_lh!$A$11:$ZZ$209,86,FALSE)=0,"",VLOOKUP($A185,parlvotes_lh!$A$11:$ZZ$209,86,FALSE)))</f>
        <v/>
      </c>
      <c r="O185" s="234" t="str">
        <f>IF(ISERROR(VLOOKUP($A185,parlvotes_lh!$A$11:$ZZ$209,106,FALSE))=TRUE,"",IF(VLOOKUP($A185,parlvotes_lh!$A$11:$ZZ$209,106,FALSE)=0,"",VLOOKUP($A185,parlvotes_lh!$A$11:$ZZ$209,106,FALSE)))</f>
        <v/>
      </c>
      <c r="P185" s="234" t="str">
        <f>IF(ISERROR(VLOOKUP($A185,parlvotes_lh!$A$11:$ZZ$209,126,FALSE))=TRUE,"",IF(VLOOKUP($A185,parlvotes_lh!$A$11:$ZZ$209,126,FALSE)=0,"",VLOOKUP($A185,parlvotes_lh!$A$11:$ZZ$209,126,FALSE)))</f>
        <v/>
      </c>
      <c r="Q185" s="235" t="str">
        <f>IF(ISERROR(VLOOKUP($A185,parlvotes_lh!$A$11:$ZZ$209,146,FALSE))=TRUE,"",IF(VLOOKUP($A185,parlvotes_lh!$A$11:$ZZ$209,146,FALSE)=0,"",VLOOKUP($A185,parlvotes_lh!$A$11:$ZZ$209,146,FALSE)))</f>
        <v/>
      </c>
      <c r="R185" s="235" t="str">
        <f>IF(ISERROR(VLOOKUP($A185,parlvotes_lh!$A$11:$ZZ$209,166,FALSE))=TRUE,"",IF(VLOOKUP($A185,parlvotes_lh!$A$11:$ZZ$209,166,FALSE)=0,"",VLOOKUP($A185,parlvotes_lh!$A$11:$ZZ$209,166,FALSE)))</f>
        <v/>
      </c>
      <c r="S185" s="235" t="str">
        <f>IF(ISERROR(VLOOKUP($A185,parlvotes_lh!$A$11:$ZZ$209,186,FALSE))=TRUE,"",IF(VLOOKUP($A185,parlvotes_lh!$A$11:$ZZ$209,186,FALSE)=0,"",VLOOKUP($A185,parlvotes_lh!$A$11:$ZZ$209,186,FALSE)))</f>
        <v/>
      </c>
      <c r="T185" s="235" t="str">
        <f>IF(ISERROR(VLOOKUP($A185,parlvotes_lh!$A$11:$ZZ$209,206,FALSE))=TRUE,"",IF(VLOOKUP($A185,parlvotes_lh!$A$11:$ZZ$209,206,FALSE)=0,"",VLOOKUP($A185,parlvotes_lh!$A$11:$ZZ$209,206,FALSE)))</f>
        <v/>
      </c>
      <c r="U185" s="235" t="str">
        <f>IF(ISERROR(VLOOKUP($A185,parlvotes_lh!$A$11:$ZZ$209,226,FALSE))=TRUE,"",IF(VLOOKUP($A185,parlvotes_lh!$A$11:$ZZ$209,226,FALSE)=0,"",VLOOKUP($A185,parlvotes_lh!$A$11:$ZZ$209,226,FALSE)))</f>
        <v/>
      </c>
      <c r="V185" s="235" t="str">
        <f>IF(ISERROR(VLOOKUP($A185,parlvotes_lh!$A$11:$ZZ$209,246,FALSE))=TRUE,"",IF(VLOOKUP($A185,parlvotes_lh!$A$11:$ZZ$209,246,FALSE)=0,"",VLOOKUP($A185,parlvotes_lh!$A$11:$ZZ$209,246,FALSE)))</f>
        <v/>
      </c>
      <c r="W185" s="235" t="str">
        <f>IF(ISERROR(VLOOKUP($A185,parlvotes_lh!$A$11:$ZZ$209,266,FALSE))=TRUE,"",IF(VLOOKUP($A185,parlvotes_lh!$A$11:$ZZ$209,266,FALSE)=0,"",VLOOKUP($A185,parlvotes_lh!$A$11:$ZZ$209,266,FALSE)))</f>
        <v/>
      </c>
      <c r="X185" s="235" t="str">
        <f>IF(ISERROR(VLOOKUP($A185,parlvotes_lh!$A$11:$ZZ$209,286,FALSE))=TRUE,"",IF(VLOOKUP($A185,parlvotes_lh!$A$11:$ZZ$209,286,FALSE)=0,"",VLOOKUP($A185,parlvotes_lh!$A$11:$ZZ$209,286,FALSE)))</f>
        <v/>
      </c>
      <c r="Y185" s="235" t="str">
        <f>IF(ISERROR(VLOOKUP($A185,parlvotes_lh!$A$11:$ZZ$209,306,FALSE))=TRUE,"",IF(VLOOKUP($A185,parlvotes_lh!$A$11:$ZZ$209,306,FALSE)=0,"",VLOOKUP($A185,parlvotes_lh!$A$11:$ZZ$209,306,FALSE)))</f>
        <v/>
      </c>
      <c r="Z185" s="235" t="str">
        <f>IF(ISERROR(VLOOKUP($A185,parlvotes_lh!$A$11:$ZZ$209,326,FALSE))=TRUE,"",IF(VLOOKUP($A185,parlvotes_lh!$A$11:$ZZ$209,326,FALSE)=0,"",VLOOKUP($A185,parlvotes_lh!$A$11:$ZZ$209,326,FALSE)))</f>
        <v/>
      </c>
      <c r="AA185" s="235" t="str">
        <f>IF(ISERROR(VLOOKUP($A185,parlvotes_lh!$A$11:$ZZ$209,346,FALSE))=TRUE,"",IF(VLOOKUP($A185,parlvotes_lh!$A$11:$ZZ$209,346,FALSE)=0,"",VLOOKUP($A185,parlvotes_lh!$A$11:$ZZ$209,346,FALSE)))</f>
        <v/>
      </c>
      <c r="AB185" s="235" t="str">
        <f>IF(ISERROR(VLOOKUP($A185,parlvotes_lh!$A$11:$ZZ$209,366,FALSE))=TRUE,"",IF(VLOOKUP($A185,parlvotes_lh!$A$11:$ZZ$209,366,FALSE)=0,"",VLOOKUP($A185,parlvotes_lh!$A$11:$ZZ$209,366,FALSE)))</f>
        <v/>
      </c>
      <c r="AC185" s="235" t="str">
        <f>IF(ISERROR(VLOOKUP($A185,parlvotes_lh!$A$11:$ZZ$209,386,FALSE))=TRUE,"",IF(VLOOKUP($A185,parlvotes_lh!$A$11:$ZZ$209,386,FALSE)=0,"",VLOOKUP($A185,parlvotes_lh!$A$11:$ZZ$209,386,FALSE)))</f>
        <v/>
      </c>
    </row>
    <row r="186" spans="1:29" ht="13.5" customHeight="1">
      <c r="A186" s="229"/>
      <c r="B186" s="127" t="str">
        <f>IF(A186="","",MID(info_weblinks!$C$3,32,3))</f>
        <v/>
      </c>
      <c r="C186" s="127" t="str">
        <f>IF(info_parties!G195="","",info_parties!G195)</f>
        <v/>
      </c>
      <c r="D186" s="127" t="str">
        <f>IF(info_parties!K195="","",info_parties!K195)</f>
        <v/>
      </c>
      <c r="E186" s="127" t="str">
        <f>IF(info_parties!H195="","",info_parties!H195)</f>
        <v/>
      </c>
      <c r="F186" s="230" t="str">
        <f t="shared" si="8"/>
        <v/>
      </c>
      <c r="G186" s="231" t="str">
        <f t="shared" si="9"/>
        <v/>
      </c>
      <c r="H186" s="232" t="str">
        <f t="shared" si="10"/>
        <v/>
      </c>
      <c r="I186" s="233" t="str">
        <f t="shared" si="11"/>
        <v/>
      </c>
      <c r="J186" s="234" t="str">
        <f>IF(ISERROR(VLOOKUP($A186,parlvotes_lh!$A$11:$ZZ$209,6,FALSE))=TRUE,"",IF(VLOOKUP($A186,parlvotes_lh!$A$11:$ZZ$209,6,FALSE)=0,"",VLOOKUP($A186,parlvotes_lh!$A$11:$ZZ$209,6,FALSE)))</f>
        <v/>
      </c>
      <c r="K186" s="234" t="str">
        <f>IF(ISERROR(VLOOKUP($A186,parlvotes_lh!$A$11:$ZZ$209,26,FALSE))=TRUE,"",IF(VLOOKUP($A186,parlvotes_lh!$A$11:$ZZ$209,26,FALSE)=0,"",VLOOKUP($A186,parlvotes_lh!$A$11:$ZZ$209,26,FALSE)))</f>
        <v/>
      </c>
      <c r="L186" s="234" t="str">
        <f>IF(ISERROR(VLOOKUP($A186,parlvotes_lh!$A$11:$ZZ$209,46,FALSE))=TRUE,"",IF(VLOOKUP($A186,parlvotes_lh!$A$11:$ZZ$209,46,FALSE)=0,"",VLOOKUP($A186,parlvotes_lh!$A$11:$ZZ$209,46,FALSE)))</f>
        <v/>
      </c>
      <c r="M186" s="234" t="str">
        <f>IF(ISERROR(VLOOKUP($A186,parlvotes_lh!$A$11:$ZZ$209,66,FALSE))=TRUE,"",IF(VLOOKUP($A186,parlvotes_lh!$A$11:$ZZ$209,66,FALSE)=0,"",VLOOKUP($A186,parlvotes_lh!$A$11:$ZZ$209,66,FALSE)))</f>
        <v/>
      </c>
      <c r="N186" s="234" t="str">
        <f>IF(ISERROR(VLOOKUP($A186,parlvotes_lh!$A$11:$ZZ$209,86,FALSE))=TRUE,"",IF(VLOOKUP($A186,parlvotes_lh!$A$11:$ZZ$209,86,FALSE)=0,"",VLOOKUP($A186,parlvotes_lh!$A$11:$ZZ$209,86,FALSE)))</f>
        <v/>
      </c>
      <c r="O186" s="234" t="str">
        <f>IF(ISERROR(VLOOKUP($A186,parlvotes_lh!$A$11:$ZZ$209,106,FALSE))=TRUE,"",IF(VLOOKUP($A186,parlvotes_lh!$A$11:$ZZ$209,106,FALSE)=0,"",VLOOKUP($A186,parlvotes_lh!$A$11:$ZZ$209,106,FALSE)))</f>
        <v/>
      </c>
      <c r="P186" s="234" t="str">
        <f>IF(ISERROR(VLOOKUP($A186,parlvotes_lh!$A$11:$ZZ$209,126,FALSE))=TRUE,"",IF(VLOOKUP($A186,parlvotes_lh!$A$11:$ZZ$209,126,FALSE)=0,"",VLOOKUP($A186,parlvotes_lh!$A$11:$ZZ$209,126,FALSE)))</f>
        <v/>
      </c>
      <c r="Q186" s="235" t="str">
        <f>IF(ISERROR(VLOOKUP($A186,parlvotes_lh!$A$11:$ZZ$209,146,FALSE))=TRUE,"",IF(VLOOKUP($A186,parlvotes_lh!$A$11:$ZZ$209,146,FALSE)=0,"",VLOOKUP($A186,parlvotes_lh!$A$11:$ZZ$209,146,FALSE)))</f>
        <v/>
      </c>
      <c r="R186" s="235" t="str">
        <f>IF(ISERROR(VLOOKUP($A186,parlvotes_lh!$A$11:$ZZ$209,166,FALSE))=TRUE,"",IF(VLOOKUP($A186,parlvotes_lh!$A$11:$ZZ$209,166,FALSE)=0,"",VLOOKUP($A186,parlvotes_lh!$A$11:$ZZ$209,166,FALSE)))</f>
        <v/>
      </c>
      <c r="S186" s="235" t="str">
        <f>IF(ISERROR(VLOOKUP($A186,parlvotes_lh!$A$11:$ZZ$209,186,FALSE))=TRUE,"",IF(VLOOKUP($A186,parlvotes_lh!$A$11:$ZZ$209,186,FALSE)=0,"",VLOOKUP($A186,parlvotes_lh!$A$11:$ZZ$209,186,FALSE)))</f>
        <v/>
      </c>
      <c r="T186" s="235" t="str">
        <f>IF(ISERROR(VLOOKUP($A186,parlvotes_lh!$A$11:$ZZ$209,206,FALSE))=TRUE,"",IF(VLOOKUP($A186,parlvotes_lh!$A$11:$ZZ$209,206,FALSE)=0,"",VLOOKUP($A186,parlvotes_lh!$A$11:$ZZ$209,206,FALSE)))</f>
        <v/>
      </c>
      <c r="U186" s="235" t="str">
        <f>IF(ISERROR(VLOOKUP($A186,parlvotes_lh!$A$11:$ZZ$209,226,FALSE))=TRUE,"",IF(VLOOKUP($A186,parlvotes_lh!$A$11:$ZZ$209,226,FALSE)=0,"",VLOOKUP($A186,parlvotes_lh!$A$11:$ZZ$209,226,FALSE)))</f>
        <v/>
      </c>
      <c r="V186" s="235" t="str">
        <f>IF(ISERROR(VLOOKUP($A186,parlvotes_lh!$A$11:$ZZ$209,246,FALSE))=TRUE,"",IF(VLOOKUP($A186,parlvotes_lh!$A$11:$ZZ$209,246,FALSE)=0,"",VLOOKUP($A186,parlvotes_lh!$A$11:$ZZ$209,246,FALSE)))</f>
        <v/>
      </c>
      <c r="W186" s="235" t="str">
        <f>IF(ISERROR(VLOOKUP($A186,parlvotes_lh!$A$11:$ZZ$209,266,FALSE))=TRUE,"",IF(VLOOKUP($A186,parlvotes_lh!$A$11:$ZZ$209,266,FALSE)=0,"",VLOOKUP($A186,parlvotes_lh!$A$11:$ZZ$209,266,FALSE)))</f>
        <v/>
      </c>
      <c r="X186" s="235" t="str">
        <f>IF(ISERROR(VLOOKUP($A186,parlvotes_lh!$A$11:$ZZ$209,286,FALSE))=TRUE,"",IF(VLOOKUP($A186,parlvotes_lh!$A$11:$ZZ$209,286,FALSE)=0,"",VLOOKUP($A186,parlvotes_lh!$A$11:$ZZ$209,286,FALSE)))</f>
        <v/>
      </c>
      <c r="Y186" s="235" t="str">
        <f>IF(ISERROR(VLOOKUP($A186,parlvotes_lh!$A$11:$ZZ$209,306,FALSE))=TRUE,"",IF(VLOOKUP($A186,parlvotes_lh!$A$11:$ZZ$209,306,FALSE)=0,"",VLOOKUP($A186,parlvotes_lh!$A$11:$ZZ$209,306,FALSE)))</f>
        <v/>
      </c>
      <c r="Z186" s="235" t="str">
        <f>IF(ISERROR(VLOOKUP($A186,parlvotes_lh!$A$11:$ZZ$209,326,FALSE))=TRUE,"",IF(VLOOKUP($A186,parlvotes_lh!$A$11:$ZZ$209,326,FALSE)=0,"",VLOOKUP($A186,parlvotes_lh!$A$11:$ZZ$209,326,FALSE)))</f>
        <v/>
      </c>
      <c r="AA186" s="235" t="str">
        <f>IF(ISERROR(VLOOKUP($A186,parlvotes_lh!$A$11:$ZZ$209,346,FALSE))=TRUE,"",IF(VLOOKUP($A186,parlvotes_lh!$A$11:$ZZ$209,346,FALSE)=0,"",VLOOKUP($A186,parlvotes_lh!$A$11:$ZZ$209,346,FALSE)))</f>
        <v/>
      </c>
      <c r="AB186" s="235" t="str">
        <f>IF(ISERROR(VLOOKUP($A186,parlvotes_lh!$A$11:$ZZ$209,366,FALSE))=TRUE,"",IF(VLOOKUP($A186,parlvotes_lh!$A$11:$ZZ$209,366,FALSE)=0,"",VLOOKUP($A186,parlvotes_lh!$A$11:$ZZ$209,366,FALSE)))</f>
        <v/>
      </c>
      <c r="AC186" s="235" t="str">
        <f>IF(ISERROR(VLOOKUP($A186,parlvotes_lh!$A$11:$ZZ$209,386,FALSE))=TRUE,"",IF(VLOOKUP($A186,parlvotes_lh!$A$11:$ZZ$209,386,FALSE)=0,"",VLOOKUP($A186,parlvotes_lh!$A$11:$ZZ$209,386,FALSE)))</f>
        <v/>
      </c>
    </row>
    <row r="187" spans="1:29" ht="13.5" customHeight="1">
      <c r="A187" s="229"/>
      <c r="B187" s="127" t="str">
        <f>IF(A187="","",MID(info_weblinks!$C$3,32,3))</f>
        <v/>
      </c>
      <c r="C187" s="127" t="str">
        <f>IF(info_parties!G196="","",info_parties!G196)</f>
        <v/>
      </c>
      <c r="D187" s="127" t="str">
        <f>IF(info_parties!K196="","",info_parties!K196)</f>
        <v/>
      </c>
      <c r="E187" s="127" t="str">
        <f>IF(info_parties!H196="","",info_parties!H196)</f>
        <v/>
      </c>
      <c r="F187" s="230" t="str">
        <f t="shared" si="8"/>
        <v/>
      </c>
      <c r="G187" s="231" t="str">
        <f t="shared" si="9"/>
        <v/>
      </c>
      <c r="H187" s="232" t="str">
        <f t="shared" si="10"/>
        <v/>
      </c>
      <c r="I187" s="233" t="str">
        <f t="shared" si="11"/>
        <v/>
      </c>
      <c r="J187" s="234" t="str">
        <f>IF(ISERROR(VLOOKUP($A187,parlvotes_lh!$A$11:$ZZ$209,6,FALSE))=TRUE,"",IF(VLOOKUP($A187,parlvotes_lh!$A$11:$ZZ$209,6,FALSE)=0,"",VLOOKUP($A187,parlvotes_lh!$A$11:$ZZ$209,6,FALSE)))</f>
        <v/>
      </c>
      <c r="K187" s="234" t="str">
        <f>IF(ISERROR(VLOOKUP($A187,parlvotes_lh!$A$11:$ZZ$209,26,FALSE))=TRUE,"",IF(VLOOKUP($A187,parlvotes_lh!$A$11:$ZZ$209,26,FALSE)=0,"",VLOOKUP($A187,parlvotes_lh!$A$11:$ZZ$209,26,FALSE)))</f>
        <v/>
      </c>
      <c r="L187" s="234" t="str">
        <f>IF(ISERROR(VLOOKUP($A187,parlvotes_lh!$A$11:$ZZ$209,46,FALSE))=TRUE,"",IF(VLOOKUP($A187,parlvotes_lh!$A$11:$ZZ$209,46,FALSE)=0,"",VLOOKUP($A187,parlvotes_lh!$A$11:$ZZ$209,46,FALSE)))</f>
        <v/>
      </c>
      <c r="M187" s="234" t="str">
        <f>IF(ISERROR(VLOOKUP($A187,parlvotes_lh!$A$11:$ZZ$209,66,FALSE))=TRUE,"",IF(VLOOKUP($A187,parlvotes_lh!$A$11:$ZZ$209,66,FALSE)=0,"",VLOOKUP($A187,parlvotes_lh!$A$11:$ZZ$209,66,FALSE)))</f>
        <v/>
      </c>
      <c r="N187" s="234" t="str">
        <f>IF(ISERROR(VLOOKUP($A187,parlvotes_lh!$A$11:$ZZ$209,86,FALSE))=TRUE,"",IF(VLOOKUP($A187,parlvotes_lh!$A$11:$ZZ$209,86,FALSE)=0,"",VLOOKUP($A187,parlvotes_lh!$A$11:$ZZ$209,86,FALSE)))</f>
        <v/>
      </c>
      <c r="O187" s="234" t="str">
        <f>IF(ISERROR(VLOOKUP($A187,parlvotes_lh!$A$11:$ZZ$209,106,FALSE))=TRUE,"",IF(VLOOKUP($A187,parlvotes_lh!$A$11:$ZZ$209,106,FALSE)=0,"",VLOOKUP($A187,parlvotes_lh!$A$11:$ZZ$209,106,FALSE)))</f>
        <v/>
      </c>
      <c r="P187" s="234" t="str">
        <f>IF(ISERROR(VLOOKUP($A187,parlvotes_lh!$A$11:$ZZ$209,126,FALSE))=TRUE,"",IF(VLOOKUP($A187,parlvotes_lh!$A$11:$ZZ$209,126,FALSE)=0,"",VLOOKUP($A187,parlvotes_lh!$A$11:$ZZ$209,126,FALSE)))</f>
        <v/>
      </c>
      <c r="Q187" s="235" t="str">
        <f>IF(ISERROR(VLOOKUP($A187,parlvotes_lh!$A$11:$ZZ$209,146,FALSE))=TRUE,"",IF(VLOOKUP($A187,parlvotes_lh!$A$11:$ZZ$209,146,FALSE)=0,"",VLOOKUP($A187,parlvotes_lh!$A$11:$ZZ$209,146,FALSE)))</f>
        <v/>
      </c>
      <c r="R187" s="235" t="str">
        <f>IF(ISERROR(VLOOKUP($A187,parlvotes_lh!$A$11:$ZZ$209,166,FALSE))=TRUE,"",IF(VLOOKUP($A187,parlvotes_lh!$A$11:$ZZ$209,166,FALSE)=0,"",VLOOKUP($A187,parlvotes_lh!$A$11:$ZZ$209,166,FALSE)))</f>
        <v/>
      </c>
      <c r="S187" s="235" t="str">
        <f>IF(ISERROR(VLOOKUP($A187,parlvotes_lh!$A$11:$ZZ$209,186,FALSE))=TRUE,"",IF(VLOOKUP($A187,parlvotes_lh!$A$11:$ZZ$209,186,FALSE)=0,"",VLOOKUP($A187,parlvotes_lh!$A$11:$ZZ$209,186,FALSE)))</f>
        <v/>
      </c>
      <c r="T187" s="235" t="str">
        <f>IF(ISERROR(VLOOKUP($A187,parlvotes_lh!$A$11:$ZZ$209,206,FALSE))=TRUE,"",IF(VLOOKUP($A187,parlvotes_lh!$A$11:$ZZ$209,206,FALSE)=0,"",VLOOKUP($A187,parlvotes_lh!$A$11:$ZZ$209,206,FALSE)))</f>
        <v/>
      </c>
      <c r="U187" s="235" t="str">
        <f>IF(ISERROR(VLOOKUP($A187,parlvotes_lh!$A$11:$ZZ$209,226,FALSE))=TRUE,"",IF(VLOOKUP($A187,parlvotes_lh!$A$11:$ZZ$209,226,FALSE)=0,"",VLOOKUP($A187,parlvotes_lh!$A$11:$ZZ$209,226,FALSE)))</f>
        <v/>
      </c>
      <c r="V187" s="235" t="str">
        <f>IF(ISERROR(VLOOKUP($A187,parlvotes_lh!$A$11:$ZZ$209,246,FALSE))=TRUE,"",IF(VLOOKUP($A187,parlvotes_lh!$A$11:$ZZ$209,246,FALSE)=0,"",VLOOKUP($A187,parlvotes_lh!$A$11:$ZZ$209,246,FALSE)))</f>
        <v/>
      </c>
      <c r="W187" s="235" t="str">
        <f>IF(ISERROR(VLOOKUP($A187,parlvotes_lh!$A$11:$ZZ$209,266,FALSE))=TRUE,"",IF(VLOOKUP($A187,parlvotes_lh!$A$11:$ZZ$209,266,FALSE)=0,"",VLOOKUP($A187,parlvotes_lh!$A$11:$ZZ$209,266,FALSE)))</f>
        <v/>
      </c>
      <c r="X187" s="235" t="str">
        <f>IF(ISERROR(VLOOKUP($A187,parlvotes_lh!$A$11:$ZZ$209,286,FALSE))=TRUE,"",IF(VLOOKUP($A187,parlvotes_lh!$A$11:$ZZ$209,286,FALSE)=0,"",VLOOKUP($A187,parlvotes_lh!$A$11:$ZZ$209,286,FALSE)))</f>
        <v/>
      </c>
      <c r="Y187" s="235" t="str">
        <f>IF(ISERROR(VLOOKUP($A187,parlvotes_lh!$A$11:$ZZ$209,306,FALSE))=TRUE,"",IF(VLOOKUP($A187,parlvotes_lh!$A$11:$ZZ$209,306,FALSE)=0,"",VLOOKUP($A187,parlvotes_lh!$A$11:$ZZ$209,306,FALSE)))</f>
        <v/>
      </c>
      <c r="Z187" s="235" t="str">
        <f>IF(ISERROR(VLOOKUP($A187,parlvotes_lh!$A$11:$ZZ$209,326,FALSE))=TRUE,"",IF(VLOOKUP($A187,parlvotes_lh!$A$11:$ZZ$209,326,FALSE)=0,"",VLOOKUP($A187,parlvotes_lh!$A$11:$ZZ$209,326,FALSE)))</f>
        <v/>
      </c>
      <c r="AA187" s="235" t="str">
        <f>IF(ISERROR(VLOOKUP($A187,parlvotes_lh!$A$11:$ZZ$209,346,FALSE))=TRUE,"",IF(VLOOKUP($A187,parlvotes_lh!$A$11:$ZZ$209,346,FALSE)=0,"",VLOOKUP($A187,parlvotes_lh!$A$11:$ZZ$209,346,FALSE)))</f>
        <v/>
      </c>
      <c r="AB187" s="235" t="str">
        <f>IF(ISERROR(VLOOKUP($A187,parlvotes_lh!$A$11:$ZZ$209,366,FALSE))=TRUE,"",IF(VLOOKUP($A187,parlvotes_lh!$A$11:$ZZ$209,366,FALSE)=0,"",VLOOKUP($A187,parlvotes_lh!$A$11:$ZZ$209,366,FALSE)))</f>
        <v/>
      </c>
      <c r="AC187" s="235" t="str">
        <f>IF(ISERROR(VLOOKUP($A187,parlvotes_lh!$A$11:$ZZ$209,386,FALSE))=TRUE,"",IF(VLOOKUP($A187,parlvotes_lh!$A$11:$ZZ$209,386,FALSE)=0,"",VLOOKUP($A187,parlvotes_lh!$A$11:$ZZ$209,386,FALSE)))</f>
        <v/>
      </c>
    </row>
    <row r="188" spans="1:29" ht="13.5" customHeight="1">
      <c r="A188" s="229"/>
      <c r="B188" s="127" t="str">
        <f>IF(A188="","",MID(info_weblinks!$C$3,32,3))</f>
        <v/>
      </c>
      <c r="C188" s="127" t="str">
        <f>IF(info_parties!G197="","",info_parties!G197)</f>
        <v/>
      </c>
      <c r="D188" s="127" t="str">
        <f>IF(info_parties!K197="","",info_parties!K197)</f>
        <v/>
      </c>
      <c r="E188" s="127" t="str">
        <f>IF(info_parties!H197="","",info_parties!H197)</f>
        <v/>
      </c>
      <c r="F188" s="230" t="str">
        <f t="shared" si="8"/>
        <v/>
      </c>
      <c r="G188" s="231" t="str">
        <f t="shared" si="9"/>
        <v/>
      </c>
      <c r="H188" s="232" t="str">
        <f t="shared" si="10"/>
        <v/>
      </c>
      <c r="I188" s="233" t="str">
        <f t="shared" si="11"/>
        <v/>
      </c>
      <c r="J188" s="234" t="str">
        <f>IF(ISERROR(VLOOKUP($A188,parlvotes_lh!$A$11:$ZZ$209,6,FALSE))=TRUE,"",IF(VLOOKUP($A188,parlvotes_lh!$A$11:$ZZ$209,6,FALSE)=0,"",VLOOKUP($A188,parlvotes_lh!$A$11:$ZZ$209,6,FALSE)))</f>
        <v/>
      </c>
      <c r="K188" s="234" t="str">
        <f>IF(ISERROR(VLOOKUP($A188,parlvotes_lh!$A$11:$ZZ$209,26,FALSE))=TRUE,"",IF(VLOOKUP($A188,parlvotes_lh!$A$11:$ZZ$209,26,FALSE)=0,"",VLOOKUP($A188,parlvotes_lh!$A$11:$ZZ$209,26,FALSE)))</f>
        <v/>
      </c>
      <c r="L188" s="234" t="str">
        <f>IF(ISERROR(VLOOKUP($A188,parlvotes_lh!$A$11:$ZZ$209,46,FALSE))=TRUE,"",IF(VLOOKUP($A188,parlvotes_lh!$A$11:$ZZ$209,46,FALSE)=0,"",VLOOKUP($A188,parlvotes_lh!$A$11:$ZZ$209,46,FALSE)))</f>
        <v/>
      </c>
      <c r="M188" s="234" t="str">
        <f>IF(ISERROR(VLOOKUP($A188,parlvotes_lh!$A$11:$ZZ$209,66,FALSE))=TRUE,"",IF(VLOOKUP($A188,parlvotes_lh!$A$11:$ZZ$209,66,FALSE)=0,"",VLOOKUP($A188,parlvotes_lh!$A$11:$ZZ$209,66,FALSE)))</f>
        <v/>
      </c>
      <c r="N188" s="234" t="str">
        <f>IF(ISERROR(VLOOKUP($A188,parlvotes_lh!$A$11:$ZZ$209,86,FALSE))=TRUE,"",IF(VLOOKUP($A188,parlvotes_lh!$A$11:$ZZ$209,86,FALSE)=0,"",VLOOKUP($A188,parlvotes_lh!$A$11:$ZZ$209,86,FALSE)))</f>
        <v/>
      </c>
      <c r="O188" s="234" t="str">
        <f>IF(ISERROR(VLOOKUP($A188,parlvotes_lh!$A$11:$ZZ$209,106,FALSE))=TRUE,"",IF(VLOOKUP($A188,parlvotes_lh!$A$11:$ZZ$209,106,FALSE)=0,"",VLOOKUP($A188,parlvotes_lh!$A$11:$ZZ$209,106,FALSE)))</f>
        <v/>
      </c>
      <c r="P188" s="234" t="str">
        <f>IF(ISERROR(VLOOKUP($A188,parlvotes_lh!$A$11:$ZZ$209,126,FALSE))=TRUE,"",IF(VLOOKUP($A188,parlvotes_lh!$A$11:$ZZ$209,126,FALSE)=0,"",VLOOKUP($A188,parlvotes_lh!$A$11:$ZZ$209,126,FALSE)))</f>
        <v/>
      </c>
      <c r="Q188" s="235" t="str">
        <f>IF(ISERROR(VLOOKUP($A188,parlvotes_lh!$A$11:$ZZ$209,146,FALSE))=TRUE,"",IF(VLOOKUP($A188,parlvotes_lh!$A$11:$ZZ$209,146,FALSE)=0,"",VLOOKUP($A188,parlvotes_lh!$A$11:$ZZ$209,146,FALSE)))</f>
        <v/>
      </c>
      <c r="R188" s="235" t="str">
        <f>IF(ISERROR(VLOOKUP($A188,parlvotes_lh!$A$11:$ZZ$209,166,FALSE))=TRUE,"",IF(VLOOKUP($A188,parlvotes_lh!$A$11:$ZZ$209,166,FALSE)=0,"",VLOOKUP($A188,parlvotes_lh!$A$11:$ZZ$209,166,FALSE)))</f>
        <v/>
      </c>
      <c r="S188" s="235" t="str">
        <f>IF(ISERROR(VLOOKUP($A188,parlvotes_lh!$A$11:$ZZ$209,186,FALSE))=TRUE,"",IF(VLOOKUP($A188,parlvotes_lh!$A$11:$ZZ$209,186,FALSE)=0,"",VLOOKUP($A188,parlvotes_lh!$A$11:$ZZ$209,186,FALSE)))</f>
        <v/>
      </c>
      <c r="T188" s="235" t="str">
        <f>IF(ISERROR(VLOOKUP($A188,parlvotes_lh!$A$11:$ZZ$209,206,FALSE))=TRUE,"",IF(VLOOKUP($A188,parlvotes_lh!$A$11:$ZZ$209,206,FALSE)=0,"",VLOOKUP($A188,parlvotes_lh!$A$11:$ZZ$209,206,FALSE)))</f>
        <v/>
      </c>
      <c r="U188" s="235" t="str">
        <f>IF(ISERROR(VLOOKUP($A188,parlvotes_lh!$A$11:$ZZ$209,226,FALSE))=TRUE,"",IF(VLOOKUP($A188,parlvotes_lh!$A$11:$ZZ$209,226,FALSE)=0,"",VLOOKUP($A188,parlvotes_lh!$A$11:$ZZ$209,226,FALSE)))</f>
        <v/>
      </c>
      <c r="V188" s="235" t="str">
        <f>IF(ISERROR(VLOOKUP($A188,parlvotes_lh!$A$11:$ZZ$209,246,FALSE))=TRUE,"",IF(VLOOKUP($A188,parlvotes_lh!$A$11:$ZZ$209,246,FALSE)=0,"",VLOOKUP($A188,parlvotes_lh!$A$11:$ZZ$209,246,FALSE)))</f>
        <v/>
      </c>
      <c r="W188" s="235" t="str">
        <f>IF(ISERROR(VLOOKUP($A188,parlvotes_lh!$A$11:$ZZ$209,266,FALSE))=TRUE,"",IF(VLOOKUP($A188,parlvotes_lh!$A$11:$ZZ$209,266,FALSE)=0,"",VLOOKUP($A188,parlvotes_lh!$A$11:$ZZ$209,266,FALSE)))</f>
        <v/>
      </c>
      <c r="X188" s="235" t="str">
        <f>IF(ISERROR(VLOOKUP($A188,parlvotes_lh!$A$11:$ZZ$209,286,FALSE))=TRUE,"",IF(VLOOKUP($A188,parlvotes_lh!$A$11:$ZZ$209,286,FALSE)=0,"",VLOOKUP($A188,parlvotes_lh!$A$11:$ZZ$209,286,FALSE)))</f>
        <v/>
      </c>
      <c r="Y188" s="235" t="str">
        <f>IF(ISERROR(VLOOKUP($A188,parlvotes_lh!$A$11:$ZZ$209,306,FALSE))=TRUE,"",IF(VLOOKUP($A188,parlvotes_lh!$A$11:$ZZ$209,306,FALSE)=0,"",VLOOKUP($A188,parlvotes_lh!$A$11:$ZZ$209,306,FALSE)))</f>
        <v/>
      </c>
      <c r="Z188" s="235" t="str">
        <f>IF(ISERROR(VLOOKUP($A188,parlvotes_lh!$A$11:$ZZ$209,326,FALSE))=TRUE,"",IF(VLOOKUP($A188,parlvotes_lh!$A$11:$ZZ$209,326,FALSE)=0,"",VLOOKUP($A188,parlvotes_lh!$A$11:$ZZ$209,326,FALSE)))</f>
        <v/>
      </c>
      <c r="AA188" s="235" t="str">
        <f>IF(ISERROR(VLOOKUP($A188,parlvotes_lh!$A$11:$ZZ$209,346,FALSE))=TRUE,"",IF(VLOOKUP($A188,parlvotes_lh!$A$11:$ZZ$209,346,FALSE)=0,"",VLOOKUP($A188,parlvotes_lh!$A$11:$ZZ$209,346,FALSE)))</f>
        <v/>
      </c>
      <c r="AB188" s="235" t="str">
        <f>IF(ISERROR(VLOOKUP($A188,parlvotes_lh!$A$11:$ZZ$209,366,FALSE))=TRUE,"",IF(VLOOKUP($A188,parlvotes_lh!$A$11:$ZZ$209,366,FALSE)=0,"",VLOOKUP($A188,parlvotes_lh!$A$11:$ZZ$209,366,FALSE)))</f>
        <v/>
      </c>
      <c r="AC188" s="235" t="str">
        <f>IF(ISERROR(VLOOKUP($A188,parlvotes_lh!$A$11:$ZZ$209,386,FALSE))=TRUE,"",IF(VLOOKUP($A188,parlvotes_lh!$A$11:$ZZ$209,386,FALSE)=0,"",VLOOKUP($A188,parlvotes_lh!$A$11:$ZZ$209,386,FALSE)))</f>
        <v/>
      </c>
    </row>
    <row r="189" spans="1:29" ht="13.5" customHeight="1">
      <c r="A189" s="229"/>
      <c r="B189" s="127" t="str">
        <f>IF(A189="","",MID(info_weblinks!$C$3,32,3))</f>
        <v/>
      </c>
      <c r="C189" s="127" t="str">
        <f>IF(info_parties!G198="","",info_parties!G198)</f>
        <v/>
      </c>
      <c r="D189" s="127" t="str">
        <f>IF(info_parties!K198="","",info_parties!K198)</f>
        <v/>
      </c>
      <c r="E189" s="127" t="str">
        <f>IF(info_parties!H198="","",info_parties!H198)</f>
        <v/>
      </c>
      <c r="F189" s="230" t="str">
        <f t="shared" si="8"/>
        <v/>
      </c>
      <c r="G189" s="231" t="str">
        <f t="shared" si="9"/>
        <v/>
      </c>
      <c r="H189" s="232" t="str">
        <f t="shared" si="10"/>
        <v/>
      </c>
      <c r="I189" s="233" t="str">
        <f t="shared" si="11"/>
        <v/>
      </c>
      <c r="J189" s="234" t="str">
        <f>IF(ISERROR(VLOOKUP($A189,parlvotes_lh!$A$11:$ZZ$209,6,FALSE))=TRUE,"",IF(VLOOKUP($A189,parlvotes_lh!$A$11:$ZZ$209,6,FALSE)=0,"",VLOOKUP($A189,parlvotes_lh!$A$11:$ZZ$209,6,FALSE)))</f>
        <v/>
      </c>
      <c r="K189" s="234" t="str">
        <f>IF(ISERROR(VLOOKUP($A189,parlvotes_lh!$A$11:$ZZ$209,26,FALSE))=TRUE,"",IF(VLOOKUP($A189,parlvotes_lh!$A$11:$ZZ$209,26,FALSE)=0,"",VLOOKUP($A189,parlvotes_lh!$A$11:$ZZ$209,26,FALSE)))</f>
        <v/>
      </c>
      <c r="L189" s="234" t="str">
        <f>IF(ISERROR(VLOOKUP($A189,parlvotes_lh!$A$11:$ZZ$209,46,FALSE))=TRUE,"",IF(VLOOKUP($A189,parlvotes_lh!$A$11:$ZZ$209,46,FALSE)=0,"",VLOOKUP($A189,parlvotes_lh!$A$11:$ZZ$209,46,FALSE)))</f>
        <v/>
      </c>
      <c r="M189" s="234" t="str">
        <f>IF(ISERROR(VLOOKUP($A189,parlvotes_lh!$A$11:$ZZ$209,66,FALSE))=TRUE,"",IF(VLOOKUP($A189,parlvotes_lh!$A$11:$ZZ$209,66,FALSE)=0,"",VLOOKUP($A189,parlvotes_lh!$A$11:$ZZ$209,66,FALSE)))</f>
        <v/>
      </c>
      <c r="N189" s="234" t="str">
        <f>IF(ISERROR(VLOOKUP($A189,parlvotes_lh!$A$11:$ZZ$209,86,FALSE))=TRUE,"",IF(VLOOKUP($A189,parlvotes_lh!$A$11:$ZZ$209,86,FALSE)=0,"",VLOOKUP($A189,parlvotes_lh!$A$11:$ZZ$209,86,FALSE)))</f>
        <v/>
      </c>
      <c r="O189" s="234" t="str">
        <f>IF(ISERROR(VLOOKUP($A189,parlvotes_lh!$A$11:$ZZ$209,106,FALSE))=TRUE,"",IF(VLOOKUP($A189,parlvotes_lh!$A$11:$ZZ$209,106,FALSE)=0,"",VLOOKUP($A189,parlvotes_lh!$A$11:$ZZ$209,106,FALSE)))</f>
        <v/>
      </c>
      <c r="P189" s="234" t="str">
        <f>IF(ISERROR(VLOOKUP($A189,parlvotes_lh!$A$11:$ZZ$209,126,FALSE))=TRUE,"",IF(VLOOKUP($A189,parlvotes_lh!$A$11:$ZZ$209,126,FALSE)=0,"",VLOOKUP($A189,parlvotes_lh!$A$11:$ZZ$209,126,FALSE)))</f>
        <v/>
      </c>
      <c r="Q189" s="235" t="str">
        <f>IF(ISERROR(VLOOKUP($A189,parlvotes_lh!$A$11:$ZZ$209,146,FALSE))=TRUE,"",IF(VLOOKUP($A189,parlvotes_lh!$A$11:$ZZ$209,146,FALSE)=0,"",VLOOKUP($A189,parlvotes_lh!$A$11:$ZZ$209,146,FALSE)))</f>
        <v/>
      </c>
      <c r="R189" s="235" t="str">
        <f>IF(ISERROR(VLOOKUP($A189,parlvotes_lh!$A$11:$ZZ$209,166,FALSE))=TRUE,"",IF(VLOOKUP($A189,parlvotes_lh!$A$11:$ZZ$209,166,FALSE)=0,"",VLOOKUP($A189,parlvotes_lh!$A$11:$ZZ$209,166,FALSE)))</f>
        <v/>
      </c>
      <c r="S189" s="235" t="str">
        <f>IF(ISERROR(VLOOKUP($A189,parlvotes_lh!$A$11:$ZZ$209,186,FALSE))=TRUE,"",IF(VLOOKUP($A189,parlvotes_lh!$A$11:$ZZ$209,186,FALSE)=0,"",VLOOKUP($A189,parlvotes_lh!$A$11:$ZZ$209,186,FALSE)))</f>
        <v/>
      </c>
      <c r="T189" s="235" t="str">
        <f>IF(ISERROR(VLOOKUP($A189,parlvotes_lh!$A$11:$ZZ$209,206,FALSE))=TRUE,"",IF(VLOOKUP($A189,parlvotes_lh!$A$11:$ZZ$209,206,FALSE)=0,"",VLOOKUP($A189,parlvotes_lh!$A$11:$ZZ$209,206,FALSE)))</f>
        <v/>
      </c>
      <c r="U189" s="235" t="str">
        <f>IF(ISERROR(VLOOKUP($A189,parlvotes_lh!$A$11:$ZZ$209,226,FALSE))=TRUE,"",IF(VLOOKUP($A189,parlvotes_lh!$A$11:$ZZ$209,226,FALSE)=0,"",VLOOKUP($A189,parlvotes_lh!$A$11:$ZZ$209,226,FALSE)))</f>
        <v/>
      </c>
      <c r="V189" s="235" t="str">
        <f>IF(ISERROR(VLOOKUP($A189,parlvotes_lh!$A$11:$ZZ$209,246,FALSE))=TRUE,"",IF(VLOOKUP($A189,parlvotes_lh!$A$11:$ZZ$209,246,FALSE)=0,"",VLOOKUP($A189,parlvotes_lh!$A$11:$ZZ$209,246,FALSE)))</f>
        <v/>
      </c>
      <c r="W189" s="235" t="str">
        <f>IF(ISERROR(VLOOKUP($A189,parlvotes_lh!$A$11:$ZZ$209,266,FALSE))=TRUE,"",IF(VLOOKUP($A189,parlvotes_lh!$A$11:$ZZ$209,266,FALSE)=0,"",VLOOKUP($A189,parlvotes_lh!$A$11:$ZZ$209,266,FALSE)))</f>
        <v/>
      </c>
      <c r="X189" s="235" t="str">
        <f>IF(ISERROR(VLOOKUP($A189,parlvotes_lh!$A$11:$ZZ$209,286,FALSE))=TRUE,"",IF(VLOOKUP($A189,parlvotes_lh!$A$11:$ZZ$209,286,FALSE)=0,"",VLOOKUP($A189,parlvotes_lh!$A$11:$ZZ$209,286,FALSE)))</f>
        <v/>
      </c>
      <c r="Y189" s="235" t="str">
        <f>IF(ISERROR(VLOOKUP($A189,parlvotes_lh!$A$11:$ZZ$209,306,FALSE))=TRUE,"",IF(VLOOKUP($A189,parlvotes_lh!$A$11:$ZZ$209,306,FALSE)=0,"",VLOOKUP($A189,parlvotes_lh!$A$11:$ZZ$209,306,FALSE)))</f>
        <v/>
      </c>
      <c r="Z189" s="235" t="str">
        <f>IF(ISERROR(VLOOKUP($A189,parlvotes_lh!$A$11:$ZZ$209,326,FALSE))=TRUE,"",IF(VLOOKUP($A189,parlvotes_lh!$A$11:$ZZ$209,326,FALSE)=0,"",VLOOKUP($A189,parlvotes_lh!$A$11:$ZZ$209,326,FALSE)))</f>
        <v/>
      </c>
      <c r="AA189" s="235" t="str">
        <f>IF(ISERROR(VLOOKUP($A189,parlvotes_lh!$A$11:$ZZ$209,346,FALSE))=TRUE,"",IF(VLOOKUP($A189,parlvotes_lh!$A$11:$ZZ$209,346,FALSE)=0,"",VLOOKUP($A189,parlvotes_lh!$A$11:$ZZ$209,346,FALSE)))</f>
        <v/>
      </c>
      <c r="AB189" s="235" t="str">
        <f>IF(ISERROR(VLOOKUP($A189,parlvotes_lh!$A$11:$ZZ$209,366,FALSE))=TRUE,"",IF(VLOOKUP($A189,parlvotes_lh!$A$11:$ZZ$209,366,FALSE)=0,"",VLOOKUP($A189,parlvotes_lh!$A$11:$ZZ$209,366,FALSE)))</f>
        <v/>
      </c>
      <c r="AC189" s="235" t="str">
        <f>IF(ISERROR(VLOOKUP($A189,parlvotes_lh!$A$11:$ZZ$209,386,FALSE))=TRUE,"",IF(VLOOKUP($A189,parlvotes_lh!$A$11:$ZZ$209,386,FALSE)=0,"",VLOOKUP($A189,parlvotes_lh!$A$11:$ZZ$209,386,FALSE)))</f>
        <v/>
      </c>
    </row>
    <row r="190" spans="1:29" ht="13.5" customHeight="1">
      <c r="A190" s="229"/>
      <c r="B190" s="127" t="str">
        <f>IF(A190="","",MID(info_weblinks!$C$3,32,3))</f>
        <v/>
      </c>
      <c r="C190" s="127" t="str">
        <f>IF(info_parties!G199="","",info_parties!G199)</f>
        <v/>
      </c>
      <c r="D190" s="127" t="str">
        <f>IF(info_parties!K199="","",info_parties!K199)</f>
        <v/>
      </c>
      <c r="E190" s="127" t="str">
        <f>IF(info_parties!H199="","",info_parties!H199)</f>
        <v/>
      </c>
      <c r="F190" s="230" t="str">
        <f t="shared" si="8"/>
        <v/>
      </c>
      <c r="G190" s="231" t="str">
        <f t="shared" si="9"/>
        <v/>
      </c>
      <c r="H190" s="232" t="str">
        <f t="shared" si="10"/>
        <v/>
      </c>
      <c r="I190" s="233" t="str">
        <f t="shared" si="11"/>
        <v/>
      </c>
      <c r="J190" s="234" t="str">
        <f>IF(ISERROR(VLOOKUP($A190,parlvotes_lh!$A$11:$ZZ$209,6,FALSE))=TRUE,"",IF(VLOOKUP($A190,parlvotes_lh!$A$11:$ZZ$209,6,FALSE)=0,"",VLOOKUP($A190,parlvotes_lh!$A$11:$ZZ$209,6,FALSE)))</f>
        <v/>
      </c>
      <c r="K190" s="234" t="str">
        <f>IF(ISERROR(VLOOKUP($A190,parlvotes_lh!$A$11:$ZZ$209,26,FALSE))=TRUE,"",IF(VLOOKUP($A190,parlvotes_lh!$A$11:$ZZ$209,26,FALSE)=0,"",VLOOKUP($A190,parlvotes_lh!$A$11:$ZZ$209,26,FALSE)))</f>
        <v/>
      </c>
      <c r="L190" s="234" t="str">
        <f>IF(ISERROR(VLOOKUP($A190,parlvotes_lh!$A$11:$ZZ$209,46,FALSE))=TRUE,"",IF(VLOOKUP($A190,parlvotes_lh!$A$11:$ZZ$209,46,FALSE)=0,"",VLOOKUP($A190,parlvotes_lh!$A$11:$ZZ$209,46,FALSE)))</f>
        <v/>
      </c>
      <c r="M190" s="234" t="str">
        <f>IF(ISERROR(VLOOKUP($A190,parlvotes_lh!$A$11:$ZZ$209,66,FALSE))=TRUE,"",IF(VLOOKUP($A190,parlvotes_lh!$A$11:$ZZ$209,66,FALSE)=0,"",VLOOKUP($A190,parlvotes_lh!$A$11:$ZZ$209,66,FALSE)))</f>
        <v/>
      </c>
      <c r="N190" s="234" t="str">
        <f>IF(ISERROR(VLOOKUP($A190,parlvotes_lh!$A$11:$ZZ$209,86,FALSE))=TRUE,"",IF(VLOOKUP($A190,parlvotes_lh!$A$11:$ZZ$209,86,FALSE)=0,"",VLOOKUP($A190,parlvotes_lh!$A$11:$ZZ$209,86,FALSE)))</f>
        <v/>
      </c>
      <c r="O190" s="234" t="str">
        <f>IF(ISERROR(VLOOKUP($A190,parlvotes_lh!$A$11:$ZZ$209,106,FALSE))=TRUE,"",IF(VLOOKUP($A190,parlvotes_lh!$A$11:$ZZ$209,106,FALSE)=0,"",VLOOKUP($A190,parlvotes_lh!$A$11:$ZZ$209,106,FALSE)))</f>
        <v/>
      </c>
      <c r="P190" s="234" t="str">
        <f>IF(ISERROR(VLOOKUP($A190,parlvotes_lh!$A$11:$ZZ$209,126,FALSE))=TRUE,"",IF(VLOOKUP($A190,parlvotes_lh!$A$11:$ZZ$209,126,FALSE)=0,"",VLOOKUP($A190,parlvotes_lh!$A$11:$ZZ$209,126,FALSE)))</f>
        <v/>
      </c>
      <c r="Q190" s="235" t="str">
        <f>IF(ISERROR(VLOOKUP($A190,parlvotes_lh!$A$11:$ZZ$209,146,FALSE))=TRUE,"",IF(VLOOKUP($A190,parlvotes_lh!$A$11:$ZZ$209,146,FALSE)=0,"",VLOOKUP($A190,parlvotes_lh!$A$11:$ZZ$209,146,FALSE)))</f>
        <v/>
      </c>
      <c r="R190" s="235" t="str">
        <f>IF(ISERROR(VLOOKUP($A190,parlvotes_lh!$A$11:$ZZ$209,166,FALSE))=TRUE,"",IF(VLOOKUP($A190,parlvotes_lh!$A$11:$ZZ$209,166,FALSE)=0,"",VLOOKUP($A190,parlvotes_lh!$A$11:$ZZ$209,166,FALSE)))</f>
        <v/>
      </c>
      <c r="S190" s="235" t="str">
        <f>IF(ISERROR(VLOOKUP($A190,parlvotes_lh!$A$11:$ZZ$209,186,FALSE))=TRUE,"",IF(VLOOKUP($A190,parlvotes_lh!$A$11:$ZZ$209,186,FALSE)=0,"",VLOOKUP($A190,parlvotes_lh!$A$11:$ZZ$209,186,FALSE)))</f>
        <v/>
      </c>
      <c r="T190" s="235" t="str">
        <f>IF(ISERROR(VLOOKUP($A190,parlvotes_lh!$A$11:$ZZ$209,206,FALSE))=TRUE,"",IF(VLOOKUP($A190,parlvotes_lh!$A$11:$ZZ$209,206,FALSE)=0,"",VLOOKUP($A190,parlvotes_lh!$A$11:$ZZ$209,206,FALSE)))</f>
        <v/>
      </c>
      <c r="U190" s="235" t="str">
        <f>IF(ISERROR(VLOOKUP($A190,parlvotes_lh!$A$11:$ZZ$209,226,FALSE))=TRUE,"",IF(VLOOKUP($A190,parlvotes_lh!$A$11:$ZZ$209,226,FALSE)=0,"",VLOOKUP($A190,parlvotes_lh!$A$11:$ZZ$209,226,FALSE)))</f>
        <v/>
      </c>
      <c r="V190" s="235" t="str">
        <f>IF(ISERROR(VLOOKUP($A190,parlvotes_lh!$A$11:$ZZ$209,246,FALSE))=TRUE,"",IF(VLOOKUP($A190,parlvotes_lh!$A$11:$ZZ$209,246,FALSE)=0,"",VLOOKUP($A190,parlvotes_lh!$A$11:$ZZ$209,246,FALSE)))</f>
        <v/>
      </c>
      <c r="W190" s="235" t="str">
        <f>IF(ISERROR(VLOOKUP($A190,parlvotes_lh!$A$11:$ZZ$209,266,FALSE))=TRUE,"",IF(VLOOKUP($A190,parlvotes_lh!$A$11:$ZZ$209,266,FALSE)=0,"",VLOOKUP($A190,parlvotes_lh!$A$11:$ZZ$209,266,FALSE)))</f>
        <v/>
      </c>
      <c r="X190" s="235" t="str">
        <f>IF(ISERROR(VLOOKUP($A190,parlvotes_lh!$A$11:$ZZ$209,286,FALSE))=TRUE,"",IF(VLOOKUP($A190,parlvotes_lh!$A$11:$ZZ$209,286,FALSE)=0,"",VLOOKUP($A190,parlvotes_lh!$A$11:$ZZ$209,286,FALSE)))</f>
        <v/>
      </c>
      <c r="Y190" s="235" t="str">
        <f>IF(ISERROR(VLOOKUP($A190,parlvotes_lh!$A$11:$ZZ$209,306,FALSE))=TRUE,"",IF(VLOOKUP($A190,parlvotes_lh!$A$11:$ZZ$209,306,FALSE)=0,"",VLOOKUP($A190,parlvotes_lh!$A$11:$ZZ$209,306,FALSE)))</f>
        <v/>
      </c>
      <c r="Z190" s="235" t="str">
        <f>IF(ISERROR(VLOOKUP($A190,parlvotes_lh!$A$11:$ZZ$209,326,FALSE))=TRUE,"",IF(VLOOKUP($A190,parlvotes_lh!$A$11:$ZZ$209,326,FALSE)=0,"",VLOOKUP($A190,parlvotes_lh!$A$11:$ZZ$209,326,FALSE)))</f>
        <v/>
      </c>
      <c r="AA190" s="235" t="str">
        <f>IF(ISERROR(VLOOKUP($A190,parlvotes_lh!$A$11:$ZZ$209,346,FALSE))=TRUE,"",IF(VLOOKUP($A190,parlvotes_lh!$A$11:$ZZ$209,346,FALSE)=0,"",VLOOKUP($A190,parlvotes_lh!$A$11:$ZZ$209,346,FALSE)))</f>
        <v/>
      </c>
      <c r="AB190" s="235" t="str">
        <f>IF(ISERROR(VLOOKUP($A190,parlvotes_lh!$A$11:$ZZ$209,366,FALSE))=TRUE,"",IF(VLOOKUP($A190,parlvotes_lh!$A$11:$ZZ$209,366,FALSE)=0,"",VLOOKUP($A190,parlvotes_lh!$A$11:$ZZ$209,366,FALSE)))</f>
        <v/>
      </c>
      <c r="AC190" s="235" t="str">
        <f>IF(ISERROR(VLOOKUP($A190,parlvotes_lh!$A$11:$ZZ$209,386,FALSE))=TRUE,"",IF(VLOOKUP($A190,parlvotes_lh!$A$11:$ZZ$209,386,FALSE)=0,"",VLOOKUP($A190,parlvotes_lh!$A$11:$ZZ$209,386,FALSE)))</f>
        <v/>
      </c>
    </row>
    <row r="191" spans="1:29" ht="13.5" customHeight="1">
      <c r="A191" s="229"/>
      <c r="B191" s="127" t="str">
        <f>IF(A191="","",MID(info_weblinks!$C$3,32,3))</f>
        <v/>
      </c>
      <c r="C191" s="127" t="str">
        <f>IF(info_parties!G200="","",info_parties!G200)</f>
        <v/>
      </c>
      <c r="D191" s="127" t="str">
        <f>IF(info_parties!K200="","",info_parties!K200)</f>
        <v/>
      </c>
      <c r="E191" s="127" t="str">
        <f>IF(info_parties!H200="","",info_parties!H200)</f>
        <v/>
      </c>
      <c r="F191" s="230" t="str">
        <f t="shared" si="8"/>
        <v/>
      </c>
      <c r="G191" s="231" t="str">
        <f t="shared" si="9"/>
        <v/>
      </c>
      <c r="H191" s="232" t="str">
        <f t="shared" si="10"/>
        <v/>
      </c>
      <c r="I191" s="233" t="str">
        <f t="shared" si="11"/>
        <v/>
      </c>
      <c r="J191" s="234" t="str">
        <f>IF(ISERROR(VLOOKUP($A191,parlvotes_lh!$A$11:$ZZ$209,6,FALSE))=TRUE,"",IF(VLOOKUP($A191,parlvotes_lh!$A$11:$ZZ$209,6,FALSE)=0,"",VLOOKUP($A191,parlvotes_lh!$A$11:$ZZ$209,6,FALSE)))</f>
        <v/>
      </c>
      <c r="K191" s="234" t="str">
        <f>IF(ISERROR(VLOOKUP($A191,parlvotes_lh!$A$11:$ZZ$209,26,FALSE))=TRUE,"",IF(VLOOKUP($A191,parlvotes_lh!$A$11:$ZZ$209,26,FALSE)=0,"",VLOOKUP($A191,parlvotes_lh!$A$11:$ZZ$209,26,FALSE)))</f>
        <v/>
      </c>
      <c r="L191" s="234" t="str">
        <f>IF(ISERROR(VLOOKUP($A191,parlvotes_lh!$A$11:$ZZ$209,46,FALSE))=TRUE,"",IF(VLOOKUP($A191,parlvotes_lh!$A$11:$ZZ$209,46,FALSE)=0,"",VLOOKUP($A191,parlvotes_lh!$A$11:$ZZ$209,46,FALSE)))</f>
        <v/>
      </c>
      <c r="M191" s="234" t="str">
        <f>IF(ISERROR(VLOOKUP($A191,parlvotes_lh!$A$11:$ZZ$209,66,FALSE))=TRUE,"",IF(VLOOKUP($A191,parlvotes_lh!$A$11:$ZZ$209,66,FALSE)=0,"",VLOOKUP($A191,parlvotes_lh!$A$11:$ZZ$209,66,FALSE)))</f>
        <v/>
      </c>
      <c r="N191" s="234" t="str">
        <f>IF(ISERROR(VLOOKUP($A191,parlvotes_lh!$A$11:$ZZ$209,86,FALSE))=TRUE,"",IF(VLOOKUP($A191,parlvotes_lh!$A$11:$ZZ$209,86,FALSE)=0,"",VLOOKUP($A191,parlvotes_lh!$A$11:$ZZ$209,86,FALSE)))</f>
        <v/>
      </c>
      <c r="O191" s="234" t="str">
        <f>IF(ISERROR(VLOOKUP($A191,parlvotes_lh!$A$11:$ZZ$209,106,FALSE))=TRUE,"",IF(VLOOKUP($A191,parlvotes_lh!$A$11:$ZZ$209,106,FALSE)=0,"",VLOOKUP($A191,parlvotes_lh!$A$11:$ZZ$209,106,FALSE)))</f>
        <v/>
      </c>
      <c r="P191" s="234" t="str">
        <f>IF(ISERROR(VLOOKUP($A191,parlvotes_lh!$A$11:$ZZ$209,126,FALSE))=TRUE,"",IF(VLOOKUP($A191,parlvotes_lh!$A$11:$ZZ$209,126,FALSE)=0,"",VLOOKUP($A191,parlvotes_lh!$A$11:$ZZ$209,126,FALSE)))</f>
        <v/>
      </c>
      <c r="Q191" s="235" t="str">
        <f>IF(ISERROR(VLOOKUP($A191,parlvotes_lh!$A$11:$ZZ$209,146,FALSE))=TRUE,"",IF(VLOOKUP($A191,parlvotes_lh!$A$11:$ZZ$209,146,FALSE)=0,"",VLOOKUP($A191,parlvotes_lh!$A$11:$ZZ$209,146,FALSE)))</f>
        <v/>
      </c>
      <c r="R191" s="235" t="str">
        <f>IF(ISERROR(VLOOKUP($A191,parlvotes_lh!$A$11:$ZZ$209,166,FALSE))=TRUE,"",IF(VLOOKUP($A191,parlvotes_lh!$A$11:$ZZ$209,166,FALSE)=0,"",VLOOKUP($A191,parlvotes_lh!$A$11:$ZZ$209,166,FALSE)))</f>
        <v/>
      </c>
      <c r="S191" s="235" t="str">
        <f>IF(ISERROR(VLOOKUP($A191,parlvotes_lh!$A$11:$ZZ$209,186,FALSE))=TRUE,"",IF(VLOOKUP($A191,parlvotes_lh!$A$11:$ZZ$209,186,FALSE)=0,"",VLOOKUP($A191,parlvotes_lh!$A$11:$ZZ$209,186,FALSE)))</f>
        <v/>
      </c>
      <c r="T191" s="235" t="str">
        <f>IF(ISERROR(VLOOKUP($A191,parlvotes_lh!$A$11:$ZZ$209,206,FALSE))=TRUE,"",IF(VLOOKUP($A191,parlvotes_lh!$A$11:$ZZ$209,206,FALSE)=0,"",VLOOKUP($A191,parlvotes_lh!$A$11:$ZZ$209,206,FALSE)))</f>
        <v/>
      </c>
      <c r="U191" s="235" t="str">
        <f>IF(ISERROR(VLOOKUP($A191,parlvotes_lh!$A$11:$ZZ$209,226,FALSE))=TRUE,"",IF(VLOOKUP($A191,parlvotes_lh!$A$11:$ZZ$209,226,FALSE)=0,"",VLOOKUP($A191,parlvotes_lh!$A$11:$ZZ$209,226,FALSE)))</f>
        <v/>
      </c>
      <c r="V191" s="235" t="str">
        <f>IF(ISERROR(VLOOKUP($A191,parlvotes_lh!$A$11:$ZZ$209,246,FALSE))=TRUE,"",IF(VLOOKUP($A191,parlvotes_lh!$A$11:$ZZ$209,246,FALSE)=0,"",VLOOKUP($A191,parlvotes_lh!$A$11:$ZZ$209,246,FALSE)))</f>
        <v/>
      </c>
      <c r="W191" s="235" t="str">
        <f>IF(ISERROR(VLOOKUP($A191,parlvotes_lh!$A$11:$ZZ$209,266,FALSE))=TRUE,"",IF(VLOOKUP($A191,parlvotes_lh!$A$11:$ZZ$209,266,FALSE)=0,"",VLOOKUP($A191,parlvotes_lh!$A$11:$ZZ$209,266,FALSE)))</f>
        <v/>
      </c>
      <c r="X191" s="235" t="str">
        <f>IF(ISERROR(VLOOKUP($A191,parlvotes_lh!$A$11:$ZZ$209,286,FALSE))=TRUE,"",IF(VLOOKUP($A191,parlvotes_lh!$A$11:$ZZ$209,286,FALSE)=0,"",VLOOKUP($A191,parlvotes_lh!$A$11:$ZZ$209,286,FALSE)))</f>
        <v/>
      </c>
      <c r="Y191" s="235" t="str">
        <f>IF(ISERROR(VLOOKUP($A191,parlvotes_lh!$A$11:$ZZ$209,306,FALSE))=TRUE,"",IF(VLOOKUP($A191,parlvotes_lh!$A$11:$ZZ$209,306,FALSE)=0,"",VLOOKUP($A191,parlvotes_lh!$A$11:$ZZ$209,306,FALSE)))</f>
        <v/>
      </c>
      <c r="Z191" s="235" t="str">
        <f>IF(ISERROR(VLOOKUP($A191,parlvotes_lh!$A$11:$ZZ$209,326,FALSE))=TRUE,"",IF(VLOOKUP($A191,parlvotes_lh!$A$11:$ZZ$209,326,FALSE)=0,"",VLOOKUP($A191,parlvotes_lh!$A$11:$ZZ$209,326,FALSE)))</f>
        <v/>
      </c>
      <c r="AA191" s="235" t="str">
        <f>IF(ISERROR(VLOOKUP($A191,parlvotes_lh!$A$11:$ZZ$209,346,FALSE))=TRUE,"",IF(VLOOKUP($A191,parlvotes_lh!$A$11:$ZZ$209,346,FALSE)=0,"",VLOOKUP($A191,parlvotes_lh!$A$11:$ZZ$209,346,FALSE)))</f>
        <v/>
      </c>
      <c r="AB191" s="235" t="str">
        <f>IF(ISERROR(VLOOKUP($A191,parlvotes_lh!$A$11:$ZZ$209,366,FALSE))=TRUE,"",IF(VLOOKUP($A191,parlvotes_lh!$A$11:$ZZ$209,366,FALSE)=0,"",VLOOKUP($A191,parlvotes_lh!$A$11:$ZZ$209,366,FALSE)))</f>
        <v/>
      </c>
      <c r="AC191" s="235" t="str">
        <f>IF(ISERROR(VLOOKUP($A191,parlvotes_lh!$A$11:$ZZ$209,386,FALSE))=TRUE,"",IF(VLOOKUP($A191,parlvotes_lh!$A$11:$ZZ$209,386,FALSE)=0,"",VLOOKUP($A191,parlvotes_lh!$A$11:$ZZ$209,386,FALSE)))</f>
        <v/>
      </c>
    </row>
    <row r="192" spans="1:29" ht="13.5" customHeight="1">
      <c r="A192" s="229"/>
      <c r="B192" s="127" t="str">
        <f>IF(A192="","",MID(info_weblinks!$C$3,32,3))</f>
        <v/>
      </c>
      <c r="C192" s="127" t="str">
        <f>IF(info_parties!G201="","",info_parties!G201)</f>
        <v/>
      </c>
      <c r="D192" s="127" t="str">
        <f>IF(info_parties!K201="","",info_parties!K201)</f>
        <v/>
      </c>
      <c r="E192" s="127" t="str">
        <f>IF(info_parties!H201="","",info_parties!H201)</f>
        <v/>
      </c>
      <c r="F192" s="230" t="str">
        <f t="shared" si="8"/>
        <v/>
      </c>
      <c r="G192" s="231" t="str">
        <f t="shared" si="9"/>
        <v/>
      </c>
      <c r="H192" s="232" t="str">
        <f t="shared" si="10"/>
        <v/>
      </c>
      <c r="I192" s="233" t="str">
        <f t="shared" si="11"/>
        <v/>
      </c>
      <c r="J192" s="234" t="str">
        <f>IF(ISERROR(VLOOKUP($A192,parlvotes_lh!$A$11:$ZZ$209,6,FALSE))=TRUE,"",IF(VLOOKUP($A192,parlvotes_lh!$A$11:$ZZ$209,6,FALSE)=0,"",VLOOKUP($A192,parlvotes_lh!$A$11:$ZZ$209,6,FALSE)))</f>
        <v/>
      </c>
      <c r="K192" s="234" t="str">
        <f>IF(ISERROR(VLOOKUP($A192,parlvotes_lh!$A$11:$ZZ$209,26,FALSE))=TRUE,"",IF(VLOOKUP($A192,parlvotes_lh!$A$11:$ZZ$209,26,FALSE)=0,"",VLOOKUP($A192,parlvotes_lh!$A$11:$ZZ$209,26,FALSE)))</f>
        <v/>
      </c>
      <c r="L192" s="234" t="str">
        <f>IF(ISERROR(VLOOKUP($A192,parlvotes_lh!$A$11:$ZZ$209,46,FALSE))=TRUE,"",IF(VLOOKUP($A192,parlvotes_lh!$A$11:$ZZ$209,46,FALSE)=0,"",VLOOKUP($A192,parlvotes_lh!$A$11:$ZZ$209,46,FALSE)))</f>
        <v/>
      </c>
      <c r="M192" s="234" t="str">
        <f>IF(ISERROR(VLOOKUP($A192,parlvotes_lh!$A$11:$ZZ$209,66,FALSE))=TRUE,"",IF(VLOOKUP($A192,parlvotes_lh!$A$11:$ZZ$209,66,FALSE)=0,"",VLOOKUP($A192,parlvotes_lh!$A$11:$ZZ$209,66,FALSE)))</f>
        <v/>
      </c>
      <c r="N192" s="234" t="str">
        <f>IF(ISERROR(VLOOKUP($A192,parlvotes_lh!$A$11:$ZZ$209,86,FALSE))=TRUE,"",IF(VLOOKUP($A192,parlvotes_lh!$A$11:$ZZ$209,86,FALSE)=0,"",VLOOKUP($A192,parlvotes_lh!$A$11:$ZZ$209,86,FALSE)))</f>
        <v/>
      </c>
      <c r="O192" s="234" t="str">
        <f>IF(ISERROR(VLOOKUP($A192,parlvotes_lh!$A$11:$ZZ$209,106,FALSE))=TRUE,"",IF(VLOOKUP($A192,parlvotes_lh!$A$11:$ZZ$209,106,FALSE)=0,"",VLOOKUP($A192,parlvotes_lh!$A$11:$ZZ$209,106,FALSE)))</f>
        <v/>
      </c>
      <c r="P192" s="234" t="str">
        <f>IF(ISERROR(VLOOKUP($A192,parlvotes_lh!$A$11:$ZZ$209,126,FALSE))=TRUE,"",IF(VLOOKUP($A192,parlvotes_lh!$A$11:$ZZ$209,126,FALSE)=0,"",VLOOKUP($A192,parlvotes_lh!$A$11:$ZZ$209,126,FALSE)))</f>
        <v/>
      </c>
      <c r="Q192" s="235" t="str">
        <f>IF(ISERROR(VLOOKUP($A192,parlvotes_lh!$A$11:$ZZ$209,146,FALSE))=TRUE,"",IF(VLOOKUP($A192,parlvotes_lh!$A$11:$ZZ$209,146,FALSE)=0,"",VLOOKUP($A192,parlvotes_lh!$A$11:$ZZ$209,146,FALSE)))</f>
        <v/>
      </c>
      <c r="R192" s="235" t="str">
        <f>IF(ISERROR(VLOOKUP($A192,parlvotes_lh!$A$11:$ZZ$209,166,FALSE))=TRUE,"",IF(VLOOKUP($A192,parlvotes_lh!$A$11:$ZZ$209,166,FALSE)=0,"",VLOOKUP($A192,parlvotes_lh!$A$11:$ZZ$209,166,FALSE)))</f>
        <v/>
      </c>
      <c r="S192" s="235" t="str">
        <f>IF(ISERROR(VLOOKUP($A192,parlvotes_lh!$A$11:$ZZ$209,186,FALSE))=TRUE,"",IF(VLOOKUP($A192,parlvotes_lh!$A$11:$ZZ$209,186,FALSE)=0,"",VLOOKUP($A192,parlvotes_lh!$A$11:$ZZ$209,186,FALSE)))</f>
        <v/>
      </c>
      <c r="T192" s="235" t="str">
        <f>IF(ISERROR(VLOOKUP($A192,parlvotes_lh!$A$11:$ZZ$209,206,FALSE))=TRUE,"",IF(VLOOKUP($A192,parlvotes_lh!$A$11:$ZZ$209,206,FALSE)=0,"",VLOOKUP($A192,parlvotes_lh!$A$11:$ZZ$209,206,FALSE)))</f>
        <v/>
      </c>
      <c r="U192" s="235" t="str">
        <f>IF(ISERROR(VLOOKUP($A192,parlvotes_lh!$A$11:$ZZ$209,226,FALSE))=TRUE,"",IF(VLOOKUP($A192,parlvotes_lh!$A$11:$ZZ$209,226,FALSE)=0,"",VLOOKUP($A192,parlvotes_lh!$A$11:$ZZ$209,226,FALSE)))</f>
        <v/>
      </c>
      <c r="V192" s="235" t="str">
        <f>IF(ISERROR(VLOOKUP($A192,parlvotes_lh!$A$11:$ZZ$209,246,FALSE))=TRUE,"",IF(VLOOKUP($A192,parlvotes_lh!$A$11:$ZZ$209,246,FALSE)=0,"",VLOOKUP($A192,parlvotes_lh!$A$11:$ZZ$209,246,FALSE)))</f>
        <v/>
      </c>
      <c r="W192" s="235" t="str">
        <f>IF(ISERROR(VLOOKUP($A192,parlvotes_lh!$A$11:$ZZ$209,266,FALSE))=TRUE,"",IF(VLOOKUP($A192,parlvotes_lh!$A$11:$ZZ$209,266,FALSE)=0,"",VLOOKUP($A192,parlvotes_lh!$A$11:$ZZ$209,266,FALSE)))</f>
        <v/>
      </c>
      <c r="X192" s="235" t="str">
        <f>IF(ISERROR(VLOOKUP($A192,parlvotes_lh!$A$11:$ZZ$209,286,FALSE))=TRUE,"",IF(VLOOKUP($A192,parlvotes_lh!$A$11:$ZZ$209,286,FALSE)=0,"",VLOOKUP($A192,parlvotes_lh!$A$11:$ZZ$209,286,FALSE)))</f>
        <v/>
      </c>
      <c r="Y192" s="235" t="str">
        <f>IF(ISERROR(VLOOKUP($A192,parlvotes_lh!$A$11:$ZZ$209,306,FALSE))=TRUE,"",IF(VLOOKUP($A192,parlvotes_lh!$A$11:$ZZ$209,306,FALSE)=0,"",VLOOKUP($A192,parlvotes_lh!$A$11:$ZZ$209,306,FALSE)))</f>
        <v/>
      </c>
      <c r="Z192" s="235" t="str">
        <f>IF(ISERROR(VLOOKUP($A192,parlvotes_lh!$A$11:$ZZ$209,326,FALSE))=TRUE,"",IF(VLOOKUP($A192,parlvotes_lh!$A$11:$ZZ$209,326,FALSE)=0,"",VLOOKUP($A192,parlvotes_lh!$A$11:$ZZ$209,326,FALSE)))</f>
        <v/>
      </c>
      <c r="AA192" s="235" t="str">
        <f>IF(ISERROR(VLOOKUP($A192,parlvotes_lh!$A$11:$ZZ$209,346,FALSE))=TRUE,"",IF(VLOOKUP($A192,parlvotes_lh!$A$11:$ZZ$209,346,FALSE)=0,"",VLOOKUP($A192,parlvotes_lh!$A$11:$ZZ$209,346,FALSE)))</f>
        <v/>
      </c>
      <c r="AB192" s="235" t="str">
        <f>IF(ISERROR(VLOOKUP($A192,parlvotes_lh!$A$11:$ZZ$209,366,FALSE))=TRUE,"",IF(VLOOKUP($A192,parlvotes_lh!$A$11:$ZZ$209,366,FALSE)=0,"",VLOOKUP($A192,parlvotes_lh!$A$11:$ZZ$209,366,FALSE)))</f>
        <v/>
      </c>
      <c r="AC192" s="235" t="str">
        <f>IF(ISERROR(VLOOKUP($A192,parlvotes_lh!$A$11:$ZZ$209,386,FALSE))=TRUE,"",IF(VLOOKUP($A192,parlvotes_lh!$A$11:$ZZ$209,386,FALSE)=0,"",VLOOKUP($A192,parlvotes_lh!$A$11:$ZZ$209,386,FALSE)))</f>
        <v/>
      </c>
    </row>
    <row r="193" spans="1:29" ht="13.5" customHeight="1">
      <c r="A193" s="229"/>
      <c r="B193" s="127" t="str">
        <f>IF(A193="","",MID(info_weblinks!$C$3,32,3))</f>
        <v/>
      </c>
      <c r="C193" s="127" t="str">
        <f>IF(info_parties!G202="","",info_parties!G202)</f>
        <v/>
      </c>
      <c r="D193" s="127" t="str">
        <f>IF(info_parties!K202="","",info_parties!K202)</f>
        <v/>
      </c>
      <c r="E193" s="127" t="str">
        <f>IF(info_parties!H202="","",info_parties!H202)</f>
        <v/>
      </c>
      <c r="F193" s="230" t="str">
        <f t="shared" si="8"/>
        <v/>
      </c>
      <c r="G193" s="231" t="str">
        <f t="shared" si="9"/>
        <v/>
      </c>
      <c r="H193" s="232" t="str">
        <f t="shared" si="10"/>
        <v/>
      </c>
      <c r="I193" s="233" t="str">
        <f t="shared" si="11"/>
        <v/>
      </c>
      <c r="J193" s="234" t="str">
        <f>IF(ISERROR(VLOOKUP($A193,parlvotes_lh!$A$11:$ZZ$209,6,FALSE))=TRUE,"",IF(VLOOKUP($A193,parlvotes_lh!$A$11:$ZZ$209,6,FALSE)=0,"",VLOOKUP($A193,parlvotes_lh!$A$11:$ZZ$209,6,FALSE)))</f>
        <v/>
      </c>
      <c r="K193" s="234" t="str">
        <f>IF(ISERROR(VLOOKUP($A193,parlvotes_lh!$A$11:$ZZ$209,26,FALSE))=TRUE,"",IF(VLOOKUP($A193,parlvotes_lh!$A$11:$ZZ$209,26,FALSE)=0,"",VLOOKUP($A193,parlvotes_lh!$A$11:$ZZ$209,26,FALSE)))</f>
        <v/>
      </c>
      <c r="L193" s="234" t="str">
        <f>IF(ISERROR(VLOOKUP($A193,parlvotes_lh!$A$11:$ZZ$209,46,FALSE))=TRUE,"",IF(VLOOKUP($A193,parlvotes_lh!$A$11:$ZZ$209,46,FALSE)=0,"",VLOOKUP($A193,parlvotes_lh!$A$11:$ZZ$209,46,FALSE)))</f>
        <v/>
      </c>
      <c r="M193" s="234" t="str">
        <f>IF(ISERROR(VLOOKUP($A193,parlvotes_lh!$A$11:$ZZ$209,66,FALSE))=TRUE,"",IF(VLOOKUP($A193,parlvotes_lh!$A$11:$ZZ$209,66,FALSE)=0,"",VLOOKUP($A193,parlvotes_lh!$A$11:$ZZ$209,66,FALSE)))</f>
        <v/>
      </c>
      <c r="N193" s="234" t="str">
        <f>IF(ISERROR(VLOOKUP($A193,parlvotes_lh!$A$11:$ZZ$209,86,FALSE))=TRUE,"",IF(VLOOKUP($A193,parlvotes_lh!$A$11:$ZZ$209,86,FALSE)=0,"",VLOOKUP($A193,parlvotes_lh!$A$11:$ZZ$209,86,FALSE)))</f>
        <v/>
      </c>
      <c r="O193" s="234" t="str">
        <f>IF(ISERROR(VLOOKUP($A193,parlvotes_lh!$A$11:$ZZ$209,106,FALSE))=TRUE,"",IF(VLOOKUP($A193,parlvotes_lh!$A$11:$ZZ$209,106,FALSE)=0,"",VLOOKUP($A193,parlvotes_lh!$A$11:$ZZ$209,106,FALSE)))</f>
        <v/>
      </c>
      <c r="P193" s="234" t="str">
        <f>IF(ISERROR(VLOOKUP($A193,parlvotes_lh!$A$11:$ZZ$209,126,FALSE))=TRUE,"",IF(VLOOKUP($A193,parlvotes_lh!$A$11:$ZZ$209,126,FALSE)=0,"",VLOOKUP($A193,parlvotes_lh!$A$11:$ZZ$209,126,FALSE)))</f>
        <v/>
      </c>
      <c r="Q193" s="235" t="str">
        <f>IF(ISERROR(VLOOKUP($A193,parlvotes_lh!$A$11:$ZZ$209,146,FALSE))=TRUE,"",IF(VLOOKUP($A193,parlvotes_lh!$A$11:$ZZ$209,146,FALSE)=0,"",VLOOKUP($A193,parlvotes_lh!$A$11:$ZZ$209,146,FALSE)))</f>
        <v/>
      </c>
      <c r="R193" s="235" t="str">
        <f>IF(ISERROR(VLOOKUP($A193,parlvotes_lh!$A$11:$ZZ$209,166,FALSE))=TRUE,"",IF(VLOOKUP($A193,parlvotes_lh!$A$11:$ZZ$209,166,FALSE)=0,"",VLOOKUP($A193,parlvotes_lh!$A$11:$ZZ$209,166,FALSE)))</f>
        <v/>
      </c>
      <c r="S193" s="235" t="str">
        <f>IF(ISERROR(VLOOKUP($A193,parlvotes_lh!$A$11:$ZZ$209,186,FALSE))=TRUE,"",IF(VLOOKUP($A193,parlvotes_lh!$A$11:$ZZ$209,186,FALSE)=0,"",VLOOKUP($A193,parlvotes_lh!$A$11:$ZZ$209,186,FALSE)))</f>
        <v/>
      </c>
      <c r="T193" s="235" t="str">
        <f>IF(ISERROR(VLOOKUP($A193,parlvotes_lh!$A$11:$ZZ$209,206,FALSE))=TRUE,"",IF(VLOOKUP($A193,parlvotes_lh!$A$11:$ZZ$209,206,FALSE)=0,"",VLOOKUP($A193,parlvotes_lh!$A$11:$ZZ$209,206,FALSE)))</f>
        <v/>
      </c>
      <c r="U193" s="235" t="str">
        <f>IF(ISERROR(VLOOKUP($A193,parlvotes_lh!$A$11:$ZZ$209,226,FALSE))=TRUE,"",IF(VLOOKUP($A193,parlvotes_lh!$A$11:$ZZ$209,226,FALSE)=0,"",VLOOKUP($A193,parlvotes_lh!$A$11:$ZZ$209,226,FALSE)))</f>
        <v/>
      </c>
      <c r="V193" s="235" t="str">
        <f>IF(ISERROR(VLOOKUP($A193,parlvotes_lh!$A$11:$ZZ$209,246,FALSE))=TRUE,"",IF(VLOOKUP($A193,parlvotes_lh!$A$11:$ZZ$209,246,FALSE)=0,"",VLOOKUP($A193,parlvotes_lh!$A$11:$ZZ$209,246,FALSE)))</f>
        <v/>
      </c>
      <c r="W193" s="235" t="str">
        <f>IF(ISERROR(VLOOKUP($A193,parlvotes_lh!$A$11:$ZZ$209,266,FALSE))=TRUE,"",IF(VLOOKUP($A193,parlvotes_lh!$A$11:$ZZ$209,266,FALSE)=0,"",VLOOKUP($A193,parlvotes_lh!$A$11:$ZZ$209,266,FALSE)))</f>
        <v/>
      </c>
      <c r="X193" s="235" t="str">
        <f>IF(ISERROR(VLOOKUP($A193,parlvotes_lh!$A$11:$ZZ$209,286,FALSE))=TRUE,"",IF(VLOOKUP($A193,parlvotes_lh!$A$11:$ZZ$209,286,FALSE)=0,"",VLOOKUP($A193,parlvotes_lh!$A$11:$ZZ$209,286,FALSE)))</f>
        <v/>
      </c>
      <c r="Y193" s="235" t="str">
        <f>IF(ISERROR(VLOOKUP($A193,parlvotes_lh!$A$11:$ZZ$209,306,FALSE))=TRUE,"",IF(VLOOKUP($A193,parlvotes_lh!$A$11:$ZZ$209,306,FALSE)=0,"",VLOOKUP($A193,parlvotes_lh!$A$11:$ZZ$209,306,FALSE)))</f>
        <v/>
      </c>
      <c r="Z193" s="235" t="str">
        <f>IF(ISERROR(VLOOKUP($A193,parlvotes_lh!$A$11:$ZZ$209,326,FALSE))=TRUE,"",IF(VLOOKUP($A193,parlvotes_lh!$A$11:$ZZ$209,326,FALSE)=0,"",VLOOKUP($A193,parlvotes_lh!$A$11:$ZZ$209,326,FALSE)))</f>
        <v/>
      </c>
      <c r="AA193" s="235" t="str">
        <f>IF(ISERROR(VLOOKUP($A193,parlvotes_lh!$A$11:$ZZ$209,346,FALSE))=TRUE,"",IF(VLOOKUP($A193,parlvotes_lh!$A$11:$ZZ$209,346,FALSE)=0,"",VLOOKUP($A193,parlvotes_lh!$A$11:$ZZ$209,346,FALSE)))</f>
        <v/>
      </c>
      <c r="AB193" s="235" t="str">
        <f>IF(ISERROR(VLOOKUP($A193,parlvotes_lh!$A$11:$ZZ$209,366,FALSE))=TRUE,"",IF(VLOOKUP($A193,parlvotes_lh!$A$11:$ZZ$209,366,FALSE)=0,"",VLOOKUP($A193,parlvotes_lh!$A$11:$ZZ$209,366,FALSE)))</f>
        <v/>
      </c>
      <c r="AC193" s="235" t="str">
        <f>IF(ISERROR(VLOOKUP($A193,parlvotes_lh!$A$11:$ZZ$209,386,FALSE))=TRUE,"",IF(VLOOKUP($A193,parlvotes_lh!$A$11:$ZZ$209,386,FALSE)=0,"",VLOOKUP($A193,parlvotes_lh!$A$11:$ZZ$209,386,FALSE)))</f>
        <v/>
      </c>
    </row>
    <row r="194" spans="1:29" ht="13.5" customHeight="1">
      <c r="A194" s="229"/>
      <c r="B194" s="127" t="str">
        <f>IF(A194="","",MID(info_weblinks!$C$3,32,3))</f>
        <v/>
      </c>
      <c r="C194" s="127" t="str">
        <f>IF(info_parties!G203="","",info_parties!G203)</f>
        <v/>
      </c>
      <c r="D194" s="127" t="str">
        <f>IF(info_parties!K203="","",info_parties!K203)</f>
        <v/>
      </c>
      <c r="E194" s="127" t="str">
        <f>IF(info_parties!H203="","",info_parties!H203)</f>
        <v/>
      </c>
      <c r="F194" s="230" t="str">
        <f t="shared" ref="F194:F200" si="12">IF(MAX(J194:AC194)=0,"",INDEX(J$1:AC$1,MATCH(TRUE,INDEX((J194:AC194&lt;&gt;""),0),0)))</f>
        <v/>
      </c>
      <c r="G194" s="231" t="str">
        <f t="shared" ref="G194:G200" si="13">IF(MAX(J194:AC194)=0,"",INDEX(J$1:AC$1,1,MATCH(LOOKUP(9.99+307,J194:AC194),J194:AC194,0)))</f>
        <v/>
      </c>
      <c r="H194" s="232" t="str">
        <f t="shared" ref="H194:H200" si="14">IF(MAX(J194:AC194)=0,"",MAX(J194:AC194))</f>
        <v/>
      </c>
      <c r="I194" s="233" t="str">
        <f t="shared" ref="I194:I200" si="15">IF(H194="","",INDEX(J$1:AC$1,1,MATCH(H194,J194:AC194,0)))</f>
        <v/>
      </c>
      <c r="J194" s="234" t="str">
        <f>IF(ISERROR(VLOOKUP($A194,parlvotes_lh!$A$11:$ZZ$209,6,FALSE))=TRUE,"",IF(VLOOKUP($A194,parlvotes_lh!$A$11:$ZZ$209,6,FALSE)=0,"",VLOOKUP($A194,parlvotes_lh!$A$11:$ZZ$209,6,FALSE)))</f>
        <v/>
      </c>
      <c r="K194" s="234" t="str">
        <f>IF(ISERROR(VLOOKUP($A194,parlvotes_lh!$A$11:$ZZ$209,26,FALSE))=TRUE,"",IF(VLOOKUP($A194,parlvotes_lh!$A$11:$ZZ$209,26,FALSE)=0,"",VLOOKUP($A194,parlvotes_lh!$A$11:$ZZ$209,26,FALSE)))</f>
        <v/>
      </c>
      <c r="L194" s="234" t="str">
        <f>IF(ISERROR(VLOOKUP($A194,parlvotes_lh!$A$11:$ZZ$209,46,FALSE))=TRUE,"",IF(VLOOKUP($A194,parlvotes_lh!$A$11:$ZZ$209,46,FALSE)=0,"",VLOOKUP($A194,parlvotes_lh!$A$11:$ZZ$209,46,FALSE)))</f>
        <v/>
      </c>
      <c r="M194" s="234" t="str">
        <f>IF(ISERROR(VLOOKUP($A194,parlvotes_lh!$A$11:$ZZ$209,66,FALSE))=TRUE,"",IF(VLOOKUP($A194,parlvotes_lh!$A$11:$ZZ$209,66,FALSE)=0,"",VLOOKUP($A194,parlvotes_lh!$A$11:$ZZ$209,66,FALSE)))</f>
        <v/>
      </c>
      <c r="N194" s="234" t="str">
        <f>IF(ISERROR(VLOOKUP($A194,parlvotes_lh!$A$11:$ZZ$209,86,FALSE))=TRUE,"",IF(VLOOKUP($A194,parlvotes_lh!$A$11:$ZZ$209,86,FALSE)=0,"",VLOOKUP($A194,parlvotes_lh!$A$11:$ZZ$209,86,FALSE)))</f>
        <v/>
      </c>
      <c r="O194" s="234" t="str">
        <f>IF(ISERROR(VLOOKUP($A194,parlvotes_lh!$A$11:$ZZ$209,106,FALSE))=TRUE,"",IF(VLOOKUP($A194,parlvotes_lh!$A$11:$ZZ$209,106,FALSE)=0,"",VLOOKUP($A194,parlvotes_lh!$A$11:$ZZ$209,106,FALSE)))</f>
        <v/>
      </c>
      <c r="P194" s="234" t="str">
        <f>IF(ISERROR(VLOOKUP($A194,parlvotes_lh!$A$11:$ZZ$209,126,FALSE))=TRUE,"",IF(VLOOKUP($A194,parlvotes_lh!$A$11:$ZZ$209,126,FALSE)=0,"",VLOOKUP($A194,parlvotes_lh!$A$11:$ZZ$209,126,FALSE)))</f>
        <v/>
      </c>
      <c r="Q194" s="235" t="str">
        <f>IF(ISERROR(VLOOKUP($A194,parlvotes_lh!$A$11:$ZZ$209,146,FALSE))=TRUE,"",IF(VLOOKUP($A194,parlvotes_lh!$A$11:$ZZ$209,146,FALSE)=0,"",VLOOKUP($A194,parlvotes_lh!$A$11:$ZZ$209,146,FALSE)))</f>
        <v/>
      </c>
      <c r="R194" s="235" t="str">
        <f>IF(ISERROR(VLOOKUP($A194,parlvotes_lh!$A$11:$ZZ$209,166,FALSE))=TRUE,"",IF(VLOOKUP($A194,parlvotes_lh!$A$11:$ZZ$209,166,FALSE)=0,"",VLOOKUP($A194,parlvotes_lh!$A$11:$ZZ$209,166,FALSE)))</f>
        <v/>
      </c>
      <c r="S194" s="235" t="str">
        <f>IF(ISERROR(VLOOKUP($A194,parlvotes_lh!$A$11:$ZZ$209,186,FALSE))=TRUE,"",IF(VLOOKUP($A194,parlvotes_lh!$A$11:$ZZ$209,186,FALSE)=0,"",VLOOKUP($A194,parlvotes_lh!$A$11:$ZZ$209,186,FALSE)))</f>
        <v/>
      </c>
      <c r="T194" s="235" t="str">
        <f>IF(ISERROR(VLOOKUP($A194,parlvotes_lh!$A$11:$ZZ$209,206,FALSE))=TRUE,"",IF(VLOOKUP($A194,parlvotes_lh!$A$11:$ZZ$209,206,FALSE)=0,"",VLOOKUP($A194,parlvotes_lh!$A$11:$ZZ$209,206,FALSE)))</f>
        <v/>
      </c>
      <c r="U194" s="235" t="str">
        <f>IF(ISERROR(VLOOKUP($A194,parlvotes_lh!$A$11:$ZZ$209,226,FALSE))=TRUE,"",IF(VLOOKUP($A194,parlvotes_lh!$A$11:$ZZ$209,226,FALSE)=0,"",VLOOKUP($A194,parlvotes_lh!$A$11:$ZZ$209,226,FALSE)))</f>
        <v/>
      </c>
      <c r="V194" s="235" t="str">
        <f>IF(ISERROR(VLOOKUP($A194,parlvotes_lh!$A$11:$ZZ$209,246,FALSE))=TRUE,"",IF(VLOOKUP($A194,parlvotes_lh!$A$11:$ZZ$209,246,FALSE)=0,"",VLOOKUP($A194,parlvotes_lh!$A$11:$ZZ$209,246,FALSE)))</f>
        <v/>
      </c>
      <c r="W194" s="235" t="str">
        <f>IF(ISERROR(VLOOKUP($A194,parlvotes_lh!$A$11:$ZZ$209,266,FALSE))=TRUE,"",IF(VLOOKUP($A194,parlvotes_lh!$A$11:$ZZ$209,266,FALSE)=0,"",VLOOKUP($A194,parlvotes_lh!$A$11:$ZZ$209,266,FALSE)))</f>
        <v/>
      </c>
      <c r="X194" s="235" t="str">
        <f>IF(ISERROR(VLOOKUP($A194,parlvotes_lh!$A$11:$ZZ$209,286,FALSE))=TRUE,"",IF(VLOOKUP($A194,parlvotes_lh!$A$11:$ZZ$209,286,FALSE)=0,"",VLOOKUP($A194,parlvotes_lh!$A$11:$ZZ$209,286,FALSE)))</f>
        <v/>
      </c>
      <c r="Y194" s="235" t="str">
        <f>IF(ISERROR(VLOOKUP($A194,parlvotes_lh!$A$11:$ZZ$209,306,FALSE))=TRUE,"",IF(VLOOKUP($A194,parlvotes_lh!$A$11:$ZZ$209,306,FALSE)=0,"",VLOOKUP($A194,parlvotes_lh!$A$11:$ZZ$209,306,FALSE)))</f>
        <v/>
      </c>
      <c r="Z194" s="235" t="str">
        <f>IF(ISERROR(VLOOKUP($A194,parlvotes_lh!$A$11:$ZZ$209,326,FALSE))=TRUE,"",IF(VLOOKUP($A194,parlvotes_lh!$A$11:$ZZ$209,326,FALSE)=0,"",VLOOKUP($A194,parlvotes_lh!$A$11:$ZZ$209,326,FALSE)))</f>
        <v/>
      </c>
      <c r="AA194" s="235" t="str">
        <f>IF(ISERROR(VLOOKUP($A194,parlvotes_lh!$A$11:$ZZ$209,346,FALSE))=TRUE,"",IF(VLOOKUP($A194,parlvotes_lh!$A$11:$ZZ$209,346,FALSE)=0,"",VLOOKUP($A194,parlvotes_lh!$A$11:$ZZ$209,346,FALSE)))</f>
        <v/>
      </c>
      <c r="AB194" s="235" t="str">
        <f>IF(ISERROR(VLOOKUP($A194,parlvotes_lh!$A$11:$ZZ$209,366,FALSE))=TRUE,"",IF(VLOOKUP($A194,parlvotes_lh!$A$11:$ZZ$209,366,FALSE)=0,"",VLOOKUP($A194,parlvotes_lh!$A$11:$ZZ$209,366,FALSE)))</f>
        <v/>
      </c>
      <c r="AC194" s="235" t="str">
        <f>IF(ISERROR(VLOOKUP($A194,parlvotes_lh!$A$11:$ZZ$209,386,FALSE))=TRUE,"",IF(VLOOKUP($A194,parlvotes_lh!$A$11:$ZZ$209,386,FALSE)=0,"",VLOOKUP($A194,parlvotes_lh!$A$11:$ZZ$209,386,FALSE)))</f>
        <v/>
      </c>
    </row>
    <row r="195" spans="1:29" ht="13.5" customHeight="1">
      <c r="A195" s="229"/>
      <c r="B195" s="127" t="str">
        <f>IF(A195="","",MID(info_weblinks!$C$3,32,3))</f>
        <v/>
      </c>
      <c r="C195" s="127" t="str">
        <f>IF(info_parties!G204="","",info_parties!G204)</f>
        <v/>
      </c>
      <c r="D195" s="127" t="str">
        <f>IF(info_parties!K204="","",info_parties!K204)</f>
        <v/>
      </c>
      <c r="E195" s="127" t="str">
        <f>IF(info_parties!H204="","",info_parties!H204)</f>
        <v/>
      </c>
      <c r="F195" s="230" t="str">
        <f t="shared" si="12"/>
        <v/>
      </c>
      <c r="G195" s="231" t="str">
        <f t="shared" si="13"/>
        <v/>
      </c>
      <c r="H195" s="232" t="str">
        <f t="shared" si="14"/>
        <v/>
      </c>
      <c r="I195" s="233" t="str">
        <f t="shared" si="15"/>
        <v/>
      </c>
      <c r="J195" s="234" t="str">
        <f>IF(ISERROR(VLOOKUP($A195,parlvotes_lh!$A$11:$ZZ$209,6,FALSE))=TRUE,"",IF(VLOOKUP($A195,parlvotes_lh!$A$11:$ZZ$209,6,FALSE)=0,"",VLOOKUP($A195,parlvotes_lh!$A$11:$ZZ$209,6,FALSE)))</f>
        <v/>
      </c>
      <c r="K195" s="234" t="str">
        <f>IF(ISERROR(VLOOKUP($A195,parlvotes_lh!$A$11:$ZZ$209,26,FALSE))=TRUE,"",IF(VLOOKUP($A195,parlvotes_lh!$A$11:$ZZ$209,26,FALSE)=0,"",VLOOKUP($A195,parlvotes_lh!$A$11:$ZZ$209,26,FALSE)))</f>
        <v/>
      </c>
      <c r="L195" s="234" t="str">
        <f>IF(ISERROR(VLOOKUP($A195,parlvotes_lh!$A$11:$ZZ$209,46,FALSE))=TRUE,"",IF(VLOOKUP($A195,parlvotes_lh!$A$11:$ZZ$209,46,FALSE)=0,"",VLOOKUP($A195,parlvotes_lh!$A$11:$ZZ$209,46,FALSE)))</f>
        <v/>
      </c>
      <c r="M195" s="234" t="str">
        <f>IF(ISERROR(VLOOKUP($A195,parlvotes_lh!$A$11:$ZZ$209,66,FALSE))=TRUE,"",IF(VLOOKUP($A195,parlvotes_lh!$A$11:$ZZ$209,66,FALSE)=0,"",VLOOKUP($A195,parlvotes_lh!$A$11:$ZZ$209,66,FALSE)))</f>
        <v/>
      </c>
      <c r="N195" s="234" t="str">
        <f>IF(ISERROR(VLOOKUP($A195,parlvotes_lh!$A$11:$ZZ$209,86,FALSE))=TRUE,"",IF(VLOOKUP($A195,parlvotes_lh!$A$11:$ZZ$209,86,FALSE)=0,"",VLOOKUP($A195,parlvotes_lh!$A$11:$ZZ$209,86,FALSE)))</f>
        <v/>
      </c>
      <c r="O195" s="234" t="str">
        <f>IF(ISERROR(VLOOKUP($A195,parlvotes_lh!$A$11:$ZZ$209,106,FALSE))=TRUE,"",IF(VLOOKUP($A195,parlvotes_lh!$A$11:$ZZ$209,106,FALSE)=0,"",VLOOKUP($A195,parlvotes_lh!$A$11:$ZZ$209,106,FALSE)))</f>
        <v/>
      </c>
      <c r="P195" s="234" t="str">
        <f>IF(ISERROR(VLOOKUP($A195,parlvotes_lh!$A$11:$ZZ$209,126,FALSE))=TRUE,"",IF(VLOOKUP($A195,parlvotes_lh!$A$11:$ZZ$209,126,FALSE)=0,"",VLOOKUP($A195,parlvotes_lh!$A$11:$ZZ$209,126,FALSE)))</f>
        <v/>
      </c>
      <c r="Q195" s="235" t="str">
        <f>IF(ISERROR(VLOOKUP($A195,parlvotes_lh!$A$11:$ZZ$209,146,FALSE))=TRUE,"",IF(VLOOKUP($A195,parlvotes_lh!$A$11:$ZZ$209,146,FALSE)=0,"",VLOOKUP($A195,parlvotes_lh!$A$11:$ZZ$209,146,FALSE)))</f>
        <v/>
      </c>
      <c r="R195" s="235" t="str">
        <f>IF(ISERROR(VLOOKUP($A195,parlvotes_lh!$A$11:$ZZ$209,166,FALSE))=TRUE,"",IF(VLOOKUP($A195,parlvotes_lh!$A$11:$ZZ$209,166,FALSE)=0,"",VLOOKUP($A195,parlvotes_lh!$A$11:$ZZ$209,166,FALSE)))</f>
        <v/>
      </c>
      <c r="S195" s="235" t="str">
        <f>IF(ISERROR(VLOOKUP($A195,parlvotes_lh!$A$11:$ZZ$209,186,FALSE))=TRUE,"",IF(VLOOKUP($A195,parlvotes_lh!$A$11:$ZZ$209,186,FALSE)=0,"",VLOOKUP($A195,parlvotes_lh!$A$11:$ZZ$209,186,FALSE)))</f>
        <v/>
      </c>
      <c r="T195" s="235" t="str">
        <f>IF(ISERROR(VLOOKUP($A195,parlvotes_lh!$A$11:$ZZ$209,206,FALSE))=TRUE,"",IF(VLOOKUP($A195,parlvotes_lh!$A$11:$ZZ$209,206,FALSE)=0,"",VLOOKUP($A195,parlvotes_lh!$A$11:$ZZ$209,206,FALSE)))</f>
        <v/>
      </c>
      <c r="U195" s="235" t="str">
        <f>IF(ISERROR(VLOOKUP($A195,parlvotes_lh!$A$11:$ZZ$209,226,FALSE))=TRUE,"",IF(VLOOKUP($A195,parlvotes_lh!$A$11:$ZZ$209,226,FALSE)=0,"",VLOOKUP($A195,parlvotes_lh!$A$11:$ZZ$209,226,FALSE)))</f>
        <v/>
      </c>
      <c r="V195" s="235" t="str">
        <f>IF(ISERROR(VLOOKUP($A195,parlvotes_lh!$A$11:$ZZ$209,246,FALSE))=TRUE,"",IF(VLOOKUP($A195,parlvotes_lh!$A$11:$ZZ$209,246,FALSE)=0,"",VLOOKUP($A195,parlvotes_lh!$A$11:$ZZ$209,246,FALSE)))</f>
        <v/>
      </c>
      <c r="W195" s="235" t="str">
        <f>IF(ISERROR(VLOOKUP($A195,parlvotes_lh!$A$11:$ZZ$209,266,FALSE))=TRUE,"",IF(VLOOKUP($A195,parlvotes_lh!$A$11:$ZZ$209,266,FALSE)=0,"",VLOOKUP($A195,parlvotes_lh!$A$11:$ZZ$209,266,FALSE)))</f>
        <v/>
      </c>
      <c r="X195" s="235" t="str">
        <f>IF(ISERROR(VLOOKUP($A195,parlvotes_lh!$A$11:$ZZ$209,286,FALSE))=TRUE,"",IF(VLOOKUP($A195,parlvotes_lh!$A$11:$ZZ$209,286,FALSE)=0,"",VLOOKUP($A195,parlvotes_lh!$A$11:$ZZ$209,286,FALSE)))</f>
        <v/>
      </c>
      <c r="Y195" s="235" t="str">
        <f>IF(ISERROR(VLOOKUP($A195,parlvotes_lh!$A$11:$ZZ$209,306,FALSE))=TRUE,"",IF(VLOOKUP($A195,parlvotes_lh!$A$11:$ZZ$209,306,FALSE)=0,"",VLOOKUP($A195,parlvotes_lh!$A$11:$ZZ$209,306,FALSE)))</f>
        <v/>
      </c>
      <c r="Z195" s="235" t="str">
        <f>IF(ISERROR(VLOOKUP($A195,parlvotes_lh!$A$11:$ZZ$209,326,FALSE))=TRUE,"",IF(VLOOKUP($A195,parlvotes_lh!$A$11:$ZZ$209,326,FALSE)=0,"",VLOOKUP($A195,parlvotes_lh!$A$11:$ZZ$209,326,FALSE)))</f>
        <v/>
      </c>
      <c r="AA195" s="235" t="str">
        <f>IF(ISERROR(VLOOKUP($A195,parlvotes_lh!$A$11:$ZZ$209,346,FALSE))=TRUE,"",IF(VLOOKUP($A195,parlvotes_lh!$A$11:$ZZ$209,346,FALSE)=0,"",VLOOKUP($A195,parlvotes_lh!$A$11:$ZZ$209,346,FALSE)))</f>
        <v/>
      </c>
      <c r="AB195" s="235" t="str">
        <f>IF(ISERROR(VLOOKUP($A195,parlvotes_lh!$A$11:$ZZ$209,366,FALSE))=TRUE,"",IF(VLOOKUP($A195,parlvotes_lh!$A$11:$ZZ$209,366,FALSE)=0,"",VLOOKUP($A195,parlvotes_lh!$A$11:$ZZ$209,366,FALSE)))</f>
        <v/>
      </c>
      <c r="AC195" s="235" t="str">
        <f>IF(ISERROR(VLOOKUP($A195,parlvotes_lh!$A$11:$ZZ$209,386,FALSE))=TRUE,"",IF(VLOOKUP($A195,parlvotes_lh!$A$11:$ZZ$209,386,FALSE)=0,"",VLOOKUP($A195,parlvotes_lh!$A$11:$ZZ$209,386,FALSE)))</f>
        <v/>
      </c>
    </row>
    <row r="196" spans="1:29" ht="13.5" customHeight="1">
      <c r="A196" s="229"/>
      <c r="B196" s="127" t="str">
        <f>IF(A196="","",MID(info_weblinks!$C$3,32,3))</f>
        <v/>
      </c>
      <c r="C196" s="127" t="str">
        <f>IF(info_parties!G205="","",info_parties!G205)</f>
        <v/>
      </c>
      <c r="D196" s="127" t="str">
        <f>IF(info_parties!K205="","",info_parties!K205)</f>
        <v/>
      </c>
      <c r="E196" s="127" t="str">
        <f>IF(info_parties!H205="","",info_parties!H205)</f>
        <v/>
      </c>
      <c r="F196" s="230" t="str">
        <f t="shared" si="12"/>
        <v/>
      </c>
      <c r="G196" s="231" t="str">
        <f t="shared" si="13"/>
        <v/>
      </c>
      <c r="H196" s="232" t="str">
        <f t="shared" si="14"/>
        <v/>
      </c>
      <c r="I196" s="233" t="str">
        <f t="shared" si="15"/>
        <v/>
      </c>
      <c r="J196" s="234" t="str">
        <f>IF(ISERROR(VLOOKUP($A196,parlvotes_lh!$A$11:$ZZ$209,6,FALSE))=TRUE,"",IF(VLOOKUP($A196,parlvotes_lh!$A$11:$ZZ$209,6,FALSE)=0,"",VLOOKUP($A196,parlvotes_lh!$A$11:$ZZ$209,6,FALSE)))</f>
        <v/>
      </c>
      <c r="K196" s="234" t="str">
        <f>IF(ISERROR(VLOOKUP($A196,parlvotes_lh!$A$11:$ZZ$209,26,FALSE))=TRUE,"",IF(VLOOKUP($A196,parlvotes_lh!$A$11:$ZZ$209,26,FALSE)=0,"",VLOOKUP($A196,parlvotes_lh!$A$11:$ZZ$209,26,FALSE)))</f>
        <v/>
      </c>
      <c r="L196" s="234" t="str">
        <f>IF(ISERROR(VLOOKUP($A196,parlvotes_lh!$A$11:$ZZ$209,46,FALSE))=TRUE,"",IF(VLOOKUP($A196,parlvotes_lh!$A$11:$ZZ$209,46,FALSE)=0,"",VLOOKUP($A196,parlvotes_lh!$A$11:$ZZ$209,46,FALSE)))</f>
        <v/>
      </c>
      <c r="M196" s="234" t="str">
        <f>IF(ISERROR(VLOOKUP($A196,parlvotes_lh!$A$11:$ZZ$209,66,FALSE))=TRUE,"",IF(VLOOKUP($A196,parlvotes_lh!$A$11:$ZZ$209,66,FALSE)=0,"",VLOOKUP($A196,parlvotes_lh!$A$11:$ZZ$209,66,FALSE)))</f>
        <v/>
      </c>
      <c r="N196" s="234" t="str">
        <f>IF(ISERROR(VLOOKUP($A196,parlvotes_lh!$A$11:$ZZ$209,86,FALSE))=TRUE,"",IF(VLOOKUP($A196,parlvotes_lh!$A$11:$ZZ$209,86,FALSE)=0,"",VLOOKUP($A196,parlvotes_lh!$A$11:$ZZ$209,86,FALSE)))</f>
        <v/>
      </c>
      <c r="O196" s="234" t="str">
        <f>IF(ISERROR(VLOOKUP($A196,parlvotes_lh!$A$11:$ZZ$209,106,FALSE))=TRUE,"",IF(VLOOKUP($A196,parlvotes_lh!$A$11:$ZZ$209,106,FALSE)=0,"",VLOOKUP($A196,parlvotes_lh!$A$11:$ZZ$209,106,FALSE)))</f>
        <v/>
      </c>
      <c r="P196" s="234" t="str">
        <f>IF(ISERROR(VLOOKUP($A196,parlvotes_lh!$A$11:$ZZ$209,126,FALSE))=TRUE,"",IF(VLOOKUP($A196,parlvotes_lh!$A$11:$ZZ$209,126,FALSE)=0,"",VLOOKUP($A196,parlvotes_lh!$A$11:$ZZ$209,126,FALSE)))</f>
        <v/>
      </c>
      <c r="Q196" s="235" t="str">
        <f>IF(ISERROR(VLOOKUP($A196,parlvotes_lh!$A$11:$ZZ$209,146,FALSE))=TRUE,"",IF(VLOOKUP($A196,parlvotes_lh!$A$11:$ZZ$209,146,FALSE)=0,"",VLOOKUP($A196,parlvotes_lh!$A$11:$ZZ$209,146,FALSE)))</f>
        <v/>
      </c>
      <c r="R196" s="235" t="str">
        <f>IF(ISERROR(VLOOKUP($A196,parlvotes_lh!$A$11:$ZZ$209,166,FALSE))=TRUE,"",IF(VLOOKUP($A196,parlvotes_lh!$A$11:$ZZ$209,166,FALSE)=0,"",VLOOKUP($A196,parlvotes_lh!$A$11:$ZZ$209,166,FALSE)))</f>
        <v/>
      </c>
      <c r="S196" s="235" t="str">
        <f>IF(ISERROR(VLOOKUP($A196,parlvotes_lh!$A$11:$ZZ$209,186,FALSE))=TRUE,"",IF(VLOOKUP($A196,parlvotes_lh!$A$11:$ZZ$209,186,FALSE)=0,"",VLOOKUP($A196,parlvotes_lh!$A$11:$ZZ$209,186,FALSE)))</f>
        <v/>
      </c>
      <c r="T196" s="235" t="str">
        <f>IF(ISERROR(VLOOKUP($A196,parlvotes_lh!$A$11:$ZZ$209,206,FALSE))=TRUE,"",IF(VLOOKUP($A196,parlvotes_lh!$A$11:$ZZ$209,206,FALSE)=0,"",VLOOKUP($A196,parlvotes_lh!$A$11:$ZZ$209,206,FALSE)))</f>
        <v/>
      </c>
      <c r="U196" s="235" t="str">
        <f>IF(ISERROR(VLOOKUP($A196,parlvotes_lh!$A$11:$ZZ$209,226,FALSE))=TRUE,"",IF(VLOOKUP($A196,parlvotes_lh!$A$11:$ZZ$209,226,FALSE)=0,"",VLOOKUP($A196,parlvotes_lh!$A$11:$ZZ$209,226,FALSE)))</f>
        <v/>
      </c>
      <c r="V196" s="235" t="str">
        <f>IF(ISERROR(VLOOKUP($A196,parlvotes_lh!$A$11:$ZZ$209,246,FALSE))=TRUE,"",IF(VLOOKUP($A196,parlvotes_lh!$A$11:$ZZ$209,246,FALSE)=0,"",VLOOKUP($A196,parlvotes_lh!$A$11:$ZZ$209,246,FALSE)))</f>
        <v/>
      </c>
      <c r="W196" s="235" t="str">
        <f>IF(ISERROR(VLOOKUP($A196,parlvotes_lh!$A$11:$ZZ$209,266,FALSE))=TRUE,"",IF(VLOOKUP($A196,parlvotes_lh!$A$11:$ZZ$209,266,FALSE)=0,"",VLOOKUP($A196,parlvotes_lh!$A$11:$ZZ$209,266,FALSE)))</f>
        <v/>
      </c>
      <c r="X196" s="235" t="str">
        <f>IF(ISERROR(VLOOKUP($A196,parlvotes_lh!$A$11:$ZZ$209,286,FALSE))=TRUE,"",IF(VLOOKUP($A196,parlvotes_lh!$A$11:$ZZ$209,286,FALSE)=0,"",VLOOKUP($A196,parlvotes_lh!$A$11:$ZZ$209,286,FALSE)))</f>
        <v/>
      </c>
      <c r="Y196" s="235" t="str">
        <f>IF(ISERROR(VLOOKUP($A196,parlvotes_lh!$A$11:$ZZ$209,306,FALSE))=TRUE,"",IF(VLOOKUP($A196,parlvotes_lh!$A$11:$ZZ$209,306,FALSE)=0,"",VLOOKUP($A196,parlvotes_lh!$A$11:$ZZ$209,306,FALSE)))</f>
        <v/>
      </c>
      <c r="Z196" s="235" t="str">
        <f>IF(ISERROR(VLOOKUP($A196,parlvotes_lh!$A$11:$ZZ$209,326,FALSE))=TRUE,"",IF(VLOOKUP($A196,parlvotes_lh!$A$11:$ZZ$209,326,FALSE)=0,"",VLOOKUP($A196,parlvotes_lh!$A$11:$ZZ$209,326,FALSE)))</f>
        <v/>
      </c>
      <c r="AA196" s="235" t="str">
        <f>IF(ISERROR(VLOOKUP($A196,parlvotes_lh!$A$11:$ZZ$209,346,FALSE))=TRUE,"",IF(VLOOKUP($A196,parlvotes_lh!$A$11:$ZZ$209,346,FALSE)=0,"",VLOOKUP($A196,parlvotes_lh!$A$11:$ZZ$209,346,FALSE)))</f>
        <v/>
      </c>
      <c r="AB196" s="235" t="str">
        <f>IF(ISERROR(VLOOKUP($A196,parlvotes_lh!$A$11:$ZZ$209,366,FALSE))=TRUE,"",IF(VLOOKUP($A196,parlvotes_lh!$A$11:$ZZ$209,366,FALSE)=0,"",VLOOKUP($A196,parlvotes_lh!$A$11:$ZZ$209,366,FALSE)))</f>
        <v/>
      </c>
      <c r="AC196" s="235" t="str">
        <f>IF(ISERROR(VLOOKUP($A196,parlvotes_lh!$A$11:$ZZ$209,386,FALSE))=TRUE,"",IF(VLOOKUP($A196,parlvotes_lh!$A$11:$ZZ$209,386,FALSE)=0,"",VLOOKUP($A196,parlvotes_lh!$A$11:$ZZ$209,386,FALSE)))</f>
        <v/>
      </c>
    </row>
    <row r="197" spans="1:29" ht="13.5" customHeight="1">
      <c r="A197" s="229"/>
      <c r="B197" s="127" t="str">
        <f>IF(A197="","",MID(info_weblinks!$C$3,32,3))</f>
        <v/>
      </c>
      <c r="C197" s="127" t="str">
        <f>IF(info_parties!G206="","",info_parties!G206)</f>
        <v/>
      </c>
      <c r="D197" s="127" t="str">
        <f>IF(info_parties!K206="","",info_parties!K206)</f>
        <v/>
      </c>
      <c r="E197" s="127" t="str">
        <f>IF(info_parties!H206="","",info_parties!H206)</f>
        <v/>
      </c>
      <c r="F197" s="230" t="str">
        <f t="shared" si="12"/>
        <v/>
      </c>
      <c r="G197" s="231" t="str">
        <f t="shared" si="13"/>
        <v/>
      </c>
      <c r="H197" s="232" t="str">
        <f t="shared" si="14"/>
        <v/>
      </c>
      <c r="I197" s="233" t="str">
        <f t="shared" si="15"/>
        <v/>
      </c>
      <c r="J197" s="234" t="str">
        <f>IF(ISERROR(VLOOKUP($A197,parlvotes_lh!$A$11:$ZZ$209,6,FALSE))=TRUE,"",IF(VLOOKUP($A197,parlvotes_lh!$A$11:$ZZ$209,6,FALSE)=0,"",VLOOKUP($A197,parlvotes_lh!$A$11:$ZZ$209,6,FALSE)))</f>
        <v/>
      </c>
      <c r="K197" s="234" t="str">
        <f>IF(ISERROR(VLOOKUP($A197,parlvotes_lh!$A$11:$ZZ$209,26,FALSE))=TRUE,"",IF(VLOOKUP($A197,parlvotes_lh!$A$11:$ZZ$209,26,FALSE)=0,"",VLOOKUP($A197,parlvotes_lh!$A$11:$ZZ$209,26,FALSE)))</f>
        <v/>
      </c>
      <c r="L197" s="234" t="str">
        <f>IF(ISERROR(VLOOKUP($A197,parlvotes_lh!$A$11:$ZZ$209,46,FALSE))=TRUE,"",IF(VLOOKUP($A197,parlvotes_lh!$A$11:$ZZ$209,46,FALSE)=0,"",VLOOKUP($A197,parlvotes_lh!$A$11:$ZZ$209,46,FALSE)))</f>
        <v/>
      </c>
      <c r="M197" s="234" t="str">
        <f>IF(ISERROR(VLOOKUP($A197,parlvotes_lh!$A$11:$ZZ$209,66,FALSE))=TRUE,"",IF(VLOOKUP($A197,parlvotes_lh!$A$11:$ZZ$209,66,FALSE)=0,"",VLOOKUP($A197,parlvotes_lh!$A$11:$ZZ$209,66,FALSE)))</f>
        <v/>
      </c>
      <c r="N197" s="234" t="str">
        <f>IF(ISERROR(VLOOKUP($A197,parlvotes_lh!$A$11:$ZZ$209,86,FALSE))=TRUE,"",IF(VLOOKUP($A197,parlvotes_lh!$A$11:$ZZ$209,86,FALSE)=0,"",VLOOKUP($A197,parlvotes_lh!$A$11:$ZZ$209,86,FALSE)))</f>
        <v/>
      </c>
      <c r="O197" s="234" t="str">
        <f>IF(ISERROR(VLOOKUP($A197,parlvotes_lh!$A$11:$ZZ$209,106,FALSE))=TRUE,"",IF(VLOOKUP($A197,parlvotes_lh!$A$11:$ZZ$209,106,FALSE)=0,"",VLOOKUP($A197,parlvotes_lh!$A$11:$ZZ$209,106,FALSE)))</f>
        <v/>
      </c>
      <c r="P197" s="234" t="str">
        <f>IF(ISERROR(VLOOKUP($A197,parlvotes_lh!$A$11:$ZZ$209,126,FALSE))=TRUE,"",IF(VLOOKUP($A197,parlvotes_lh!$A$11:$ZZ$209,126,FALSE)=0,"",VLOOKUP($A197,parlvotes_lh!$A$11:$ZZ$209,126,FALSE)))</f>
        <v/>
      </c>
      <c r="Q197" s="235" t="str">
        <f>IF(ISERROR(VLOOKUP($A197,parlvotes_lh!$A$11:$ZZ$209,146,FALSE))=TRUE,"",IF(VLOOKUP($A197,parlvotes_lh!$A$11:$ZZ$209,146,FALSE)=0,"",VLOOKUP($A197,parlvotes_lh!$A$11:$ZZ$209,146,FALSE)))</f>
        <v/>
      </c>
      <c r="R197" s="235" t="str">
        <f>IF(ISERROR(VLOOKUP($A197,parlvotes_lh!$A$11:$ZZ$209,166,FALSE))=TRUE,"",IF(VLOOKUP($A197,parlvotes_lh!$A$11:$ZZ$209,166,FALSE)=0,"",VLOOKUP($A197,parlvotes_lh!$A$11:$ZZ$209,166,FALSE)))</f>
        <v/>
      </c>
      <c r="S197" s="235" t="str">
        <f>IF(ISERROR(VLOOKUP($A197,parlvotes_lh!$A$11:$ZZ$209,186,FALSE))=TRUE,"",IF(VLOOKUP($A197,parlvotes_lh!$A$11:$ZZ$209,186,FALSE)=0,"",VLOOKUP($A197,parlvotes_lh!$A$11:$ZZ$209,186,FALSE)))</f>
        <v/>
      </c>
      <c r="T197" s="235" t="str">
        <f>IF(ISERROR(VLOOKUP($A197,parlvotes_lh!$A$11:$ZZ$209,206,FALSE))=TRUE,"",IF(VLOOKUP($A197,parlvotes_lh!$A$11:$ZZ$209,206,FALSE)=0,"",VLOOKUP($A197,parlvotes_lh!$A$11:$ZZ$209,206,FALSE)))</f>
        <v/>
      </c>
      <c r="U197" s="235" t="str">
        <f>IF(ISERROR(VLOOKUP($A197,parlvotes_lh!$A$11:$ZZ$209,226,FALSE))=TRUE,"",IF(VLOOKUP($A197,parlvotes_lh!$A$11:$ZZ$209,226,FALSE)=0,"",VLOOKUP($A197,parlvotes_lh!$A$11:$ZZ$209,226,FALSE)))</f>
        <v/>
      </c>
      <c r="V197" s="235" t="str">
        <f>IF(ISERROR(VLOOKUP($A197,parlvotes_lh!$A$11:$ZZ$209,246,FALSE))=TRUE,"",IF(VLOOKUP($A197,parlvotes_lh!$A$11:$ZZ$209,246,FALSE)=0,"",VLOOKUP($A197,parlvotes_lh!$A$11:$ZZ$209,246,FALSE)))</f>
        <v/>
      </c>
      <c r="W197" s="235" t="str">
        <f>IF(ISERROR(VLOOKUP($A197,parlvotes_lh!$A$11:$ZZ$209,266,FALSE))=TRUE,"",IF(VLOOKUP($A197,parlvotes_lh!$A$11:$ZZ$209,266,FALSE)=0,"",VLOOKUP($A197,parlvotes_lh!$A$11:$ZZ$209,266,FALSE)))</f>
        <v/>
      </c>
      <c r="X197" s="235" t="str">
        <f>IF(ISERROR(VLOOKUP($A197,parlvotes_lh!$A$11:$ZZ$209,286,FALSE))=TRUE,"",IF(VLOOKUP($A197,parlvotes_lh!$A$11:$ZZ$209,286,FALSE)=0,"",VLOOKUP($A197,parlvotes_lh!$A$11:$ZZ$209,286,FALSE)))</f>
        <v/>
      </c>
      <c r="Y197" s="235" t="str">
        <f>IF(ISERROR(VLOOKUP($A197,parlvotes_lh!$A$11:$ZZ$209,306,FALSE))=TRUE,"",IF(VLOOKUP($A197,parlvotes_lh!$A$11:$ZZ$209,306,FALSE)=0,"",VLOOKUP($A197,parlvotes_lh!$A$11:$ZZ$209,306,FALSE)))</f>
        <v/>
      </c>
      <c r="Z197" s="235" t="str">
        <f>IF(ISERROR(VLOOKUP($A197,parlvotes_lh!$A$11:$ZZ$209,326,FALSE))=TRUE,"",IF(VLOOKUP($A197,parlvotes_lh!$A$11:$ZZ$209,326,FALSE)=0,"",VLOOKUP($A197,parlvotes_lh!$A$11:$ZZ$209,326,FALSE)))</f>
        <v/>
      </c>
      <c r="AA197" s="235" t="str">
        <f>IF(ISERROR(VLOOKUP($A197,parlvotes_lh!$A$11:$ZZ$209,346,FALSE))=TRUE,"",IF(VLOOKUP($A197,parlvotes_lh!$A$11:$ZZ$209,346,FALSE)=0,"",VLOOKUP($A197,parlvotes_lh!$A$11:$ZZ$209,346,FALSE)))</f>
        <v/>
      </c>
      <c r="AB197" s="235" t="str">
        <f>IF(ISERROR(VLOOKUP($A197,parlvotes_lh!$A$11:$ZZ$209,366,FALSE))=TRUE,"",IF(VLOOKUP($A197,parlvotes_lh!$A$11:$ZZ$209,366,FALSE)=0,"",VLOOKUP($A197,parlvotes_lh!$A$11:$ZZ$209,366,FALSE)))</f>
        <v/>
      </c>
      <c r="AC197" s="235" t="str">
        <f>IF(ISERROR(VLOOKUP($A197,parlvotes_lh!$A$11:$ZZ$209,386,FALSE))=TRUE,"",IF(VLOOKUP($A197,parlvotes_lh!$A$11:$ZZ$209,386,FALSE)=0,"",VLOOKUP($A197,parlvotes_lh!$A$11:$ZZ$209,386,FALSE)))</f>
        <v/>
      </c>
    </row>
    <row r="198" spans="1:29" ht="13.5" customHeight="1">
      <c r="A198" s="229"/>
      <c r="B198" s="127" t="str">
        <f>IF(A198="","",MID(info_weblinks!$C$3,32,3))</f>
        <v/>
      </c>
      <c r="C198" s="127" t="str">
        <f>IF(info_parties!G207="","",info_parties!G207)</f>
        <v/>
      </c>
      <c r="D198" s="127" t="str">
        <f>IF(info_parties!K207="","",info_parties!K207)</f>
        <v/>
      </c>
      <c r="E198" s="127" t="str">
        <f>IF(info_parties!H207="","",info_parties!H207)</f>
        <v/>
      </c>
      <c r="F198" s="230" t="str">
        <f t="shared" si="12"/>
        <v/>
      </c>
      <c r="G198" s="231" t="str">
        <f t="shared" si="13"/>
        <v/>
      </c>
      <c r="H198" s="232" t="str">
        <f t="shared" si="14"/>
        <v/>
      </c>
      <c r="I198" s="233" t="str">
        <f t="shared" si="15"/>
        <v/>
      </c>
      <c r="J198" s="234" t="str">
        <f>IF(ISERROR(VLOOKUP($A198,parlvotes_lh!$A$11:$ZZ$209,6,FALSE))=TRUE,"",IF(VLOOKUP($A198,parlvotes_lh!$A$11:$ZZ$209,6,FALSE)=0,"",VLOOKUP($A198,parlvotes_lh!$A$11:$ZZ$209,6,FALSE)))</f>
        <v/>
      </c>
      <c r="K198" s="234" t="str">
        <f>IF(ISERROR(VLOOKUP($A198,parlvotes_lh!$A$11:$ZZ$209,26,FALSE))=TRUE,"",IF(VLOOKUP($A198,parlvotes_lh!$A$11:$ZZ$209,26,FALSE)=0,"",VLOOKUP($A198,parlvotes_lh!$A$11:$ZZ$209,26,FALSE)))</f>
        <v/>
      </c>
      <c r="L198" s="234" t="str">
        <f>IF(ISERROR(VLOOKUP($A198,parlvotes_lh!$A$11:$ZZ$209,46,FALSE))=TRUE,"",IF(VLOOKUP($A198,parlvotes_lh!$A$11:$ZZ$209,46,FALSE)=0,"",VLOOKUP($A198,parlvotes_lh!$A$11:$ZZ$209,46,FALSE)))</f>
        <v/>
      </c>
      <c r="M198" s="234" t="str">
        <f>IF(ISERROR(VLOOKUP($A198,parlvotes_lh!$A$11:$ZZ$209,66,FALSE))=TRUE,"",IF(VLOOKUP($A198,parlvotes_lh!$A$11:$ZZ$209,66,FALSE)=0,"",VLOOKUP($A198,parlvotes_lh!$A$11:$ZZ$209,66,FALSE)))</f>
        <v/>
      </c>
      <c r="N198" s="234" t="str">
        <f>IF(ISERROR(VLOOKUP($A198,parlvotes_lh!$A$11:$ZZ$209,86,FALSE))=TRUE,"",IF(VLOOKUP($A198,parlvotes_lh!$A$11:$ZZ$209,86,FALSE)=0,"",VLOOKUP($A198,parlvotes_lh!$A$11:$ZZ$209,86,FALSE)))</f>
        <v/>
      </c>
      <c r="O198" s="234" t="str">
        <f>IF(ISERROR(VLOOKUP($A198,parlvotes_lh!$A$11:$ZZ$209,106,FALSE))=TRUE,"",IF(VLOOKUP($A198,parlvotes_lh!$A$11:$ZZ$209,106,FALSE)=0,"",VLOOKUP($A198,parlvotes_lh!$A$11:$ZZ$209,106,FALSE)))</f>
        <v/>
      </c>
      <c r="P198" s="234" t="str">
        <f>IF(ISERROR(VLOOKUP($A198,parlvotes_lh!$A$11:$ZZ$209,126,FALSE))=TRUE,"",IF(VLOOKUP($A198,parlvotes_lh!$A$11:$ZZ$209,126,FALSE)=0,"",VLOOKUP($A198,parlvotes_lh!$A$11:$ZZ$209,126,FALSE)))</f>
        <v/>
      </c>
      <c r="Q198" s="235" t="str">
        <f>IF(ISERROR(VLOOKUP($A198,parlvotes_lh!$A$11:$ZZ$209,146,FALSE))=TRUE,"",IF(VLOOKUP($A198,parlvotes_lh!$A$11:$ZZ$209,146,FALSE)=0,"",VLOOKUP($A198,parlvotes_lh!$A$11:$ZZ$209,146,FALSE)))</f>
        <v/>
      </c>
      <c r="R198" s="235" t="str">
        <f>IF(ISERROR(VLOOKUP($A198,parlvotes_lh!$A$11:$ZZ$209,166,FALSE))=TRUE,"",IF(VLOOKUP($A198,parlvotes_lh!$A$11:$ZZ$209,166,FALSE)=0,"",VLOOKUP($A198,parlvotes_lh!$A$11:$ZZ$209,166,FALSE)))</f>
        <v/>
      </c>
      <c r="S198" s="235" t="str">
        <f>IF(ISERROR(VLOOKUP($A198,parlvotes_lh!$A$11:$ZZ$209,186,FALSE))=TRUE,"",IF(VLOOKUP($A198,parlvotes_lh!$A$11:$ZZ$209,186,FALSE)=0,"",VLOOKUP($A198,parlvotes_lh!$A$11:$ZZ$209,186,FALSE)))</f>
        <v/>
      </c>
      <c r="T198" s="235" t="str">
        <f>IF(ISERROR(VLOOKUP($A198,parlvotes_lh!$A$11:$ZZ$209,206,FALSE))=TRUE,"",IF(VLOOKUP($A198,parlvotes_lh!$A$11:$ZZ$209,206,FALSE)=0,"",VLOOKUP($A198,parlvotes_lh!$A$11:$ZZ$209,206,FALSE)))</f>
        <v/>
      </c>
      <c r="U198" s="235" t="str">
        <f>IF(ISERROR(VLOOKUP($A198,parlvotes_lh!$A$11:$ZZ$209,226,FALSE))=TRUE,"",IF(VLOOKUP($A198,parlvotes_lh!$A$11:$ZZ$209,226,FALSE)=0,"",VLOOKUP($A198,parlvotes_lh!$A$11:$ZZ$209,226,FALSE)))</f>
        <v/>
      </c>
      <c r="V198" s="235" t="str">
        <f>IF(ISERROR(VLOOKUP($A198,parlvotes_lh!$A$11:$ZZ$209,246,FALSE))=TRUE,"",IF(VLOOKUP($A198,parlvotes_lh!$A$11:$ZZ$209,246,FALSE)=0,"",VLOOKUP($A198,parlvotes_lh!$A$11:$ZZ$209,246,FALSE)))</f>
        <v/>
      </c>
      <c r="W198" s="235" t="str">
        <f>IF(ISERROR(VLOOKUP($A198,parlvotes_lh!$A$11:$ZZ$209,266,FALSE))=TRUE,"",IF(VLOOKUP($A198,parlvotes_lh!$A$11:$ZZ$209,266,FALSE)=0,"",VLOOKUP($A198,parlvotes_lh!$A$11:$ZZ$209,266,FALSE)))</f>
        <v/>
      </c>
      <c r="X198" s="235" t="str">
        <f>IF(ISERROR(VLOOKUP($A198,parlvotes_lh!$A$11:$ZZ$209,286,FALSE))=TRUE,"",IF(VLOOKUP($A198,parlvotes_lh!$A$11:$ZZ$209,286,FALSE)=0,"",VLOOKUP($A198,parlvotes_lh!$A$11:$ZZ$209,286,FALSE)))</f>
        <v/>
      </c>
      <c r="Y198" s="235" t="str">
        <f>IF(ISERROR(VLOOKUP($A198,parlvotes_lh!$A$11:$ZZ$209,306,FALSE))=TRUE,"",IF(VLOOKUP($A198,parlvotes_lh!$A$11:$ZZ$209,306,FALSE)=0,"",VLOOKUP($A198,parlvotes_lh!$A$11:$ZZ$209,306,FALSE)))</f>
        <v/>
      </c>
      <c r="Z198" s="235" t="str">
        <f>IF(ISERROR(VLOOKUP($A198,parlvotes_lh!$A$11:$ZZ$209,326,FALSE))=TRUE,"",IF(VLOOKUP($A198,parlvotes_lh!$A$11:$ZZ$209,326,FALSE)=0,"",VLOOKUP($A198,parlvotes_lh!$A$11:$ZZ$209,326,FALSE)))</f>
        <v/>
      </c>
      <c r="AA198" s="235" t="str">
        <f>IF(ISERROR(VLOOKUP($A198,parlvotes_lh!$A$11:$ZZ$209,346,FALSE))=TRUE,"",IF(VLOOKUP($A198,parlvotes_lh!$A$11:$ZZ$209,346,FALSE)=0,"",VLOOKUP($A198,parlvotes_lh!$A$11:$ZZ$209,346,FALSE)))</f>
        <v/>
      </c>
      <c r="AB198" s="235" t="str">
        <f>IF(ISERROR(VLOOKUP($A198,parlvotes_lh!$A$11:$ZZ$209,366,FALSE))=TRUE,"",IF(VLOOKUP($A198,parlvotes_lh!$A$11:$ZZ$209,366,FALSE)=0,"",VLOOKUP($A198,parlvotes_lh!$A$11:$ZZ$209,366,FALSE)))</f>
        <v/>
      </c>
      <c r="AC198" s="235" t="str">
        <f>IF(ISERROR(VLOOKUP($A198,parlvotes_lh!$A$11:$ZZ$209,386,FALSE))=TRUE,"",IF(VLOOKUP($A198,parlvotes_lh!$A$11:$ZZ$209,386,FALSE)=0,"",VLOOKUP($A198,parlvotes_lh!$A$11:$ZZ$209,386,FALSE)))</f>
        <v/>
      </c>
    </row>
    <row r="199" spans="1:29" ht="13.5" customHeight="1">
      <c r="A199" s="229"/>
      <c r="B199" s="127" t="str">
        <f>IF(A199="","",MID(info_weblinks!$C$3,32,3))</f>
        <v/>
      </c>
      <c r="C199" s="127" t="str">
        <f>IF(info_parties!G208="","",info_parties!G208)</f>
        <v/>
      </c>
      <c r="D199" s="127" t="str">
        <f>IF(info_parties!K208="","",info_parties!K208)</f>
        <v/>
      </c>
      <c r="E199" s="127" t="str">
        <f>IF(info_parties!H208="","",info_parties!H208)</f>
        <v/>
      </c>
      <c r="F199" s="230" t="str">
        <f t="shared" si="12"/>
        <v/>
      </c>
      <c r="G199" s="231" t="str">
        <f t="shared" si="13"/>
        <v/>
      </c>
      <c r="H199" s="232" t="str">
        <f t="shared" si="14"/>
        <v/>
      </c>
      <c r="I199" s="233" t="str">
        <f t="shared" si="15"/>
        <v/>
      </c>
      <c r="J199" s="234" t="str">
        <f>IF(ISERROR(VLOOKUP($A199,parlvotes_lh!$A$11:$ZZ$209,6,FALSE))=TRUE,"",IF(VLOOKUP($A199,parlvotes_lh!$A$11:$ZZ$209,6,FALSE)=0,"",VLOOKUP($A199,parlvotes_lh!$A$11:$ZZ$209,6,FALSE)))</f>
        <v/>
      </c>
      <c r="K199" s="234" t="str">
        <f>IF(ISERROR(VLOOKUP($A199,parlvotes_lh!$A$11:$ZZ$209,26,FALSE))=TRUE,"",IF(VLOOKUP($A199,parlvotes_lh!$A$11:$ZZ$209,26,FALSE)=0,"",VLOOKUP($A199,parlvotes_lh!$A$11:$ZZ$209,26,FALSE)))</f>
        <v/>
      </c>
      <c r="L199" s="234" t="str">
        <f>IF(ISERROR(VLOOKUP($A199,parlvotes_lh!$A$11:$ZZ$209,46,FALSE))=TRUE,"",IF(VLOOKUP($A199,parlvotes_lh!$A$11:$ZZ$209,46,FALSE)=0,"",VLOOKUP($A199,parlvotes_lh!$A$11:$ZZ$209,46,FALSE)))</f>
        <v/>
      </c>
      <c r="M199" s="234" t="str">
        <f>IF(ISERROR(VLOOKUP($A199,parlvotes_lh!$A$11:$ZZ$209,66,FALSE))=TRUE,"",IF(VLOOKUP($A199,parlvotes_lh!$A$11:$ZZ$209,66,FALSE)=0,"",VLOOKUP($A199,parlvotes_lh!$A$11:$ZZ$209,66,FALSE)))</f>
        <v/>
      </c>
      <c r="N199" s="234" t="str">
        <f>IF(ISERROR(VLOOKUP($A199,parlvotes_lh!$A$11:$ZZ$209,86,FALSE))=TRUE,"",IF(VLOOKUP($A199,parlvotes_lh!$A$11:$ZZ$209,86,FALSE)=0,"",VLOOKUP($A199,parlvotes_lh!$A$11:$ZZ$209,86,FALSE)))</f>
        <v/>
      </c>
      <c r="O199" s="234" t="str">
        <f>IF(ISERROR(VLOOKUP($A199,parlvotes_lh!$A$11:$ZZ$209,106,FALSE))=TRUE,"",IF(VLOOKUP($A199,parlvotes_lh!$A$11:$ZZ$209,106,FALSE)=0,"",VLOOKUP($A199,parlvotes_lh!$A$11:$ZZ$209,106,FALSE)))</f>
        <v/>
      </c>
      <c r="P199" s="234" t="str">
        <f>IF(ISERROR(VLOOKUP($A199,parlvotes_lh!$A$11:$ZZ$209,126,FALSE))=TRUE,"",IF(VLOOKUP($A199,parlvotes_lh!$A$11:$ZZ$209,126,FALSE)=0,"",VLOOKUP($A199,parlvotes_lh!$A$11:$ZZ$209,126,FALSE)))</f>
        <v/>
      </c>
      <c r="Q199" s="235" t="str">
        <f>IF(ISERROR(VLOOKUP($A199,parlvotes_lh!$A$11:$ZZ$209,146,FALSE))=TRUE,"",IF(VLOOKUP($A199,parlvotes_lh!$A$11:$ZZ$209,146,FALSE)=0,"",VLOOKUP($A199,parlvotes_lh!$A$11:$ZZ$209,146,FALSE)))</f>
        <v/>
      </c>
      <c r="R199" s="235" t="str">
        <f>IF(ISERROR(VLOOKUP($A199,parlvotes_lh!$A$11:$ZZ$209,166,FALSE))=TRUE,"",IF(VLOOKUP($A199,parlvotes_lh!$A$11:$ZZ$209,166,FALSE)=0,"",VLOOKUP($A199,parlvotes_lh!$A$11:$ZZ$209,166,FALSE)))</f>
        <v/>
      </c>
      <c r="S199" s="235" t="str">
        <f>IF(ISERROR(VLOOKUP($A199,parlvotes_lh!$A$11:$ZZ$209,186,FALSE))=TRUE,"",IF(VLOOKUP($A199,parlvotes_lh!$A$11:$ZZ$209,186,FALSE)=0,"",VLOOKUP($A199,parlvotes_lh!$A$11:$ZZ$209,186,FALSE)))</f>
        <v/>
      </c>
      <c r="T199" s="235" t="str">
        <f>IF(ISERROR(VLOOKUP($A199,parlvotes_lh!$A$11:$ZZ$209,206,FALSE))=TRUE,"",IF(VLOOKUP($A199,parlvotes_lh!$A$11:$ZZ$209,206,FALSE)=0,"",VLOOKUP($A199,parlvotes_lh!$A$11:$ZZ$209,206,FALSE)))</f>
        <v/>
      </c>
      <c r="U199" s="235" t="str">
        <f>IF(ISERROR(VLOOKUP($A199,parlvotes_lh!$A$11:$ZZ$209,226,FALSE))=TRUE,"",IF(VLOOKUP($A199,parlvotes_lh!$A$11:$ZZ$209,226,FALSE)=0,"",VLOOKUP($A199,parlvotes_lh!$A$11:$ZZ$209,226,FALSE)))</f>
        <v/>
      </c>
      <c r="V199" s="235" t="str">
        <f>IF(ISERROR(VLOOKUP($A199,parlvotes_lh!$A$11:$ZZ$209,246,FALSE))=TRUE,"",IF(VLOOKUP($A199,parlvotes_lh!$A$11:$ZZ$209,246,FALSE)=0,"",VLOOKUP($A199,parlvotes_lh!$A$11:$ZZ$209,246,FALSE)))</f>
        <v/>
      </c>
      <c r="W199" s="235" t="str">
        <f>IF(ISERROR(VLOOKUP($A199,parlvotes_lh!$A$11:$ZZ$209,266,FALSE))=TRUE,"",IF(VLOOKUP($A199,parlvotes_lh!$A$11:$ZZ$209,266,FALSE)=0,"",VLOOKUP($A199,parlvotes_lh!$A$11:$ZZ$209,266,FALSE)))</f>
        <v/>
      </c>
      <c r="X199" s="235" t="str">
        <f>IF(ISERROR(VLOOKUP($A199,parlvotes_lh!$A$11:$ZZ$209,286,FALSE))=TRUE,"",IF(VLOOKUP($A199,parlvotes_lh!$A$11:$ZZ$209,286,FALSE)=0,"",VLOOKUP($A199,parlvotes_lh!$A$11:$ZZ$209,286,FALSE)))</f>
        <v/>
      </c>
      <c r="Y199" s="235" t="str">
        <f>IF(ISERROR(VLOOKUP($A199,parlvotes_lh!$A$11:$ZZ$209,306,FALSE))=TRUE,"",IF(VLOOKUP($A199,parlvotes_lh!$A$11:$ZZ$209,306,FALSE)=0,"",VLOOKUP($A199,parlvotes_lh!$A$11:$ZZ$209,306,FALSE)))</f>
        <v/>
      </c>
      <c r="Z199" s="235" t="str">
        <f>IF(ISERROR(VLOOKUP($A199,parlvotes_lh!$A$11:$ZZ$209,326,FALSE))=TRUE,"",IF(VLOOKUP($A199,parlvotes_lh!$A$11:$ZZ$209,326,FALSE)=0,"",VLOOKUP($A199,parlvotes_lh!$A$11:$ZZ$209,326,FALSE)))</f>
        <v/>
      </c>
      <c r="AA199" s="235" t="str">
        <f>IF(ISERROR(VLOOKUP($A199,parlvotes_lh!$A$11:$ZZ$209,346,FALSE))=TRUE,"",IF(VLOOKUP($A199,parlvotes_lh!$A$11:$ZZ$209,346,FALSE)=0,"",VLOOKUP($A199,parlvotes_lh!$A$11:$ZZ$209,346,FALSE)))</f>
        <v/>
      </c>
      <c r="AB199" s="235" t="str">
        <f>IF(ISERROR(VLOOKUP($A199,parlvotes_lh!$A$11:$ZZ$209,366,FALSE))=TRUE,"",IF(VLOOKUP($A199,parlvotes_lh!$A$11:$ZZ$209,366,FALSE)=0,"",VLOOKUP($A199,parlvotes_lh!$A$11:$ZZ$209,366,FALSE)))</f>
        <v/>
      </c>
      <c r="AC199" s="235" t="str">
        <f>IF(ISERROR(VLOOKUP($A199,parlvotes_lh!$A$11:$ZZ$209,386,FALSE))=TRUE,"",IF(VLOOKUP($A199,parlvotes_lh!$A$11:$ZZ$209,386,FALSE)=0,"",VLOOKUP($A199,parlvotes_lh!$A$11:$ZZ$209,386,FALSE)))</f>
        <v/>
      </c>
    </row>
    <row r="200" spans="1:29" ht="13.5" customHeight="1">
      <c r="A200" s="229"/>
      <c r="B200" s="127" t="str">
        <f>IF(A200="","",MID(info_weblinks!$C$3,32,3))</f>
        <v/>
      </c>
      <c r="C200" s="127" t="str">
        <f>IF(info_parties!G209="","",info_parties!G209)</f>
        <v/>
      </c>
      <c r="D200" s="127" t="str">
        <f>IF(info_parties!K209="","",info_parties!K209)</f>
        <v/>
      </c>
      <c r="E200" s="127" t="str">
        <f>IF(info_parties!H209="","",info_parties!H209)</f>
        <v/>
      </c>
      <c r="F200" s="230" t="str">
        <f t="shared" si="12"/>
        <v/>
      </c>
      <c r="G200" s="231" t="str">
        <f t="shared" si="13"/>
        <v/>
      </c>
      <c r="H200" s="232" t="str">
        <f t="shared" si="14"/>
        <v/>
      </c>
      <c r="I200" s="233" t="str">
        <f t="shared" si="15"/>
        <v/>
      </c>
      <c r="J200" s="234" t="str">
        <f>IF(ISERROR(VLOOKUP($A200,parlvotes_lh!$A$11:$ZZ$209,6,FALSE))=TRUE,"",IF(VLOOKUP($A200,parlvotes_lh!$A$11:$ZZ$209,6,FALSE)=0,"",VLOOKUP($A200,parlvotes_lh!$A$11:$ZZ$209,6,FALSE)))</f>
        <v/>
      </c>
      <c r="K200" s="234" t="str">
        <f>IF(ISERROR(VLOOKUP($A200,parlvotes_lh!$A$11:$ZZ$209,26,FALSE))=TRUE,"",IF(VLOOKUP($A200,parlvotes_lh!$A$11:$ZZ$209,26,FALSE)=0,"",VLOOKUP($A200,parlvotes_lh!$A$11:$ZZ$209,26,FALSE)))</f>
        <v/>
      </c>
      <c r="L200" s="234" t="str">
        <f>IF(ISERROR(VLOOKUP($A200,parlvotes_lh!$A$11:$ZZ$209,46,FALSE))=TRUE,"",IF(VLOOKUP($A200,parlvotes_lh!$A$11:$ZZ$209,46,FALSE)=0,"",VLOOKUP($A200,parlvotes_lh!$A$11:$ZZ$209,46,FALSE)))</f>
        <v/>
      </c>
      <c r="M200" s="234" t="str">
        <f>IF(ISERROR(VLOOKUP($A200,parlvotes_lh!$A$11:$ZZ$209,66,FALSE))=TRUE,"",IF(VLOOKUP($A200,parlvotes_lh!$A$11:$ZZ$209,66,FALSE)=0,"",VLOOKUP($A200,parlvotes_lh!$A$11:$ZZ$209,66,FALSE)))</f>
        <v/>
      </c>
      <c r="N200" s="234" t="str">
        <f>IF(ISERROR(VLOOKUP($A200,parlvotes_lh!$A$11:$ZZ$209,86,FALSE))=TRUE,"",IF(VLOOKUP($A200,parlvotes_lh!$A$11:$ZZ$209,86,FALSE)=0,"",VLOOKUP($A200,parlvotes_lh!$A$11:$ZZ$209,86,FALSE)))</f>
        <v/>
      </c>
      <c r="O200" s="234" t="str">
        <f>IF(ISERROR(VLOOKUP($A200,parlvotes_lh!$A$11:$ZZ$209,106,FALSE))=TRUE,"",IF(VLOOKUP($A200,parlvotes_lh!$A$11:$ZZ$209,106,FALSE)=0,"",VLOOKUP($A200,parlvotes_lh!$A$11:$ZZ$209,106,FALSE)))</f>
        <v/>
      </c>
      <c r="P200" s="234" t="str">
        <f>IF(ISERROR(VLOOKUP($A200,parlvotes_lh!$A$11:$ZZ$209,126,FALSE))=TRUE,"",IF(VLOOKUP($A200,parlvotes_lh!$A$11:$ZZ$209,126,FALSE)=0,"",VLOOKUP($A200,parlvotes_lh!$A$11:$ZZ$209,126,FALSE)))</f>
        <v/>
      </c>
      <c r="Q200" s="235" t="str">
        <f>IF(ISERROR(VLOOKUP($A200,parlvotes_lh!$A$11:$ZZ$209,146,FALSE))=TRUE,"",IF(VLOOKUP($A200,parlvotes_lh!$A$11:$ZZ$209,146,FALSE)=0,"",VLOOKUP($A200,parlvotes_lh!$A$11:$ZZ$209,146,FALSE)))</f>
        <v/>
      </c>
      <c r="R200" s="235" t="str">
        <f>IF(ISERROR(VLOOKUP($A200,parlvotes_lh!$A$11:$ZZ$209,166,FALSE))=TRUE,"",IF(VLOOKUP($A200,parlvotes_lh!$A$11:$ZZ$209,166,FALSE)=0,"",VLOOKUP($A200,parlvotes_lh!$A$11:$ZZ$209,166,FALSE)))</f>
        <v/>
      </c>
      <c r="S200" s="235" t="str">
        <f>IF(ISERROR(VLOOKUP($A200,parlvotes_lh!$A$11:$ZZ$209,186,FALSE))=TRUE,"",IF(VLOOKUP($A200,parlvotes_lh!$A$11:$ZZ$209,186,FALSE)=0,"",VLOOKUP($A200,parlvotes_lh!$A$11:$ZZ$209,186,FALSE)))</f>
        <v/>
      </c>
      <c r="T200" s="235" t="str">
        <f>IF(ISERROR(VLOOKUP($A200,parlvotes_lh!$A$11:$ZZ$209,206,FALSE))=TRUE,"",IF(VLOOKUP($A200,parlvotes_lh!$A$11:$ZZ$209,206,FALSE)=0,"",VLOOKUP($A200,parlvotes_lh!$A$11:$ZZ$209,206,FALSE)))</f>
        <v/>
      </c>
      <c r="U200" s="235" t="str">
        <f>IF(ISERROR(VLOOKUP($A200,parlvotes_lh!$A$11:$ZZ$209,226,FALSE))=TRUE,"",IF(VLOOKUP($A200,parlvotes_lh!$A$11:$ZZ$209,226,FALSE)=0,"",VLOOKUP($A200,parlvotes_lh!$A$11:$ZZ$209,226,FALSE)))</f>
        <v/>
      </c>
      <c r="V200" s="235" t="str">
        <f>IF(ISERROR(VLOOKUP($A200,parlvotes_lh!$A$11:$ZZ$209,246,FALSE))=TRUE,"",IF(VLOOKUP($A200,parlvotes_lh!$A$11:$ZZ$209,246,FALSE)=0,"",VLOOKUP($A200,parlvotes_lh!$A$11:$ZZ$209,246,FALSE)))</f>
        <v/>
      </c>
      <c r="W200" s="235" t="str">
        <f>IF(ISERROR(VLOOKUP($A200,parlvotes_lh!$A$11:$ZZ$209,266,FALSE))=TRUE,"",IF(VLOOKUP($A200,parlvotes_lh!$A$11:$ZZ$209,266,FALSE)=0,"",VLOOKUP($A200,parlvotes_lh!$A$11:$ZZ$209,266,FALSE)))</f>
        <v/>
      </c>
      <c r="X200" s="235" t="str">
        <f>IF(ISERROR(VLOOKUP($A200,parlvotes_lh!$A$11:$ZZ$209,286,FALSE))=TRUE,"",IF(VLOOKUP($A200,parlvotes_lh!$A$11:$ZZ$209,286,FALSE)=0,"",VLOOKUP($A200,parlvotes_lh!$A$11:$ZZ$209,286,FALSE)))</f>
        <v/>
      </c>
      <c r="Y200" s="235" t="str">
        <f>IF(ISERROR(VLOOKUP($A200,parlvotes_lh!$A$11:$ZZ$209,306,FALSE))=TRUE,"",IF(VLOOKUP($A200,parlvotes_lh!$A$11:$ZZ$209,306,FALSE)=0,"",VLOOKUP($A200,parlvotes_lh!$A$11:$ZZ$209,306,FALSE)))</f>
        <v/>
      </c>
      <c r="Z200" s="235" t="str">
        <f>IF(ISERROR(VLOOKUP($A200,parlvotes_lh!$A$11:$ZZ$209,326,FALSE))=TRUE,"",IF(VLOOKUP($A200,parlvotes_lh!$A$11:$ZZ$209,326,FALSE)=0,"",VLOOKUP($A200,parlvotes_lh!$A$11:$ZZ$209,326,FALSE)))</f>
        <v/>
      </c>
      <c r="AA200" s="235" t="str">
        <f>IF(ISERROR(VLOOKUP($A200,parlvotes_lh!$A$11:$ZZ$209,346,FALSE))=TRUE,"",IF(VLOOKUP($A200,parlvotes_lh!$A$11:$ZZ$209,346,FALSE)=0,"",VLOOKUP($A200,parlvotes_lh!$A$11:$ZZ$209,346,FALSE)))</f>
        <v/>
      </c>
      <c r="AB200" s="235" t="str">
        <f>IF(ISERROR(VLOOKUP($A200,parlvotes_lh!$A$11:$ZZ$209,366,FALSE))=TRUE,"",IF(VLOOKUP($A200,parlvotes_lh!$A$11:$ZZ$209,366,FALSE)=0,"",VLOOKUP($A200,parlvotes_lh!$A$11:$ZZ$209,366,FALSE)))</f>
        <v/>
      </c>
      <c r="AC200" s="235" t="str">
        <f>IF(ISERROR(VLOOKUP($A200,parlvotes_lh!$A$11:$ZZ$209,386,FALSE))=TRUE,"",IF(VLOOKUP($A200,parlvotes_lh!$A$11:$ZZ$209,386,FALSE)=0,"",VLOOKUP($A200,parlvotes_lh!$A$11:$ZZ$209,386,FALSE)))</f>
        <v/>
      </c>
    </row>
    <row r="201" spans="1:29" ht="13.5" customHeight="1">
      <c r="J201" s="237"/>
      <c r="K201" s="237"/>
      <c r="L201" s="237"/>
      <c r="M201" s="237"/>
      <c r="N201" s="237"/>
      <c r="O201" s="237"/>
      <c r="P201" s="237"/>
      <c r="Q201" s="237"/>
      <c r="R201" s="237"/>
      <c r="S201" s="237"/>
      <c r="T201" s="237"/>
      <c r="U201" s="237"/>
      <c r="V201" s="237"/>
      <c r="W201" s="237"/>
      <c r="X201" s="237"/>
      <c r="Y201" s="237"/>
      <c r="Z201" s="237"/>
      <c r="AA201" s="237"/>
      <c r="AB201" s="237">
        <f>IF(ISERROR(VLOOKUP("Election Start Date:",parlvotes_lh!$A$1:$ZZ$1,23,FALSE))=TRUE,0,IF(VLOOKUP("Election Start Date:",parlvotes_lh!$A$1:$ZZ$1,23,FALSE)=0,0,VLOOKUP("Election Start Date:",parlvotes_lh!$A$1:$ZZ$1,23,FALSE)))</f>
        <v>34777</v>
      </c>
      <c r="AC201" s="237">
        <f>IF(ISERROR(VLOOKUP("Election Start Date:",parlvotes_lh!$A$1:$ZZ$1,23,FALSE))=TRUE,0,IF(VLOOKUP("Election Start Date:",parlvotes_lh!$A$1:$ZZ$1,23,FALSE)=0,0,VLOOKUP("Election Start Date:",parlvotes_lh!$A$1:$ZZ$1,23,FALSE)))</f>
        <v>34777</v>
      </c>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A6E5A"/>
  </sheetPr>
  <dimension ref="A1:H33"/>
  <sheetViews>
    <sheetView zoomScaleNormal="100" workbookViewId="0"/>
  </sheetViews>
  <sheetFormatPr defaultColWidth="9.109375" defaultRowHeight="13.5" customHeight="1"/>
  <cols>
    <col min="1" max="1" width="39.77734375" style="197" customWidth="1"/>
    <col min="2" max="2" width="21.5546875" style="197" customWidth="1"/>
    <col min="3" max="16384" width="9.109375" style="197"/>
  </cols>
  <sheetData>
    <row r="1" spans="1:8" ht="13.5" customHeight="1">
      <c r="A1" s="197" t="s">
        <v>564</v>
      </c>
    </row>
    <row r="3" spans="1:8" ht="13.5" customHeight="1">
      <c r="B3" s="197">
        <v>1991</v>
      </c>
      <c r="E3" s="197">
        <v>1995</v>
      </c>
    </row>
    <row r="4" spans="1:8" ht="13.5" customHeight="1">
      <c r="A4" s="197" t="s">
        <v>565</v>
      </c>
      <c r="B4" s="197" t="s">
        <v>566</v>
      </c>
      <c r="C4" s="197" t="s">
        <v>567</v>
      </c>
      <c r="D4" s="197" t="s">
        <v>568</v>
      </c>
      <c r="E4" s="197" t="s">
        <v>565</v>
      </c>
      <c r="F4" s="197" t="s">
        <v>566</v>
      </c>
      <c r="G4" s="197" t="s">
        <v>567</v>
      </c>
      <c r="H4" s="197" t="s">
        <v>568</v>
      </c>
    </row>
    <row r="5" spans="1:8" ht="13.5" customHeight="1">
      <c r="A5" s="197" t="s">
        <v>569</v>
      </c>
      <c r="B5" s="197" t="s">
        <v>570</v>
      </c>
      <c r="C5" s="197">
        <v>13348</v>
      </c>
      <c r="D5" s="197">
        <v>4.8</v>
      </c>
      <c r="E5" s="197" t="s">
        <v>569</v>
      </c>
      <c r="F5" s="197" t="s">
        <v>571</v>
      </c>
      <c r="G5" s="197">
        <v>10001</v>
      </c>
      <c r="H5" s="197">
        <v>3.4</v>
      </c>
    </row>
    <row r="6" spans="1:8" ht="13.5" customHeight="1">
      <c r="A6" s="197" t="s">
        <v>572</v>
      </c>
      <c r="B6" s="197" t="s">
        <v>573</v>
      </c>
      <c r="C6" s="197">
        <v>2798</v>
      </c>
      <c r="D6" s="197">
        <v>0.7</v>
      </c>
      <c r="F6" s="197" t="s">
        <v>574</v>
      </c>
      <c r="G6" s="197">
        <v>30111</v>
      </c>
      <c r="H6" s="197">
        <v>10.3</v>
      </c>
    </row>
    <row r="7" spans="1:8" ht="13.5" customHeight="1">
      <c r="B7" s="197" t="s">
        <v>575</v>
      </c>
      <c r="C7" s="197">
        <v>11420</v>
      </c>
      <c r="D7" s="197">
        <v>2.9</v>
      </c>
      <c r="F7" s="197" t="s">
        <v>576</v>
      </c>
      <c r="G7" s="197">
        <v>1376</v>
      </c>
      <c r="H7" s="197">
        <v>0.5</v>
      </c>
    </row>
    <row r="8" spans="1:8" ht="13.5" customHeight="1">
      <c r="B8" s="197" t="s">
        <v>577</v>
      </c>
      <c r="C8" s="197">
        <v>12563</v>
      </c>
      <c r="D8" s="197">
        <v>3.2</v>
      </c>
      <c r="E8" s="197" t="s">
        <v>572</v>
      </c>
      <c r="F8" s="197" t="s">
        <v>578</v>
      </c>
      <c r="G8" s="197">
        <v>42398</v>
      </c>
      <c r="H8" s="197">
        <v>7.7</v>
      </c>
    </row>
    <row r="9" spans="1:8" ht="13.5" customHeight="1">
      <c r="A9" s="197" t="s">
        <v>579</v>
      </c>
      <c r="B9" s="197" t="s">
        <v>580</v>
      </c>
      <c r="C9" s="197">
        <v>2474</v>
      </c>
      <c r="D9" s="197">
        <v>1</v>
      </c>
      <c r="F9" s="197" t="s">
        <v>574</v>
      </c>
      <c r="G9" s="197">
        <v>52943</v>
      </c>
      <c r="H9" s="197">
        <v>12.7</v>
      </c>
    </row>
    <row r="10" spans="1:8" ht="13.5" customHeight="1">
      <c r="B10" s="197" t="s">
        <v>581</v>
      </c>
      <c r="C10" s="197">
        <v>16239</v>
      </c>
      <c r="D10" s="197">
        <v>6.8</v>
      </c>
      <c r="F10" s="197" t="s">
        <v>582</v>
      </c>
      <c r="G10" s="197">
        <v>2006</v>
      </c>
      <c r="H10" s="197">
        <v>0.5</v>
      </c>
    </row>
    <row r="11" spans="1:8" ht="13.5" customHeight="1">
      <c r="B11" s="197" t="s">
        <v>583</v>
      </c>
      <c r="C11" s="197">
        <v>54902</v>
      </c>
      <c r="D11" s="197">
        <v>22.9</v>
      </c>
      <c r="E11" s="197" t="s">
        <v>579</v>
      </c>
      <c r="F11" s="197" t="s">
        <v>584</v>
      </c>
      <c r="G11" s="197">
        <v>53293</v>
      </c>
      <c r="H11" s="197">
        <v>21.6</v>
      </c>
    </row>
    <row r="12" spans="1:8" ht="13.5" customHeight="1">
      <c r="A12" s="197" t="s">
        <v>585</v>
      </c>
      <c r="B12" s="197" t="s">
        <v>586</v>
      </c>
      <c r="C12" s="197">
        <v>46647</v>
      </c>
      <c r="D12" s="197">
        <v>27</v>
      </c>
      <c r="F12" s="197" t="s">
        <v>587</v>
      </c>
      <c r="G12" s="197">
        <v>3694</v>
      </c>
      <c r="H12" s="197">
        <v>1.5</v>
      </c>
    </row>
    <row r="13" spans="1:8" ht="13.5" customHeight="1">
      <c r="B13" s="197" t="s">
        <v>588</v>
      </c>
      <c r="C13" s="197">
        <v>13065</v>
      </c>
      <c r="D13" s="197">
        <v>7.6</v>
      </c>
      <c r="E13" s="197" t="s">
        <v>589</v>
      </c>
      <c r="F13" s="197" t="s">
        <v>590</v>
      </c>
    </row>
    <row r="14" spans="1:8" ht="13.5" customHeight="1">
      <c r="A14" s="197" t="s">
        <v>591</v>
      </c>
      <c r="B14" s="197" t="s">
        <v>592</v>
      </c>
      <c r="C14" s="197">
        <v>7720</v>
      </c>
      <c r="D14" s="197">
        <v>4.5</v>
      </c>
      <c r="F14" s="197" t="s">
        <v>593</v>
      </c>
      <c r="G14" s="197">
        <v>10120</v>
      </c>
      <c r="H14" s="197">
        <v>6.6</v>
      </c>
    </row>
    <row r="15" spans="1:8" ht="13.5" customHeight="1">
      <c r="B15" s="197" t="s">
        <v>594</v>
      </c>
      <c r="C15" s="197">
        <v>8242</v>
      </c>
      <c r="D15" s="197">
        <v>4.8</v>
      </c>
      <c r="E15" s="197" t="s">
        <v>591</v>
      </c>
      <c r="F15" s="197" t="s">
        <v>590</v>
      </c>
    </row>
    <row r="16" spans="1:8" ht="13.5" customHeight="1">
      <c r="A16" s="197" t="s">
        <v>595</v>
      </c>
      <c r="B16" s="197" t="s">
        <v>596</v>
      </c>
      <c r="C16" s="197">
        <v>476</v>
      </c>
      <c r="D16" s="197">
        <v>0.2</v>
      </c>
      <c r="F16" s="197" t="s">
        <v>597</v>
      </c>
      <c r="G16" s="197">
        <v>11180</v>
      </c>
      <c r="H16" s="197">
        <v>6.3</v>
      </c>
    </row>
    <row r="17" spans="1:8" ht="13.5" customHeight="1">
      <c r="B17" s="197" t="s">
        <v>598</v>
      </c>
      <c r="C17" s="197">
        <v>1062</v>
      </c>
      <c r="D17" s="197">
        <v>0.5</v>
      </c>
      <c r="E17" s="197" t="s">
        <v>599</v>
      </c>
      <c r="F17" s="197" t="s">
        <v>600</v>
      </c>
    </row>
    <row r="18" spans="1:8" ht="13.5" customHeight="1">
      <c r="B18" s="197" t="s">
        <v>601</v>
      </c>
      <c r="C18" s="197">
        <v>29144</v>
      </c>
      <c r="D18" s="197">
        <v>14.5</v>
      </c>
      <c r="F18" s="197" t="s">
        <v>597</v>
      </c>
      <c r="G18" s="197">
        <v>17224</v>
      </c>
      <c r="H18" s="197">
        <v>7.6</v>
      </c>
    </row>
    <row r="19" spans="1:8" ht="13.5" customHeight="1">
      <c r="A19" s="197" t="s">
        <v>602</v>
      </c>
      <c r="B19" s="197" t="s">
        <v>592</v>
      </c>
      <c r="C19" s="197">
        <v>10053</v>
      </c>
      <c r="D19" s="197">
        <v>5.5</v>
      </c>
      <c r="F19" s="197" t="s">
        <v>603</v>
      </c>
      <c r="G19" s="197">
        <v>33376</v>
      </c>
      <c r="H19" s="197">
        <v>14.7</v>
      </c>
    </row>
    <row r="20" spans="1:8" ht="13.5" customHeight="1">
      <c r="B20" s="197" t="s">
        <v>604</v>
      </c>
      <c r="C20" s="197">
        <v>7442</v>
      </c>
      <c r="D20" s="197">
        <v>4</v>
      </c>
      <c r="E20" s="197" t="s">
        <v>602</v>
      </c>
      <c r="F20" s="197" t="s">
        <v>605</v>
      </c>
      <c r="G20" s="197">
        <v>42487</v>
      </c>
      <c r="H20" s="197">
        <v>23</v>
      </c>
    </row>
    <row r="21" spans="1:8" ht="13.5" customHeight="1">
      <c r="A21" s="197" t="s">
        <v>606</v>
      </c>
      <c r="B21" s="197" t="s">
        <v>607</v>
      </c>
      <c r="C21" s="197">
        <v>7134</v>
      </c>
      <c r="D21" s="197">
        <v>6.5</v>
      </c>
      <c r="E21" s="197" t="s">
        <v>606</v>
      </c>
      <c r="F21" s="197" t="s">
        <v>590</v>
      </c>
    </row>
    <row r="22" spans="1:8" ht="13.5" customHeight="1">
      <c r="A22" s="197" t="s">
        <v>608</v>
      </c>
      <c r="B22" s="197" t="s">
        <v>609</v>
      </c>
      <c r="C22" s="197">
        <v>6443</v>
      </c>
      <c r="D22" s="197">
        <v>7</v>
      </c>
      <c r="F22" s="197" t="s">
        <v>593</v>
      </c>
      <c r="G22" s="197">
        <v>10507</v>
      </c>
      <c r="H22" s="197">
        <v>9.6</v>
      </c>
    </row>
    <row r="23" spans="1:8" ht="13.5" customHeight="1">
      <c r="E23" s="197" t="s">
        <v>608</v>
      </c>
      <c r="F23" s="197" t="s">
        <v>610</v>
      </c>
    </row>
    <row r="24" spans="1:8" ht="13.5" customHeight="1">
      <c r="B24" s="197" t="s">
        <v>611</v>
      </c>
      <c r="C24" s="197">
        <v>37028</v>
      </c>
      <c r="D24" s="197">
        <v>40.1</v>
      </c>
      <c r="F24" s="197" t="s">
        <v>593</v>
      </c>
      <c r="G24" s="197">
        <v>8638</v>
      </c>
      <c r="H24" s="197">
        <v>9.1999999999999993</v>
      </c>
    </row>
    <row r="25" spans="1:8" ht="13.5" customHeight="1">
      <c r="A25" s="197" t="s">
        <v>612</v>
      </c>
      <c r="B25" s="197" t="s">
        <v>586</v>
      </c>
      <c r="C25" s="197">
        <v>54586</v>
      </c>
      <c r="D25" s="197">
        <v>40.299999999999997</v>
      </c>
      <c r="E25" s="197" t="s">
        <v>612</v>
      </c>
      <c r="F25" s="197" t="s">
        <v>605</v>
      </c>
      <c r="G25" s="197">
        <v>50085</v>
      </c>
      <c r="H25" s="197">
        <v>37.799999999999997</v>
      </c>
    </row>
    <row r="26" spans="1:8" ht="13.5" customHeight="1">
      <c r="B26" s="197" t="s">
        <v>613</v>
      </c>
      <c r="C26" s="197">
        <v>10235</v>
      </c>
      <c r="D26" s="197">
        <v>7.6</v>
      </c>
      <c r="E26" s="197" t="s">
        <v>614</v>
      </c>
      <c r="F26" s="197" t="s">
        <v>615</v>
      </c>
      <c r="G26" s="197">
        <v>11712</v>
      </c>
      <c r="H26" s="197">
        <v>8.4</v>
      </c>
    </row>
    <row r="27" spans="1:8" ht="13.5" customHeight="1">
      <c r="A27" s="197" t="s">
        <v>614</v>
      </c>
      <c r="B27" s="197" t="s">
        <v>616</v>
      </c>
      <c r="C27" s="197">
        <v>10680</v>
      </c>
      <c r="D27" s="197">
        <v>7.7</v>
      </c>
      <c r="E27" s="197" t="s">
        <v>617</v>
      </c>
      <c r="F27" s="197" t="s">
        <v>618</v>
      </c>
      <c r="G27" s="197">
        <v>94170</v>
      </c>
      <c r="H27" s="197">
        <v>36.799999999999997</v>
      </c>
    </row>
    <row r="28" spans="1:8" ht="13.5" customHeight="1">
      <c r="B28" s="197" t="s">
        <v>611</v>
      </c>
      <c r="C28" s="197">
        <v>51452</v>
      </c>
      <c r="D28" s="197">
        <v>36.9</v>
      </c>
      <c r="F28" s="197" t="s">
        <v>619</v>
      </c>
      <c r="G28" s="197">
        <v>37567</v>
      </c>
      <c r="H28" s="197">
        <v>14.7</v>
      </c>
    </row>
    <row r="29" spans="1:8" ht="13.5" customHeight="1">
      <c r="A29" s="197" t="s">
        <v>617</v>
      </c>
      <c r="B29" s="197" t="s">
        <v>620</v>
      </c>
      <c r="C29" s="197">
        <v>1427</v>
      </c>
      <c r="D29" s="197">
        <v>0.5</v>
      </c>
      <c r="F29" s="197" t="s">
        <v>621</v>
      </c>
      <c r="G29" s="197">
        <v>286</v>
      </c>
      <c r="H29" s="197">
        <v>0.1</v>
      </c>
    </row>
    <row r="30" spans="1:8" ht="13.5" customHeight="1">
      <c r="B30" s="197" t="s">
        <v>611</v>
      </c>
      <c r="C30" s="197">
        <v>99271</v>
      </c>
      <c r="D30" s="197">
        <v>37.9</v>
      </c>
      <c r="E30" s="197" t="s">
        <v>622</v>
      </c>
      <c r="F30" s="197" t="s">
        <v>623</v>
      </c>
      <c r="G30" s="197">
        <v>6448</v>
      </c>
      <c r="H30" s="197">
        <v>2.8</v>
      </c>
    </row>
    <row r="31" spans="1:8" ht="13.5" customHeight="1">
      <c r="A31" s="197" t="s">
        <v>624</v>
      </c>
      <c r="B31" s="197" t="s">
        <v>616</v>
      </c>
      <c r="C31" s="197">
        <v>7800</v>
      </c>
      <c r="D31" s="197">
        <v>3.4</v>
      </c>
      <c r="F31" s="197" t="s">
        <v>625</v>
      </c>
      <c r="G31" s="197">
        <v>5629</v>
      </c>
      <c r="H31" s="197">
        <v>2.4</v>
      </c>
    </row>
    <row r="32" spans="1:8" ht="13.5" customHeight="1">
      <c r="B32" s="197" t="s">
        <v>626</v>
      </c>
      <c r="C32" s="197">
        <v>11650</v>
      </c>
      <c r="D32" s="197">
        <v>5</v>
      </c>
      <c r="E32" s="197" t="s">
        <v>627</v>
      </c>
      <c r="F32" s="197" t="s">
        <v>628</v>
      </c>
      <c r="G32" s="197">
        <v>44180</v>
      </c>
      <c r="H32" s="197">
        <v>40.200000000000003</v>
      </c>
    </row>
    <row r="33" spans="1:8" ht="13.5" customHeight="1">
      <c r="A33" s="197" t="s">
        <v>627</v>
      </c>
      <c r="B33" s="197" t="s">
        <v>629</v>
      </c>
      <c r="C33" s="197">
        <v>57311</v>
      </c>
      <c r="D33" s="197">
        <v>50.2</v>
      </c>
      <c r="F33" s="197" t="s">
        <v>630</v>
      </c>
      <c r="G33" s="197">
        <v>11434</v>
      </c>
      <c r="H33" s="197">
        <v>10.4</v>
      </c>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DCF0"/>
  </sheetPr>
  <dimension ref="A1:AV87"/>
  <sheetViews>
    <sheetView zoomScaleNormal="100" workbookViewId="0">
      <pane xSplit="1" ySplit="1" topLeftCell="B2" activePane="bottomRight" state="frozen"/>
      <selection activeCell="A9" sqref="A9"/>
      <selection pane="topRight" activeCell="A9" sqref="A9"/>
      <selection pane="bottomLeft" activeCell="A9" sqref="A9"/>
      <selection pane="bottomRight" activeCell="A11" sqref="A11"/>
    </sheetView>
  </sheetViews>
  <sheetFormatPr defaultColWidth="9.109375" defaultRowHeight="13.5" customHeight="1"/>
  <cols>
    <col min="1" max="1" width="21.44140625" style="1" customWidth="1"/>
    <col min="2" max="2" width="12.21875" style="1" customWidth="1"/>
    <col min="3" max="3" width="11" style="1" customWidth="1"/>
    <col min="4" max="4" width="1.88671875" style="1" customWidth="1"/>
    <col min="5" max="5" width="26.6640625" style="1" customWidth="1"/>
    <col min="6" max="6" width="32.33203125" style="1" customWidth="1"/>
    <col min="7" max="7" width="23.44140625" style="1" customWidth="1"/>
    <col min="8" max="8" width="10.6640625" style="1" customWidth="1"/>
    <col min="9" max="9" width="0.5546875" style="1" customWidth="1"/>
    <col min="10" max="10" width="0.6640625" style="1" customWidth="1"/>
    <col min="11" max="11" width="25" style="1" customWidth="1"/>
    <col min="12" max="16384" width="9.109375" style="1"/>
  </cols>
  <sheetData>
    <row r="1" spans="1:48" ht="30.6">
      <c r="A1" s="75" t="s">
        <v>127</v>
      </c>
      <c r="B1" s="73" t="s">
        <v>115</v>
      </c>
      <c r="C1" s="73" t="s">
        <v>116</v>
      </c>
      <c r="D1" s="176" t="s">
        <v>117</v>
      </c>
      <c r="E1" s="175" t="s">
        <v>166</v>
      </c>
      <c r="F1" s="175" t="s">
        <v>167</v>
      </c>
      <c r="G1" s="73" t="s">
        <v>979</v>
      </c>
      <c r="H1" s="322" t="s">
        <v>980</v>
      </c>
      <c r="I1" s="176" t="s">
        <v>168</v>
      </c>
      <c r="J1" s="176" t="s">
        <v>168</v>
      </c>
      <c r="K1" s="82" t="s">
        <v>169</v>
      </c>
      <c r="L1" s="82" t="s">
        <v>170</v>
      </c>
      <c r="M1" s="177" t="s">
        <v>171</v>
      </c>
      <c r="N1" s="177" t="s">
        <v>172</v>
      </c>
      <c r="O1" s="177" t="s">
        <v>173</v>
      </c>
      <c r="P1" s="177" t="s">
        <v>174</v>
      </c>
      <c r="Q1" s="177" t="s">
        <v>175</v>
      </c>
      <c r="R1" s="177" t="s">
        <v>176</v>
      </c>
      <c r="S1" s="73" t="s">
        <v>177</v>
      </c>
      <c r="T1" s="73" t="s">
        <v>178</v>
      </c>
      <c r="U1" s="73" t="s">
        <v>179</v>
      </c>
      <c r="V1" s="73" t="s">
        <v>180</v>
      </c>
      <c r="W1" s="73" t="s">
        <v>181</v>
      </c>
      <c r="X1" s="73" t="s">
        <v>182</v>
      </c>
      <c r="Y1" s="177" t="s">
        <v>183</v>
      </c>
      <c r="Z1" s="177" t="s">
        <v>184</v>
      </c>
      <c r="AA1" s="177" t="s">
        <v>185</v>
      </c>
      <c r="AB1" s="177" t="s">
        <v>186</v>
      </c>
      <c r="AC1" s="177" t="s">
        <v>187</v>
      </c>
      <c r="AD1" s="177" t="s">
        <v>188</v>
      </c>
      <c r="AE1" s="73" t="s">
        <v>189</v>
      </c>
      <c r="AF1" s="73" t="s">
        <v>190</v>
      </c>
      <c r="AG1" s="73" t="s">
        <v>191</v>
      </c>
      <c r="AH1" s="73" t="s">
        <v>192</v>
      </c>
      <c r="AI1" s="73" t="s">
        <v>193</v>
      </c>
      <c r="AJ1" s="73" t="s">
        <v>194</v>
      </c>
      <c r="AK1" s="177" t="s">
        <v>195</v>
      </c>
      <c r="AL1" s="177" t="s">
        <v>196</v>
      </c>
      <c r="AM1" s="177" t="s">
        <v>197</v>
      </c>
      <c r="AN1" s="177" t="s">
        <v>198</v>
      </c>
      <c r="AO1" s="177" t="s">
        <v>199</v>
      </c>
      <c r="AP1" s="177" t="s">
        <v>200</v>
      </c>
      <c r="AQ1" s="73" t="s">
        <v>201</v>
      </c>
      <c r="AR1" s="73" t="s">
        <v>202</v>
      </c>
      <c r="AS1" s="73" t="s">
        <v>203</v>
      </c>
      <c r="AT1" s="73" t="s">
        <v>204</v>
      </c>
      <c r="AU1" s="73" t="s">
        <v>205</v>
      </c>
      <c r="AV1" s="73" t="s">
        <v>206</v>
      </c>
    </row>
    <row r="2" spans="1:48" ht="13.5" customHeight="1">
      <c r="A2" s="178" t="s">
        <v>289</v>
      </c>
      <c r="B2" s="76" t="s">
        <v>290</v>
      </c>
      <c r="C2" s="76"/>
      <c r="D2" s="179"/>
      <c r="E2" s="100" t="str">
        <f t="shared" ref="E2:E11" si="0">G2&amp;" "&amp;F2</f>
        <v>Social Democratic Party (Sosialidemokraattinen Puolue, SDP)</v>
      </c>
      <c r="F2" s="175" t="str">
        <f t="shared" ref="F2:F11"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(Sosialidemokraattinen Puolue, SDP)</v>
      </c>
      <c r="G2" s="1" t="s">
        <v>291</v>
      </c>
      <c r="H2" s="1" t="s">
        <v>292</v>
      </c>
      <c r="I2" s="179"/>
      <c r="J2" s="179"/>
      <c r="K2" s="1" t="s">
        <v>293</v>
      </c>
      <c r="L2" s="1" t="s">
        <v>294</v>
      </c>
      <c r="M2" s="180"/>
      <c r="O2" s="181"/>
      <c r="P2" s="180"/>
    </row>
    <row r="3" spans="1:48" ht="13.5" customHeight="1">
      <c r="A3" s="178" t="s">
        <v>295</v>
      </c>
      <c r="B3" s="76" t="s">
        <v>296</v>
      </c>
      <c r="C3" s="76"/>
      <c r="D3" s="179"/>
      <c r="E3" s="100" t="str">
        <f t="shared" si="0"/>
        <v>Swedish People’s Party (Svenska Folkpartiet, SFP)</v>
      </c>
      <c r="F3" s="175" t="str">
        <f t="shared" si="1"/>
        <v>(Svenska Folkpartiet, SFP)</v>
      </c>
      <c r="G3" s="1" t="s">
        <v>297</v>
      </c>
      <c r="H3" s="1" t="s">
        <v>298</v>
      </c>
      <c r="I3" s="179"/>
      <c r="J3" s="179"/>
      <c r="K3" s="1" t="s">
        <v>299</v>
      </c>
      <c r="L3" s="1" t="s">
        <v>300</v>
      </c>
      <c r="M3" s="180"/>
      <c r="O3" s="180"/>
      <c r="P3" s="180"/>
    </row>
    <row r="4" spans="1:48" ht="13.5" customHeight="1">
      <c r="A4" s="178" t="s">
        <v>301</v>
      </c>
      <c r="B4" s="76" t="s">
        <v>302</v>
      </c>
      <c r="C4" s="76"/>
      <c r="D4" s="179"/>
      <c r="E4" s="100" t="str">
        <f t="shared" si="0"/>
        <v>Centre Party (Suomen Keskusta, KESK)</v>
      </c>
      <c r="F4" s="175" t="str">
        <f t="shared" si="1"/>
        <v>(Suomen Keskusta, KESK)</v>
      </c>
      <c r="G4" s="1" t="s">
        <v>303</v>
      </c>
      <c r="H4" s="1" t="s">
        <v>304</v>
      </c>
      <c r="I4" s="179"/>
      <c r="J4" s="179"/>
      <c r="K4" s="1" t="s">
        <v>305</v>
      </c>
      <c r="L4" s="1" t="s">
        <v>306</v>
      </c>
      <c r="M4" s="180"/>
      <c r="O4" s="180"/>
      <c r="P4" s="180"/>
    </row>
    <row r="5" spans="1:48" ht="13.5" customHeight="1">
      <c r="A5" s="178" t="s">
        <v>307</v>
      </c>
      <c r="B5" s="76"/>
      <c r="C5" s="76"/>
      <c r="D5" s="179"/>
      <c r="E5" s="100" t="str">
        <f t="shared" si="0"/>
        <v>Liberal People’s Party (Liberaalinen Kansanpuolue, LKP)</v>
      </c>
      <c r="F5" s="175" t="str">
        <f t="shared" si="1"/>
        <v>(Liberaalinen Kansanpuolue, LKP)</v>
      </c>
      <c r="G5" s="1" t="s">
        <v>308</v>
      </c>
      <c r="H5" s="1" t="s">
        <v>309</v>
      </c>
      <c r="I5" s="179"/>
      <c r="J5" s="179"/>
      <c r="K5" s="1" t="s">
        <v>310</v>
      </c>
      <c r="M5" s="180"/>
      <c r="O5" s="180"/>
      <c r="P5" s="180"/>
    </row>
    <row r="6" spans="1:48" ht="13.5" customHeight="1">
      <c r="A6" s="178" t="s">
        <v>311</v>
      </c>
      <c r="B6" s="76" t="s">
        <v>634</v>
      </c>
      <c r="C6" s="76"/>
      <c r="D6" s="179"/>
      <c r="E6" s="100" t="str">
        <f t="shared" si="0"/>
        <v>National Coalition (Kansallinen Kokoomus, KOK)</v>
      </c>
      <c r="F6" s="175" t="str">
        <f t="shared" si="1"/>
        <v>(Kansallinen Kokoomus, KOK)</v>
      </c>
      <c r="G6" s="1" t="s">
        <v>312</v>
      </c>
      <c r="H6" s="1" t="s">
        <v>313</v>
      </c>
      <c r="I6" s="179"/>
      <c r="J6" s="179"/>
      <c r="K6" s="1" t="s">
        <v>314</v>
      </c>
      <c r="L6" s="1" t="s">
        <v>315</v>
      </c>
      <c r="M6" s="180"/>
      <c r="O6" s="182"/>
      <c r="P6" s="180"/>
    </row>
    <row r="7" spans="1:48" ht="13.5" customHeight="1">
      <c r="A7" s="178" t="s">
        <v>316</v>
      </c>
      <c r="B7" s="76" t="s">
        <v>317</v>
      </c>
      <c r="C7" s="76" t="s">
        <v>302</v>
      </c>
      <c r="D7" s="179"/>
      <c r="E7" s="100" t="str">
        <f t="shared" si="0"/>
        <v>Left-Wing Alliance (Vasemmistoliitto , VAS)</v>
      </c>
      <c r="F7" s="175" t="str">
        <f t="shared" si="1"/>
        <v>(Vasemmistoliitto , VAS)</v>
      </c>
      <c r="G7" s="1" t="s">
        <v>318</v>
      </c>
      <c r="H7" s="1" t="s">
        <v>319</v>
      </c>
      <c r="I7" s="179"/>
      <c r="J7" s="179"/>
      <c r="K7" s="1" t="s">
        <v>320</v>
      </c>
      <c r="L7" s="1" t="s">
        <v>321</v>
      </c>
      <c r="M7" s="180"/>
      <c r="O7" s="180"/>
      <c r="P7" s="180"/>
    </row>
    <row r="8" spans="1:48" ht="13.5" customHeight="1">
      <c r="A8" s="178" t="s">
        <v>322</v>
      </c>
      <c r="B8" s="76" t="s">
        <v>633</v>
      </c>
      <c r="C8" s="76" t="s">
        <v>632</v>
      </c>
      <c r="D8" s="179"/>
      <c r="E8" s="100" t="str">
        <f t="shared" si="0"/>
        <v>Christian Democrats (Kristillisdemokraatit, KD), known until 25 May 2001 as Christian League (SKL, Suomen Kristillinen Liitto)</v>
      </c>
      <c r="F8" s="175" t="str">
        <f t="shared" si="1"/>
        <v>(Kristillisdemokraatit, KD), known until 25 May 2001 as Christian League (SKL, Suomen Kristillinen Liitto)</v>
      </c>
      <c r="G8" s="76" t="s">
        <v>813</v>
      </c>
      <c r="H8" s="1" t="s">
        <v>323</v>
      </c>
      <c r="I8" s="179"/>
      <c r="J8" s="179"/>
      <c r="K8" s="76" t="s">
        <v>324</v>
      </c>
      <c r="L8" s="1" t="s">
        <v>325</v>
      </c>
      <c r="M8" s="180" t="s">
        <v>326</v>
      </c>
      <c r="N8" s="1" t="s">
        <v>327</v>
      </c>
      <c r="O8" s="180" t="s">
        <v>328</v>
      </c>
      <c r="P8" s="180"/>
      <c r="Q8" s="320">
        <v>37036</v>
      </c>
      <c r="R8" s="1" t="s">
        <v>329</v>
      </c>
    </row>
    <row r="9" spans="1:48" ht="13.5" customHeight="1">
      <c r="A9" s="178" t="s">
        <v>330</v>
      </c>
      <c r="B9" s="76" t="s">
        <v>632</v>
      </c>
      <c r="C9" s="76" t="s">
        <v>276</v>
      </c>
      <c r="D9" s="179"/>
      <c r="E9" s="100" t="str">
        <f t="shared" ref="E9" si="2">G9&amp;" "&amp;F9</f>
        <v>The Finns Party (Perussuomalaiset, PS), known until  as True Finns (PS, Perussuomalaiset/ Sannfinländarna), known from  until 13 October 1995 as Finnish Rural Party (SMP, Suomen maaseudun puolue)</v>
      </c>
      <c r="F9" s="175" t="str">
        <f t="shared" ref="F9" si="3">"("&amp;K9&amp;", "&amp;H9&amp;")"&amp;IF(M9="","",", known until "&amp;R9&amp;" as "&amp;M9&amp;" ("&amp;N9&amp;", "&amp;O9&amp;IF(P9="","","/ "&amp;P9)&amp;")"&amp;IF(S9="","",", known from "&amp;R9&amp;" until "&amp;X9&amp;" as "&amp;S9&amp;" ("&amp;T9&amp;", "&amp;U9&amp;IF(V9="","","/ "&amp;V9)&amp;")"))&amp;IF(AD9="","",", known from "&amp;X9&amp;" until "&amp;AD9&amp;" as "&amp;Y9&amp;" ("&amp;Z9&amp;", "&amp;AA9&amp;")"&amp;IF(AB9="","","/ "&amp;AB9)&amp;")")&amp;IF(AE9="","",", known from "&amp;AD9&amp;" until "&amp;AJ9&amp;" as "&amp;AE9&amp;" ("&amp;AF9&amp;", "&amp;AG9&amp;IF(AH9="","","/ "&amp;AH9)&amp;")")&amp;IF(AK9="","",", known from "&amp;AJ9&amp;" until "&amp;AP9&amp;" as "&amp;AK9&amp;" ("&amp;AL9&amp;", "&amp;AM9&amp;IF(AN9="","","/ "&amp;AN9)&amp;")")&amp;IF(AQ9="","",", known from "&amp;AP9&amp;" until "&amp;AV9&amp;" as "&amp;AQ9&amp;" ("&amp;AR9&amp;", "&amp;AS9&amp;IF(AT9="","","/ "&amp;AT9)&amp;")")</f>
        <v>(Perussuomalaiset, PS), known until  as True Finns (PS, Perussuomalaiset/ Sannfinländarna), known from  until 13 October 1995 as Finnish Rural Party (SMP, Suomen maaseudun puolue)</v>
      </c>
      <c r="G9" s="1" t="s">
        <v>1037</v>
      </c>
      <c r="H9" s="1" t="s">
        <v>332</v>
      </c>
      <c r="I9" s="179"/>
      <c r="J9" s="179"/>
      <c r="K9" s="1" t="s">
        <v>331</v>
      </c>
      <c r="L9" s="1" t="s">
        <v>333</v>
      </c>
      <c r="M9" s="1" t="s">
        <v>392</v>
      </c>
      <c r="N9" s="1" t="s">
        <v>332</v>
      </c>
      <c r="O9" s="1" t="s">
        <v>331</v>
      </c>
      <c r="P9" s="1" t="s">
        <v>333</v>
      </c>
      <c r="S9" s="180" t="s">
        <v>334</v>
      </c>
      <c r="T9" s="1" t="s">
        <v>335</v>
      </c>
      <c r="U9" s="180" t="s">
        <v>336</v>
      </c>
      <c r="V9" s="180"/>
      <c r="W9" s="1">
        <v>34985</v>
      </c>
      <c r="X9" s="1" t="s">
        <v>337</v>
      </c>
    </row>
    <row r="10" spans="1:48" ht="13.5" customHeight="1">
      <c r="A10" s="77" t="s">
        <v>338</v>
      </c>
      <c r="B10" s="76"/>
      <c r="C10" s="76"/>
      <c r="D10" s="179"/>
      <c r="E10" s="100" t="str">
        <f t="shared" si="0"/>
        <v>Constitutional Party (Perustuslaillinen oikeistopuole, POP)</v>
      </c>
      <c r="F10" s="175" t="str">
        <f t="shared" si="1"/>
        <v>(Perustuslaillinen oikeistopuole, POP)</v>
      </c>
      <c r="G10" s="1" t="s">
        <v>339</v>
      </c>
      <c r="H10" s="1" t="s">
        <v>340</v>
      </c>
      <c r="I10" s="179"/>
      <c r="J10" s="179"/>
      <c r="K10" s="1" t="s">
        <v>341</v>
      </c>
      <c r="M10" s="180"/>
      <c r="O10" s="180"/>
      <c r="P10" s="180"/>
    </row>
    <row r="11" spans="1:48" ht="13.5" customHeight="1">
      <c r="A11" s="178" t="s">
        <v>342</v>
      </c>
      <c r="B11" s="76" t="s">
        <v>343</v>
      </c>
      <c r="C11" s="76"/>
      <c r="D11" s="179"/>
      <c r="E11" s="100" t="str">
        <f t="shared" si="0"/>
        <v>Green League (Vihrea Liitto, VIHR)</v>
      </c>
      <c r="F11" s="175" t="str">
        <f t="shared" si="1"/>
        <v>(Vihrea Liitto, VIHR)</v>
      </c>
      <c r="G11" s="1" t="s">
        <v>344</v>
      </c>
      <c r="H11" s="1" t="s">
        <v>345</v>
      </c>
      <c r="I11" s="179"/>
      <c r="J11" s="179"/>
      <c r="K11" s="1" t="s">
        <v>346</v>
      </c>
      <c r="L11" s="1" t="s">
        <v>347</v>
      </c>
      <c r="M11" s="180"/>
      <c r="O11" s="180"/>
      <c r="P11" s="180"/>
    </row>
    <row r="12" spans="1:48" ht="13.5" customHeight="1">
      <c r="A12" s="178" t="s">
        <v>766</v>
      </c>
      <c r="B12" s="76" t="s">
        <v>767</v>
      </c>
      <c r="C12" s="76"/>
      <c r="D12" s="179"/>
      <c r="E12" s="100" t="str">
        <f t="shared" ref="E12:E34" si="4">G12&amp;" "&amp;F12</f>
        <v>Finnish Rural Party (Suomen maaseudun puolue, SMP)</v>
      </c>
      <c r="F12" s="175" t="str">
        <f t="shared" ref="F12:F34" si="5">"("&amp;K12&amp;", "&amp;H12&amp;")"&amp;IF(M12="","",", known until "&amp;R12&amp;" as "&amp;M12&amp;" ("&amp;N12&amp;", "&amp;O12&amp;IF(P12="","","/ "&amp;P12)&amp;")"&amp;IF(S12="","",", known from "&amp;R12&amp;" until "&amp;X12&amp;" as "&amp;S12&amp;" ("&amp;T12&amp;", "&amp;U12&amp;IF(V12="","","/ "&amp;V12)&amp;")"))&amp;IF(AD12="","",", known from "&amp;X12&amp;" until "&amp;AD12&amp;" as "&amp;Y12&amp;" ("&amp;Z12&amp;", "&amp;AA12&amp;")"&amp;IF(AB12="","","/ "&amp;AB12)&amp;")")&amp;IF(AE12="","",", known from "&amp;AD12&amp;" until "&amp;AJ12&amp;" as "&amp;AE12&amp;" ("&amp;AF12&amp;", "&amp;AG12&amp;IF(AH12="","","/ "&amp;AH12)&amp;")")&amp;IF(AK12="","",", known from "&amp;AJ12&amp;" until "&amp;AP12&amp;" as "&amp;AK12&amp;" ("&amp;AL12&amp;", "&amp;AM12&amp;IF(AN12="","","/ "&amp;AN12)&amp;")")&amp;IF(AQ12="","",", known from "&amp;AP12&amp;" until "&amp;AV12&amp;" as "&amp;AQ12&amp;" ("&amp;AR12&amp;", "&amp;AS12&amp;IF(AT12="","","/ "&amp;AT12)&amp;")")</f>
        <v>(Suomen maaseudun puolue, SMP)</v>
      </c>
      <c r="G12" s="1" t="s">
        <v>334</v>
      </c>
      <c r="H12" s="1" t="s">
        <v>335</v>
      </c>
      <c r="I12" s="179"/>
      <c r="J12" s="179"/>
      <c r="K12" s="1" t="s">
        <v>336</v>
      </c>
      <c r="M12" s="180"/>
      <c r="O12" s="180"/>
      <c r="P12" s="180"/>
    </row>
    <row r="13" spans="1:48" ht="13.5" customHeight="1">
      <c r="A13" s="178" t="s">
        <v>768</v>
      </c>
      <c r="B13" s="76" t="s">
        <v>769</v>
      </c>
      <c r="C13" s="76" t="s">
        <v>794</v>
      </c>
      <c r="D13" s="179"/>
      <c r="E13" s="100" t="str">
        <f t="shared" si="4"/>
        <v>Pirate Party (Piraattipuolue, PP)</v>
      </c>
      <c r="F13" s="175" t="str">
        <f t="shared" si="5"/>
        <v>(Piraattipuolue, PP)</v>
      </c>
      <c r="G13" s="1" t="s">
        <v>765</v>
      </c>
      <c r="H13" s="1" t="s">
        <v>770</v>
      </c>
      <c r="I13" s="179"/>
      <c r="J13" s="179"/>
      <c r="K13" s="1" t="s">
        <v>771</v>
      </c>
      <c r="M13" s="180"/>
      <c r="O13" s="180"/>
      <c r="P13" s="180"/>
    </row>
    <row r="14" spans="1:48" ht="13.5" customHeight="1">
      <c r="A14" s="178" t="s">
        <v>348</v>
      </c>
      <c r="B14" s="76"/>
      <c r="C14" s="76"/>
      <c r="D14" s="179"/>
      <c r="E14" s="100" t="str">
        <f t="shared" si="4"/>
        <v>Pensioners’ Party (Elakelaisten Puolue, SEP)</v>
      </c>
      <c r="F14" s="175" t="str">
        <f t="shared" si="5"/>
        <v>(Elakelaisten Puolue, SEP)</v>
      </c>
      <c r="G14" s="1" t="s">
        <v>349</v>
      </c>
      <c r="H14" s="1" t="s">
        <v>350</v>
      </c>
      <c r="I14" s="179"/>
      <c r="J14" s="179"/>
      <c r="K14" s="1" t="s">
        <v>351</v>
      </c>
      <c r="M14" s="180"/>
      <c r="O14" s="180"/>
      <c r="P14" s="180"/>
    </row>
    <row r="15" spans="1:48" ht="13.5" customHeight="1">
      <c r="A15" s="178" t="s">
        <v>352</v>
      </c>
      <c r="B15" s="76"/>
      <c r="C15" s="76"/>
      <c r="D15" s="179"/>
      <c r="E15" s="100" t="str">
        <f t="shared" si="4"/>
        <v>Ecological Party (Ekologinen Puolue, EKO)</v>
      </c>
      <c r="F15" s="175" t="str">
        <f t="shared" si="5"/>
        <v>(Ekologinen Puolue, EKO)</v>
      </c>
      <c r="G15" s="76" t="s">
        <v>353</v>
      </c>
      <c r="H15" s="1" t="s">
        <v>354</v>
      </c>
      <c r="I15" s="179"/>
      <c r="J15" s="179"/>
      <c r="K15" s="76" t="s">
        <v>355</v>
      </c>
      <c r="M15" s="180"/>
      <c r="O15" s="180"/>
      <c r="P15" s="180"/>
    </row>
    <row r="16" spans="1:48" ht="13.5" customHeight="1">
      <c r="A16" s="178" t="s">
        <v>356</v>
      </c>
      <c r="B16" s="76"/>
      <c r="C16" s="76"/>
      <c r="D16" s="179"/>
      <c r="E16" s="100" t="str">
        <f t="shared" si="4"/>
        <v>Progressive Finnish Party (Nuorsuomalainen Puolue, NUORS)</v>
      </c>
      <c r="F16" s="175" t="str">
        <f t="shared" si="5"/>
        <v>(Nuorsuomalainen Puolue, NUORS)</v>
      </c>
      <c r="G16" s="1" t="s">
        <v>357</v>
      </c>
      <c r="H16" s="1" t="s">
        <v>358</v>
      </c>
      <c r="I16" s="179"/>
      <c r="J16" s="179"/>
      <c r="K16" s="1" t="s">
        <v>359</v>
      </c>
      <c r="M16" s="180"/>
      <c r="O16" s="180"/>
      <c r="P16" s="180"/>
    </row>
    <row r="17" spans="1:18" ht="13.5" customHeight="1">
      <c r="A17" s="178" t="s">
        <v>360</v>
      </c>
      <c r="B17" s="76"/>
      <c r="C17" s="76"/>
      <c r="D17" s="179"/>
      <c r="E17" s="100" t="str">
        <f t="shared" si="4"/>
        <v>Reform Group (Remonttiryhma, REM)</v>
      </c>
      <c r="F17" s="175" t="str">
        <f t="shared" si="5"/>
        <v>(Remonttiryhma, REM)</v>
      </c>
      <c r="G17" s="1" t="s">
        <v>361</v>
      </c>
      <c r="H17" s="1" t="s">
        <v>362</v>
      </c>
      <c r="I17" s="179"/>
      <c r="J17" s="179"/>
      <c r="K17" s="1" t="s">
        <v>363</v>
      </c>
      <c r="M17" s="180"/>
      <c r="O17" s="180"/>
      <c r="P17" s="180"/>
    </row>
    <row r="18" spans="1:18" ht="13.5" customHeight="1">
      <c r="A18" s="178" t="s">
        <v>808</v>
      </c>
      <c r="B18" s="76"/>
      <c r="C18" s="76"/>
      <c r="D18" s="179"/>
      <c r="E18" s="100" t="str">
        <f t="shared" si="4"/>
        <v>Communist Party of Finland (Suomen Kommunistinen Puolue, SKP)</v>
      </c>
      <c r="F18" s="175" t="str">
        <f t="shared" si="5"/>
        <v>(Suomen Kommunistinen Puolue, SKP)</v>
      </c>
      <c r="G18" s="1" t="s">
        <v>795</v>
      </c>
      <c r="H18" s="1" t="s">
        <v>804</v>
      </c>
      <c r="I18" s="179"/>
      <c r="J18" s="179"/>
      <c r="K18" s="1" t="s">
        <v>803</v>
      </c>
      <c r="L18" s="1" t="s">
        <v>962</v>
      </c>
      <c r="M18" s="180"/>
      <c r="O18" s="180"/>
      <c r="P18" s="180"/>
    </row>
    <row r="19" spans="1:18" ht="13.5" customHeight="1">
      <c r="A19" s="178" t="s">
        <v>809</v>
      </c>
      <c r="B19" s="76"/>
      <c r="C19" s="76"/>
      <c r="D19" s="179"/>
      <c r="E19" s="100" t="str">
        <f t="shared" si="4"/>
        <v>Alternative to the EU (Vaihtoehto EU:Lle, VEU)</v>
      </c>
      <c r="F19" s="175" t="str">
        <f t="shared" si="5"/>
        <v>(Vaihtoehto EU:Lle, VEU)</v>
      </c>
      <c r="G19" s="1" t="s">
        <v>807</v>
      </c>
      <c r="H19" s="1" t="s">
        <v>806</v>
      </c>
      <c r="I19" s="179"/>
      <c r="J19" s="179"/>
      <c r="K19" s="1" t="s">
        <v>805</v>
      </c>
      <c r="M19" s="180"/>
      <c r="O19" s="180"/>
      <c r="P19" s="180"/>
    </row>
    <row r="20" spans="1:18" ht="13.5" customHeight="1">
      <c r="A20" s="178" t="s">
        <v>820</v>
      </c>
      <c r="B20" s="76"/>
      <c r="C20" s="76"/>
      <c r="D20" s="179"/>
      <c r="E20" s="100" t="str">
        <f t="shared" si="4"/>
        <v>Alliance for a Free Finland (Vapaan Suomen Liitto,  VSL)</v>
      </c>
      <c r="F20" s="175" t="str">
        <f t="shared" si="5"/>
        <v>(Vapaan Suomen Liitto,  VSL)</v>
      </c>
      <c r="G20" s="1" t="s">
        <v>810</v>
      </c>
      <c r="H20" s="1" t="s">
        <v>812</v>
      </c>
      <c r="I20" s="179"/>
      <c r="J20" s="179"/>
      <c r="K20" s="1" t="s">
        <v>811</v>
      </c>
      <c r="M20" s="180"/>
      <c r="O20" s="180"/>
      <c r="P20" s="180"/>
    </row>
    <row r="21" spans="1:18" ht="13.5" customHeight="1">
      <c r="A21" s="178" t="s">
        <v>908</v>
      </c>
      <c r="B21" s="76"/>
      <c r="C21" s="76"/>
      <c r="D21" s="179"/>
      <c r="E21" s="100" t="str">
        <f t="shared" si="4"/>
        <v>Åland Coalition (Åländsk Samling, AS)</v>
      </c>
      <c r="F21" s="175" t="str">
        <f t="shared" si="5"/>
        <v>(Åländsk Samling, AS)</v>
      </c>
      <c r="G21" s="1" t="s">
        <v>906</v>
      </c>
      <c r="H21" s="1" t="s">
        <v>907</v>
      </c>
      <c r="I21" s="179"/>
      <c r="J21" s="179"/>
      <c r="K21" s="1" t="s">
        <v>905</v>
      </c>
      <c r="M21" s="180"/>
      <c r="O21" s="180"/>
      <c r="P21" s="180"/>
    </row>
    <row r="22" spans="1:18" ht="13.5" customHeight="1">
      <c r="A22" s="178" t="s">
        <v>910</v>
      </c>
      <c r="B22" s="76" t="s">
        <v>632</v>
      </c>
      <c r="C22" s="76" t="s">
        <v>633</v>
      </c>
      <c r="D22" s="179"/>
      <c r="E22" s="100" t="str">
        <f t="shared" si="4"/>
        <v>Independence Party (Itsenäisyyspuolue, IPU), known until 2004 as League of Free Finland (VSL, Vapaan Suomen Liitto)</v>
      </c>
      <c r="F22" s="175" t="str">
        <f t="shared" si="5"/>
        <v>(Itsenäisyyspuolue, IPU), known until 2004 as League of Free Finland (VSL, Vapaan Suomen Liitto)</v>
      </c>
      <c r="G22" s="1" t="s">
        <v>904</v>
      </c>
      <c r="H22" s="1" t="s">
        <v>46</v>
      </c>
      <c r="I22" s="179"/>
      <c r="J22" s="179"/>
      <c r="K22" s="1" t="s">
        <v>909</v>
      </c>
      <c r="M22" s="1" t="s">
        <v>959</v>
      </c>
      <c r="N22" s="1" t="s">
        <v>966</v>
      </c>
      <c r="O22" s="180" t="s">
        <v>811</v>
      </c>
      <c r="P22" s="180"/>
      <c r="Q22" s="320">
        <v>37987</v>
      </c>
      <c r="R22" s="1">
        <v>2004</v>
      </c>
    </row>
    <row r="23" spans="1:18" ht="13.5" customHeight="1">
      <c r="A23" s="178" t="s">
        <v>1004</v>
      </c>
      <c r="B23" s="76"/>
      <c r="C23" s="76"/>
      <c r="D23" s="179"/>
      <c r="E23" s="100" t="str">
        <f t="shared" si="4"/>
        <v>Citizen's Party (Kansalaispuolue, KP)</v>
      </c>
      <c r="F23" s="175" t="str">
        <f t="shared" si="5"/>
        <v>(Kansalaispuolue, KP)</v>
      </c>
      <c r="G23" s="1" t="s">
        <v>997</v>
      </c>
      <c r="H23" s="1" t="s">
        <v>998</v>
      </c>
      <c r="I23" s="179"/>
      <c r="J23" s="179"/>
      <c r="K23" s="1" t="s">
        <v>999</v>
      </c>
      <c r="O23" s="180"/>
      <c r="P23" s="180"/>
      <c r="Q23" s="320"/>
    </row>
    <row r="24" spans="1:18" ht="13.5" customHeight="1">
      <c r="A24" s="178" t="s">
        <v>1003</v>
      </c>
      <c r="B24" s="76"/>
      <c r="C24" s="76"/>
      <c r="D24" s="179"/>
      <c r="E24" s="100" t="str">
        <f t="shared" si="4"/>
        <v>Feminist Party (Feministinenpuolue, FP)</v>
      </c>
      <c r="F24" s="175" t="str">
        <f t="shared" si="5"/>
        <v>(Feministinenpuolue, FP)</v>
      </c>
      <c r="G24" s="1" t="s">
        <v>1000</v>
      </c>
      <c r="H24" s="1" t="s">
        <v>1001</v>
      </c>
      <c r="I24" s="179"/>
      <c r="J24" s="179"/>
      <c r="K24" s="1" t="s">
        <v>1002</v>
      </c>
      <c r="O24" s="180"/>
      <c r="P24" s="180"/>
      <c r="Q24" s="320"/>
    </row>
    <row r="25" spans="1:18" ht="13.5" customHeight="1">
      <c r="A25" s="178" t="s">
        <v>1008</v>
      </c>
      <c r="B25" s="76"/>
      <c r="C25" s="76"/>
      <c r="D25" s="179"/>
      <c r="E25" s="100" t="str">
        <f t="shared" si="4"/>
        <v>Finnish People First (Suomen Kansa Ensin, SKE)</v>
      </c>
      <c r="F25" s="175" t="str">
        <f t="shared" si="5"/>
        <v>(Suomen Kansa Ensin, SKE)</v>
      </c>
      <c r="G25" s="1" t="s">
        <v>1005</v>
      </c>
      <c r="H25" s="1" t="s">
        <v>1006</v>
      </c>
      <c r="I25" s="179"/>
      <c r="J25" s="179"/>
      <c r="K25" s="1" t="s">
        <v>1007</v>
      </c>
      <c r="O25" s="180"/>
      <c r="P25" s="180"/>
      <c r="Q25" s="320"/>
    </row>
    <row r="26" spans="1:18" ht="13.5" customHeight="1">
      <c r="A26" s="178" t="s">
        <v>1012</v>
      </c>
      <c r="B26" s="76"/>
      <c r="C26" s="76"/>
      <c r="D26" s="179"/>
      <c r="E26" s="100" t="str">
        <f t="shared" si="4"/>
        <v>Communist Workers Party for Peace and Socialism (Kommunistinen Tyovaenpuolue, KTP)</v>
      </c>
      <c r="F26" s="175" t="str">
        <f t="shared" si="5"/>
        <v>(Kommunistinen Tyovaenpuolue, KTP)</v>
      </c>
      <c r="G26" s="1" t="s">
        <v>1009</v>
      </c>
      <c r="H26" s="1" t="s">
        <v>1010</v>
      </c>
      <c r="I26" s="179"/>
      <c r="J26" s="179"/>
      <c r="K26" s="1" t="s">
        <v>1011</v>
      </c>
      <c r="O26" s="180"/>
      <c r="P26" s="180"/>
      <c r="Q26" s="320"/>
    </row>
    <row r="27" spans="1:18" ht="13.5" customHeight="1">
      <c r="A27" s="178" t="s">
        <v>1016</v>
      </c>
      <c r="B27" s="76"/>
      <c r="C27" s="76"/>
      <c r="D27" s="179"/>
      <c r="E27" s="100" t="str">
        <f t="shared" si="4"/>
        <v>Liberal Party - Freedom to Choose (Liberaalipuolue - Vapaus valita, LIBE)</v>
      </c>
      <c r="F27" s="175" t="str">
        <f t="shared" si="5"/>
        <v>(Liberaalipuolue - Vapaus valita, LIBE)</v>
      </c>
      <c r="G27" s="1" t="s">
        <v>1014</v>
      </c>
      <c r="H27" s="1" t="s">
        <v>1013</v>
      </c>
      <c r="I27" s="179"/>
      <c r="J27" s="179"/>
      <c r="K27" s="1" t="s">
        <v>1015</v>
      </c>
      <c r="O27" s="180"/>
      <c r="P27" s="180"/>
      <c r="Q27" s="320"/>
    </row>
    <row r="28" spans="1:18" ht="13.5" customHeight="1">
      <c r="A28" s="178" t="s">
        <v>1033</v>
      </c>
      <c r="B28" s="76"/>
      <c r="C28" s="76"/>
      <c r="D28" s="179"/>
      <c r="E28" s="100" t="str">
        <f t="shared" si="4"/>
        <v>Blue Reform (Sininen tulevaisuus, SIN)</v>
      </c>
      <c r="F28" s="175" t="str">
        <f t="shared" si="5"/>
        <v>(Sininen tulevaisuus, SIN)</v>
      </c>
      <c r="G28" s="1" t="s">
        <v>1029</v>
      </c>
      <c r="H28" s="1" t="s">
        <v>1030</v>
      </c>
      <c r="I28" s="179"/>
      <c r="J28" s="179"/>
      <c r="K28" s="1" t="s">
        <v>1031</v>
      </c>
      <c r="O28" s="180"/>
      <c r="P28" s="180"/>
      <c r="Q28" s="320"/>
    </row>
    <row r="29" spans="1:18" ht="13.5" customHeight="1">
      <c r="A29" s="178" t="s">
        <v>1020</v>
      </c>
      <c r="B29" s="76"/>
      <c r="C29" s="76"/>
      <c r="D29" s="179"/>
      <c r="E29" s="100" t="str">
        <f t="shared" si="4"/>
        <v>Animal Justice Party (Elainoikeuspuolue, AJP)</v>
      </c>
      <c r="F29" s="175" t="str">
        <f t="shared" si="5"/>
        <v>(Elainoikeuspuolue, AJP)</v>
      </c>
      <c r="G29" s="1" t="s">
        <v>1017</v>
      </c>
      <c r="H29" s="1" t="s">
        <v>1018</v>
      </c>
      <c r="I29" s="179"/>
      <c r="J29" s="179"/>
      <c r="K29" s="1" t="s">
        <v>1019</v>
      </c>
      <c r="O29" s="180"/>
      <c r="P29" s="180"/>
      <c r="Q29" s="320"/>
    </row>
    <row r="30" spans="1:18" ht="13.5" customHeight="1">
      <c r="A30" s="178" t="s">
        <v>996</v>
      </c>
      <c r="B30" s="76"/>
      <c r="C30" s="76"/>
      <c r="D30" s="179"/>
      <c r="E30" s="100" t="str">
        <f t="shared" si="4"/>
        <v>Seven Star Movement (Seitseman tahden liike, STL)</v>
      </c>
      <c r="F30" s="175" t="str">
        <f t="shared" si="5"/>
        <v>(Seitseman tahden liike, STL)</v>
      </c>
      <c r="G30" s="1" t="s">
        <v>993</v>
      </c>
      <c r="H30" s="1" t="s">
        <v>994</v>
      </c>
      <c r="I30" s="179"/>
      <c r="J30" s="179"/>
      <c r="K30" s="1" t="s">
        <v>995</v>
      </c>
      <c r="O30" s="180"/>
      <c r="P30" s="180"/>
      <c r="Q30" s="320"/>
    </row>
    <row r="31" spans="1:18" ht="13.5" customHeight="1">
      <c r="A31" s="178" t="s">
        <v>965</v>
      </c>
      <c r="B31" s="76"/>
      <c r="C31" s="76"/>
      <c r="D31" s="179"/>
      <c r="E31" s="100" t="str">
        <f t="shared" si="4"/>
        <v>Party of Women (Naisten puolue, NP)</v>
      </c>
      <c r="F31" s="175" t="str">
        <f t="shared" si="5"/>
        <v>(Naisten puolue, NP)</v>
      </c>
      <c r="G31" s="1" t="s">
        <v>961</v>
      </c>
      <c r="H31" s="1" t="s">
        <v>964</v>
      </c>
      <c r="I31" s="179"/>
      <c r="J31" s="179"/>
      <c r="K31" s="1" t="s">
        <v>963</v>
      </c>
      <c r="M31" s="180"/>
      <c r="O31" s="180"/>
      <c r="P31" s="180"/>
    </row>
    <row r="32" spans="1:18" ht="13.5" customHeight="1">
      <c r="A32" s="178" t="s">
        <v>780</v>
      </c>
      <c r="B32" s="76" t="s">
        <v>781</v>
      </c>
      <c r="C32" s="76"/>
      <c r="D32" s="179"/>
      <c r="E32" s="100" t="str">
        <f t="shared" si="4"/>
        <v>Other (-, Other)</v>
      </c>
      <c r="F32" s="175" t="str">
        <f t="shared" si="5"/>
        <v>(-, Other)</v>
      </c>
      <c r="G32" s="1" t="s">
        <v>782</v>
      </c>
      <c r="H32" s="1" t="s">
        <v>782</v>
      </c>
      <c r="I32" s="179"/>
      <c r="J32" s="179"/>
      <c r="K32" s="1" t="s">
        <v>783</v>
      </c>
    </row>
    <row r="33" spans="1:20" ht="13.5" customHeight="1">
      <c r="A33" s="178" t="s">
        <v>365</v>
      </c>
      <c r="B33" s="76"/>
      <c r="C33" s="76"/>
      <c r="D33" s="179"/>
      <c r="E33" s="100" t="str">
        <f t="shared" si="4"/>
        <v>Non-Political (-, no acronym)</v>
      </c>
      <c r="F33" s="175" t="str">
        <f t="shared" si="5"/>
        <v>(-, no acronym)</v>
      </c>
      <c r="G33" s="1" t="s">
        <v>366</v>
      </c>
      <c r="H33" s="1" t="s">
        <v>364</v>
      </c>
      <c r="I33" s="179"/>
      <c r="J33" s="179"/>
      <c r="K33" s="1" t="s">
        <v>783</v>
      </c>
      <c r="M33" s="180"/>
      <c r="O33" s="180"/>
      <c r="P33" s="180"/>
    </row>
    <row r="34" spans="1:20" ht="13.5" customHeight="1">
      <c r="A34" s="178" t="s">
        <v>367</v>
      </c>
      <c r="B34" s="76" t="s">
        <v>769</v>
      </c>
      <c r="C34" s="76"/>
      <c r="D34" s="179"/>
      <c r="E34" s="100" t="str">
        <f t="shared" si="4"/>
        <v>Independent (Valitsijayhdistys , Independent)</v>
      </c>
      <c r="F34" s="175" t="str">
        <f t="shared" si="5"/>
        <v>(Valitsijayhdistys , Independent)</v>
      </c>
      <c r="G34" s="76" t="s">
        <v>368</v>
      </c>
      <c r="H34" s="1" t="s">
        <v>368</v>
      </c>
      <c r="I34" s="179"/>
      <c r="J34" s="179"/>
      <c r="K34" s="1" t="s">
        <v>981</v>
      </c>
      <c r="L34" s="1" t="s">
        <v>982</v>
      </c>
    </row>
    <row r="35" spans="1:20" ht="13.5" customHeight="1">
      <c r="A35" s="178"/>
      <c r="B35" s="76"/>
      <c r="C35" s="76"/>
      <c r="D35" s="179"/>
      <c r="E35" s="100"/>
      <c r="F35" s="175"/>
      <c r="I35" s="179"/>
      <c r="J35" s="179"/>
      <c r="P35" s="180"/>
    </row>
    <row r="36" spans="1:20" ht="13.5" customHeight="1">
      <c r="A36" s="178"/>
      <c r="B36" s="76"/>
      <c r="C36" s="76"/>
      <c r="D36" s="179"/>
      <c r="E36" s="100"/>
      <c r="F36" s="175"/>
      <c r="I36" s="179"/>
      <c r="J36" s="179"/>
      <c r="M36" s="180"/>
      <c r="S36" s="180"/>
      <c r="T36" s="182"/>
    </row>
    <row r="37" spans="1:20" ht="13.5" customHeight="1">
      <c r="A37" s="178"/>
      <c r="B37" s="76"/>
      <c r="C37" s="76"/>
      <c r="D37" s="179"/>
      <c r="E37" s="100"/>
      <c r="F37" s="175"/>
      <c r="G37" s="76"/>
      <c r="I37" s="179"/>
      <c r="J37" s="179"/>
      <c r="K37" s="76"/>
    </row>
    <row r="38" spans="1:20" ht="13.5" customHeight="1">
      <c r="A38" s="178"/>
      <c r="B38" s="76"/>
      <c r="C38" s="76"/>
      <c r="D38" s="179"/>
      <c r="E38" s="100"/>
      <c r="F38" s="175"/>
      <c r="I38" s="179"/>
      <c r="J38" s="179"/>
      <c r="K38" s="76"/>
    </row>
    <row r="39" spans="1:20" ht="13.5" customHeight="1">
      <c r="A39" s="178"/>
      <c r="B39" s="76"/>
      <c r="C39" s="76"/>
      <c r="D39" s="179"/>
      <c r="E39" s="100"/>
      <c r="F39" s="175"/>
      <c r="I39" s="179"/>
      <c r="J39" s="179"/>
    </row>
    <row r="40" spans="1:20" ht="13.5" customHeight="1">
      <c r="A40" s="178"/>
      <c r="B40" s="76"/>
      <c r="C40" s="76"/>
      <c r="D40" s="179"/>
      <c r="E40" s="100"/>
      <c r="F40" s="175"/>
      <c r="I40" s="179"/>
      <c r="J40" s="179"/>
    </row>
    <row r="41" spans="1:20" ht="13.5" customHeight="1">
      <c r="A41" s="178"/>
      <c r="B41" s="76"/>
      <c r="C41" s="76"/>
      <c r="D41" s="179"/>
      <c r="E41" s="100"/>
      <c r="F41" s="175"/>
      <c r="I41" s="179"/>
      <c r="J41" s="179"/>
    </row>
    <row r="42" spans="1:20" ht="13.5" customHeight="1">
      <c r="A42" s="178"/>
      <c r="B42" s="76"/>
      <c r="C42" s="76"/>
      <c r="D42" s="179"/>
      <c r="E42" s="100"/>
      <c r="F42" s="175"/>
      <c r="I42" s="179"/>
      <c r="J42" s="179"/>
    </row>
    <row r="43" spans="1:20" ht="13.5" customHeight="1">
      <c r="A43" s="178"/>
      <c r="B43" s="76"/>
      <c r="C43" s="76"/>
      <c r="D43" s="179"/>
      <c r="E43" s="100"/>
      <c r="F43" s="175"/>
      <c r="I43" s="179"/>
      <c r="J43" s="179"/>
    </row>
    <row r="44" spans="1:20" ht="13.5" customHeight="1">
      <c r="A44" s="178"/>
      <c r="B44" s="76"/>
      <c r="C44" s="76"/>
      <c r="D44" s="179"/>
      <c r="E44" s="100"/>
      <c r="F44" s="175"/>
      <c r="H44" s="202"/>
      <c r="I44" s="179"/>
      <c r="J44" s="183"/>
    </row>
    <row r="45" spans="1:20" ht="13.5" customHeight="1">
      <c r="A45" s="178"/>
      <c r="B45" s="76"/>
      <c r="C45" s="76"/>
      <c r="D45" s="179"/>
      <c r="E45" s="100"/>
      <c r="F45" s="175"/>
      <c r="H45" s="205"/>
      <c r="I45" s="179"/>
      <c r="J45" s="183"/>
    </row>
    <row r="46" spans="1:20" ht="13.5" customHeight="1">
      <c r="A46" s="178"/>
      <c r="B46" s="76"/>
      <c r="C46" s="76"/>
      <c r="D46" s="179"/>
      <c r="E46" s="100"/>
      <c r="F46" s="175"/>
      <c r="H46" s="50"/>
      <c r="I46" s="179"/>
      <c r="J46" s="179"/>
    </row>
    <row r="47" spans="1:20" ht="13.5" customHeight="1">
      <c r="A47" s="178"/>
      <c r="B47" s="76"/>
      <c r="C47" s="76"/>
      <c r="D47" s="179"/>
      <c r="E47" s="100"/>
      <c r="F47" s="175"/>
      <c r="I47" s="179"/>
      <c r="J47" s="179"/>
      <c r="K47" s="76"/>
    </row>
    <row r="48" spans="1:20" ht="13.5" customHeight="1">
      <c r="A48" s="178"/>
      <c r="B48" s="76"/>
      <c r="C48" s="76"/>
      <c r="D48" s="183"/>
      <c r="E48" s="100"/>
      <c r="F48" s="175"/>
      <c r="H48" s="202"/>
      <c r="I48" s="183"/>
      <c r="J48" s="179"/>
    </row>
    <row r="49" spans="1:20" ht="13.5" customHeight="1">
      <c r="A49" s="178"/>
      <c r="B49" s="76"/>
      <c r="C49" s="76"/>
      <c r="D49" s="179"/>
      <c r="E49" s="100"/>
      <c r="F49" s="175"/>
      <c r="G49" s="76"/>
      <c r="I49" s="179"/>
      <c r="J49" s="179"/>
      <c r="K49" s="76"/>
    </row>
    <row r="50" spans="1:20" ht="13.5" customHeight="1">
      <c r="A50" s="178"/>
      <c r="B50" s="76"/>
      <c r="C50" s="76"/>
      <c r="D50" s="179"/>
      <c r="E50" s="100"/>
      <c r="F50" s="175"/>
      <c r="I50" s="179"/>
      <c r="J50" s="179"/>
    </row>
    <row r="51" spans="1:20" ht="13.5" customHeight="1">
      <c r="A51" s="178"/>
      <c r="B51" s="76"/>
      <c r="C51" s="76"/>
      <c r="D51" s="179"/>
      <c r="E51" s="100"/>
      <c r="F51" s="175"/>
      <c r="I51" s="179"/>
      <c r="J51" s="179"/>
    </row>
    <row r="52" spans="1:20" ht="13.5" customHeight="1">
      <c r="A52" s="178"/>
      <c r="B52" s="76"/>
      <c r="C52" s="76"/>
      <c r="D52" s="179"/>
      <c r="E52" s="100"/>
      <c r="F52" s="175"/>
      <c r="I52" s="179"/>
      <c r="J52" s="179"/>
    </row>
    <row r="53" spans="1:20" ht="13.5" customHeight="1">
      <c r="A53" s="178"/>
      <c r="B53" s="76"/>
      <c r="C53" s="76"/>
      <c r="D53" s="179"/>
      <c r="E53" s="100"/>
      <c r="F53" s="175"/>
      <c r="I53" s="179"/>
      <c r="J53" s="179"/>
      <c r="N53" s="57"/>
      <c r="O53" s="184"/>
      <c r="T53" s="57"/>
    </row>
    <row r="54" spans="1:20" ht="13.5" customHeight="1">
      <c r="A54" s="178"/>
      <c r="B54" s="76"/>
      <c r="C54" s="76"/>
      <c r="D54" s="179"/>
      <c r="E54" s="100"/>
      <c r="F54" s="175"/>
      <c r="I54" s="179"/>
      <c r="J54" s="179"/>
    </row>
    <row r="55" spans="1:20" ht="13.5" customHeight="1">
      <c r="A55" s="178"/>
      <c r="B55" s="76"/>
      <c r="C55" s="76"/>
      <c r="D55" s="179"/>
      <c r="E55" s="100"/>
      <c r="F55" s="175"/>
      <c r="I55" s="179"/>
      <c r="J55" s="179"/>
    </row>
    <row r="56" spans="1:20" ht="13.5" customHeight="1">
      <c r="A56" s="178"/>
      <c r="B56" s="76"/>
      <c r="C56" s="76"/>
      <c r="D56" s="179"/>
      <c r="E56" s="100"/>
      <c r="F56" s="175"/>
      <c r="I56" s="179"/>
      <c r="J56" s="179"/>
    </row>
    <row r="57" spans="1:20" ht="13.5" customHeight="1">
      <c r="A57" s="178"/>
      <c r="B57" s="76"/>
      <c r="C57" s="76"/>
      <c r="D57" s="179"/>
      <c r="E57" s="100"/>
      <c r="F57" s="175"/>
      <c r="I57" s="179"/>
      <c r="J57" s="179"/>
    </row>
    <row r="58" spans="1:20" ht="13.5" customHeight="1">
      <c r="A58" s="178"/>
      <c r="B58" s="76"/>
      <c r="C58" s="76"/>
      <c r="D58" s="179"/>
      <c r="E58" s="100"/>
      <c r="F58" s="175"/>
      <c r="I58" s="179"/>
      <c r="J58" s="179"/>
    </row>
    <row r="59" spans="1:20" ht="13.5" customHeight="1">
      <c r="A59" s="178"/>
      <c r="B59" s="76"/>
      <c r="C59" s="76"/>
      <c r="D59" s="179"/>
      <c r="E59" s="100"/>
      <c r="F59" s="175"/>
      <c r="H59" s="14"/>
      <c r="I59" s="179"/>
      <c r="J59" s="179"/>
    </row>
    <row r="60" spans="1:20" ht="13.5" customHeight="1">
      <c r="A60" s="178"/>
      <c r="B60" s="76"/>
      <c r="C60" s="76"/>
      <c r="D60" s="179"/>
      <c r="E60" s="100"/>
      <c r="F60" s="175"/>
      <c r="I60" s="179"/>
      <c r="J60" s="179"/>
    </row>
    <row r="61" spans="1:20" ht="13.5" customHeight="1">
      <c r="A61" s="178"/>
      <c r="B61" s="76"/>
      <c r="C61" s="76"/>
      <c r="D61" s="179"/>
      <c r="E61" s="100"/>
      <c r="F61" s="175"/>
      <c r="I61" s="179"/>
      <c r="J61" s="179"/>
    </row>
    <row r="62" spans="1:20" ht="13.5" customHeight="1">
      <c r="A62" s="178"/>
      <c r="B62" s="76"/>
      <c r="C62" s="76"/>
      <c r="D62" s="179"/>
      <c r="E62" s="100"/>
      <c r="F62" s="175"/>
      <c r="I62" s="179"/>
      <c r="J62" s="179"/>
    </row>
    <row r="63" spans="1:20" ht="13.5" customHeight="1">
      <c r="A63" s="178"/>
      <c r="B63" s="76"/>
      <c r="C63" s="76"/>
      <c r="D63" s="179"/>
      <c r="E63" s="100"/>
      <c r="F63" s="175"/>
      <c r="I63" s="179"/>
      <c r="J63" s="179"/>
    </row>
    <row r="64" spans="1:20" ht="13.5" customHeight="1">
      <c r="A64" s="178"/>
      <c r="B64" s="76"/>
      <c r="C64" s="76"/>
      <c r="D64" s="179"/>
      <c r="E64" s="100"/>
      <c r="F64" s="175"/>
      <c r="I64" s="179"/>
      <c r="J64" s="179"/>
    </row>
    <row r="65" spans="1:12" ht="13.5" customHeight="1">
      <c r="A65" s="178"/>
      <c r="B65" s="76"/>
      <c r="C65" s="76"/>
      <c r="D65" s="179"/>
      <c r="E65" s="100"/>
      <c r="F65" s="175"/>
      <c r="I65" s="179"/>
      <c r="J65" s="179"/>
    </row>
    <row r="66" spans="1:12" ht="13.5" customHeight="1">
      <c r="A66" s="178"/>
      <c r="B66" s="76"/>
      <c r="C66" s="76"/>
      <c r="D66" s="179"/>
      <c r="E66" s="100"/>
      <c r="F66" s="175"/>
      <c r="G66" s="57"/>
      <c r="H66" s="57"/>
      <c r="I66" s="179"/>
      <c r="J66" s="179"/>
      <c r="K66" s="57"/>
    </row>
    <row r="67" spans="1:12" ht="13.5" customHeight="1">
      <c r="A67" s="178"/>
      <c r="B67" s="76"/>
      <c r="C67" s="76"/>
      <c r="D67" s="179"/>
      <c r="E67" s="100"/>
      <c r="F67" s="175"/>
      <c r="I67" s="179"/>
      <c r="J67" s="179"/>
    </row>
    <row r="68" spans="1:12" ht="13.5" customHeight="1">
      <c r="A68" s="178"/>
      <c r="B68" s="76"/>
      <c r="C68" s="76"/>
      <c r="D68" s="179"/>
      <c r="E68" s="100"/>
      <c r="F68" s="175"/>
      <c r="I68" s="179"/>
      <c r="J68" s="179"/>
    </row>
    <row r="69" spans="1:12" ht="13.5" customHeight="1">
      <c r="A69" s="178"/>
      <c r="B69" s="76"/>
      <c r="C69" s="76"/>
      <c r="D69" s="179"/>
      <c r="E69" s="100"/>
      <c r="F69" s="175"/>
      <c r="I69" s="179"/>
      <c r="J69" s="179"/>
    </row>
    <row r="70" spans="1:12" ht="13.5" customHeight="1">
      <c r="A70" s="178"/>
      <c r="B70" s="76"/>
      <c r="C70" s="76"/>
      <c r="D70" s="179"/>
      <c r="E70" s="100"/>
      <c r="F70" s="175"/>
      <c r="I70" s="179"/>
      <c r="J70" s="179"/>
    </row>
    <row r="71" spans="1:12" ht="13.5" customHeight="1">
      <c r="A71" s="178"/>
      <c r="B71" s="76"/>
      <c r="C71" s="76"/>
      <c r="D71" s="179"/>
      <c r="E71" s="100"/>
      <c r="F71" s="175"/>
      <c r="I71" s="179"/>
      <c r="J71" s="179"/>
    </row>
    <row r="72" spans="1:12" ht="13.5" customHeight="1">
      <c r="A72" s="178"/>
      <c r="B72" s="76"/>
      <c r="C72" s="76"/>
      <c r="D72" s="179"/>
      <c r="E72" s="100"/>
      <c r="F72" s="175"/>
      <c r="I72" s="179"/>
      <c r="J72" s="179"/>
      <c r="K72" s="14"/>
      <c r="L72" s="14"/>
    </row>
    <row r="73" spans="1:12" ht="13.5" customHeight="1">
      <c r="A73" s="178"/>
      <c r="B73" s="76"/>
      <c r="C73" s="76"/>
      <c r="D73" s="179"/>
      <c r="E73" s="100"/>
      <c r="F73" s="175"/>
      <c r="I73" s="179"/>
      <c r="J73" s="179"/>
    </row>
    <row r="74" spans="1:12" ht="13.5" customHeight="1">
      <c r="A74" s="178"/>
      <c r="B74" s="76"/>
      <c r="C74" s="76"/>
      <c r="D74" s="179"/>
      <c r="E74" s="100"/>
      <c r="F74" s="175"/>
      <c r="I74" s="179"/>
      <c r="J74" s="179"/>
    </row>
    <row r="75" spans="1:12" ht="13.5" customHeight="1">
      <c r="A75" s="178"/>
      <c r="B75" s="76"/>
      <c r="C75" s="76"/>
      <c r="D75" s="179"/>
      <c r="E75" s="100"/>
      <c r="F75" s="175"/>
      <c r="I75" s="179"/>
      <c r="J75" s="179"/>
      <c r="K75" s="327"/>
      <c r="L75" s="327"/>
    </row>
    <row r="76" spans="1:12" ht="13.5" customHeight="1">
      <c r="A76" s="178"/>
      <c r="B76" s="76"/>
      <c r="C76" s="76"/>
      <c r="D76" s="179"/>
      <c r="E76" s="100"/>
      <c r="F76" s="175"/>
      <c r="I76" s="179"/>
      <c r="J76" s="179"/>
      <c r="K76" s="327"/>
      <c r="L76" s="327"/>
    </row>
    <row r="77" spans="1:12" ht="13.5" customHeight="1">
      <c r="A77" s="178"/>
      <c r="B77" s="76"/>
      <c r="C77" s="76"/>
      <c r="D77" s="179"/>
      <c r="E77" s="100"/>
      <c r="F77" s="175"/>
      <c r="I77" s="179"/>
      <c r="J77" s="179"/>
    </row>
    <row r="78" spans="1:12" ht="13.5" customHeight="1">
      <c r="A78" s="178"/>
      <c r="B78" s="76"/>
      <c r="C78" s="76"/>
      <c r="D78" s="179"/>
      <c r="E78" s="100"/>
      <c r="F78" s="175"/>
      <c r="I78" s="179"/>
      <c r="J78" s="179"/>
    </row>
    <row r="79" spans="1:12" ht="13.5" customHeight="1">
      <c r="A79" s="178"/>
      <c r="B79" s="76"/>
      <c r="C79" s="76"/>
      <c r="D79" s="179"/>
      <c r="E79" s="100"/>
      <c r="F79" s="175"/>
      <c r="I79" s="179"/>
      <c r="J79" s="179"/>
    </row>
    <row r="80" spans="1:12" ht="13.5" customHeight="1">
      <c r="A80" s="178"/>
      <c r="B80" s="76"/>
      <c r="C80" s="76"/>
      <c r="D80" s="179"/>
      <c r="E80" s="100"/>
      <c r="F80" s="175"/>
      <c r="I80" s="179"/>
      <c r="J80" s="179"/>
    </row>
    <row r="81" spans="1:12" ht="13.5" customHeight="1">
      <c r="A81" s="178"/>
      <c r="B81" s="76"/>
      <c r="C81" s="76"/>
      <c r="D81" s="179"/>
      <c r="E81" s="100"/>
      <c r="F81" s="175"/>
      <c r="I81" s="179"/>
      <c r="J81" s="179"/>
    </row>
    <row r="82" spans="1:12" ht="13.5" customHeight="1">
      <c r="A82" s="178"/>
      <c r="B82" s="76"/>
      <c r="C82" s="76"/>
      <c r="D82" s="179"/>
      <c r="E82" s="100"/>
      <c r="F82" s="175"/>
      <c r="I82" s="179"/>
      <c r="J82" s="179"/>
    </row>
    <row r="83" spans="1:12" ht="13.5" customHeight="1">
      <c r="A83" s="75"/>
      <c r="B83" s="76"/>
      <c r="C83" s="76"/>
      <c r="D83" s="179"/>
      <c r="E83" s="100"/>
      <c r="F83" s="175"/>
      <c r="I83" s="179"/>
      <c r="J83" s="179"/>
    </row>
    <row r="84" spans="1:12" ht="13.5" customHeight="1">
      <c r="A84" s="75"/>
      <c r="B84" s="76"/>
      <c r="C84" s="76"/>
      <c r="D84" s="179"/>
      <c r="E84" s="100"/>
      <c r="F84" s="175"/>
      <c r="I84" s="179"/>
      <c r="J84" s="179"/>
    </row>
    <row r="85" spans="1:12" ht="13.5" customHeight="1">
      <c r="A85" s="75"/>
      <c r="B85" s="76"/>
      <c r="C85" s="76"/>
      <c r="D85" s="179"/>
      <c r="E85" s="100"/>
      <c r="F85" s="175"/>
      <c r="I85" s="179"/>
      <c r="J85" s="179"/>
    </row>
    <row r="86" spans="1:12" ht="13.5" customHeight="1">
      <c r="K86" s="327"/>
      <c r="L86" s="327"/>
    </row>
    <row r="87" spans="1:12" ht="13.5" customHeight="1">
      <c r="K87" s="14"/>
    </row>
  </sheetData>
  <sortState ref="A2:XFD44">
    <sortCondition ref="A2:A44"/>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mergeCells count="3">
    <mergeCell ref="K75:L75"/>
    <mergeCell ref="K76:L76"/>
    <mergeCell ref="K86:L86"/>
  </mergeCells>
  <phoneticPr fontId="0" type="noConversion"/>
  <pageMargins left="0.75" right="0.75" top="1" bottom="1" header="0.5" footer="0.5"/>
  <pageSetup orientation="portrait" horizontalDpi="0"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info_colors!$A$1:$A$102</xm:f>
          </x14:formula1>
          <xm:sqref>B2:C114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ED2BE"/>
  </sheetPr>
  <dimension ref="A1:DW100"/>
  <sheetViews>
    <sheetView zoomScaleNormal="100" workbookViewId="0">
      <pane xSplit="2" ySplit="10" topLeftCell="C11" activePane="bottomRight" state="frozen"/>
      <selection activeCell="A25" sqref="A25"/>
      <selection pane="topRight" activeCell="A25" sqref="A25"/>
      <selection pane="bottomLeft" activeCell="A25" sqref="A25"/>
      <selection pane="bottomRight"/>
    </sheetView>
  </sheetViews>
  <sheetFormatPr defaultColWidth="9.109375" defaultRowHeight="13.5" customHeight="1"/>
  <cols>
    <col min="1" max="1" width="11.44140625" style="1" customWidth="1"/>
    <col min="2" max="2" width="22.77734375" style="76" customWidth="1"/>
    <col min="3" max="3" width="8.77734375" style="79" customWidth="1"/>
    <col min="4" max="4" width="10.6640625" style="1" customWidth="1"/>
    <col min="5" max="16384" width="9.109375" style="1"/>
  </cols>
  <sheetData>
    <row r="1" spans="1:127" ht="13.5" customHeight="1">
      <c r="A1" s="70" t="s">
        <v>3</v>
      </c>
      <c r="B1" s="71"/>
      <c r="C1" s="63" t="s">
        <v>369</v>
      </c>
      <c r="D1" s="156"/>
      <c r="E1" s="156"/>
      <c r="F1" s="156"/>
      <c r="G1" s="157"/>
      <c r="H1" s="63" t="s">
        <v>370</v>
      </c>
      <c r="I1" s="156"/>
      <c r="J1" s="156"/>
      <c r="K1" s="156"/>
      <c r="L1" s="157"/>
      <c r="M1" s="63" t="s">
        <v>370</v>
      </c>
      <c r="N1" s="156"/>
      <c r="O1" s="156"/>
      <c r="P1" s="156"/>
      <c r="Q1" s="157"/>
      <c r="R1" s="63" t="s">
        <v>370</v>
      </c>
      <c r="S1" s="156"/>
      <c r="T1" s="156"/>
      <c r="U1" s="156"/>
      <c r="V1" s="157"/>
      <c r="W1" s="63" t="s">
        <v>371</v>
      </c>
      <c r="X1" s="156"/>
      <c r="Y1" s="156"/>
      <c r="Z1" s="156"/>
      <c r="AA1" s="157"/>
      <c r="AB1" s="63" t="s">
        <v>371</v>
      </c>
      <c r="AC1" s="156"/>
      <c r="AD1" s="156"/>
      <c r="AE1" s="156"/>
      <c r="AF1" s="157"/>
      <c r="AG1" s="63" t="s">
        <v>372</v>
      </c>
      <c r="AH1" s="156"/>
      <c r="AI1" s="156"/>
      <c r="AJ1" s="156"/>
      <c r="AK1" s="157"/>
      <c r="AL1" s="63" t="s">
        <v>372</v>
      </c>
      <c r="AM1" s="156"/>
      <c r="AN1" s="156"/>
      <c r="AO1" s="156"/>
      <c r="AP1" s="157"/>
      <c r="AQ1" s="63" t="s">
        <v>372</v>
      </c>
      <c r="AR1" s="156"/>
      <c r="AS1" s="156"/>
      <c r="AT1" s="156"/>
      <c r="AU1" s="157"/>
      <c r="AV1" s="63" t="s">
        <v>372</v>
      </c>
      <c r="AW1" s="156"/>
      <c r="AX1" s="156"/>
      <c r="AY1" s="156"/>
      <c r="AZ1" s="157"/>
      <c r="BA1" s="63" t="s">
        <v>372</v>
      </c>
      <c r="BB1" s="156"/>
      <c r="BC1" s="156"/>
      <c r="BD1" s="156"/>
      <c r="BE1" s="157"/>
      <c r="BF1" s="63" t="s">
        <v>373</v>
      </c>
      <c r="BG1" s="156"/>
      <c r="BH1" s="156"/>
      <c r="BI1" s="156"/>
      <c r="BJ1" s="157"/>
      <c r="BK1" s="63" t="s">
        <v>373</v>
      </c>
      <c r="BL1" s="156"/>
      <c r="BM1" s="156"/>
      <c r="BN1" s="156"/>
      <c r="BO1" s="157"/>
      <c r="BP1" s="63" t="s">
        <v>374</v>
      </c>
      <c r="BQ1" s="156"/>
      <c r="BR1" s="156"/>
      <c r="BS1" s="156"/>
      <c r="BT1" s="157"/>
      <c r="BU1" s="63" t="s">
        <v>375</v>
      </c>
      <c r="BV1" s="156"/>
      <c r="BW1" s="156"/>
      <c r="BX1" s="156"/>
      <c r="BY1" s="157"/>
      <c r="BZ1" s="63" t="s">
        <v>376</v>
      </c>
      <c r="CA1" s="156"/>
      <c r="CB1" s="156"/>
      <c r="CC1" s="156"/>
      <c r="CD1" s="157"/>
      <c r="CE1" s="63"/>
      <c r="CF1" s="156"/>
      <c r="CG1" s="156"/>
      <c r="CH1" s="156"/>
      <c r="CI1" s="157"/>
      <c r="CJ1" s="63"/>
      <c r="CK1" s="156"/>
      <c r="CL1" s="156"/>
      <c r="CM1" s="156"/>
      <c r="CN1" s="157"/>
      <c r="CO1" s="63"/>
      <c r="CP1" s="156"/>
      <c r="CQ1" s="156"/>
      <c r="CR1" s="156"/>
      <c r="CS1" s="157"/>
      <c r="CT1" s="63"/>
      <c r="CU1" s="156"/>
      <c r="CV1" s="156"/>
      <c r="CW1" s="156"/>
      <c r="CX1" s="157"/>
      <c r="CY1" s="63"/>
      <c r="CZ1" s="156"/>
      <c r="DA1" s="156"/>
      <c r="DB1" s="156"/>
      <c r="DC1" s="157"/>
      <c r="DD1" s="63"/>
      <c r="DE1" s="156"/>
      <c r="DF1" s="156"/>
      <c r="DG1" s="156"/>
      <c r="DH1" s="157"/>
      <c r="DI1" s="63"/>
      <c r="DJ1" s="156"/>
      <c r="DK1" s="156"/>
      <c r="DL1" s="156"/>
      <c r="DM1" s="157"/>
      <c r="DN1" s="63"/>
      <c r="DO1" s="156"/>
      <c r="DP1" s="156"/>
      <c r="DQ1" s="156"/>
      <c r="DR1" s="157"/>
      <c r="DS1" s="63"/>
      <c r="DT1" s="156"/>
      <c r="DU1" s="156"/>
      <c r="DV1" s="156"/>
      <c r="DW1" s="157"/>
    </row>
    <row r="2" spans="1:127" ht="13.5" customHeight="1">
      <c r="A2" s="70" t="s">
        <v>4</v>
      </c>
      <c r="B2" s="71"/>
      <c r="C2" s="158">
        <v>33113</v>
      </c>
      <c r="D2" s="156"/>
      <c r="E2" s="156"/>
      <c r="F2" s="156"/>
      <c r="G2" s="157"/>
      <c r="H2" s="158">
        <v>33113</v>
      </c>
      <c r="I2" s="156"/>
      <c r="J2" s="156"/>
      <c r="K2" s="156"/>
      <c r="L2" s="157"/>
      <c r="M2" s="158">
        <v>33354</v>
      </c>
      <c r="N2" s="156"/>
      <c r="O2" s="156"/>
      <c r="P2" s="156"/>
      <c r="Q2" s="157"/>
      <c r="R2" s="158">
        <v>33354</v>
      </c>
      <c r="S2" s="156"/>
      <c r="T2" s="156"/>
      <c r="U2" s="156"/>
      <c r="V2" s="157"/>
      <c r="W2" s="158">
        <v>34505</v>
      </c>
      <c r="X2" s="156"/>
      <c r="Y2" s="156"/>
      <c r="Z2" s="156"/>
      <c r="AA2" s="157"/>
      <c r="AB2" s="158">
        <v>34505</v>
      </c>
      <c r="AC2" s="156"/>
      <c r="AD2" s="156"/>
      <c r="AE2" s="156"/>
      <c r="AF2" s="157"/>
      <c r="AG2" s="158">
        <v>34802</v>
      </c>
      <c r="AH2" s="156"/>
      <c r="AI2" s="156"/>
      <c r="AJ2" s="156"/>
      <c r="AK2" s="157"/>
      <c r="AL2" s="158">
        <v>34802</v>
      </c>
      <c r="AM2" s="156"/>
      <c r="AN2" s="156"/>
      <c r="AO2" s="156"/>
      <c r="AP2" s="157"/>
      <c r="AQ2" s="158">
        <v>34802</v>
      </c>
      <c r="AR2" s="156"/>
      <c r="AS2" s="156"/>
      <c r="AT2" s="156"/>
      <c r="AU2" s="157"/>
      <c r="AV2" s="158">
        <v>34802</v>
      </c>
      <c r="AW2" s="156"/>
      <c r="AX2" s="156"/>
      <c r="AY2" s="156"/>
      <c r="AZ2" s="157"/>
      <c r="BA2" s="158">
        <v>34802</v>
      </c>
      <c r="BB2" s="156"/>
      <c r="BC2" s="156"/>
      <c r="BD2" s="156"/>
      <c r="BE2" s="157"/>
      <c r="BF2" s="158">
        <v>36265</v>
      </c>
      <c r="BG2" s="156"/>
      <c r="BH2" s="156"/>
      <c r="BI2" s="156"/>
      <c r="BJ2" s="157"/>
      <c r="BK2" s="158">
        <v>36265</v>
      </c>
      <c r="BL2" s="156"/>
      <c r="BM2" s="156"/>
      <c r="BN2" s="156"/>
      <c r="BO2" s="157"/>
      <c r="BP2" s="158">
        <v>37728</v>
      </c>
      <c r="BQ2" s="156"/>
      <c r="BR2" s="156"/>
      <c r="BS2" s="156"/>
      <c r="BT2" s="157"/>
      <c r="BU2" s="198">
        <v>37796</v>
      </c>
      <c r="BV2" s="156"/>
      <c r="BW2" s="156"/>
      <c r="BX2" s="156"/>
      <c r="BY2" s="157"/>
      <c r="BZ2" s="198">
        <v>39191</v>
      </c>
      <c r="CA2" s="156"/>
      <c r="CB2" s="156"/>
      <c r="CC2" s="156"/>
      <c r="CD2" s="157"/>
      <c r="CE2" s="198"/>
      <c r="CF2" s="156"/>
      <c r="CG2" s="156"/>
      <c r="CH2" s="156"/>
      <c r="CI2" s="157"/>
      <c r="CJ2" s="198"/>
      <c r="CK2" s="156"/>
      <c r="CL2" s="156"/>
      <c r="CM2" s="156"/>
      <c r="CN2" s="157"/>
      <c r="CO2" s="158"/>
      <c r="CP2" s="156"/>
      <c r="CQ2" s="156"/>
      <c r="CR2" s="156"/>
      <c r="CS2" s="157"/>
      <c r="CT2" s="158"/>
      <c r="CU2" s="156"/>
      <c r="CV2" s="156"/>
      <c r="CW2" s="156"/>
      <c r="CX2" s="157"/>
      <c r="CY2" s="158"/>
      <c r="CZ2" s="156"/>
      <c r="DA2" s="156"/>
      <c r="DB2" s="156"/>
      <c r="DC2" s="157"/>
      <c r="DD2" s="158"/>
      <c r="DE2" s="156"/>
      <c r="DF2" s="156"/>
      <c r="DG2" s="156"/>
      <c r="DH2" s="157"/>
      <c r="DI2" s="158"/>
      <c r="DJ2" s="156"/>
      <c r="DK2" s="156"/>
      <c r="DL2" s="156"/>
      <c r="DM2" s="157"/>
      <c r="DN2" s="158"/>
      <c r="DO2" s="156"/>
      <c r="DP2" s="156"/>
      <c r="DQ2" s="156"/>
      <c r="DR2" s="157"/>
      <c r="DS2" s="158"/>
      <c r="DT2" s="156"/>
      <c r="DU2" s="156"/>
      <c r="DV2" s="156"/>
      <c r="DW2" s="157"/>
    </row>
    <row r="3" spans="1:127" ht="13.5" customHeight="1">
      <c r="A3" s="70" t="s">
        <v>5</v>
      </c>
      <c r="B3" s="71"/>
      <c r="C3" s="158">
        <v>33239</v>
      </c>
      <c r="D3" s="156"/>
      <c r="E3" s="156"/>
      <c r="F3" s="156"/>
      <c r="G3" s="157"/>
      <c r="H3" s="158">
        <v>33604</v>
      </c>
      <c r="I3" s="156"/>
      <c r="J3" s="156"/>
      <c r="K3" s="156"/>
      <c r="L3" s="157"/>
      <c r="M3" s="158">
        <v>33970</v>
      </c>
      <c r="N3" s="156"/>
      <c r="O3" s="156"/>
      <c r="P3" s="156"/>
      <c r="Q3" s="157"/>
      <c r="R3" s="158">
        <v>34335</v>
      </c>
      <c r="S3" s="156"/>
      <c r="T3" s="156"/>
      <c r="U3" s="156"/>
      <c r="V3" s="157"/>
      <c r="W3" s="158">
        <v>34699</v>
      </c>
      <c r="X3" s="156"/>
      <c r="Y3" s="156"/>
      <c r="Z3" s="156"/>
      <c r="AA3" s="157"/>
      <c r="AB3" s="158">
        <v>34700</v>
      </c>
      <c r="AC3" s="156"/>
      <c r="AD3" s="156"/>
      <c r="AE3" s="156"/>
      <c r="AF3" s="157"/>
      <c r="AG3" s="158">
        <v>35064</v>
      </c>
      <c r="AH3" s="156"/>
      <c r="AI3" s="156"/>
      <c r="AJ3" s="156"/>
      <c r="AK3" s="157"/>
      <c r="AL3" s="158">
        <v>35065</v>
      </c>
      <c r="AM3" s="156"/>
      <c r="AN3" s="156"/>
      <c r="AO3" s="156"/>
      <c r="AP3" s="157"/>
      <c r="AQ3" s="158">
        <v>35431</v>
      </c>
      <c r="AR3" s="156"/>
      <c r="AS3" s="156"/>
      <c r="AT3" s="156"/>
      <c r="AU3" s="157"/>
      <c r="AV3" s="158">
        <v>35796</v>
      </c>
      <c r="AW3" s="156"/>
      <c r="AX3" s="156"/>
      <c r="AY3" s="156"/>
      <c r="AZ3" s="157"/>
      <c r="BA3" s="158">
        <v>36161</v>
      </c>
      <c r="BB3" s="156"/>
      <c r="BC3" s="156"/>
      <c r="BD3" s="156"/>
      <c r="BE3" s="157"/>
      <c r="BF3" s="158">
        <v>36265</v>
      </c>
      <c r="BG3" s="156"/>
      <c r="BH3" s="156"/>
      <c r="BI3" s="156"/>
      <c r="BJ3" s="157"/>
      <c r="BK3" s="158">
        <v>36526</v>
      </c>
      <c r="BL3" s="156"/>
      <c r="BM3" s="156"/>
      <c r="BN3" s="156"/>
      <c r="BO3" s="157"/>
      <c r="BP3" s="9">
        <v>37728</v>
      </c>
      <c r="BQ3" s="156"/>
      <c r="BR3" s="156"/>
      <c r="BS3" s="156"/>
      <c r="BT3" s="157"/>
      <c r="BU3" s="7">
        <v>37796</v>
      </c>
      <c r="BV3" s="156"/>
      <c r="BW3" s="156"/>
      <c r="BX3" s="156"/>
      <c r="BY3" s="157"/>
      <c r="BZ3" s="7">
        <v>39191</v>
      </c>
      <c r="CA3" s="156"/>
      <c r="CB3" s="156"/>
      <c r="CC3" s="156"/>
      <c r="CD3" s="157"/>
      <c r="CE3" s="7"/>
      <c r="CF3" s="156"/>
      <c r="CG3" s="156"/>
      <c r="CH3" s="156"/>
      <c r="CI3" s="157"/>
      <c r="CJ3" s="7"/>
      <c r="CK3" s="156"/>
      <c r="CL3" s="156"/>
      <c r="CM3" s="156"/>
      <c r="CN3" s="157"/>
      <c r="CO3" s="7"/>
      <c r="CP3" s="156"/>
      <c r="CQ3" s="156"/>
      <c r="CR3" s="156"/>
      <c r="CS3" s="157"/>
      <c r="CT3" s="7"/>
      <c r="CU3" s="156"/>
      <c r="CV3" s="156"/>
      <c r="CW3" s="156"/>
      <c r="CX3" s="157"/>
      <c r="CY3" s="7"/>
      <c r="CZ3" s="156"/>
      <c r="DA3" s="156"/>
      <c r="DB3" s="156"/>
      <c r="DC3" s="157"/>
      <c r="DD3" s="7"/>
      <c r="DE3" s="156"/>
      <c r="DF3" s="156"/>
      <c r="DG3" s="156"/>
      <c r="DH3" s="157"/>
      <c r="DI3" s="7"/>
      <c r="DJ3" s="156"/>
      <c r="DK3" s="156"/>
      <c r="DL3" s="156"/>
      <c r="DM3" s="157"/>
      <c r="DN3" s="7"/>
      <c r="DO3" s="156"/>
      <c r="DP3" s="156"/>
      <c r="DQ3" s="156"/>
      <c r="DR3" s="157"/>
      <c r="DS3" s="7"/>
      <c r="DT3" s="156"/>
      <c r="DU3" s="156"/>
      <c r="DV3" s="156"/>
      <c r="DW3" s="157"/>
    </row>
    <row r="4" spans="1:127" ht="4.5" customHeight="1">
      <c r="A4" s="70"/>
      <c r="B4" s="71"/>
      <c r="C4" s="159"/>
      <c r="D4" s="156"/>
      <c r="E4" s="156"/>
      <c r="F4" s="156"/>
      <c r="G4" s="157"/>
      <c r="H4" s="159"/>
      <c r="I4" s="156"/>
      <c r="J4" s="156"/>
      <c r="K4" s="156"/>
      <c r="L4" s="157"/>
      <c r="M4" s="159"/>
      <c r="N4" s="156"/>
      <c r="O4" s="156"/>
      <c r="P4" s="156"/>
      <c r="Q4" s="157"/>
      <c r="R4" s="159"/>
      <c r="S4" s="156"/>
      <c r="T4" s="156"/>
      <c r="U4" s="156"/>
      <c r="V4" s="157"/>
      <c r="W4" s="159"/>
      <c r="X4" s="156"/>
      <c r="Y4" s="156"/>
      <c r="Z4" s="156"/>
      <c r="AA4" s="157"/>
      <c r="AB4" s="159"/>
      <c r="AC4" s="156"/>
      <c r="AD4" s="156"/>
      <c r="AE4" s="156"/>
      <c r="AF4" s="157"/>
      <c r="AG4" s="159"/>
      <c r="AH4" s="156"/>
      <c r="AI4" s="156"/>
      <c r="AJ4" s="156"/>
      <c r="AK4" s="157"/>
      <c r="AL4" s="159"/>
      <c r="AM4" s="156"/>
      <c r="AN4" s="156"/>
      <c r="AO4" s="156"/>
      <c r="AP4" s="157"/>
      <c r="AQ4" s="159"/>
      <c r="AR4" s="156"/>
      <c r="AS4" s="156"/>
      <c r="AT4" s="156"/>
      <c r="AU4" s="157"/>
      <c r="AV4" s="159"/>
      <c r="AW4" s="156"/>
      <c r="AX4" s="156"/>
      <c r="AY4" s="156"/>
      <c r="AZ4" s="157"/>
      <c r="BA4" s="159"/>
      <c r="BB4" s="156"/>
      <c r="BC4" s="156"/>
      <c r="BD4" s="156"/>
      <c r="BE4" s="157"/>
      <c r="BF4" s="159"/>
      <c r="BG4" s="156"/>
      <c r="BH4" s="156"/>
      <c r="BI4" s="156"/>
      <c r="BJ4" s="157"/>
      <c r="BK4" s="159"/>
      <c r="BL4" s="156"/>
      <c r="BM4" s="156"/>
      <c r="BN4" s="156"/>
      <c r="BO4" s="157"/>
      <c r="BP4" s="159"/>
      <c r="BQ4" s="156"/>
      <c r="BR4" s="156"/>
      <c r="BS4" s="156"/>
      <c r="BT4" s="157"/>
      <c r="BU4" s="159"/>
      <c r="BV4" s="156"/>
      <c r="BW4" s="156"/>
      <c r="BX4" s="156"/>
      <c r="BY4" s="157"/>
      <c r="BZ4" s="159"/>
      <c r="CA4" s="156"/>
      <c r="CB4" s="156"/>
      <c r="CC4" s="156"/>
      <c r="CD4" s="157"/>
      <c r="CE4" s="159"/>
      <c r="CF4" s="156"/>
      <c r="CG4" s="156"/>
      <c r="CH4" s="156"/>
      <c r="CI4" s="157"/>
      <c r="CJ4" s="159"/>
      <c r="CK4" s="156"/>
      <c r="CL4" s="156"/>
      <c r="CM4" s="156"/>
      <c r="CN4" s="157"/>
      <c r="CO4" s="159"/>
      <c r="CP4" s="156"/>
      <c r="CQ4" s="156"/>
      <c r="CR4" s="156"/>
      <c r="CS4" s="157"/>
      <c r="CT4" s="159"/>
      <c r="CU4" s="156"/>
      <c r="CV4" s="156"/>
      <c r="CW4" s="156"/>
      <c r="CX4" s="157"/>
      <c r="CY4" s="159"/>
      <c r="CZ4" s="156"/>
      <c r="DA4" s="156"/>
      <c r="DB4" s="156"/>
      <c r="DC4" s="157"/>
      <c r="DD4" s="159"/>
      <c r="DE4" s="156"/>
      <c r="DF4" s="156"/>
      <c r="DG4" s="156"/>
      <c r="DH4" s="157"/>
      <c r="DI4" s="159"/>
      <c r="DJ4" s="156"/>
      <c r="DK4" s="156"/>
      <c r="DL4" s="156"/>
      <c r="DM4" s="157"/>
      <c r="DN4" s="159"/>
      <c r="DO4" s="156"/>
      <c r="DP4" s="156"/>
      <c r="DQ4" s="156"/>
      <c r="DR4" s="157"/>
      <c r="DS4" s="159"/>
      <c r="DT4" s="156"/>
      <c r="DU4" s="156"/>
      <c r="DV4" s="156"/>
      <c r="DW4" s="157"/>
    </row>
    <row r="5" spans="1:127" ht="4.5" customHeight="1">
      <c r="A5" s="70"/>
      <c r="B5" s="71"/>
      <c r="C5" s="72"/>
      <c r="D5" s="156"/>
      <c r="E5" s="156"/>
      <c r="F5" s="156"/>
      <c r="G5" s="157"/>
      <c r="H5" s="72"/>
      <c r="I5" s="156"/>
      <c r="J5" s="156"/>
      <c r="K5" s="156"/>
      <c r="L5" s="157"/>
      <c r="M5" s="72"/>
      <c r="N5" s="156"/>
      <c r="O5" s="156"/>
      <c r="P5" s="156"/>
      <c r="Q5" s="157"/>
      <c r="R5" s="72"/>
      <c r="S5" s="156"/>
      <c r="T5" s="156"/>
      <c r="U5" s="156"/>
      <c r="V5" s="157"/>
      <c r="W5" s="72"/>
      <c r="X5" s="156"/>
      <c r="Y5" s="156"/>
      <c r="Z5" s="156"/>
      <c r="AA5" s="157"/>
      <c r="AB5" s="72"/>
      <c r="AC5" s="156"/>
      <c r="AD5" s="156"/>
      <c r="AE5" s="156"/>
      <c r="AF5" s="157"/>
      <c r="AG5" s="72"/>
      <c r="AH5" s="156"/>
      <c r="AI5" s="156"/>
      <c r="AJ5" s="156"/>
      <c r="AK5" s="157"/>
      <c r="AL5" s="72"/>
      <c r="AM5" s="156"/>
      <c r="AN5" s="156"/>
      <c r="AO5" s="156"/>
      <c r="AP5" s="157"/>
      <c r="AQ5" s="72"/>
      <c r="AR5" s="156"/>
      <c r="AS5" s="156"/>
      <c r="AT5" s="156"/>
      <c r="AU5" s="157"/>
      <c r="AV5" s="72"/>
      <c r="AW5" s="156"/>
      <c r="AX5" s="156"/>
      <c r="AY5" s="156"/>
      <c r="AZ5" s="157"/>
      <c r="BA5" s="72"/>
      <c r="BB5" s="156"/>
      <c r="BC5" s="156"/>
      <c r="BD5" s="156"/>
      <c r="BE5" s="157"/>
      <c r="BF5" s="72"/>
      <c r="BG5" s="156"/>
      <c r="BH5" s="156"/>
      <c r="BI5" s="156"/>
      <c r="BJ5" s="157"/>
      <c r="BK5" s="72"/>
      <c r="BL5" s="156"/>
      <c r="BM5" s="156"/>
      <c r="BN5" s="156"/>
      <c r="BO5" s="157"/>
      <c r="BP5" s="72"/>
      <c r="BQ5" s="156"/>
      <c r="BR5" s="156"/>
      <c r="BS5" s="156"/>
      <c r="BT5" s="157"/>
      <c r="BU5" s="72"/>
      <c r="BV5" s="156"/>
      <c r="BW5" s="156"/>
      <c r="BX5" s="156"/>
      <c r="BY5" s="157"/>
      <c r="BZ5" s="72"/>
      <c r="CA5" s="156"/>
      <c r="CB5" s="156"/>
      <c r="CC5" s="156"/>
      <c r="CD5" s="157"/>
      <c r="CE5" s="72"/>
      <c r="CF5" s="156"/>
      <c r="CG5" s="156"/>
      <c r="CH5" s="156"/>
      <c r="CI5" s="157"/>
      <c r="CJ5" s="72"/>
      <c r="CK5" s="156"/>
      <c r="CL5" s="156"/>
      <c r="CM5" s="156"/>
      <c r="CN5" s="157"/>
      <c r="CO5" s="72"/>
      <c r="CP5" s="156"/>
      <c r="CQ5" s="156"/>
      <c r="CR5" s="156"/>
      <c r="CS5" s="157"/>
      <c r="CT5" s="72"/>
      <c r="CU5" s="156"/>
      <c r="CV5" s="156"/>
      <c r="CW5" s="156"/>
      <c r="CX5" s="157"/>
      <c r="CY5" s="72"/>
      <c r="CZ5" s="156"/>
      <c r="DA5" s="156"/>
      <c r="DB5" s="156"/>
      <c r="DC5" s="157"/>
      <c r="DD5" s="72"/>
      <c r="DE5" s="156"/>
      <c r="DF5" s="156"/>
      <c r="DG5" s="156"/>
      <c r="DH5" s="157"/>
      <c r="DI5" s="72"/>
      <c r="DJ5" s="156"/>
      <c r="DK5" s="156"/>
      <c r="DL5" s="156"/>
      <c r="DM5" s="157"/>
      <c r="DN5" s="72"/>
      <c r="DO5" s="156"/>
      <c r="DP5" s="156"/>
      <c r="DQ5" s="156"/>
      <c r="DR5" s="157"/>
      <c r="DS5" s="72"/>
      <c r="DT5" s="156"/>
      <c r="DU5" s="156"/>
      <c r="DV5" s="156"/>
      <c r="DW5" s="157"/>
    </row>
    <row r="6" spans="1:127" ht="4.5" customHeight="1">
      <c r="A6" s="70"/>
      <c r="B6" s="71"/>
      <c r="C6" s="72"/>
      <c r="D6" s="156"/>
      <c r="E6" s="156"/>
      <c r="F6" s="156"/>
      <c r="G6" s="157"/>
      <c r="H6" s="72"/>
      <c r="I6" s="156"/>
      <c r="J6" s="156"/>
      <c r="K6" s="156"/>
      <c r="L6" s="157"/>
      <c r="M6" s="72"/>
      <c r="N6" s="156"/>
      <c r="O6" s="156"/>
      <c r="P6" s="156"/>
      <c r="Q6" s="157"/>
      <c r="R6" s="72"/>
      <c r="S6" s="156"/>
      <c r="T6" s="156"/>
      <c r="U6" s="156"/>
      <c r="V6" s="157"/>
      <c r="W6" s="72"/>
      <c r="X6" s="156"/>
      <c r="Y6" s="156"/>
      <c r="Z6" s="156"/>
      <c r="AA6" s="157"/>
      <c r="AB6" s="72"/>
      <c r="AC6" s="156"/>
      <c r="AD6" s="156"/>
      <c r="AE6" s="156"/>
      <c r="AF6" s="157"/>
      <c r="AG6" s="72"/>
      <c r="AH6" s="156"/>
      <c r="AI6" s="156"/>
      <c r="AJ6" s="156"/>
      <c r="AK6" s="157"/>
      <c r="AL6" s="72"/>
      <c r="AM6" s="156"/>
      <c r="AN6" s="156"/>
      <c r="AO6" s="156"/>
      <c r="AP6" s="157"/>
      <c r="AQ6" s="72"/>
      <c r="AR6" s="156"/>
      <c r="AS6" s="156"/>
      <c r="AT6" s="156"/>
      <c r="AU6" s="157"/>
      <c r="AV6" s="72"/>
      <c r="AW6" s="156"/>
      <c r="AX6" s="156"/>
      <c r="AY6" s="156"/>
      <c r="AZ6" s="157"/>
      <c r="BA6" s="72"/>
      <c r="BB6" s="156"/>
      <c r="BC6" s="156"/>
      <c r="BD6" s="156"/>
      <c r="BE6" s="157"/>
      <c r="BF6" s="72"/>
      <c r="BG6" s="156"/>
      <c r="BH6" s="156"/>
      <c r="BI6" s="156"/>
      <c r="BJ6" s="157"/>
      <c r="BK6" s="72"/>
      <c r="BL6" s="156"/>
      <c r="BM6" s="156"/>
      <c r="BN6" s="156"/>
      <c r="BO6" s="157"/>
      <c r="BP6" s="72"/>
      <c r="BQ6" s="156"/>
      <c r="BR6" s="156"/>
      <c r="BS6" s="156"/>
      <c r="BT6" s="157"/>
      <c r="BU6" s="72"/>
      <c r="BV6" s="156"/>
      <c r="BW6" s="156"/>
      <c r="BX6" s="156"/>
      <c r="BY6" s="157"/>
      <c r="BZ6" s="72"/>
      <c r="CA6" s="156"/>
      <c r="CB6" s="156"/>
      <c r="CC6" s="156"/>
      <c r="CD6" s="157"/>
      <c r="CE6" s="72"/>
      <c r="CF6" s="156"/>
      <c r="CG6" s="156"/>
      <c r="CH6" s="156"/>
      <c r="CI6" s="157"/>
      <c r="CJ6" s="72"/>
      <c r="CK6" s="156"/>
      <c r="CL6" s="156"/>
      <c r="CM6" s="156"/>
      <c r="CN6" s="157"/>
      <c r="CO6" s="72"/>
      <c r="CP6" s="156"/>
      <c r="CQ6" s="156"/>
      <c r="CR6" s="156"/>
      <c r="CS6" s="157"/>
      <c r="CT6" s="72"/>
      <c r="CU6" s="156"/>
      <c r="CV6" s="156"/>
      <c r="CW6" s="156"/>
      <c r="CX6" s="157"/>
      <c r="CY6" s="72"/>
      <c r="CZ6" s="156"/>
      <c r="DA6" s="156"/>
      <c r="DB6" s="156"/>
      <c r="DC6" s="157"/>
      <c r="DD6" s="72"/>
      <c r="DE6" s="156"/>
      <c r="DF6" s="156"/>
      <c r="DG6" s="156"/>
      <c r="DH6" s="157"/>
      <c r="DI6" s="72"/>
      <c r="DJ6" s="156"/>
      <c r="DK6" s="156"/>
      <c r="DL6" s="156"/>
      <c r="DM6" s="157"/>
      <c r="DN6" s="72"/>
      <c r="DO6" s="156"/>
      <c r="DP6" s="156"/>
      <c r="DQ6" s="156"/>
      <c r="DR6" s="157"/>
      <c r="DS6" s="72"/>
      <c r="DT6" s="156"/>
      <c r="DU6" s="156"/>
      <c r="DV6" s="156"/>
      <c r="DW6" s="157"/>
    </row>
    <row r="7" spans="1:127" ht="4.5" customHeight="1">
      <c r="A7" s="70"/>
      <c r="B7" s="71"/>
      <c r="C7" s="72"/>
      <c r="D7" s="156"/>
      <c r="E7" s="156"/>
      <c r="F7" s="156"/>
      <c r="G7" s="157"/>
      <c r="H7" s="72"/>
      <c r="I7" s="156"/>
      <c r="J7" s="156"/>
      <c r="K7" s="156"/>
      <c r="L7" s="157"/>
      <c r="M7" s="72"/>
      <c r="N7" s="156"/>
      <c r="O7" s="156"/>
      <c r="P7" s="156"/>
      <c r="Q7" s="157"/>
      <c r="R7" s="72"/>
      <c r="S7" s="156"/>
      <c r="T7" s="156"/>
      <c r="U7" s="156"/>
      <c r="V7" s="157"/>
      <c r="W7" s="72"/>
      <c r="X7" s="156"/>
      <c r="Y7" s="156"/>
      <c r="Z7" s="156"/>
      <c r="AA7" s="157"/>
      <c r="AB7" s="72"/>
      <c r="AC7" s="156"/>
      <c r="AD7" s="156"/>
      <c r="AE7" s="156"/>
      <c r="AF7" s="157"/>
      <c r="AG7" s="72"/>
      <c r="AH7" s="156"/>
      <c r="AI7" s="156"/>
      <c r="AJ7" s="156"/>
      <c r="AK7" s="157"/>
      <c r="AL7" s="72"/>
      <c r="AM7" s="156"/>
      <c r="AN7" s="156"/>
      <c r="AO7" s="156"/>
      <c r="AP7" s="157"/>
      <c r="AQ7" s="72"/>
      <c r="AR7" s="156"/>
      <c r="AS7" s="156"/>
      <c r="AT7" s="156"/>
      <c r="AU7" s="157"/>
      <c r="AV7" s="72"/>
      <c r="AW7" s="156"/>
      <c r="AX7" s="156"/>
      <c r="AY7" s="156"/>
      <c r="AZ7" s="157"/>
      <c r="BA7" s="72"/>
      <c r="BB7" s="156"/>
      <c r="BC7" s="156"/>
      <c r="BD7" s="156"/>
      <c r="BE7" s="157"/>
      <c r="BF7" s="72"/>
      <c r="BG7" s="156"/>
      <c r="BH7" s="156"/>
      <c r="BI7" s="156"/>
      <c r="BJ7" s="157"/>
      <c r="BK7" s="72"/>
      <c r="BL7" s="156"/>
      <c r="BM7" s="156"/>
      <c r="BN7" s="156"/>
      <c r="BO7" s="157"/>
      <c r="BP7" s="72"/>
      <c r="BQ7" s="156"/>
      <c r="BR7" s="156"/>
      <c r="BS7" s="156"/>
      <c r="BT7" s="157"/>
      <c r="BU7" s="72"/>
      <c r="BV7" s="156"/>
      <c r="BW7" s="156"/>
      <c r="BX7" s="156"/>
      <c r="BY7" s="157"/>
      <c r="BZ7" s="72"/>
      <c r="CA7" s="156"/>
      <c r="CB7" s="156"/>
      <c r="CC7" s="156"/>
      <c r="CD7" s="157"/>
      <c r="CE7" s="72"/>
      <c r="CF7" s="156"/>
      <c r="CG7" s="156"/>
      <c r="CH7" s="156"/>
      <c r="CI7" s="157"/>
      <c r="CJ7" s="72"/>
      <c r="CK7" s="156"/>
      <c r="CL7" s="156"/>
      <c r="CM7" s="156"/>
      <c r="CN7" s="157"/>
      <c r="CO7" s="72"/>
      <c r="CP7" s="156"/>
      <c r="CQ7" s="156"/>
      <c r="CR7" s="156"/>
      <c r="CS7" s="157"/>
      <c r="CT7" s="72"/>
      <c r="CU7" s="156"/>
      <c r="CV7" s="156"/>
      <c r="CW7" s="156"/>
      <c r="CX7" s="157"/>
      <c r="CY7" s="72"/>
      <c r="CZ7" s="156"/>
      <c r="DA7" s="156"/>
      <c r="DB7" s="156"/>
      <c r="DC7" s="157"/>
      <c r="DD7" s="72"/>
      <c r="DE7" s="156"/>
      <c r="DF7" s="156"/>
      <c r="DG7" s="156"/>
      <c r="DH7" s="157"/>
      <c r="DI7" s="72"/>
      <c r="DJ7" s="156"/>
      <c r="DK7" s="156"/>
      <c r="DL7" s="156"/>
      <c r="DM7" s="157"/>
      <c r="DN7" s="72"/>
      <c r="DO7" s="156"/>
      <c r="DP7" s="156"/>
      <c r="DQ7" s="156"/>
      <c r="DR7" s="157"/>
      <c r="DS7" s="72"/>
      <c r="DT7" s="156"/>
      <c r="DU7" s="156"/>
      <c r="DV7" s="156"/>
      <c r="DW7" s="157"/>
    </row>
    <row r="8" spans="1:127" ht="4.5" customHeight="1">
      <c r="A8" s="70"/>
      <c r="B8" s="71"/>
      <c r="C8" s="72"/>
      <c r="D8" s="156"/>
      <c r="E8" s="156"/>
      <c r="F8" s="156"/>
      <c r="G8" s="157"/>
      <c r="H8" s="72"/>
      <c r="I8" s="156"/>
      <c r="J8" s="156"/>
      <c r="K8" s="156"/>
      <c r="L8" s="157"/>
      <c r="M8" s="72"/>
      <c r="N8" s="156"/>
      <c r="O8" s="156"/>
      <c r="P8" s="156"/>
      <c r="Q8" s="157"/>
      <c r="R8" s="72"/>
      <c r="S8" s="156"/>
      <c r="T8" s="156"/>
      <c r="U8" s="156"/>
      <c r="V8" s="157"/>
      <c r="W8" s="72"/>
      <c r="X8" s="156"/>
      <c r="Y8" s="156"/>
      <c r="Z8" s="156"/>
      <c r="AA8" s="157"/>
      <c r="AB8" s="72"/>
      <c r="AC8" s="156"/>
      <c r="AD8" s="156"/>
      <c r="AE8" s="156"/>
      <c r="AF8" s="157"/>
      <c r="AG8" s="72"/>
      <c r="AH8" s="156"/>
      <c r="AI8" s="156"/>
      <c r="AJ8" s="156"/>
      <c r="AK8" s="157"/>
      <c r="AL8" s="72"/>
      <c r="AM8" s="156"/>
      <c r="AN8" s="156"/>
      <c r="AO8" s="156"/>
      <c r="AP8" s="157"/>
      <c r="AQ8" s="72"/>
      <c r="AR8" s="156"/>
      <c r="AS8" s="156"/>
      <c r="AT8" s="156"/>
      <c r="AU8" s="157"/>
      <c r="AV8" s="72"/>
      <c r="AW8" s="156"/>
      <c r="AX8" s="156"/>
      <c r="AY8" s="156"/>
      <c r="AZ8" s="157"/>
      <c r="BA8" s="72"/>
      <c r="BB8" s="156"/>
      <c r="BC8" s="156"/>
      <c r="BD8" s="156"/>
      <c r="BE8" s="157"/>
      <c r="BF8" s="72"/>
      <c r="BG8" s="156"/>
      <c r="BH8" s="156"/>
      <c r="BI8" s="156"/>
      <c r="BJ8" s="157"/>
      <c r="BK8" s="72"/>
      <c r="BL8" s="156"/>
      <c r="BM8" s="156"/>
      <c r="BN8" s="156"/>
      <c r="BO8" s="157"/>
      <c r="BP8" s="72"/>
      <c r="BQ8" s="156"/>
      <c r="BR8" s="156"/>
      <c r="BS8" s="156"/>
      <c r="BT8" s="157"/>
      <c r="BU8" s="72"/>
      <c r="BV8" s="156"/>
      <c r="BW8" s="156"/>
      <c r="BX8" s="156"/>
      <c r="BY8" s="157"/>
      <c r="BZ8" s="72"/>
      <c r="CA8" s="156"/>
      <c r="CB8" s="156"/>
      <c r="CC8" s="156"/>
      <c r="CD8" s="157"/>
      <c r="CE8" s="72"/>
      <c r="CF8" s="156"/>
      <c r="CG8" s="156"/>
      <c r="CH8" s="156"/>
      <c r="CI8" s="157"/>
      <c r="CJ8" s="72"/>
      <c r="CK8" s="156"/>
      <c r="CL8" s="156"/>
      <c r="CM8" s="156"/>
      <c r="CN8" s="157"/>
      <c r="CO8" s="72"/>
      <c r="CP8" s="156"/>
      <c r="CQ8" s="156"/>
      <c r="CR8" s="156"/>
      <c r="CS8" s="157"/>
      <c r="CT8" s="72"/>
      <c r="CU8" s="156"/>
      <c r="CV8" s="156"/>
      <c r="CW8" s="156"/>
      <c r="CX8" s="157"/>
      <c r="CY8" s="72"/>
      <c r="CZ8" s="156"/>
      <c r="DA8" s="156"/>
      <c r="DB8" s="156"/>
      <c r="DC8" s="157"/>
      <c r="DD8" s="72"/>
      <c r="DE8" s="156"/>
      <c r="DF8" s="156"/>
      <c r="DG8" s="156"/>
      <c r="DH8" s="157"/>
      <c r="DI8" s="72"/>
      <c r="DJ8" s="156"/>
      <c r="DK8" s="156"/>
      <c r="DL8" s="156"/>
      <c r="DM8" s="157"/>
      <c r="DN8" s="72"/>
      <c r="DO8" s="156"/>
      <c r="DP8" s="156"/>
      <c r="DQ8" s="156"/>
      <c r="DR8" s="157"/>
      <c r="DS8" s="72"/>
      <c r="DT8" s="156"/>
      <c r="DU8" s="156"/>
      <c r="DV8" s="156"/>
      <c r="DW8" s="157"/>
    </row>
    <row r="9" spans="1:127" ht="13.5" customHeight="1">
      <c r="A9" s="70" t="s">
        <v>6</v>
      </c>
      <c r="B9" s="71"/>
      <c r="C9" s="158"/>
      <c r="D9" s="156"/>
      <c r="E9" s="156"/>
      <c r="F9" s="156"/>
      <c r="G9" s="157"/>
      <c r="H9" s="158"/>
      <c r="I9" s="156"/>
      <c r="J9" s="156"/>
      <c r="K9" s="156"/>
      <c r="L9" s="157"/>
      <c r="M9" s="158"/>
      <c r="N9" s="156"/>
      <c r="O9" s="156"/>
      <c r="P9" s="156"/>
      <c r="Q9" s="157"/>
      <c r="R9" s="158"/>
      <c r="S9" s="156"/>
      <c r="T9" s="156"/>
      <c r="U9" s="156"/>
      <c r="V9" s="157"/>
      <c r="W9" s="158"/>
      <c r="X9" s="156"/>
      <c r="Y9" s="156"/>
      <c r="Z9" s="156"/>
      <c r="AA9" s="157"/>
      <c r="AB9" s="158"/>
      <c r="AC9" s="156"/>
      <c r="AD9" s="156"/>
      <c r="AE9" s="156"/>
      <c r="AF9" s="157"/>
      <c r="AG9" s="7"/>
      <c r="AH9" s="156"/>
      <c r="AI9" s="156"/>
      <c r="AJ9" s="156"/>
      <c r="AK9" s="157"/>
      <c r="AL9" s="7"/>
      <c r="AM9" s="156"/>
      <c r="AN9" s="156"/>
      <c r="AO9" s="156"/>
      <c r="AP9" s="157"/>
      <c r="AQ9" s="158"/>
      <c r="AR9" s="156"/>
      <c r="AS9" s="156"/>
      <c r="AT9" s="156"/>
      <c r="AU9" s="157"/>
      <c r="AV9" s="158"/>
      <c r="AW9" s="156"/>
      <c r="AX9" s="156"/>
      <c r="AY9" s="156"/>
      <c r="AZ9" s="157"/>
      <c r="BA9" s="158"/>
      <c r="BB9" s="156"/>
      <c r="BC9" s="156"/>
      <c r="BD9" s="156"/>
      <c r="BE9" s="157"/>
      <c r="BF9" s="158"/>
      <c r="BG9" s="156"/>
      <c r="BH9" s="156"/>
      <c r="BI9" s="156"/>
      <c r="BJ9" s="157"/>
      <c r="BK9" s="158"/>
      <c r="BL9" s="156"/>
      <c r="BM9" s="156"/>
      <c r="BN9" s="156"/>
      <c r="BO9" s="157"/>
      <c r="BP9" s="7"/>
      <c r="BQ9" s="156"/>
      <c r="BR9" s="156"/>
      <c r="BS9" s="156"/>
      <c r="BT9" s="157"/>
      <c r="BU9" s="7"/>
      <c r="BV9" s="156"/>
      <c r="BW9" s="156"/>
      <c r="BX9" s="156"/>
      <c r="BY9" s="157"/>
      <c r="BZ9" s="7"/>
      <c r="CA9" s="156"/>
      <c r="CB9" s="156"/>
      <c r="CC9" s="156"/>
      <c r="CD9" s="157"/>
      <c r="CE9" s="7"/>
      <c r="CF9" s="156"/>
      <c r="CG9" s="156"/>
      <c r="CH9" s="156"/>
      <c r="CI9" s="157"/>
      <c r="CJ9" s="7"/>
      <c r="CK9" s="156"/>
      <c r="CL9" s="156"/>
      <c r="CM9" s="156"/>
      <c r="CN9" s="157"/>
      <c r="CO9" s="7"/>
      <c r="CP9" s="156"/>
      <c r="CQ9" s="156"/>
      <c r="CR9" s="156"/>
      <c r="CS9" s="157"/>
      <c r="CT9" s="7"/>
      <c r="CU9" s="156"/>
      <c r="CV9" s="156"/>
      <c r="CW9" s="156"/>
      <c r="CX9" s="157"/>
      <c r="CY9" s="7"/>
      <c r="CZ9" s="156"/>
      <c r="DA9" s="156"/>
      <c r="DB9" s="156"/>
      <c r="DC9" s="157"/>
      <c r="DD9" s="7"/>
      <c r="DE9" s="156"/>
      <c r="DF9" s="156"/>
      <c r="DG9" s="156"/>
      <c r="DH9" s="157"/>
      <c r="DI9" s="7"/>
      <c r="DJ9" s="156"/>
      <c r="DK9" s="156"/>
      <c r="DL9" s="156"/>
      <c r="DM9" s="157"/>
      <c r="DN9" s="7"/>
      <c r="DO9" s="156"/>
      <c r="DP9" s="156"/>
      <c r="DQ9" s="156"/>
      <c r="DR9" s="157"/>
      <c r="DS9" s="7"/>
      <c r="DT9" s="156"/>
      <c r="DU9" s="156"/>
      <c r="DV9" s="156"/>
      <c r="DW9" s="157"/>
    </row>
    <row r="10" spans="1:127" ht="30.6">
      <c r="A10" s="70" t="s">
        <v>131</v>
      </c>
      <c r="B10" s="70" t="s">
        <v>7</v>
      </c>
      <c r="C10" s="44" t="s">
        <v>93</v>
      </c>
      <c r="D10" s="43" t="s">
        <v>94</v>
      </c>
      <c r="E10" s="43" t="s">
        <v>8</v>
      </c>
      <c r="F10" s="43" t="s">
        <v>95</v>
      </c>
      <c r="G10" s="43" t="s">
        <v>9</v>
      </c>
      <c r="H10" s="44" t="s">
        <v>93</v>
      </c>
      <c r="I10" s="43" t="s">
        <v>94</v>
      </c>
      <c r="J10" s="43" t="s">
        <v>8</v>
      </c>
      <c r="K10" s="43" t="s">
        <v>95</v>
      </c>
      <c r="L10" s="43" t="s">
        <v>9</v>
      </c>
      <c r="M10" s="44" t="s">
        <v>93</v>
      </c>
      <c r="N10" s="43" t="s">
        <v>94</v>
      </c>
      <c r="O10" s="43" t="s">
        <v>8</v>
      </c>
      <c r="P10" s="43" t="s">
        <v>95</v>
      </c>
      <c r="Q10" s="43" t="s">
        <v>9</v>
      </c>
      <c r="R10" s="44" t="s">
        <v>93</v>
      </c>
      <c r="S10" s="43" t="s">
        <v>94</v>
      </c>
      <c r="T10" s="43" t="s">
        <v>8</v>
      </c>
      <c r="U10" s="43" t="s">
        <v>95</v>
      </c>
      <c r="V10" s="43" t="s">
        <v>9</v>
      </c>
      <c r="W10" s="44" t="s">
        <v>93</v>
      </c>
      <c r="X10" s="43" t="s">
        <v>94</v>
      </c>
      <c r="Y10" s="43" t="s">
        <v>8</v>
      </c>
      <c r="Z10" s="43" t="s">
        <v>95</v>
      </c>
      <c r="AA10" s="43" t="s">
        <v>9</v>
      </c>
      <c r="AB10" s="44" t="s">
        <v>93</v>
      </c>
      <c r="AC10" s="43" t="s">
        <v>94</v>
      </c>
      <c r="AD10" s="43" t="s">
        <v>8</v>
      </c>
      <c r="AE10" s="43" t="s">
        <v>95</v>
      </c>
      <c r="AF10" s="43" t="s">
        <v>9</v>
      </c>
      <c r="AG10" s="44" t="s">
        <v>93</v>
      </c>
      <c r="AH10" s="43" t="s">
        <v>94</v>
      </c>
      <c r="AI10" s="43" t="s">
        <v>8</v>
      </c>
      <c r="AJ10" s="43" t="s">
        <v>95</v>
      </c>
      <c r="AK10" s="43" t="s">
        <v>9</v>
      </c>
      <c r="AL10" s="44" t="s">
        <v>93</v>
      </c>
      <c r="AM10" s="43" t="s">
        <v>94</v>
      </c>
      <c r="AN10" s="43" t="s">
        <v>8</v>
      </c>
      <c r="AO10" s="43" t="s">
        <v>95</v>
      </c>
      <c r="AP10" s="43" t="s">
        <v>9</v>
      </c>
      <c r="AQ10" s="44" t="s">
        <v>93</v>
      </c>
      <c r="AR10" s="43" t="s">
        <v>94</v>
      </c>
      <c r="AS10" s="43" t="s">
        <v>8</v>
      </c>
      <c r="AT10" s="43" t="s">
        <v>95</v>
      </c>
      <c r="AU10" s="43" t="s">
        <v>9</v>
      </c>
      <c r="AV10" s="44" t="s">
        <v>93</v>
      </c>
      <c r="AW10" s="43" t="s">
        <v>94</v>
      </c>
      <c r="AX10" s="43" t="s">
        <v>8</v>
      </c>
      <c r="AY10" s="43" t="s">
        <v>95</v>
      </c>
      <c r="AZ10" s="43" t="s">
        <v>9</v>
      </c>
      <c r="BA10" s="44" t="s">
        <v>93</v>
      </c>
      <c r="BB10" s="43" t="s">
        <v>94</v>
      </c>
      <c r="BC10" s="43" t="s">
        <v>8</v>
      </c>
      <c r="BD10" s="43" t="s">
        <v>95</v>
      </c>
      <c r="BE10" s="43" t="s">
        <v>9</v>
      </c>
      <c r="BF10" s="44" t="s">
        <v>93</v>
      </c>
      <c r="BG10" s="43" t="s">
        <v>94</v>
      </c>
      <c r="BH10" s="43" t="s">
        <v>8</v>
      </c>
      <c r="BI10" s="43" t="s">
        <v>95</v>
      </c>
      <c r="BJ10" s="43" t="s">
        <v>9</v>
      </c>
      <c r="BK10" s="44" t="s">
        <v>93</v>
      </c>
      <c r="BL10" s="43" t="s">
        <v>94</v>
      </c>
      <c r="BM10" s="43" t="s">
        <v>8</v>
      </c>
      <c r="BN10" s="43" t="s">
        <v>95</v>
      </c>
      <c r="BO10" s="43" t="s">
        <v>9</v>
      </c>
      <c r="BP10" s="44" t="s">
        <v>93</v>
      </c>
      <c r="BQ10" s="43" t="s">
        <v>94</v>
      </c>
      <c r="BR10" s="43" t="s">
        <v>8</v>
      </c>
      <c r="BS10" s="43" t="s">
        <v>95</v>
      </c>
      <c r="BT10" s="43" t="s">
        <v>9</v>
      </c>
      <c r="BU10" s="44" t="s">
        <v>93</v>
      </c>
      <c r="BV10" s="43" t="s">
        <v>94</v>
      </c>
      <c r="BW10" s="43" t="s">
        <v>8</v>
      </c>
      <c r="BX10" s="43" t="s">
        <v>95</v>
      </c>
      <c r="BY10" s="43" t="s">
        <v>9</v>
      </c>
      <c r="BZ10" s="44" t="s">
        <v>93</v>
      </c>
      <c r="CA10" s="43" t="s">
        <v>94</v>
      </c>
      <c r="CB10" s="43" t="s">
        <v>8</v>
      </c>
      <c r="CC10" s="43" t="s">
        <v>95</v>
      </c>
      <c r="CD10" s="43" t="s">
        <v>9</v>
      </c>
      <c r="CE10" s="44" t="s">
        <v>93</v>
      </c>
      <c r="CF10" s="43" t="s">
        <v>94</v>
      </c>
      <c r="CG10" s="43" t="s">
        <v>8</v>
      </c>
      <c r="CH10" s="43" t="s">
        <v>95</v>
      </c>
      <c r="CI10" s="43" t="s">
        <v>9</v>
      </c>
      <c r="CJ10" s="44" t="s">
        <v>93</v>
      </c>
      <c r="CK10" s="43" t="s">
        <v>94</v>
      </c>
      <c r="CL10" s="43" t="s">
        <v>8</v>
      </c>
      <c r="CM10" s="43" t="s">
        <v>95</v>
      </c>
      <c r="CN10" s="43" t="s">
        <v>9</v>
      </c>
      <c r="CO10" s="44" t="s">
        <v>93</v>
      </c>
      <c r="CP10" s="43" t="s">
        <v>94</v>
      </c>
      <c r="CQ10" s="43" t="s">
        <v>8</v>
      </c>
      <c r="CR10" s="43" t="s">
        <v>95</v>
      </c>
      <c r="CS10" s="43" t="s">
        <v>9</v>
      </c>
      <c r="CT10" s="44" t="s">
        <v>93</v>
      </c>
      <c r="CU10" s="43" t="s">
        <v>94</v>
      </c>
      <c r="CV10" s="43" t="s">
        <v>8</v>
      </c>
      <c r="CW10" s="43" t="s">
        <v>95</v>
      </c>
      <c r="CX10" s="43" t="s">
        <v>9</v>
      </c>
      <c r="CY10" s="44"/>
      <c r="CZ10" s="43"/>
      <c r="DA10" s="43"/>
      <c r="DB10" s="43"/>
      <c r="DC10" s="43"/>
      <c r="DD10" s="44"/>
      <c r="DE10" s="43"/>
      <c r="DF10" s="43"/>
      <c r="DG10" s="43"/>
      <c r="DH10" s="43"/>
      <c r="DI10" s="44"/>
      <c r="DJ10" s="43"/>
      <c r="DK10" s="43"/>
      <c r="DL10" s="43"/>
      <c r="DM10" s="43"/>
      <c r="DN10" s="44"/>
      <c r="DO10" s="43"/>
      <c r="DP10" s="43"/>
      <c r="DQ10" s="43"/>
      <c r="DR10" s="43"/>
      <c r="DS10" s="44"/>
      <c r="DT10" s="43"/>
      <c r="DU10" s="43"/>
      <c r="DV10" s="43"/>
      <c r="DW10" s="43"/>
    </row>
    <row r="11" spans="1:127" ht="13.5" customHeight="1">
      <c r="A11" s="160" t="s">
        <v>311</v>
      </c>
      <c r="B11" s="50" t="s">
        <v>377</v>
      </c>
      <c r="C11" s="63"/>
      <c r="D11" s="50">
        <v>53</v>
      </c>
      <c r="E11" s="99">
        <v>0.26500000000000001</v>
      </c>
      <c r="F11" s="1">
        <v>7</v>
      </c>
      <c r="G11" s="161">
        <v>0.41199999999999998</v>
      </c>
      <c r="H11" s="63"/>
      <c r="I11" s="50">
        <v>40</v>
      </c>
      <c r="J11" s="99">
        <v>0.2</v>
      </c>
      <c r="K11" s="1">
        <v>6</v>
      </c>
      <c r="L11" s="161">
        <v>0.35299999999999998</v>
      </c>
      <c r="M11" s="63"/>
      <c r="N11" s="50">
        <v>40</v>
      </c>
      <c r="O11" s="99">
        <v>0.2</v>
      </c>
      <c r="P11" s="1">
        <v>6</v>
      </c>
      <c r="Q11" s="161">
        <v>0.35299999999999998</v>
      </c>
      <c r="R11" s="63"/>
      <c r="S11" s="50">
        <v>40</v>
      </c>
      <c r="T11" s="99">
        <v>0.2</v>
      </c>
      <c r="U11" s="1">
        <v>6</v>
      </c>
      <c r="V11" s="161">
        <v>0.35299999999999998</v>
      </c>
      <c r="W11" s="63"/>
      <c r="X11" s="50">
        <v>40</v>
      </c>
      <c r="Y11" s="99">
        <v>0.2</v>
      </c>
      <c r="Z11" s="1">
        <v>6</v>
      </c>
      <c r="AA11" s="161">
        <v>0.375</v>
      </c>
      <c r="AB11" s="63"/>
      <c r="AC11" s="50">
        <v>40</v>
      </c>
      <c r="AD11" s="99">
        <v>0.2</v>
      </c>
      <c r="AE11" s="1">
        <v>6</v>
      </c>
      <c r="AF11" s="161">
        <v>0.375</v>
      </c>
      <c r="AG11" s="63"/>
      <c r="AH11" s="50">
        <v>39</v>
      </c>
      <c r="AI11" s="99">
        <v>0.19500000000000001</v>
      </c>
      <c r="AJ11" s="1">
        <v>5</v>
      </c>
      <c r="AK11" s="161">
        <v>0.27699999999999997</v>
      </c>
      <c r="AL11" s="63"/>
      <c r="AM11" s="50">
        <v>39</v>
      </c>
      <c r="AN11" s="99">
        <v>0.19500000000000001</v>
      </c>
      <c r="AO11" s="1">
        <v>5</v>
      </c>
      <c r="AP11" s="161">
        <v>0.27699999999999997</v>
      </c>
      <c r="AQ11" s="63"/>
      <c r="AR11" s="50">
        <v>39</v>
      </c>
      <c r="AS11" s="99">
        <v>0.19500000000000001</v>
      </c>
      <c r="AT11" s="1">
        <v>5</v>
      </c>
      <c r="AU11" s="161">
        <v>0.27699999999999997</v>
      </c>
      <c r="AV11" s="63"/>
      <c r="AW11" s="50">
        <v>39</v>
      </c>
      <c r="AX11" s="99">
        <v>0.19500000000000001</v>
      </c>
      <c r="AY11" s="1">
        <v>5</v>
      </c>
      <c r="AZ11" s="161">
        <v>0.27699999999999997</v>
      </c>
      <c r="BA11" s="63"/>
      <c r="BB11" s="50">
        <v>39</v>
      </c>
      <c r="BC11" s="99">
        <v>0.19500000000000001</v>
      </c>
      <c r="BD11" s="1">
        <v>5</v>
      </c>
      <c r="BE11" s="161">
        <v>0.27700000000000002</v>
      </c>
      <c r="BF11" s="63"/>
      <c r="BG11" s="50">
        <v>46</v>
      </c>
      <c r="BH11" s="99">
        <v>0.23</v>
      </c>
      <c r="BI11" s="1">
        <v>6</v>
      </c>
      <c r="BJ11" s="161">
        <v>0.33300000000000002</v>
      </c>
      <c r="BK11" s="63"/>
      <c r="BL11" s="50">
        <v>46</v>
      </c>
      <c r="BM11" s="99">
        <v>0.23</v>
      </c>
      <c r="BN11" s="1">
        <v>5</v>
      </c>
      <c r="BO11" s="161">
        <v>0.33300000000000002</v>
      </c>
      <c r="BP11" s="63"/>
      <c r="BQ11" s="50"/>
      <c r="BR11" s="99"/>
      <c r="BT11" s="161"/>
      <c r="BU11" s="63"/>
      <c r="BV11" s="50"/>
      <c r="BW11" s="99"/>
      <c r="BY11" s="161"/>
      <c r="BZ11" s="63"/>
      <c r="CA11" s="50">
        <v>50</v>
      </c>
      <c r="CB11" s="99">
        <v>0.25</v>
      </c>
      <c r="CC11" s="1">
        <v>8</v>
      </c>
      <c r="CD11" s="161">
        <v>0.4</v>
      </c>
      <c r="CE11" s="63"/>
      <c r="CF11" s="50"/>
      <c r="CG11" s="99"/>
      <c r="CI11" s="161"/>
      <c r="CJ11" s="63"/>
      <c r="CK11" s="50"/>
      <c r="CL11" s="99"/>
      <c r="CN11" s="161"/>
      <c r="CO11" s="63"/>
      <c r="CP11" s="50"/>
      <c r="CQ11" s="99"/>
      <c r="CS11" s="161"/>
      <c r="CT11" s="63"/>
      <c r="CU11" s="50"/>
      <c r="CV11" s="99"/>
      <c r="CX11" s="161"/>
      <c r="CY11" s="63"/>
      <c r="CZ11" s="50"/>
      <c r="DA11" s="99"/>
      <c r="DC11" s="99"/>
      <c r="DD11" s="63"/>
      <c r="DE11" s="50"/>
      <c r="DF11" s="99"/>
      <c r="DH11" s="161"/>
      <c r="DI11" s="63"/>
      <c r="DJ11" s="50"/>
      <c r="DK11" s="99"/>
      <c r="DM11" s="161"/>
      <c r="DN11" s="63"/>
      <c r="DO11" s="50"/>
      <c r="DP11" s="99"/>
      <c r="DR11" s="161"/>
      <c r="DS11" s="63"/>
      <c r="DT11" s="50"/>
      <c r="DU11" s="99"/>
      <c r="DW11" s="161"/>
    </row>
    <row r="12" spans="1:127" ht="13.5" customHeight="1">
      <c r="A12" s="160" t="s">
        <v>289</v>
      </c>
      <c r="B12" s="50" t="s">
        <v>378</v>
      </c>
      <c r="C12" s="63"/>
      <c r="D12" s="50">
        <v>56</v>
      </c>
      <c r="E12" s="99">
        <v>0.28000000000000003</v>
      </c>
      <c r="F12" s="1">
        <v>8</v>
      </c>
      <c r="G12" s="161">
        <v>0.47</v>
      </c>
      <c r="H12" s="63"/>
      <c r="I12" s="50"/>
      <c r="J12" s="99"/>
      <c r="L12" s="161"/>
      <c r="M12" s="63"/>
      <c r="N12" s="50"/>
      <c r="O12" s="99"/>
      <c r="Q12" s="161"/>
      <c r="R12" s="63"/>
      <c r="S12" s="50"/>
      <c r="T12" s="99"/>
      <c r="V12" s="161"/>
      <c r="W12" s="63"/>
      <c r="X12" s="50"/>
      <c r="Y12" s="99"/>
      <c r="AA12" s="161"/>
      <c r="AB12" s="63"/>
      <c r="AC12" s="50"/>
      <c r="AD12" s="99"/>
      <c r="AF12" s="161"/>
      <c r="AG12" s="63"/>
      <c r="AH12" s="50">
        <v>63</v>
      </c>
      <c r="AI12" s="99">
        <v>0.315</v>
      </c>
      <c r="AJ12" s="1">
        <v>7</v>
      </c>
      <c r="AK12" s="161">
        <v>0.38900000000000001</v>
      </c>
      <c r="AL12" s="63"/>
      <c r="AM12" s="50">
        <v>63</v>
      </c>
      <c r="AN12" s="99">
        <v>0.315</v>
      </c>
      <c r="AO12" s="1">
        <v>7</v>
      </c>
      <c r="AP12" s="161">
        <v>0.38900000000000001</v>
      </c>
      <c r="AQ12" s="63"/>
      <c r="AR12" s="50">
        <v>63</v>
      </c>
      <c r="AS12" s="99">
        <v>0.315</v>
      </c>
      <c r="AT12" s="1">
        <v>7</v>
      </c>
      <c r="AU12" s="161">
        <v>0.38900000000000001</v>
      </c>
      <c r="AV12" s="63"/>
      <c r="AW12" s="50">
        <v>63</v>
      </c>
      <c r="AX12" s="99">
        <v>0.315</v>
      </c>
      <c r="AY12" s="1">
        <v>7</v>
      </c>
      <c r="AZ12" s="161">
        <v>0.38900000000000001</v>
      </c>
      <c r="BA12" s="63"/>
      <c r="BB12" s="50">
        <v>63</v>
      </c>
      <c r="BC12" s="99">
        <v>0.315</v>
      </c>
      <c r="BD12" s="1">
        <v>7</v>
      </c>
      <c r="BE12" s="161">
        <v>0.38900000000000001</v>
      </c>
      <c r="BF12" s="63"/>
      <c r="BG12" s="50">
        <v>51</v>
      </c>
      <c r="BH12" s="99">
        <v>0.255</v>
      </c>
      <c r="BI12" s="1">
        <v>6</v>
      </c>
      <c r="BJ12" s="161">
        <v>0.33300000000000002</v>
      </c>
      <c r="BK12" s="63"/>
      <c r="BL12" s="50">
        <v>51</v>
      </c>
      <c r="BM12" s="99">
        <v>0.255</v>
      </c>
      <c r="BN12" s="1">
        <v>6</v>
      </c>
      <c r="BO12" s="161">
        <v>0.33300000000000002</v>
      </c>
      <c r="BP12" s="63"/>
      <c r="BQ12" s="50">
        <v>53</v>
      </c>
      <c r="BR12" s="161">
        <v>0.26500000000000001</v>
      </c>
      <c r="BS12" s="1">
        <v>8</v>
      </c>
      <c r="BT12" s="161">
        <v>0.44400000000000001</v>
      </c>
      <c r="BU12" s="63"/>
      <c r="BV12" s="50">
        <v>53</v>
      </c>
      <c r="BW12" s="99">
        <v>0.26500000000000001</v>
      </c>
      <c r="BX12" s="1">
        <v>8</v>
      </c>
      <c r="BY12" s="161">
        <v>0.44400000000000001</v>
      </c>
      <c r="BZ12" s="63"/>
      <c r="CA12" s="50"/>
      <c r="CB12" s="99"/>
      <c r="CD12" s="161"/>
      <c r="CE12" s="63"/>
      <c r="CF12" s="50"/>
      <c r="CG12" s="99"/>
      <c r="CI12" s="161"/>
      <c r="CJ12" s="63"/>
      <c r="CK12" s="50"/>
      <c r="CL12" s="99"/>
      <c r="CN12" s="161"/>
      <c r="CO12" s="63"/>
      <c r="CP12" s="50"/>
      <c r="CQ12" s="99"/>
      <c r="CS12" s="161"/>
      <c r="CT12" s="63"/>
      <c r="CU12" s="50"/>
      <c r="CV12" s="99"/>
      <c r="CX12" s="161"/>
      <c r="CY12" s="63"/>
      <c r="CZ12" s="50"/>
      <c r="DA12" s="99"/>
      <c r="DC12" s="161"/>
      <c r="DD12" s="63"/>
      <c r="DE12" s="50"/>
      <c r="DF12" s="99"/>
      <c r="DH12" s="161"/>
      <c r="DI12" s="63"/>
      <c r="DJ12" s="50"/>
      <c r="DK12" s="99"/>
      <c r="DM12" s="161"/>
      <c r="DN12" s="63"/>
      <c r="DO12" s="50"/>
      <c r="DP12" s="99"/>
      <c r="DR12" s="161"/>
      <c r="DS12" s="63"/>
      <c r="DT12" s="50"/>
      <c r="DU12" s="99"/>
      <c r="DW12" s="161"/>
    </row>
    <row r="13" spans="1:127" ht="13.5" customHeight="1">
      <c r="A13" s="207" t="s">
        <v>295</v>
      </c>
      <c r="B13" s="50" t="s">
        <v>379</v>
      </c>
      <c r="C13" s="63"/>
      <c r="D13" s="50">
        <v>13</v>
      </c>
      <c r="E13" s="99">
        <v>6.5000000000000002E-2</v>
      </c>
      <c r="F13" s="1">
        <v>2</v>
      </c>
      <c r="G13" s="161">
        <v>0.11799999999999999</v>
      </c>
      <c r="H13" s="63"/>
      <c r="I13" s="50">
        <v>12</v>
      </c>
      <c r="J13" s="99">
        <v>0.06</v>
      </c>
      <c r="K13" s="1">
        <v>2</v>
      </c>
      <c r="L13" s="161">
        <v>0.11799999999999999</v>
      </c>
      <c r="M13" s="63"/>
      <c r="N13" s="50">
        <v>12</v>
      </c>
      <c r="O13" s="99">
        <v>0.06</v>
      </c>
      <c r="P13" s="1">
        <v>2</v>
      </c>
      <c r="Q13" s="161">
        <v>0.11799999999999999</v>
      </c>
      <c r="R13" s="63"/>
      <c r="S13" s="50">
        <v>12</v>
      </c>
      <c r="T13" s="99">
        <v>0.06</v>
      </c>
      <c r="U13" s="1">
        <v>2</v>
      </c>
      <c r="V13" s="161">
        <v>0.11799999999999999</v>
      </c>
      <c r="W13" s="63"/>
      <c r="X13" s="50">
        <v>12</v>
      </c>
      <c r="Y13" s="99">
        <v>0.06</v>
      </c>
      <c r="Z13" s="1">
        <v>2</v>
      </c>
      <c r="AA13" s="161">
        <v>0.125</v>
      </c>
      <c r="AB13" s="63"/>
      <c r="AC13" s="50">
        <v>12</v>
      </c>
      <c r="AD13" s="99">
        <v>0.06</v>
      </c>
      <c r="AE13" s="1">
        <v>2</v>
      </c>
      <c r="AF13" s="161">
        <v>0.125</v>
      </c>
      <c r="AG13" s="63"/>
      <c r="AH13" s="50">
        <v>12</v>
      </c>
      <c r="AI13" s="99">
        <v>0.06</v>
      </c>
      <c r="AJ13" s="1">
        <v>2</v>
      </c>
      <c r="AK13" s="161">
        <v>0.111</v>
      </c>
      <c r="AL13" s="63"/>
      <c r="AM13" s="50">
        <v>12</v>
      </c>
      <c r="AN13" s="99">
        <v>0.06</v>
      </c>
      <c r="AO13" s="1">
        <v>2</v>
      </c>
      <c r="AP13" s="161">
        <v>0.111</v>
      </c>
      <c r="AQ13" s="63"/>
      <c r="AR13" s="50">
        <v>12</v>
      </c>
      <c r="AS13" s="99">
        <v>0.06</v>
      </c>
      <c r="AT13" s="1">
        <v>2</v>
      </c>
      <c r="AU13" s="161">
        <v>0.111</v>
      </c>
      <c r="AV13" s="63"/>
      <c r="AW13" s="50">
        <v>12</v>
      </c>
      <c r="AX13" s="99">
        <v>0.06</v>
      </c>
      <c r="AY13" s="1">
        <v>2</v>
      </c>
      <c r="AZ13" s="161">
        <v>0.111</v>
      </c>
      <c r="BA13" s="63"/>
      <c r="BB13" s="50">
        <v>12</v>
      </c>
      <c r="BC13" s="99">
        <v>0.06</v>
      </c>
      <c r="BD13" s="1">
        <v>2</v>
      </c>
      <c r="BE13" s="161">
        <v>0.111</v>
      </c>
      <c r="BF13" s="63"/>
      <c r="BG13" s="50">
        <v>12</v>
      </c>
      <c r="BH13" s="99">
        <v>0.06</v>
      </c>
      <c r="BI13" s="1">
        <v>2</v>
      </c>
      <c r="BJ13" s="161">
        <v>0.111</v>
      </c>
      <c r="BK13" s="63"/>
      <c r="BL13" s="50">
        <v>12</v>
      </c>
      <c r="BM13" s="99">
        <v>0.06</v>
      </c>
      <c r="BN13" s="1">
        <v>2</v>
      </c>
      <c r="BO13" s="161">
        <v>0.111</v>
      </c>
      <c r="BP13" s="63"/>
      <c r="BQ13" s="50">
        <v>9</v>
      </c>
      <c r="BR13" s="99">
        <v>4.4999999999999998E-2</v>
      </c>
      <c r="BS13" s="1">
        <v>2</v>
      </c>
      <c r="BT13" s="161">
        <v>0.111</v>
      </c>
      <c r="BU13" s="63"/>
      <c r="BV13" s="50">
        <v>9</v>
      </c>
      <c r="BW13" s="99">
        <v>4.4999999999999998E-2</v>
      </c>
      <c r="BX13" s="1">
        <v>2</v>
      </c>
      <c r="BY13" s="161">
        <v>0.111</v>
      </c>
      <c r="BZ13" s="63"/>
      <c r="CA13" s="50">
        <v>10</v>
      </c>
      <c r="CB13" s="99">
        <v>0.05</v>
      </c>
      <c r="CC13" s="1">
        <v>2</v>
      </c>
      <c r="CD13" s="161">
        <v>0.1</v>
      </c>
      <c r="CE13" s="63"/>
      <c r="CF13" s="50"/>
      <c r="CG13" s="99"/>
      <c r="CI13" s="161"/>
      <c r="CJ13" s="63"/>
      <c r="CK13" s="50"/>
      <c r="CL13" s="99"/>
      <c r="CN13" s="161"/>
      <c r="CO13" s="63"/>
      <c r="CP13" s="50"/>
      <c r="CQ13" s="99"/>
      <c r="CS13" s="161"/>
      <c r="CT13" s="63"/>
      <c r="CU13" s="50"/>
      <c r="CV13" s="99"/>
      <c r="CX13" s="99"/>
      <c r="CY13" s="63"/>
      <c r="CZ13" s="50"/>
      <c r="DA13" s="99"/>
      <c r="DC13" s="161"/>
      <c r="DD13" s="63"/>
      <c r="DE13" s="50"/>
      <c r="DF13" s="99"/>
      <c r="DH13" s="161"/>
      <c r="DI13" s="63"/>
      <c r="DJ13" s="50"/>
      <c r="DK13" s="99"/>
      <c r="DM13" s="161"/>
      <c r="DN13" s="63"/>
      <c r="DO13" s="50"/>
      <c r="DP13" s="99"/>
      <c r="DR13" s="161"/>
      <c r="DS13" s="63"/>
      <c r="DT13" s="50"/>
      <c r="DU13" s="99"/>
      <c r="DW13" s="161"/>
    </row>
    <row r="14" spans="1:127" ht="13.5" customHeight="1">
      <c r="A14" s="160" t="s">
        <v>301</v>
      </c>
      <c r="B14" s="50" t="s">
        <v>380</v>
      </c>
      <c r="C14" s="63"/>
      <c r="D14" s="50"/>
      <c r="E14" s="99"/>
      <c r="G14" s="161"/>
      <c r="H14" s="63"/>
      <c r="I14" s="50">
        <v>55</v>
      </c>
      <c r="J14" s="99">
        <v>0.27500000000000002</v>
      </c>
      <c r="K14" s="1">
        <v>8</v>
      </c>
      <c r="L14" s="161">
        <v>0.47</v>
      </c>
      <c r="M14" s="63"/>
      <c r="N14" s="50">
        <v>55</v>
      </c>
      <c r="O14" s="99">
        <v>0.27500000000000002</v>
      </c>
      <c r="P14" s="1">
        <v>8</v>
      </c>
      <c r="Q14" s="161">
        <v>0.47</v>
      </c>
      <c r="R14" s="63"/>
      <c r="S14" s="50">
        <v>55</v>
      </c>
      <c r="T14" s="99">
        <v>0.27500000000000002</v>
      </c>
      <c r="U14" s="1">
        <v>8</v>
      </c>
      <c r="V14" s="161">
        <v>0.47</v>
      </c>
      <c r="W14" s="63"/>
      <c r="X14" s="50">
        <v>55</v>
      </c>
      <c r="Y14" s="99">
        <v>0.27500000000000002</v>
      </c>
      <c r="Z14" s="1">
        <v>8</v>
      </c>
      <c r="AA14" s="161">
        <v>0.5</v>
      </c>
      <c r="AB14" s="63"/>
      <c r="AC14" s="50">
        <v>55</v>
      </c>
      <c r="AD14" s="99">
        <v>0.27500000000000002</v>
      </c>
      <c r="AE14" s="1">
        <v>8</v>
      </c>
      <c r="AF14" s="161">
        <v>0.5</v>
      </c>
      <c r="AG14" s="63"/>
      <c r="AH14" s="50"/>
      <c r="AI14" s="99"/>
      <c r="AK14" s="161"/>
      <c r="AL14" s="63"/>
      <c r="AM14" s="50"/>
      <c r="AN14" s="99"/>
      <c r="AP14" s="161"/>
      <c r="AQ14" s="63"/>
      <c r="AR14" s="50"/>
      <c r="AS14" s="99"/>
      <c r="AU14" s="161"/>
      <c r="AV14" s="63"/>
      <c r="AW14" s="50"/>
      <c r="AX14" s="99"/>
      <c r="AZ14" s="161"/>
      <c r="BA14" s="63"/>
      <c r="BB14" s="50"/>
      <c r="BC14" s="99"/>
      <c r="BE14" s="161"/>
      <c r="BF14" s="63"/>
      <c r="BG14" s="50"/>
      <c r="BH14" s="99"/>
      <c r="BJ14" s="161"/>
      <c r="BK14" s="63"/>
      <c r="BL14" s="50"/>
      <c r="BM14" s="99"/>
      <c r="BO14" s="161"/>
      <c r="BP14" s="63"/>
      <c r="BQ14" s="50">
        <v>55</v>
      </c>
      <c r="BR14" s="99">
        <v>0.27500000000000002</v>
      </c>
      <c r="BS14" s="1">
        <v>8</v>
      </c>
      <c r="BT14" s="161">
        <v>0.44400000000000001</v>
      </c>
      <c r="BU14" s="63"/>
      <c r="BV14" s="50">
        <v>55</v>
      </c>
      <c r="BW14" s="99">
        <v>0.27500000000000002</v>
      </c>
      <c r="BX14" s="1">
        <v>8</v>
      </c>
      <c r="BY14" s="161">
        <v>0.44400000000000001</v>
      </c>
      <c r="BZ14" s="63"/>
      <c r="CA14" s="50">
        <v>51</v>
      </c>
      <c r="CB14" s="99">
        <v>0.255</v>
      </c>
      <c r="CC14" s="1">
        <v>8</v>
      </c>
      <c r="CD14" s="161">
        <v>0.4</v>
      </c>
      <c r="CE14" s="63"/>
      <c r="CF14" s="50"/>
      <c r="CG14" s="99"/>
      <c r="CI14" s="161"/>
      <c r="CJ14" s="63"/>
      <c r="CK14" s="50"/>
      <c r="CL14" s="99"/>
      <c r="CN14" s="161"/>
      <c r="CO14" s="63"/>
      <c r="CP14" s="50"/>
      <c r="CQ14" s="99"/>
      <c r="CS14" s="161"/>
      <c r="CT14" s="63"/>
      <c r="CU14" s="50"/>
      <c r="CV14" s="99"/>
      <c r="CX14" s="161"/>
      <c r="CY14" s="63"/>
      <c r="CZ14" s="50"/>
      <c r="DA14" s="99"/>
      <c r="DC14" s="161"/>
      <c r="DD14" s="63"/>
      <c r="DE14" s="50"/>
      <c r="DF14" s="99"/>
      <c r="DH14" s="161"/>
      <c r="DI14" s="63"/>
      <c r="DJ14" s="50"/>
      <c r="DK14" s="99"/>
      <c r="DM14" s="161"/>
      <c r="DN14" s="63"/>
      <c r="DO14" s="50"/>
      <c r="DP14" s="99"/>
      <c r="DR14" s="161"/>
      <c r="DS14" s="63"/>
      <c r="DT14" s="50"/>
      <c r="DU14" s="99"/>
      <c r="DW14" s="161"/>
    </row>
    <row r="15" spans="1:127" ht="13.5" customHeight="1">
      <c r="A15" s="160" t="s">
        <v>322</v>
      </c>
      <c r="B15" s="50" t="s">
        <v>381</v>
      </c>
      <c r="C15" s="63"/>
      <c r="D15" s="50"/>
      <c r="E15" s="99"/>
      <c r="G15" s="161"/>
      <c r="H15" s="63"/>
      <c r="I15" s="50">
        <v>8</v>
      </c>
      <c r="J15" s="99">
        <v>0.04</v>
      </c>
      <c r="K15" s="1">
        <v>1</v>
      </c>
      <c r="L15" s="161">
        <v>5.8999999999999997E-2</v>
      </c>
      <c r="M15" s="63"/>
      <c r="N15" s="50">
        <v>8</v>
      </c>
      <c r="O15" s="99">
        <v>0.04</v>
      </c>
      <c r="P15" s="1">
        <v>1</v>
      </c>
      <c r="Q15" s="161">
        <v>5.8999999999999997E-2</v>
      </c>
      <c r="R15" s="63"/>
      <c r="S15" s="50">
        <v>8</v>
      </c>
      <c r="T15" s="99">
        <v>0.04</v>
      </c>
      <c r="U15" s="1">
        <v>1</v>
      </c>
      <c r="V15" s="161">
        <v>5.8999999999999997E-2</v>
      </c>
      <c r="W15" s="63"/>
      <c r="X15" s="50"/>
      <c r="Y15" s="99"/>
      <c r="AA15" s="161"/>
      <c r="AB15" s="63"/>
      <c r="AC15" s="50"/>
      <c r="AD15" s="99"/>
      <c r="AF15" s="161"/>
      <c r="AG15" s="63"/>
      <c r="AH15" s="50"/>
      <c r="AI15" s="99"/>
      <c r="AK15" s="161"/>
      <c r="AL15" s="63"/>
      <c r="AM15" s="50"/>
      <c r="AN15" s="99"/>
      <c r="AP15" s="161"/>
      <c r="AQ15" s="63"/>
      <c r="AR15" s="50"/>
      <c r="AS15" s="99"/>
      <c r="AU15" s="161"/>
      <c r="AV15" s="63"/>
      <c r="AW15" s="50"/>
      <c r="AX15" s="99"/>
      <c r="AZ15" s="161"/>
      <c r="BA15" s="63"/>
      <c r="BB15" s="50"/>
      <c r="BC15" s="99"/>
      <c r="BE15" s="161"/>
      <c r="BF15" s="63"/>
      <c r="BG15" s="50"/>
      <c r="BH15" s="99"/>
      <c r="BJ15" s="161"/>
      <c r="BK15" s="63"/>
      <c r="BL15" s="50"/>
      <c r="BM15" s="99"/>
      <c r="BO15" s="161"/>
      <c r="BP15" s="63"/>
      <c r="BQ15" s="50"/>
      <c r="BR15" s="99"/>
      <c r="BT15" s="161"/>
      <c r="BU15" s="63"/>
      <c r="BV15" s="50"/>
      <c r="BW15" s="99"/>
      <c r="BY15" s="161"/>
      <c r="BZ15" s="63"/>
      <c r="CA15" s="50"/>
      <c r="CB15" s="99"/>
      <c r="CD15" s="161"/>
      <c r="CE15" s="63"/>
      <c r="CF15" s="50"/>
      <c r="CG15" s="99"/>
      <c r="CI15" s="161"/>
      <c r="CJ15" s="63"/>
      <c r="CK15" s="50"/>
      <c r="CL15" s="99"/>
      <c r="CN15" s="161"/>
      <c r="CO15" s="63"/>
      <c r="CP15" s="50"/>
      <c r="CQ15" s="99"/>
      <c r="CS15" s="161"/>
      <c r="CT15" s="63"/>
      <c r="CU15" s="50"/>
      <c r="CV15" s="99"/>
      <c r="CX15" s="99"/>
      <c r="CY15" s="63"/>
      <c r="CZ15" s="50"/>
      <c r="DA15" s="99"/>
      <c r="DC15" s="161"/>
      <c r="DD15" s="63"/>
      <c r="DE15" s="50"/>
      <c r="DF15" s="99"/>
      <c r="DH15" s="161"/>
      <c r="DI15" s="63"/>
      <c r="DJ15" s="50"/>
      <c r="DK15" s="99"/>
      <c r="DM15" s="161"/>
      <c r="DN15" s="63"/>
      <c r="DO15" s="50"/>
      <c r="DP15" s="99"/>
      <c r="DR15" s="161"/>
      <c r="DS15" s="63"/>
      <c r="DT15" s="50"/>
      <c r="DU15" s="99"/>
      <c r="DW15" s="161"/>
    </row>
    <row r="16" spans="1:127" ht="13.5" customHeight="1">
      <c r="A16" s="160" t="s">
        <v>342</v>
      </c>
      <c r="B16" s="50" t="s">
        <v>382</v>
      </c>
      <c r="C16" s="63"/>
      <c r="D16" s="50"/>
      <c r="E16" s="99"/>
      <c r="G16" s="161"/>
      <c r="H16" s="63"/>
      <c r="I16" s="50"/>
      <c r="J16" s="99"/>
      <c r="L16" s="161"/>
      <c r="M16" s="63"/>
      <c r="N16" s="50"/>
      <c r="O16" s="99"/>
      <c r="Q16" s="161"/>
      <c r="R16" s="63"/>
      <c r="S16" s="50"/>
      <c r="T16" s="99"/>
      <c r="V16" s="161"/>
      <c r="W16" s="63"/>
      <c r="X16" s="50"/>
      <c r="Y16" s="99"/>
      <c r="AA16" s="161"/>
      <c r="AB16" s="63"/>
      <c r="AC16" s="50"/>
      <c r="AD16" s="99"/>
      <c r="AF16" s="161"/>
      <c r="AG16" s="63"/>
      <c r="AH16" s="50">
        <v>9</v>
      </c>
      <c r="AI16" s="99">
        <v>4.4999999999999998E-2</v>
      </c>
      <c r="AJ16" s="1">
        <v>1</v>
      </c>
      <c r="AK16" s="161">
        <v>5.5999999999999994E-2</v>
      </c>
      <c r="AL16" s="63"/>
      <c r="AM16" s="50">
        <v>9</v>
      </c>
      <c r="AN16" s="99">
        <v>4.4999999999999998E-2</v>
      </c>
      <c r="AO16" s="1">
        <v>1</v>
      </c>
      <c r="AP16" s="161">
        <v>5.5999999999999994E-2</v>
      </c>
      <c r="AQ16" s="63"/>
      <c r="AR16" s="50">
        <v>9</v>
      </c>
      <c r="AS16" s="99">
        <v>4.4999999999999998E-2</v>
      </c>
      <c r="AT16" s="1">
        <v>1</v>
      </c>
      <c r="AU16" s="161">
        <v>5.5999999999999994E-2</v>
      </c>
      <c r="AV16" s="63"/>
      <c r="AW16" s="50">
        <v>9</v>
      </c>
      <c r="AX16" s="99">
        <v>4.4999999999999998E-2</v>
      </c>
      <c r="AY16" s="1">
        <v>1</v>
      </c>
      <c r="AZ16" s="161">
        <v>5.5999999999999994E-2</v>
      </c>
      <c r="BA16" s="63"/>
      <c r="BB16" s="50">
        <v>9</v>
      </c>
      <c r="BC16" s="99">
        <v>4.4999999999999998E-2</v>
      </c>
      <c r="BD16" s="1">
        <v>1</v>
      </c>
      <c r="BE16" s="161">
        <v>5.5999999999999994E-2</v>
      </c>
      <c r="BF16" s="63"/>
      <c r="BG16" s="50">
        <v>11</v>
      </c>
      <c r="BH16" s="99">
        <v>5.5E-2</v>
      </c>
      <c r="BI16" s="1">
        <v>1</v>
      </c>
      <c r="BJ16" s="161">
        <v>5.5999999999999994E-2</v>
      </c>
      <c r="BK16" s="63"/>
      <c r="BL16" s="50">
        <v>11</v>
      </c>
      <c r="BM16" s="99">
        <v>5.5E-2</v>
      </c>
      <c r="BN16" s="1">
        <v>1</v>
      </c>
      <c r="BO16" s="161">
        <v>5.5E-2</v>
      </c>
      <c r="BP16" s="63"/>
      <c r="BQ16" s="50"/>
      <c r="BR16" s="99"/>
      <c r="BT16" s="161"/>
      <c r="BU16" s="63"/>
      <c r="BV16" s="50"/>
      <c r="BW16" s="99"/>
      <c r="BY16" s="161"/>
      <c r="BZ16" s="63"/>
      <c r="CA16" s="50">
        <v>15</v>
      </c>
      <c r="CB16" s="99">
        <v>7.4999999999999997E-2</v>
      </c>
      <c r="CC16" s="1">
        <v>2</v>
      </c>
      <c r="CD16" s="161">
        <v>0.1</v>
      </c>
      <c r="CE16" s="63"/>
      <c r="CF16" s="50"/>
      <c r="CG16" s="99"/>
      <c r="CI16" s="161"/>
      <c r="CJ16" s="63"/>
      <c r="CK16" s="50"/>
      <c r="CL16" s="99"/>
      <c r="CN16" s="161"/>
      <c r="CO16" s="63"/>
      <c r="CP16" s="50"/>
      <c r="CQ16" s="99"/>
      <c r="CS16" s="161"/>
      <c r="CT16" s="63"/>
      <c r="CU16" s="50"/>
      <c r="CV16" s="99"/>
      <c r="CX16" s="99"/>
      <c r="CY16" s="63"/>
      <c r="CZ16" s="50"/>
      <c r="DA16" s="99"/>
      <c r="DC16" s="161"/>
      <c r="DD16" s="63"/>
      <c r="DE16" s="50"/>
      <c r="DF16" s="99"/>
      <c r="DH16" s="161"/>
      <c r="DI16" s="63"/>
      <c r="DJ16" s="50"/>
      <c r="DK16" s="99"/>
      <c r="DM16" s="161"/>
      <c r="DN16" s="63"/>
      <c r="DO16" s="50"/>
      <c r="DP16" s="99"/>
      <c r="DR16" s="161"/>
      <c r="DS16" s="63"/>
      <c r="DT16" s="50"/>
      <c r="DU16" s="99"/>
      <c r="DW16" s="161"/>
    </row>
    <row r="17" spans="1:127" ht="13.5" customHeight="1">
      <c r="A17" s="160" t="s">
        <v>316</v>
      </c>
      <c r="B17" s="50" t="s">
        <v>383</v>
      </c>
      <c r="C17" s="63"/>
      <c r="D17" s="50"/>
      <c r="E17" s="99"/>
      <c r="G17" s="161"/>
      <c r="H17" s="63"/>
      <c r="I17" s="50"/>
      <c r="J17" s="99"/>
      <c r="L17" s="161"/>
      <c r="M17" s="63"/>
      <c r="N17" s="50"/>
      <c r="O17" s="99"/>
      <c r="Q17" s="161"/>
      <c r="R17" s="63"/>
      <c r="S17" s="50"/>
      <c r="T17" s="99"/>
      <c r="V17" s="161"/>
      <c r="W17" s="63"/>
      <c r="X17" s="50"/>
      <c r="Y17" s="99"/>
      <c r="AA17" s="161"/>
      <c r="AB17" s="63"/>
      <c r="AC17" s="50"/>
      <c r="AD17" s="99"/>
      <c r="AF17" s="161"/>
      <c r="AG17" s="63"/>
      <c r="AH17" s="50">
        <v>22</v>
      </c>
      <c r="AI17" s="99">
        <v>0.11</v>
      </c>
      <c r="AJ17" s="1">
        <v>2</v>
      </c>
      <c r="AK17" s="161">
        <v>0.111</v>
      </c>
      <c r="AL17" s="63"/>
      <c r="AM17" s="50">
        <v>22</v>
      </c>
      <c r="AN17" s="99">
        <v>0.11</v>
      </c>
      <c r="AO17" s="1">
        <v>2</v>
      </c>
      <c r="AP17" s="161">
        <v>0.111</v>
      </c>
      <c r="AQ17" s="63"/>
      <c r="AR17" s="50">
        <v>22</v>
      </c>
      <c r="AS17" s="99">
        <v>0.11</v>
      </c>
      <c r="AT17" s="1">
        <v>2</v>
      </c>
      <c r="AU17" s="161">
        <v>0.111</v>
      </c>
      <c r="AV17" s="63"/>
      <c r="AW17" s="50">
        <v>22</v>
      </c>
      <c r="AX17" s="99">
        <v>0.11</v>
      </c>
      <c r="AY17" s="1">
        <v>2</v>
      </c>
      <c r="AZ17" s="161">
        <v>0.111</v>
      </c>
      <c r="BA17" s="63"/>
      <c r="BB17" s="50">
        <v>22</v>
      </c>
      <c r="BC17" s="99">
        <v>0.11</v>
      </c>
      <c r="BD17" s="1">
        <v>2</v>
      </c>
      <c r="BE17" s="161">
        <v>0.111</v>
      </c>
      <c r="BF17" s="63"/>
      <c r="BG17" s="50">
        <v>20</v>
      </c>
      <c r="BH17" s="99">
        <v>0.1</v>
      </c>
      <c r="BI17" s="1">
        <v>2</v>
      </c>
      <c r="BJ17" s="161">
        <v>0.111</v>
      </c>
      <c r="BK17" s="63"/>
      <c r="BL17" s="50">
        <v>20</v>
      </c>
      <c r="BM17" s="99">
        <v>0.1</v>
      </c>
      <c r="BN17" s="1">
        <v>2</v>
      </c>
      <c r="BO17" s="161">
        <v>0.111</v>
      </c>
      <c r="BP17" s="63"/>
      <c r="BQ17" s="50"/>
      <c r="BR17" s="99"/>
      <c r="BT17" s="161"/>
      <c r="BU17" s="63"/>
      <c r="BV17" s="50"/>
      <c r="BW17" s="99"/>
      <c r="BY17" s="161"/>
      <c r="BZ17" s="63"/>
      <c r="CA17" s="50"/>
      <c r="CB17" s="99"/>
      <c r="CD17" s="161"/>
      <c r="CE17" s="63"/>
      <c r="CF17" s="50"/>
      <c r="CG17" s="99"/>
      <c r="CI17" s="161"/>
      <c r="CJ17" s="63"/>
      <c r="CK17" s="50"/>
      <c r="CL17" s="99"/>
      <c r="CN17" s="161"/>
      <c r="CO17" s="63"/>
      <c r="CP17" s="50"/>
      <c r="CQ17" s="99"/>
      <c r="CS17" s="161"/>
      <c r="CT17" s="63"/>
      <c r="CU17" s="50"/>
      <c r="CV17" s="99"/>
      <c r="CX17" s="161"/>
      <c r="CY17" s="63"/>
      <c r="CZ17" s="50"/>
      <c r="DA17" s="99"/>
      <c r="DC17" s="161"/>
      <c r="DD17" s="63"/>
      <c r="DE17" s="50"/>
      <c r="DF17" s="99"/>
      <c r="DH17" s="161"/>
      <c r="DI17" s="63"/>
      <c r="DJ17" s="50"/>
      <c r="DK17" s="99"/>
      <c r="DM17" s="161"/>
      <c r="DN17" s="63"/>
      <c r="DO17" s="50"/>
      <c r="DP17" s="99"/>
      <c r="DR17" s="161"/>
      <c r="DS17" s="63"/>
      <c r="DT17" s="50"/>
      <c r="DU17" s="99"/>
      <c r="DW17" s="161"/>
    </row>
    <row r="18" spans="1:127" ht="13.5" customHeight="1">
      <c r="A18" s="160" t="s">
        <v>365</v>
      </c>
      <c r="B18" s="50" t="s">
        <v>384</v>
      </c>
      <c r="C18" s="63"/>
      <c r="D18" s="50"/>
      <c r="E18" s="99"/>
      <c r="G18" s="161"/>
      <c r="H18" s="63"/>
      <c r="I18" s="50"/>
      <c r="J18" s="99"/>
      <c r="L18" s="161"/>
      <c r="M18" s="63"/>
      <c r="N18" s="50"/>
      <c r="O18" s="99"/>
      <c r="Q18" s="161"/>
      <c r="R18" s="63"/>
      <c r="S18" s="50"/>
      <c r="T18" s="99"/>
      <c r="V18" s="161"/>
      <c r="W18" s="63"/>
      <c r="X18" s="50"/>
      <c r="Y18" s="99"/>
      <c r="AA18" s="161"/>
      <c r="AB18" s="63"/>
      <c r="AC18" s="50"/>
      <c r="AD18" s="99"/>
      <c r="AF18" s="161"/>
      <c r="AG18" s="63"/>
      <c r="AH18" s="50">
        <v>0</v>
      </c>
      <c r="AI18" s="99">
        <v>0</v>
      </c>
      <c r="AJ18" s="1">
        <v>1</v>
      </c>
      <c r="AK18" s="161">
        <v>5.5999999999999994E-2</v>
      </c>
      <c r="AL18" s="63"/>
      <c r="AM18" s="50">
        <v>0</v>
      </c>
      <c r="AN18" s="99">
        <v>0</v>
      </c>
      <c r="AO18" s="1">
        <v>1</v>
      </c>
      <c r="AP18" s="161">
        <v>5.5999999999999994E-2</v>
      </c>
      <c r="AQ18" s="63"/>
      <c r="AR18" s="50">
        <v>0</v>
      </c>
      <c r="AS18" s="99">
        <v>0</v>
      </c>
      <c r="AT18" s="1">
        <v>1</v>
      </c>
      <c r="AU18" s="161">
        <v>5.5999999999999994E-2</v>
      </c>
      <c r="AV18" s="63"/>
      <c r="AW18" s="50">
        <v>0</v>
      </c>
      <c r="AX18" s="99">
        <v>0</v>
      </c>
      <c r="AY18" s="1">
        <v>1</v>
      </c>
      <c r="AZ18" s="161">
        <v>5.5999999999999994E-2</v>
      </c>
      <c r="BA18" s="63"/>
      <c r="BB18" s="50">
        <v>0</v>
      </c>
      <c r="BC18" s="99">
        <v>0</v>
      </c>
      <c r="BD18" s="1">
        <v>1</v>
      </c>
      <c r="BE18" s="161">
        <v>5.5999999999999994E-2</v>
      </c>
      <c r="BF18" s="63"/>
      <c r="BG18" s="50">
        <v>0</v>
      </c>
      <c r="BH18" s="99">
        <v>0</v>
      </c>
      <c r="BI18" s="1">
        <v>1</v>
      </c>
      <c r="BJ18" s="161">
        <v>5.5999999999999994E-2</v>
      </c>
      <c r="BK18" s="63"/>
      <c r="BL18" s="50">
        <v>0</v>
      </c>
      <c r="BM18" s="99">
        <v>0</v>
      </c>
      <c r="BN18" s="1">
        <v>1</v>
      </c>
      <c r="BO18" s="161">
        <v>5.5999999999999994E-2</v>
      </c>
      <c r="BP18" s="63"/>
      <c r="BQ18" s="50"/>
      <c r="BR18" s="99"/>
      <c r="BT18" s="161"/>
      <c r="BU18" s="63"/>
      <c r="BV18" s="50"/>
      <c r="BW18" s="99"/>
      <c r="BY18" s="161"/>
      <c r="BZ18" s="63"/>
      <c r="CA18" s="50"/>
      <c r="CB18" s="99"/>
      <c r="CD18" s="161"/>
      <c r="CE18" s="63"/>
      <c r="CF18" s="50"/>
      <c r="CG18" s="99"/>
      <c r="CI18" s="161"/>
      <c r="CJ18" s="63"/>
      <c r="CK18" s="50"/>
      <c r="CL18" s="99"/>
      <c r="CN18" s="161"/>
      <c r="CO18" s="63"/>
      <c r="CP18" s="50"/>
      <c r="CQ18" s="99"/>
      <c r="CS18" s="161"/>
      <c r="CT18" s="63"/>
      <c r="CU18" s="50"/>
      <c r="CV18" s="99"/>
      <c r="CX18" s="99"/>
      <c r="CY18" s="63"/>
      <c r="CZ18" s="50"/>
      <c r="DA18" s="99"/>
      <c r="DC18" s="99"/>
      <c r="DD18" s="63"/>
      <c r="DE18" s="50"/>
      <c r="DF18" s="99"/>
      <c r="DH18" s="161"/>
      <c r="DI18" s="63"/>
      <c r="DJ18" s="50"/>
      <c r="DK18" s="99"/>
      <c r="DM18" s="161"/>
      <c r="DN18" s="63"/>
      <c r="DO18" s="50"/>
      <c r="DP18" s="99"/>
      <c r="DR18" s="161"/>
      <c r="DS18" s="63"/>
      <c r="DT18" s="50"/>
      <c r="DU18" s="99"/>
      <c r="DW18" s="161"/>
    </row>
    <row r="19" spans="1:127" ht="13.5" customHeight="1">
      <c r="A19" s="160"/>
      <c r="B19" s="50"/>
      <c r="C19" s="63"/>
      <c r="D19" s="50"/>
      <c r="E19" s="99"/>
      <c r="G19" s="161"/>
      <c r="H19" s="63"/>
      <c r="I19" s="50"/>
      <c r="J19" s="99"/>
      <c r="L19" s="161"/>
      <c r="M19" s="63"/>
      <c r="N19" s="50"/>
      <c r="O19" s="99"/>
      <c r="Q19" s="161"/>
      <c r="R19" s="63"/>
      <c r="S19" s="50"/>
      <c r="T19" s="99"/>
      <c r="V19" s="161"/>
      <c r="W19" s="63"/>
      <c r="X19" s="50"/>
      <c r="Y19" s="99"/>
      <c r="AA19" s="161"/>
      <c r="AB19" s="63"/>
      <c r="AC19" s="50"/>
      <c r="AD19" s="99"/>
      <c r="AF19" s="161"/>
      <c r="AG19" s="63"/>
      <c r="AH19" s="50"/>
      <c r="AI19" s="99"/>
      <c r="AK19" s="161"/>
      <c r="AL19" s="63"/>
      <c r="AM19" s="50"/>
      <c r="AN19" s="99"/>
      <c r="AP19" s="161"/>
      <c r="AQ19" s="63"/>
      <c r="AR19" s="50"/>
      <c r="AS19" s="99"/>
      <c r="AU19" s="161"/>
      <c r="AV19" s="63"/>
      <c r="AW19" s="50"/>
      <c r="AX19" s="99"/>
      <c r="AZ19" s="161"/>
      <c r="BA19" s="63"/>
      <c r="BB19" s="50"/>
      <c r="BC19" s="99"/>
      <c r="BE19" s="161"/>
      <c r="BF19" s="63"/>
      <c r="BG19" s="50"/>
      <c r="BH19" s="99"/>
      <c r="BJ19" s="161"/>
      <c r="BK19" s="63"/>
      <c r="BL19" s="50"/>
      <c r="BM19" s="99"/>
      <c r="BO19" s="161"/>
      <c r="BP19" s="63"/>
      <c r="BQ19" s="50"/>
      <c r="BR19" s="99"/>
      <c r="BT19" s="161"/>
      <c r="BU19" s="63"/>
      <c r="BV19" s="50"/>
      <c r="BW19" s="99"/>
      <c r="BY19" s="161"/>
      <c r="BZ19" s="63"/>
      <c r="CA19" s="50"/>
      <c r="CB19" s="99"/>
      <c r="CD19" s="161"/>
      <c r="CE19" s="63"/>
      <c r="CF19" s="50"/>
      <c r="CG19" s="99"/>
      <c r="CI19" s="161"/>
      <c r="CJ19" s="63"/>
      <c r="CK19" s="50"/>
      <c r="CL19" s="99"/>
      <c r="CN19" s="161"/>
      <c r="CO19" s="63"/>
      <c r="CP19" s="50"/>
      <c r="CQ19" s="99"/>
      <c r="CS19" s="161"/>
      <c r="CT19" s="63"/>
      <c r="CU19" s="50"/>
      <c r="CV19" s="99"/>
      <c r="CX19" s="161"/>
      <c r="CY19" s="63"/>
      <c r="CZ19" s="50"/>
      <c r="DA19" s="99"/>
      <c r="DC19" s="161"/>
      <c r="DD19" s="63"/>
      <c r="DE19" s="50"/>
      <c r="DF19" s="99"/>
      <c r="DH19" s="161"/>
      <c r="DI19" s="63"/>
      <c r="DJ19" s="50"/>
      <c r="DK19" s="99"/>
      <c r="DM19" s="161"/>
      <c r="DN19" s="63"/>
      <c r="DO19" s="50"/>
      <c r="DP19" s="99"/>
      <c r="DR19" s="161"/>
      <c r="DS19" s="63"/>
      <c r="DT19" s="50"/>
      <c r="DU19" s="99"/>
      <c r="DW19" s="161"/>
    </row>
    <row r="20" spans="1:127" ht="13.5" customHeight="1">
      <c r="A20" s="160"/>
      <c r="B20" s="50"/>
      <c r="C20" s="63"/>
      <c r="D20" s="50"/>
      <c r="E20" s="99"/>
      <c r="G20" s="161"/>
      <c r="H20" s="63"/>
      <c r="I20" s="50"/>
      <c r="J20" s="99"/>
      <c r="L20" s="161"/>
      <c r="M20" s="63"/>
      <c r="N20" s="50"/>
      <c r="O20" s="99"/>
      <c r="Q20" s="161"/>
      <c r="R20" s="63"/>
      <c r="S20" s="50"/>
      <c r="T20" s="99"/>
      <c r="V20" s="161"/>
      <c r="W20" s="63"/>
      <c r="X20" s="50"/>
      <c r="Y20" s="99"/>
      <c r="AA20" s="161"/>
      <c r="AB20" s="63"/>
      <c r="AC20" s="50"/>
      <c r="AD20" s="99"/>
      <c r="AF20" s="161"/>
      <c r="AG20" s="63"/>
      <c r="AH20" s="50"/>
      <c r="AI20" s="99"/>
      <c r="AK20" s="161"/>
      <c r="AL20" s="63"/>
      <c r="AM20" s="50"/>
      <c r="AN20" s="99"/>
      <c r="AP20" s="161"/>
      <c r="AQ20" s="63"/>
      <c r="AR20" s="50"/>
      <c r="AS20" s="99"/>
      <c r="AU20" s="161"/>
      <c r="AV20" s="63"/>
      <c r="AW20" s="50"/>
      <c r="AX20" s="99"/>
      <c r="AZ20" s="161"/>
      <c r="BA20" s="63"/>
      <c r="BB20" s="50"/>
      <c r="BC20" s="99"/>
      <c r="BE20" s="161"/>
      <c r="BF20" s="63"/>
      <c r="BG20" s="50"/>
      <c r="BH20" s="99"/>
      <c r="BJ20" s="161"/>
      <c r="BK20" s="63"/>
      <c r="BL20" s="50"/>
      <c r="BM20" s="99"/>
      <c r="BO20" s="161"/>
      <c r="BP20" s="63"/>
      <c r="BQ20" s="50"/>
      <c r="BR20" s="99"/>
      <c r="BT20" s="161"/>
      <c r="BU20" s="63"/>
      <c r="BV20" s="50"/>
      <c r="BW20" s="99"/>
      <c r="BY20" s="161"/>
      <c r="BZ20" s="63"/>
      <c r="CA20" s="50"/>
      <c r="CB20" s="99"/>
      <c r="CD20" s="161"/>
      <c r="CE20" s="63"/>
      <c r="CF20" s="50"/>
      <c r="CG20" s="99"/>
      <c r="CI20" s="161"/>
      <c r="CJ20" s="63"/>
      <c r="CK20" s="50"/>
      <c r="CL20" s="99"/>
      <c r="CN20" s="161"/>
      <c r="CO20" s="63"/>
      <c r="CP20" s="50"/>
      <c r="CQ20" s="99"/>
      <c r="CS20" s="161"/>
      <c r="CT20" s="63"/>
      <c r="CU20" s="50"/>
      <c r="CV20" s="99"/>
      <c r="CX20" s="161"/>
      <c r="CY20" s="63"/>
      <c r="CZ20" s="50"/>
      <c r="DA20" s="99"/>
      <c r="DC20" s="161"/>
      <c r="DD20" s="63"/>
      <c r="DE20" s="50"/>
      <c r="DF20" s="99"/>
      <c r="DH20" s="161"/>
      <c r="DI20" s="63"/>
      <c r="DJ20" s="50"/>
      <c r="DK20" s="99"/>
      <c r="DM20" s="161"/>
      <c r="DN20" s="63"/>
      <c r="DO20" s="50"/>
      <c r="DP20" s="99"/>
      <c r="DR20" s="161"/>
      <c r="DS20" s="63"/>
      <c r="DT20" s="50"/>
      <c r="DU20" s="99"/>
      <c r="DW20" s="161"/>
    </row>
    <row r="21" spans="1:127" ht="13.5" customHeight="1">
      <c r="A21" s="160"/>
      <c r="B21" s="50"/>
      <c r="C21" s="63"/>
      <c r="D21" s="50"/>
      <c r="E21" s="99"/>
      <c r="G21" s="161"/>
      <c r="H21" s="63"/>
      <c r="I21" s="50"/>
      <c r="J21" s="99"/>
      <c r="L21" s="161"/>
      <c r="M21" s="63"/>
      <c r="N21" s="50"/>
      <c r="O21" s="99"/>
      <c r="Q21" s="161"/>
      <c r="R21" s="63"/>
      <c r="S21" s="50"/>
      <c r="T21" s="99"/>
      <c r="V21" s="161"/>
      <c r="W21" s="63"/>
      <c r="X21" s="50"/>
      <c r="Y21" s="99"/>
      <c r="AA21" s="161"/>
      <c r="AB21" s="63"/>
      <c r="AC21" s="50"/>
      <c r="AD21" s="99"/>
      <c r="AF21" s="161"/>
      <c r="AG21" s="63"/>
      <c r="AH21" s="50"/>
      <c r="AI21" s="99"/>
      <c r="AK21" s="161"/>
      <c r="AL21" s="63"/>
      <c r="AM21" s="50"/>
      <c r="AN21" s="99"/>
      <c r="AP21" s="161"/>
      <c r="AQ21" s="63"/>
      <c r="AR21" s="50"/>
      <c r="AS21" s="99"/>
      <c r="AU21" s="161"/>
      <c r="AV21" s="63"/>
      <c r="AW21" s="50"/>
      <c r="AX21" s="99"/>
      <c r="AZ21" s="161"/>
      <c r="BA21" s="63"/>
      <c r="BB21" s="50"/>
      <c r="BC21" s="99"/>
      <c r="BE21" s="161"/>
      <c r="BF21" s="63"/>
      <c r="BG21" s="50"/>
      <c r="BH21" s="99"/>
      <c r="BJ21" s="161"/>
      <c r="BK21" s="63"/>
      <c r="BL21" s="50"/>
      <c r="BM21" s="99"/>
      <c r="BO21" s="161"/>
      <c r="BP21" s="63"/>
      <c r="BQ21" s="50"/>
      <c r="BR21" s="99"/>
      <c r="BT21" s="161"/>
      <c r="BU21" s="63"/>
      <c r="BV21" s="50"/>
      <c r="BW21" s="99"/>
      <c r="BY21" s="161"/>
      <c r="BZ21" s="63"/>
      <c r="CA21" s="50"/>
      <c r="CB21" s="99"/>
      <c r="CD21" s="161"/>
      <c r="CE21" s="63"/>
      <c r="CF21" s="50"/>
      <c r="CG21" s="99"/>
      <c r="CI21" s="161"/>
      <c r="CJ21" s="63"/>
      <c r="CK21" s="50"/>
      <c r="CL21" s="99"/>
      <c r="CN21" s="161"/>
      <c r="CO21" s="63"/>
      <c r="CP21" s="50"/>
      <c r="CQ21" s="99"/>
      <c r="CS21" s="161"/>
      <c r="CT21" s="63"/>
      <c r="CU21" s="50"/>
      <c r="CV21" s="99"/>
      <c r="CX21" s="161"/>
      <c r="CY21" s="63"/>
      <c r="CZ21" s="50"/>
      <c r="DA21" s="99"/>
      <c r="DC21" s="161"/>
      <c r="DD21" s="63"/>
      <c r="DE21" s="50"/>
      <c r="DF21" s="99"/>
      <c r="DH21" s="161"/>
      <c r="DI21" s="63"/>
      <c r="DJ21" s="50"/>
      <c r="DK21" s="99"/>
      <c r="DM21" s="161"/>
      <c r="DN21" s="63"/>
      <c r="DO21" s="50"/>
      <c r="DP21" s="99"/>
      <c r="DR21" s="161"/>
      <c r="DS21" s="63"/>
      <c r="DT21" s="50"/>
      <c r="DU21" s="99"/>
      <c r="DW21" s="161"/>
    </row>
    <row r="22" spans="1:127" ht="13.5" customHeight="1">
      <c r="A22" s="160"/>
      <c r="B22" s="50"/>
      <c r="C22" s="63"/>
      <c r="D22" s="50"/>
      <c r="E22" s="99"/>
      <c r="G22" s="161"/>
      <c r="H22" s="63"/>
      <c r="I22" s="50"/>
      <c r="J22" s="99"/>
      <c r="L22" s="161"/>
      <c r="M22" s="63"/>
      <c r="N22" s="50"/>
      <c r="O22" s="99"/>
      <c r="Q22" s="161"/>
      <c r="R22" s="63"/>
      <c r="S22" s="50"/>
      <c r="T22" s="99"/>
      <c r="V22" s="161"/>
      <c r="W22" s="63"/>
      <c r="X22" s="50"/>
      <c r="Y22" s="99"/>
      <c r="AA22" s="161"/>
      <c r="AB22" s="63"/>
      <c r="AC22" s="50"/>
      <c r="AD22" s="99"/>
      <c r="AF22" s="161"/>
      <c r="AG22" s="63"/>
      <c r="AH22" s="50"/>
      <c r="AI22" s="99"/>
      <c r="AK22" s="161"/>
      <c r="AL22" s="63"/>
      <c r="AM22" s="50"/>
      <c r="AN22" s="99"/>
      <c r="AP22" s="161"/>
      <c r="AQ22" s="63"/>
      <c r="AR22" s="50"/>
      <c r="AS22" s="99"/>
      <c r="AU22" s="161"/>
      <c r="AV22" s="63"/>
      <c r="AW22" s="50"/>
      <c r="AX22" s="99"/>
      <c r="AZ22" s="161"/>
      <c r="BA22" s="63"/>
      <c r="BB22" s="50"/>
      <c r="BC22" s="99"/>
      <c r="BE22" s="161"/>
      <c r="BF22" s="63"/>
      <c r="BG22" s="50"/>
      <c r="BH22" s="99"/>
      <c r="BJ22" s="161"/>
      <c r="BK22" s="63"/>
      <c r="BL22" s="50"/>
      <c r="BM22" s="99"/>
      <c r="BO22" s="161"/>
      <c r="BP22" s="63"/>
      <c r="BQ22" s="50"/>
      <c r="BR22" s="99"/>
      <c r="BT22" s="161"/>
      <c r="BU22" s="63"/>
      <c r="BV22" s="50"/>
      <c r="BW22" s="99"/>
      <c r="BY22" s="161"/>
      <c r="BZ22" s="63"/>
      <c r="CA22" s="50"/>
      <c r="CB22" s="99"/>
      <c r="CD22" s="161"/>
      <c r="CE22" s="63"/>
      <c r="CF22" s="50"/>
      <c r="CG22" s="99"/>
      <c r="CI22" s="161"/>
      <c r="CJ22" s="63"/>
      <c r="CK22" s="50"/>
      <c r="CL22" s="99"/>
      <c r="CN22" s="161"/>
      <c r="CO22" s="63"/>
      <c r="CP22" s="50"/>
      <c r="CQ22" s="99"/>
      <c r="CS22" s="161"/>
      <c r="CT22" s="63"/>
      <c r="CU22" s="50"/>
      <c r="CV22" s="99"/>
      <c r="CX22" s="161"/>
      <c r="CY22" s="63"/>
      <c r="CZ22" s="50"/>
      <c r="DA22" s="99"/>
      <c r="DC22" s="161"/>
      <c r="DD22" s="63"/>
      <c r="DE22" s="50"/>
      <c r="DF22" s="99"/>
      <c r="DH22" s="161"/>
      <c r="DI22" s="63"/>
      <c r="DJ22" s="50"/>
      <c r="DK22" s="99"/>
      <c r="DM22" s="161"/>
      <c r="DN22" s="63"/>
      <c r="DO22" s="50"/>
      <c r="DP22" s="99"/>
      <c r="DR22" s="161"/>
      <c r="DS22" s="63"/>
      <c r="DT22" s="50"/>
      <c r="DU22" s="99"/>
      <c r="DW22" s="161"/>
    </row>
    <row r="23" spans="1:127" ht="13.5" customHeight="1">
      <c r="A23" s="160"/>
      <c r="B23" s="50"/>
      <c r="C23" s="63"/>
      <c r="D23" s="50"/>
      <c r="E23" s="99"/>
      <c r="G23" s="161"/>
      <c r="H23" s="63"/>
      <c r="I23" s="50"/>
      <c r="J23" s="99"/>
      <c r="L23" s="161"/>
      <c r="M23" s="63"/>
      <c r="N23" s="50"/>
      <c r="O23" s="99"/>
      <c r="Q23" s="161"/>
      <c r="R23" s="63"/>
      <c r="S23" s="50"/>
      <c r="T23" s="99"/>
      <c r="V23" s="161"/>
      <c r="W23" s="63"/>
      <c r="X23" s="50"/>
      <c r="Y23" s="99"/>
      <c r="AA23" s="161"/>
      <c r="AB23" s="63"/>
      <c r="AC23" s="50"/>
      <c r="AD23" s="99"/>
      <c r="AF23" s="161"/>
      <c r="AG23" s="63"/>
      <c r="AH23" s="50"/>
      <c r="AI23" s="99"/>
      <c r="AK23" s="161"/>
      <c r="AL23" s="63"/>
      <c r="AM23" s="50"/>
      <c r="AN23" s="99"/>
      <c r="AP23" s="161"/>
      <c r="AQ23" s="63"/>
      <c r="AR23" s="50"/>
      <c r="AS23" s="99"/>
      <c r="AU23" s="161"/>
      <c r="AV23" s="63"/>
      <c r="AW23" s="50"/>
      <c r="AX23" s="99"/>
      <c r="AZ23" s="161"/>
      <c r="BA23" s="63"/>
      <c r="BB23" s="50"/>
      <c r="BC23" s="99"/>
      <c r="BE23" s="161"/>
      <c r="BF23" s="63"/>
      <c r="BG23" s="50"/>
      <c r="BH23" s="99"/>
      <c r="BJ23" s="161"/>
      <c r="BK23" s="63"/>
      <c r="BL23" s="50"/>
      <c r="BM23" s="99"/>
      <c r="BO23" s="161"/>
      <c r="BP23" s="63"/>
      <c r="BQ23" s="50"/>
      <c r="BR23" s="99"/>
      <c r="BT23" s="161"/>
      <c r="BU23" s="63"/>
      <c r="BV23" s="50"/>
      <c r="BW23" s="99"/>
      <c r="BY23" s="161"/>
      <c r="BZ23" s="63"/>
      <c r="CA23" s="50"/>
      <c r="CB23" s="99"/>
      <c r="CD23" s="161"/>
      <c r="CE23" s="63"/>
      <c r="CF23" s="50"/>
      <c r="CG23" s="99"/>
      <c r="CI23" s="161"/>
      <c r="CJ23" s="63"/>
      <c r="CK23" s="50"/>
      <c r="CL23" s="99"/>
      <c r="CN23" s="161"/>
      <c r="CO23" s="63"/>
      <c r="CP23" s="50"/>
      <c r="CQ23" s="99"/>
      <c r="CS23" s="161"/>
      <c r="CT23" s="63"/>
      <c r="CU23" s="50"/>
      <c r="CV23" s="99"/>
      <c r="CX23" s="161"/>
      <c r="CY23" s="63"/>
      <c r="CZ23" s="50"/>
      <c r="DA23" s="99"/>
      <c r="DC23" s="161"/>
      <c r="DD23" s="63"/>
      <c r="DE23" s="50"/>
      <c r="DF23" s="99"/>
      <c r="DH23" s="161"/>
      <c r="DI23" s="63"/>
      <c r="DJ23" s="50"/>
      <c r="DK23" s="99"/>
      <c r="DM23" s="161"/>
      <c r="DN23" s="63"/>
      <c r="DO23" s="50"/>
      <c r="DP23" s="99"/>
      <c r="DR23" s="161"/>
      <c r="DS23" s="63"/>
      <c r="DT23" s="50"/>
      <c r="DU23" s="99"/>
      <c r="DW23" s="161"/>
    </row>
    <row r="24" spans="1:127" ht="13.5" customHeight="1">
      <c r="A24" s="160"/>
      <c r="B24" s="50"/>
      <c r="C24" s="63"/>
      <c r="D24" s="50"/>
      <c r="E24" s="99"/>
      <c r="G24" s="161"/>
      <c r="H24" s="63"/>
      <c r="I24" s="50"/>
      <c r="J24" s="99"/>
      <c r="L24" s="161"/>
      <c r="M24" s="63"/>
      <c r="N24" s="50"/>
      <c r="O24" s="99"/>
      <c r="Q24" s="161"/>
      <c r="R24" s="63"/>
      <c r="S24" s="50"/>
      <c r="T24" s="99"/>
      <c r="V24" s="161"/>
      <c r="W24" s="63"/>
      <c r="X24" s="50"/>
      <c r="Y24" s="99"/>
      <c r="AA24" s="161"/>
      <c r="AB24" s="63"/>
      <c r="AC24" s="50"/>
      <c r="AD24" s="99"/>
      <c r="AF24" s="161"/>
      <c r="AG24" s="63"/>
      <c r="AH24" s="50"/>
      <c r="AI24" s="99"/>
      <c r="AK24" s="161"/>
      <c r="AL24" s="63"/>
      <c r="AM24" s="50"/>
      <c r="AN24" s="99"/>
      <c r="AP24" s="161"/>
      <c r="AQ24" s="63"/>
      <c r="AR24" s="50"/>
      <c r="AS24" s="99"/>
      <c r="AU24" s="161"/>
      <c r="AV24" s="63"/>
      <c r="AW24" s="50"/>
      <c r="AX24" s="99"/>
      <c r="AZ24" s="161"/>
      <c r="BA24" s="63"/>
      <c r="BB24" s="50"/>
      <c r="BC24" s="99"/>
      <c r="BE24" s="161"/>
      <c r="BF24" s="63"/>
      <c r="BG24" s="50"/>
      <c r="BH24" s="99"/>
      <c r="BJ24" s="161"/>
      <c r="BK24" s="63"/>
      <c r="BL24" s="50"/>
      <c r="BM24" s="99"/>
      <c r="BO24" s="161"/>
      <c r="BP24" s="63"/>
      <c r="BQ24" s="50"/>
      <c r="BR24" s="99"/>
      <c r="BT24" s="161"/>
      <c r="BU24" s="63"/>
      <c r="BV24" s="50"/>
      <c r="BW24" s="99"/>
      <c r="BY24" s="161"/>
      <c r="BZ24" s="63"/>
      <c r="CA24" s="50"/>
      <c r="CB24" s="99"/>
      <c r="CD24" s="161"/>
      <c r="CE24" s="63"/>
      <c r="CF24" s="50"/>
      <c r="CG24" s="99"/>
      <c r="CI24" s="161"/>
      <c r="CJ24" s="63"/>
      <c r="CK24" s="50"/>
      <c r="CL24" s="99"/>
      <c r="CN24" s="161"/>
      <c r="CO24" s="63"/>
      <c r="CP24" s="50"/>
      <c r="CQ24" s="99"/>
      <c r="CS24" s="161"/>
      <c r="CT24" s="63"/>
      <c r="CU24" s="50"/>
      <c r="CV24" s="99"/>
      <c r="CX24" s="161"/>
      <c r="CY24" s="63"/>
      <c r="CZ24" s="50"/>
      <c r="DA24" s="99"/>
      <c r="DC24" s="161"/>
      <c r="DD24" s="63"/>
      <c r="DE24" s="50"/>
      <c r="DF24" s="99"/>
      <c r="DH24" s="161"/>
      <c r="DI24" s="63"/>
      <c r="DJ24" s="50"/>
      <c r="DK24" s="99"/>
      <c r="DM24" s="161"/>
      <c r="DN24" s="63"/>
      <c r="DO24" s="50"/>
      <c r="DP24" s="99"/>
      <c r="DR24" s="161"/>
      <c r="DS24" s="63"/>
      <c r="DT24" s="50"/>
      <c r="DU24" s="99"/>
      <c r="DW24" s="161"/>
    </row>
    <row r="25" spans="1:127" ht="13.5" customHeight="1">
      <c r="A25" s="160"/>
      <c r="B25" s="50"/>
      <c r="C25" s="63"/>
      <c r="D25" s="50"/>
      <c r="E25" s="99"/>
      <c r="G25" s="161"/>
      <c r="H25" s="63"/>
      <c r="I25" s="50"/>
      <c r="J25" s="99"/>
      <c r="L25" s="161"/>
      <c r="M25" s="63"/>
      <c r="N25" s="50"/>
      <c r="O25" s="99"/>
      <c r="Q25" s="161"/>
      <c r="R25" s="63"/>
      <c r="S25" s="50"/>
      <c r="T25" s="99"/>
      <c r="V25" s="161"/>
      <c r="W25" s="63"/>
      <c r="X25" s="50"/>
      <c r="Y25" s="99"/>
      <c r="AA25" s="161"/>
      <c r="AB25" s="63"/>
      <c r="AC25" s="50"/>
      <c r="AD25" s="99"/>
      <c r="AF25" s="161"/>
      <c r="AG25" s="63"/>
      <c r="AH25" s="50"/>
      <c r="AI25" s="99"/>
      <c r="AK25" s="161"/>
      <c r="AL25" s="63"/>
      <c r="AM25" s="50"/>
      <c r="AN25" s="99"/>
      <c r="AP25" s="161"/>
      <c r="AQ25" s="63"/>
      <c r="AR25" s="50"/>
      <c r="AS25" s="99"/>
      <c r="AU25" s="161"/>
      <c r="AV25" s="63"/>
      <c r="AW25" s="50"/>
      <c r="AX25" s="99"/>
      <c r="AZ25" s="161"/>
      <c r="BA25" s="63"/>
      <c r="BB25" s="50"/>
      <c r="BC25" s="99"/>
      <c r="BE25" s="161"/>
      <c r="BF25" s="63"/>
      <c r="BG25" s="50"/>
      <c r="BH25" s="99"/>
      <c r="BJ25" s="161"/>
      <c r="BK25" s="63"/>
      <c r="BL25" s="50"/>
      <c r="BM25" s="99"/>
      <c r="BO25" s="161"/>
      <c r="BP25" s="63"/>
      <c r="BQ25" s="50"/>
      <c r="BR25" s="99"/>
      <c r="BT25" s="161"/>
      <c r="BU25" s="63"/>
      <c r="BV25" s="50"/>
      <c r="BW25" s="99"/>
      <c r="BY25" s="161"/>
      <c r="BZ25" s="63"/>
      <c r="CA25" s="50"/>
      <c r="CB25" s="99"/>
      <c r="CD25" s="161"/>
      <c r="CE25" s="63"/>
      <c r="CF25" s="50"/>
      <c r="CG25" s="99"/>
      <c r="CI25" s="161"/>
      <c r="CJ25" s="63"/>
      <c r="CK25" s="50"/>
      <c r="CL25" s="99"/>
      <c r="CN25" s="161"/>
      <c r="CO25" s="63"/>
      <c r="CP25" s="50"/>
      <c r="CQ25" s="99"/>
      <c r="CS25" s="161"/>
      <c r="CT25" s="63"/>
      <c r="CU25" s="50"/>
      <c r="CV25" s="99"/>
      <c r="CX25" s="161"/>
      <c r="CY25" s="63"/>
      <c r="CZ25" s="50"/>
      <c r="DA25" s="99"/>
      <c r="DC25" s="161"/>
      <c r="DD25" s="63"/>
      <c r="DE25" s="50"/>
      <c r="DF25" s="99"/>
      <c r="DH25" s="161"/>
      <c r="DI25" s="63"/>
      <c r="DJ25" s="50"/>
      <c r="DK25" s="99"/>
      <c r="DM25" s="161"/>
      <c r="DN25" s="63"/>
      <c r="DO25" s="50"/>
      <c r="DP25" s="99"/>
      <c r="DR25" s="161"/>
      <c r="DS25" s="63"/>
      <c r="DT25" s="50"/>
      <c r="DU25" s="99"/>
      <c r="DW25" s="161"/>
    </row>
    <row r="26" spans="1:127" ht="13.5" customHeight="1">
      <c r="A26" s="160"/>
      <c r="B26" s="50"/>
      <c r="C26" s="63"/>
      <c r="D26" s="50"/>
      <c r="E26" s="99"/>
      <c r="G26" s="161"/>
      <c r="H26" s="63"/>
      <c r="I26" s="50"/>
      <c r="J26" s="99"/>
      <c r="L26" s="161"/>
      <c r="M26" s="63"/>
      <c r="N26" s="50"/>
      <c r="O26" s="99"/>
      <c r="Q26" s="161"/>
      <c r="R26" s="63"/>
      <c r="S26" s="50"/>
      <c r="T26" s="99"/>
      <c r="V26" s="161"/>
      <c r="W26" s="63"/>
      <c r="X26" s="50"/>
      <c r="Y26" s="99"/>
      <c r="AA26" s="161"/>
      <c r="AB26" s="63"/>
      <c r="AC26" s="50"/>
      <c r="AD26" s="99"/>
      <c r="AF26" s="161"/>
      <c r="AG26" s="63"/>
      <c r="AH26" s="50"/>
      <c r="AI26" s="99"/>
      <c r="AK26" s="161"/>
      <c r="AL26" s="63"/>
      <c r="AM26" s="50"/>
      <c r="AN26" s="99"/>
      <c r="AP26" s="161"/>
      <c r="AQ26" s="63"/>
      <c r="AR26" s="50"/>
      <c r="AS26" s="99"/>
      <c r="AU26" s="161"/>
      <c r="AV26" s="63"/>
      <c r="AW26" s="50"/>
      <c r="AX26" s="99"/>
      <c r="AZ26" s="161"/>
      <c r="BA26" s="63"/>
      <c r="BB26" s="50"/>
      <c r="BC26" s="99"/>
      <c r="BE26" s="161"/>
      <c r="BF26" s="63"/>
      <c r="BG26" s="50"/>
      <c r="BH26" s="99"/>
      <c r="BJ26" s="161"/>
      <c r="BK26" s="63"/>
      <c r="BL26" s="50"/>
      <c r="BM26" s="99"/>
      <c r="BO26" s="161"/>
      <c r="BP26" s="63"/>
      <c r="BQ26" s="50"/>
      <c r="BR26" s="99"/>
      <c r="BT26" s="161"/>
      <c r="BU26" s="63"/>
      <c r="BV26" s="50"/>
      <c r="BW26" s="99"/>
      <c r="BY26" s="161"/>
      <c r="BZ26" s="63"/>
      <c r="CA26" s="50"/>
      <c r="CB26" s="99"/>
      <c r="CD26" s="161"/>
      <c r="CE26" s="63"/>
      <c r="CF26" s="50"/>
      <c r="CG26" s="99"/>
      <c r="CI26" s="161"/>
      <c r="CJ26" s="63"/>
      <c r="CK26" s="50"/>
      <c r="CL26" s="99"/>
      <c r="CN26" s="161"/>
      <c r="CO26" s="63"/>
      <c r="CP26" s="50"/>
      <c r="CQ26" s="99"/>
      <c r="CS26" s="161"/>
      <c r="CT26" s="63"/>
      <c r="CU26" s="50"/>
      <c r="CV26" s="99"/>
      <c r="CX26" s="161"/>
      <c r="CY26" s="63"/>
      <c r="CZ26" s="50"/>
      <c r="DA26" s="99"/>
      <c r="DC26" s="161"/>
      <c r="DD26" s="63"/>
      <c r="DE26" s="50"/>
      <c r="DF26" s="99"/>
      <c r="DH26" s="161"/>
      <c r="DI26" s="63"/>
      <c r="DJ26" s="50"/>
      <c r="DK26" s="99"/>
      <c r="DM26" s="161"/>
      <c r="DN26" s="63"/>
      <c r="DO26" s="50"/>
      <c r="DP26" s="99"/>
      <c r="DR26" s="161"/>
      <c r="DS26" s="63"/>
      <c r="DT26" s="50"/>
      <c r="DU26" s="99"/>
      <c r="DW26" s="161"/>
    </row>
    <row r="27" spans="1:127" ht="13.5" customHeight="1">
      <c r="A27" s="160"/>
      <c r="B27" s="50"/>
      <c r="C27" s="63"/>
      <c r="D27" s="50"/>
      <c r="E27" s="99"/>
      <c r="G27" s="161"/>
      <c r="H27" s="63"/>
      <c r="I27" s="50"/>
      <c r="J27" s="99"/>
      <c r="L27" s="161"/>
      <c r="M27" s="63"/>
      <c r="N27" s="50"/>
      <c r="O27" s="99"/>
      <c r="Q27" s="161"/>
      <c r="R27" s="63"/>
      <c r="S27" s="50"/>
      <c r="T27" s="99"/>
      <c r="V27" s="161"/>
      <c r="W27" s="63"/>
      <c r="X27" s="50"/>
      <c r="Y27" s="99"/>
      <c r="AA27" s="161"/>
      <c r="AB27" s="63"/>
      <c r="AC27" s="50"/>
      <c r="AD27" s="99"/>
      <c r="AF27" s="161"/>
      <c r="AG27" s="63"/>
      <c r="AH27" s="50"/>
      <c r="AI27" s="99"/>
      <c r="AK27" s="161"/>
      <c r="AL27" s="63"/>
      <c r="AM27" s="50"/>
      <c r="AN27" s="99"/>
      <c r="AP27" s="161"/>
      <c r="AQ27" s="63"/>
      <c r="AR27" s="50"/>
      <c r="AS27" s="99"/>
      <c r="AU27" s="161"/>
      <c r="AV27" s="63"/>
      <c r="AW27" s="50"/>
      <c r="AX27" s="99"/>
      <c r="AZ27" s="161"/>
      <c r="BA27" s="63"/>
      <c r="BB27" s="50"/>
      <c r="BC27" s="99"/>
      <c r="BE27" s="161"/>
      <c r="BF27" s="63"/>
      <c r="BG27" s="50"/>
      <c r="BH27" s="99"/>
      <c r="BJ27" s="161"/>
      <c r="BK27" s="63"/>
      <c r="BL27" s="50"/>
      <c r="BM27" s="99"/>
      <c r="BO27" s="161"/>
      <c r="BP27" s="63"/>
      <c r="BQ27" s="50"/>
      <c r="BR27" s="99"/>
      <c r="BT27" s="161"/>
      <c r="BU27" s="63"/>
      <c r="BV27" s="50"/>
      <c r="BW27" s="99"/>
      <c r="BY27" s="161"/>
      <c r="BZ27" s="63"/>
      <c r="CA27" s="50"/>
      <c r="CB27" s="99"/>
      <c r="CD27" s="161"/>
      <c r="CE27" s="63"/>
      <c r="CF27" s="50"/>
      <c r="CG27" s="99"/>
      <c r="CI27" s="161"/>
      <c r="CJ27" s="63"/>
      <c r="CK27" s="50"/>
      <c r="CL27" s="99"/>
      <c r="CN27" s="161"/>
      <c r="CO27" s="63"/>
      <c r="CP27" s="50"/>
      <c r="CQ27" s="99"/>
      <c r="CS27" s="161"/>
      <c r="CT27" s="63"/>
      <c r="CU27" s="50"/>
      <c r="CV27" s="99"/>
      <c r="CX27" s="161"/>
      <c r="CY27" s="63"/>
      <c r="CZ27" s="50"/>
      <c r="DA27" s="99"/>
      <c r="DC27" s="161"/>
      <c r="DD27" s="63"/>
      <c r="DE27" s="50"/>
      <c r="DF27" s="99"/>
      <c r="DH27" s="161"/>
      <c r="DI27" s="63"/>
      <c r="DJ27" s="50"/>
      <c r="DK27" s="99"/>
      <c r="DM27" s="161"/>
      <c r="DN27" s="63"/>
      <c r="DO27" s="50"/>
      <c r="DP27" s="99"/>
      <c r="DR27" s="161"/>
      <c r="DS27" s="63"/>
      <c r="DT27" s="50"/>
      <c r="DU27" s="99"/>
      <c r="DW27" s="161"/>
    </row>
    <row r="28" spans="1:127" ht="13.5" customHeight="1">
      <c r="A28" s="160"/>
      <c r="B28" s="50"/>
      <c r="C28" s="63"/>
      <c r="D28" s="50"/>
      <c r="E28" s="99"/>
      <c r="G28" s="161"/>
      <c r="H28" s="63"/>
      <c r="I28" s="50"/>
      <c r="J28" s="99"/>
      <c r="L28" s="161"/>
      <c r="M28" s="63"/>
      <c r="N28" s="50"/>
      <c r="O28" s="99"/>
      <c r="Q28" s="161"/>
      <c r="R28" s="63"/>
      <c r="S28" s="50"/>
      <c r="T28" s="99"/>
      <c r="V28" s="161"/>
      <c r="W28" s="63"/>
      <c r="X28" s="50"/>
      <c r="Y28" s="99"/>
      <c r="AA28" s="161"/>
      <c r="AB28" s="63"/>
      <c r="AC28" s="50"/>
      <c r="AD28" s="99"/>
      <c r="AF28" s="161"/>
      <c r="AG28" s="63"/>
      <c r="AH28" s="50"/>
      <c r="AI28" s="99"/>
      <c r="AK28" s="161"/>
      <c r="AL28" s="63"/>
      <c r="AM28" s="50"/>
      <c r="AN28" s="99"/>
      <c r="AP28" s="161"/>
      <c r="AQ28" s="63"/>
      <c r="AR28" s="50"/>
      <c r="AS28" s="99"/>
      <c r="AU28" s="161"/>
      <c r="AV28" s="63"/>
      <c r="AW28" s="50"/>
      <c r="AX28" s="99"/>
      <c r="AZ28" s="161"/>
      <c r="BA28" s="63"/>
      <c r="BB28" s="50"/>
      <c r="BC28" s="99"/>
      <c r="BE28" s="161"/>
      <c r="BF28" s="63"/>
      <c r="BG28" s="50"/>
      <c r="BH28" s="99"/>
      <c r="BJ28" s="161"/>
      <c r="BK28" s="63"/>
      <c r="BL28" s="50"/>
      <c r="BM28" s="99"/>
      <c r="BO28" s="161"/>
      <c r="BP28" s="63"/>
      <c r="BQ28" s="50"/>
      <c r="BR28" s="99"/>
      <c r="BT28" s="161"/>
      <c r="BU28" s="63"/>
      <c r="BV28" s="50"/>
      <c r="BW28" s="99"/>
      <c r="BY28" s="161"/>
      <c r="BZ28" s="63"/>
      <c r="CA28" s="50"/>
      <c r="CB28" s="99"/>
      <c r="CD28" s="161"/>
      <c r="CE28" s="63"/>
      <c r="CF28" s="50"/>
      <c r="CG28" s="99"/>
      <c r="CI28" s="161"/>
      <c r="CJ28" s="63"/>
      <c r="CK28" s="50"/>
      <c r="CL28" s="99"/>
      <c r="CN28" s="161"/>
      <c r="CO28" s="63"/>
      <c r="CP28" s="50"/>
      <c r="CQ28" s="99"/>
      <c r="CS28" s="161"/>
      <c r="CT28" s="63"/>
      <c r="CU28" s="50"/>
      <c r="CV28" s="99"/>
      <c r="CX28" s="161"/>
      <c r="CY28" s="63"/>
      <c r="CZ28" s="50"/>
      <c r="DA28" s="99"/>
      <c r="DC28" s="161"/>
      <c r="DD28" s="63"/>
      <c r="DE28" s="50"/>
      <c r="DF28" s="99"/>
      <c r="DH28" s="161"/>
      <c r="DI28" s="63"/>
      <c r="DJ28" s="50"/>
      <c r="DK28" s="99"/>
      <c r="DM28" s="161"/>
      <c r="DN28" s="63"/>
      <c r="DO28" s="50"/>
      <c r="DP28" s="99"/>
      <c r="DR28" s="161"/>
      <c r="DS28" s="63"/>
      <c r="DT28" s="50"/>
      <c r="DU28" s="99"/>
      <c r="DW28" s="161"/>
    </row>
    <row r="29" spans="1:127" ht="13.5" customHeight="1">
      <c r="A29" s="160"/>
      <c r="B29" s="50"/>
      <c r="C29" s="63"/>
      <c r="D29" s="50"/>
      <c r="E29" s="99"/>
      <c r="G29" s="161"/>
      <c r="H29" s="63"/>
      <c r="I29" s="50"/>
      <c r="J29" s="99"/>
      <c r="L29" s="161"/>
      <c r="M29" s="63"/>
      <c r="N29" s="50"/>
      <c r="O29" s="99"/>
      <c r="Q29" s="161"/>
      <c r="R29" s="63"/>
      <c r="S29" s="50"/>
      <c r="T29" s="99"/>
      <c r="V29" s="161"/>
      <c r="W29" s="63"/>
      <c r="X29" s="50"/>
      <c r="Y29" s="99"/>
      <c r="AA29" s="161"/>
      <c r="AB29" s="63"/>
      <c r="AC29" s="50"/>
      <c r="AD29" s="99"/>
      <c r="AF29" s="161"/>
      <c r="AG29" s="63"/>
      <c r="AH29" s="50"/>
      <c r="AI29" s="99"/>
      <c r="AK29" s="161"/>
      <c r="AL29" s="63"/>
      <c r="AM29" s="50"/>
      <c r="AN29" s="99"/>
      <c r="AP29" s="161"/>
      <c r="AQ29" s="63"/>
      <c r="AR29" s="50"/>
      <c r="AS29" s="99"/>
      <c r="AU29" s="161"/>
      <c r="AV29" s="63"/>
      <c r="AW29" s="50"/>
      <c r="AX29" s="99"/>
      <c r="AZ29" s="161"/>
      <c r="BA29" s="63"/>
      <c r="BB29" s="50"/>
      <c r="BC29" s="99"/>
      <c r="BE29" s="161"/>
      <c r="BF29" s="63"/>
      <c r="BG29" s="50"/>
      <c r="BH29" s="99"/>
      <c r="BJ29" s="161"/>
      <c r="BK29" s="63"/>
      <c r="BL29" s="50"/>
      <c r="BM29" s="99"/>
      <c r="BO29" s="161"/>
      <c r="BP29" s="63"/>
      <c r="BQ29" s="50"/>
      <c r="BR29" s="99"/>
      <c r="BT29" s="161"/>
      <c r="BU29" s="63"/>
      <c r="BV29" s="50"/>
      <c r="BW29" s="99"/>
      <c r="BY29" s="161"/>
      <c r="BZ29" s="63"/>
      <c r="CA29" s="50"/>
      <c r="CB29" s="99"/>
      <c r="CD29" s="161"/>
      <c r="CE29" s="63"/>
      <c r="CF29" s="50"/>
      <c r="CG29" s="99"/>
      <c r="CI29" s="161"/>
      <c r="CJ29" s="63"/>
      <c r="CK29" s="50"/>
      <c r="CL29" s="99"/>
      <c r="CN29" s="161"/>
      <c r="CO29" s="63"/>
      <c r="CP29" s="50"/>
      <c r="CQ29" s="99"/>
      <c r="CS29" s="161"/>
      <c r="CT29" s="63"/>
      <c r="CU29" s="50"/>
      <c r="CV29" s="99"/>
      <c r="CX29" s="161"/>
      <c r="CY29" s="63"/>
      <c r="CZ29" s="50"/>
      <c r="DA29" s="99"/>
      <c r="DC29" s="161"/>
      <c r="DD29" s="63"/>
      <c r="DE29" s="50"/>
      <c r="DF29" s="99"/>
      <c r="DH29" s="161"/>
      <c r="DI29" s="63"/>
      <c r="DJ29" s="50"/>
      <c r="DK29" s="99"/>
      <c r="DM29" s="161"/>
      <c r="DN29" s="63"/>
      <c r="DO29" s="50"/>
      <c r="DP29" s="99"/>
      <c r="DR29" s="161"/>
      <c r="DS29" s="63"/>
      <c r="DT29" s="50"/>
      <c r="DU29" s="99"/>
      <c r="DW29" s="161"/>
    </row>
    <row r="30" spans="1:127" ht="13.5" customHeight="1">
      <c r="A30" s="160"/>
      <c r="B30" s="50"/>
      <c r="C30" s="63"/>
      <c r="D30" s="50"/>
      <c r="E30" s="99"/>
      <c r="G30" s="161"/>
      <c r="H30" s="63"/>
      <c r="I30" s="50"/>
      <c r="J30" s="99"/>
      <c r="L30" s="161"/>
      <c r="M30" s="63"/>
      <c r="N30" s="50"/>
      <c r="O30" s="99"/>
      <c r="Q30" s="161"/>
      <c r="R30" s="63"/>
      <c r="S30" s="50"/>
      <c r="T30" s="99"/>
      <c r="V30" s="161"/>
      <c r="W30" s="63"/>
      <c r="X30" s="50"/>
      <c r="Y30" s="99"/>
      <c r="AA30" s="161"/>
      <c r="AB30" s="63"/>
      <c r="AC30" s="50"/>
      <c r="AD30" s="99"/>
      <c r="AF30" s="161"/>
      <c r="AG30" s="63"/>
      <c r="AH30" s="50"/>
      <c r="AI30" s="99"/>
      <c r="AK30" s="161"/>
      <c r="AL30" s="63"/>
      <c r="AM30" s="50"/>
      <c r="AN30" s="99"/>
      <c r="AP30" s="161"/>
      <c r="AQ30" s="63"/>
      <c r="AR30" s="50"/>
      <c r="AS30" s="99"/>
      <c r="AU30" s="161"/>
      <c r="AV30" s="63"/>
      <c r="AW30" s="50"/>
      <c r="AX30" s="99"/>
      <c r="AZ30" s="161"/>
      <c r="BA30" s="63"/>
      <c r="BB30" s="50"/>
      <c r="BC30" s="99"/>
      <c r="BE30" s="161"/>
      <c r="BF30" s="63"/>
      <c r="BG30" s="50"/>
      <c r="BH30" s="99"/>
      <c r="BJ30" s="161"/>
      <c r="BK30" s="63"/>
      <c r="BL30" s="50"/>
      <c r="BM30" s="99"/>
      <c r="BO30" s="161"/>
      <c r="BP30" s="63"/>
      <c r="BQ30" s="50"/>
      <c r="BR30" s="99"/>
      <c r="BT30" s="161"/>
      <c r="BU30" s="63"/>
      <c r="BV30" s="50"/>
      <c r="BW30" s="99"/>
      <c r="BY30" s="161"/>
      <c r="BZ30" s="63"/>
      <c r="CA30" s="50"/>
      <c r="CB30" s="99"/>
      <c r="CD30" s="161"/>
      <c r="CE30" s="63"/>
      <c r="CF30" s="50"/>
      <c r="CG30" s="99"/>
      <c r="CI30" s="161"/>
      <c r="CJ30" s="63"/>
      <c r="CK30" s="50"/>
      <c r="CL30" s="99"/>
      <c r="CN30" s="161"/>
      <c r="CO30" s="63"/>
      <c r="CP30" s="50"/>
      <c r="CQ30" s="99"/>
      <c r="CS30" s="161"/>
      <c r="CT30" s="63"/>
      <c r="CU30" s="50"/>
      <c r="CV30" s="99"/>
      <c r="CX30" s="161"/>
      <c r="CY30" s="63"/>
      <c r="CZ30" s="50"/>
      <c r="DA30" s="99"/>
      <c r="DC30" s="161"/>
      <c r="DD30" s="63"/>
      <c r="DE30" s="50"/>
      <c r="DF30" s="99"/>
      <c r="DH30" s="161"/>
      <c r="DI30" s="63"/>
      <c r="DJ30" s="50"/>
      <c r="DK30" s="99"/>
      <c r="DM30" s="161"/>
      <c r="DN30" s="63"/>
      <c r="DO30" s="50"/>
      <c r="DP30" s="99"/>
      <c r="DR30" s="161"/>
      <c r="DS30" s="63"/>
      <c r="DT30" s="50"/>
      <c r="DU30" s="99"/>
      <c r="DW30" s="161"/>
    </row>
    <row r="31" spans="1:127" ht="13.5" customHeight="1">
      <c r="A31" s="160"/>
      <c r="B31" s="50"/>
      <c r="C31" s="63"/>
      <c r="D31" s="50"/>
      <c r="E31" s="99"/>
      <c r="G31" s="161"/>
      <c r="H31" s="63"/>
      <c r="I31" s="50"/>
      <c r="J31" s="99"/>
      <c r="L31" s="161"/>
      <c r="M31" s="63"/>
      <c r="N31" s="50"/>
      <c r="O31" s="99"/>
      <c r="Q31" s="161"/>
      <c r="R31" s="63"/>
      <c r="S31" s="50"/>
      <c r="T31" s="99"/>
      <c r="V31" s="161"/>
      <c r="W31" s="63"/>
      <c r="X31" s="50"/>
      <c r="Y31" s="99"/>
      <c r="AA31" s="161"/>
      <c r="AB31" s="63"/>
      <c r="AC31" s="50"/>
      <c r="AD31" s="99"/>
      <c r="AF31" s="161"/>
      <c r="AG31" s="63"/>
      <c r="AH31" s="50"/>
      <c r="AI31" s="99"/>
      <c r="AK31" s="161"/>
      <c r="AL31" s="63"/>
      <c r="AM31" s="50"/>
      <c r="AN31" s="99"/>
      <c r="AP31" s="161"/>
      <c r="AQ31" s="63"/>
      <c r="AR31" s="50"/>
      <c r="AS31" s="99"/>
      <c r="AU31" s="161"/>
      <c r="AV31" s="63"/>
      <c r="AW31" s="50"/>
      <c r="AX31" s="99"/>
      <c r="AZ31" s="161"/>
      <c r="BA31" s="63"/>
      <c r="BB31" s="50"/>
      <c r="BC31" s="99"/>
      <c r="BE31" s="161"/>
      <c r="BF31" s="63"/>
      <c r="BG31" s="50"/>
      <c r="BH31" s="99"/>
      <c r="BJ31" s="161"/>
      <c r="BK31" s="63"/>
      <c r="BL31" s="50"/>
      <c r="BM31" s="99"/>
      <c r="BO31" s="161"/>
      <c r="BP31" s="63"/>
      <c r="BQ31" s="50"/>
      <c r="BR31" s="99"/>
      <c r="BT31" s="161"/>
      <c r="BU31" s="63"/>
      <c r="BV31" s="50"/>
      <c r="BW31" s="99"/>
      <c r="BY31" s="161"/>
      <c r="BZ31" s="63"/>
      <c r="CA31" s="50"/>
      <c r="CB31" s="99"/>
      <c r="CD31" s="161"/>
      <c r="CE31" s="63"/>
      <c r="CF31" s="50"/>
      <c r="CG31" s="99"/>
      <c r="CI31" s="161"/>
      <c r="CJ31" s="63"/>
      <c r="CK31" s="50"/>
      <c r="CL31" s="99"/>
      <c r="CN31" s="161"/>
      <c r="CO31" s="63"/>
      <c r="CP31" s="50"/>
      <c r="CQ31" s="99"/>
      <c r="CS31" s="161"/>
      <c r="CT31" s="63"/>
      <c r="CU31" s="50"/>
      <c r="CV31" s="99"/>
      <c r="CX31" s="161"/>
      <c r="CY31" s="63"/>
      <c r="CZ31" s="50"/>
      <c r="DA31" s="99"/>
      <c r="DC31" s="161"/>
      <c r="DD31" s="63"/>
      <c r="DE31" s="50"/>
      <c r="DF31" s="99"/>
      <c r="DH31" s="161"/>
      <c r="DI31" s="63"/>
      <c r="DJ31" s="50"/>
      <c r="DK31" s="99"/>
      <c r="DM31" s="161"/>
      <c r="DN31" s="63"/>
      <c r="DO31" s="50"/>
      <c r="DP31" s="99"/>
      <c r="DR31" s="161"/>
      <c r="DS31" s="63"/>
      <c r="DT31" s="50"/>
      <c r="DU31" s="99"/>
      <c r="DW31" s="161"/>
    </row>
    <row r="32" spans="1:127" ht="13.5" customHeight="1">
      <c r="A32" s="160"/>
      <c r="B32" s="50"/>
      <c r="C32" s="63"/>
      <c r="D32" s="50"/>
      <c r="E32" s="99"/>
      <c r="G32" s="161"/>
      <c r="H32" s="63"/>
      <c r="I32" s="50"/>
      <c r="J32" s="99"/>
      <c r="L32" s="161"/>
      <c r="M32" s="63"/>
      <c r="N32" s="50"/>
      <c r="O32" s="99"/>
      <c r="Q32" s="161"/>
      <c r="R32" s="63"/>
      <c r="S32" s="50"/>
      <c r="T32" s="99"/>
      <c r="V32" s="161"/>
      <c r="W32" s="63"/>
      <c r="X32" s="50"/>
      <c r="Y32" s="99"/>
      <c r="AA32" s="161"/>
      <c r="AB32" s="63"/>
      <c r="AC32" s="50"/>
      <c r="AD32" s="99"/>
      <c r="AF32" s="161"/>
      <c r="AG32" s="63"/>
      <c r="AH32" s="50"/>
      <c r="AI32" s="99"/>
      <c r="AK32" s="161"/>
      <c r="AL32" s="63"/>
      <c r="AM32" s="50"/>
      <c r="AN32" s="99"/>
      <c r="AP32" s="161"/>
      <c r="AQ32" s="63"/>
      <c r="AR32" s="50"/>
      <c r="AS32" s="99"/>
      <c r="AU32" s="161"/>
      <c r="AV32" s="63"/>
      <c r="AW32" s="50"/>
      <c r="AX32" s="99"/>
      <c r="AZ32" s="161"/>
      <c r="BA32" s="63"/>
      <c r="BB32" s="50"/>
      <c r="BC32" s="99"/>
      <c r="BE32" s="161"/>
      <c r="BF32" s="63"/>
      <c r="BG32" s="50"/>
      <c r="BH32" s="99"/>
      <c r="BJ32" s="161"/>
      <c r="BK32" s="63"/>
      <c r="BL32" s="50"/>
      <c r="BM32" s="99"/>
      <c r="BO32" s="161"/>
      <c r="BP32" s="63"/>
      <c r="BQ32" s="50"/>
      <c r="BR32" s="99"/>
      <c r="BT32" s="161"/>
      <c r="BU32" s="63"/>
      <c r="BV32" s="50"/>
      <c r="BW32" s="99"/>
      <c r="BY32" s="161"/>
      <c r="BZ32" s="63"/>
      <c r="CA32" s="50"/>
      <c r="CB32" s="99"/>
      <c r="CD32" s="161"/>
      <c r="CE32" s="63"/>
      <c r="CF32" s="50"/>
      <c r="CG32" s="99"/>
      <c r="CI32" s="161"/>
      <c r="CJ32" s="63"/>
      <c r="CK32" s="50"/>
      <c r="CL32" s="99"/>
      <c r="CN32" s="161"/>
      <c r="CO32" s="63"/>
      <c r="CP32" s="50"/>
      <c r="CQ32" s="99"/>
      <c r="CS32" s="161"/>
      <c r="CT32" s="63"/>
      <c r="CU32" s="50"/>
      <c r="CV32" s="99"/>
      <c r="CX32" s="161"/>
      <c r="CY32" s="63"/>
      <c r="CZ32" s="50"/>
      <c r="DA32" s="99"/>
      <c r="DC32" s="161"/>
      <c r="DD32" s="63"/>
      <c r="DE32" s="50"/>
      <c r="DF32" s="99"/>
      <c r="DH32" s="161"/>
      <c r="DI32" s="63"/>
      <c r="DJ32" s="50"/>
      <c r="DK32" s="99"/>
      <c r="DM32" s="161"/>
      <c r="DN32" s="63"/>
      <c r="DO32" s="50"/>
      <c r="DP32" s="99"/>
      <c r="DR32" s="161"/>
      <c r="DS32" s="63"/>
      <c r="DT32" s="50"/>
      <c r="DU32" s="99"/>
      <c r="DW32" s="161"/>
    </row>
    <row r="33" spans="1:127" ht="13.5" customHeight="1">
      <c r="A33" s="160"/>
      <c r="B33" s="50"/>
      <c r="C33" s="63"/>
      <c r="D33" s="50"/>
      <c r="E33" s="99"/>
      <c r="G33" s="161"/>
      <c r="H33" s="63"/>
      <c r="I33" s="50"/>
      <c r="J33" s="99"/>
      <c r="L33" s="161"/>
      <c r="M33" s="63"/>
      <c r="N33" s="50"/>
      <c r="O33" s="99"/>
      <c r="Q33" s="161"/>
      <c r="R33" s="63"/>
      <c r="S33" s="50"/>
      <c r="T33" s="99"/>
      <c r="V33" s="161"/>
      <c r="W33" s="63"/>
      <c r="X33" s="50"/>
      <c r="Y33" s="99"/>
      <c r="AA33" s="161"/>
      <c r="AB33" s="63"/>
      <c r="AC33" s="50"/>
      <c r="AD33" s="99"/>
      <c r="AF33" s="161"/>
      <c r="AG33" s="63"/>
      <c r="AH33" s="50"/>
      <c r="AI33" s="99"/>
      <c r="AK33" s="161"/>
      <c r="AL33" s="63"/>
      <c r="AM33" s="50"/>
      <c r="AN33" s="99"/>
      <c r="AP33" s="161"/>
      <c r="AQ33" s="63"/>
      <c r="AR33" s="50"/>
      <c r="AS33" s="99"/>
      <c r="AU33" s="161"/>
      <c r="AV33" s="63"/>
      <c r="AW33" s="50"/>
      <c r="AX33" s="99"/>
      <c r="AZ33" s="161"/>
      <c r="BA33" s="63"/>
      <c r="BB33" s="50"/>
      <c r="BC33" s="99"/>
      <c r="BE33" s="161"/>
      <c r="BF33" s="63"/>
      <c r="BG33" s="50"/>
      <c r="BH33" s="99"/>
      <c r="BJ33" s="161"/>
      <c r="BK33" s="63"/>
      <c r="BL33" s="50"/>
      <c r="BM33" s="99"/>
      <c r="BO33" s="161"/>
      <c r="BP33" s="63"/>
      <c r="BQ33" s="50"/>
      <c r="BR33" s="99"/>
      <c r="BT33" s="161"/>
      <c r="BU33" s="63"/>
      <c r="BV33" s="50"/>
      <c r="BW33" s="99"/>
      <c r="BY33" s="161"/>
      <c r="BZ33" s="63"/>
      <c r="CA33" s="50"/>
      <c r="CB33" s="99"/>
      <c r="CD33" s="161"/>
      <c r="CE33" s="63"/>
      <c r="CF33" s="50"/>
      <c r="CG33" s="99"/>
      <c r="CI33" s="161"/>
      <c r="CJ33" s="63"/>
      <c r="CK33" s="50"/>
      <c r="CL33" s="99"/>
      <c r="CN33" s="161"/>
      <c r="CO33" s="63"/>
      <c r="CP33" s="50"/>
      <c r="CQ33" s="99"/>
      <c r="CS33" s="161"/>
      <c r="CT33" s="63"/>
      <c r="CU33" s="50"/>
      <c r="CV33" s="99"/>
      <c r="CX33" s="161"/>
      <c r="CY33" s="63"/>
      <c r="CZ33" s="50"/>
      <c r="DA33" s="99"/>
      <c r="DC33" s="161"/>
      <c r="DD33" s="63"/>
      <c r="DE33" s="50"/>
      <c r="DF33" s="99"/>
      <c r="DH33" s="161"/>
      <c r="DI33" s="63"/>
      <c r="DJ33" s="50"/>
      <c r="DK33" s="99"/>
      <c r="DM33" s="161"/>
      <c r="DN33" s="63"/>
      <c r="DO33" s="50"/>
      <c r="DP33" s="99"/>
      <c r="DR33" s="161"/>
      <c r="DS33" s="63"/>
      <c r="DT33" s="50"/>
      <c r="DU33" s="99"/>
      <c r="DW33" s="161"/>
    </row>
    <row r="34" spans="1:127" ht="13.5" customHeight="1">
      <c r="A34" s="160"/>
      <c r="B34" s="50"/>
      <c r="C34" s="63"/>
      <c r="D34" s="50"/>
      <c r="E34" s="99"/>
      <c r="G34" s="161"/>
      <c r="H34" s="63"/>
      <c r="I34" s="50"/>
      <c r="J34" s="99"/>
      <c r="L34" s="161"/>
      <c r="M34" s="63"/>
      <c r="N34" s="50"/>
      <c r="O34" s="99"/>
      <c r="Q34" s="161"/>
      <c r="R34" s="63"/>
      <c r="S34" s="50"/>
      <c r="T34" s="99"/>
      <c r="V34" s="161"/>
      <c r="W34" s="63"/>
      <c r="X34" s="50"/>
      <c r="Y34" s="99"/>
      <c r="AA34" s="161"/>
      <c r="AB34" s="63"/>
      <c r="AC34" s="50"/>
      <c r="AD34" s="99"/>
      <c r="AF34" s="161"/>
      <c r="AG34" s="63"/>
      <c r="AH34" s="50"/>
      <c r="AI34" s="99"/>
      <c r="AK34" s="161"/>
      <c r="AL34" s="63"/>
      <c r="AM34" s="50"/>
      <c r="AN34" s="99"/>
      <c r="AP34" s="161"/>
      <c r="AQ34" s="63"/>
      <c r="AR34" s="50"/>
      <c r="AS34" s="99"/>
      <c r="AU34" s="161"/>
      <c r="AV34" s="63"/>
      <c r="AW34" s="50"/>
      <c r="AX34" s="99"/>
      <c r="AZ34" s="161"/>
      <c r="BA34" s="63"/>
      <c r="BB34" s="50"/>
      <c r="BC34" s="99"/>
      <c r="BE34" s="161"/>
      <c r="BF34" s="63"/>
      <c r="BG34" s="50"/>
      <c r="BH34" s="99"/>
      <c r="BJ34" s="161"/>
      <c r="BK34" s="63"/>
      <c r="BL34" s="50"/>
      <c r="BM34" s="99"/>
      <c r="BO34" s="161"/>
      <c r="BP34" s="63"/>
      <c r="BQ34" s="50"/>
      <c r="BR34" s="99"/>
      <c r="BT34" s="161"/>
      <c r="BU34" s="63"/>
      <c r="BV34" s="50"/>
      <c r="BW34" s="99"/>
      <c r="BY34" s="161"/>
      <c r="BZ34" s="63"/>
      <c r="CA34" s="50"/>
      <c r="CB34" s="99"/>
      <c r="CD34" s="161"/>
      <c r="CE34" s="63"/>
      <c r="CF34" s="50"/>
      <c r="CG34" s="99"/>
      <c r="CI34" s="161"/>
      <c r="CJ34" s="63"/>
      <c r="CK34" s="50"/>
      <c r="CL34" s="99"/>
      <c r="CN34" s="161"/>
      <c r="CO34" s="63"/>
      <c r="CP34" s="50"/>
      <c r="CQ34" s="99"/>
      <c r="CS34" s="161"/>
      <c r="CT34" s="63"/>
      <c r="CU34" s="50"/>
      <c r="CV34" s="99"/>
      <c r="CX34" s="161"/>
      <c r="CY34" s="63"/>
      <c r="CZ34" s="50"/>
      <c r="DA34" s="99"/>
      <c r="DC34" s="161"/>
      <c r="DD34" s="63"/>
      <c r="DE34" s="50"/>
      <c r="DF34" s="99"/>
      <c r="DH34" s="161"/>
      <c r="DI34" s="63"/>
      <c r="DJ34" s="50"/>
      <c r="DK34" s="99"/>
      <c r="DM34" s="161"/>
      <c r="DN34" s="63"/>
      <c r="DO34" s="50"/>
      <c r="DP34" s="99"/>
      <c r="DR34" s="161"/>
      <c r="DS34" s="63"/>
      <c r="DT34" s="50"/>
      <c r="DU34" s="99"/>
      <c r="DW34" s="161"/>
    </row>
    <row r="35" spans="1:127" ht="13.5" customHeight="1">
      <c r="A35" s="160"/>
      <c r="B35" s="50"/>
      <c r="C35" s="63"/>
      <c r="D35" s="50"/>
      <c r="E35" s="99"/>
      <c r="G35" s="161"/>
      <c r="H35" s="63"/>
      <c r="I35" s="50"/>
      <c r="J35" s="99"/>
      <c r="L35" s="161"/>
      <c r="M35" s="63"/>
      <c r="N35" s="50"/>
      <c r="O35" s="99"/>
      <c r="Q35" s="161"/>
      <c r="R35" s="63"/>
      <c r="S35" s="50"/>
      <c r="T35" s="99"/>
      <c r="V35" s="161"/>
      <c r="W35" s="63"/>
      <c r="X35" s="50"/>
      <c r="Y35" s="99"/>
      <c r="AA35" s="161"/>
      <c r="AB35" s="63"/>
      <c r="AC35" s="50"/>
      <c r="AD35" s="99"/>
      <c r="AF35" s="161"/>
      <c r="AG35" s="63"/>
      <c r="AH35" s="50"/>
      <c r="AI35" s="99"/>
      <c r="AK35" s="161"/>
      <c r="AL35" s="63"/>
      <c r="AM35" s="50"/>
      <c r="AN35" s="99"/>
      <c r="AP35" s="161"/>
      <c r="AQ35" s="63"/>
      <c r="AR35" s="50"/>
      <c r="AS35" s="99"/>
      <c r="AU35" s="161"/>
      <c r="AV35" s="63"/>
      <c r="AW35" s="50"/>
      <c r="AX35" s="99"/>
      <c r="AZ35" s="161"/>
      <c r="BA35" s="63"/>
      <c r="BB35" s="50"/>
      <c r="BC35" s="99"/>
      <c r="BE35" s="161"/>
      <c r="BF35" s="63"/>
      <c r="BG35" s="50"/>
      <c r="BH35" s="99"/>
      <c r="BJ35" s="161"/>
      <c r="BK35" s="63"/>
      <c r="BL35" s="50"/>
      <c r="BM35" s="99"/>
      <c r="BO35" s="161"/>
      <c r="BP35" s="63"/>
      <c r="BQ35" s="50"/>
      <c r="BR35" s="99"/>
      <c r="BT35" s="161"/>
      <c r="BU35" s="63"/>
      <c r="BV35" s="50"/>
      <c r="BW35" s="99"/>
      <c r="BY35" s="161"/>
      <c r="BZ35" s="63"/>
      <c r="CA35" s="50"/>
      <c r="CB35" s="99"/>
      <c r="CD35" s="161"/>
      <c r="CE35" s="63"/>
      <c r="CF35" s="50"/>
      <c r="CG35" s="99"/>
      <c r="CI35" s="161"/>
      <c r="CJ35" s="63"/>
      <c r="CK35" s="50"/>
      <c r="CL35" s="99"/>
      <c r="CN35" s="161"/>
      <c r="CO35" s="63"/>
      <c r="CP35" s="50"/>
      <c r="CQ35" s="99"/>
      <c r="CS35" s="161"/>
      <c r="CT35" s="63"/>
      <c r="CU35" s="50"/>
      <c r="CV35" s="99"/>
      <c r="CX35" s="161"/>
      <c r="CY35" s="63"/>
      <c r="CZ35" s="50"/>
      <c r="DA35" s="99"/>
      <c r="DC35" s="161"/>
      <c r="DD35" s="63"/>
      <c r="DE35" s="50"/>
      <c r="DF35" s="99"/>
      <c r="DH35" s="161"/>
      <c r="DI35" s="63"/>
      <c r="DJ35" s="50"/>
      <c r="DK35" s="99"/>
      <c r="DM35" s="161"/>
      <c r="DN35" s="63"/>
      <c r="DO35" s="50"/>
      <c r="DP35" s="99"/>
      <c r="DR35" s="161"/>
      <c r="DS35" s="63"/>
      <c r="DT35" s="50"/>
      <c r="DU35" s="99"/>
      <c r="DW35" s="161"/>
    </row>
    <row r="36" spans="1:127" ht="13.5" customHeight="1">
      <c r="A36" s="160"/>
      <c r="B36" s="50"/>
      <c r="C36" s="63"/>
      <c r="D36" s="50"/>
      <c r="E36" s="99"/>
      <c r="G36" s="161"/>
      <c r="H36" s="63"/>
      <c r="I36" s="50"/>
      <c r="J36" s="99"/>
      <c r="L36" s="161"/>
      <c r="M36" s="63"/>
      <c r="N36" s="50"/>
      <c r="O36" s="99"/>
      <c r="Q36" s="161"/>
      <c r="R36" s="63"/>
      <c r="S36" s="50"/>
      <c r="T36" s="99"/>
      <c r="V36" s="161"/>
      <c r="W36" s="63"/>
      <c r="X36" s="50"/>
      <c r="Y36" s="99"/>
      <c r="AA36" s="161"/>
      <c r="AB36" s="63"/>
      <c r="AC36" s="50"/>
      <c r="AD36" s="99"/>
      <c r="AF36" s="161"/>
      <c r="AG36" s="63"/>
      <c r="AH36" s="50"/>
      <c r="AI36" s="99"/>
      <c r="AK36" s="161"/>
      <c r="AL36" s="63"/>
      <c r="AM36" s="50"/>
      <c r="AN36" s="99"/>
      <c r="AP36" s="161"/>
      <c r="AQ36" s="63"/>
      <c r="AR36" s="50"/>
      <c r="AS36" s="99"/>
      <c r="AU36" s="161"/>
      <c r="AV36" s="63"/>
      <c r="AW36" s="50"/>
      <c r="AX36" s="99"/>
      <c r="AZ36" s="161"/>
      <c r="BA36" s="63"/>
      <c r="BB36" s="50"/>
      <c r="BC36" s="99"/>
      <c r="BE36" s="161"/>
      <c r="BF36" s="63"/>
      <c r="BG36" s="50"/>
      <c r="BH36" s="99"/>
      <c r="BJ36" s="161"/>
      <c r="BK36" s="63"/>
      <c r="BL36" s="50"/>
      <c r="BM36" s="99"/>
      <c r="BO36" s="161"/>
      <c r="BP36" s="63"/>
      <c r="BQ36" s="50"/>
      <c r="BR36" s="99"/>
      <c r="BT36" s="161"/>
      <c r="BU36" s="63"/>
      <c r="BV36" s="50"/>
      <c r="BW36" s="99"/>
      <c r="BY36" s="161"/>
      <c r="BZ36" s="63"/>
      <c r="CA36" s="50"/>
      <c r="CB36" s="99"/>
      <c r="CD36" s="161"/>
      <c r="CE36" s="63"/>
      <c r="CF36" s="50"/>
      <c r="CG36" s="99"/>
      <c r="CI36" s="161"/>
      <c r="CJ36" s="63"/>
      <c r="CK36" s="50"/>
      <c r="CL36" s="99"/>
      <c r="CN36" s="161"/>
      <c r="CO36" s="63"/>
      <c r="CP36" s="50"/>
      <c r="CQ36" s="99"/>
      <c r="CS36" s="161"/>
      <c r="CT36" s="63"/>
      <c r="CU36" s="50"/>
      <c r="CV36" s="99"/>
      <c r="CX36" s="161"/>
      <c r="CY36" s="63"/>
      <c r="CZ36" s="50"/>
      <c r="DA36" s="99"/>
      <c r="DC36" s="161"/>
      <c r="DD36" s="63"/>
      <c r="DE36" s="50"/>
      <c r="DF36" s="99"/>
      <c r="DH36" s="161"/>
      <c r="DI36" s="63"/>
      <c r="DJ36" s="50"/>
      <c r="DK36" s="99"/>
      <c r="DM36" s="161"/>
      <c r="DN36" s="63"/>
      <c r="DO36" s="50"/>
      <c r="DP36" s="99"/>
      <c r="DR36" s="161"/>
      <c r="DS36" s="63"/>
      <c r="DT36" s="50"/>
      <c r="DU36" s="99"/>
      <c r="DW36" s="161"/>
    </row>
    <row r="37" spans="1:127" ht="13.5" customHeight="1">
      <c r="A37" s="160"/>
      <c r="B37" s="50"/>
      <c r="C37" s="63"/>
      <c r="D37" s="50"/>
      <c r="E37" s="99"/>
      <c r="G37" s="161"/>
      <c r="H37" s="63"/>
      <c r="I37" s="50"/>
      <c r="J37" s="99"/>
      <c r="L37" s="161"/>
      <c r="M37" s="63"/>
      <c r="N37" s="50"/>
      <c r="O37" s="99"/>
      <c r="Q37" s="161"/>
      <c r="R37" s="63"/>
      <c r="S37" s="50"/>
      <c r="T37" s="99"/>
      <c r="V37" s="161"/>
      <c r="W37" s="63"/>
      <c r="X37" s="50"/>
      <c r="Y37" s="99"/>
      <c r="AA37" s="161"/>
      <c r="AB37" s="63"/>
      <c r="AC37" s="50"/>
      <c r="AD37" s="99"/>
      <c r="AF37" s="161"/>
      <c r="AG37" s="63"/>
      <c r="AH37" s="50"/>
      <c r="AI37" s="99"/>
      <c r="AK37" s="161"/>
      <c r="AL37" s="63"/>
      <c r="AM37" s="50"/>
      <c r="AN37" s="99"/>
      <c r="AP37" s="161"/>
      <c r="AQ37" s="63"/>
      <c r="AR37" s="50"/>
      <c r="AS37" s="99"/>
      <c r="AU37" s="161"/>
      <c r="AV37" s="63"/>
      <c r="AW37" s="50"/>
      <c r="AX37" s="99"/>
      <c r="AZ37" s="161"/>
      <c r="BA37" s="63"/>
      <c r="BB37" s="50"/>
      <c r="BC37" s="99"/>
      <c r="BE37" s="161"/>
      <c r="BF37" s="63"/>
      <c r="BG37" s="50"/>
      <c r="BH37" s="99"/>
      <c r="BJ37" s="161"/>
      <c r="BK37" s="63"/>
      <c r="BL37" s="50"/>
      <c r="BM37" s="99"/>
      <c r="BO37" s="161"/>
      <c r="BP37" s="63"/>
      <c r="BQ37" s="50"/>
      <c r="BR37" s="99"/>
      <c r="BT37" s="161"/>
      <c r="BU37" s="63"/>
      <c r="BV37" s="50"/>
      <c r="BW37" s="99"/>
      <c r="BY37" s="161"/>
      <c r="BZ37" s="63"/>
      <c r="CA37" s="50"/>
      <c r="CB37" s="99"/>
      <c r="CD37" s="161"/>
      <c r="CE37" s="63"/>
      <c r="CF37" s="50"/>
      <c r="CG37" s="99"/>
      <c r="CI37" s="161"/>
      <c r="CJ37" s="63"/>
      <c r="CK37" s="50"/>
      <c r="CL37" s="99"/>
      <c r="CN37" s="161"/>
      <c r="CO37" s="63"/>
      <c r="CP37" s="50"/>
      <c r="CQ37" s="99"/>
      <c r="CS37" s="161"/>
      <c r="CT37" s="63"/>
      <c r="CU37" s="50"/>
      <c r="CV37" s="99"/>
      <c r="CX37" s="161"/>
      <c r="CY37" s="63"/>
      <c r="CZ37" s="50"/>
      <c r="DA37" s="99"/>
      <c r="DC37" s="161"/>
      <c r="DD37" s="63"/>
      <c r="DE37" s="50"/>
      <c r="DF37" s="99"/>
      <c r="DH37" s="161"/>
      <c r="DI37" s="63"/>
      <c r="DJ37" s="50"/>
      <c r="DK37" s="99"/>
      <c r="DM37" s="161"/>
      <c r="DN37" s="63"/>
      <c r="DO37" s="50"/>
      <c r="DP37" s="99"/>
      <c r="DR37" s="161"/>
      <c r="DS37" s="63"/>
      <c r="DT37" s="50"/>
      <c r="DU37" s="99"/>
      <c r="DW37" s="161"/>
    </row>
    <row r="38" spans="1:127" ht="13.5" customHeight="1">
      <c r="A38" s="160"/>
      <c r="B38" s="50"/>
      <c r="C38" s="63"/>
      <c r="D38" s="50"/>
      <c r="E38" s="99"/>
      <c r="G38" s="161"/>
      <c r="H38" s="63"/>
      <c r="I38" s="50"/>
      <c r="J38" s="99"/>
      <c r="L38" s="161"/>
      <c r="M38" s="63"/>
      <c r="N38" s="50"/>
      <c r="O38" s="99"/>
      <c r="Q38" s="161"/>
      <c r="R38" s="63"/>
      <c r="S38" s="50"/>
      <c r="T38" s="99"/>
      <c r="V38" s="161"/>
      <c r="W38" s="63"/>
      <c r="X38" s="50"/>
      <c r="Y38" s="99"/>
      <c r="AA38" s="161"/>
      <c r="AB38" s="63"/>
      <c r="AC38" s="50"/>
      <c r="AD38" s="99"/>
      <c r="AF38" s="161"/>
      <c r="AG38" s="63"/>
      <c r="AH38" s="50"/>
      <c r="AI38" s="99"/>
      <c r="AK38" s="161"/>
      <c r="AL38" s="63"/>
      <c r="AM38" s="50"/>
      <c r="AN38" s="99"/>
      <c r="AP38" s="161"/>
      <c r="AQ38" s="63"/>
      <c r="AR38" s="50"/>
      <c r="AS38" s="99"/>
      <c r="AU38" s="161"/>
      <c r="AV38" s="63"/>
      <c r="AW38" s="50"/>
      <c r="AX38" s="99"/>
      <c r="AZ38" s="161"/>
      <c r="BA38" s="63"/>
      <c r="BB38" s="50"/>
      <c r="BC38" s="99"/>
      <c r="BE38" s="161"/>
      <c r="BF38" s="63"/>
      <c r="BG38" s="50"/>
      <c r="BH38" s="99"/>
      <c r="BJ38" s="161"/>
      <c r="BK38" s="63"/>
      <c r="BL38" s="50"/>
      <c r="BM38" s="99"/>
      <c r="BO38" s="161"/>
      <c r="BP38" s="63"/>
      <c r="BQ38" s="50"/>
      <c r="BR38" s="99"/>
      <c r="BT38" s="161"/>
      <c r="BU38" s="63"/>
      <c r="BV38" s="50"/>
      <c r="BW38" s="99"/>
      <c r="BY38" s="161"/>
      <c r="BZ38" s="63"/>
      <c r="CA38" s="50"/>
      <c r="CB38" s="99"/>
      <c r="CD38" s="161"/>
      <c r="CE38" s="63"/>
      <c r="CF38" s="50"/>
      <c r="CG38" s="99"/>
      <c r="CI38" s="161"/>
      <c r="CJ38" s="63"/>
      <c r="CK38" s="50"/>
      <c r="CL38" s="99"/>
      <c r="CN38" s="161"/>
      <c r="CO38" s="63"/>
      <c r="CP38" s="50"/>
      <c r="CQ38" s="99"/>
      <c r="CS38" s="161"/>
      <c r="CT38" s="63"/>
      <c r="CU38" s="50"/>
      <c r="CV38" s="99"/>
      <c r="CX38" s="161"/>
      <c r="CY38" s="63"/>
      <c r="CZ38" s="50"/>
      <c r="DA38" s="99"/>
      <c r="DC38" s="161"/>
      <c r="DD38" s="63"/>
      <c r="DE38" s="50"/>
      <c r="DF38" s="99"/>
      <c r="DH38" s="161"/>
      <c r="DI38" s="63"/>
      <c r="DJ38" s="50"/>
      <c r="DK38" s="99"/>
      <c r="DM38" s="161"/>
      <c r="DN38" s="63"/>
      <c r="DO38" s="50"/>
      <c r="DP38" s="99"/>
      <c r="DR38" s="161"/>
      <c r="DS38" s="63"/>
      <c r="DT38" s="50"/>
      <c r="DU38" s="99"/>
      <c r="DW38" s="161"/>
    </row>
    <row r="39" spans="1:127" ht="13.5" customHeight="1">
      <c r="A39" s="160"/>
      <c r="B39" s="50"/>
      <c r="C39" s="63"/>
      <c r="D39" s="50"/>
      <c r="E39" s="99"/>
      <c r="G39" s="161"/>
      <c r="H39" s="63"/>
      <c r="I39" s="50"/>
      <c r="J39" s="99"/>
      <c r="L39" s="161"/>
      <c r="M39" s="63"/>
      <c r="N39" s="50"/>
      <c r="O39" s="99"/>
      <c r="Q39" s="161"/>
      <c r="R39" s="63"/>
      <c r="S39" s="50"/>
      <c r="T39" s="99"/>
      <c r="V39" s="161"/>
      <c r="W39" s="63"/>
      <c r="X39" s="50"/>
      <c r="Y39" s="99"/>
      <c r="AA39" s="161"/>
      <c r="AB39" s="63"/>
      <c r="AC39" s="50"/>
      <c r="AD39" s="99"/>
      <c r="AF39" s="161"/>
      <c r="AG39" s="63"/>
      <c r="AH39" s="50"/>
      <c r="AI39" s="99"/>
      <c r="AK39" s="161"/>
      <c r="AL39" s="63"/>
      <c r="AM39" s="50"/>
      <c r="AN39" s="99"/>
      <c r="AP39" s="161"/>
      <c r="AQ39" s="63"/>
      <c r="AR39" s="50"/>
      <c r="AS39" s="99"/>
      <c r="AU39" s="161"/>
      <c r="AV39" s="63"/>
      <c r="AW39" s="50"/>
      <c r="AX39" s="99"/>
      <c r="AZ39" s="161"/>
      <c r="BA39" s="63"/>
      <c r="BB39" s="50"/>
      <c r="BC39" s="99"/>
      <c r="BE39" s="161"/>
      <c r="BF39" s="63"/>
      <c r="BG39" s="50"/>
      <c r="BH39" s="99"/>
      <c r="BJ39" s="161"/>
      <c r="BK39" s="63"/>
      <c r="BL39" s="50"/>
      <c r="BM39" s="99"/>
      <c r="BO39" s="161"/>
      <c r="BP39" s="63"/>
      <c r="BQ39" s="50"/>
      <c r="BR39" s="99"/>
      <c r="BT39" s="161"/>
      <c r="BU39" s="63"/>
      <c r="BV39" s="50"/>
      <c r="BW39" s="99"/>
      <c r="BY39" s="161"/>
      <c r="BZ39" s="63"/>
      <c r="CA39" s="50"/>
      <c r="CB39" s="99"/>
      <c r="CD39" s="161"/>
      <c r="CE39" s="63"/>
      <c r="CF39" s="50"/>
      <c r="CG39" s="99"/>
      <c r="CI39" s="161"/>
      <c r="CJ39" s="63"/>
      <c r="CK39" s="50"/>
      <c r="CL39" s="99"/>
      <c r="CN39" s="161"/>
      <c r="CO39" s="63"/>
      <c r="CP39" s="50"/>
      <c r="CQ39" s="99"/>
      <c r="CS39" s="161"/>
      <c r="CT39" s="63"/>
      <c r="CU39" s="50"/>
      <c r="CV39" s="99"/>
      <c r="CX39" s="161"/>
      <c r="CY39" s="63"/>
      <c r="CZ39" s="50"/>
      <c r="DA39" s="99"/>
      <c r="DC39" s="161"/>
      <c r="DD39" s="63"/>
      <c r="DE39" s="50"/>
      <c r="DF39" s="99"/>
      <c r="DH39" s="161"/>
      <c r="DI39" s="63"/>
      <c r="DJ39" s="50"/>
      <c r="DK39" s="99"/>
      <c r="DM39" s="161"/>
      <c r="DN39" s="63"/>
      <c r="DO39" s="50"/>
      <c r="DP39" s="99"/>
      <c r="DR39" s="161"/>
      <c r="DS39" s="63"/>
      <c r="DT39" s="50"/>
      <c r="DU39" s="99"/>
      <c r="DW39" s="161"/>
    </row>
    <row r="40" spans="1:127" ht="13.5" customHeight="1">
      <c r="A40" s="160"/>
      <c r="B40" s="50"/>
      <c r="C40" s="63"/>
      <c r="D40" s="50"/>
      <c r="E40" s="99"/>
      <c r="G40" s="161"/>
      <c r="H40" s="63"/>
      <c r="I40" s="50"/>
      <c r="J40" s="99"/>
      <c r="L40" s="161"/>
      <c r="M40" s="63"/>
      <c r="N40" s="50"/>
      <c r="O40" s="99"/>
      <c r="Q40" s="161"/>
      <c r="R40" s="63"/>
      <c r="S40" s="50"/>
      <c r="T40" s="99"/>
      <c r="V40" s="161"/>
      <c r="W40" s="63"/>
      <c r="X40" s="50"/>
      <c r="Y40" s="99"/>
      <c r="AA40" s="161"/>
      <c r="AB40" s="63"/>
      <c r="AC40" s="50"/>
      <c r="AD40" s="99"/>
      <c r="AF40" s="161"/>
      <c r="AG40" s="63"/>
      <c r="AH40" s="50"/>
      <c r="AI40" s="99"/>
      <c r="AK40" s="161"/>
      <c r="AL40" s="63"/>
      <c r="AM40" s="50"/>
      <c r="AN40" s="99"/>
      <c r="AP40" s="161"/>
      <c r="AQ40" s="63"/>
      <c r="AR40" s="50"/>
      <c r="AS40" s="99"/>
      <c r="AU40" s="161"/>
      <c r="AV40" s="63"/>
      <c r="AW40" s="50"/>
      <c r="AX40" s="99"/>
      <c r="AZ40" s="161"/>
      <c r="BA40" s="63"/>
      <c r="BB40" s="50"/>
      <c r="BC40" s="99"/>
      <c r="BE40" s="161"/>
      <c r="BF40" s="63"/>
      <c r="BG40" s="50"/>
      <c r="BH40" s="99"/>
      <c r="BJ40" s="161"/>
      <c r="BK40" s="63"/>
      <c r="BL40" s="50"/>
      <c r="BM40" s="99"/>
      <c r="BO40" s="161"/>
      <c r="BP40" s="63"/>
      <c r="BQ40" s="50"/>
      <c r="BR40" s="99"/>
      <c r="BT40" s="161"/>
      <c r="BU40" s="63"/>
      <c r="BV40" s="50"/>
      <c r="BW40" s="99"/>
      <c r="BY40" s="161"/>
      <c r="BZ40" s="63"/>
      <c r="CA40" s="50"/>
      <c r="CB40" s="99"/>
      <c r="CD40" s="161"/>
      <c r="CE40" s="63"/>
      <c r="CF40" s="50"/>
      <c r="CG40" s="99"/>
      <c r="CI40" s="161"/>
      <c r="CJ40" s="63"/>
      <c r="CK40" s="50"/>
      <c r="CL40" s="99"/>
      <c r="CN40" s="161"/>
      <c r="CO40" s="63"/>
      <c r="CP40" s="50"/>
      <c r="CQ40" s="99"/>
      <c r="CS40" s="161"/>
      <c r="CT40" s="63"/>
      <c r="CU40" s="50"/>
      <c r="CV40" s="99"/>
      <c r="CX40" s="161"/>
      <c r="CY40" s="63"/>
      <c r="CZ40" s="50"/>
      <c r="DA40" s="99"/>
      <c r="DC40" s="161"/>
      <c r="DD40" s="63"/>
      <c r="DE40" s="50"/>
      <c r="DF40" s="99"/>
      <c r="DH40" s="161"/>
      <c r="DI40" s="63"/>
      <c r="DJ40" s="50"/>
      <c r="DK40" s="99"/>
      <c r="DM40" s="161"/>
      <c r="DN40" s="63"/>
      <c r="DO40" s="50"/>
      <c r="DP40" s="99"/>
      <c r="DR40" s="161"/>
      <c r="DS40" s="63"/>
      <c r="DT40" s="50"/>
      <c r="DU40" s="99"/>
      <c r="DW40" s="161"/>
    </row>
    <row r="41" spans="1:127" ht="13.5" customHeight="1">
      <c r="A41" s="160"/>
      <c r="B41" s="50"/>
      <c r="C41" s="63"/>
      <c r="D41" s="50"/>
      <c r="E41" s="99"/>
      <c r="G41" s="161"/>
      <c r="H41" s="63"/>
      <c r="I41" s="50"/>
      <c r="J41" s="99"/>
      <c r="L41" s="161"/>
      <c r="M41" s="63"/>
      <c r="N41" s="50"/>
      <c r="O41" s="99"/>
      <c r="Q41" s="161"/>
      <c r="R41" s="63"/>
      <c r="S41" s="50"/>
      <c r="T41" s="99"/>
      <c r="V41" s="161"/>
      <c r="W41" s="63"/>
      <c r="X41" s="50"/>
      <c r="Y41" s="99"/>
      <c r="AA41" s="161"/>
      <c r="AB41" s="63"/>
      <c r="AC41" s="50"/>
      <c r="AD41" s="99"/>
      <c r="AF41" s="161"/>
      <c r="AG41" s="63"/>
      <c r="AH41" s="50"/>
      <c r="AI41" s="99"/>
      <c r="AK41" s="161"/>
      <c r="AL41" s="63"/>
      <c r="AM41" s="50"/>
      <c r="AN41" s="99"/>
      <c r="AP41" s="161"/>
      <c r="AQ41" s="63"/>
      <c r="AR41" s="50"/>
      <c r="AS41" s="99"/>
      <c r="AU41" s="161"/>
      <c r="AV41" s="63"/>
      <c r="AW41" s="50"/>
      <c r="AX41" s="99"/>
      <c r="AZ41" s="161"/>
      <c r="BA41" s="63"/>
      <c r="BB41" s="50"/>
      <c r="BC41" s="99"/>
      <c r="BE41" s="161"/>
      <c r="BF41" s="63"/>
      <c r="BG41" s="50"/>
      <c r="BH41" s="99"/>
      <c r="BJ41" s="161"/>
      <c r="BK41" s="63"/>
      <c r="BL41" s="50"/>
      <c r="BM41" s="99"/>
      <c r="BO41" s="161"/>
      <c r="BP41" s="63"/>
      <c r="BQ41" s="50"/>
      <c r="BR41" s="99"/>
      <c r="BT41" s="161"/>
      <c r="BU41" s="63"/>
      <c r="BV41" s="50"/>
      <c r="BW41" s="99"/>
      <c r="BY41" s="161"/>
      <c r="BZ41" s="63"/>
      <c r="CA41" s="50"/>
      <c r="CB41" s="99"/>
      <c r="CD41" s="161"/>
      <c r="CE41" s="63"/>
      <c r="CF41" s="50"/>
      <c r="CG41" s="99"/>
      <c r="CI41" s="161"/>
      <c r="CJ41" s="63"/>
      <c r="CK41" s="50"/>
      <c r="CL41" s="99"/>
      <c r="CN41" s="161"/>
      <c r="CO41" s="63"/>
      <c r="CP41" s="50"/>
      <c r="CQ41" s="99"/>
      <c r="CS41" s="161"/>
      <c r="CT41" s="63"/>
      <c r="CU41" s="50"/>
      <c r="CV41" s="99"/>
      <c r="CX41" s="161"/>
      <c r="CY41" s="63"/>
      <c r="CZ41" s="50"/>
      <c r="DA41" s="99"/>
      <c r="DC41" s="161"/>
      <c r="DD41" s="63"/>
      <c r="DE41" s="50"/>
      <c r="DF41" s="99"/>
      <c r="DH41" s="161"/>
      <c r="DI41" s="63"/>
      <c r="DJ41" s="50"/>
      <c r="DK41" s="99"/>
      <c r="DM41" s="161"/>
      <c r="DN41" s="63"/>
      <c r="DO41" s="50"/>
      <c r="DP41" s="99"/>
      <c r="DR41" s="161"/>
      <c r="DS41" s="63"/>
      <c r="DT41" s="50"/>
      <c r="DU41" s="99"/>
      <c r="DW41" s="161"/>
    </row>
    <row r="42" spans="1:127" ht="13.5" customHeight="1">
      <c r="A42" s="160"/>
      <c r="B42" s="50"/>
      <c r="C42" s="63"/>
      <c r="D42" s="50"/>
      <c r="E42" s="99"/>
      <c r="G42" s="161"/>
      <c r="H42" s="63"/>
      <c r="I42" s="50"/>
      <c r="J42" s="99"/>
      <c r="L42" s="161"/>
      <c r="M42" s="63"/>
      <c r="N42" s="50"/>
      <c r="O42" s="99"/>
      <c r="Q42" s="161"/>
      <c r="R42" s="63"/>
      <c r="S42" s="50"/>
      <c r="T42" s="99"/>
      <c r="V42" s="161"/>
      <c r="W42" s="63"/>
      <c r="X42" s="50"/>
      <c r="Y42" s="99"/>
      <c r="AA42" s="161"/>
      <c r="AB42" s="63"/>
      <c r="AC42" s="50"/>
      <c r="AD42" s="99"/>
      <c r="AF42" s="161"/>
      <c r="AG42" s="63"/>
      <c r="AH42" s="50"/>
      <c r="AI42" s="99"/>
      <c r="AK42" s="161"/>
      <c r="AL42" s="63"/>
      <c r="AM42" s="50"/>
      <c r="AN42" s="99"/>
      <c r="AP42" s="161"/>
      <c r="AQ42" s="63"/>
      <c r="AR42" s="50"/>
      <c r="AS42" s="99"/>
      <c r="AU42" s="161"/>
      <c r="AV42" s="63"/>
      <c r="AW42" s="50"/>
      <c r="AX42" s="99"/>
      <c r="AZ42" s="161"/>
      <c r="BA42" s="63"/>
      <c r="BB42" s="50"/>
      <c r="BC42" s="99"/>
      <c r="BE42" s="161"/>
      <c r="BF42" s="63"/>
      <c r="BG42" s="50"/>
      <c r="BH42" s="99"/>
      <c r="BJ42" s="161"/>
      <c r="BK42" s="63"/>
      <c r="BL42" s="50"/>
      <c r="BM42" s="99"/>
      <c r="BO42" s="161"/>
      <c r="BP42" s="63"/>
      <c r="BQ42" s="50"/>
      <c r="BR42" s="99"/>
      <c r="BT42" s="161"/>
      <c r="BU42" s="63"/>
      <c r="BV42" s="50"/>
      <c r="BW42" s="99"/>
      <c r="BY42" s="161"/>
      <c r="BZ42" s="63"/>
      <c r="CA42" s="50"/>
      <c r="CB42" s="99"/>
      <c r="CD42" s="161"/>
      <c r="CE42" s="63"/>
      <c r="CF42" s="50"/>
      <c r="CG42" s="99"/>
      <c r="CI42" s="161"/>
      <c r="CJ42" s="63"/>
      <c r="CK42" s="50"/>
      <c r="CL42" s="99"/>
      <c r="CN42" s="161"/>
      <c r="CO42" s="63"/>
      <c r="CP42" s="50"/>
      <c r="CQ42" s="99"/>
      <c r="CS42" s="161"/>
      <c r="CT42" s="63"/>
      <c r="CU42" s="50"/>
      <c r="CV42" s="99"/>
      <c r="CX42" s="161"/>
      <c r="CY42" s="63"/>
      <c r="CZ42" s="50"/>
      <c r="DA42" s="99"/>
      <c r="DC42" s="161"/>
      <c r="DD42" s="63"/>
      <c r="DE42" s="50"/>
      <c r="DF42" s="99"/>
      <c r="DH42" s="161"/>
      <c r="DI42" s="63"/>
      <c r="DJ42" s="50"/>
      <c r="DK42" s="99"/>
      <c r="DM42" s="161"/>
      <c r="DN42" s="63"/>
      <c r="DO42" s="50"/>
      <c r="DP42" s="99"/>
      <c r="DR42" s="161"/>
      <c r="DS42" s="63"/>
      <c r="DT42" s="50"/>
      <c r="DU42" s="99"/>
      <c r="DW42" s="161"/>
    </row>
    <row r="43" spans="1:127" ht="13.5" customHeight="1">
      <c r="A43" s="160"/>
      <c r="B43" s="50"/>
      <c r="C43" s="63"/>
      <c r="D43" s="50"/>
      <c r="E43" s="99"/>
      <c r="G43" s="161"/>
      <c r="H43" s="63"/>
      <c r="I43" s="50"/>
      <c r="J43" s="99"/>
      <c r="L43" s="161"/>
      <c r="M43" s="63"/>
      <c r="N43" s="50"/>
      <c r="O43" s="99"/>
      <c r="Q43" s="161"/>
      <c r="R43" s="63"/>
      <c r="S43" s="50"/>
      <c r="T43" s="99"/>
      <c r="V43" s="161"/>
      <c r="W43" s="63"/>
      <c r="X43" s="50"/>
      <c r="Y43" s="99"/>
      <c r="AA43" s="161"/>
      <c r="AB43" s="63"/>
      <c r="AC43" s="50"/>
      <c r="AD43" s="99"/>
      <c r="AF43" s="161"/>
      <c r="AG43" s="63"/>
      <c r="AH43" s="50"/>
      <c r="AI43" s="99"/>
      <c r="AK43" s="161"/>
      <c r="AL43" s="63"/>
      <c r="AM43" s="50"/>
      <c r="AN43" s="99"/>
      <c r="AP43" s="161"/>
      <c r="AQ43" s="63"/>
      <c r="AR43" s="50"/>
      <c r="AS43" s="99"/>
      <c r="AU43" s="161"/>
      <c r="AV43" s="63"/>
      <c r="AW43" s="50"/>
      <c r="AX43" s="99"/>
      <c r="AZ43" s="161"/>
      <c r="BA43" s="63"/>
      <c r="BB43" s="50"/>
      <c r="BC43" s="99"/>
      <c r="BE43" s="161"/>
      <c r="BF43" s="63"/>
      <c r="BG43" s="50"/>
      <c r="BH43" s="99"/>
      <c r="BJ43" s="161"/>
      <c r="BK43" s="63"/>
      <c r="BL43" s="50"/>
      <c r="BM43" s="99"/>
      <c r="BO43" s="161"/>
      <c r="BP43" s="63"/>
      <c r="BQ43" s="50"/>
      <c r="BR43" s="99"/>
      <c r="BT43" s="161"/>
      <c r="BU43" s="63"/>
      <c r="BV43" s="50"/>
      <c r="BW43" s="99"/>
      <c r="BY43" s="161"/>
      <c r="BZ43" s="63"/>
      <c r="CA43" s="50"/>
      <c r="CB43" s="99"/>
      <c r="CD43" s="161"/>
      <c r="CE43" s="63"/>
      <c r="CF43" s="50"/>
      <c r="CG43" s="99"/>
      <c r="CI43" s="161"/>
      <c r="CJ43" s="63"/>
      <c r="CK43" s="50"/>
      <c r="CL43" s="99"/>
      <c r="CN43" s="161"/>
      <c r="CO43" s="63"/>
      <c r="CP43" s="50"/>
      <c r="CQ43" s="99"/>
      <c r="CS43" s="161"/>
      <c r="CT43" s="63"/>
      <c r="CU43" s="50"/>
      <c r="CV43" s="99"/>
      <c r="CX43" s="161"/>
      <c r="CY43" s="63"/>
      <c r="CZ43" s="50"/>
      <c r="DA43" s="99"/>
      <c r="DC43" s="161"/>
      <c r="DD43" s="63"/>
      <c r="DE43" s="50"/>
      <c r="DF43" s="99"/>
      <c r="DH43" s="161"/>
      <c r="DI43" s="63"/>
      <c r="DJ43" s="50"/>
      <c r="DK43" s="99"/>
      <c r="DM43" s="161"/>
      <c r="DN43" s="63"/>
      <c r="DO43" s="50"/>
      <c r="DP43" s="99"/>
      <c r="DR43" s="161"/>
      <c r="DS43" s="63"/>
      <c r="DT43" s="50"/>
      <c r="DU43" s="99"/>
      <c r="DW43" s="161"/>
    </row>
    <row r="44" spans="1:127" ht="13.5" customHeight="1">
      <c r="A44" s="160"/>
      <c r="B44" s="50"/>
      <c r="C44" s="63"/>
      <c r="D44" s="50"/>
      <c r="E44" s="99"/>
      <c r="G44" s="161"/>
      <c r="H44" s="63"/>
      <c r="I44" s="50"/>
      <c r="J44" s="99"/>
      <c r="L44" s="161"/>
      <c r="M44" s="63"/>
      <c r="N44" s="50"/>
      <c r="O44" s="99"/>
      <c r="Q44" s="161"/>
      <c r="R44" s="63"/>
      <c r="S44" s="50"/>
      <c r="T44" s="99"/>
      <c r="V44" s="161"/>
      <c r="W44" s="63"/>
      <c r="X44" s="50"/>
      <c r="Y44" s="99"/>
      <c r="AA44" s="161"/>
      <c r="AB44" s="63"/>
      <c r="AC44" s="50"/>
      <c r="AD44" s="99"/>
      <c r="AF44" s="161"/>
      <c r="AG44" s="63"/>
      <c r="AH44" s="50"/>
      <c r="AI44" s="99"/>
      <c r="AK44" s="161"/>
      <c r="AL44" s="63"/>
      <c r="AM44" s="50"/>
      <c r="AN44" s="99"/>
      <c r="AP44" s="161"/>
      <c r="AQ44" s="63"/>
      <c r="AR44" s="50"/>
      <c r="AS44" s="99"/>
      <c r="AU44" s="161"/>
      <c r="AV44" s="63"/>
      <c r="AW44" s="50"/>
      <c r="AX44" s="99"/>
      <c r="AZ44" s="161"/>
      <c r="BA44" s="63"/>
      <c r="BB44" s="50"/>
      <c r="BC44" s="99"/>
      <c r="BE44" s="161"/>
      <c r="BF44" s="63"/>
      <c r="BG44" s="50"/>
      <c r="BH44" s="99"/>
      <c r="BJ44" s="161"/>
      <c r="BK44" s="63"/>
      <c r="BL44" s="50"/>
      <c r="BM44" s="99"/>
      <c r="BO44" s="161"/>
      <c r="BP44" s="63"/>
      <c r="BQ44" s="50"/>
      <c r="BR44" s="99"/>
      <c r="BT44" s="161"/>
      <c r="BU44" s="63"/>
      <c r="BV44" s="50"/>
      <c r="BW44" s="99"/>
      <c r="BY44" s="161"/>
      <c r="BZ44" s="63"/>
      <c r="CA44" s="50"/>
      <c r="CB44" s="99"/>
      <c r="CD44" s="161"/>
      <c r="CE44" s="63"/>
      <c r="CF44" s="50"/>
      <c r="CG44" s="99"/>
      <c r="CI44" s="161"/>
      <c r="CJ44" s="63"/>
      <c r="CK44" s="50"/>
      <c r="CL44" s="99"/>
      <c r="CN44" s="161"/>
      <c r="CO44" s="63"/>
      <c r="CP44" s="50"/>
      <c r="CQ44" s="99"/>
      <c r="CS44" s="161"/>
      <c r="CT44" s="63"/>
      <c r="CU44" s="50"/>
      <c r="CV44" s="99"/>
      <c r="CX44" s="161"/>
      <c r="CY44" s="63"/>
      <c r="CZ44" s="50"/>
      <c r="DA44" s="99"/>
      <c r="DC44" s="161"/>
      <c r="DD44" s="63"/>
      <c r="DE44" s="50"/>
      <c r="DF44" s="99"/>
      <c r="DH44" s="161"/>
      <c r="DI44" s="63"/>
      <c r="DJ44" s="50"/>
      <c r="DK44" s="99"/>
      <c r="DM44" s="161"/>
      <c r="DN44" s="63"/>
      <c r="DO44" s="50"/>
      <c r="DP44" s="99"/>
      <c r="DR44" s="161"/>
      <c r="DS44" s="63"/>
      <c r="DT44" s="50"/>
      <c r="DU44" s="99"/>
      <c r="DW44" s="161"/>
    </row>
    <row r="45" spans="1:127" ht="13.5" customHeight="1">
      <c r="A45" s="160"/>
      <c r="B45" s="50"/>
      <c r="C45" s="63"/>
      <c r="D45" s="50"/>
      <c r="E45" s="99"/>
      <c r="G45" s="161"/>
      <c r="H45" s="63"/>
      <c r="I45" s="50"/>
      <c r="J45" s="99"/>
      <c r="L45" s="161"/>
      <c r="M45" s="63"/>
      <c r="N45" s="50"/>
      <c r="O45" s="99"/>
      <c r="Q45" s="161"/>
      <c r="R45" s="63"/>
      <c r="S45" s="50"/>
      <c r="T45" s="99"/>
      <c r="V45" s="161"/>
      <c r="W45" s="63"/>
      <c r="X45" s="50"/>
      <c r="Y45" s="99"/>
      <c r="AA45" s="161"/>
      <c r="AB45" s="63"/>
      <c r="AC45" s="50"/>
      <c r="AD45" s="99"/>
      <c r="AF45" s="161"/>
      <c r="AG45" s="63"/>
      <c r="AH45" s="50"/>
      <c r="AI45" s="99"/>
      <c r="AK45" s="161"/>
      <c r="AL45" s="63"/>
      <c r="AM45" s="50"/>
      <c r="AN45" s="99"/>
      <c r="AP45" s="161"/>
      <c r="AQ45" s="63"/>
      <c r="AR45" s="50"/>
      <c r="AS45" s="99"/>
      <c r="AU45" s="161"/>
      <c r="AV45" s="63"/>
      <c r="AW45" s="50"/>
      <c r="AX45" s="99"/>
      <c r="AZ45" s="161"/>
      <c r="BA45" s="63"/>
      <c r="BB45" s="50"/>
      <c r="BC45" s="99"/>
      <c r="BE45" s="161"/>
      <c r="BF45" s="63"/>
      <c r="BG45" s="50"/>
      <c r="BH45" s="99"/>
      <c r="BJ45" s="161"/>
      <c r="BK45" s="63"/>
      <c r="BL45" s="50"/>
      <c r="BM45" s="99"/>
      <c r="BO45" s="161"/>
      <c r="BP45" s="63"/>
      <c r="BQ45" s="50"/>
      <c r="BR45" s="99"/>
      <c r="BT45" s="161"/>
      <c r="BU45" s="63"/>
      <c r="BV45" s="50"/>
      <c r="BW45" s="99"/>
      <c r="BY45" s="161"/>
      <c r="BZ45" s="63"/>
      <c r="CA45" s="50"/>
      <c r="CB45" s="99"/>
      <c r="CD45" s="161"/>
      <c r="CE45" s="63"/>
      <c r="CF45" s="50"/>
      <c r="CG45" s="99"/>
      <c r="CI45" s="161"/>
      <c r="CJ45" s="63"/>
      <c r="CK45" s="50"/>
      <c r="CL45" s="99"/>
      <c r="CN45" s="161"/>
      <c r="CO45" s="63"/>
      <c r="CP45" s="50"/>
      <c r="CQ45" s="99"/>
      <c r="CS45" s="161"/>
      <c r="CT45" s="63"/>
      <c r="CU45" s="50"/>
      <c r="CV45" s="99"/>
      <c r="CX45" s="161"/>
      <c r="CY45" s="63"/>
      <c r="CZ45" s="50"/>
      <c r="DA45" s="99"/>
      <c r="DC45" s="161"/>
      <c r="DD45" s="63"/>
      <c r="DE45" s="50"/>
      <c r="DF45" s="99"/>
      <c r="DH45" s="161"/>
      <c r="DI45" s="63"/>
      <c r="DJ45" s="50"/>
      <c r="DK45" s="99"/>
      <c r="DM45" s="161"/>
      <c r="DN45" s="63"/>
      <c r="DO45" s="50"/>
      <c r="DP45" s="99"/>
      <c r="DR45" s="161"/>
      <c r="DS45" s="63"/>
      <c r="DT45" s="50"/>
      <c r="DU45" s="99"/>
      <c r="DW45" s="161"/>
    </row>
    <row r="46" spans="1:127" ht="13.5" customHeight="1">
      <c r="A46" s="160"/>
      <c r="B46" s="50"/>
      <c r="C46" s="63"/>
      <c r="D46" s="50"/>
      <c r="E46" s="99"/>
      <c r="G46" s="161"/>
      <c r="H46" s="63"/>
      <c r="I46" s="50"/>
      <c r="J46" s="99"/>
      <c r="L46" s="161"/>
      <c r="M46" s="63"/>
      <c r="N46" s="50"/>
      <c r="O46" s="99"/>
      <c r="Q46" s="161"/>
      <c r="R46" s="63"/>
      <c r="S46" s="50"/>
      <c r="T46" s="99"/>
      <c r="V46" s="161"/>
      <c r="W46" s="63"/>
      <c r="X46" s="50"/>
      <c r="Y46" s="99"/>
      <c r="AA46" s="161"/>
      <c r="AB46" s="63"/>
      <c r="AC46" s="50"/>
      <c r="AD46" s="99"/>
      <c r="AF46" s="161"/>
      <c r="AG46" s="63"/>
      <c r="AH46" s="50"/>
      <c r="AI46" s="99"/>
      <c r="AK46" s="161"/>
      <c r="AL46" s="63"/>
      <c r="AM46" s="50"/>
      <c r="AN46" s="99"/>
      <c r="AP46" s="161"/>
      <c r="AQ46" s="63"/>
      <c r="AR46" s="50"/>
      <c r="AS46" s="99"/>
      <c r="AU46" s="161"/>
      <c r="AV46" s="63"/>
      <c r="AW46" s="50"/>
      <c r="AX46" s="99"/>
      <c r="AZ46" s="161"/>
      <c r="BA46" s="63"/>
      <c r="BB46" s="50"/>
      <c r="BC46" s="99"/>
      <c r="BE46" s="161"/>
      <c r="BF46" s="63"/>
      <c r="BG46" s="50"/>
      <c r="BH46" s="99"/>
      <c r="BJ46" s="161"/>
      <c r="BK46" s="63"/>
      <c r="BL46" s="50"/>
      <c r="BM46" s="99"/>
      <c r="BO46" s="161"/>
      <c r="BP46" s="63"/>
      <c r="BQ46" s="50"/>
      <c r="BR46" s="99"/>
      <c r="BT46" s="161"/>
      <c r="BU46" s="63"/>
      <c r="BV46" s="50"/>
      <c r="BW46" s="99"/>
      <c r="BY46" s="161"/>
      <c r="BZ46" s="63"/>
      <c r="CA46" s="50"/>
      <c r="CB46" s="99"/>
      <c r="CD46" s="161"/>
      <c r="CE46" s="63"/>
      <c r="CF46" s="50"/>
      <c r="CG46" s="99"/>
      <c r="CI46" s="161"/>
      <c r="CJ46" s="63"/>
      <c r="CK46" s="50"/>
      <c r="CL46" s="99"/>
      <c r="CN46" s="161"/>
      <c r="CO46" s="63"/>
      <c r="CP46" s="50"/>
      <c r="CQ46" s="99"/>
      <c r="CS46" s="161"/>
      <c r="CT46" s="63"/>
      <c r="CU46" s="50"/>
      <c r="CV46" s="99"/>
      <c r="CX46" s="161"/>
      <c r="CY46" s="63"/>
      <c r="CZ46" s="50"/>
      <c r="DA46" s="99"/>
      <c r="DC46" s="161"/>
      <c r="DD46" s="63"/>
      <c r="DE46" s="50"/>
      <c r="DF46" s="99"/>
      <c r="DH46" s="161"/>
      <c r="DI46" s="63"/>
      <c r="DJ46" s="50"/>
      <c r="DK46" s="99"/>
      <c r="DM46" s="161"/>
      <c r="DN46" s="63"/>
      <c r="DO46" s="50"/>
      <c r="DP46" s="99"/>
      <c r="DR46" s="161"/>
      <c r="DS46" s="63"/>
      <c r="DT46" s="50"/>
      <c r="DU46" s="99"/>
      <c r="DW46" s="161"/>
    </row>
    <row r="47" spans="1:127" ht="13.5" customHeight="1">
      <c r="A47" s="160"/>
      <c r="B47" s="50"/>
      <c r="C47" s="63"/>
      <c r="D47" s="50"/>
      <c r="E47" s="99"/>
      <c r="G47" s="161"/>
      <c r="H47" s="63"/>
      <c r="I47" s="50"/>
      <c r="J47" s="99"/>
      <c r="L47" s="161"/>
      <c r="M47" s="63"/>
      <c r="N47" s="50"/>
      <c r="O47" s="99"/>
      <c r="Q47" s="161"/>
      <c r="R47" s="63"/>
      <c r="S47" s="50"/>
      <c r="T47" s="99"/>
      <c r="V47" s="161"/>
      <c r="W47" s="63"/>
      <c r="X47" s="50"/>
      <c r="Y47" s="99"/>
      <c r="AA47" s="161"/>
      <c r="AB47" s="63"/>
      <c r="AC47" s="50"/>
      <c r="AD47" s="99"/>
      <c r="AF47" s="161"/>
      <c r="AG47" s="63"/>
      <c r="AH47" s="50"/>
      <c r="AI47" s="99"/>
      <c r="AK47" s="161"/>
      <c r="AL47" s="63"/>
      <c r="AM47" s="50"/>
      <c r="AN47" s="99"/>
      <c r="AP47" s="161"/>
      <c r="AQ47" s="63"/>
      <c r="AR47" s="50"/>
      <c r="AS47" s="99"/>
      <c r="AU47" s="161"/>
      <c r="AV47" s="63"/>
      <c r="AW47" s="50"/>
      <c r="AX47" s="99"/>
      <c r="AZ47" s="161"/>
      <c r="BA47" s="63"/>
      <c r="BB47" s="50"/>
      <c r="BC47" s="99"/>
      <c r="BE47" s="161"/>
      <c r="BF47" s="63"/>
      <c r="BG47" s="50"/>
      <c r="BH47" s="99"/>
      <c r="BJ47" s="161"/>
      <c r="BK47" s="63"/>
      <c r="BL47" s="50"/>
      <c r="BM47" s="99"/>
      <c r="BO47" s="161"/>
      <c r="BP47" s="63"/>
      <c r="BQ47" s="50"/>
      <c r="BR47" s="99"/>
      <c r="BT47" s="161"/>
      <c r="BU47" s="63"/>
      <c r="BV47" s="50"/>
      <c r="BW47" s="99"/>
      <c r="BY47" s="161"/>
      <c r="BZ47" s="63"/>
      <c r="CA47" s="50"/>
      <c r="CB47" s="99"/>
      <c r="CD47" s="161"/>
      <c r="CE47" s="63"/>
      <c r="CF47" s="50"/>
      <c r="CG47" s="99"/>
      <c r="CI47" s="161"/>
      <c r="CJ47" s="63"/>
      <c r="CK47" s="50"/>
      <c r="CL47" s="99"/>
      <c r="CN47" s="161"/>
      <c r="CO47" s="63"/>
      <c r="CP47" s="50"/>
      <c r="CQ47" s="99"/>
      <c r="CS47" s="161"/>
      <c r="CT47" s="63"/>
      <c r="CU47" s="50"/>
      <c r="CV47" s="99"/>
      <c r="CX47" s="161"/>
      <c r="CY47" s="63"/>
      <c r="CZ47" s="50"/>
      <c r="DA47" s="99"/>
      <c r="DC47" s="161"/>
      <c r="DD47" s="63"/>
      <c r="DE47" s="50"/>
      <c r="DF47" s="99"/>
      <c r="DH47" s="161"/>
      <c r="DI47" s="63"/>
      <c r="DJ47" s="50"/>
      <c r="DK47" s="99"/>
      <c r="DM47" s="161"/>
      <c r="DN47" s="63"/>
      <c r="DO47" s="50"/>
      <c r="DP47" s="99"/>
      <c r="DR47" s="161"/>
      <c r="DS47" s="63"/>
      <c r="DT47" s="50"/>
      <c r="DU47" s="99"/>
      <c r="DW47" s="161"/>
    </row>
    <row r="48" spans="1:127" ht="13.5" customHeight="1">
      <c r="A48" s="160"/>
      <c r="B48" s="50"/>
      <c r="C48" s="63"/>
      <c r="D48" s="50"/>
      <c r="E48" s="99"/>
      <c r="G48" s="161"/>
      <c r="H48" s="63"/>
      <c r="I48" s="50"/>
      <c r="J48" s="99"/>
      <c r="L48" s="161"/>
      <c r="M48" s="63"/>
      <c r="N48" s="50"/>
      <c r="O48" s="99"/>
      <c r="Q48" s="161"/>
      <c r="R48" s="63"/>
      <c r="S48" s="50"/>
      <c r="T48" s="99"/>
      <c r="V48" s="161"/>
      <c r="W48" s="63"/>
      <c r="X48" s="50"/>
      <c r="Y48" s="99"/>
      <c r="AA48" s="161"/>
      <c r="AB48" s="63"/>
      <c r="AC48" s="50"/>
      <c r="AD48" s="99"/>
      <c r="AF48" s="161"/>
      <c r="AG48" s="63"/>
      <c r="AH48" s="50"/>
      <c r="AI48" s="99"/>
      <c r="AK48" s="161"/>
      <c r="AL48" s="63"/>
      <c r="AM48" s="50"/>
      <c r="AN48" s="99"/>
      <c r="AP48" s="161"/>
      <c r="AQ48" s="63"/>
      <c r="AR48" s="50"/>
      <c r="AS48" s="99"/>
      <c r="AU48" s="161"/>
      <c r="AV48" s="63"/>
      <c r="AW48" s="50"/>
      <c r="AX48" s="99"/>
      <c r="AZ48" s="161"/>
      <c r="BA48" s="63"/>
      <c r="BB48" s="50"/>
      <c r="BC48" s="99"/>
      <c r="BE48" s="161"/>
      <c r="BF48" s="63"/>
      <c r="BG48" s="50"/>
      <c r="BH48" s="99"/>
      <c r="BJ48" s="161"/>
      <c r="BK48" s="63"/>
      <c r="BL48" s="50"/>
      <c r="BM48" s="99"/>
      <c r="BO48" s="161"/>
      <c r="BP48" s="63"/>
      <c r="BQ48" s="50"/>
      <c r="BR48" s="99"/>
      <c r="BT48" s="161"/>
      <c r="BU48" s="63"/>
      <c r="BV48" s="50"/>
      <c r="BW48" s="99"/>
      <c r="BY48" s="161"/>
      <c r="BZ48" s="63"/>
      <c r="CA48" s="50"/>
      <c r="CB48" s="99"/>
      <c r="CD48" s="161"/>
      <c r="CE48" s="63"/>
      <c r="CF48" s="50"/>
      <c r="CG48" s="99"/>
      <c r="CI48" s="161"/>
      <c r="CJ48" s="63"/>
      <c r="CK48" s="50"/>
      <c r="CL48" s="99"/>
      <c r="CN48" s="161"/>
      <c r="CO48" s="63"/>
      <c r="CP48" s="50"/>
      <c r="CQ48" s="99"/>
      <c r="CS48" s="161"/>
      <c r="CT48" s="63"/>
      <c r="CU48" s="50"/>
      <c r="CV48" s="99"/>
      <c r="CX48" s="161"/>
      <c r="CY48" s="63"/>
      <c r="CZ48" s="50"/>
      <c r="DA48" s="99"/>
      <c r="DC48" s="161"/>
      <c r="DD48" s="63"/>
      <c r="DE48" s="50"/>
      <c r="DF48" s="99"/>
      <c r="DH48" s="161"/>
      <c r="DI48" s="63"/>
      <c r="DJ48" s="50"/>
      <c r="DK48" s="99"/>
      <c r="DM48" s="161"/>
      <c r="DN48" s="63"/>
      <c r="DO48" s="50"/>
      <c r="DP48" s="99"/>
      <c r="DR48" s="161"/>
      <c r="DS48" s="63"/>
      <c r="DT48" s="50"/>
      <c r="DU48" s="99"/>
      <c r="DW48" s="161"/>
    </row>
    <row r="49" spans="1:127" ht="13.5" customHeight="1">
      <c r="A49" s="160"/>
      <c r="B49" s="50"/>
      <c r="C49" s="63"/>
      <c r="D49" s="50"/>
      <c r="E49" s="99"/>
      <c r="G49" s="161"/>
      <c r="H49" s="63"/>
      <c r="I49" s="50"/>
      <c r="J49" s="99"/>
      <c r="L49" s="161"/>
      <c r="M49" s="63"/>
      <c r="N49" s="50"/>
      <c r="O49" s="99"/>
      <c r="Q49" s="161"/>
      <c r="R49" s="63"/>
      <c r="S49" s="50"/>
      <c r="T49" s="99"/>
      <c r="V49" s="161"/>
      <c r="W49" s="63"/>
      <c r="X49" s="50"/>
      <c r="Y49" s="99"/>
      <c r="AA49" s="161"/>
      <c r="AB49" s="63"/>
      <c r="AC49" s="50"/>
      <c r="AD49" s="99"/>
      <c r="AF49" s="161"/>
      <c r="AG49" s="63"/>
      <c r="AH49" s="50"/>
      <c r="AI49" s="99"/>
      <c r="AK49" s="161"/>
      <c r="AL49" s="63"/>
      <c r="AM49" s="50"/>
      <c r="AN49" s="99"/>
      <c r="AP49" s="161"/>
      <c r="AQ49" s="63"/>
      <c r="AR49" s="50"/>
      <c r="AS49" s="99"/>
      <c r="AU49" s="161"/>
      <c r="AV49" s="63"/>
      <c r="AW49" s="50"/>
      <c r="AX49" s="99"/>
      <c r="AZ49" s="161"/>
      <c r="BA49" s="63"/>
      <c r="BB49" s="50"/>
      <c r="BC49" s="99"/>
      <c r="BE49" s="161"/>
      <c r="BF49" s="63"/>
      <c r="BG49" s="50"/>
      <c r="BH49" s="99"/>
      <c r="BJ49" s="161"/>
      <c r="BK49" s="63"/>
      <c r="BL49" s="50"/>
      <c r="BM49" s="99"/>
      <c r="BO49" s="161"/>
      <c r="BP49" s="63"/>
      <c r="BQ49" s="50"/>
      <c r="BR49" s="99"/>
      <c r="BT49" s="161"/>
      <c r="BU49" s="63"/>
      <c r="BV49" s="50"/>
      <c r="BW49" s="99"/>
      <c r="BY49" s="161"/>
      <c r="BZ49" s="63"/>
      <c r="CA49" s="50"/>
      <c r="CB49" s="99"/>
      <c r="CD49" s="161"/>
      <c r="CE49" s="63"/>
      <c r="CF49" s="50"/>
      <c r="CG49" s="99"/>
      <c r="CI49" s="161"/>
      <c r="CJ49" s="63"/>
      <c r="CK49" s="50"/>
      <c r="CL49" s="99"/>
      <c r="CN49" s="161"/>
      <c r="CO49" s="63"/>
      <c r="CP49" s="50"/>
      <c r="CQ49" s="99"/>
      <c r="CS49" s="161"/>
      <c r="CT49" s="63"/>
      <c r="CU49" s="50"/>
      <c r="CV49" s="99"/>
      <c r="CX49" s="161"/>
      <c r="CY49" s="63"/>
      <c r="CZ49" s="50"/>
      <c r="DA49" s="99"/>
      <c r="DC49" s="161"/>
      <c r="DD49" s="63"/>
      <c r="DE49" s="50"/>
      <c r="DF49" s="99"/>
      <c r="DH49" s="161"/>
      <c r="DI49" s="63"/>
      <c r="DJ49" s="50"/>
      <c r="DK49" s="99"/>
      <c r="DM49" s="161"/>
      <c r="DN49" s="63"/>
      <c r="DO49" s="50"/>
      <c r="DP49" s="99"/>
      <c r="DR49" s="161"/>
      <c r="DS49" s="63"/>
      <c r="DT49" s="50"/>
      <c r="DU49" s="99"/>
      <c r="DW49" s="161"/>
    </row>
    <row r="50" spans="1:127" ht="13.5" customHeight="1">
      <c r="A50" s="160"/>
      <c r="B50" s="50"/>
      <c r="C50" s="63"/>
      <c r="D50" s="50"/>
      <c r="E50" s="99"/>
      <c r="G50" s="161"/>
      <c r="H50" s="63"/>
      <c r="I50" s="50"/>
      <c r="J50" s="99"/>
      <c r="L50" s="161"/>
      <c r="M50" s="63"/>
      <c r="N50" s="50"/>
      <c r="O50" s="99"/>
      <c r="Q50" s="161"/>
      <c r="R50" s="63"/>
      <c r="S50" s="50"/>
      <c r="T50" s="99"/>
      <c r="V50" s="161"/>
      <c r="W50" s="63"/>
      <c r="X50" s="50"/>
      <c r="Y50" s="99"/>
      <c r="AA50" s="161"/>
      <c r="AB50" s="63"/>
      <c r="AC50" s="50"/>
      <c r="AD50" s="99"/>
      <c r="AF50" s="161"/>
      <c r="AG50" s="63"/>
      <c r="AH50" s="50"/>
      <c r="AI50" s="99"/>
      <c r="AK50" s="161"/>
      <c r="AL50" s="63"/>
      <c r="AM50" s="50"/>
      <c r="AN50" s="99"/>
      <c r="AP50" s="161"/>
      <c r="AQ50" s="63"/>
      <c r="AR50" s="50"/>
      <c r="AS50" s="99"/>
      <c r="AU50" s="161"/>
      <c r="AV50" s="63"/>
      <c r="AW50" s="50"/>
      <c r="AX50" s="99"/>
      <c r="AZ50" s="161"/>
      <c r="BA50" s="63"/>
      <c r="BB50" s="50"/>
      <c r="BC50" s="99"/>
      <c r="BE50" s="161"/>
      <c r="BF50" s="63"/>
      <c r="BG50" s="50"/>
      <c r="BH50" s="99"/>
      <c r="BJ50" s="161"/>
      <c r="BK50" s="63"/>
      <c r="BL50" s="50"/>
      <c r="BM50" s="99"/>
      <c r="BO50" s="161"/>
      <c r="BP50" s="63"/>
      <c r="BQ50" s="50"/>
      <c r="BR50" s="99"/>
      <c r="BT50" s="161"/>
      <c r="BU50" s="63"/>
      <c r="BV50" s="50"/>
      <c r="BW50" s="99"/>
      <c r="BY50" s="161"/>
      <c r="BZ50" s="63"/>
      <c r="CA50" s="50"/>
      <c r="CB50" s="99"/>
      <c r="CD50" s="161"/>
      <c r="CE50" s="63"/>
      <c r="CF50" s="50"/>
      <c r="CG50" s="99"/>
      <c r="CI50" s="161"/>
      <c r="CJ50" s="63"/>
      <c r="CK50" s="50"/>
      <c r="CL50" s="99"/>
      <c r="CN50" s="161"/>
      <c r="CO50" s="63"/>
      <c r="CP50" s="50"/>
      <c r="CQ50" s="99"/>
      <c r="CS50" s="161"/>
      <c r="CT50" s="63"/>
      <c r="CU50" s="50"/>
      <c r="CV50" s="99"/>
      <c r="CX50" s="161"/>
      <c r="CY50" s="63"/>
      <c r="CZ50" s="50"/>
      <c r="DA50" s="99"/>
      <c r="DC50" s="161"/>
      <c r="DD50" s="63"/>
      <c r="DE50" s="50"/>
      <c r="DF50" s="99"/>
      <c r="DH50" s="161"/>
      <c r="DI50" s="63"/>
      <c r="DJ50" s="50"/>
      <c r="DK50" s="99"/>
      <c r="DM50" s="161"/>
      <c r="DN50" s="63"/>
      <c r="DO50" s="50"/>
      <c r="DP50" s="99"/>
      <c r="DR50" s="161"/>
      <c r="DS50" s="63"/>
      <c r="DT50" s="50"/>
      <c r="DU50" s="99"/>
      <c r="DW50" s="161"/>
    </row>
    <row r="51" spans="1:127" ht="13.5" customHeight="1">
      <c r="A51" s="160"/>
      <c r="B51" s="50"/>
      <c r="C51" s="63"/>
      <c r="D51" s="50"/>
      <c r="E51" s="99"/>
      <c r="G51" s="161"/>
      <c r="H51" s="63"/>
      <c r="I51" s="50"/>
      <c r="J51" s="99"/>
      <c r="L51" s="161"/>
      <c r="M51" s="63"/>
      <c r="N51" s="50"/>
      <c r="O51" s="99"/>
      <c r="Q51" s="161"/>
      <c r="R51" s="63"/>
      <c r="S51" s="50"/>
      <c r="T51" s="99"/>
      <c r="V51" s="161"/>
      <c r="W51" s="63"/>
      <c r="X51" s="50"/>
      <c r="Y51" s="99"/>
      <c r="AA51" s="161"/>
      <c r="AB51" s="63"/>
      <c r="AC51" s="50"/>
      <c r="AD51" s="99"/>
      <c r="AF51" s="161"/>
      <c r="AG51" s="63"/>
      <c r="AH51" s="50"/>
      <c r="AI51" s="99"/>
      <c r="AK51" s="161"/>
      <c r="AL51" s="63"/>
      <c r="AM51" s="50"/>
      <c r="AN51" s="99"/>
      <c r="AP51" s="161"/>
      <c r="AQ51" s="63"/>
      <c r="AR51" s="50"/>
      <c r="AS51" s="99"/>
      <c r="AU51" s="161"/>
      <c r="AV51" s="63"/>
      <c r="AW51" s="50"/>
      <c r="AX51" s="99"/>
      <c r="AZ51" s="161"/>
      <c r="BA51" s="63"/>
      <c r="BB51" s="50"/>
      <c r="BC51" s="99"/>
      <c r="BE51" s="161"/>
      <c r="BF51" s="63"/>
      <c r="BG51" s="50"/>
      <c r="BH51" s="99"/>
      <c r="BJ51" s="161"/>
      <c r="BK51" s="63"/>
      <c r="BL51" s="50"/>
      <c r="BM51" s="99"/>
      <c r="BO51" s="161"/>
      <c r="BP51" s="63"/>
      <c r="BQ51" s="50"/>
      <c r="BR51" s="99"/>
      <c r="BT51" s="161"/>
      <c r="BU51" s="63"/>
      <c r="BV51" s="50"/>
      <c r="BW51" s="99"/>
      <c r="BY51" s="161"/>
      <c r="BZ51" s="63"/>
      <c r="CA51" s="50"/>
      <c r="CB51" s="99"/>
      <c r="CD51" s="161"/>
      <c r="CE51" s="63"/>
      <c r="CF51" s="50"/>
      <c r="CG51" s="99"/>
      <c r="CI51" s="161"/>
      <c r="CJ51" s="63"/>
      <c r="CK51" s="50"/>
      <c r="CL51" s="99"/>
      <c r="CN51" s="161"/>
      <c r="CO51" s="63"/>
      <c r="CP51" s="50"/>
      <c r="CQ51" s="99"/>
      <c r="CS51" s="161"/>
      <c r="CT51" s="63"/>
      <c r="CU51" s="50"/>
      <c r="CV51" s="99"/>
      <c r="CX51" s="161"/>
      <c r="CY51" s="63"/>
      <c r="CZ51" s="50"/>
      <c r="DA51" s="99"/>
      <c r="DC51" s="161"/>
      <c r="DD51" s="63"/>
      <c r="DE51" s="50"/>
      <c r="DF51" s="99"/>
      <c r="DH51" s="161"/>
      <c r="DI51" s="63"/>
      <c r="DJ51" s="50"/>
      <c r="DK51" s="99"/>
      <c r="DM51" s="161"/>
      <c r="DN51" s="63"/>
      <c r="DO51" s="50"/>
      <c r="DP51" s="99"/>
      <c r="DR51" s="161"/>
      <c r="DS51" s="63"/>
      <c r="DT51" s="50"/>
      <c r="DU51" s="99"/>
      <c r="DW51" s="161"/>
    </row>
    <row r="52" spans="1:127" ht="13.5" customHeight="1">
      <c r="A52" s="160"/>
      <c r="B52" s="50"/>
      <c r="C52" s="63"/>
      <c r="D52" s="50"/>
      <c r="E52" s="99"/>
      <c r="G52" s="161"/>
      <c r="H52" s="63"/>
      <c r="I52" s="50"/>
      <c r="J52" s="99"/>
      <c r="L52" s="161"/>
      <c r="M52" s="63"/>
      <c r="N52" s="50"/>
      <c r="O52" s="99"/>
      <c r="Q52" s="161"/>
      <c r="R52" s="63"/>
      <c r="S52" s="50"/>
      <c r="T52" s="99"/>
      <c r="V52" s="161"/>
      <c r="W52" s="63"/>
      <c r="X52" s="50"/>
      <c r="Y52" s="99"/>
      <c r="AA52" s="161"/>
      <c r="AB52" s="63"/>
      <c r="AC52" s="50"/>
      <c r="AD52" s="99"/>
      <c r="AF52" s="161"/>
      <c r="AG52" s="63"/>
      <c r="AH52" s="50"/>
      <c r="AI52" s="99"/>
      <c r="AK52" s="161"/>
      <c r="AL52" s="63"/>
      <c r="AM52" s="50"/>
      <c r="AN52" s="99"/>
      <c r="AP52" s="161"/>
      <c r="AQ52" s="63"/>
      <c r="AR52" s="50"/>
      <c r="AS52" s="99"/>
      <c r="AU52" s="161"/>
      <c r="AV52" s="63"/>
      <c r="AW52" s="50"/>
      <c r="AX52" s="99"/>
      <c r="AZ52" s="161"/>
      <c r="BA52" s="63"/>
      <c r="BB52" s="50"/>
      <c r="BC52" s="99"/>
      <c r="BE52" s="161"/>
      <c r="BF52" s="63"/>
      <c r="BG52" s="50"/>
      <c r="BH52" s="99"/>
      <c r="BJ52" s="161"/>
      <c r="BK52" s="63"/>
      <c r="BL52" s="50"/>
      <c r="BM52" s="99"/>
      <c r="BO52" s="161"/>
      <c r="BP52" s="63"/>
      <c r="BQ52" s="50"/>
      <c r="BR52" s="99"/>
      <c r="BT52" s="161"/>
      <c r="BU52" s="63"/>
      <c r="BV52" s="50"/>
      <c r="BW52" s="99"/>
      <c r="BY52" s="161"/>
      <c r="BZ52" s="63"/>
      <c r="CA52" s="50"/>
      <c r="CB52" s="99"/>
      <c r="CD52" s="161"/>
      <c r="CE52" s="63"/>
      <c r="CF52" s="50"/>
      <c r="CG52" s="99"/>
      <c r="CI52" s="161"/>
      <c r="CJ52" s="63"/>
      <c r="CK52" s="50"/>
      <c r="CL52" s="99"/>
      <c r="CN52" s="161"/>
      <c r="CO52" s="63"/>
      <c r="CP52" s="50"/>
      <c r="CQ52" s="99"/>
      <c r="CS52" s="161"/>
      <c r="CT52" s="63"/>
      <c r="CU52" s="50"/>
      <c r="CV52" s="99"/>
      <c r="CX52" s="161"/>
      <c r="CY52" s="63"/>
      <c r="CZ52" s="50"/>
      <c r="DA52" s="99"/>
      <c r="DC52" s="161"/>
      <c r="DD52" s="63"/>
      <c r="DE52" s="50"/>
      <c r="DF52" s="99"/>
      <c r="DH52" s="161"/>
      <c r="DI52" s="63"/>
      <c r="DJ52" s="50"/>
      <c r="DK52" s="99"/>
      <c r="DM52" s="161"/>
      <c r="DN52" s="63"/>
      <c r="DO52" s="50"/>
      <c r="DP52" s="99"/>
      <c r="DR52" s="161"/>
      <c r="DS52" s="63"/>
      <c r="DT52" s="50"/>
      <c r="DU52" s="99"/>
      <c r="DW52" s="161"/>
    </row>
    <row r="53" spans="1:127" ht="13.5" customHeight="1">
      <c r="A53" s="160"/>
      <c r="B53" s="50"/>
      <c r="C53" s="63"/>
      <c r="D53" s="50"/>
      <c r="E53" s="99"/>
      <c r="G53" s="161"/>
      <c r="H53" s="63"/>
      <c r="I53" s="50"/>
      <c r="J53" s="99"/>
      <c r="L53" s="161"/>
      <c r="M53" s="63"/>
      <c r="N53" s="50"/>
      <c r="O53" s="99"/>
      <c r="Q53" s="161"/>
      <c r="R53" s="63"/>
      <c r="S53" s="50"/>
      <c r="T53" s="99"/>
      <c r="V53" s="161"/>
      <c r="W53" s="63"/>
      <c r="X53" s="50"/>
      <c r="Y53" s="99"/>
      <c r="AA53" s="161"/>
      <c r="AB53" s="63"/>
      <c r="AC53" s="50"/>
      <c r="AD53" s="99"/>
      <c r="AF53" s="161"/>
      <c r="AG53" s="63"/>
      <c r="AH53" s="50"/>
      <c r="AI53" s="99"/>
      <c r="AK53" s="161"/>
      <c r="AL53" s="63"/>
      <c r="AM53" s="50"/>
      <c r="AN53" s="99"/>
      <c r="AP53" s="161"/>
      <c r="AQ53" s="63"/>
      <c r="AR53" s="50"/>
      <c r="AS53" s="99"/>
      <c r="AU53" s="161"/>
      <c r="AV53" s="63"/>
      <c r="AW53" s="50"/>
      <c r="AX53" s="99"/>
      <c r="AZ53" s="161"/>
      <c r="BA53" s="63"/>
      <c r="BB53" s="50"/>
      <c r="BC53" s="99"/>
      <c r="BE53" s="161"/>
      <c r="BF53" s="63"/>
      <c r="BG53" s="50"/>
      <c r="BH53" s="99"/>
      <c r="BJ53" s="161"/>
      <c r="BK53" s="63"/>
      <c r="BL53" s="50"/>
      <c r="BM53" s="99"/>
      <c r="BO53" s="161"/>
      <c r="BP53" s="63"/>
      <c r="BQ53" s="50"/>
      <c r="BR53" s="99"/>
      <c r="BT53" s="161"/>
      <c r="BU53" s="63"/>
      <c r="BV53" s="50"/>
      <c r="BW53" s="99"/>
      <c r="BY53" s="161"/>
      <c r="BZ53" s="63"/>
      <c r="CA53" s="50"/>
      <c r="CB53" s="99"/>
      <c r="CD53" s="161"/>
      <c r="CE53" s="63"/>
      <c r="CF53" s="50"/>
      <c r="CG53" s="99"/>
      <c r="CI53" s="161"/>
      <c r="CJ53" s="63"/>
      <c r="CK53" s="50"/>
      <c r="CL53" s="99"/>
      <c r="CN53" s="161"/>
      <c r="CO53" s="63"/>
      <c r="CP53" s="50"/>
      <c r="CQ53" s="99"/>
      <c r="CS53" s="161"/>
      <c r="CT53" s="63"/>
      <c r="CU53" s="50"/>
      <c r="CV53" s="99"/>
      <c r="CX53" s="161"/>
      <c r="CY53" s="63"/>
      <c r="CZ53" s="50"/>
      <c r="DA53" s="99"/>
      <c r="DC53" s="161"/>
      <c r="DD53" s="63"/>
      <c r="DE53" s="50"/>
      <c r="DF53" s="99"/>
      <c r="DH53" s="161"/>
      <c r="DI53" s="63"/>
      <c r="DJ53" s="50"/>
      <c r="DK53" s="99"/>
      <c r="DM53" s="161"/>
      <c r="DN53" s="63"/>
      <c r="DO53" s="50"/>
      <c r="DP53" s="99"/>
      <c r="DR53" s="161"/>
      <c r="DS53" s="63"/>
      <c r="DT53" s="50"/>
      <c r="DU53" s="99"/>
      <c r="DW53" s="161"/>
    </row>
    <row r="54" spans="1:127" ht="13.5" customHeight="1">
      <c r="A54" s="160"/>
      <c r="B54" s="50"/>
      <c r="C54" s="63"/>
      <c r="D54" s="50"/>
      <c r="E54" s="99"/>
      <c r="G54" s="161"/>
      <c r="H54" s="63"/>
      <c r="I54" s="50"/>
      <c r="J54" s="99"/>
      <c r="L54" s="161"/>
      <c r="M54" s="63"/>
      <c r="N54" s="50"/>
      <c r="O54" s="99"/>
      <c r="Q54" s="161"/>
      <c r="R54" s="63"/>
      <c r="S54" s="50"/>
      <c r="T54" s="99"/>
      <c r="V54" s="161"/>
      <c r="W54" s="63"/>
      <c r="X54" s="50"/>
      <c r="Y54" s="99"/>
      <c r="AA54" s="161"/>
      <c r="AB54" s="63"/>
      <c r="AC54" s="50"/>
      <c r="AD54" s="99"/>
      <c r="AF54" s="161"/>
      <c r="AG54" s="63"/>
      <c r="AH54" s="50"/>
      <c r="AI54" s="99"/>
      <c r="AK54" s="161"/>
      <c r="AL54" s="63"/>
      <c r="AM54" s="50"/>
      <c r="AN54" s="99"/>
      <c r="AP54" s="161"/>
      <c r="AQ54" s="63"/>
      <c r="AR54" s="50"/>
      <c r="AS54" s="99"/>
      <c r="AU54" s="161"/>
      <c r="AV54" s="63"/>
      <c r="AW54" s="50"/>
      <c r="AX54" s="99"/>
      <c r="AZ54" s="161"/>
      <c r="BA54" s="63"/>
      <c r="BB54" s="50"/>
      <c r="BC54" s="99"/>
      <c r="BE54" s="161"/>
      <c r="BF54" s="63"/>
      <c r="BG54" s="50"/>
      <c r="BH54" s="99"/>
      <c r="BJ54" s="161"/>
      <c r="BK54" s="63"/>
      <c r="BL54" s="50"/>
      <c r="BM54" s="99"/>
      <c r="BO54" s="161"/>
      <c r="BP54" s="63"/>
      <c r="BQ54" s="50"/>
      <c r="BR54" s="99"/>
      <c r="BT54" s="161"/>
      <c r="BU54" s="63"/>
      <c r="BV54" s="50"/>
      <c r="BW54" s="99"/>
      <c r="BY54" s="161"/>
      <c r="BZ54" s="63"/>
      <c r="CA54" s="50"/>
      <c r="CB54" s="99"/>
      <c r="CD54" s="161"/>
      <c r="CE54" s="63"/>
      <c r="CF54" s="50"/>
      <c r="CG54" s="99"/>
      <c r="CI54" s="161"/>
      <c r="CJ54" s="63"/>
      <c r="CK54" s="50"/>
      <c r="CL54" s="99"/>
      <c r="CN54" s="161"/>
      <c r="CO54" s="63"/>
      <c r="CP54" s="50"/>
      <c r="CQ54" s="99"/>
      <c r="CS54" s="161"/>
      <c r="CT54" s="63"/>
      <c r="CU54" s="50"/>
      <c r="CV54" s="99"/>
      <c r="CX54" s="161"/>
      <c r="CY54" s="63"/>
      <c r="CZ54" s="50"/>
      <c r="DA54" s="99"/>
      <c r="DC54" s="161"/>
      <c r="DD54" s="63"/>
      <c r="DE54" s="50"/>
      <c r="DF54" s="99"/>
      <c r="DH54" s="161"/>
      <c r="DI54" s="63"/>
      <c r="DJ54" s="50"/>
      <c r="DK54" s="99"/>
      <c r="DM54" s="161"/>
      <c r="DN54" s="63"/>
      <c r="DO54" s="50"/>
      <c r="DP54" s="99"/>
      <c r="DR54" s="161"/>
      <c r="DS54" s="63"/>
      <c r="DT54" s="50"/>
      <c r="DU54" s="99"/>
      <c r="DW54" s="161"/>
    </row>
    <row r="55" spans="1:127" ht="13.5" customHeight="1">
      <c r="A55" s="160"/>
      <c r="B55" s="50"/>
      <c r="C55" s="63"/>
      <c r="D55" s="50"/>
      <c r="E55" s="99"/>
      <c r="G55" s="161"/>
      <c r="H55" s="63"/>
      <c r="I55" s="50"/>
      <c r="J55" s="99"/>
      <c r="L55" s="161"/>
      <c r="M55" s="63"/>
      <c r="N55" s="50"/>
      <c r="O55" s="99"/>
      <c r="Q55" s="161"/>
      <c r="R55" s="63"/>
      <c r="S55" s="50"/>
      <c r="T55" s="99"/>
      <c r="V55" s="161"/>
      <c r="W55" s="63"/>
      <c r="X55" s="50"/>
      <c r="Y55" s="99"/>
      <c r="AA55" s="161"/>
      <c r="AB55" s="63"/>
      <c r="AC55" s="50"/>
      <c r="AD55" s="99"/>
      <c r="AF55" s="161"/>
      <c r="AG55" s="63"/>
      <c r="AH55" s="50"/>
      <c r="AI55" s="99"/>
      <c r="AK55" s="161"/>
      <c r="AL55" s="63"/>
      <c r="AM55" s="50"/>
      <c r="AN55" s="99"/>
      <c r="AP55" s="161"/>
      <c r="AQ55" s="63"/>
      <c r="AR55" s="50"/>
      <c r="AS55" s="99"/>
      <c r="AU55" s="161"/>
      <c r="AV55" s="63"/>
      <c r="AW55" s="50"/>
      <c r="AX55" s="99"/>
      <c r="AZ55" s="161"/>
      <c r="BA55" s="63"/>
      <c r="BB55" s="50"/>
      <c r="BC55" s="99"/>
      <c r="BE55" s="161"/>
      <c r="BF55" s="63"/>
      <c r="BG55" s="50"/>
      <c r="BH55" s="99"/>
      <c r="BJ55" s="161"/>
      <c r="BK55" s="63"/>
      <c r="BL55" s="50"/>
      <c r="BM55" s="99"/>
      <c r="BO55" s="161"/>
      <c r="BP55" s="63"/>
      <c r="BQ55" s="50"/>
      <c r="BR55" s="99"/>
      <c r="BT55" s="161"/>
      <c r="BU55" s="63"/>
      <c r="BV55" s="50"/>
      <c r="BW55" s="99"/>
      <c r="BY55" s="161"/>
      <c r="BZ55" s="63"/>
      <c r="CA55" s="50"/>
      <c r="CB55" s="99"/>
      <c r="CD55" s="161"/>
      <c r="CE55" s="63"/>
      <c r="CF55" s="50"/>
      <c r="CG55" s="99"/>
      <c r="CI55" s="161"/>
      <c r="CJ55" s="63"/>
      <c r="CK55" s="50"/>
      <c r="CL55" s="99"/>
      <c r="CN55" s="161"/>
      <c r="CO55" s="63"/>
      <c r="CP55" s="50"/>
      <c r="CQ55" s="99"/>
      <c r="CS55" s="161"/>
      <c r="CT55" s="63"/>
      <c r="CU55" s="50"/>
      <c r="CV55" s="99"/>
      <c r="CX55" s="161"/>
      <c r="CY55" s="63"/>
      <c r="CZ55" s="50"/>
      <c r="DA55" s="99"/>
      <c r="DC55" s="161"/>
      <c r="DD55" s="63"/>
      <c r="DE55" s="50"/>
      <c r="DF55" s="99"/>
      <c r="DH55" s="161"/>
      <c r="DI55" s="63"/>
      <c r="DJ55" s="50"/>
      <c r="DK55" s="99"/>
      <c r="DM55" s="161"/>
      <c r="DN55" s="63"/>
      <c r="DO55" s="50"/>
      <c r="DP55" s="99"/>
      <c r="DR55" s="161"/>
      <c r="DS55" s="63"/>
      <c r="DT55" s="50"/>
      <c r="DU55" s="99"/>
      <c r="DW55" s="161"/>
    </row>
    <row r="56" spans="1:127" ht="13.5" customHeight="1">
      <c r="A56" s="160"/>
      <c r="B56" s="50"/>
      <c r="C56" s="63"/>
      <c r="D56" s="50"/>
      <c r="E56" s="99"/>
      <c r="G56" s="161"/>
      <c r="H56" s="63"/>
      <c r="I56" s="50"/>
      <c r="J56" s="99"/>
      <c r="L56" s="161"/>
      <c r="M56" s="63"/>
      <c r="N56" s="50"/>
      <c r="O56" s="99"/>
      <c r="Q56" s="161"/>
      <c r="R56" s="63"/>
      <c r="S56" s="50"/>
      <c r="T56" s="99"/>
      <c r="V56" s="161"/>
      <c r="W56" s="63"/>
      <c r="X56" s="50"/>
      <c r="Y56" s="99"/>
      <c r="AA56" s="161"/>
      <c r="AB56" s="63"/>
      <c r="AC56" s="50"/>
      <c r="AD56" s="99"/>
      <c r="AF56" s="161"/>
      <c r="AG56" s="63"/>
      <c r="AH56" s="50"/>
      <c r="AI56" s="99"/>
      <c r="AK56" s="161"/>
      <c r="AL56" s="63"/>
      <c r="AM56" s="50"/>
      <c r="AN56" s="99"/>
      <c r="AP56" s="161"/>
      <c r="AQ56" s="63"/>
      <c r="AR56" s="50"/>
      <c r="AS56" s="99"/>
      <c r="AU56" s="161"/>
      <c r="AV56" s="63"/>
      <c r="AW56" s="50"/>
      <c r="AX56" s="99"/>
      <c r="AZ56" s="161"/>
      <c r="BA56" s="63"/>
      <c r="BB56" s="50"/>
      <c r="BC56" s="99"/>
      <c r="BE56" s="161"/>
      <c r="BF56" s="63"/>
      <c r="BG56" s="50"/>
      <c r="BH56" s="99"/>
      <c r="BJ56" s="161"/>
      <c r="BK56" s="63"/>
      <c r="BL56" s="50"/>
      <c r="BM56" s="99"/>
      <c r="BO56" s="161"/>
      <c r="BP56" s="63"/>
      <c r="BQ56" s="50"/>
      <c r="BR56" s="99"/>
      <c r="BT56" s="161"/>
      <c r="BU56" s="63"/>
      <c r="BV56" s="50"/>
      <c r="BW56" s="99"/>
      <c r="BY56" s="161"/>
      <c r="BZ56" s="63"/>
      <c r="CA56" s="50"/>
      <c r="CB56" s="99"/>
      <c r="CD56" s="161"/>
      <c r="CE56" s="63"/>
      <c r="CF56" s="50"/>
      <c r="CG56" s="99"/>
      <c r="CI56" s="161"/>
      <c r="CJ56" s="63"/>
      <c r="CK56" s="50"/>
      <c r="CL56" s="99"/>
      <c r="CN56" s="161"/>
      <c r="CO56" s="63"/>
      <c r="CP56" s="50"/>
      <c r="CQ56" s="99"/>
      <c r="CS56" s="161"/>
      <c r="CT56" s="63"/>
      <c r="CU56" s="50"/>
      <c r="CV56" s="99"/>
      <c r="CX56" s="161"/>
      <c r="CY56" s="63"/>
      <c r="CZ56" s="50"/>
      <c r="DA56" s="99"/>
      <c r="DC56" s="161"/>
      <c r="DD56" s="63"/>
      <c r="DE56" s="50"/>
      <c r="DF56" s="99"/>
      <c r="DH56" s="161"/>
      <c r="DI56" s="63"/>
      <c r="DJ56" s="50"/>
      <c r="DK56" s="99"/>
      <c r="DM56" s="161"/>
      <c r="DN56" s="63"/>
      <c r="DO56" s="50"/>
      <c r="DP56" s="99"/>
      <c r="DR56" s="161"/>
      <c r="DS56" s="63"/>
      <c r="DT56" s="50"/>
      <c r="DU56" s="99"/>
      <c r="DW56" s="161"/>
    </row>
    <row r="57" spans="1:127" ht="13.5" customHeight="1">
      <c r="A57" s="160"/>
      <c r="B57" s="50"/>
      <c r="C57" s="63"/>
      <c r="D57" s="50"/>
      <c r="E57" s="99"/>
      <c r="G57" s="161"/>
      <c r="H57" s="63"/>
      <c r="I57" s="50"/>
      <c r="J57" s="99"/>
      <c r="L57" s="161"/>
      <c r="M57" s="63"/>
      <c r="N57" s="50"/>
      <c r="O57" s="99"/>
      <c r="Q57" s="161"/>
      <c r="R57" s="63"/>
      <c r="S57" s="50"/>
      <c r="T57" s="99"/>
      <c r="V57" s="161"/>
      <c r="W57" s="63"/>
      <c r="X57" s="50"/>
      <c r="Y57" s="99"/>
      <c r="AA57" s="161"/>
      <c r="AB57" s="63"/>
      <c r="AC57" s="50"/>
      <c r="AD57" s="99"/>
      <c r="AF57" s="161"/>
      <c r="AG57" s="63"/>
      <c r="AH57" s="50"/>
      <c r="AI57" s="99"/>
      <c r="AK57" s="161"/>
      <c r="AL57" s="63"/>
      <c r="AM57" s="50"/>
      <c r="AN57" s="99"/>
      <c r="AP57" s="161"/>
      <c r="AQ57" s="63"/>
      <c r="AR57" s="50"/>
      <c r="AS57" s="99"/>
      <c r="AU57" s="161"/>
      <c r="AV57" s="63"/>
      <c r="AW57" s="50"/>
      <c r="AX57" s="99"/>
      <c r="AZ57" s="161"/>
      <c r="BA57" s="63"/>
      <c r="BB57" s="50"/>
      <c r="BC57" s="99"/>
      <c r="BE57" s="161"/>
      <c r="BF57" s="63"/>
      <c r="BG57" s="50"/>
      <c r="BH57" s="99"/>
      <c r="BJ57" s="161"/>
      <c r="BK57" s="63"/>
      <c r="BL57" s="50"/>
      <c r="BM57" s="99"/>
      <c r="BO57" s="161"/>
      <c r="BP57" s="63"/>
      <c r="BQ57" s="50"/>
      <c r="BR57" s="99"/>
      <c r="BT57" s="161"/>
      <c r="BU57" s="63"/>
      <c r="BV57" s="50"/>
      <c r="BW57" s="99"/>
      <c r="BY57" s="161"/>
      <c r="BZ57" s="63"/>
      <c r="CA57" s="50"/>
      <c r="CB57" s="99"/>
      <c r="CD57" s="161"/>
      <c r="CE57" s="63"/>
      <c r="CF57" s="50"/>
      <c r="CG57" s="99"/>
      <c r="CI57" s="161"/>
      <c r="CJ57" s="63"/>
      <c r="CK57" s="50"/>
      <c r="CL57" s="99"/>
      <c r="CN57" s="161"/>
      <c r="CO57" s="63"/>
      <c r="CP57" s="50"/>
      <c r="CQ57" s="99"/>
      <c r="CS57" s="161"/>
      <c r="CT57" s="63"/>
      <c r="CU57" s="50"/>
      <c r="CV57" s="99"/>
      <c r="CX57" s="161"/>
      <c r="CY57" s="63"/>
      <c r="CZ57" s="50"/>
      <c r="DA57" s="99"/>
      <c r="DC57" s="161"/>
      <c r="DD57" s="63"/>
      <c r="DE57" s="50"/>
      <c r="DF57" s="99"/>
      <c r="DH57" s="161"/>
      <c r="DI57" s="63"/>
      <c r="DJ57" s="50"/>
      <c r="DK57" s="99"/>
      <c r="DM57" s="161"/>
      <c r="DN57" s="63"/>
      <c r="DO57" s="50"/>
      <c r="DP57" s="99"/>
      <c r="DR57" s="161"/>
      <c r="DS57" s="63"/>
      <c r="DT57" s="50"/>
      <c r="DU57" s="99"/>
      <c r="DW57" s="161"/>
    </row>
    <row r="58" spans="1:127" ht="13.5" customHeight="1">
      <c r="A58" s="160"/>
      <c r="B58" s="50"/>
      <c r="C58" s="63"/>
      <c r="D58" s="50"/>
      <c r="E58" s="99"/>
      <c r="G58" s="161"/>
      <c r="H58" s="63"/>
      <c r="I58" s="50"/>
      <c r="J58" s="99"/>
      <c r="L58" s="161"/>
      <c r="M58" s="63"/>
      <c r="N58" s="50"/>
      <c r="O58" s="99"/>
      <c r="Q58" s="161"/>
      <c r="R58" s="63"/>
      <c r="S58" s="50"/>
      <c r="T58" s="99"/>
      <c r="V58" s="161"/>
      <c r="W58" s="63"/>
      <c r="X58" s="50"/>
      <c r="Y58" s="99"/>
      <c r="AA58" s="161"/>
      <c r="AB58" s="63"/>
      <c r="AC58" s="50"/>
      <c r="AD58" s="99"/>
      <c r="AF58" s="161"/>
      <c r="AG58" s="63"/>
      <c r="AH58" s="50"/>
      <c r="AI58" s="99"/>
      <c r="AK58" s="161"/>
      <c r="AL58" s="63"/>
      <c r="AM58" s="50"/>
      <c r="AN58" s="99"/>
      <c r="AP58" s="161"/>
      <c r="AQ58" s="63"/>
      <c r="AR58" s="50"/>
      <c r="AS58" s="99"/>
      <c r="AU58" s="161"/>
      <c r="AV58" s="63"/>
      <c r="AW58" s="50"/>
      <c r="AX58" s="99"/>
      <c r="AZ58" s="161"/>
      <c r="BA58" s="63"/>
      <c r="BB58" s="50"/>
      <c r="BC58" s="99"/>
      <c r="BE58" s="161"/>
      <c r="BF58" s="63"/>
      <c r="BG58" s="50"/>
      <c r="BH58" s="99"/>
      <c r="BJ58" s="161"/>
      <c r="BK58" s="63"/>
      <c r="BL58" s="50"/>
      <c r="BM58" s="99"/>
      <c r="BO58" s="161"/>
      <c r="BP58" s="63"/>
      <c r="BQ58" s="50"/>
      <c r="BR58" s="99"/>
      <c r="BT58" s="161"/>
      <c r="BU58" s="63"/>
      <c r="BV58" s="50"/>
      <c r="BW58" s="99"/>
      <c r="BY58" s="161"/>
      <c r="BZ58" s="63"/>
      <c r="CA58" s="50"/>
      <c r="CB58" s="99"/>
      <c r="CD58" s="161"/>
      <c r="CE58" s="63"/>
      <c r="CF58" s="50"/>
      <c r="CG58" s="99"/>
      <c r="CI58" s="161"/>
      <c r="CJ58" s="63"/>
      <c r="CK58" s="50"/>
      <c r="CL58" s="99"/>
      <c r="CN58" s="161"/>
      <c r="CO58" s="63"/>
      <c r="CP58" s="50"/>
      <c r="CQ58" s="99"/>
      <c r="CS58" s="161"/>
      <c r="CT58" s="63"/>
      <c r="CU58" s="50"/>
      <c r="CV58" s="99"/>
      <c r="CX58" s="161"/>
      <c r="CY58" s="63"/>
      <c r="CZ58" s="50"/>
      <c r="DA58" s="99"/>
      <c r="DC58" s="161"/>
      <c r="DD58" s="63"/>
      <c r="DE58" s="50"/>
      <c r="DF58" s="99"/>
      <c r="DH58" s="161"/>
      <c r="DI58" s="63"/>
      <c r="DJ58" s="50"/>
      <c r="DK58" s="99"/>
      <c r="DM58" s="161"/>
      <c r="DN58" s="63"/>
      <c r="DO58" s="50"/>
      <c r="DP58" s="99"/>
      <c r="DR58" s="161"/>
      <c r="DS58" s="63"/>
      <c r="DT58" s="50"/>
      <c r="DU58" s="99"/>
      <c r="DW58" s="161"/>
    </row>
    <row r="59" spans="1:127" ht="13.5" customHeight="1">
      <c r="A59" s="160"/>
      <c r="B59" s="50"/>
      <c r="C59" s="63"/>
      <c r="D59" s="50"/>
      <c r="E59" s="99"/>
      <c r="G59" s="161"/>
      <c r="H59" s="63"/>
      <c r="I59" s="50"/>
      <c r="J59" s="99"/>
      <c r="L59" s="161"/>
      <c r="M59" s="63"/>
      <c r="N59" s="50"/>
      <c r="O59" s="99"/>
      <c r="Q59" s="161"/>
      <c r="R59" s="63"/>
      <c r="S59" s="50"/>
      <c r="T59" s="99"/>
      <c r="V59" s="161"/>
      <c r="W59" s="63"/>
      <c r="X59" s="50"/>
      <c r="Y59" s="99"/>
      <c r="AA59" s="161"/>
      <c r="AB59" s="63"/>
      <c r="AC59" s="50"/>
      <c r="AD59" s="99"/>
      <c r="AF59" s="161"/>
      <c r="AG59" s="63"/>
      <c r="AH59" s="50"/>
      <c r="AI59" s="99"/>
      <c r="AK59" s="161"/>
      <c r="AL59" s="63"/>
      <c r="AM59" s="50"/>
      <c r="AN59" s="99"/>
      <c r="AP59" s="161"/>
      <c r="AQ59" s="63"/>
      <c r="AR59" s="50"/>
      <c r="AS59" s="99"/>
      <c r="AU59" s="161"/>
      <c r="AV59" s="63"/>
      <c r="AW59" s="50"/>
      <c r="AX59" s="99"/>
      <c r="AZ59" s="161"/>
      <c r="BA59" s="63"/>
      <c r="BB59" s="50"/>
      <c r="BC59" s="99"/>
      <c r="BE59" s="161"/>
      <c r="BF59" s="63"/>
      <c r="BG59" s="50"/>
      <c r="BH59" s="99"/>
      <c r="BJ59" s="161"/>
      <c r="BK59" s="63"/>
      <c r="BL59" s="50"/>
      <c r="BM59" s="99"/>
      <c r="BO59" s="161"/>
      <c r="BP59" s="63"/>
      <c r="BQ59" s="50"/>
      <c r="BR59" s="99"/>
      <c r="BT59" s="161"/>
      <c r="BU59" s="63"/>
      <c r="BV59" s="50"/>
      <c r="BW59" s="99"/>
      <c r="BY59" s="161"/>
      <c r="BZ59" s="63"/>
      <c r="CA59" s="50"/>
      <c r="CB59" s="99"/>
      <c r="CD59" s="161"/>
      <c r="CE59" s="63"/>
      <c r="CF59" s="50"/>
      <c r="CG59" s="99"/>
      <c r="CI59" s="161"/>
      <c r="CJ59" s="63"/>
      <c r="CK59" s="50"/>
      <c r="CL59" s="99"/>
      <c r="CN59" s="161"/>
      <c r="CO59" s="63"/>
      <c r="CP59" s="50"/>
      <c r="CQ59" s="99"/>
      <c r="CS59" s="161"/>
      <c r="CT59" s="63"/>
      <c r="CU59" s="50"/>
      <c r="CV59" s="99"/>
      <c r="CX59" s="161"/>
      <c r="CY59" s="63"/>
      <c r="CZ59" s="50"/>
      <c r="DA59" s="99"/>
      <c r="DC59" s="161"/>
      <c r="DD59" s="63"/>
      <c r="DE59" s="50"/>
      <c r="DF59" s="99"/>
      <c r="DH59" s="161"/>
      <c r="DI59" s="63"/>
      <c r="DJ59" s="50"/>
      <c r="DK59" s="99"/>
      <c r="DM59" s="161"/>
      <c r="DN59" s="63"/>
      <c r="DO59" s="50"/>
      <c r="DP59" s="99"/>
      <c r="DR59" s="161"/>
      <c r="DS59" s="63"/>
      <c r="DT59" s="50"/>
      <c r="DU59" s="99"/>
      <c r="DW59" s="161"/>
    </row>
    <row r="60" spans="1:127" ht="13.5" customHeight="1">
      <c r="A60" s="160"/>
      <c r="B60" s="50"/>
      <c r="C60" s="63"/>
      <c r="D60" s="50"/>
      <c r="E60" s="99"/>
      <c r="G60" s="161"/>
      <c r="H60" s="63"/>
      <c r="I60" s="50"/>
      <c r="J60" s="99"/>
      <c r="L60" s="161"/>
      <c r="M60" s="63"/>
      <c r="N60" s="50"/>
      <c r="O60" s="99"/>
      <c r="Q60" s="161"/>
      <c r="R60" s="63"/>
      <c r="S60" s="50"/>
      <c r="T60" s="99"/>
      <c r="V60" s="161"/>
      <c r="W60" s="63"/>
      <c r="X60" s="50"/>
      <c r="Y60" s="99"/>
      <c r="AA60" s="161"/>
      <c r="AB60" s="63"/>
      <c r="AC60" s="50"/>
      <c r="AD60" s="99"/>
      <c r="AF60" s="161"/>
      <c r="AG60" s="63"/>
      <c r="AH60" s="50"/>
      <c r="AI60" s="99"/>
      <c r="AK60" s="161"/>
      <c r="AL60" s="63"/>
      <c r="AM60" s="50"/>
      <c r="AN60" s="99"/>
      <c r="AP60" s="161"/>
      <c r="AQ60" s="63"/>
      <c r="AR60" s="50"/>
      <c r="AS60" s="99"/>
      <c r="AU60" s="161"/>
      <c r="AV60" s="63"/>
      <c r="AW60" s="50"/>
      <c r="AX60" s="99"/>
      <c r="AZ60" s="161"/>
      <c r="BA60" s="63"/>
      <c r="BB60" s="50"/>
      <c r="BC60" s="99"/>
      <c r="BE60" s="161"/>
      <c r="BF60" s="63"/>
      <c r="BG60" s="50"/>
      <c r="BH60" s="99"/>
      <c r="BJ60" s="161"/>
      <c r="BK60" s="63"/>
      <c r="BL60" s="50"/>
      <c r="BM60" s="99"/>
      <c r="BO60" s="161"/>
      <c r="BP60" s="63"/>
      <c r="BQ60" s="50"/>
      <c r="BR60" s="99"/>
      <c r="BT60" s="161"/>
      <c r="BU60" s="63"/>
      <c r="BV60" s="50"/>
      <c r="BW60" s="99"/>
      <c r="BY60" s="161"/>
      <c r="BZ60" s="63"/>
      <c r="CA60" s="50"/>
      <c r="CB60" s="99"/>
      <c r="CD60" s="161"/>
      <c r="CE60" s="63"/>
      <c r="CF60" s="50"/>
      <c r="CG60" s="99"/>
      <c r="CI60" s="161"/>
      <c r="CJ60" s="63"/>
      <c r="CK60" s="50"/>
      <c r="CL60" s="99"/>
      <c r="CN60" s="161"/>
      <c r="CO60" s="63"/>
      <c r="CP60" s="50"/>
      <c r="CQ60" s="99"/>
      <c r="CS60" s="161"/>
      <c r="CT60" s="63"/>
      <c r="CU60" s="50"/>
      <c r="CV60" s="99"/>
      <c r="CX60" s="161"/>
      <c r="CY60" s="63"/>
      <c r="CZ60" s="50"/>
      <c r="DA60" s="99"/>
      <c r="DC60" s="161"/>
      <c r="DD60" s="63"/>
      <c r="DE60" s="50"/>
      <c r="DF60" s="99"/>
      <c r="DH60" s="161"/>
      <c r="DI60" s="63"/>
      <c r="DJ60" s="50"/>
      <c r="DK60" s="99"/>
      <c r="DM60" s="161"/>
      <c r="DN60" s="63"/>
      <c r="DO60" s="50"/>
      <c r="DP60" s="99"/>
      <c r="DR60" s="161"/>
      <c r="DS60" s="63"/>
      <c r="DT60" s="50"/>
      <c r="DU60" s="99"/>
      <c r="DW60" s="161"/>
    </row>
    <row r="61" spans="1:127" ht="13.5" customHeight="1">
      <c r="A61" s="160"/>
      <c r="B61" s="50"/>
      <c r="C61" s="63"/>
      <c r="D61" s="50"/>
      <c r="E61" s="99"/>
      <c r="G61" s="161"/>
      <c r="H61" s="63"/>
      <c r="I61" s="50"/>
      <c r="J61" s="99"/>
      <c r="L61" s="161"/>
      <c r="M61" s="63"/>
      <c r="N61" s="50"/>
      <c r="O61" s="99"/>
      <c r="Q61" s="161"/>
      <c r="R61" s="63"/>
      <c r="S61" s="50"/>
      <c r="T61" s="99"/>
      <c r="V61" s="161"/>
      <c r="W61" s="63"/>
      <c r="X61" s="50"/>
      <c r="Y61" s="99"/>
      <c r="AA61" s="161"/>
      <c r="AB61" s="63"/>
      <c r="AC61" s="50"/>
      <c r="AD61" s="99"/>
      <c r="AF61" s="161"/>
      <c r="AG61" s="63"/>
      <c r="AH61" s="50"/>
      <c r="AI61" s="99"/>
      <c r="AK61" s="161"/>
      <c r="AL61" s="63"/>
      <c r="AM61" s="50"/>
      <c r="AN61" s="99"/>
      <c r="AP61" s="161"/>
      <c r="AQ61" s="63"/>
      <c r="AR61" s="50"/>
      <c r="AS61" s="99"/>
      <c r="AU61" s="161"/>
      <c r="AV61" s="63"/>
      <c r="AW61" s="50"/>
      <c r="AX61" s="99"/>
      <c r="AZ61" s="161"/>
      <c r="BA61" s="63"/>
      <c r="BB61" s="50"/>
      <c r="BC61" s="99"/>
      <c r="BE61" s="161"/>
      <c r="BF61" s="63"/>
      <c r="BG61" s="50"/>
      <c r="BH61" s="99"/>
      <c r="BJ61" s="161"/>
      <c r="BK61" s="63"/>
      <c r="BL61" s="50"/>
      <c r="BM61" s="99"/>
      <c r="BO61" s="161"/>
      <c r="BP61" s="63"/>
      <c r="BQ61" s="50"/>
      <c r="BR61" s="99"/>
      <c r="BT61" s="161"/>
      <c r="BU61" s="63"/>
      <c r="BV61" s="50"/>
      <c r="BW61" s="99"/>
      <c r="BY61" s="161"/>
      <c r="BZ61" s="63"/>
      <c r="CA61" s="50"/>
      <c r="CB61" s="99"/>
      <c r="CD61" s="161"/>
      <c r="CE61" s="63"/>
      <c r="CF61" s="50"/>
      <c r="CG61" s="99"/>
      <c r="CI61" s="161"/>
      <c r="CJ61" s="63"/>
      <c r="CK61" s="50"/>
      <c r="CL61" s="99"/>
      <c r="CN61" s="161"/>
      <c r="CO61" s="63"/>
      <c r="CP61" s="50"/>
      <c r="CQ61" s="99"/>
      <c r="CS61" s="161"/>
      <c r="CT61" s="63"/>
      <c r="CU61" s="50"/>
      <c r="CV61" s="99"/>
      <c r="CX61" s="161"/>
      <c r="CY61" s="63"/>
      <c r="CZ61" s="50"/>
      <c r="DA61" s="99"/>
      <c r="DC61" s="161"/>
      <c r="DD61" s="63"/>
      <c r="DE61" s="50"/>
      <c r="DF61" s="99"/>
      <c r="DH61" s="161"/>
      <c r="DI61" s="63"/>
      <c r="DJ61" s="50"/>
      <c r="DK61" s="99"/>
      <c r="DM61" s="161"/>
      <c r="DN61" s="63"/>
      <c r="DO61" s="50"/>
      <c r="DP61" s="99"/>
      <c r="DR61" s="161"/>
      <c r="DS61" s="63"/>
      <c r="DT61" s="50"/>
      <c r="DU61" s="99"/>
      <c r="DW61" s="161"/>
    </row>
    <row r="62" spans="1:127" ht="13.5" customHeight="1">
      <c r="A62" s="160"/>
      <c r="B62" s="50"/>
      <c r="C62" s="63"/>
      <c r="D62" s="50"/>
      <c r="E62" s="99"/>
      <c r="G62" s="161"/>
      <c r="H62" s="63"/>
      <c r="I62" s="50"/>
      <c r="J62" s="99"/>
      <c r="L62" s="161"/>
      <c r="M62" s="63"/>
      <c r="N62" s="50"/>
      <c r="O62" s="99"/>
      <c r="Q62" s="161"/>
      <c r="R62" s="63"/>
      <c r="S62" s="50"/>
      <c r="T62" s="99"/>
      <c r="V62" s="161"/>
      <c r="W62" s="63"/>
      <c r="X62" s="50"/>
      <c r="Y62" s="99"/>
      <c r="AA62" s="161"/>
      <c r="AB62" s="63"/>
      <c r="AC62" s="50"/>
      <c r="AD62" s="99"/>
      <c r="AF62" s="161"/>
      <c r="AG62" s="63"/>
      <c r="AH62" s="50"/>
      <c r="AI62" s="99"/>
      <c r="AK62" s="161"/>
      <c r="AL62" s="63"/>
      <c r="AM62" s="50"/>
      <c r="AN62" s="99"/>
      <c r="AP62" s="161"/>
      <c r="AQ62" s="63"/>
      <c r="AR62" s="50"/>
      <c r="AS62" s="99"/>
      <c r="AU62" s="161"/>
      <c r="AV62" s="63"/>
      <c r="AW62" s="50"/>
      <c r="AX62" s="99"/>
      <c r="AZ62" s="161"/>
      <c r="BA62" s="63"/>
      <c r="BB62" s="50"/>
      <c r="BC62" s="99"/>
      <c r="BE62" s="161"/>
      <c r="BF62" s="63"/>
      <c r="BG62" s="50"/>
      <c r="BH62" s="99"/>
      <c r="BJ62" s="161"/>
      <c r="BK62" s="63"/>
      <c r="BL62" s="50"/>
      <c r="BM62" s="99"/>
      <c r="BO62" s="161"/>
      <c r="BP62" s="63"/>
      <c r="BQ62" s="50"/>
      <c r="BR62" s="99"/>
      <c r="BT62" s="161"/>
      <c r="BU62" s="63"/>
      <c r="BV62" s="50"/>
      <c r="BW62" s="99"/>
      <c r="BY62" s="161"/>
      <c r="BZ62" s="63"/>
      <c r="CA62" s="50"/>
      <c r="CB62" s="99"/>
      <c r="CD62" s="161"/>
      <c r="CE62" s="63"/>
      <c r="CF62" s="50"/>
      <c r="CG62" s="99"/>
      <c r="CI62" s="161"/>
      <c r="CJ62" s="63"/>
      <c r="CK62" s="50"/>
      <c r="CL62" s="99"/>
      <c r="CN62" s="161"/>
      <c r="CO62" s="63"/>
      <c r="CP62" s="50"/>
      <c r="CQ62" s="99"/>
      <c r="CS62" s="161"/>
      <c r="CT62" s="63"/>
      <c r="CU62" s="50"/>
      <c r="CV62" s="99"/>
      <c r="CX62" s="161"/>
      <c r="CY62" s="63"/>
      <c r="CZ62" s="50"/>
      <c r="DA62" s="99"/>
      <c r="DC62" s="161"/>
      <c r="DD62" s="63"/>
      <c r="DE62" s="50"/>
      <c r="DF62" s="99"/>
      <c r="DH62" s="161"/>
      <c r="DI62" s="63"/>
      <c r="DJ62" s="50"/>
      <c r="DK62" s="99"/>
      <c r="DM62" s="161"/>
      <c r="DN62" s="63"/>
      <c r="DO62" s="50"/>
      <c r="DP62" s="99"/>
      <c r="DR62" s="161"/>
      <c r="DS62" s="63"/>
      <c r="DT62" s="50"/>
      <c r="DU62" s="99"/>
      <c r="DW62" s="161"/>
    </row>
    <row r="63" spans="1:127" ht="13.5" customHeight="1">
      <c r="A63" s="160"/>
      <c r="B63" s="50"/>
      <c r="C63" s="63"/>
      <c r="D63" s="50"/>
      <c r="E63" s="99"/>
      <c r="G63" s="161"/>
      <c r="H63" s="63"/>
      <c r="I63" s="50"/>
      <c r="J63" s="99"/>
      <c r="L63" s="161"/>
      <c r="M63" s="63"/>
      <c r="N63" s="50"/>
      <c r="O63" s="99"/>
      <c r="Q63" s="161"/>
      <c r="R63" s="63"/>
      <c r="S63" s="50"/>
      <c r="T63" s="99"/>
      <c r="V63" s="161"/>
      <c r="W63" s="63"/>
      <c r="X63" s="50"/>
      <c r="Y63" s="99"/>
      <c r="AA63" s="161"/>
      <c r="AB63" s="63"/>
      <c r="AC63" s="50"/>
      <c r="AD63" s="99"/>
      <c r="AF63" s="161"/>
      <c r="AG63" s="63"/>
      <c r="AH63" s="50"/>
      <c r="AI63" s="99"/>
      <c r="AK63" s="161"/>
      <c r="AL63" s="63"/>
      <c r="AM63" s="50"/>
      <c r="AN63" s="99"/>
      <c r="AP63" s="161"/>
      <c r="AQ63" s="63"/>
      <c r="AR63" s="50"/>
      <c r="AS63" s="99"/>
      <c r="AU63" s="161"/>
      <c r="AV63" s="63"/>
      <c r="AW63" s="50"/>
      <c r="AX63" s="99"/>
      <c r="AZ63" s="161"/>
      <c r="BA63" s="63"/>
      <c r="BB63" s="50"/>
      <c r="BC63" s="99"/>
      <c r="BE63" s="161"/>
      <c r="BF63" s="63"/>
      <c r="BG63" s="50"/>
      <c r="BH63" s="99"/>
      <c r="BJ63" s="161"/>
      <c r="BK63" s="63"/>
      <c r="BL63" s="50"/>
      <c r="BM63" s="99"/>
      <c r="BO63" s="161"/>
      <c r="BP63" s="63"/>
      <c r="BQ63" s="50"/>
      <c r="BR63" s="99"/>
      <c r="BT63" s="161"/>
      <c r="BU63" s="63"/>
      <c r="BV63" s="50"/>
      <c r="BW63" s="99"/>
      <c r="BY63" s="161"/>
      <c r="BZ63" s="63"/>
      <c r="CA63" s="50"/>
      <c r="CB63" s="99"/>
      <c r="CD63" s="161"/>
      <c r="CE63" s="63"/>
      <c r="CF63" s="50"/>
      <c r="CG63" s="99"/>
      <c r="CI63" s="161"/>
      <c r="CJ63" s="63"/>
      <c r="CK63" s="50"/>
      <c r="CL63" s="99"/>
      <c r="CN63" s="161"/>
      <c r="CO63" s="63"/>
      <c r="CP63" s="50"/>
      <c r="CQ63" s="99"/>
      <c r="CS63" s="161"/>
      <c r="CT63" s="63"/>
      <c r="CU63" s="50"/>
      <c r="CV63" s="99"/>
      <c r="CX63" s="161"/>
      <c r="CY63" s="63"/>
      <c r="CZ63" s="50"/>
      <c r="DA63" s="99"/>
      <c r="DC63" s="161"/>
      <c r="DD63" s="63"/>
      <c r="DE63" s="50"/>
      <c r="DF63" s="99"/>
      <c r="DH63" s="161"/>
      <c r="DI63" s="63"/>
      <c r="DJ63" s="50"/>
      <c r="DK63" s="99"/>
      <c r="DM63" s="161"/>
      <c r="DN63" s="63"/>
      <c r="DO63" s="50"/>
      <c r="DP63" s="99"/>
      <c r="DR63" s="161"/>
      <c r="DS63" s="63"/>
      <c r="DT63" s="50"/>
      <c r="DU63" s="99"/>
      <c r="DW63" s="161"/>
    </row>
    <row r="64" spans="1:127" ht="13.5" customHeight="1">
      <c r="A64" s="160"/>
      <c r="B64" s="50"/>
      <c r="C64" s="63"/>
      <c r="D64" s="50"/>
      <c r="E64" s="99"/>
      <c r="G64" s="161"/>
      <c r="H64" s="63"/>
      <c r="I64" s="50"/>
      <c r="J64" s="99"/>
      <c r="L64" s="161"/>
      <c r="M64" s="63"/>
      <c r="N64" s="50"/>
      <c r="O64" s="99"/>
      <c r="Q64" s="161"/>
      <c r="R64" s="63"/>
      <c r="S64" s="50"/>
      <c r="T64" s="99"/>
      <c r="V64" s="161"/>
      <c r="W64" s="63"/>
      <c r="X64" s="50"/>
      <c r="Y64" s="99"/>
      <c r="AA64" s="161"/>
      <c r="AB64" s="63"/>
      <c r="AC64" s="50"/>
      <c r="AD64" s="99"/>
      <c r="AF64" s="161"/>
      <c r="AG64" s="63"/>
      <c r="AH64" s="50"/>
      <c r="AI64" s="99"/>
      <c r="AK64" s="161"/>
      <c r="AL64" s="63"/>
      <c r="AM64" s="50"/>
      <c r="AN64" s="99"/>
      <c r="AP64" s="161"/>
      <c r="AQ64" s="63"/>
      <c r="AR64" s="50"/>
      <c r="AS64" s="99"/>
      <c r="AU64" s="161"/>
      <c r="AV64" s="63"/>
      <c r="AW64" s="50"/>
      <c r="AX64" s="99"/>
      <c r="AZ64" s="161"/>
      <c r="BA64" s="63"/>
      <c r="BB64" s="50"/>
      <c r="BC64" s="99"/>
      <c r="BE64" s="161"/>
      <c r="BF64" s="63"/>
      <c r="BG64" s="50"/>
      <c r="BH64" s="99"/>
      <c r="BJ64" s="161"/>
      <c r="BK64" s="63"/>
      <c r="BL64" s="50"/>
      <c r="BM64" s="99"/>
      <c r="BO64" s="161"/>
      <c r="BP64" s="63"/>
      <c r="BQ64" s="50"/>
      <c r="BR64" s="99"/>
      <c r="BT64" s="161"/>
      <c r="BU64" s="63"/>
      <c r="BV64" s="50"/>
      <c r="BW64" s="99"/>
      <c r="BY64" s="161"/>
      <c r="BZ64" s="63"/>
      <c r="CA64" s="50"/>
      <c r="CB64" s="99"/>
      <c r="CD64" s="161"/>
      <c r="CE64" s="63"/>
      <c r="CF64" s="50"/>
      <c r="CG64" s="99"/>
      <c r="CI64" s="161"/>
      <c r="CJ64" s="63"/>
      <c r="CK64" s="50"/>
      <c r="CL64" s="99"/>
      <c r="CN64" s="161"/>
      <c r="CO64" s="63"/>
      <c r="CP64" s="50"/>
      <c r="CQ64" s="99"/>
      <c r="CS64" s="161"/>
      <c r="CT64" s="63"/>
      <c r="CU64" s="50"/>
      <c r="CV64" s="99"/>
      <c r="CX64" s="161"/>
      <c r="CY64" s="63"/>
      <c r="CZ64" s="50"/>
      <c r="DA64" s="99"/>
      <c r="DC64" s="161"/>
      <c r="DD64" s="63"/>
      <c r="DE64" s="50"/>
      <c r="DF64" s="99"/>
      <c r="DH64" s="161"/>
      <c r="DI64" s="63"/>
      <c r="DJ64" s="50"/>
      <c r="DK64" s="99"/>
      <c r="DM64" s="161"/>
      <c r="DN64" s="63"/>
      <c r="DO64" s="50"/>
      <c r="DP64" s="99"/>
      <c r="DR64" s="161"/>
      <c r="DS64" s="63"/>
      <c r="DT64" s="50"/>
      <c r="DU64" s="99"/>
      <c r="DW64" s="161"/>
    </row>
    <row r="65" spans="1:127" ht="13.5" customHeight="1">
      <c r="A65" s="160"/>
      <c r="B65" s="50"/>
      <c r="C65" s="63"/>
      <c r="D65" s="50"/>
      <c r="E65" s="99"/>
      <c r="G65" s="161"/>
      <c r="H65" s="63"/>
      <c r="I65" s="50"/>
      <c r="J65" s="99"/>
      <c r="L65" s="161"/>
      <c r="M65" s="63"/>
      <c r="N65" s="50"/>
      <c r="O65" s="99"/>
      <c r="Q65" s="161"/>
      <c r="R65" s="63"/>
      <c r="S65" s="50"/>
      <c r="T65" s="99"/>
      <c r="V65" s="161"/>
      <c r="W65" s="63"/>
      <c r="X65" s="50"/>
      <c r="Y65" s="99"/>
      <c r="AA65" s="161"/>
      <c r="AB65" s="63"/>
      <c r="AC65" s="50"/>
      <c r="AD65" s="99"/>
      <c r="AF65" s="161"/>
      <c r="AG65" s="63"/>
      <c r="AH65" s="50"/>
      <c r="AI65" s="99"/>
      <c r="AK65" s="161"/>
      <c r="AL65" s="63"/>
      <c r="AM65" s="50"/>
      <c r="AN65" s="99"/>
      <c r="AP65" s="161"/>
      <c r="AQ65" s="63"/>
      <c r="AR65" s="50"/>
      <c r="AS65" s="99"/>
      <c r="AU65" s="161"/>
      <c r="AV65" s="63"/>
      <c r="AW65" s="50"/>
      <c r="AX65" s="99"/>
      <c r="AZ65" s="161"/>
      <c r="BA65" s="63"/>
      <c r="BB65" s="50"/>
      <c r="BC65" s="99"/>
      <c r="BE65" s="161"/>
      <c r="BF65" s="63"/>
      <c r="BG65" s="50"/>
      <c r="BH65" s="99"/>
      <c r="BJ65" s="161"/>
      <c r="BK65" s="63"/>
      <c r="BL65" s="50"/>
      <c r="BM65" s="99"/>
      <c r="BO65" s="161"/>
      <c r="BP65" s="63"/>
      <c r="BQ65" s="50"/>
      <c r="BR65" s="99"/>
      <c r="BT65" s="161"/>
      <c r="BU65" s="63"/>
      <c r="BV65" s="50"/>
      <c r="BW65" s="99"/>
      <c r="BY65" s="161"/>
      <c r="BZ65" s="63"/>
      <c r="CA65" s="50"/>
      <c r="CB65" s="99"/>
      <c r="CD65" s="161"/>
      <c r="CE65" s="63"/>
      <c r="CF65" s="50"/>
      <c r="CG65" s="99"/>
      <c r="CI65" s="161"/>
      <c r="CJ65" s="63"/>
      <c r="CK65" s="50"/>
      <c r="CL65" s="99"/>
      <c r="CN65" s="161"/>
      <c r="CO65" s="63"/>
      <c r="CP65" s="50"/>
      <c r="CQ65" s="99"/>
      <c r="CS65" s="161"/>
      <c r="CT65" s="63"/>
      <c r="CU65" s="50"/>
      <c r="CV65" s="99"/>
      <c r="CX65" s="161"/>
      <c r="CY65" s="63"/>
      <c r="CZ65" s="50"/>
      <c r="DA65" s="99"/>
      <c r="DC65" s="161"/>
      <c r="DD65" s="63"/>
      <c r="DE65" s="50"/>
      <c r="DF65" s="99"/>
      <c r="DH65" s="161"/>
      <c r="DI65" s="63"/>
      <c r="DJ65" s="50"/>
      <c r="DK65" s="99"/>
      <c r="DM65" s="161"/>
      <c r="DN65" s="63"/>
      <c r="DO65" s="50"/>
      <c r="DP65" s="99"/>
      <c r="DR65" s="161"/>
      <c r="DS65" s="63"/>
      <c r="DT65" s="50"/>
      <c r="DU65" s="99"/>
      <c r="DW65" s="161"/>
    </row>
    <row r="66" spans="1:127" ht="13.5" customHeight="1">
      <c r="A66" s="160"/>
      <c r="B66" s="50"/>
      <c r="C66" s="63"/>
      <c r="D66" s="50"/>
      <c r="E66" s="99"/>
      <c r="G66" s="161"/>
      <c r="H66" s="63"/>
      <c r="I66" s="50"/>
      <c r="J66" s="99"/>
      <c r="L66" s="161"/>
      <c r="M66" s="63"/>
      <c r="N66" s="50"/>
      <c r="O66" s="99"/>
      <c r="Q66" s="161"/>
      <c r="R66" s="63"/>
      <c r="S66" s="50"/>
      <c r="T66" s="99"/>
      <c r="V66" s="161"/>
      <c r="W66" s="63"/>
      <c r="X66" s="50"/>
      <c r="Y66" s="99"/>
      <c r="AA66" s="161"/>
      <c r="AB66" s="63"/>
      <c r="AC66" s="50"/>
      <c r="AD66" s="99"/>
      <c r="AF66" s="161"/>
      <c r="AG66" s="63"/>
      <c r="AH66" s="50"/>
      <c r="AI66" s="99"/>
      <c r="AK66" s="161"/>
      <c r="AL66" s="63"/>
      <c r="AM66" s="50"/>
      <c r="AN66" s="99"/>
      <c r="AP66" s="161"/>
      <c r="AQ66" s="63"/>
      <c r="AR66" s="50"/>
      <c r="AS66" s="99"/>
      <c r="AU66" s="161"/>
      <c r="AV66" s="63"/>
      <c r="AW66" s="50"/>
      <c r="AX66" s="99"/>
      <c r="AZ66" s="161"/>
      <c r="BA66" s="63"/>
      <c r="BB66" s="50"/>
      <c r="BC66" s="99"/>
      <c r="BE66" s="161"/>
      <c r="BF66" s="63"/>
      <c r="BG66" s="50"/>
      <c r="BH66" s="99"/>
      <c r="BJ66" s="161"/>
      <c r="BK66" s="63"/>
      <c r="BL66" s="50"/>
      <c r="BM66" s="99"/>
      <c r="BO66" s="161"/>
      <c r="BP66" s="63"/>
      <c r="BQ66" s="50"/>
      <c r="BR66" s="99"/>
      <c r="BT66" s="161"/>
      <c r="BU66" s="63"/>
      <c r="BV66" s="50"/>
      <c r="BW66" s="99"/>
      <c r="BY66" s="161"/>
      <c r="BZ66" s="63"/>
      <c r="CA66" s="50"/>
      <c r="CB66" s="99"/>
      <c r="CD66" s="161"/>
      <c r="CE66" s="63"/>
      <c r="CF66" s="50"/>
      <c r="CG66" s="99"/>
      <c r="CI66" s="161"/>
      <c r="CJ66" s="63"/>
      <c r="CK66" s="50"/>
      <c r="CL66" s="99"/>
      <c r="CN66" s="161"/>
      <c r="CO66" s="63"/>
      <c r="CP66" s="50"/>
      <c r="CQ66" s="99"/>
      <c r="CS66" s="161"/>
      <c r="CT66" s="63"/>
      <c r="CU66" s="50"/>
      <c r="CV66" s="99"/>
      <c r="CX66" s="161"/>
      <c r="CY66" s="63"/>
      <c r="CZ66" s="50"/>
      <c r="DA66" s="99"/>
      <c r="DC66" s="161"/>
      <c r="DD66" s="63"/>
      <c r="DE66" s="50"/>
      <c r="DF66" s="99"/>
      <c r="DH66" s="161"/>
      <c r="DI66" s="63"/>
      <c r="DJ66" s="50"/>
      <c r="DK66" s="99"/>
      <c r="DM66" s="161"/>
      <c r="DN66" s="63"/>
      <c r="DO66" s="50"/>
      <c r="DP66" s="99"/>
      <c r="DR66" s="161"/>
      <c r="DS66" s="63"/>
      <c r="DT66" s="50"/>
      <c r="DU66" s="99"/>
      <c r="DW66" s="161"/>
    </row>
    <row r="67" spans="1:127" ht="13.5" customHeight="1">
      <c r="A67" s="160"/>
      <c r="B67" s="50"/>
      <c r="C67" s="63"/>
      <c r="D67" s="50"/>
      <c r="E67" s="99"/>
      <c r="G67" s="161"/>
      <c r="H67" s="63"/>
      <c r="I67" s="50"/>
      <c r="J67" s="99"/>
      <c r="L67" s="161"/>
      <c r="M67" s="63"/>
      <c r="N67" s="50"/>
      <c r="O67" s="99"/>
      <c r="Q67" s="161"/>
      <c r="R67" s="63"/>
      <c r="S67" s="50"/>
      <c r="T67" s="99"/>
      <c r="V67" s="161"/>
      <c r="W67" s="63"/>
      <c r="X67" s="50"/>
      <c r="Y67" s="99"/>
      <c r="AA67" s="161"/>
      <c r="AB67" s="63"/>
      <c r="AC67" s="50"/>
      <c r="AD67" s="99"/>
      <c r="AF67" s="161"/>
      <c r="AG67" s="63"/>
      <c r="AH67" s="50"/>
      <c r="AI67" s="99"/>
      <c r="AK67" s="161"/>
      <c r="AL67" s="63"/>
      <c r="AM67" s="50"/>
      <c r="AN67" s="99"/>
      <c r="AP67" s="161"/>
      <c r="AQ67" s="63"/>
      <c r="AR67" s="50"/>
      <c r="AS67" s="99"/>
      <c r="AU67" s="161"/>
      <c r="AV67" s="63"/>
      <c r="AW67" s="50"/>
      <c r="AX67" s="99"/>
      <c r="AZ67" s="161"/>
      <c r="BA67" s="63"/>
      <c r="BB67" s="50"/>
      <c r="BC67" s="99"/>
      <c r="BE67" s="161"/>
      <c r="BF67" s="63"/>
      <c r="BG67" s="50"/>
      <c r="BH67" s="99"/>
      <c r="BJ67" s="161"/>
      <c r="BK67" s="63"/>
      <c r="BL67" s="50"/>
      <c r="BM67" s="99"/>
      <c r="BO67" s="161"/>
      <c r="BP67" s="63"/>
      <c r="BQ67" s="50"/>
      <c r="BR67" s="99"/>
      <c r="BT67" s="161"/>
      <c r="BU67" s="63"/>
      <c r="BV67" s="50"/>
      <c r="BW67" s="99"/>
      <c r="BY67" s="161"/>
      <c r="BZ67" s="63"/>
      <c r="CA67" s="50"/>
      <c r="CB67" s="99"/>
      <c r="CD67" s="161"/>
      <c r="CE67" s="63"/>
      <c r="CF67" s="50"/>
      <c r="CG67" s="99"/>
      <c r="CI67" s="161"/>
      <c r="CJ67" s="63"/>
      <c r="CK67" s="50"/>
      <c r="CL67" s="99"/>
      <c r="CN67" s="161"/>
      <c r="CO67" s="63"/>
      <c r="CP67" s="50"/>
      <c r="CQ67" s="99"/>
      <c r="CS67" s="161"/>
      <c r="CT67" s="63"/>
      <c r="CU67" s="50"/>
      <c r="CV67" s="99"/>
      <c r="CX67" s="161"/>
      <c r="CY67" s="63"/>
      <c r="CZ67" s="50"/>
      <c r="DA67" s="99"/>
      <c r="DC67" s="161"/>
      <c r="DD67" s="63"/>
      <c r="DE67" s="50"/>
      <c r="DF67" s="99"/>
      <c r="DH67" s="161"/>
      <c r="DI67" s="63"/>
      <c r="DJ67" s="50"/>
      <c r="DK67" s="99"/>
      <c r="DM67" s="161"/>
      <c r="DN67" s="63"/>
      <c r="DO67" s="50"/>
      <c r="DP67" s="99"/>
      <c r="DR67" s="161"/>
      <c r="DS67" s="63"/>
      <c r="DT67" s="50"/>
      <c r="DU67" s="99"/>
      <c r="DW67" s="161"/>
    </row>
    <row r="68" spans="1:127" ht="13.5" customHeight="1">
      <c r="A68" s="160"/>
      <c r="B68" s="50"/>
      <c r="C68" s="63"/>
      <c r="D68" s="50"/>
      <c r="E68" s="99"/>
      <c r="G68" s="161"/>
      <c r="H68" s="63"/>
      <c r="I68" s="50"/>
      <c r="J68" s="99"/>
      <c r="L68" s="161"/>
      <c r="M68" s="63"/>
      <c r="N68" s="50"/>
      <c r="O68" s="99"/>
      <c r="Q68" s="161"/>
      <c r="R68" s="63"/>
      <c r="S68" s="50"/>
      <c r="T68" s="99"/>
      <c r="V68" s="161"/>
      <c r="W68" s="63"/>
      <c r="X68" s="50"/>
      <c r="Y68" s="99"/>
      <c r="AA68" s="161"/>
      <c r="AB68" s="63"/>
      <c r="AC68" s="50"/>
      <c r="AD68" s="99"/>
      <c r="AF68" s="161"/>
      <c r="AG68" s="63"/>
      <c r="AH68" s="50"/>
      <c r="AI68" s="99"/>
      <c r="AK68" s="161"/>
      <c r="AL68" s="63"/>
      <c r="AM68" s="50"/>
      <c r="AN68" s="99"/>
      <c r="AP68" s="161"/>
      <c r="AQ68" s="63"/>
      <c r="AR68" s="50"/>
      <c r="AS68" s="99"/>
      <c r="AU68" s="161"/>
      <c r="AV68" s="63"/>
      <c r="AW68" s="50"/>
      <c r="AX68" s="99"/>
      <c r="AZ68" s="161"/>
      <c r="BA68" s="63"/>
      <c r="BB68" s="50"/>
      <c r="BC68" s="99"/>
      <c r="BE68" s="161"/>
      <c r="BF68" s="63"/>
      <c r="BG68" s="50"/>
      <c r="BH68" s="99"/>
      <c r="BJ68" s="161"/>
      <c r="BK68" s="63"/>
      <c r="BL68" s="50"/>
      <c r="BM68" s="99"/>
      <c r="BO68" s="161"/>
      <c r="BP68" s="63"/>
      <c r="BQ68" s="50"/>
      <c r="BR68" s="99"/>
      <c r="BT68" s="161"/>
      <c r="BU68" s="63"/>
      <c r="BV68" s="50"/>
      <c r="BW68" s="99"/>
      <c r="BY68" s="161"/>
      <c r="BZ68" s="63"/>
      <c r="CA68" s="50"/>
      <c r="CB68" s="99"/>
      <c r="CD68" s="161"/>
      <c r="CE68" s="63"/>
      <c r="CF68" s="50"/>
      <c r="CG68" s="99"/>
      <c r="CI68" s="161"/>
      <c r="CJ68" s="63"/>
      <c r="CK68" s="50"/>
      <c r="CL68" s="99"/>
      <c r="CN68" s="161"/>
      <c r="CO68" s="63"/>
      <c r="CP68" s="50"/>
      <c r="CQ68" s="99"/>
      <c r="CS68" s="161"/>
      <c r="CT68" s="63"/>
      <c r="CU68" s="50"/>
      <c r="CV68" s="99"/>
      <c r="CX68" s="161"/>
      <c r="CY68" s="63"/>
      <c r="CZ68" s="50"/>
      <c r="DA68" s="99"/>
      <c r="DC68" s="161"/>
      <c r="DD68" s="63"/>
      <c r="DE68" s="50"/>
      <c r="DF68" s="99"/>
      <c r="DH68" s="161"/>
      <c r="DI68" s="63"/>
      <c r="DJ68" s="50"/>
      <c r="DK68" s="99"/>
      <c r="DM68" s="161"/>
      <c r="DN68" s="63"/>
      <c r="DO68" s="50"/>
      <c r="DP68" s="99"/>
      <c r="DR68" s="161"/>
      <c r="DS68" s="63"/>
      <c r="DT68" s="50"/>
      <c r="DU68" s="99"/>
      <c r="DW68" s="161"/>
    </row>
    <row r="69" spans="1:127" ht="13.5" customHeight="1">
      <c r="A69" s="160"/>
      <c r="B69" s="50"/>
      <c r="C69" s="63"/>
      <c r="D69" s="50"/>
      <c r="E69" s="99"/>
      <c r="G69" s="161"/>
      <c r="H69" s="63"/>
      <c r="I69" s="50"/>
      <c r="J69" s="99"/>
      <c r="L69" s="161"/>
      <c r="M69" s="63"/>
      <c r="N69" s="50"/>
      <c r="O69" s="99"/>
      <c r="Q69" s="161"/>
      <c r="R69" s="63"/>
      <c r="S69" s="50"/>
      <c r="T69" s="99"/>
      <c r="V69" s="161"/>
      <c r="W69" s="63"/>
      <c r="X69" s="50"/>
      <c r="Y69" s="99"/>
      <c r="AA69" s="161"/>
      <c r="AB69" s="63"/>
      <c r="AC69" s="50"/>
      <c r="AD69" s="99"/>
      <c r="AF69" s="161"/>
      <c r="AG69" s="63"/>
      <c r="AH69" s="50"/>
      <c r="AI69" s="99"/>
      <c r="AK69" s="161"/>
      <c r="AL69" s="63"/>
      <c r="AM69" s="50"/>
      <c r="AN69" s="99"/>
      <c r="AP69" s="161"/>
      <c r="AQ69" s="63"/>
      <c r="AR69" s="50"/>
      <c r="AS69" s="99"/>
      <c r="AU69" s="161"/>
      <c r="AV69" s="63"/>
      <c r="AW69" s="50"/>
      <c r="AX69" s="99"/>
      <c r="AZ69" s="161"/>
      <c r="BA69" s="63"/>
      <c r="BB69" s="50"/>
      <c r="BC69" s="99"/>
      <c r="BE69" s="161"/>
      <c r="BF69" s="63"/>
      <c r="BG69" s="50"/>
      <c r="BH69" s="99"/>
      <c r="BJ69" s="161"/>
      <c r="BK69" s="63"/>
      <c r="BL69" s="50"/>
      <c r="BM69" s="99"/>
      <c r="BO69" s="161"/>
      <c r="BP69" s="63"/>
      <c r="BQ69" s="50"/>
      <c r="BR69" s="99"/>
      <c r="BT69" s="161"/>
      <c r="BU69" s="63"/>
      <c r="BV69" s="50"/>
      <c r="BW69" s="99"/>
      <c r="BY69" s="161"/>
      <c r="BZ69" s="63"/>
      <c r="CA69" s="50"/>
      <c r="CB69" s="99"/>
      <c r="CD69" s="161"/>
      <c r="CE69" s="63"/>
      <c r="CF69" s="50"/>
      <c r="CG69" s="99"/>
      <c r="CI69" s="161"/>
      <c r="CJ69" s="63"/>
      <c r="CK69" s="50"/>
      <c r="CL69" s="99"/>
      <c r="CN69" s="161"/>
      <c r="CO69" s="63"/>
      <c r="CP69" s="50"/>
      <c r="CQ69" s="99"/>
      <c r="CS69" s="161"/>
      <c r="CT69" s="63"/>
      <c r="CU69" s="50"/>
      <c r="CV69" s="99"/>
      <c r="CX69" s="161"/>
      <c r="CY69" s="63"/>
      <c r="CZ69" s="50"/>
      <c r="DA69" s="99"/>
      <c r="DC69" s="161"/>
      <c r="DD69" s="63"/>
      <c r="DE69" s="50"/>
      <c r="DF69" s="99"/>
      <c r="DH69" s="161"/>
      <c r="DI69" s="63"/>
      <c r="DJ69" s="50"/>
      <c r="DK69" s="99"/>
      <c r="DM69" s="161"/>
      <c r="DN69" s="63"/>
      <c r="DO69" s="50"/>
      <c r="DP69" s="99"/>
      <c r="DR69" s="161"/>
      <c r="DS69" s="63"/>
      <c r="DT69" s="50"/>
      <c r="DU69" s="99"/>
      <c r="DW69" s="161"/>
    </row>
    <row r="70" spans="1:127" ht="13.5" customHeight="1">
      <c r="A70" s="160"/>
      <c r="B70" s="50"/>
      <c r="C70" s="63"/>
      <c r="D70" s="50"/>
      <c r="E70" s="99"/>
      <c r="G70" s="161"/>
      <c r="H70" s="63"/>
      <c r="I70" s="50"/>
      <c r="J70" s="99"/>
      <c r="L70" s="161"/>
      <c r="M70" s="63"/>
      <c r="N70" s="50"/>
      <c r="O70" s="99"/>
      <c r="Q70" s="161"/>
      <c r="R70" s="63"/>
      <c r="S70" s="50"/>
      <c r="T70" s="99"/>
      <c r="V70" s="161"/>
      <c r="W70" s="63"/>
      <c r="X70" s="50"/>
      <c r="Y70" s="99"/>
      <c r="AA70" s="161"/>
      <c r="AB70" s="63"/>
      <c r="AC70" s="50"/>
      <c r="AD70" s="99"/>
      <c r="AF70" s="161"/>
      <c r="AG70" s="63"/>
      <c r="AH70" s="50"/>
      <c r="AI70" s="99"/>
      <c r="AK70" s="161"/>
      <c r="AL70" s="63"/>
      <c r="AM70" s="50"/>
      <c r="AN70" s="99"/>
      <c r="AP70" s="161"/>
      <c r="AQ70" s="63"/>
      <c r="AR70" s="50"/>
      <c r="AS70" s="99"/>
      <c r="AU70" s="161"/>
      <c r="AV70" s="63"/>
      <c r="AW70" s="50"/>
      <c r="AX70" s="99"/>
      <c r="AZ70" s="161"/>
      <c r="BA70" s="63"/>
      <c r="BB70" s="50"/>
      <c r="BC70" s="99"/>
      <c r="BE70" s="161"/>
      <c r="BF70" s="63"/>
      <c r="BG70" s="50"/>
      <c r="BH70" s="99"/>
      <c r="BJ70" s="161"/>
      <c r="BK70" s="63"/>
      <c r="BL70" s="50"/>
      <c r="BM70" s="99"/>
      <c r="BO70" s="161"/>
      <c r="BP70" s="63"/>
      <c r="BQ70" s="50"/>
      <c r="BR70" s="99"/>
      <c r="BT70" s="161"/>
      <c r="BU70" s="63"/>
      <c r="BV70" s="50"/>
      <c r="BW70" s="99"/>
      <c r="BY70" s="161"/>
      <c r="BZ70" s="63"/>
      <c r="CA70" s="50"/>
      <c r="CB70" s="99"/>
      <c r="CD70" s="161"/>
      <c r="CE70" s="63"/>
      <c r="CF70" s="50"/>
      <c r="CG70" s="99"/>
      <c r="CI70" s="161"/>
      <c r="CJ70" s="63"/>
      <c r="CK70" s="50"/>
      <c r="CL70" s="99"/>
      <c r="CN70" s="161"/>
      <c r="CO70" s="63"/>
      <c r="CP70" s="50"/>
      <c r="CQ70" s="99"/>
      <c r="CS70" s="161"/>
      <c r="CT70" s="63"/>
      <c r="CU70" s="50"/>
      <c r="CV70" s="99"/>
      <c r="CX70" s="161"/>
      <c r="CY70" s="63"/>
      <c r="CZ70" s="50"/>
      <c r="DA70" s="99"/>
      <c r="DC70" s="161"/>
      <c r="DD70" s="63"/>
      <c r="DE70" s="50"/>
      <c r="DF70" s="99"/>
      <c r="DH70" s="161"/>
      <c r="DI70" s="63"/>
      <c r="DJ70" s="50"/>
      <c r="DK70" s="99"/>
      <c r="DM70" s="161"/>
      <c r="DN70" s="63"/>
      <c r="DO70" s="50"/>
      <c r="DP70" s="99"/>
      <c r="DR70" s="161"/>
      <c r="DS70" s="63"/>
      <c r="DT70" s="50"/>
      <c r="DU70" s="99"/>
      <c r="DW70" s="161"/>
    </row>
    <row r="71" spans="1:127" ht="13.5" customHeight="1">
      <c r="A71" s="160"/>
      <c r="B71" s="50"/>
      <c r="C71" s="63"/>
      <c r="D71" s="50"/>
      <c r="E71" s="99"/>
      <c r="G71" s="161"/>
      <c r="H71" s="63"/>
      <c r="I71" s="50"/>
      <c r="J71" s="99"/>
      <c r="L71" s="161"/>
      <c r="M71" s="63"/>
      <c r="N71" s="50"/>
      <c r="O71" s="99"/>
      <c r="Q71" s="161"/>
      <c r="R71" s="63"/>
      <c r="S71" s="50"/>
      <c r="T71" s="99"/>
      <c r="V71" s="161"/>
      <c r="W71" s="63"/>
      <c r="X71" s="50"/>
      <c r="Y71" s="99"/>
      <c r="AA71" s="161"/>
      <c r="AB71" s="63"/>
      <c r="AC71" s="50"/>
      <c r="AD71" s="99"/>
      <c r="AF71" s="161"/>
      <c r="AG71" s="63"/>
      <c r="AH71" s="50"/>
      <c r="AI71" s="99"/>
      <c r="AK71" s="161"/>
      <c r="AL71" s="63"/>
      <c r="AM71" s="50"/>
      <c r="AN71" s="99"/>
      <c r="AP71" s="161"/>
      <c r="AQ71" s="63"/>
      <c r="AR71" s="50"/>
      <c r="AS71" s="99"/>
      <c r="AU71" s="161"/>
      <c r="AV71" s="63"/>
      <c r="AW71" s="50"/>
      <c r="AX71" s="99"/>
      <c r="AZ71" s="161"/>
      <c r="BA71" s="63"/>
      <c r="BB71" s="50"/>
      <c r="BC71" s="99"/>
      <c r="BE71" s="161"/>
      <c r="BF71" s="63"/>
      <c r="BG71" s="50"/>
      <c r="BH71" s="99"/>
      <c r="BJ71" s="161"/>
      <c r="BK71" s="63"/>
      <c r="BL71" s="50"/>
      <c r="BM71" s="99"/>
      <c r="BO71" s="161"/>
      <c r="BP71" s="63"/>
      <c r="BQ71" s="50"/>
      <c r="BR71" s="99"/>
      <c r="BT71" s="161"/>
      <c r="BU71" s="63"/>
      <c r="BV71" s="50"/>
      <c r="BW71" s="99"/>
      <c r="BY71" s="161"/>
      <c r="BZ71" s="63"/>
      <c r="CA71" s="50"/>
      <c r="CB71" s="99"/>
      <c r="CD71" s="161"/>
      <c r="CE71" s="63"/>
      <c r="CF71" s="50"/>
      <c r="CG71" s="99"/>
      <c r="CI71" s="161"/>
      <c r="CJ71" s="63"/>
      <c r="CK71" s="50"/>
      <c r="CL71" s="99"/>
      <c r="CN71" s="161"/>
      <c r="CO71" s="63"/>
      <c r="CP71" s="50"/>
      <c r="CQ71" s="99"/>
      <c r="CS71" s="161"/>
      <c r="CT71" s="63"/>
      <c r="CU71" s="50"/>
      <c r="CV71" s="99"/>
      <c r="CX71" s="161"/>
      <c r="CY71" s="63"/>
      <c r="CZ71" s="50"/>
      <c r="DA71" s="99"/>
      <c r="DC71" s="161"/>
      <c r="DD71" s="63"/>
      <c r="DE71" s="50"/>
      <c r="DF71" s="99"/>
      <c r="DH71" s="161"/>
      <c r="DI71" s="63"/>
      <c r="DJ71" s="50"/>
      <c r="DK71" s="99"/>
      <c r="DM71" s="161"/>
      <c r="DN71" s="63"/>
      <c r="DO71" s="50"/>
      <c r="DP71" s="99"/>
      <c r="DR71" s="161"/>
      <c r="DS71" s="63"/>
      <c r="DT71" s="50"/>
      <c r="DU71" s="99"/>
      <c r="DW71" s="161"/>
    </row>
    <row r="72" spans="1:127" ht="13.5" customHeight="1">
      <c r="A72" s="160"/>
      <c r="B72" s="50"/>
      <c r="C72" s="63"/>
      <c r="D72" s="50"/>
      <c r="E72" s="99"/>
      <c r="G72" s="161"/>
      <c r="H72" s="63"/>
      <c r="I72" s="50"/>
      <c r="J72" s="99"/>
      <c r="L72" s="161"/>
      <c r="M72" s="63"/>
      <c r="N72" s="50"/>
      <c r="O72" s="99"/>
      <c r="Q72" s="161"/>
      <c r="R72" s="63"/>
      <c r="S72" s="50"/>
      <c r="T72" s="99"/>
      <c r="V72" s="161"/>
      <c r="W72" s="63"/>
      <c r="X72" s="50"/>
      <c r="Y72" s="99"/>
      <c r="AA72" s="161"/>
      <c r="AB72" s="63"/>
      <c r="AC72" s="50"/>
      <c r="AD72" s="99"/>
      <c r="AF72" s="161"/>
      <c r="AG72" s="63"/>
      <c r="AH72" s="50"/>
      <c r="AI72" s="99"/>
      <c r="AK72" s="161"/>
      <c r="AL72" s="63"/>
      <c r="AM72" s="50"/>
      <c r="AN72" s="99"/>
      <c r="AP72" s="161"/>
      <c r="AQ72" s="63"/>
      <c r="AR72" s="50"/>
      <c r="AS72" s="99"/>
      <c r="AU72" s="161"/>
      <c r="AV72" s="63"/>
      <c r="AW72" s="50"/>
      <c r="AX72" s="99"/>
      <c r="AZ72" s="161"/>
      <c r="BA72" s="63"/>
      <c r="BB72" s="50"/>
      <c r="BC72" s="99"/>
      <c r="BE72" s="161"/>
      <c r="BF72" s="63"/>
      <c r="BG72" s="50"/>
      <c r="BH72" s="99"/>
      <c r="BJ72" s="161"/>
      <c r="BK72" s="63"/>
      <c r="BL72" s="50"/>
      <c r="BM72" s="99"/>
      <c r="BO72" s="161"/>
      <c r="BP72" s="63"/>
      <c r="BQ72" s="50"/>
      <c r="BR72" s="99"/>
      <c r="BT72" s="161"/>
      <c r="BU72" s="63"/>
      <c r="BV72" s="50"/>
      <c r="BW72" s="99"/>
      <c r="BY72" s="161"/>
      <c r="BZ72" s="63"/>
      <c r="CA72" s="50"/>
      <c r="CB72" s="99"/>
      <c r="CD72" s="161"/>
      <c r="CE72" s="63"/>
      <c r="CF72" s="50"/>
      <c r="CG72" s="99"/>
      <c r="CI72" s="161"/>
      <c r="CJ72" s="63"/>
      <c r="CK72" s="50"/>
      <c r="CL72" s="99"/>
      <c r="CN72" s="161"/>
      <c r="CO72" s="63"/>
      <c r="CP72" s="50"/>
      <c r="CQ72" s="99"/>
      <c r="CS72" s="161"/>
      <c r="CT72" s="63"/>
      <c r="CU72" s="50"/>
      <c r="CV72" s="99"/>
      <c r="CX72" s="161"/>
      <c r="CY72" s="63"/>
      <c r="CZ72" s="50"/>
      <c r="DA72" s="99"/>
      <c r="DC72" s="161"/>
      <c r="DD72" s="63"/>
      <c r="DE72" s="50"/>
      <c r="DF72" s="99"/>
      <c r="DH72" s="161"/>
      <c r="DI72" s="63"/>
      <c r="DJ72" s="50"/>
      <c r="DK72" s="99"/>
      <c r="DM72" s="161"/>
      <c r="DN72" s="63"/>
      <c r="DO72" s="50"/>
      <c r="DP72" s="99"/>
      <c r="DR72" s="161"/>
      <c r="DS72" s="63"/>
      <c r="DT72" s="50"/>
      <c r="DU72" s="99"/>
      <c r="DW72" s="161"/>
    </row>
    <row r="73" spans="1:127" ht="13.5" customHeight="1">
      <c r="A73" s="160"/>
      <c r="B73" s="50"/>
      <c r="C73" s="63"/>
      <c r="D73" s="50"/>
      <c r="E73" s="99"/>
      <c r="G73" s="161"/>
      <c r="H73" s="63"/>
      <c r="I73" s="50"/>
      <c r="J73" s="99"/>
      <c r="L73" s="161"/>
      <c r="M73" s="63"/>
      <c r="N73" s="50"/>
      <c r="O73" s="99"/>
      <c r="Q73" s="161"/>
      <c r="R73" s="63"/>
      <c r="S73" s="50"/>
      <c r="T73" s="99"/>
      <c r="V73" s="161"/>
      <c r="W73" s="63"/>
      <c r="X73" s="50"/>
      <c r="Y73" s="99"/>
      <c r="AA73" s="161"/>
      <c r="AB73" s="63"/>
      <c r="AC73" s="50"/>
      <c r="AD73" s="99"/>
      <c r="AF73" s="161"/>
      <c r="AG73" s="63"/>
      <c r="AH73" s="50"/>
      <c r="AI73" s="99"/>
      <c r="AK73" s="161"/>
      <c r="AL73" s="63"/>
      <c r="AM73" s="50"/>
      <c r="AN73" s="99"/>
      <c r="AP73" s="161"/>
      <c r="AQ73" s="63"/>
      <c r="AR73" s="50"/>
      <c r="AS73" s="99"/>
      <c r="AU73" s="161"/>
      <c r="AV73" s="63"/>
      <c r="AW73" s="50"/>
      <c r="AX73" s="99"/>
      <c r="AZ73" s="161"/>
      <c r="BA73" s="63"/>
      <c r="BB73" s="50"/>
      <c r="BC73" s="99"/>
      <c r="BE73" s="161"/>
      <c r="BF73" s="63"/>
      <c r="BG73" s="50"/>
      <c r="BH73" s="99"/>
      <c r="BJ73" s="161"/>
      <c r="BK73" s="63"/>
      <c r="BL73" s="50"/>
      <c r="BM73" s="99"/>
      <c r="BO73" s="161"/>
      <c r="BP73" s="63"/>
      <c r="BQ73" s="50"/>
      <c r="BR73" s="99"/>
      <c r="BT73" s="161"/>
      <c r="BU73" s="63"/>
      <c r="BV73" s="50"/>
      <c r="BW73" s="99"/>
      <c r="BY73" s="161"/>
      <c r="BZ73" s="63"/>
      <c r="CA73" s="50"/>
      <c r="CB73" s="99"/>
      <c r="CD73" s="161"/>
      <c r="CE73" s="63"/>
      <c r="CF73" s="50"/>
      <c r="CG73" s="99"/>
      <c r="CI73" s="161"/>
      <c r="CJ73" s="63"/>
      <c r="CK73" s="50"/>
      <c r="CL73" s="99"/>
      <c r="CN73" s="161"/>
      <c r="CO73" s="63"/>
      <c r="CP73" s="50"/>
      <c r="CQ73" s="99"/>
      <c r="CS73" s="161"/>
      <c r="CT73" s="63"/>
      <c r="CU73" s="50"/>
      <c r="CV73" s="99"/>
      <c r="CX73" s="161"/>
      <c r="CY73" s="63"/>
      <c r="CZ73" s="50"/>
      <c r="DA73" s="99"/>
      <c r="DC73" s="161"/>
      <c r="DD73" s="63"/>
      <c r="DE73" s="50"/>
      <c r="DF73" s="99"/>
      <c r="DH73" s="161"/>
      <c r="DI73" s="63"/>
      <c r="DJ73" s="50"/>
      <c r="DK73" s="99"/>
      <c r="DM73" s="161"/>
      <c r="DN73" s="63"/>
      <c r="DO73" s="50"/>
      <c r="DP73" s="99"/>
      <c r="DR73" s="161"/>
      <c r="DS73" s="63"/>
      <c r="DT73" s="50"/>
      <c r="DU73" s="99"/>
      <c r="DW73" s="161"/>
    </row>
    <row r="74" spans="1:127" ht="13.5" customHeight="1">
      <c r="A74" s="160"/>
      <c r="B74" s="50"/>
      <c r="C74" s="63"/>
      <c r="D74" s="50"/>
      <c r="E74" s="99"/>
      <c r="G74" s="161"/>
      <c r="H74" s="63"/>
      <c r="I74" s="50"/>
      <c r="J74" s="99"/>
      <c r="L74" s="161"/>
      <c r="M74" s="63"/>
      <c r="N74" s="50"/>
      <c r="O74" s="99"/>
      <c r="Q74" s="161"/>
      <c r="R74" s="63"/>
      <c r="S74" s="50"/>
      <c r="T74" s="99"/>
      <c r="V74" s="161"/>
      <c r="W74" s="63"/>
      <c r="X74" s="50"/>
      <c r="Y74" s="99"/>
      <c r="AA74" s="161"/>
      <c r="AB74" s="63"/>
      <c r="AC74" s="50"/>
      <c r="AD74" s="99"/>
      <c r="AF74" s="161"/>
      <c r="AG74" s="63"/>
      <c r="AH74" s="50"/>
      <c r="AI74" s="99"/>
      <c r="AK74" s="161"/>
      <c r="AL74" s="63"/>
      <c r="AM74" s="50"/>
      <c r="AN74" s="99"/>
      <c r="AP74" s="161"/>
      <c r="AQ74" s="63"/>
      <c r="AR74" s="50"/>
      <c r="AS74" s="99"/>
      <c r="AU74" s="161"/>
      <c r="AV74" s="63"/>
      <c r="AW74" s="50"/>
      <c r="AX74" s="99"/>
      <c r="AZ74" s="161"/>
      <c r="BA74" s="63"/>
      <c r="BB74" s="50"/>
      <c r="BC74" s="99"/>
      <c r="BE74" s="161"/>
      <c r="BF74" s="63"/>
      <c r="BG74" s="50"/>
      <c r="BH74" s="99"/>
      <c r="BJ74" s="161"/>
      <c r="BK74" s="63"/>
      <c r="BL74" s="50"/>
      <c r="BM74" s="99"/>
      <c r="BO74" s="161"/>
      <c r="BP74" s="63"/>
      <c r="BQ74" s="50"/>
      <c r="BR74" s="99"/>
      <c r="BT74" s="161"/>
      <c r="BU74" s="63"/>
      <c r="BV74" s="50"/>
      <c r="BW74" s="99"/>
      <c r="BY74" s="161"/>
      <c r="BZ74" s="63"/>
      <c r="CA74" s="50"/>
      <c r="CB74" s="99"/>
      <c r="CD74" s="161"/>
      <c r="CE74" s="63"/>
      <c r="CF74" s="50"/>
      <c r="CG74" s="99"/>
      <c r="CI74" s="161"/>
      <c r="CJ74" s="63"/>
      <c r="CK74" s="50"/>
      <c r="CL74" s="99"/>
      <c r="CN74" s="161"/>
      <c r="CO74" s="63"/>
      <c r="CP74" s="50"/>
      <c r="CQ74" s="99"/>
      <c r="CS74" s="161"/>
      <c r="CT74" s="63"/>
      <c r="CU74" s="50"/>
      <c r="CV74" s="99"/>
      <c r="CX74" s="161"/>
      <c r="CY74" s="63"/>
      <c r="CZ74" s="50"/>
      <c r="DA74" s="99"/>
      <c r="DC74" s="161"/>
      <c r="DD74" s="63"/>
      <c r="DE74" s="50"/>
      <c r="DF74" s="99"/>
      <c r="DH74" s="161"/>
      <c r="DI74" s="63"/>
      <c r="DJ74" s="50"/>
      <c r="DK74" s="99"/>
      <c r="DM74" s="161"/>
      <c r="DN74" s="63"/>
      <c r="DO74" s="50"/>
      <c r="DP74" s="99"/>
      <c r="DR74" s="161"/>
      <c r="DS74" s="63"/>
      <c r="DT74" s="50"/>
      <c r="DU74" s="99"/>
      <c r="DW74" s="161"/>
    </row>
    <row r="75" spans="1:127" ht="13.5" customHeight="1">
      <c r="A75" s="160"/>
      <c r="B75" s="50"/>
      <c r="C75" s="63"/>
      <c r="D75" s="50"/>
      <c r="E75" s="99"/>
      <c r="G75" s="161"/>
      <c r="H75" s="63"/>
      <c r="I75" s="50"/>
      <c r="J75" s="99"/>
      <c r="L75" s="161"/>
      <c r="M75" s="63"/>
      <c r="N75" s="50"/>
      <c r="O75" s="99"/>
      <c r="Q75" s="161"/>
      <c r="R75" s="63"/>
      <c r="S75" s="50"/>
      <c r="T75" s="99"/>
      <c r="V75" s="161"/>
      <c r="W75" s="63"/>
      <c r="X75" s="50"/>
      <c r="Y75" s="99"/>
      <c r="AA75" s="161"/>
      <c r="AB75" s="63"/>
      <c r="AC75" s="50"/>
      <c r="AD75" s="99"/>
      <c r="AF75" s="161"/>
      <c r="AG75" s="63"/>
      <c r="AH75" s="50"/>
      <c r="AI75" s="99"/>
      <c r="AK75" s="161"/>
      <c r="AL75" s="63"/>
      <c r="AM75" s="50"/>
      <c r="AN75" s="99"/>
      <c r="AP75" s="161"/>
      <c r="AQ75" s="63"/>
      <c r="AR75" s="50"/>
      <c r="AS75" s="99"/>
      <c r="AU75" s="161"/>
      <c r="AV75" s="63"/>
      <c r="AW75" s="50"/>
      <c r="AX75" s="99"/>
      <c r="AZ75" s="161"/>
      <c r="BA75" s="63"/>
      <c r="BB75" s="50"/>
      <c r="BC75" s="99"/>
      <c r="BE75" s="161"/>
      <c r="BF75" s="63"/>
      <c r="BG75" s="50"/>
      <c r="BH75" s="99"/>
      <c r="BJ75" s="161"/>
      <c r="BK75" s="63"/>
      <c r="BL75" s="50"/>
      <c r="BM75" s="99"/>
      <c r="BO75" s="161"/>
      <c r="BP75" s="63"/>
      <c r="BQ75" s="50"/>
      <c r="BR75" s="99"/>
      <c r="BT75" s="161"/>
      <c r="BU75" s="63"/>
      <c r="BV75" s="50"/>
      <c r="BW75" s="99"/>
      <c r="BY75" s="161"/>
      <c r="BZ75" s="63"/>
      <c r="CA75" s="50"/>
      <c r="CB75" s="99"/>
      <c r="CD75" s="161"/>
      <c r="CE75" s="63"/>
      <c r="CF75" s="50"/>
      <c r="CG75" s="99"/>
      <c r="CI75" s="161"/>
      <c r="CJ75" s="63"/>
      <c r="CK75" s="50"/>
      <c r="CL75" s="99"/>
      <c r="CN75" s="161"/>
      <c r="CO75" s="63"/>
      <c r="CP75" s="50"/>
      <c r="CQ75" s="99"/>
      <c r="CS75" s="161"/>
      <c r="CT75" s="63"/>
      <c r="CU75" s="50"/>
      <c r="CV75" s="99"/>
      <c r="CX75" s="161"/>
      <c r="CY75" s="63"/>
      <c r="CZ75" s="50"/>
      <c r="DA75" s="99"/>
      <c r="DC75" s="161"/>
      <c r="DD75" s="63"/>
      <c r="DE75" s="50"/>
      <c r="DF75" s="99"/>
      <c r="DH75" s="161"/>
      <c r="DI75" s="63"/>
      <c r="DJ75" s="50"/>
      <c r="DK75" s="99"/>
      <c r="DM75" s="161"/>
      <c r="DN75" s="63"/>
      <c r="DO75" s="50"/>
      <c r="DP75" s="99"/>
      <c r="DR75" s="161"/>
      <c r="DS75" s="63"/>
      <c r="DT75" s="50"/>
      <c r="DU75" s="99"/>
      <c r="DW75" s="161"/>
    </row>
    <row r="76" spans="1:127" ht="13.5" customHeight="1">
      <c r="A76" s="160"/>
      <c r="B76" s="50"/>
      <c r="C76" s="63"/>
      <c r="D76" s="50"/>
      <c r="E76" s="99"/>
      <c r="G76" s="161"/>
      <c r="H76" s="63"/>
      <c r="I76" s="50"/>
      <c r="J76" s="99"/>
      <c r="L76" s="161"/>
      <c r="M76" s="63"/>
      <c r="N76" s="50"/>
      <c r="O76" s="99"/>
      <c r="Q76" s="161"/>
      <c r="R76" s="63"/>
      <c r="S76" s="50"/>
      <c r="T76" s="99"/>
      <c r="V76" s="161"/>
      <c r="W76" s="63"/>
      <c r="X76" s="50"/>
      <c r="Y76" s="99"/>
      <c r="AA76" s="161"/>
      <c r="AB76" s="63"/>
      <c r="AC76" s="50"/>
      <c r="AD76" s="99"/>
      <c r="AF76" s="161"/>
      <c r="AG76" s="63"/>
      <c r="AH76" s="50"/>
      <c r="AI76" s="99"/>
      <c r="AK76" s="161"/>
      <c r="AL76" s="63"/>
      <c r="AM76" s="50"/>
      <c r="AN76" s="99"/>
      <c r="AP76" s="161"/>
      <c r="AQ76" s="63"/>
      <c r="AR76" s="50"/>
      <c r="AS76" s="99"/>
      <c r="AU76" s="161"/>
      <c r="AV76" s="63"/>
      <c r="AW76" s="50"/>
      <c r="AX76" s="99"/>
      <c r="AZ76" s="161"/>
      <c r="BA76" s="63"/>
      <c r="BB76" s="50"/>
      <c r="BC76" s="99"/>
      <c r="BE76" s="161"/>
      <c r="BF76" s="63"/>
      <c r="BG76" s="50"/>
      <c r="BH76" s="99"/>
      <c r="BJ76" s="161"/>
      <c r="BK76" s="63"/>
      <c r="BL76" s="50"/>
      <c r="BM76" s="99"/>
      <c r="BO76" s="161"/>
      <c r="BP76" s="63"/>
      <c r="BQ76" s="50"/>
      <c r="BR76" s="99"/>
      <c r="BT76" s="161"/>
      <c r="BU76" s="63"/>
      <c r="BV76" s="50"/>
      <c r="BW76" s="99"/>
      <c r="BY76" s="161"/>
      <c r="BZ76" s="63"/>
      <c r="CA76" s="50"/>
      <c r="CB76" s="99"/>
      <c r="CD76" s="161"/>
      <c r="CE76" s="63"/>
      <c r="CF76" s="50"/>
      <c r="CG76" s="99"/>
      <c r="CI76" s="161"/>
      <c r="CJ76" s="63"/>
      <c r="CK76" s="50"/>
      <c r="CL76" s="99"/>
      <c r="CN76" s="161"/>
      <c r="CO76" s="63"/>
      <c r="CP76" s="50"/>
      <c r="CQ76" s="99"/>
      <c r="CS76" s="161"/>
      <c r="CT76" s="63"/>
      <c r="CU76" s="50"/>
      <c r="CV76" s="99"/>
      <c r="CX76" s="161"/>
      <c r="CY76" s="63"/>
      <c r="CZ76" s="50"/>
      <c r="DA76" s="99"/>
      <c r="DC76" s="161"/>
      <c r="DD76" s="63"/>
      <c r="DE76" s="50"/>
      <c r="DF76" s="99"/>
      <c r="DH76" s="161"/>
      <c r="DI76" s="63"/>
      <c r="DJ76" s="50"/>
      <c r="DK76" s="99"/>
      <c r="DM76" s="161"/>
      <c r="DN76" s="63"/>
      <c r="DO76" s="50"/>
      <c r="DP76" s="99"/>
      <c r="DR76" s="161"/>
      <c r="DS76" s="63"/>
      <c r="DT76" s="50"/>
      <c r="DU76" s="99"/>
      <c r="DW76" s="161"/>
    </row>
    <row r="77" spans="1:127" ht="13.5" customHeight="1">
      <c r="A77" s="160"/>
      <c r="B77" s="50"/>
      <c r="C77" s="63"/>
      <c r="D77" s="50"/>
      <c r="E77" s="99"/>
      <c r="G77" s="161"/>
      <c r="H77" s="63"/>
      <c r="I77" s="50"/>
      <c r="J77" s="99"/>
      <c r="L77" s="161"/>
      <c r="M77" s="63"/>
      <c r="N77" s="50"/>
      <c r="O77" s="99"/>
      <c r="Q77" s="161"/>
      <c r="R77" s="63"/>
      <c r="S77" s="50"/>
      <c r="T77" s="99"/>
      <c r="V77" s="161"/>
      <c r="W77" s="63"/>
      <c r="X77" s="50"/>
      <c r="Y77" s="99"/>
      <c r="AA77" s="161"/>
      <c r="AB77" s="63"/>
      <c r="AC77" s="50"/>
      <c r="AD77" s="99"/>
      <c r="AF77" s="161"/>
      <c r="AG77" s="63"/>
      <c r="AH77" s="50"/>
      <c r="AI77" s="99"/>
      <c r="AK77" s="161"/>
      <c r="AL77" s="63"/>
      <c r="AM77" s="50"/>
      <c r="AN77" s="99"/>
      <c r="AP77" s="161"/>
      <c r="AQ77" s="63"/>
      <c r="AR77" s="50"/>
      <c r="AS77" s="99"/>
      <c r="AU77" s="161"/>
      <c r="AV77" s="63"/>
      <c r="AW77" s="50"/>
      <c r="AX77" s="99"/>
      <c r="AZ77" s="161"/>
      <c r="BA77" s="63"/>
      <c r="BB77" s="50"/>
      <c r="BC77" s="99"/>
      <c r="BE77" s="161"/>
      <c r="BF77" s="63"/>
      <c r="BG77" s="50"/>
      <c r="BH77" s="99"/>
      <c r="BJ77" s="161"/>
      <c r="BK77" s="63"/>
      <c r="BL77" s="50"/>
      <c r="BM77" s="99"/>
      <c r="BO77" s="161"/>
      <c r="BP77" s="63"/>
      <c r="BQ77" s="50"/>
      <c r="BR77" s="99"/>
      <c r="BT77" s="161"/>
      <c r="BU77" s="63"/>
      <c r="BV77" s="50"/>
      <c r="BW77" s="99"/>
      <c r="BY77" s="161"/>
      <c r="BZ77" s="63"/>
      <c r="CA77" s="50"/>
      <c r="CB77" s="99"/>
      <c r="CD77" s="161"/>
      <c r="CE77" s="63"/>
      <c r="CF77" s="50"/>
      <c r="CG77" s="99"/>
      <c r="CI77" s="161"/>
      <c r="CJ77" s="63"/>
      <c r="CK77" s="50"/>
      <c r="CL77" s="99"/>
      <c r="CN77" s="161"/>
      <c r="CO77" s="63"/>
      <c r="CP77" s="50"/>
      <c r="CQ77" s="99"/>
      <c r="CS77" s="161"/>
      <c r="CT77" s="63"/>
      <c r="CU77" s="50"/>
      <c r="CV77" s="99"/>
      <c r="CX77" s="161"/>
      <c r="CY77" s="63"/>
      <c r="CZ77" s="50"/>
      <c r="DA77" s="99"/>
      <c r="DC77" s="161"/>
      <c r="DD77" s="63"/>
      <c r="DE77" s="50"/>
      <c r="DF77" s="99"/>
      <c r="DH77" s="161"/>
      <c r="DI77" s="63"/>
      <c r="DJ77" s="50"/>
      <c r="DK77" s="99"/>
      <c r="DM77" s="161"/>
      <c r="DN77" s="63"/>
      <c r="DO77" s="50"/>
      <c r="DP77" s="99"/>
      <c r="DR77" s="161"/>
      <c r="DS77" s="63"/>
      <c r="DT77" s="50"/>
      <c r="DU77" s="99"/>
      <c r="DW77" s="161"/>
    </row>
    <row r="78" spans="1:127" ht="13.5" customHeight="1">
      <c r="A78" s="160"/>
      <c r="B78" s="50"/>
      <c r="C78" s="63"/>
      <c r="D78" s="50"/>
      <c r="E78" s="99"/>
      <c r="G78" s="161"/>
      <c r="H78" s="63"/>
      <c r="I78" s="50"/>
      <c r="J78" s="99"/>
      <c r="L78" s="161"/>
      <c r="M78" s="63"/>
      <c r="N78" s="50"/>
      <c r="O78" s="99"/>
      <c r="Q78" s="161"/>
      <c r="R78" s="63"/>
      <c r="S78" s="50"/>
      <c r="T78" s="99"/>
      <c r="V78" s="161"/>
      <c r="W78" s="63"/>
      <c r="X78" s="50"/>
      <c r="Y78" s="99"/>
      <c r="AA78" s="161"/>
      <c r="AB78" s="63"/>
      <c r="AC78" s="50"/>
      <c r="AD78" s="99"/>
      <c r="AF78" s="161"/>
      <c r="AG78" s="63"/>
      <c r="AH78" s="50"/>
      <c r="AI78" s="99"/>
      <c r="AK78" s="161"/>
      <c r="AL78" s="63"/>
      <c r="AM78" s="50"/>
      <c r="AN78" s="99"/>
      <c r="AP78" s="161"/>
      <c r="AQ78" s="63"/>
      <c r="AR78" s="50"/>
      <c r="AS78" s="99"/>
      <c r="AU78" s="161"/>
      <c r="AV78" s="63"/>
      <c r="AW78" s="50"/>
      <c r="AX78" s="99"/>
      <c r="AZ78" s="161"/>
      <c r="BA78" s="63"/>
      <c r="BB78" s="50"/>
      <c r="BC78" s="99"/>
      <c r="BE78" s="161"/>
      <c r="BF78" s="63"/>
      <c r="BG78" s="50"/>
      <c r="BH78" s="99"/>
      <c r="BJ78" s="161"/>
      <c r="BK78" s="63"/>
      <c r="BL78" s="50"/>
      <c r="BM78" s="99"/>
      <c r="BO78" s="161"/>
      <c r="BP78" s="63"/>
      <c r="BQ78" s="50"/>
      <c r="BR78" s="99"/>
      <c r="BT78" s="161"/>
      <c r="BU78" s="63"/>
      <c r="BV78" s="50"/>
      <c r="BW78" s="99"/>
      <c r="BY78" s="161"/>
      <c r="BZ78" s="63"/>
      <c r="CA78" s="50"/>
      <c r="CB78" s="99"/>
      <c r="CD78" s="161"/>
      <c r="CE78" s="63"/>
      <c r="CF78" s="50"/>
      <c r="CG78" s="99"/>
      <c r="CI78" s="161"/>
      <c r="CJ78" s="63"/>
      <c r="CK78" s="50"/>
      <c r="CL78" s="99"/>
      <c r="CN78" s="161"/>
      <c r="CO78" s="63"/>
      <c r="CP78" s="50"/>
      <c r="CQ78" s="99"/>
      <c r="CS78" s="161"/>
      <c r="CT78" s="63"/>
      <c r="CU78" s="50"/>
      <c r="CV78" s="99"/>
      <c r="CX78" s="161"/>
      <c r="CY78" s="63"/>
      <c r="CZ78" s="50"/>
      <c r="DA78" s="99"/>
      <c r="DC78" s="161"/>
      <c r="DD78" s="63"/>
      <c r="DE78" s="50"/>
      <c r="DF78" s="99"/>
      <c r="DH78" s="161"/>
      <c r="DI78" s="63"/>
      <c r="DJ78" s="50"/>
      <c r="DK78" s="99"/>
      <c r="DM78" s="161"/>
      <c r="DN78" s="63"/>
      <c r="DO78" s="50"/>
      <c r="DP78" s="99"/>
      <c r="DR78" s="161"/>
      <c r="DS78" s="63"/>
      <c r="DT78" s="50"/>
      <c r="DU78" s="99"/>
      <c r="DW78" s="161"/>
    </row>
    <row r="79" spans="1:127" ht="13.5" customHeight="1">
      <c r="A79" s="160"/>
      <c r="B79" s="50"/>
      <c r="C79" s="63"/>
      <c r="D79" s="50"/>
      <c r="E79" s="99"/>
      <c r="G79" s="161"/>
      <c r="H79" s="63"/>
      <c r="I79" s="50"/>
      <c r="J79" s="99"/>
      <c r="L79" s="161"/>
      <c r="M79" s="63"/>
      <c r="N79" s="50"/>
      <c r="O79" s="99"/>
      <c r="Q79" s="161"/>
      <c r="R79" s="63"/>
      <c r="S79" s="50"/>
      <c r="T79" s="99"/>
      <c r="V79" s="161"/>
      <c r="W79" s="63"/>
      <c r="X79" s="50"/>
      <c r="Y79" s="99"/>
      <c r="AA79" s="161"/>
      <c r="AB79" s="63"/>
      <c r="AC79" s="50"/>
      <c r="AD79" s="99"/>
      <c r="AF79" s="161"/>
      <c r="AG79" s="63"/>
      <c r="AH79" s="50"/>
      <c r="AI79" s="99"/>
      <c r="AK79" s="161"/>
      <c r="AL79" s="63"/>
      <c r="AM79" s="50"/>
      <c r="AN79" s="99"/>
      <c r="AP79" s="161"/>
      <c r="AQ79" s="63"/>
      <c r="AR79" s="50"/>
      <c r="AS79" s="99"/>
      <c r="AU79" s="161"/>
      <c r="AV79" s="63"/>
      <c r="AW79" s="50"/>
      <c r="AX79" s="99"/>
      <c r="AZ79" s="161"/>
      <c r="BA79" s="63"/>
      <c r="BB79" s="50"/>
      <c r="BC79" s="99"/>
      <c r="BE79" s="161"/>
      <c r="BF79" s="63"/>
      <c r="BG79" s="50"/>
      <c r="BH79" s="99"/>
      <c r="BJ79" s="161"/>
      <c r="BK79" s="63"/>
      <c r="BL79" s="50"/>
      <c r="BM79" s="99"/>
      <c r="BO79" s="161"/>
      <c r="BP79" s="63"/>
      <c r="BQ79" s="50"/>
      <c r="BR79" s="99"/>
      <c r="BT79" s="161"/>
      <c r="BU79" s="63"/>
      <c r="BV79" s="50"/>
      <c r="BW79" s="99"/>
      <c r="BY79" s="161"/>
      <c r="BZ79" s="63"/>
      <c r="CA79" s="50"/>
      <c r="CB79" s="99"/>
      <c r="CD79" s="161"/>
      <c r="CE79" s="63"/>
      <c r="CF79" s="50"/>
      <c r="CG79" s="99"/>
      <c r="CI79" s="161"/>
      <c r="CJ79" s="63"/>
      <c r="CK79" s="50"/>
      <c r="CL79" s="99"/>
      <c r="CN79" s="161"/>
      <c r="CO79" s="63"/>
      <c r="CP79" s="50"/>
      <c r="CQ79" s="99"/>
      <c r="CS79" s="161"/>
      <c r="CT79" s="63"/>
      <c r="CU79" s="50"/>
      <c r="CV79" s="99"/>
      <c r="CX79" s="161"/>
      <c r="CY79" s="63"/>
      <c r="CZ79" s="50"/>
      <c r="DA79" s="99"/>
      <c r="DC79" s="161"/>
      <c r="DD79" s="63"/>
      <c r="DE79" s="50"/>
      <c r="DF79" s="99"/>
      <c r="DH79" s="161"/>
      <c r="DI79" s="63"/>
      <c r="DJ79" s="50"/>
      <c r="DK79" s="99"/>
      <c r="DM79" s="161"/>
      <c r="DN79" s="63"/>
      <c r="DO79" s="50"/>
      <c r="DP79" s="99"/>
      <c r="DR79" s="161"/>
      <c r="DS79" s="63"/>
      <c r="DT79" s="50"/>
      <c r="DU79" s="99"/>
      <c r="DW79" s="161"/>
    </row>
    <row r="80" spans="1:127" ht="13.5" customHeight="1">
      <c r="A80" s="160"/>
      <c r="B80" s="50"/>
      <c r="C80" s="63"/>
      <c r="D80" s="50"/>
      <c r="E80" s="99"/>
      <c r="G80" s="161"/>
      <c r="H80" s="63"/>
      <c r="I80" s="50"/>
      <c r="J80" s="99"/>
      <c r="L80" s="161"/>
      <c r="M80" s="63"/>
      <c r="N80" s="50"/>
      <c r="O80" s="99"/>
      <c r="Q80" s="161"/>
      <c r="R80" s="63"/>
      <c r="S80" s="50"/>
      <c r="T80" s="99"/>
      <c r="V80" s="161"/>
      <c r="W80" s="63"/>
      <c r="X80" s="50"/>
      <c r="Y80" s="99"/>
      <c r="AA80" s="161"/>
      <c r="AB80" s="63"/>
      <c r="AC80" s="50"/>
      <c r="AD80" s="99"/>
      <c r="AF80" s="161"/>
      <c r="AG80" s="63"/>
      <c r="AH80" s="50"/>
      <c r="AI80" s="99"/>
      <c r="AK80" s="161"/>
      <c r="AL80" s="63"/>
      <c r="AM80" s="50"/>
      <c r="AN80" s="99"/>
      <c r="AP80" s="161"/>
      <c r="AQ80" s="63"/>
      <c r="AR80" s="50"/>
      <c r="AS80" s="99"/>
      <c r="AU80" s="161"/>
      <c r="AV80" s="63"/>
      <c r="AW80" s="50"/>
      <c r="AX80" s="99"/>
      <c r="AZ80" s="161"/>
      <c r="BA80" s="63"/>
      <c r="BB80" s="50"/>
      <c r="BC80" s="99"/>
      <c r="BE80" s="161"/>
      <c r="BF80" s="63"/>
      <c r="BG80" s="50"/>
      <c r="BH80" s="99"/>
      <c r="BJ80" s="161"/>
      <c r="BK80" s="63"/>
      <c r="BL80" s="50"/>
      <c r="BM80" s="99"/>
      <c r="BO80" s="161"/>
      <c r="BP80" s="63"/>
      <c r="BQ80" s="50"/>
      <c r="BR80" s="99"/>
      <c r="BT80" s="161"/>
      <c r="BU80" s="63"/>
      <c r="BV80" s="50"/>
      <c r="BW80" s="99"/>
      <c r="BY80" s="161"/>
      <c r="BZ80" s="63"/>
      <c r="CA80" s="50"/>
      <c r="CB80" s="99"/>
      <c r="CD80" s="161"/>
      <c r="CE80" s="63"/>
      <c r="CF80" s="50"/>
      <c r="CG80" s="99"/>
      <c r="CI80" s="161"/>
      <c r="CJ80" s="63"/>
      <c r="CK80" s="50"/>
      <c r="CL80" s="99"/>
      <c r="CN80" s="161"/>
      <c r="CO80" s="63"/>
      <c r="CP80" s="50"/>
      <c r="CQ80" s="99"/>
      <c r="CS80" s="161"/>
      <c r="CT80" s="63"/>
      <c r="CU80" s="50"/>
      <c r="CV80" s="99"/>
      <c r="CX80" s="161"/>
      <c r="CY80" s="63"/>
      <c r="CZ80" s="50"/>
      <c r="DA80" s="99"/>
      <c r="DC80" s="161"/>
      <c r="DD80" s="63"/>
      <c r="DE80" s="50"/>
      <c r="DF80" s="99"/>
      <c r="DH80" s="161"/>
      <c r="DI80" s="63"/>
      <c r="DJ80" s="50"/>
      <c r="DK80" s="99"/>
      <c r="DM80" s="161"/>
      <c r="DN80" s="63"/>
      <c r="DO80" s="50"/>
      <c r="DP80" s="99"/>
      <c r="DR80" s="161"/>
      <c r="DS80" s="63"/>
      <c r="DT80" s="50"/>
      <c r="DU80" s="99"/>
      <c r="DW80" s="161"/>
    </row>
    <row r="81" spans="1:127" ht="13.5" customHeight="1">
      <c r="A81" s="160"/>
      <c r="B81" s="50"/>
      <c r="C81" s="63"/>
      <c r="D81" s="50"/>
      <c r="E81" s="99"/>
      <c r="G81" s="161"/>
      <c r="H81" s="63"/>
      <c r="I81" s="50"/>
      <c r="J81" s="99"/>
      <c r="L81" s="161"/>
      <c r="M81" s="63"/>
      <c r="N81" s="50"/>
      <c r="O81" s="99"/>
      <c r="Q81" s="161"/>
      <c r="R81" s="63"/>
      <c r="S81" s="50"/>
      <c r="T81" s="99"/>
      <c r="V81" s="161"/>
      <c r="W81" s="63"/>
      <c r="X81" s="50"/>
      <c r="Y81" s="99"/>
      <c r="AA81" s="161"/>
      <c r="AB81" s="63"/>
      <c r="AC81" s="50"/>
      <c r="AD81" s="99"/>
      <c r="AF81" s="161"/>
      <c r="AG81" s="63"/>
      <c r="AH81" s="50"/>
      <c r="AI81" s="99"/>
      <c r="AK81" s="161"/>
      <c r="AL81" s="63"/>
      <c r="AM81" s="50"/>
      <c r="AN81" s="99"/>
      <c r="AP81" s="161"/>
      <c r="AQ81" s="63"/>
      <c r="AR81" s="50"/>
      <c r="AS81" s="99"/>
      <c r="AU81" s="161"/>
      <c r="AV81" s="63"/>
      <c r="AW81" s="50"/>
      <c r="AX81" s="99"/>
      <c r="AZ81" s="161"/>
      <c r="BA81" s="63"/>
      <c r="BB81" s="50"/>
      <c r="BC81" s="99"/>
      <c r="BE81" s="161"/>
      <c r="BF81" s="63"/>
      <c r="BG81" s="50"/>
      <c r="BH81" s="99"/>
      <c r="BJ81" s="161"/>
      <c r="BK81" s="63"/>
      <c r="BL81" s="50"/>
      <c r="BM81" s="99"/>
      <c r="BO81" s="161"/>
      <c r="BP81" s="63"/>
      <c r="BQ81" s="50"/>
      <c r="BR81" s="99"/>
      <c r="BT81" s="161"/>
      <c r="BU81" s="63"/>
      <c r="BV81" s="50"/>
      <c r="BW81" s="99"/>
      <c r="BY81" s="161"/>
      <c r="BZ81" s="63"/>
      <c r="CA81" s="50"/>
      <c r="CB81" s="99"/>
      <c r="CD81" s="161"/>
      <c r="CE81" s="63"/>
      <c r="CF81" s="50"/>
      <c r="CG81" s="99"/>
      <c r="CI81" s="161"/>
      <c r="CJ81" s="63"/>
      <c r="CK81" s="50"/>
      <c r="CL81" s="99"/>
      <c r="CN81" s="161"/>
      <c r="CO81" s="63"/>
      <c r="CP81" s="50"/>
      <c r="CQ81" s="99"/>
      <c r="CS81" s="161"/>
      <c r="CT81" s="63"/>
      <c r="CU81" s="50"/>
      <c r="CV81" s="99"/>
      <c r="CX81" s="161"/>
      <c r="CY81" s="63"/>
      <c r="CZ81" s="50"/>
      <c r="DA81" s="99"/>
      <c r="DC81" s="161"/>
      <c r="DD81" s="63"/>
      <c r="DE81" s="50"/>
      <c r="DF81" s="99"/>
      <c r="DH81" s="161"/>
      <c r="DI81" s="63"/>
      <c r="DJ81" s="50"/>
      <c r="DK81" s="99"/>
      <c r="DM81" s="161"/>
      <c r="DN81" s="63"/>
      <c r="DO81" s="50"/>
      <c r="DP81" s="99"/>
      <c r="DR81" s="161"/>
      <c r="DS81" s="63"/>
      <c r="DT81" s="50"/>
      <c r="DU81" s="99"/>
      <c r="DW81" s="161"/>
    </row>
    <row r="82" spans="1:127" ht="13.5" customHeight="1">
      <c r="A82" s="160"/>
      <c r="B82" s="50"/>
      <c r="C82" s="63"/>
      <c r="D82" s="50"/>
      <c r="E82" s="99"/>
      <c r="G82" s="161"/>
      <c r="H82" s="63"/>
      <c r="I82" s="50"/>
      <c r="J82" s="99"/>
      <c r="L82" s="161"/>
      <c r="M82" s="63"/>
      <c r="N82" s="50"/>
      <c r="O82" s="99"/>
      <c r="Q82" s="161"/>
      <c r="R82" s="63"/>
      <c r="S82" s="50"/>
      <c r="T82" s="99"/>
      <c r="V82" s="161"/>
      <c r="W82" s="63"/>
      <c r="X82" s="50"/>
      <c r="Y82" s="99"/>
      <c r="AA82" s="161"/>
      <c r="AB82" s="63"/>
      <c r="AC82" s="50"/>
      <c r="AD82" s="99"/>
      <c r="AF82" s="161"/>
      <c r="AG82" s="63"/>
      <c r="AH82" s="50"/>
      <c r="AI82" s="99"/>
      <c r="AK82" s="161"/>
      <c r="AL82" s="63"/>
      <c r="AM82" s="50"/>
      <c r="AN82" s="99"/>
      <c r="AP82" s="161"/>
      <c r="AQ82" s="63"/>
      <c r="AR82" s="50"/>
      <c r="AS82" s="99"/>
      <c r="AU82" s="161"/>
      <c r="AV82" s="63"/>
      <c r="AW82" s="50"/>
      <c r="AX82" s="99"/>
      <c r="AZ82" s="161"/>
      <c r="BA82" s="63"/>
      <c r="BB82" s="50"/>
      <c r="BC82" s="99"/>
      <c r="BE82" s="161"/>
      <c r="BF82" s="63"/>
      <c r="BG82" s="50"/>
      <c r="BH82" s="99"/>
      <c r="BJ82" s="161"/>
      <c r="BK82" s="63"/>
      <c r="BL82" s="50"/>
      <c r="BM82" s="99"/>
      <c r="BO82" s="161"/>
      <c r="BP82" s="63"/>
      <c r="BQ82" s="50"/>
      <c r="BR82" s="99"/>
      <c r="BT82" s="161"/>
      <c r="BU82" s="63"/>
      <c r="BV82" s="50"/>
      <c r="BW82" s="99"/>
      <c r="BY82" s="161"/>
      <c r="BZ82" s="63"/>
      <c r="CA82" s="50"/>
      <c r="CB82" s="99"/>
      <c r="CD82" s="161"/>
      <c r="CE82" s="63"/>
      <c r="CF82" s="50"/>
      <c r="CG82" s="99"/>
      <c r="CI82" s="161"/>
      <c r="CJ82" s="63"/>
      <c r="CK82" s="50"/>
      <c r="CL82" s="99"/>
      <c r="CN82" s="161"/>
      <c r="CO82" s="63"/>
      <c r="CP82" s="50"/>
      <c r="CQ82" s="99"/>
      <c r="CS82" s="161"/>
      <c r="CT82" s="63"/>
      <c r="CU82" s="50"/>
      <c r="CV82" s="99"/>
      <c r="CX82" s="161"/>
      <c r="CY82" s="63"/>
      <c r="CZ82" s="50"/>
      <c r="DA82" s="99"/>
      <c r="DC82" s="161"/>
      <c r="DD82" s="63"/>
      <c r="DE82" s="50"/>
      <c r="DF82" s="99"/>
      <c r="DH82" s="161"/>
      <c r="DI82" s="63"/>
      <c r="DJ82" s="50"/>
      <c r="DK82" s="99"/>
      <c r="DM82" s="161"/>
      <c r="DN82" s="63"/>
      <c r="DO82" s="50"/>
      <c r="DP82" s="99"/>
      <c r="DR82" s="161"/>
      <c r="DS82" s="63"/>
      <c r="DT82" s="50"/>
      <c r="DU82" s="99"/>
      <c r="DW82" s="161"/>
    </row>
    <row r="83" spans="1:127" ht="13.5" customHeight="1">
      <c r="A83" s="160"/>
      <c r="B83" s="50"/>
      <c r="C83" s="63"/>
      <c r="D83" s="50"/>
      <c r="E83" s="99"/>
      <c r="G83" s="161"/>
      <c r="H83" s="63"/>
      <c r="I83" s="50"/>
      <c r="J83" s="99"/>
      <c r="L83" s="161"/>
      <c r="M83" s="63"/>
      <c r="N83" s="50"/>
      <c r="O83" s="99"/>
      <c r="Q83" s="161"/>
      <c r="R83" s="63"/>
      <c r="S83" s="50"/>
      <c r="T83" s="99"/>
      <c r="V83" s="161"/>
      <c r="W83" s="63"/>
      <c r="X83" s="50"/>
      <c r="Y83" s="99"/>
      <c r="AA83" s="161"/>
      <c r="AB83" s="63"/>
      <c r="AC83" s="50"/>
      <c r="AD83" s="99"/>
      <c r="AF83" s="161"/>
      <c r="AG83" s="63"/>
      <c r="AH83" s="50"/>
      <c r="AI83" s="99"/>
      <c r="AK83" s="161"/>
      <c r="AL83" s="63"/>
      <c r="AM83" s="50"/>
      <c r="AN83" s="99"/>
      <c r="AP83" s="161"/>
      <c r="AQ83" s="63"/>
      <c r="AR83" s="50"/>
      <c r="AS83" s="99"/>
      <c r="AU83" s="161"/>
      <c r="AV83" s="63"/>
      <c r="AW83" s="50"/>
      <c r="AX83" s="99"/>
      <c r="AZ83" s="161"/>
      <c r="BA83" s="63"/>
      <c r="BB83" s="50"/>
      <c r="BC83" s="99"/>
      <c r="BE83" s="161"/>
      <c r="BF83" s="63"/>
      <c r="BG83" s="50"/>
      <c r="BH83" s="99"/>
      <c r="BJ83" s="161"/>
      <c r="BK83" s="63"/>
      <c r="BL83" s="50"/>
      <c r="BM83" s="99"/>
      <c r="BO83" s="161"/>
      <c r="BP83" s="63"/>
      <c r="BQ83" s="50"/>
      <c r="BR83" s="99"/>
      <c r="BT83" s="161"/>
      <c r="BU83" s="63"/>
      <c r="BV83" s="50"/>
      <c r="BW83" s="99"/>
      <c r="BY83" s="161"/>
      <c r="BZ83" s="63"/>
      <c r="CA83" s="50"/>
      <c r="CB83" s="99"/>
      <c r="CD83" s="161"/>
      <c r="CE83" s="63"/>
      <c r="CF83" s="50"/>
      <c r="CG83" s="99"/>
      <c r="CI83" s="161"/>
      <c r="CJ83" s="63"/>
      <c r="CK83" s="50"/>
      <c r="CL83" s="99"/>
      <c r="CN83" s="161"/>
      <c r="CO83" s="63"/>
      <c r="CP83" s="50"/>
      <c r="CQ83" s="99"/>
      <c r="CS83" s="161"/>
      <c r="CT83" s="63"/>
      <c r="CU83" s="50"/>
      <c r="CV83" s="99"/>
      <c r="CX83" s="161"/>
      <c r="CY83" s="63"/>
      <c r="CZ83" s="50"/>
      <c r="DA83" s="99"/>
      <c r="DC83" s="161"/>
      <c r="DD83" s="63"/>
      <c r="DE83" s="50"/>
      <c r="DF83" s="99"/>
      <c r="DH83" s="161"/>
      <c r="DI83" s="63"/>
      <c r="DJ83" s="50"/>
      <c r="DK83" s="99"/>
      <c r="DM83" s="161"/>
      <c r="DN83" s="63"/>
      <c r="DO83" s="50"/>
      <c r="DP83" s="99"/>
      <c r="DR83" s="161"/>
      <c r="DS83" s="63"/>
      <c r="DT83" s="50"/>
      <c r="DU83" s="99"/>
      <c r="DW83" s="161"/>
    </row>
    <row r="84" spans="1:127" ht="13.5" customHeight="1">
      <c r="A84" s="160"/>
      <c r="B84" s="50"/>
      <c r="C84" s="63"/>
      <c r="D84" s="50"/>
      <c r="E84" s="99"/>
      <c r="G84" s="161"/>
      <c r="H84" s="63"/>
      <c r="I84" s="50"/>
      <c r="J84" s="99"/>
      <c r="L84" s="161"/>
      <c r="M84" s="63"/>
      <c r="N84" s="50"/>
      <c r="O84" s="99"/>
      <c r="Q84" s="161"/>
      <c r="R84" s="63"/>
      <c r="S84" s="50"/>
      <c r="T84" s="99"/>
      <c r="V84" s="161"/>
      <c r="W84" s="63"/>
      <c r="X84" s="50"/>
      <c r="Y84" s="99"/>
      <c r="AA84" s="161"/>
      <c r="AB84" s="63"/>
      <c r="AC84" s="50"/>
      <c r="AD84" s="99"/>
      <c r="AF84" s="161"/>
      <c r="AG84" s="63"/>
      <c r="AH84" s="50"/>
      <c r="AI84" s="99"/>
      <c r="AK84" s="161"/>
      <c r="AL84" s="63"/>
      <c r="AM84" s="50"/>
      <c r="AN84" s="99"/>
      <c r="AP84" s="161"/>
      <c r="AQ84" s="63"/>
      <c r="AR84" s="50"/>
      <c r="AS84" s="99"/>
      <c r="AU84" s="161"/>
      <c r="AV84" s="63"/>
      <c r="AW84" s="50"/>
      <c r="AX84" s="99"/>
      <c r="AZ84" s="161"/>
      <c r="BA84" s="63"/>
      <c r="BB84" s="50"/>
      <c r="BC84" s="99"/>
      <c r="BE84" s="161"/>
      <c r="BF84" s="63"/>
      <c r="BG84" s="50"/>
      <c r="BH84" s="99"/>
      <c r="BJ84" s="161"/>
      <c r="BK84" s="63"/>
      <c r="BL84" s="50"/>
      <c r="BM84" s="99"/>
      <c r="BO84" s="161"/>
      <c r="BP84" s="63"/>
      <c r="BQ84" s="50"/>
      <c r="BR84" s="99"/>
      <c r="BT84" s="161"/>
      <c r="BU84" s="63"/>
      <c r="BV84" s="50"/>
      <c r="BW84" s="99"/>
      <c r="BY84" s="161"/>
      <c r="BZ84" s="63"/>
      <c r="CA84" s="50"/>
      <c r="CB84" s="99"/>
      <c r="CD84" s="161"/>
      <c r="CE84" s="63"/>
      <c r="CF84" s="50"/>
      <c r="CG84" s="99"/>
      <c r="CI84" s="161"/>
      <c r="CJ84" s="63"/>
      <c r="CK84" s="50"/>
      <c r="CL84" s="99"/>
      <c r="CN84" s="161"/>
      <c r="CO84" s="63"/>
      <c r="CP84" s="50"/>
      <c r="CQ84" s="99"/>
      <c r="CS84" s="161"/>
      <c r="CT84" s="63"/>
      <c r="CU84" s="50"/>
      <c r="CV84" s="99"/>
      <c r="CX84" s="161"/>
      <c r="CY84" s="63"/>
      <c r="CZ84" s="50"/>
      <c r="DA84" s="99"/>
      <c r="DC84" s="161"/>
      <c r="DD84" s="63"/>
      <c r="DE84" s="50"/>
      <c r="DF84" s="99"/>
      <c r="DH84" s="161"/>
      <c r="DI84" s="63"/>
      <c r="DJ84" s="50"/>
      <c r="DK84" s="99"/>
      <c r="DM84" s="161"/>
      <c r="DN84" s="63"/>
      <c r="DO84" s="50"/>
      <c r="DP84" s="99"/>
      <c r="DR84" s="161"/>
      <c r="DS84" s="63"/>
      <c r="DT84" s="50"/>
      <c r="DU84" s="99"/>
      <c r="DW84" s="161"/>
    </row>
    <row r="85" spans="1:127" ht="13.5" customHeight="1">
      <c r="A85" s="160"/>
      <c r="B85" s="50"/>
      <c r="C85" s="63"/>
      <c r="D85" s="50"/>
      <c r="E85" s="99"/>
      <c r="G85" s="161"/>
      <c r="H85" s="63"/>
      <c r="I85" s="50"/>
      <c r="J85" s="99"/>
      <c r="L85" s="161"/>
      <c r="M85" s="63"/>
      <c r="N85" s="50"/>
      <c r="O85" s="99"/>
      <c r="Q85" s="161"/>
      <c r="R85" s="63"/>
      <c r="S85" s="50"/>
      <c r="T85" s="99"/>
      <c r="V85" s="161"/>
      <c r="W85" s="63"/>
      <c r="X85" s="50"/>
      <c r="Y85" s="99"/>
      <c r="AA85" s="161"/>
      <c r="AB85" s="63"/>
      <c r="AC85" s="50"/>
      <c r="AD85" s="99"/>
      <c r="AF85" s="161"/>
      <c r="AG85" s="63"/>
      <c r="AH85" s="50"/>
      <c r="AI85" s="99"/>
      <c r="AK85" s="161"/>
      <c r="AL85" s="63"/>
      <c r="AM85" s="50"/>
      <c r="AN85" s="99"/>
      <c r="AP85" s="161"/>
      <c r="AQ85" s="63"/>
      <c r="AR85" s="50"/>
      <c r="AS85" s="99"/>
      <c r="AU85" s="161"/>
      <c r="AV85" s="63"/>
      <c r="AW85" s="50"/>
      <c r="AX85" s="99"/>
      <c r="AZ85" s="161"/>
      <c r="BA85" s="63"/>
      <c r="BB85" s="50"/>
      <c r="BC85" s="99"/>
      <c r="BE85" s="161"/>
      <c r="BF85" s="63"/>
      <c r="BG85" s="50"/>
      <c r="BH85" s="99"/>
      <c r="BJ85" s="161"/>
      <c r="BK85" s="63"/>
      <c r="BL85" s="50"/>
      <c r="BM85" s="99"/>
      <c r="BO85" s="161"/>
      <c r="BP85" s="63"/>
      <c r="BQ85" s="50"/>
      <c r="BR85" s="99"/>
      <c r="BT85" s="161"/>
      <c r="BU85" s="63"/>
      <c r="BV85" s="50"/>
      <c r="BW85" s="99"/>
      <c r="BY85" s="161"/>
      <c r="BZ85" s="63"/>
      <c r="CA85" s="50"/>
      <c r="CB85" s="99"/>
      <c r="CD85" s="161"/>
      <c r="CE85" s="63"/>
      <c r="CF85" s="50"/>
      <c r="CG85" s="99"/>
      <c r="CI85" s="161"/>
      <c r="CJ85" s="63"/>
      <c r="CK85" s="50"/>
      <c r="CL85" s="99"/>
      <c r="CN85" s="161"/>
      <c r="CO85" s="63"/>
      <c r="CP85" s="50"/>
      <c r="CQ85" s="99"/>
      <c r="CS85" s="161"/>
      <c r="CT85" s="63"/>
      <c r="CU85" s="50"/>
      <c r="CV85" s="99"/>
      <c r="CX85" s="161"/>
      <c r="CY85" s="63"/>
      <c r="CZ85" s="50"/>
      <c r="DA85" s="99"/>
      <c r="DC85" s="161"/>
      <c r="DD85" s="63"/>
      <c r="DE85" s="50"/>
      <c r="DF85" s="99"/>
      <c r="DH85" s="161"/>
      <c r="DI85" s="63"/>
      <c r="DJ85" s="50"/>
      <c r="DK85" s="99"/>
      <c r="DM85" s="161"/>
      <c r="DN85" s="63"/>
      <c r="DO85" s="50"/>
      <c r="DP85" s="99"/>
      <c r="DR85" s="161"/>
      <c r="DS85" s="63"/>
      <c r="DT85" s="50"/>
      <c r="DU85" s="99"/>
      <c r="DW85" s="161"/>
    </row>
    <row r="86" spans="1:127" ht="13.5" customHeight="1">
      <c r="A86" s="160"/>
      <c r="B86" s="50"/>
      <c r="C86" s="63"/>
      <c r="D86" s="50"/>
      <c r="E86" s="99"/>
      <c r="G86" s="161"/>
      <c r="H86" s="63"/>
      <c r="I86" s="50"/>
      <c r="J86" s="99"/>
      <c r="L86" s="161"/>
      <c r="M86" s="63"/>
      <c r="N86" s="50"/>
      <c r="O86" s="99"/>
      <c r="Q86" s="161"/>
      <c r="R86" s="63"/>
      <c r="S86" s="50"/>
      <c r="T86" s="99"/>
      <c r="V86" s="161"/>
      <c r="W86" s="63"/>
      <c r="X86" s="50"/>
      <c r="Y86" s="99"/>
      <c r="AA86" s="161"/>
      <c r="AB86" s="63"/>
      <c r="AC86" s="50"/>
      <c r="AD86" s="99"/>
      <c r="AF86" s="161"/>
      <c r="AG86" s="63"/>
      <c r="AH86" s="50"/>
      <c r="AI86" s="99"/>
      <c r="AK86" s="161"/>
      <c r="AL86" s="63"/>
      <c r="AM86" s="50"/>
      <c r="AN86" s="99"/>
      <c r="AP86" s="161"/>
      <c r="AQ86" s="63"/>
      <c r="AR86" s="50"/>
      <c r="AS86" s="99"/>
      <c r="AU86" s="161"/>
      <c r="AV86" s="63"/>
      <c r="AW86" s="50"/>
      <c r="AX86" s="99"/>
      <c r="AZ86" s="161"/>
      <c r="BA86" s="63"/>
      <c r="BB86" s="50"/>
      <c r="BC86" s="99"/>
      <c r="BE86" s="161"/>
      <c r="BF86" s="63"/>
      <c r="BG86" s="50"/>
      <c r="BH86" s="99"/>
      <c r="BJ86" s="161"/>
      <c r="BK86" s="63"/>
      <c r="BL86" s="50"/>
      <c r="BM86" s="99"/>
      <c r="BO86" s="161"/>
      <c r="BP86" s="63"/>
      <c r="BQ86" s="50"/>
      <c r="BR86" s="99"/>
      <c r="BT86" s="161"/>
      <c r="BU86" s="63"/>
      <c r="BV86" s="50"/>
      <c r="BW86" s="99"/>
      <c r="BY86" s="161"/>
      <c r="BZ86" s="63"/>
      <c r="CA86" s="50"/>
      <c r="CB86" s="99"/>
      <c r="CD86" s="161"/>
      <c r="CE86" s="63"/>
      <c r="CF86" s="50"/>
      <c r="CG86" s="99"/>
      <c r="CI86" s="161"/>
      <c r="CJ86" s="63"/>
      <c r="CK86" s="50"/>
      <c r="CL86" s="99"/>
      <c r="CN86" s="161"/>
      <c r="CO86" s="63"/>
      <c r="CP86" s="50"/>
      <c r="CQ86" s="99"/>
      <c r="CS86" s="161"/>
      <c r="CT86" s="63"/>
      <c r="CU86" s="50"/>
      <c r="CV86" s="99"/>
      <c r="CX86" s="161"/>
      <c r="CY86" s="63"/>
      <c r="CZ86" s="50"/>
      <c r="DA86" s="99"/>
      <c r="DC86" s="161"/>
      <c r="DD86" s="63"/>
      <c r="DE86" s="50"/>
      <c r="DF86" s="99"/>
      <c r="DH86" s="161"/>
      <c r="DI86" s="63"/>
      <c r="DJ86" s="50"/>
      <c r="DK86" s="99"/>
      <c r="DM86" s="161"/>
      <c r="DN86" s="63"/>
      <c r="DO86" s="50"/>
      <c r="DP86" s="99"/>
      <c r="DR86" s="161"/>
      <c r="DS86" s="63"/>
      <c r="DT86" s="50"/>
      <c r="DU86" s="99"/>
      <c r="DW86" s="161"/>
    </row>
    <row r="87" spans="1:127" ht="13.5" customHeight="1">
      <c r="A87" s="160"/>
      <c r="B87" s="50"/>
      <c r="C87" s="63"/>
      <c r="D87" s="50"/>
      <c r="E87" s="99"/>
      <c r="G87" s="161"/>
      <c r="H87" s="63"/>
      <c r="I87" s="50"/>
      <c r="J87" s="99"/>
      <c r="L87" s="161"/>
      <c r="M87" s="63"/>
      <c r="N87" s="50"/>
      <c r="O87" s="99"/>
      <c r="Q87" s="161"/>
      <c r="R87" s="63"/>
      <c r="S87" s="50"/>
      <c r="T87" s="99"/>
      <c r="V87" s="161"/>
      <c r="W87" s="63"/>
      <c r="X87" s="50"/>
      <c r="Y87" s="99"/>
      <c r="AA87" s="161"/>
      <c r="AB87" s="63"/>
      <c r="AC87" s="50"/>
      <c r="AD87" s="99"/>
      <c r="AF87" s="161"/>
      <c r="AG87" s="63"/>
      <c r="AH87" s="50"/>
      <c r="AI87" s="99"/>
      <c r="AK87" s="161"/>
      <c r="AL87" s="63"/>
      <c r="AM87" s="50"/>
      <c r="AN87" s="99"/>
      <c r="AP87" s="161"/>
      <c r="AQ87" s="63"/>
      <c r="AR87" s="50"/>
      <c r="AS87" s="99"/>
      <c r="AU87" s="161"/>
      <c r="AV87" s="63"/>
      <c r="AW87" s="50"/>
      <c r="AX87" s="99"/>
      <c r="AZ87" s="161"/>
      <c r="BA87" s="63"/>
      <c r="BB87" s="50"/>
      <c r="BC87" s="99"/>
      <c r="BE87" s="161"/>
      <c r="BF87" s="63"/>
      <c r="BG87" s="50"/>
      <c r="BH87" s="99"/>
      <c r="BJ87" s="161"/>
      <c r="BK87" s="63"/>
      <c r="BL87" s="50"/>
      <c r="BM87" s="99"/>
      <c r="BO87" s="161"/>
      <c r="BP87" s="63"/>
      <c r="BQ87" s="50"/>
      <c r="BR87" s="99"/>
      <c r="BT87" s="161"/>
      <c r="BU87" s="63"/>
      <c r="BV87" s="50"/>
      <c r="BW87" s="99"/>
      <c r="BY87" s="161"/>
      <c r="BZ87" s="63"/>
      <c r="CA87" s="50"/>
      <c r="CB87" s="99"/>
      <c r="CD87" s="161"/>
      <c r="CE87" s="63"/>
      <c r="CF87" s="50"/>
      <c r="CG87" s="99"/>
      <c r="CI87" s="161"/>
      <c r="CJ87" s="63"/>
      <c r="CK87" s="50"/>
      <c r="CL87" s="99"/>
      <c r="CN87" s="161"/>
      <c r="CO87" s="63"/>
      <c r="CP87" s="50"/>
      <c r="CQ87" s="99"/>
      <c r="CS87" s="161"/>
      <c r="CT87" s="63"/>
      <c r="CU87" s="50"/>
      <c r="CV87" s="99"/>
      <c r="CX87" s="161"/>
      <c r="CY87" s="63"/>
      <c r="CZ87" s="50"/>
      <c r="DA87" s="99"/>
      <c r="DC87" s="161"/>
      <c r="DD87" s="63"/>
      <c r="DE87" s="50"/>
      <c r="DF87" s="99"/>
      <c r="DH87" s="161"/>
      <c r="DI87" s="63"/>
      <c r="DJ87" s="50"/>
      <c r="DK87" s="99"/>
      <c r="DM87" s="161"/>
      <c r="DN87" s="63"/>
      <c r="DO87" s="50"/>
      <c r="DP87" s="99"/>
      <c r="DR87" s="161"/>
      <c r="DS87" s="63"/>
      <c r="DT87" s="50"/>
      <c r="DU87" s="99"/>
      <c r="DW87" s="161"/>
    </row>
    <row r="88" spans="1:127" ht="13.5" customHeight="1">
      <c r="A88" s="160"/>
      <c r="B88" s="50"/>
      <c r="C88" s="63"/>
      <c r="D88" s="50"/>
      <c r="E88" s="99"/>
      <c r="G88" s="161"/>
      <c r="H88" s="63"/>
      <c r="I88" s="50"/>
      <c r="J88" s="99"/>
      <c r="L88" s="161"/>
      <c r="M88" s="63"/>
      <c r="N88" s="50"/>
      <c r="O88" s="99"/>
      <c r="Q88" s="161"/>
      <c r="R88" s="63"/>
      <c r="S88" s="50"/>
      <c r="T88" s="99"/>
      <c r="V88" s="161"/>
      <c r="W88" s="63"/>
      <c r="X88" s="50"/>
      <c r="Y88" s="99"/>
      <c r="AA88" s="161"/>
      <c r="AB88" s="63"/>
      <c r="AC88" s="50"/>
      <c r="AD88" s="99"/>
      <c r="AF88" s="161"/>
      <c r="AG88" s="63"/>
      <c r="AH88" s="50"/>
      <c r="AI88" s="99"/>
      <c r="AK88" s="161"/>
      <c r="AL88" s="63"/>
      <c r="AM88" s="50"/>
      <c r="AN88" s="99"/>
      <c r="AP88" s="161"/>
      <c r="AQ88" s="63"/>
      <c r="AR88" s="50"/>
      <c r="AS88" s="99"/>
      <c r="AU88" s="161"/>
      <c r="AV88" s="63"/>
      <c r="AW88" s="50"/>
      <c r="AX88" s="99"/>
      <c r="AZ88" s="161"/>
      <c r="BA88" s="63"/>
      <c r="BB88" s="50"/>
      <c r="BC88" s="99"/>
      <c r="BE88" s="161"/>
      <c r="BF88" s="63"/>
      <c r="BG88" s="50"/>
      <c r="BH88" s="99"/>
      <c r="BJ88" s="161"/>
      <c r="BK88" s="63"/>
      <c r="BL88" s="50"/>
      <c r="BM88" s="99"/>
      <c r="BO88" s="161"/>
      <c r="BP88" s="63"/>
      <c r="BQ88" s="50"/>
      <c r="BR88" s="99"/>
      <c r="BT88" s="161"/>
      <c r="BU88" s="63"/>
      <c r="BV88" s="50"/>
      <c r="BW88" s="99"/>
      <c r="BY88" s="161"/>
      <c r="BZ88" s="63"/>
      <c r="CA88" s="50"/>
      <c r="CB88" s="99"/>
      <c r="CD88" s="161"/>
      <c r="CE88" s="63"/>
      <c r="CF88" s="50"/>
      <c r="CG88" s="99"/>
      <c r="CI88" s="161"/>
      <c r="CJ88" s="63"/>
      <c r="CK88" s="50"/>
      <c r="CL88" s="99"/>
      <c r="CN88" s="161"/>
      <c r="CO88" s="63"/>
      <c r="CP88" s="50"/>
      <c r="CQ88" s="99"/>
      <c r="CS88" s="161"/>
      <c r="CT88" s="63"/>
      <c r="CU88" s="50"/>
      <c r="CV88" s="99"/>
      <c r="CX88" s="161"/>
      <c r="CY88" s="63"/>
      <c r="CZ88" s="50"/>
      <c r="DA88" s="99"/>
      <c r="DC88" s="161"/>
      <c r="DD88" s="63"/>
      <c r="DE88" s="50"/>
      <c r="DF88" s="99"/>
      <c r="DH88" s="161"/>
      <c r="DI88" s="63"/>
      <c r="DJ88" s="50"/>
      <c r="DK88" s="99"/>
      <c r="DM88" s="161"/>
      <c r="DN88" s="63"/>
      <c r="DO88" s="50"/>
      <c r="DP88" s="99"/>
      <c r="DR88" s="161"/>
      <c r="DS88" s="63"/>
      <c r="DT88" s="50"/>
      <c r="DU88" s="99"/>
      <c r="DW88" s="161"/>
    </row>
    <row r="89" spans="1:127" ht="13.5" customHeight="1">
      <c r="A89" s="160"/>
      <c r="B89" s="50"/>
      <c r="C89" s="63"/>
      <c r="D89" s="50"/>
      <c r="E89" s="99"/>
      <c r="G89" s="161"/>
      <c r="H89" s="63"/>
      <c r="I89" s="50"/>
      <c r="J89" s="99"/>
      <c r="L89" s="161"/>
      <c r="M89" s="63"/>
      <c r="N89" s="50"/>
      <c r="O89" s="99"/>
      <c r="Q89" s="161"/>
      <c r="R89" s="63"/>
      <c r="S89" s="50"/>
      <c r="T89" s="99"/>
      <c r="V89" s="161"/>
      <c r="W89" s="63"/>
      <c r="X89" s="50"/>
      <c r="Y89" s="99"/>
      <c r="AA89" s="161"/>
      <c r="AB89" s="63"/>
      <c r="AC89" s="50"/>
      <c r="AD89" s="99"/>
      <c r="AF89" s="161"/>
      <c r="AG89" s="63"/>
      <c r="AH89" s="50"/>
      <c r="AI89" s="99"/>
      <c r="AK89" s="161"/>
      <c r="AL89" s="63"/>
      <c r="AM89" s="50"/>
      <c r="AN89" s="99"/>
      <c r="AP89" s="161"/>
      <c r="AQ89" s="63"/>
      <c r="AR89" s="50"/>
      <c r="AS89" s="99"/>
      <c r="AU89" s="161"/>
      <c r="AV89" s="63"/>
      <c r="AW89" s="50"/>
      <c r="AX89" s="99"/>
      <c r="AZ89" s="161"/>
      <c r="BA89" s="63"/>
      <c r="BB89" s="50"/>
      <c r="BC89" s="99"/>
      <c r="BE89" s="161"/>
      <c r="BF89" s="63"/>
      <c r="BG89" s="50"/>
      <c r="BH89" s="99"/>
      <c r="BJ89" s="161"/>
      <c r="BK89" s="63"/>
      <c r="BL89" s="50"/>
      <c r="BM89" s="99"/>
      <c r="BO89" s="161"/>
      <c r="BP89" s="63"/>
      <c r="BQ89" s="50"/>
      <c r="BR89" s="99"/>
      <c r="BT89" s="161"/>
      <c r="BU89" s="63"/>
      <c r="BV89" s="50"/>
      <c r="BW89" s="99"/>
      <c r="BY89" s="161"/>
      <c r="BZ89" s="63"/>
      <c r="CA89" s="50"/>
      <c r="CB89" s="99"/>
      <c r="CD89" s="161"/>
      <c r="CE89" s="63"/>
      <c r="CF89" s="50"/>
      <c r="CG89" s="99"/>
      <c r="CI89" s="161"/>
      <c r="CJ89" s="63"/>
      <c r="CK89" s="50"/>
      <c r="CL89" s="99"/>
      <c r="CN89" s="161"/>
      <c r="CO89" s="63"/>
      <c r="CP89" s="50"/>
      <c r="CQ89" s="99"/>
      <c r="CS89" s="161"/>
      <c r="CT89" s="63"/>
      <c r="CU89" s="50"/>
      <c r="CV89" s="99"/>
      <c r="CX89" s="161"/>
      <c r="CY89" s="63"/>
      <c r="CZ89" s="50"/>
      <c r="DA89" s="99"/>
      <c r="DC89" s="161"/>
      <c r="DD89" s="63"/>
      <c r="DE89" s="50"/>
      <c r="DF89" s="99"/>
      <c r="DH89" s="161"/>
      <c r="DI89" s="63"/>
      <c r="DJ89" s="50"/>
      <c r="DK89" s="99"/>
      <c r="DM89" s="161"/>
      <c r="DN89" s="63"/>
      <c r="DO89" s="50"/>
      <c r="DP89" s="99"/>
      <c r="DR89" s="161"/>
      <c r="DS89" s="63"/>
      <c r="DT89" s="50"/>
      <c r="DU89" s="99"/>
      <c r="DW89" s="161"/>
    </row>
    <row r="90" spans="1:127" ht="13.5" customHeight="1">
      <c r="A90" s="160"/>
      <c r="B90" s="50"/>
      <c r="C90" s="63"/>
      <c r="D90" s="50"/>
      <c r="E90" s="99"/>
      <c r="G90" s="161"/>
      <c r="H90" s="63"/>
      <c r="I90" s="50"/>
      <c r="J90" s="99"/>
      <c r="L90" s="161"/>
      <c r="M90" s="63"/>
      <c r="N90" s="50"/>
      <c r="O90" s="99"/>
      <c r="Q90" s="161"/>
      <c r="R90" s="63"/>
      <c r="S90" s="50"/>
      <c r="T90" s="99"/>
      <c r="V90" s="161"/>
      <c r="W90" s="63"/>
      <c r="X90" s="50"/>
      <c r="Y90" s="99"/>
      <c r="AA90" s="161"/>
      <c r="AB90" s="63"/>
      <c r="AC90" s="50"/>
      <c r="AD90" s="99"/>
      <c r="AF90" s="161"/>
      <c r="AG90" s="63"/>
      <c r="AH90" s="50"/>
      <c r="AI90" s="99"/>
      <c r="AK90" s="161"/>
      <c r="AL90" s="63"/>
      <c r="AM90" s="50"/>
      <c r="AN90" s="99"/>
      <c r="AP90" s="161"/>
      <c r="AQ90" s="63"/>
      <c r="AR90" s="50"/>
      <c r="AS90" s="99"/>
      <c r="AU90" s="161"/>
      <c r="AV90" s="63"/>
      <c r="AW90" s="50"/>
      <c r="AX90" s="99"/>
      <c r="AZ90" s="161"/>
      <c r="BA90" s="63"/>
      <c r="BB90" s="50"/>
      <c r="BC90" s="99"/>
      <c r="BE90" s="161"/>
      <c r="BF90" s="63"/>
      <c r="BG90" s="50"/>
      <c r="BH90" s="99"/>
      <c r="BJ90" s="161"/>
      <c r="BK90" s="63"/>
      <c r="BL90" s="50"/>
      <c r="BM90" s="99"/>
      <c r="BO90" s="161"/>
      <c r="BP90" s="63"/>
      <c r="BQ90" s="50"/>
      <c r="BR90" s="99"/>
      <c r="BT90" s="161"/>
      <c r="BU90" s="63"/>
      <c r="BV90" s="50"/>
      <c r="BW90" s="99"/>
      <c r="BY90" s="161"/>
      <c r="BZ90" s="63"/>
      <c r="CA90" s="50"/>
      <c r="CB90" s="99"/>
      <c r="CD90" s="161"/>
      <c r="CE90" s="63"/>
      <c r="CF90" s="50"/>
      <c r="CG90" s="99"/>
      <c r="CI90" s="161"/>
      <c r="CJ90" s="63"/>
      <c r="CK90" s="50"/>
      <c r="CL90" s="99"/>
      <c r="CN90" s="161"/>
      <c r="CO90" s="63"/>
      <c r="CP90" s="50"/>
      <c r="CQ90" s="99"/>
      <c r="CS90" s="161"/>
      <c r="CT90" s="63"/>
      <c r="CU90" s="50"/>
      <c r="CV90" s="99"/>
      <c r="CX90" s="161"/>
      <c r="CY90" s="63"/>
      <c r="CZ90" s="50"/>
      <c r="DA90" s="99"/>
      <c r="DC90" s="161"/>
      <c r="DD90" s="63"/>
      <c r="DE90" s="50"/>
      <c r="DF90" s="99"/>
      <c r="DH90" s="161"/>
      <c r="DI90" s="63"/>
      <c r="DJ90" s="50"/>
      <c r="DK90" s="99"/>
      <c r="DM90" s="161"/>
      <c r="DN90" s="63"/>
      <c r="DO90" s="50"/>
      <c r="DP90" s="99"/>
      <c r="DR90" s="161"/>
      <c r="DS90" s="63"/>
      <c r="DT90" s="50"/>
      <c r="DU90" s="99"/>
      <c r="DW90" s="161"/>
    </row>
    <row r="91" spans="1:127" ht="13.5" customHeight="1">
      <c r="A91" s="160"/>
      <c r="B91" s="50"/>
      <c r="C91" s="63"/>
      <c r="D91" s="50"/>
      <c r="E91" s="99"/>
      <c r="G91" s="161"/>
      <c r="H91" s="63"/>
      <c r="I91" s="50"/>
      <c r="J91" s="99"/>
      <c r="L91" s="161"/>
      <c r="M91" s="63"/>
      <c r="N91" s="50"/>
      <c r="O91" s="99"/>
      <c r="Q91" s="161"/>
      <c r="R91" s="63"/>
      <c r="S91" s="50"/>
      <c r="T91" s="99"/>
      <c r="V91" s="161"/>
      <c r="W91" s="63"/>
      <c r="X91" s="50"/>
      <c r="Y91" s="99"/>
      <c r="AA91" s="161"/>
      <c r="AB91" s="63"/>
      <c r="AC91" s="50"/>
      <c r="AD91" s="99"/>
      <c r="AF91" s="161"/>
      <c r="AG91" s="63"/>
      <c r="AH91" s="50"/>
      <c r="AI91" s="99"/>
      <c r="AK91" s="161"/>
      <c r="AL91" s="63"/>
      <c r="AM91" s="50"/>
      <c r="AN91" s="99"/>
      <c r="AP91" s="161"/>
      <c r="AQ91" s="63"/>
      <c r="AR91" s="50"/>
      <c r="AS91" s="99"/>
      <c r="AU91" s="161"/>
      <c r="AV91" s="63"/>
      <c r="AW91" s="50"/>
      <c r="AX91" s="99"/>
      <c r="AZ91" s="161"/>
      <c r="BA91" s="63"/>
      <c r="BB91" s="50"/>
      <c r="BC91" s="99"/>
      <c r="BE91" s="161"/>
      <c r="BF91" s="63"/>
      <c r="BG91" s="50"/>
      <c r="BH91" s="99"/>
      <c r="BJ91" s="161"/>
      <c r="BK91" s="63"/>
      <c r="BL91" s="50"/>
      <c r="BM91" s="99"/>
      <c r="BO91" s="161"/>
      <c r="BP91" s="63"/>
      <c r="BQ91" s="50"/>
      <c r="BR91" s="99"/>
      <c r="BT91" s="161"/>
      <c r="BU91" s="63"/>
      <c r="BV91" s="50"/>
      <c r="BW91" s="99"/>
      <c r="BY91" s="161"/>
      <c r="BZ91" s="63"/>
      <c r="CA91" s="50"/>
      <c r="CB91" s="99"/>
      <c r="CD91" s="161"/>
      <c r="CE91" s="63"/>
      <c r="CF91" s="50"/>
      <c r="CG91" s="99"/>
      <c r="CI91" s="161"/>
      <c r="CJ91" s="63"/>
      <c r="CK91" s="50"/>
      <c r="CL91" s="99"/>
      <c r="CN91" s="161"/>
      <c r="CO91" s="63"/>
      <c r="CP91" s="50"/>
      <c r="CQ91" s="99"/>
      <c r="CS91" s="161"/>
      <c r="CT91" s="63"/>
      <c r="CU91" s="50"/>
      <c r="CV91" s="99"/>
      <c r="CX91" s="161"/>
      <c r="CY91" s="63"/>
      <c r="CZ91" s="50"/>
      <c r="DA91" s="99"/>
      <c r="DC91" s="161"/>
      <c r="DD91" s="63"/>
      <c r="DE91" s="50"/>
      <c r="DF91" s="99"/>
      <c r="DH91" s="161"/>
      <c r="DI91" s="63"/>
      <c r="DJ91" s="50"/>
      <c r="DK91" s="99"/>
      <c r="DM91" s="161"/>
      <c r="DN91" s="63"/>
      <c r="DO91" s="50"/>
      <c r="DP91" s="99"/>
      <c r="DR91" s="161"/>
      <c r="DS91" s="63"/>
      <c r="DT91" s="50"/>
      <c r="DU91" s="99"/>
      <c r="DW91" s="161"/>
    </row>
    <row r="92" spans="1:127" ht="13.5" customHeight="1">
      <c r="A92" s="160"/>
      <c r="B92" s="50"/>
      <c r="C92" s="63"/>
      <c r="D92" s="50"/>
      <c r="E92" s="99"/>
      <c r="G92" s="161"/>
      <c r="H92" s="63"/>
      <c r="I92" s="50"/>
      <c r="J92" s="99"/>
      <c r="L92" s="161"/>
      <c r="M92" s="63"/>
      <c r="N92" s="50"/>
      <c r="O92" s="99"/>
      <c r="Q92" s="161"/>
      <c r="R92" s="63"/>
      <c r="S92" s="50"/>
      <c r="T92" s="99"/>
      <c r="V92" s="161"/>
      <c r="W92" s="63"/>
      <c r="X92" s="50"/>
      <c r="Y92" s="99"/>
      <c r="AA92" s="161"/>
      <c r="AB92" s="63"/>
      <c r="AC92" s="50"/>
      <c r="AD92" s="99"/>
      <c r="AF92" s="161"/>
      <c r="AG92" s="63"/>
      <c r="AH92" s="50"/>
      <c r="AI92" s="99"/>
      <c r="AK92" s="161"/>
      <c r="AL92" s="63"/>
      <c r="AM92" s="50"/>
      <c r="AN92" s="99"/>
      <c r="AP92" s="161"/>
      <c r="AQ92" s="63"/>
      <c r="AR92" s="50"/>
      <c r="AS92" s="99"/>
      <c r="AU92" s="161"/>
      <c r="AV92" s="63"/>
      <c r="AW92" s="50"/>
      <c r="AX92" s="99"/>
      <c r="AZ92" s="161"/>
      <c r="BA92" s="63"/>
      <c r="BB92" s="50"/>
      <c r="BC92" s="99"/>
      <c r="BE92" s="161"/>
      <c r="BF92" s="63"/>
      <c r="BG92" s="50"/>
      <c r="BH92" s="99"/>
      <c r="BJ92" s="161"/>
      <c r="BK92" s="63"/>
      <c r="BL92" s="50"/>
      <c r="BM92" s="99"/>
      <c r="BO92" s="161"/>
      <c r="BP92" s="63"/>
      <c r="BQ92" s="50"/>
      <c r="BR92" s="99"/>
      <c r="BT92" s="161"/>
      <c r="BU92" s="63"/>
      <c r="BV92" s="50"/>
      <c r="BW92" s="99"/>
      <c r="BY92" s="161"/>
      <c r="BZ92" s="63"/>
      <c r="CA92" s="50"/>
      <c r="CB92" s="99"/>
      <c r="CD92" s="161"/>
      <c r="CE92" s="63"/>
      <c r="CF92" s="50"/>
      <c r="CG92" s="99"/>
      <c r="CI92" s="161"/>
      <c r="CJ92" s="63"/>
      <c r="CK92" s="50"/>
      <c r="CL92" s="99"/>
      <c r="CN92" s="161"/>
      <c r="CO92" s="63"/>
      <c r="CP92" s="50"/>
      <c r="CQ92" s="99"/>
      <c r="CS92" s="161"/>
      <c r="CT92" s="63"/>
      <c r="CU92" s="50"/>
      <c r="CV92" s="99"/>
      <c r="CX92" s="161"/>
      <c r="CY92" s="63"/>
      <c r="CZ92" s="50"/>
      <c r="DA92" s="99"/>
      <c r="DC92" s="161"/>
      <c r="DD92" s="63"/>
      <c r="DE92" s="50"/>
      <c r="DF92" s="99"/>
      <c r="DH92" s="161"/>
      <c r="DI92" s="63"/>
      <c r="DJ92" s="50"/>
      <c r="DK92" s="99"/>
      <c r="DM92" s="161"/>
      <c r="DN92" s="63"/>
      <c r="DO92" s="50"/>
      <c r="DP92" s="99"/>
      <c r="DR92" s="161"/>
      <c r="DS92" s="63"/>
      <c r="DT92" s="50"/>
      <c r="DU92" s="99"/>
      <c r="DW92" s="161"/>
    </row>
    <row r="93" spans="1:127" ht="13.5" customHeight="1">
      <c r="A93" s="160"/>
      <c r="B93" s="50"/>
      <c r="C93" s="63"/>
      <c r="D93" s="50"/>
      <c r="E93" s="99"/>
      <c r="G93" s="161"/>
      <c r="H93" s="63"/>
      <c r="I93" s="50"/>
      <c r="J93" s="99"/>
      <c r="L93" s="161"/>
      <c r="M93" s="63"/>
      <c r="N93" s="50"/>
      <c r="O93" s="99"/>
      <c r="Q93" s="161"/>
      <c r="R93" s="63"/>
      <c r="S93" s="50"/>
      <c r="T93" s="99"/>
      <c r="V93" s="161"/>
      <c r="W93" s="63"/>
      <c r="X93" s="50"/>
      <c r="Y93" s="99"/>
      <c r="AA93" s="161"/>
      <c r="AB93" s="63"/>
      <c r="AC93" s="50"/>
      <c r="AD93" s="99"/>
      <c r="AF93" s="161"/>
      <c r="AG93" s="63"/>
      <c r="AH93" s="50"/>
      <c r="AI93" s="99"/>
      <c r="AK93" s="161"/>
      <c r="AL93" s="63"/>
      <c r="AM93" s="50"/>
      <c r="AN93" s="99"/>
      <c r="AP93" s="161"/>
      <c r="AQ93" s="63"/>
      <c r="AR93" s="50"/>
      <c r="AS93" s="99"/>
      <c r="AU93" s="161"/>
      <c r="AV93" s="63"/>
      <c r="AW93" s="50"/>
      <c r="AX93" s="99"/>
      <c r="AZ93" s="161"/>
      <c r="BA93" s="63"/>
      <c r="BB93" s="50"/>
      <c r="BC93" s="99"/>
      <c r="BE93" s="161"/>
      <c r="BF93" s="63"/>
      <c r="BG93" s="50"/>
      <c r="BH93" s="99"/>
      <c r="BJ93" s="161"/>
      <c r="BK93" s="63"/>
      <c r="BL93" s="50"/>
      <c r="BM93" s="99"/>
      <c r="BO93" s="161"/>
      <c r="BP93" s="63"/>
      <c r="BQ93" s="50"/>
      <c r="BR93" s="99"/>
      <c r="BT93" s="161"/>
      <c r="BU93" s="63"/>
      <c r="BV93" s="50"/>
      <c r="BW93" s="99"/>
      <c r="BY93" s="161"/>
      <c r="BZ93" s="63"/>
      <c r="CA93" s="50"/>
      <c r="CB93" s="99"/>
      <c r="CD93" s="161"/>
      <c r="CE93" s="63"/>
      <c r="CF93" s="50"/>
      <c r="CG93" s="99"/>
      <c r="CI93" s="161"/>
      <c r="CJ93" s="63"/>
      <c r="CK93" s="50"/>
      <c r="CL93" s="99"/>
      <c r="CN93" s="161"/>
      <c r="CO93" s="63"/>
      <c r="CP93" s="50"/>
      <c r="CQ93" s="99"/>
      <c r="CS93" s="161"/>
      <c r="CT93" s="63"/>
      <c r="CU93" s="50"/>
      <c r="CV93" s="99"/>
      <c r="CX93" s="161"/>
      <c r="CY93" s="63"/>
      <c r="CZ93" s="50"/>
      <c r="DA93" s="99"/>
      <c r="DC93" s="161"/>
      <c r="DD93" s="63"/>
      <c r="DE93" s="50"/>
      <c r="DF93" s="99"/>
      <c r="DH93" s="161"/>
      <c r="DI93" s="63"/>
      <c r="DJ93" s="50"/>
      <c r="DK93" s="99"/>
      <c r="DM93" s="161"/>
      <c r="DN93" s="63"/>
      <c r="DO93" s="50"/>
      <c r="DP93" s="99"/>
      <c r="DR93" s="161"/>
      <c r="DS93" s="63"/>
      <c r="DT93" s="50"/>
      <c r="DU93" s="99"/>
      <c r="DW93" s="161"/>
    </row>
    <row r="94" spans="1:127" ht="13.5" customHeight="1">
      <c r="A94" s="160"/>
      <c r="B94" s="50"/>
      <c r="C94" s="63"/>
      <c r="D94" s="50"/>
      <c r="E94" s="99"/>
      <c r="G94" s="161"/>
      <c r="H94" s="63"/>
      <c r="I94" s="50"/>
      <c r="J94" s="99"/>
      <c r="L94" s="161"/>
      <c r="M94" s="63"/>
      <c r="N94" s="50"/>
      <c r="O94" s="99"/>
      <c r="Q94" s="161"/>
      <c r="R94" s="63"/>
      <c r="S94" s="50"/>
      <c r="T94" s="99"/>
      <c r="V94" s="161"/>
      <c r="W94" s="63"/>
      <c r="X94" s="50"/>
      <c r="Y94" s="99"/>
      <c r="AA94" s="161"/>
      <c r="AB94" s="63"/>
      <c r="AC94" s="50"/>
      <c r="AD94" s="99"/>
      <c r="AF94" s="161"/>
      <c r="AG94" s="63"/>
      <c r="AH94" s="50"/>
      <c r="AI94" s="99"/>
      <c r="AK94" s="161"/>
      <c r="AL94" s="63"/>
      <c r="AM94" s="50"/>
      <c r="AN94" s="99"/>
      <c r="AP94" s="161"/>
      <c r="AQ94" s="63"/>
      <c r="AR94" s="50"/>
      <c r="AS94" s="99"/>
      <c r="AU94" s="161"/>
      <c r="AV94" s="63"/>
      <c r="AW94" s="50"/>
      <c r="AX94" s="99"/>
      <c r="AZ94" s="161"/>
      <c r="BA94" s="63"/>
      <c r="BB94" s="50"/>
      <c r="BC94" s="99"/>
      <c r="BE94" s="161"/>
      <c r="BF94" s="63"/>
      <c r="BG94" s="50"/>
      <c r="BH94" s="99"/>
      <c r="BJ94" s="161"/>
      <c r="BK94" s="63"/>
      <c r="BL94" s="50"/>
      <c r="BM94" s="99"/>
      <c r="BO94" s="161"/>
      <c r="BP94" s="63"/>
      <c r="BQ94" s="50"/>
      <c r="BR94" s="99"/>
      <c r="BT94" s="161"/>
      <c r="BU94" s="63"/>
      <c r="BV94" s="50"/>
      <c r="BW94" s="99"/>
      <c r="BY94" s="161"/>
      <c r="BZ94" s="63"/>
      <c r="CA94" s="50"/>
      <c r="CB94" s="99"/>
      <c r="CD94" s="161"/>
      <c r="CE94" s="63"/>
      <c r="CF94" s="50"/>
      <c r="CG94" s="99"/>
      <c r="CI94" s="161"/>
      <c r="CJ94" s="63"/>
      <c r="CK94" s="50"/>
      <c r="CL94" s="99"/>
      <c r="CN94" s="161"/>
      <c r="CO94" s="63"/>
      <c r="CP94" s="50"/>
      <c r="CQ94" s="99"/>
      <c r="CS94" s="161"/>
      <c r="CT94" s="63"/>
      <c r="CU94" s="50"/>
      <c r="CV94" s="99"/>
      <c r="CX94" s="161"/>
      <c r="CY94" s="63"/>
      <c r="CZ94" s="50"/>
      <c r="DA94" s="99"/>
      <c r="DC94" s="161"/>
      <c r="DD94" s="63"/>
      <c r="DE94" s="50"/>
      <c r="DF94" s="99"/>
      <c r="DH94" s="161"/>
      <c r="DI94" s="63"/>
      <c r="DJ94" s="50"/>
      <c r="DK94" s="99"/>
      <c r="DM94" s="161"/>
      <c r="DN94" s="63"/>
      <c r="DO94" s="50"/>
      <c r="DP94" s="99"/>
      <c r="DR94" s="161"/>
      <c r="DS94" s="63"/>
      <c r="DT94" s="50"/>
      <c r="DU94" s="99"/>
      <c r="DW94" s="161"/>
    </row>
    <row r="95" spans="1:127" ht="13.5" customHeight="1">
      <c r="A95" s="160"/>
      <c r="B95" s="50"/>
      <c r="C95" s="63"/>
      <c r="D95" s="50"/>
      <c r="E95" s="99"/>
      <c r="G95" s="161"/>
      <c r="H95" s="63"/>
      <c r="I95" s="50"/>
      <c r="J95" s="99"/>
      <c r="L95" s="161"/>
      <c r="M95" s="63"/>
      <c r="N95" s="50"/>
      <c r="O95" s="99"/>
      <c r="Q95" s="161"/>
      <c r="R95" s="63"/>
      <c r="S95" s="50"/>
      <c r="T95" s="99"/>
      <c r="V95" s="161"/>
      <c r="W95" s="63"/>
      <c r="X95" s="50"/>
      <c r="Y95" s="99"/>
      <c r="AA95" s="161"/>
      <c r="AB95" s="63"/>
      <c r="AC95" s="50"/>
      <c r="AD95" s="99"/>
      <c r="AF95" s="161"/>
      <c r="AG95" s="63"/>
      <c r="AH95" s="50"/>
      <c r="AI95" s="99"/>
      <c r="AK95" s="161"/>
      <c r="AL95" s="63"/>
      <c r="AM95" s="50"/>
      <c r="AN95" s="99"/>
      <c r="AP95" s="161"/>
      <c r="AQ95" s="63"/>
      <c r="AR95" s="50"/>
      <c r="AS95" s="99"/>
      <c r="AU95" s="161"/>
      <c r="AV95" s="63"/>
      <c r="AW95" s="50"/>
      <c r="AX95" s="99"/>
      <c r="AZ95" s="161"/>
      <c r="BA95" s="63"/>
      <c r="BB95" s="50"/>
      <c r="BC95" s="99"/>
      <c r="BE95" s="161"/>
      <c r="BF95" s="63"/>
      <c r="BG95" s="50"/>
      <c r="BH95" s="99"/>
      <c r="BJ95" s="161"/>
      <c r="BK95" s="63"/>
      <c r="BL95" s="50"/>
      <c r="BM95" s="99"/>
      <c r="BO95" s="161"/>
      <c r="BP95" s="63"/>
      <c r="BQ95" s="50"/>
      <c r="BR95" s="99"/>
      <c r="BT95" s="161"/>
      <c r="BU95" s="63"/>
      <c r="BV95" s="50"/>
      <c r="BW95" s="99"/>
      <c r="BY95" s="161"/>
      <c r="BZ95" s="63"/>
      <c r="CA95" s="50"/>
      <c r="CB95" s="99"/>
      <c r="CD95" s="161"/>
      <c r="CE95" s="63"/>
      <c r="CF95" s="50"/>
      <c r="CG95" s="99"/>
      <c r="CI95" s="161"/>
      <c r="CJ95" s="63"/>
      <c r="CK95" s="50"/>
      <c r="CL95" s="99"/>
      <c r="CN95" s="161"/>
      <c r="CO95" s="63"/>
      <c r="CP95" s="50"/>
      <c r="CQ95" s="99"/>
      <c r="CS95" s="161"/>
      <c r="CT95" s="63"/>
      <c r="CU95" s="50"/>
      <c r="CV95" s="99"/>
      <c r="CX95" s="161"/>
      <c r="CY95" s="63"/>
      <c r="CZ95" s="50"/>
      <c r="DA95" s="99"/>
      <c r="DC95" s="161"/>
      <c r="DD95" s="63"/>
      <c r="DE95" s="50"/>
      <c r="DF95" s="99"/>
      <c r="DH95" s="161"/>
      <c r="DI95" s="63"/>
      <c r="DJ95" s="50"/>
      <c r="DK95" s="99"/>
      <c r="DM95" s="161"/>
      <c r="DN95" s="63"/>
      <c r="DO95" s="50"/>
      <c r="DP95" s="99"/>
      <c r="DR95" s="161"/>
      <c r="DS95" s="63"/>
      <c r="DT95" s="50"/>
      <c r="DU95" s="99"/>
      <c r="DW95" s="161"/>
    </row>
    <row r="96" spans="1:127" ht="13.5" customHeight="1">
      <c r="A96" s="160"/>
      <c r="B96" s="50"/>
      <c r="C96" s="63"/>
      <c r="D96" s="50"/>
      <c r="E96" s="99"/>
      <c r="G96" s="161"/>
      <c r="H96" s="63"/>
      <c r="I96" s="50"/>
      <c r="J96" s="99"/>
      <c r="L96" s="161"/>
      <c r="M96" s="63"/>
      <c r="N96" s="50"/>
      <c r="O96" s="99"/>
      <c r="Q96" s="161"/>
      <c r="R96" s="63"/>
      <c r="S96" s="50"/>
      <c r="T96" s="99"/>
      <c r="V96" s="161"/>
      <c r="W96" s="63"/>
      <c r="X96" s="50"/>
      <c r="Y96" s="99"/>
      <c r="AA96" s="161"/>
      <c r="AB96" s="63"/>
      <c r="AC96" s="50"/>
      <c r="AD96" s="99"/>
      <c r="AF96" s="161"/>
      <c r="AG96" s="63"/>
      <c r="AH96" s="50"/>
      <c r="AI96" s="99"/>
      <c r="AK96" s="161"/>
      <c r="AL96" s="63"/>
      <c r="AM96" s="50"/>
      <c r="AN96" s="99"/>
      <c r="AP96" s="161"/>
      <c r="AQ96" s="63"/>
      <c r="AR96" s="50"/>
      <c r="AS96" s="99"/>
      <c r="AU96" s="161"/>
      <c r="AV96" s="63"/>
      <c r="AW96" s="50"/>
      <c r="AX96" s="99"/>
      <c r="AZ96" s="161"/>
      <c r="BA96" s="63"/>
      <c r="BB96" s="50"/>
      <c r="BC96" s="99"/>
      <c r="BE96" s="161"/>
      <c r="BF96" s="63"/>
      <c r="BG96" s="50"/>
      <c r="BH96" s="99"/>
      <c r="BJ96" s="161"/>
      <c r="BK96" s="63"/>
      <c r="BL96" s="50"/>
      <c r="BM96" s="99"/>
      <c r="BO96" s="161"/>
      <c r="BP96" s="63"/>
      <c r="BQ96" s="50"/>
      <c r="BR96" s="99"/>
      <c r="BT96" s="161"/>
      <c r="BU96" s="63"/>
      <c r="BV96" s="50"/>
      <c r="BW96" s="99"/>
      <c r="BY96" s="161"/>
      <c r="BZ96" s="63"/>
      <c r="CA96" s="50"/>
      <c r="CB96" s="99"/>
      <c r="CD96" s="161"/>
      <c r="CE96" s="63"/>
      <c r="CF96" s="50"/>
      <c r="CG96" s="99"/>
      <c r="CI96" s="161"/>
      <c r="CJ96" s="63"/>
      <c r="CK96" s="50"/>
      <c r="CL96" s="99"/>
      <c r="CN96" s="161"/>
      <c r="CO96" s="63"/>
      <c r="CP96" s="50"/>
      <c r="CQ96" s="99"/>
      <c r="CS96" s="161"/>
      <c r="CT96" s="63"/>
      <c r="CU96" s="50"/>
      <c r="CV96" s="99"/>
      <c r="CX96" s="161"/>
      <c r="CY96" s="63"/>
      <c r="CZ96" s="50"/>
      <c r="DA96" s="99"/>
      <c r="DC96" s="161"/>
      <c r="DD96" s="63"/>
      <c r="DE96" s="50"/>
      <c r="DF96" s="99"/>
      <c r="DH96" s="161"/>
      <c r="DI96" s="63"/>
      <c r="DJ96" s="50"/>
      <c r="DK96" s="99"/>
      <c r="DM96" s="161"/>
      <c r="DN96" s="63"/>
      <c r="DO96" s="50"/>
      <c r="DP96" s="99"/>
      <c r="DR96" s="161"/>
      <c r="DS96" s="63"/>
      <c r="DT96" s="50"/>
      <c r="DU96" s="99"/>
      <c r="DW96" s="161"/>
    </row>
    <row r="97" spans="1:127" ht="13.5" customHeight="1">
      <c r="A97" s="160"/>
      <c r="B97" s="50"/>
      <c r="C97" s="63"/>
      <c r="D97" s="50"/>
      <c r="E97" s="99"/>
      <c r="G97" s="161"/>
      <c r="H97" s="63"/>
      <c r="I97" s="50"/>
      <c r="J97" s="99"/>
      <c r="L97" s="161"/>
      <c r="M97" s="63"/>
      <c r="N97" s="50"/>
      <c r="O97" s="99"/>
      <c r="Q97" s="161"/>
      <c r="R97" s="63"/>
      <c r="S97" s="50"/>
      <c r="T97" s="99"/>
      <c r="V97" s="161"/>
      <c r="W97" s="63"/>
      <c r="X97" s="50"/>
      <c r="Y97" s="99"/>
      <c r="AA97" s="161"/>
      <c r="AB97" s="63"/>
      <c r="AC97" s="50"/>
      <c r="AD97" s="99"/>
      <c r="AF97" s="161"/>
      <c r="AG97" s="63"/>
      <c r="AH97" s="50"/>
      <c r="AI97" s="99"/>
      <c r="AK97" s="161"/>
      <c r="AL97" s="63"/>
      <c r="AM97" s="50"/>
      <c r="AN97" s="99"/>
      <c r="AP97" s="161"/>
      <c r="AQ97" s="63"/>
      <c r="AR97" s="50"/>
      <c r="AS97" s="99"/>
      <c r="AU97" s="161"/>
      <c r="AV97" s="63"/>
      <c r="AW97" s="50"/>
      <c r="AX97" s="99"/>
      <c r="AZ97" s="161"/>
      <c r="BA97" s="63"/>
      <c r="BB97" s="50"/>
      <c r="BC97" s="99"/>
      <c r="BE97" s="161"/>
      <c r="BF97" s="63"/>
      <c r="BG97" s="50"/>
      <c r="BH97" s="99"/>
      <c r="BJ97" s="161"/>
      <c r="BK97" s="63"/>
      <c r="BL97" s="50"/>
      <c r="BM97" s="99"/>
      <c r="BO97" s="161"/>
      <c r="BP97" s="63"/>
      <c r="BQ97" s="50"/>
      <c r="BR97" s="99"/>
      <c r="BT97" s="161"/>
      <c r="BU97" s="63"/>
      <c r="BV97" s="50"/>
      <c r="BW97" s="99"/>
      <c r="BY97" s="161"/>
      <c r="BZ97" s="63"/>
      <c r="CA97" s="50"/>
      <c r="CB97" s="99"/>
      <c r="CD97" s="161"/>
      <c r="CE97" s="63"/>
      <c r="CF97" s="50"/>
      <c r="CG97" s="99"/>
      <c r="CI97" s="161"/>
      <c r="CJ97" s="63"/>
      <c r="CK97" s="50"/>
      <c r="CL97" s="99"/>
      <c r="CN97" s="161"/>
      <c r="CO97" s="63"/>
      <c r="CP97" s="50"/>
      <c r="CQ97" s="99"/>
      <c r="CS97" s="161"/>
      <c r="CT97" s="63"/>
      <c r="CU97" s="50"/>
      <c r="CV97" s="99"/>
      <c r="CX97" s="161"/>
      <c r="CY97" s="63"/>
      <c r="CZ97" s="50"/>
      <c r="DA97" s="99"/>
      <c r="DC97" s="161"/>
      <c r="DD97" s="63"/>
      <c r="DE97" s="50"/>
      <c r="DF97" s="99"/>
      <c r="DH97" s="161"/>
      <c r="DI97" s="63"/>
      <c r="DJ97" s="50"/>
      <c r="DK97" s="99"/>
      <c r="DM97" s="161"/>
      <c r="DN97" s="63"/>
      <c r="DO97" s="50"/>
      <c r="DP97" s="99"/>
      <c r="DR97" s="161"/>
      <c r="DS97" s="63"/>
      <c r="DT97" s="50"/>
      <c r="DU97" s="99"/>
      <c r="DW97" s="161"/>
    </row>
    <row r="98" spans="1:127" ht="13.5" customHeight="1">
      <c r="A98" s="160"/>
      <c r="B98" s="50"/>
      <c r="C98" s="63"/>
      <c r="D98" s="50"/>
      <c r="E98" s="99"/>
      <c r="G98" s="161"/>
      <c r="H98" s="63"/>
      <c r="I98" s="50"/>
      <c r="J98" s="99"/>
      <c r="L98" s="161"/>
      <c r="M98" s="63"/>
      <c r="N98" s="50"/>
      <c r="O98" s="99"/>
      <c r="Q98" s="161"/>
      <c r="R98" s="63"/>
      <c r="S98" s="50"/>
      <c r="T98" s="99"/>
      <c r="V98" s="161"/>
      <c r="W98" s="63"/>
      <c r="X98" s="50"/>
      <c r="Y98" s="99"/>
      <c r="AA98" s="161"/>
      <c r="AB98" s="63"/>
      <c r="AC98" s="50"/>
      <c r="AD98" s="99"/>
      <c r="AF98" s="161"/>
      <c r="AG98" s="63"/>
      <c r="AH98" s="50"/>
      <c r="AI98" s="99"/>
      <c r="AK98" s="161"/>
      <c r="AL98" s="63"/>
      <c r="AM98" s="50"/>
      <c r="AN98" s="99"/>
      <c r="AP98" s="161"/>
      <c r="AQ98" s="63"/>
      <c r="AR98" s="50"/>
      <c r="AS98" s="99"/>
      <c r="AU98" s="161"/>
      <c r="AV98" s="63"/>
      <c r="AW98" s="50"/>
      <c r="AX98" s="99"/>
      <c r="AZ98" s="161"/>
      <c r="BA98" s="63"/>
      <c r="BB98" s="50"/>
      <c r="BC98" s="99"/>
      <c r="BE98" s="161"/>
      <c r="BF98" s="63"/>
      <c r="BG98" s="50"/>
      <c r="BH98" s="99"/>
      <c r="BJ98" s="161"/>
      <c r="BK98" s="63"/>
      <c r="BL98" s="50"/>
      <c r="BM98" s="99"/>
      <c r="BO98" s="161"/>
      <c r="BP98" s="63"/>
      <c r="BQ98" s="50"/>
      <c r="BR98" s="99"/>
      <c r="BT98" s="161"/>
      <c r="BU98" s="63"/>
      <c r="BV98" s="50"/>
      <c r="BW98" s="99"/>
      <c r="BY98" s="161"/>
      <c r="BZ98" s="63"/>
      <c r="CA98" s="50"/>
      <c r="CB98" s="99"/>
      <c r="CD98" s="161"/>
      <c r="CE98" s="63"/>
      <c r="CF98" s="50"/>
      <c r="CG98" s="99"/>
      <c r="CI98" s="161"/>
      <c r="CJ98" s="63"/>
      <c r="CK98" s="50"/>
      <c r="CL98" s="99"/>
      <c r="CN98" s="161"/>
      <c r="CO98" s="63"/>
      <c r="CP98" s="50"/>
      <c r="CQ98" s="99"/>
      <c r="CS98" s="161"/>
      <c r="CT98" s="63"/>
      <c r="CU98" s="50"/>
      <c r="CV98" s="99"/>
      <c r="CX98" s="161"/>
      <c r="CY98" s="63"/>
      <c r="CZ98" s="50"/>
      <c r="DA98" s="99"/>
      <c r="DC98" s="161"/>
      <c r="DD98" s="63"/>
      <c r="DE98" s="50"/>
      <c r="DF98" s="99"/>
      <c r="DH98" s="161"/>
      <c r="DI98" s="63"/>
      <c r="DJ98" s="50"/>
      <c r="DK98" s="99"/>
      <c r="DM98" s="161"/>
      <c r="DN98" s="63"/>
      <c r="DO98" s="50"/>
      <c r="DP98" s="99"/>
      <c r="DR98" s="161"/>
      <c r="DS98" s="63"/>
      <c r="DT98" s="50"/>
      <c r="DU98" s="99"/>
      <c r="DW98" s="161"/>
    </row>
    <row r="99" spans="1:127" ht="13.5" customHeight="1">
      <c r="A99" s="160"/>
      <c r="B99" s="50"/>
      <c r="C99" s="63"/>
      <c r="D99" s="50"/>
      <c r="E99" s="99"/>
      <c r="G99" s="161"/>
      <c r="H99" s="63"/>
      <c r="I99" s="50"/>
      <c r="J99" s="99"/>
      <c r="L99" s="161"/>
      <c r="M99" s="63"/>
      <c r="N99" s="50"/>
      <c r="O99" s="99"/>
      <c r="Q99" s="161"/>
      <c r="R99" s="63"/>
      <c r="S99" s="50"/>
      <c r="T99" s="99"/>
      <c r="V99" s="161"/>
      <c r="W99" s="63"/>
      <c r="X99" s="50"/>
      <c r="Y99" s="99"/>
      <c r="AA99" s="161"/>
      <c r="AB99" s="63"/>
      <c r="AC99" s="50"/>
      <c r="AD99" s="99"/>
      <c r="AF99" s="161"/>
      <c r="AG99" s="63"/>
      <c r="AH99" s="50"/>
      <c r="AI99" s="99"/>
      <c r="AK99" s="161"/>
      <c r="AL99" s="63"/>
      <c r="AM99" s="50"/>
      <c r="AN99" s="99"/>
      <c r="AP99" s="161"/>
      <c r="AQ99" s="63"/>
      <c r="AR99" s="50"/>
      <c r="AS99" s="99"/>
      <c r="AU99" s="161"/>
      <c r="AV99" s="63"/>
      <c r="AW99" s="50"/>
      <c r="AX99" s="99"/>
      <c r="AZ99" s="161"/>
      <c r="BA99" s="63"/>
      <c r="BB99" s="50"/>
      <c r="BC99" s="99"/>
      <c r="BE99" s="161"/>
      <c r="BF99" s="63"/>
      <c r="BG99" s="50"/>
      <c r="BH99" s="99"/>
      <c r="BJ99" s="161"/>
      <c r="BK99" s="63"/>
      <c r="BL99" s="50"/>
      <c r="BM99" s="99"/>
      <c r="BO99" s="161"/>
      <c r="BP99" s="63"/>
      <c r="BQ99" s="50"/>
      <c r="BR99" s="99"/>
      <c r="BT99" s="161"/>
      <c r="BU99" s="63"/>
      <c r="BV99" s="50"/>
      <c r="BW99" s="99"/>
      <c r="BY99" s="161"/>
      <c r="BZ99" s="63"/>
      <c r="CA99" s="50"/>
      <c r="CB99" s="99"/>
      <c r="CD99" s="161"/>
      <c r="CE99" s="63"/>
      <c r="CF99" s="50"/>
      <c r="CG99" s="99"/>
      <c r="CI99" s="161"/>
      <c r="CJ99" s="63"/>
      <c r="CK99" s="50"/>
      <c r="CL99" s="99"/>
      <c r="CN99" s="161"/>
      <c r="CO99" s="63"/>
      <c r="CP99" s="50"/>
      <c r="CQ99" s="99"/>
      <c r="CS99" s="161"/>
      <c r="CT99" s="63"/>
      <c r="CU99" s="50"/>
      <c r="CV99" s="99"/>
      <c r="CX99" s="161"/>
      <c r="CY99" s="63"/>
      <c r="CZ99" s="50"/>
      <c r="DA99" s="99"/>
      <c r="DC99" s="161"/>
      <c r="DD99" s="63"/>
      <c r="DE99" s="50"/>
      <c r="DF99" s="99"/>
      <c r="DH99" s="161"/>
      <c r="DI99" s="63"/>
      <c r="DJ99" s="50"/>
      <c r="DK99" s="99"/>
      <c r="DM99" s="161"/>
      <c r="DN99" s="63"/>
      <c r="DO99" s="50"/>
      <c r="DP99" s="99"/>
      <c r="DR99" s="161"/>
      <c r="DS99" s="63"/>
      <c r="DT99" s="50"/>
      <c r="DU99" s="99"/>
      <c r="DW99" s="161"/>
    </row>
    <row r="100" spans="1:127" ht="13.5" customHeight="1">
      <c r="A100" s="160"/>
      <c r="B100" s="50"/>
      <c r="C100" s="63"/>
      <c r="D100" s="50"/>
      <c r="E100" s="99"/>
      <c r="G100" s="161"/>
      <c r="H100" s="63"/>
      <c r="I100" s="50"/>
      <c r="J100" s="99"/>
      <c r="L100" s="161"/>
      <c r="M100" s="63"/>
      <c r="N100" s="50"/>
      <c r="O100" s="99"/>
      <c r="Q100" s="161"/>
      <c r="R100" s="63"/>
      <c r="S100" s="50"/>
      <c r="T100" s="99"/>
      <c r="V100" s="161"/>
      <c r="W100" s="63"/>
      <c r="X100" s="50"/>
      <c r="Y100" s="99"/>
      <c r="AA100" s="161"/>
      <c r="AB100" s="63"/>
      <c r="AC100" s="50"/>
      <c r="AD100" s="99"/>
      <c r="AF100" s="161"/>
      <c r="AG100" s="63"/>
      <c r="AH100" s="50"/>
      <c r="AI100" s="99"/>
      <c r="AK100" s="161"/>
      <c r="AL100" s="63"/>
      <c r="AM100" s="50"/>
      <c r="AN100" s="99"/>
      <c r="AP100" s="161"/>
      <c r="AQ100" s="63"/>
      <c r="AR100" s="50"/>
      <c r="AS100" s="99"/>
      <c r="AU100" s="161"/>
      <c r="AV100" s="63"/>
      <c r="AW100" s="50"/>
      <c r="AX100" s="99"/>
      <c r="AZ100" s="161"/>
      <c r="BA100" s="63"/>
      <c r="BB100" s="50"/>
      <c r="BC100" s="99"/>
      <c r="BE100" s="161"/>
      <c r="BF100" s="63"/>
      <c r="BG100" s="50"/>
      <c r="BH100" s="99"/>
      <c r="BJ100" s="161"/>
      <c r="BK100" s="63"/>
      <c r="BL100" s="50"/>
      <c r="BM100" s="99"/>
      <c r="BO100" s="161"/>
      <c r="BP100" s="63"/>
      <c r="BQ100" s="50"/>
      <c r="BR100" s="99"/>
      <c r="BT100" s="161"/>
      <c r="BU100" s="63"/>
      <c r="BV100" s="50"/>
      <c r="BW100" s="99"/>
      <c r="BY100" s="161"/>
      <c r="BZ100" s="63"/>
      <c r="CA100" s="50"/>
      <c r="CB100" s="99"/>
      <c r="CD100" s="161"/>
      <c r="CE100" s="63"/>
      <c r="CF100" s="50"/>
      <c r="CG100" s="99"/>
      <c r="CI100" s="161"/>
      <c r="CJ100" s="63"/>
      <c r="CK100" s="50"/>
      <c r="CL100" s="99"/>
      <c r="CN100" s="161"/>
      <c r="CO100" s="63"/>
      <c r="CP100" s="50"/>
      <c r="CQ100" s="99"/>
      <c r="CS100" s="161"/>
      <c r="CT100" s="63"/>
      <c r="CU100" s="50"/>
      <c r="CV100" s="99"/>
      <c r="CX100" s="161"/>
      <c r="CY100" s="63"/>
      <c r="CZ100" s="50"/>
      <c r="DA100" s="99"/>
      <c r="DC100" s="161"/>
      <c r="DD100" s="63"/>
      <c r="DE100" s="50"/>
      <c r="DF100" s="99"/>
      <c r="DH100" s="161"/>
      <c r="DI100" s="63"/>
      <c r="DJ100" s="50"/>
      <c r="DK100" s="99"/>
      <c r="DM100" s="161"/>
      <c r="DN100" s="63"/>
      <c r="DO100" s="50"/>
      <c r="DP100" s="99"/>
      <c r="DR100" s="161"/>
      <c r="DS100" s="63"/>
      <c r="DT100" s="50"/>
      <c r="DU100" s="99"/>
      <c r="DW100" s="161"/>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info_parties!$A$1:$A$114</xm:f>
          </x14:formula1>
          <xm:sqref>A11:A200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ED2BE"/>
  </sheetPr>
  <dimension ref="A1:KF157"/>
  <sheetViews>
    <sheetView tabSelected="1" zoomScaleNormal="100" workbookViewId="0">
      <pane xSplit="4" ySplit="10" topLeftCell="BC52" activePane="bottomRight" state="frozen"/>
      <selection activeCell="I6" sqref="I6"/>
      <selection pane="topRight" activeCell="I6" sqref="I6"/>
      <selection pane="bottomLeft" activeCell="I6" sqref="I6"/>
      <selection pane="bottomRight" activeCell="BL75" sqref="BL75"/>
    </sheetView>
  </sheetViews>
  <sheetFormatPr defaultColWidth="9.109375" defaultRowHeight="13.5" customHeight="1"/>
  <cols>
    <col min="1" max="1" width="9.109375" style="76"/>
    <col min="2" max="2" width="41.88671875" style="76" customWidth="1"/>
    <col min="3" max="3" width="12" style="76" customWidth="1"/>
    <col min="4" max="16" width="9.109375" style="76"/>
    <col min="17" max="17" width="9.109375" style="155"/>
    <col min="18" max="40" width="9.109375" style="76"/>
    <col min="41" max="51" width="9.109375" style="1"/>
    <col min="52" max="52" width="25.109375" style="1" customWidth="1"/>
    <col min="53" max="64" width="9.33203125" style="1" customWidth="1"/>
    <col min="65" max="16384" width="9.109375" style="1"/>
  </cols>
  <sheetData>
    <row r="1" spans="1:292" ht="13.5" customHeight="1">
      <c r="A1" s="70" t="s">
        <v>10</v>
      </c>
      <c r="B1" s="71"/>
      <c r="C1" s="112"/>
      <c r="D1" s="113"/>
      <c r="E1" s="114" t="s">
        <v>702</v>
      </c>
      <c r="F1" s="113"/>
      <c r="G1" s="113"/>
      <c r="H1" s="113"/>
      <c r="I1" s="113"/>
      <c r="J1" s="113"/>
      <c r="K1" s="113"/>
      <c r="L1" s="113"/>
      <c r="M1" s="113"/>
      <c r="N1" s="113"/>
      <c r="O1" s="113"/>
      <c r="P1" s="113"/>
      <c r="Q1" s="114" t="s">
        <v>875</v>
      </c>
      <c r="R1" s="113"/>
      <c r="S1" s="113"/>
      <c r="T1" s="113"/>
      <c r="U1" s="113"/>
      <c r="V1" s="113"/>
      <c r="W1" s="113"/>
      <c r="X1" s="113"/>
      <c r="Y1" s="113"/>
      <c r="Z1" s="113"/>
      <c r="AA1" s="113"/>
      <c r="AB1" s="113"/>
      <c r="AC1" s="114" t="s">
        <v>924</v>
      </c>
      <c r="AD1" s="113"/>
      <c r="AE1" s="113"/>
      <c r="AF1" s="113"/>
      <c r="AG1" s="113"/>
      <c r="AH1" s="113"/>
      <c r="AI1" s="113"/>
      <c r="AJ1" s="113"/>
      <c r="AK1" s="113"/>
      <c r="AL1" s="113"/>
      <c r="AM1" s="113"/>
      <c r="AN1" s="113"/>
      <c r="AO1" s="114" t="s">
        <v>1054</v>
      </c>
      <c r="AP1" s="113"/>
      <c r="AQ1" s="113"/>
      <c r="AR1" s="113"/>
      <c r="AS1" s="113"/>
      <c r="AT1" s="113"/>
      <c r="AU1" s="113"/>
      <c r="AV1" s="113"/>
      <c r="AW1" s="113"/>
      <c r="AX1" s="113"/>
      <c r="AY1" s="113"/>
      <c r="AZ1" s="113"/>
      <c r="BA1" s="114" t="s">
        <v>1074</v>
      </c>
      <c r="BB1" s="113"/>
      <c r="BC1" s="113"/>
      <c r="BD1" s="113"/>
      <c r="BE1" s="113"/>
      <c r="BF1" s="113"/>
      <c r="BG1" s="113"/>
      <c r="BH1" s="113"/>
      <c r="BI1" s="113"/>
      <c r="BJ1" s="113"/>
      <c r="BK1" s="113"/>
      <c r="BL1" s="113"/>
      <c r="BM1" s="114"/>
      <c r="BN1" s="113"/>
      <c r="BO1" s="113"/>
      <c r="BP1" s="113"/>
      <c r="BQ1" s="113"/>
      <c r="BR1" s="113"/>
      <c r="BS1" s="113"/>
      <c r="BT1" s="113"/>
      <c r="BU1" s="113"/>
      <c r="BV1" s="113"/>
      <c r="BW1" s="113"/>
      <c r="BX1" s="113"/>
      <c r="BY1" s="114"/>
      <c r="BZ1" s="113"/>
      <c r="CA1" s="113"/>
      <c r="CB1" s="113"/>
      <c r="CC1" s="113"/>
      <c r="CD1" s="113"/>
      <c r="CE1" s="113"/>
      <c r="CF1" s="113"/>
      <c r="CG1" s="113"/>
      <c r="CH1" s="113"/>
      <c r="CI1" s="113"/>
      <c r="CJ1" s="113"/>
      <c r="CK1" s="114"/>
      <c r="CL1" s="113"/>
      <c r="CM1" s="113"/>
      <c r="CN1" s="113"/>
      <c r="CO1" s="113"/>
      <c r="CP1" s="113"/>
      <c r="CQ1" s="113"/>
      <c r="CR1" s="113"/>
      <c r="CS1" s="113"/>
      <c r="CT1" s="113"/>
      <c r="CU1" s="113"/>
      <c r="CV1" s="113"/>
      <c r="CW1" s="114"/>
      <c r="CX1" s="113"/>
      <c r="CY1" s="113"/>
      <c r="CZ1" s="113"/>
      <c r="DA1" s="113"/>
      <c r="DB1" s="113"/>
      <c r="DC1" s="113"/>
      <c r="DD1" s="113"/>
      <c r="DE1" s="113"/>
      <c r="DF1" s="113"/>
      <c r="DG1" s="113"/>
      <c r="DH1" s="113"/>
      <c r="DI1" s="114"/>
      <c r="DJ1" s="113"/>
      <c r="DK1" s="113"/>
      <c r="DL1" s="113"/>
      <c r="DM1" s="113"/>
      <c r="DN1" s="113"/>
      <c r="DO1" s="113"/>
      <c r="DP1" s="113"/>
      <c r="DQ1" s="113"/>
      <c r="DR1" s="113"/>
      <c r="DS1" s="113"/>
      <c r="DT1" s="113"/>
      <c r="DU1" s="114"/>
      <c r="DV1" s="113"/>
      <c r="DW1" s="113"/>
      <c r="DX1" s="113"/>
      <c r="DY1" s="113"/>
      <c r="DZ1" s="113"/>
      <c r="EA1" s="113"/>
      <c r="EB1" s="113"/>
      <c r="EC1" s="113"/>
      <c r="ED1" s="113"/>
      <c r="EE1" s="113"/>
      <c r="EF1" s="113"/>
      <c r="EG1" s="114"/>
      <c r="EH1" s="113"/>
      <c r="EI1" s="113"/>
      <c r="EJ1" s="113"/>
      <c r="EK1" s="113"/>
      <c r="EL1" s="113"/>
      <c r="EM1" s="113"/>
      <c r="EN1" s="113"/>
      <c r="EO1" s="113"/>
      <c r="EP1" s="113"/>
      <c r="EQ1" s="113"/>
      <c r="ER1" s="113"/>
      <c r="ES1" s="114"/>
      <c r="ET1" s="113"/>
      <c r="EU1" s="113"/>
      <c r="EV1" s="113"/>
      <c r="EW1" s="113"/>
      <c r="EX1" s="113"/>
      <c r="EY1" s="113"/>
      <c r="EZ1" s="113"/>
      <c r="FA1" s="113"/>
      <c r="FB1" s="113"/>
      <c r="FC1" s="113"/>
      <c r="FD1" s="113"/>
      <c r="FE1" s="114"/>
      <c r="FF1" s="113"/>
      <c r="FG1" s="113"/>
      <c r="FH1" s="113"/>
      <c r="FI1" s="113"/>
      <c r="FJ1" s="113"/>
      <c r="FK1" s="113"/>
      <c r="FL1" s="113"/>
      <c r="FM1" s="113"/>
      <c r="FN1" s="113"/>
      <c r="FO1" s="113"/>
      <c r="FP1" s="113"/>
      <c r="FQ1" s="114"/>
      <c r="FR1" s="113"/>
      <c r="FS1" s="113"/>
      <c r="FT1" s="113"/>
      <c r="FU1" s="113"/>
      <c r="FV1" s="113"/>
      <c r="FW1" s="113"/>
      <c r="FX1" s="113"/>
      <c r="FY1" s="113"/>
      <c r="FZ1" s="113"/>
      <c r="GA1" s="113"/>
      <c r="GB1" s="113"/>
      <c r="GC1" s="114"/>
      <c r="GD1" s="113"/>
      <c r="GE1" s="113"/>
      <c r="GF1" s="113"/>
      <c r="GG1" s="113"/>
      <c r="GH1" s="113"/>
      <c r="GI1" s="113"/>
      <c r="GJ1" s="113"/>
      <c r="GK1" s="113"/>
      <c r="GL1" s="113"/>
      <c r="GM1" s="113"/>
      <c r="GN1" s="113"/>
      <c r="GO1" s="114"/>
      <c r="GP1" s="113"/>
      <c r="GQ1" s="113"/>
      <c r="GR1" s="113"/>
      <c r="GS1" s="113"/>
      <c r="GT1" s="113"/>
      <c r="GU1" s="113"/>
      <c r="GV1" s="113"/>
      <c r="GW1" s="113"/>
      <c r="GX1" s="113"/>
      <c r="GY1" s="113"/>
      <c r="GZ1" s="113"/>
      <c r="HA1" s="114"/>
      <c r="HB1" s="113"/>
      <c r="HC1" s="113"/>
      <c r="HD1" s="113"/>
      <c r="HE1" s="113"/>
      <c r="HF1" s="113"/>
      <c r="HG1" s="113"/>
      <c r="HH1" s="113"/>
      <c r="HI1" s="113"/>
      <c r="HJ1" s="113"/>
      <c r="HK1" s="113"/>
      <c r="HL1" s="113"/>
      <c r="HM1" s="114"/>
      <c r="HN1" s="113"/>
      <c r="HO1" s="113"/>
      <c r="HP1" s="113"/>
      <c r="HQ1" s="113"/>
      <c r="HR1" s="113"/>
      <c r="HS1" s="113"/>
      <c r="HT1" s="113"/>
      <c r="HU1" s="113"/>
      <c r="HV1" s="113"/>
      <c r="HW1" s="113"/>
      <c r="HX1" s="113"/>
      <c r="HY1" s="114"/>
      <c r="HZ1" s="113"/>
      <c r="IA1" s="113"/>
      <c r="IB1" s="113"/>
      <c r="IC1" s="113"/>
      <c r="ID1" s="113"/>
      <c r="IE1" s="113"/>
      <c r="IF1" s="113"/>
      <c r="IG1" s="113"/>
      <c r="IH1" s="113"/>
      <c r="II1" s="113"/>
      <c r="IJ1" s="113"/>
      <c r="IK1" s="114"/>
      <c r="IL1" s="113"/>
      <c r="IM1" s="113"/>
      <c r="IN1" s="113"/>
      <c r="IO1" s="113"/>
      <c r="IP1" s="113"/>
      <c r="IQ1" s="113"/>
      <c r="IR1" s="113"/>
      <c r="IS1" s="113"/>
      <c r="IT1" s="113"/>
      <c r="IU1" s="113"/>
      <c r="IV1" s="113"/>
      <c r="IW1" s="114"/>
      <c r="IX1" s="113"/>
      <c r="IY1" s="113"/>
      <c r="IZ1" s="113"/>
      <c r="JA1" s="113"/>
      <c r="JB1" s="113"/>
      <c r="JC1" s="113"/>
      <c r="JD1" s="113"/>
      <c r="JE1" s="113"/>
      <c r="JF1" s="113"/>
      <c r="JG1" s="113"/>
      <c r="JH1" s="113"/>
      <c r="JI1" s="114"/>
      <c r="JJ1" s="113"/>
      <c r="JK1" s="113"/>
      <c r="JL1" s="113"/>
      <c r="JM1" s="113"/>
      <c r="JN1" s="113"/>
      <c r="JO1" s="113"/>
      <c r="JP1" s="113"/>
      <c r="JQ1" s="113"/>
      <c r="JR1" s="113"/>
      <c r="JS1" s="113"/>
      <c r="JT1" s="113"/>
      <c r="JU1" s="114"/>
      <c r="JV1" s="113"/>
      <c r="JW1" s="113"/>
      <c r="JX1" s="113"/>
      <c r="JY1" s="113"/>
      <c r="JZ1" s="113"/>
      <c r="KA1" s="113"/>
      <c r="KB1" s="113"/>
      <c r="KC1" s="113"/>
      <c r="KD1" s="113"/>
      <c r="KE1" s="113"/>
      <c r="KF1" s="113"/>
    </row>
    <row r="2" spans="1:292" ht="13.5" customHeight="1">
      <c r="A2" s="115" t="s">
        <v>4</v>
      </c>
      <c r="B2" s="71"/>
      <c r="C2" s="116"/>
      <c r="D2" s="117"/>
      <c r="E2" s="118">
        <v>40716</v>
      </c>
      <c r="F2" s="117"/>
      <c r="G2" s="117"/>
      <c r="H2" s="117"/>
      <c r="I2" s="117"/>
      <c r="J2" s="117"/>
      <c r="K2" s="117"/>
      <c r="L2" s="117"/>
      <c r="M2" s="117"/>
      <c r="N2" s="117"/>
      <c r="O2" s="117"/>
      <c r="P2" s="117"/>
      <c r="Q2" s="118">
        <v>41814</v>
      </c>
      <c r="R2" s="117"/>
      <c r="S2" s="117"/>
      <c r="T2" s="117"/>
      <c r="U2" s="117"/>
      <c r="V2" s="117"/>
      <c r="W2" s="117"/>
      <c r="X2" s="117"/>
      <c r="Y2" s="117"/>
      <c r="Z2" s="117"/>
      <c r="AA2" s="117"/>
      <c r="AB2" s="117"/>
      <c r="AC2" s="118">
        <v>42153</v>
      </c>
      <c r="AD2" s="117"/>
      <c r="AE2" s="117"/>
      <c r="AF2" s="117"/>
      <c r="AG2" s="117"/>
      <c r="AH2" s="117"/>
      <c r="AI2" s="117"/>
      <c r="AJ2" s="117"/>
      <c r="AK2" s="117"/>
      <c r="AL2" s="117"/>
      <c r="AM2" s="117"/>
      <c r="AN2" s="117"/>
      <c r="AO2" s="118">
        <v>43622</v>
      </c>
      <c r="AP2" s="117"/>
      <c r="AQ2" s="117"/>
      <c r="AR2" s="117"/>
      <c r="AS2" s="117"/>
      <c r="AT2" s="117"/>
      <c r="AU2" s="117"/>
      <c r="AV2" s="117"/>
      <c r="AW2" s="117"/>
      <c r="AX2" s="117"/>
      <c r="AY2" s="117"/>
      <c r="AZ2" s="117"/>
      <c r="BA2" s="118">
        <v>43809</v>
      </c>
      <c r="BB2" s="117"/>
      <c r="BC2" s="117"/>
      <c r="BD2" s="117"/>
      <c r="BE2" s="117"/>
      <c r="BF2" s="117"/>
      <c r="BG2" s="117"/>
      <c r="BH2" s="117"/>
      <c r="BI2" s="117"/>
      <c r="BJ2" s="117"/>
      <c r="BK2" s="117"/>
      <c r="BL2" s="117"/>
      <c r="BM2" s="118"/>
      <c r="BN2" s="117"/>
      <c r="BO2" s="117"/>
      <c r="BP2" s="117"/>
      <c r="BQ2" s="117"/>
      <c r="BR2" s="117"/>
      <c r="BS2" s="117"/>
      <c r="BT2" s="117"/>
      <c r="BU2" s="117"/>
      <c r="BV2" s="117"/>
      <c r="BW2" s="117"/>
      <c r="BX2" s="117"/>
      <c r="BY2" s="118"/>
      <c r="BZ2" s="117"/>
      <c r="CA2" s="117"/>
      <c r="CB2" s="117"/>
      <c r="CC2" s="117"/>
      <c r="CD2" s="117"/>
      <c r="CE2" s="117"/>
      <c r="CF2" s="117"/>
      <c r="CG2" s="117"/>
      <c r="CH2" s="117"/>
      <c r="CI2" s="117"/>
      <c r="CJ2" s="117"/>
      <c r="CK2" s="118"/>
      <c r="CL2" s="117"/>
      <c r="CM2" s="117"/>
      <c r="CN2" s="117"/>
      <c r="CO2" s="117"/>
      <c r="CP2" s="117"/>
      <c r="CQ2" s="117"/>
      <c r="CR2" s="117"/>
      <c r="CS2" s="117"/>
      <c r="CT2" s="117"/>
      <c r="CU2" s="117"/>
      <c r="CV2" s="117"/>
      <c r="CW2" s="118"/>
      <c r="CX2" s="117"/>
      <c r="CY2" s="117"/>
      <c r="CZ2" s="117"/>
      <c r="DA2" s="117"/>
      <c r="DB2" s="117"/>
      <c r="DC2" s="117"/>
      <c r="DD2" s="117"/>
      <c r="DE2" s="117"/>
      <c r="DF2" s="117"/>
      <c r="DG2" s="117"/>
      <c r="DH2" s="117"/>
      <c r="DI2" s="118"/>
      <c r="DJ2" s="117"/>
      <c r="DK2" s="117"/>
      <c r="DL2" s="117"/>
      <c r="DM2" s="117"/>
      <c r="DN2" s="117"/>
      <c r="DO2" s="117"/>
      <c r="DP2" s="117"/>
      <c r="DQ2" s="117"/>
      <c r="DR2" s="117"/>
      <c r="DS2" s="117"/>
      <c r="DT2" s="117"/>
      <c r="DU2" s="118"/>
      <c r="DV2" s="117"/>
      <c r="DW2" s="117"/>
      <c r="DX2" s="117"/>
      <c r="DY2" s="117"/>
      <c r="DZ2" s="117"/>
      <c r="EA2" s="117"/>
      <c r="EB2" s="117"/>
      <c r="EC2" s="117"/>
      <c r="ED2" s="117"/>
      <c r="EE2" s="117"/>
      <c r="EF2" s="117"/>
      <c r="EG2" s="118"/>
      <c r="EH2" s="117"/>
      <c r="EI2" s="117"/>
      <c r="EJ2" s="117"/>
      <c r="EK2" s="117"/>
      <c r="EL2" s="117"/>
      <c r="EM2" s="117"/>
      <c r="EN2" s="117"/>
      <c r="EO2" s="117"/>
      <c r="EP2" s="117"/>
      <c r="EQ2" s="117"/>
      <c r="ER2" s="117"/>
      <c r="ES2" s="118"/>
      <c r="ET2" s="117"/>
      <c r="EU2" s="117"/>
      <c r="EV2" s="117"/>
      <c r="EW2" s="117"/>
      <c r="EX2" s="117"/>
      <c r="EY2" s="117"/>
      <c r="EZ2" s="117"/>
      <c r="FA2" s="117"/>
      <c r="FB2" s="117"/>
      <c r="FC2" s="117"/>
      <c r="FD2" s="117"/>
      <c r="FE2" s="118"/>
      <c r="FF2" s="117"/>
      <c r="FG2" s="117"/>
      <c r="FH2" s="117"/>
      <c r="FI2" s="117"/>
      <c r="FJ2" s="117"/>
      <c r="FK2" s="117"/>
      <c r="FL2" s="117"/>
      <c r="FM2" s="117"/>
      <c r="FN2" s="117"/>
      <c r="FO2" s="117"/>
      <c r="FP2" s="117"/>
      <c r="FR2" s="117"/>
      <c r="FS2" s="117"/>
      <c r="FT2" s="117"/>
      <c r="FU2" s="117"/>
      <c r="FV2" s="117"/>
      <c r="FW2" s="117"/>
      <c r="FX2" s="117"/>
      <c r="FY2" s="117"/>
      <c r="FZ2" s="117"/>
      <c r="GA2" s="117"/>
      <c r="GB2" s="117"/>
      <c r="GC2" s="118"/>
      <c r="GD2" s="117"/>
      <c r="GE2" s="117"/>
      <c r="GF2" s="117"/>
      <c r="GG2" s="117"/>
      <c r="GH2" s="117"/>
      <c r="GI2" s="117"/>
      <c r="GJ2" s="117"/>
      <c r="GK2" s="117"/>
      <c r="GL2" s="117"/>
      <c r="GM2" s="117"/>
      <c r="GN2" s="117"/>
      <c r="GO2" s="118"/>
      <c r="GP2" s="117"/>
      <c r="GQ2" s="117"/>
      <c r="GR2" s="117"/>
      <c r="GS2" s="117"/>
      <c r="GT2" s="117"/>
      <c r="GU2" s="117"/>
      <c r="GV2" s="117"/>
      <c r="GW2" s="117"/>
      <c r="GX2" s="117"/>
      <c r="GY2" s="117"/>
      <c r="GZ2" s="117"/>
      <c r="HA2" s="118"/>
      <c r="HB2" s="117"/>
      <c r="HC2" s="117"/>
      <c r="HD2" s="117"/>
      <c r="HE2" s="117"/>
      <c r="HF2" s="117"/>
      <c r="HG2" s="117"/>
      <c r="HH2" s="117"/>
      <c r="HI2" s="117"/>
      <c r="HJ2" s="117"/>
      <c r="HK2" s="117"/>
      <c r="HL2" s="117"/>
      <c r="HM2" s="118"/>
      <c r="HN2" s="117"/>
      <c r="HO2" s="117"/>
      <c r="HP2" s="117"/>
      <c r="HQ2" s="117"/>
      <c r="HR2" s="117"/>
      <c r="HS2" s="117"/>
      <c r="HT2" s="117"/>
      <c r="HU2" s="117"/>
      <c r="HV2" s="117"/>
      <c r="HW2" s="117"/>
      <c r="HX2" s="117"/>
      <c r="HY2" s="118"/>
      <c r="HZ2" s="117"/>
      <c r="IA2" s="117"/>
      <c r="IB2" s="117"/>
      <c r="IC2" s="117"/>
      <c r="ID2" s="117"/>
      <c r="IE2" s="117"/>
      <c r="IF2" s="117"/>
      <c r="IG2" s="117"/>
      <c r="IH2" s="117"/>
      <c r="II2" s="117"/>
      <c r="IJ2" s="117"/>
      <c r="IK2" s="118"/>
      <c r="IL2" s="117"/>
      <c r="IM2" s="117"/>
      <c r="IN2" s="117"/>
      <c r="IO2" s="117"/>
      <c r="IP2" s="117"/>
      <c r="IQ2" s="117"/>
      <c r="IR2" s="117"/>
      <c r="IS2" s="117"/>
      <c r="IT2" s="117"/>
      <c r="IU2" s="117"/>
      <c r="IV2" s="117"/>
      <c r="IW2" s="118"/>
      <c r="IX2" s="117"/>
      <c r="IY2" s="117"/>
      <c r="IZ2" s="117"/>
      <c r="JA2" s="117"/>
      <c r="JB2" s="117"/>
      <c r="JC2" s="117"/>
      <c r="JD2" s="117"/>
      <c r="JE2" s="117"/>
      <c r="JF2" s="117"/>
      <c r="JG2" s="117"/>
      <c r="JH2" s="117"/>
      <c r="JI2" s="118"/>
      <c r="JJ2" s="117"/>
      <c r="JK2" s="117"/>
      <c r="JL2" s="117"/>
      <c r="JM2" s="117"/>
      <c r="JN2" s="117"/>
      <c r="JO2" s="117"/>
      <c r="JP2" s="117"/>
      <c r="JQ2" s="117"/>
      <c r="JR2" s="117"/>
      <c r="JS2" s="117"/>
      <c r="JT2" s="117"/>
      <c r="JU2" s="118"/>
      <c r="JV2" s="117"/>
      <c r="JW2" s="117"/>
      <c r="JX2" s="117"/>
      <c r="JY2" s="117"/>
      <c r="JZ2" s="117"/>
      <c r="KA2" s="117"/>
      <c r="KB2" s="117"/>
      <c r="KC2" s="117"/>
      <c r="KD2" s="117"/>
      <c r="KE2" s="117"/>
      <c r="KF2" s="117"/>
    </row>
    <row r="3" spans="1:292" ht="13.5" customHeight="1">
      <c r="A3" s="115" t="s">
        <v>5</v>
      </c>
      <c r="B3" s="71"/>
      <c r="C3" s="119"/>
      <c r="D3" s="117"/>
      <c r="E3" s="118">
        <v>41814</v>
      </c>
      <c r="F3" s="117"/>
      <c r="G3" s="117"/>
      <c r="H3" s="117"/>
      <c r="I3" s="117"/>
      <c r="J3" s="117"/>
      <c r="K3" s="117"/>
      <c r="L3" s="117"/>
      <c r="M3" s="117"/>
      <c r="N3" s="117"/>
      <c r="O3" s="117"/>
      <c r="P3" s="117"/>
      <c r="Q3" s="118">
        <v>42153</v>
      </c>
      <c r="R3" s="117"/>
      <c r="S3" s="117"/>
      <c r="T3" s="117"/>
      <c r="U3" s="117"/>
      <c r="V3" s="117"/>
      <c r="W3" s="117"/>
      <c r="X3" s="117"/>
      <c r="Y3" s="117"/>
      <c r="Z3" s="117"/>
      <c r="AA3" s="117"/>
      <c r="AB3" s="117"/>
      <c r="AC3" s="118">
        <v>43622</v>
      </c>
      <c r="AD3" s="117"/>
      <c r="AE3" s="117"/>
      <c r="AF3" s="117"/>
      <c r="AG3" s="117"/>
      <c r="AH3" s="117"/>
      <c r="AI3" s="117"/>
      <c r="AJ3" s="117"/>
      <c r="AK3" s="117"/>
      <c r="AL3" s="117"/>
      <c r="AM3" s="117"/>
      <c r="AN3" s="117"/>
      <c r="AO3" s="118">
        <v>43809</v>
      </c>
      <c r="AP3" s="117"/>
      <c r="AQ3" s="117"/>
      <c r="AR3" s="117"/>
      <c r="AS3" s="117"/>
      <c r="AT3" s="117"/>
      <c r="AU3" s="117"/>
      <c r="AV3" s="117"/>
      <c r="AW3" s="117"/>
      <c r="AX3" s="117"/>
      <c r="AY3" s="117"/>
      <c r="AZ3" s="117"/>
      <c r="BA3" s="118">
        <v>43830</v>
      </c>
      <c r="BB3" s="117"/>
      <c r="BC3" s="117"/>
      <c r="BD3" s="117"/>
      <c r="BE3" s="117"/>
      <c r="BF3" s="117"/>
      <c r="BG3" s="117"/>
      <c r="BH3" s="117"/>
      <c r="BI3" s="117"/>
      <c r="BJ3" s="117"/>
      <c r="BK3" s="117"/>
      <c r="BL3" s="117"/>
      <c r="BM3" s="118"/>
      <c r="BN3" s="117"/>
      <c r="BO3" s="117"/>
      <c r="BP3" s="117"/>
      <c r="BQ3" s="117"/>
      <c r="BR3" s="117"/>
      <c r="BS3" s="117"/>
      <c r="BT3" s="117"/>
      <c r="BU3" s="117"/>
      <c r="BV3" s="117"/>
      <c r="BW3" s="117"/>
      <c r="BX3" s="117"/>
      <c r="BY3" s="118"/>
      <c r="BZ3" s="117"/>
      <c r="CA3" s="117"/>
      <c r="CB3" s="117"/>
      <c r="CC3" s="117"/>
      <c r="CD3" s="117"/>
      <c r="CE3" s="117"/>
      <c r="CF3" s="117"/>
      <c r="CG3" s="117"/>
      <c r="CH3" s="117"/>
      <c r="CI3" s="117"/>
      <c r="CJ3" s="117"/>
      <c r="CK3" s="118"/>
      <c r="CL3" s="117"/>
      <c r="CM3" s="117"/>
      <c r="CN3" s="117"/>
      <c r="CO3" s="117"/>
      <c r="CP3" s="117"/>
      <c r="CQ3" s="117"/>
      <c r="CR3" s="117"/>
      <c r="CS3" s="117"/>
      <c r="CT3" s="117"/>
      <c r="CU3" s="117"/>
      <c r="CV3" s="117"/>
      <c r="CW3" s="118"/>
      <c r="CX3" s="117"/>
      <c r="CY3" s="117"/>
      <c r="CZ3" s="117"/>
      <c r="DA3" s="117"/>
      <c r="DB3" s="117"/>
      <c r="DC3" s="117"/>
      <c r="DD3" s="117"/>
      <c r="DE3" s="117"/>
      <c r="DF3" s="117"/>
      <c r="DG3" s="117"/>
      <c r="DH3" s="117"/>
      <c r="DI3" s="118"/>
      <c r="DJ3" s="117"/>
      <c r="DK3" s="117"/>
      <c r="DL3" s="117"/>
      <c r="DM3" s="117"/>
      <c r="DN3" s="117"/>
      <c r="DO3" s="117"/>
      <c r="DP3" s="117"/>
      <c r="DQ3" s="117"/>
      <c r="DR3" s="117"/>
      <c r="DS3" s="117"/>
      <c r="DT3" s="117"/>
      <c r="DU3" s="118"/>
      <c r="DV3" s="117"/>
      <c r="DW3" s="117"/>
      <c r="DX3" s="117"/>
      <c r="DY3" s="117"/>
      <c r="DZ3" s="117"/>
      <c r="EA3" s="117"/>
      <c r="EB3" s="117"/>
      <c r="EC3" s="117"/>
      <c r="ED3" s="117"/>
      <c r="EE3" s="117"/>
      <c r="EF3" s="117"/>
      <c r="EG3" s="118"/>
      <c r="EH3" s="117"/>
      <c r="EI3" s="117"/>
      <c r="EJ3" s="117"/>
      <c r="EK3" s="117"/>
      <c r="EL3" s="117"/>
      <c r="EM3" s="117"/>
      <c r="EN3" s="117"/>
      <c r="EO3" s="117"/>
      <c r="EP3" s="117"/>
      <c r="EQ3" s="117"/>
      <c r="ER3" s="117"/>
      <c r="ES3" s="118"/>
      <c r="ET3" s="117"/>
      <c r="EU3" s="117"/>
      <c r="EV3" s="117"/>
      <c r="EW3" s="117"/>
      <c r="EX3" s="117"/>
      <c r="EY3" s="117"/>
      <c r="EZ3" s="117"/>
      <c r="FA3" s="117"/>
      <c r="FB3" s="117"/>
      <c r="FC3" s="117"/>
      <c r="FD3" s="117"/>
      <c r="FE3" s="118"/>
      <c r="FF3" s="117"/>
      <c r="FG3" s="117"/>
      <c r="FH3" s="117"/>
      <c r="FI3" s="117"/>
      <c r="FJ3" s="117"/>
      <c r="FK3" s="117"/>
      <c r="FL3" s="117"/>
      <c r="FM3" s="117"/>
      <c r="FN3" s="117"/>
      <c r="FO3" s="117"/>
      <c r="FP3" s="117"/>
      <c r="FQ3" s="118"/>
      <c r="FR3" s="117"/>
      <c r="FS3" s="117"/>
      <c r="FT3" s="117"/>
      <c r="FU3" s="117"/>
      <c r="FV3" s="117"/>
      <c r="FW3" s="117"/>
      <c r="FX3" s="117"/>
      <c r="FY3" s="117"/>
      <c r="FZ3" s="117"/>
      <c r="GA3" s="117"/>
      <c r="GB3" s="117"/>
      <c r="GC3" s="118"/>
      <c r="GD3" s="117"/>
      <c r="GE3" s="117"/>
      <c r="GF3" s="117"/>
      <c r="GG3" s="117"/>
      <c r="GH3" s="117"/>
      <c r="GI3" s="117"/>
      <c r="GJ3" s="117"/>
      <c r="GK3" s="117"/>
      <c r="GL3" s="117"/>
      <c r="GM3" s="117"/>
      <c r="GN3" s="117"/>
      <c r="GO3" s="118"/>
      <c r="GP3" s="117"/>
      <c r="GQ3" s="117"/>
      <c r="GR3" s="117"/>
      <c r="GS3" s="117"/>
      <c r="GT3" s="117"/>
      <c r="GU3" s="117"/>
      <c r="GV3" s="117"/>
      <c r="GW3" s="117"/>
      <c r="GX3" s="117"/>
      <c r="GY3" s="117"/>
      <c r="GZ3" s="117"/>
      <c r="HA3" s="118"/>
      <c r="HB3" s="117"/>
      <c r="HC3" s="117"/>
      <c r="HD3" s="117"/>
      <c r="HE3" s="117"/>
      <c r="HF3" s="117"/>
      <c r="HG3" s="117"/>
      <c r="HH3" s="117"/>
      <c r="HI3" s="117"/>
      <c r="HJ3" s="117"/>
      <c r="HK3" s="117"/>
      <c r="HL3" s="117"/>
      <c r="HM3" s="118"/>
      <c r="HN3" s="117"/>
      <c r="HO3" s="117"/>
      <c r="HP3" s="117"/>
      <c r="HQ3" s="117"/>
      <c r="HR3" s="117"/>
      <c r="HS3" s="117"/>
      <c r="HT3" s="117"/>
      <c r="HU3" s="117"/>
      <c r="HV3" s="117"/>
      <c r="HW3" s="117"/>
      <c r="HX3" s="117"/>
      <c r="HY3" s="118"/>
      <c r="HZ3" s="117"/>
      <c r="IA3" s="117"/>
      <c r="IB3" s="117"/>
      <c r="IC3" s="117"/>
      <c r="ID3" s="117"/>
      <c r="IE3" s="117"/>
      <c r="IF3" s="117"/>
      <c r="IG3" s="117"/>
      <c r="IH3" s="117"/>
      <c r="II3" s="117"/>
      <c r="IJ3" s="117"/>
      <c r="IK3" s="118"/>
      <c r="IL3" s="117"/>
      <c r="IM3" s="117"/>
      <c r="IN3" s="117"/>
      <c r="IO3" s="117"/>
      <c r="IP3" s="117"/>
      <c r="IQ3" s="117"/>
      <c r="IR3" s="117"/>
      <c r="IS3" s="117"/>
      <c r="IT3" s="117"/>
      <c r="IU3" s="117"/>
      <c r="IV3" s="117"/>
      <c r="IW3" s="118"/>
      <c r="IX3" s="117"/>
      <c r="IY3" s="117"/>
      <c r="IZ3" s="117"/>
      <c r="JA3" s="117"/>
      <c r="JB3" s="117"/>
      <c r="JC3" s="117"/>
      <c r="JD3" s="117"/>
      <c r="JE3" s="117"/>
      <c r="JF3" s="117"/>
      <c r="JG3" s="117"/>
      <c r="JH3" s="117"/>
      <c r="JI3" s="118"/>
      <c r="JJ3" s="117"/>
      <c r="JK3" s="117"/>
      <c r="JL3" s="117"/>
      <c r="JM3" s="117"/>
      <c r="JN3" s="117"/>
      <c r="JO3" s="117"/>
      <c r="JP3" s="117"/>
      <c r="JQ3" s="117"/>
      <c r="JR3" s="117"/>
      <c r="JS3" s="117"/>
      <c r="JT3" s="117"/>
      <c r="JU3" s="118"/>
      <c r="JV3" s="117"/>
      <c r="JW3" s="117"/>
      <c r="JX3" s="117"/>
      <c r="JY3" s="117"/>
      <c r="JZ3" s="117"/>
      <c r="KA3" s="117"/>
      <c r="KB3" s="117"/>
      <c r="KC3" s="117"/>
      <c r="KD3" s="117"/>
      <c r="KE3" s="117"/>
      <c r="KF3" s="117"/>
    </row>
    <row r="4" spans="1:292" ht="6" customHeight="1">
      <c r="A4" s="70"/>
      <c r="B4" s="71"/>
      <c r="C4" s="71"/>
      <c r="D4" s="71"/>
      <c r="E4" s="72"/>
      <c r="F4" s="71"/>
      <c r="G4" s="71"/>
      <c r="H4" s="71"/>
      <c r="I4" s="71"/>
      <c r="J4" s="71"/>
      <c r="K4" s="71"/>
      <c r="L4" s="71"/>
      <c r="M4" s="71"/>
      <c r="N4" s="71"/>
      <c r="O4" s="71"/>
      <c r="P4" s="71"/>
      <c r="Q4" s="72"/>
      <c r="R4" s="71"/>
      <c r="S4" s="71"/>
      <c r="T4" s="71"/>
      <c r="U4" s="71"/>
      <c r="V4" s="71"/>
      <c r="W4" s="71"/>
      <c r="X4" s="71"/>
      <c r="Y4" s="71"/>
      <c r="Z4" s="71"/>
      <c r="AA4" s="71"/>
      <c r="AB4" s="71"/>
      <c r="AC4" s="72"/>
      <c r="AD4" s="71"/>
      <c r="AE4" s="71"/>
      <c r="AF4" s="71"/>
      <c r="AG4" s="71"/>
      <c r="AH4" s="71"/>
      <c r="AI4" s="71"/>
      <c r="AJ4" s="71"/>
      <c r="AK4" s="71"/>
      <c r="AL4" s="71"/>
      <c r="AM4" s="71"/>
      <c r="AN4" s="71"/>
      <c r="AO4" s="72"/>
      <c r="AP4" s="71"/>
      <c r="AQ4" s="71"/>
      <c r="AR4" s="71"/>
      <c r="AS4" s="71"/>
      <c r="AT4" s="71"/>
      <c r="AU4" s="71"/>
      <c r="AV4" s="71"/>
      <c r="AW4" s="71"/>
      <c r="AX4" s="71"/>
      <c r="AY4" s="71"/>
      <c r="AZ4" s="71"/>
      <c r="BA4" s="72"/>
      <c r="BB4" s="71"/>
      <c r="BC4" s="71"/>
      <c r="BD4" s="71"/>
      <c r="BE4" s="71"/>
      <c r="BF4" s="71"/>
      <c r="BG4" s="71"/>
      <c r="BH4" s="71"/>
      <c r="BI4" s="71"/>
      <c r="BJ4" s="71"/>
      <c r="BK4" s="71"/>
      <c r="BL4" s="71"/>
      <c r="BM4" s="72"/>
      <c r="BN4" s="71"/>
      <c r="BO4" s="71"/>
      <c r="BP4" s="71"/>
      <c r="BQ4" s="71"/>
      <c r="BR4" s="71"/>
      <c r="BS4" s="71"/>
      <c r="BT4" s="71"/>
      <c r="BU4" s="71"/>
      <c r="BV4" s="71"/>
      <c r="BW4" s="71"/>
      <c r="BX4" s="71"/>
      <c r="BY4" s="72"/>
      <c r="BZ4" s="71"/>
      <c r="CA4" s="71"/>
      <c r="CB4" s="71"/>
      <c r="CC4" s="71"/>
      <c r="CD4" s="71"/>
      <c r="CE4" s="71"/>
      <c r="CF4" s="71"/>
      <c r="CG4" s="71"/>
      <c r="CH4" s="71"/>
      <c r="CI4" s="71"/>
      <c r="CJ4" s="71"/>
      <c r="CK4" s="72"/>
      <c r="CL4" s="71"/>
      <c r="CM4" s="71"/>
      <c r="CN4" s="71"/>
      <c r="CO4" s="71"/>
      <c r="CP4" s="71"/>
      <c r="CQ4" s="71"/>
      <c r="CR4" s="71"/>
      <c r="CS4" s="71"/>
      <c r="CT4" s="71"/>
      <c r="CU4" s="71"/>
      <c r="CV4" s="71"/>
      <c r="CW4" s="72"/>
      <c r="CX4" s="71"/>
      <c r="CY4" s="71"/>
      <c r="CZ4" s="71"/>
      <c r="DA4" s="71"/>
      <c r="DB4" s="71"/>
      <c r="DC4" s="71"/>
      <c r="DD4" s="71"/>
      <c r="DE4" s="71"/>
      <c r="DF4" s="71"/>
      <c r="DG4" s="71"/>
      <c r="DH4" s="71"/>
      <c r="DI4" s="72"/>
      <c r="DJ4" s="71"/>
      <c r="DK4" s="71"/>
      <c r="DL4" s="71"/>
      <c r="DM4" s="71"/>
      <c r="DN4" s="71"/>
      <c r="DO4" s="71"/>
      <c r="DP4" s="71"/>
      <c r="DQ4" s="71"/>
      <c r="DR4" s="71"/>
      <c r="DS4" s="71"/>
      <c r="DT4" s="71"/>
      <c r="DU4" s="72"/>
      <c r="DV4" s="71"/>
      <c r="DW4" s="71"/>
      <c r="DX4" s="71"/>
      <c r="DY4" s="71"/>
      <c r="DZ4" s="71"/>
      <c r="EA4" s="71"/>
      <c r="EB4" s="71"/>
      <c r="EC4" s="71"/>
      <c r="ED4" s="71"/>
      <c r="EE4" s="71"/>
      <c r="EF4" s="71"/>
      <c r="EG4" s="72"/>
      <c r="EH4" s="71"/>
      <c r="EI4" s="71"/>
      <c r="EJ4" s="71"/>
      <c r="EK4" s="71"/>
      <c r="EL4" s="71"/>
      <c r="EM4" s="71"/>
      <c r="EN4" s="71"/>
      <c r="EO4" s="71"/>
      <c r="EP4" s="71"/>
      <c r="EQ4" s="71"/>
      <c r="ER4" s="71"/>
      <c r="ES4" s="72"/>
      <c r="ET4" s="71"/>
      <c r="EU4" s="71"/>
      <c r="EV4" s="71"/>
      <c r="EW4" s="71"/>
      <c r="EX4" s="71"/>
      <c r="EY4" s="71"/>
      <c r="EZ4" s="71"/>
      <c r="FA4" s="71"/>
      <c r="FB4" s="71"/>
      <c r="FC4" s="71"/>
      <c r="FD4" s="71"/>
      <c r="FE4" s="72"/>
      <c r="FF4" s="71"/>
      <c r="FG4" s="71"/>
      <c r="FH4" s="71"/>
      <c r="FI4" s="71"/>
      <c r="FJ4" s="71"/>
      <c r="FK4" s="71"/>
      <c r="FL4" s="71"/>
      <c r="FM4" s="71"/>
      <c r="FN4" s="71"/>
      <c r="FO4" s="71"/>
      <c r="FP4" s="71"/>
      <c r="FQ4" s="72"/>
      <c r="FR4" s="71"/>
      <c r="FS4" s="71"/>
      <c r="FT4" s="71"/>
      <c r="FU4" s="71"/>
      <c r="FV4" s="71"/>
      <c r="FW4" s="71"/>
      <c r="FX4" s="71"/>
      <c r="FY4" s="71"/>
      <c r="FZ4" s="71"/>
      <c r="GA4" s="71"/>
      <c r="GB4" s="71"/>
      <c r="GC4" s="72"/>
      <c r="GD4" s="71"/>
      <c r="GE4" s="71"/>
      <c r="GF4" s="71"/>
      <c r="GG4" s="71"/>
      <c r="GH4" s="71"/>
      <c r="GI4" s="71"/>
      <c r="GJ4" s="71"/>
      <c r="GK4" s="71"/>
      <c r="GL4" s="71"/>
      <c r="GM4" s="71"/>
      <c r="GN4" s="71"/>
      <c r="GO4" s="72"/>
      <c r="GP4" s="71"/>
      <c r="GQ4" s="71"/>
      <c r="GR4" s="71"/>
      <c r="GS4" s="71"/>
      <c r="GT4" s="71"/>
      <c r="GU4" s="71"/>
      <c r="GV4" s="71"/>
      <c r="GW4" s="71"/>
      <c r="GX4" s="71"/>
      <c r="GY4" s="71"/>
      <c r="GZ4" s="71"/>
      <c r="HA4" s="72"/>
      <c r="HB4" s="71"/>
      <c r="HC4" s="71"/>
      <c r="HD4" s="71"/>
      <c r="HE4" s="71"/>
      <c r="HF4" s="71"/>
      <c r="HG4" s="71"/>
      <c r="HH4" s="71"/>
      <c r="HI4" s="71"/>
      <c r="HJ4" s="71"/>
      <c r="HK4" s="71"/>
      <c r="HL4" s="71"/>
      <c r="HM4" s="72"/>
      <c r="HN4" s="71"/>
      <c r="HO4" s="71"/>
      <c r="HP4" s="71"/>
      <c r="HQ4" s="71"/>
      <c r="HR4" s="71"/>
      <c r="HS4" s="71"/>
      <c r="HT4" s="71"/>
      <c r="HU4" s="71"/>
      <c r="HV4" s="71"/>
      <c r="HW4" s="71"/>
      <c r="HX4" s="71"/>
      <c r="HY4" s="72"/>
      <c r="HZ4" s="71"/>
      <c r="IA4" s="71"/>
      <c r="IB4" s="71"/>
      <c r="IC4" s="71"/>
      <c r="ID4" s="71"/>
      <c r="IE4" s="71"/>
      <c r="IF4" s="71"/>
      <c r="IG4" s="71"/>
      <c r="IH4" s="71"/>
      <c r="II4" s="71"/>
      <c r="IJ4" s="71"/>
      <c r="IK4" s="72"/>
      <c r="IL4" s="71"/>
      <c r="IM4" s="71"/>
      <c r="IN4" s="71"/>
      <c r="IO4" s="71"/>
      <c r="IP4" s="71"/>
      <c r="IQ4" s="71"/>
      <c r="IR4" s="71"/>
      <c r="IS4" s="71"/>
      <c r="IT4" s="71"/>
      <c r="IU4" s="71"/>
      <c r="IV4" s="71"/>
      <c r="IW4" s="72"/>
      <c r="IX4" s="71"/>
      <c r="IY4" s="71"/>
      <c r="IZ4" s="71"/>
      <c r="JA4" s="71"/>
      <c r="JB4" s="71"/>
      <c r="JC4" s="71"/>
      <c r="JD4" s="71"/>
      <c r="JE4" s="71"/>
      <c r="JF4" s="71"/>
      <c r="JG4" s="71"/>
      <c r="JH4" s="71"/>
      <c r="JI4" s="72"/>
      <c r="JJ4" s="71"/>
      <c r="JK4" s="71"/>
      <c r="JL4" s="71"/>
      <c r="JM4" s="71"/>
      <c r="JN4" s="71"/>
      <c r="JO4" s="71"/>
      <c r="JP4" s="71"/>
      <c r="JQ4" s="71"/>
      <c r="JR4" s="71"/>
      <c r="JS4" s="71"/>
      <c r="JT4" s="71"/>
      <c r="JU4" s="72"/>
      <c r="JV4" s="71"/>
      <c r="JW4" s="71"/>
      <c r="JX4" s="71"/>
      <c r="JY4" s="71"/>
      <c r="JZ4" s="71"/>
      <c r="KA4" s="71"/>
      <c r="KB4" s="71"/>
      <c r="KC4" s="71"/>
      <c r="KD4" s="71"/>
      <c r="KE4" s="71"/>
      <c r="KF4" s="71"/>
    </row>
    <row r="5" spans="1:292" ht="6" customHeight="1">
      <c r="A5" s="120"/>
      <c r="B5" s="71"/>
      <c r="C5" s="113"/>
      <c r="D5" s="113"/>
      <c r="E5" s="72"/>
      <c r="F5" s="113"/>
      <c r="G5" s="113"/>
      <c r="H5" s="113"/>
      <c r="I5" s="113"/>
      <c r="J5" s="113"/>
      <c r="K5" s="113"/>
      <c r="L5" s="113"/>
      <c r="M5" s="113"/>
      <c r="N5" s="113"/>
      <c r="O5" s="113"/>
      <c r="P5" s="113"/>
      <c r="Q5" s="72"/>
      <c r="R5" s="113"/>
      <c r="S5" s="113"/>
      <c r="T5" s="113"/>
      <c r="U5" s="113"/>
      <c r="V5" s="113"/>
      <c r="W5" s="113"/>
      <c r="X5" s="113"/>
      <c r="Y5" s="113"/>
      <c r="Z5" s="113"/>
      <c r="AA5" s="113"/>
      <c r="AB5" s="113"/>
      <c r="AC5" s="72"/>
      <c r="AD5" s="113"/>
      <c r="AE5" s="113"/>
      <c r="AF5" s="113"/>
      <c r="AG5" s="113"/>
      <c r="AH5" s="113"/>
      <c r="AI5" s="113"/>
      <c r="AJ5" s="113"/>
      <c r="AK5" s="113"/>
      <c r="AL5" s="113"/>
      <c r="AM5" s="113"/>
      <c r="AN5" s="113"/>
      <c r="AO5" s="72"/>
      <c r="AP5" s="113"/>
      <c r="AQ5" s="113"/>
      <c r="AR5" s="113"/>
      <c r="AS5" s="113"/>
      <c r="AT5" s="113"/>
      <c r="AU5" s="113"/>
      <c r="AV5" s="113"/>
      <c r="AW5" s="113"/>
      <c r="AX5" s="113"/>
      <c r="AY5" s="113"/>
      <c r="AZ5" s="113"/>
      <c r="BA5" s="72"/>
      <c r="BB5" s="113"/>
      <c r="BC5" s="113"/>
      <c r="BD5" s="113"/>
      <c r="BE5" s="113"/>
      <c r="BF5" s="113"/>
      <c r="BG5" s="113"/>
      <c r="BH5" s="113"/>
      <c r="BI5" s="113"/>
      <c r="BJ5" s="113"/>
      <c r="BK5" s="113"/>
      <c r="BL5" s="113"/>
      <c r="BM5" s="72"/>
      <c r="BN5" s="113"/>
      <c r="BO5" s="113"/>
      <c r="BP5" s="113"/>
      <c r="BQ5" s="113"/>
      <c r="BR5" s="113"/>
      <c r="BS5" s="113"/>
      <c r="BT5" s="113"/>
      <c r="BU5" s="113"/>
      <c r="BV5" s="113"/>
      <c r="BW5" s="113"/>
      <c r="BX5" s="113"/>
      <c r="BY5" s="72"/>
      <c r="BZ5" s="113"/>
      <c r="CA5" s="113"/>
      <c r="CB5" s="113"/>
      <c r="CC5" s="113"/>
      <c r="CD5" s="113"/>
      <c r="CE5" s="113"/>
      <c r="CF5" s="113"/>
      <c r="CG5" s="113"/>
      <c r="CH5" s="113"/>
      <c r="CI5" s="113"/>
      <c r="CJ5" s="113"/>
      <c r="CK5" s="72"/>
      <c r="CL5" s="113"/>
      <c r="CM5" s="113"/>
      <c r="CN5" s="113"/>
      <c r="CO5" s="113"/>
      <c r="CP5" s="113"/>
      <c r="CQ5" s="113"/>
      <c r="CR5" s="113"/>
      <c r="CS5" s="113"/>
      <c r="CT5" s="113"/>
      <c r="CU5" s="113"/>
      <c r="CV5" s="113"/>
      <c r="CW5" s="72"/>
      <c r="CX5" s="113"/>
      <c r="CY5" s="113"/>
      <c r="CZ5" s="113"/>
      <c r="DA5" s="113"/>
      <c r="DB5" s="113"/>
      <c r="DC5" s="113"/>
      <c r="DD5" s="113"/>
      <c r="DE5" s="113"/>
      <c r="DF5" s="113"/>
      <c r="DG5" s="113"/>
      <c r="DH5" s="113"/>
      <c r="DI5" s="72"/>
      <c r="DJ5" s="113"/>
      <c r="DK5" s="113"/>
      <c r="DL5" s="113"/>
      <c r="DM5" s="113"/>
      <c r="DN5" s="113"/>
      <c r="DO5" s="113"/>
      <c r="DP5" s="113"/>
      <c r="DQ5" s="113"/>
      <c r="DR5" s="113"/>
      <c r="DS5" s="113"/>
      <c r="DT5" s="113"/>
      <c r="DU5" s="72"/>
      <c r="DV5" s="113"/>
      <c r="DW5" s="113"/>
      <c r="DX5" s="113"/>
      <c r="DY5" s="113"/>
      <c r="DZ5" s="113"/>
      <c r="EA5" s="113"/>
      <c r="EB5" s="113"/>
      <c r="EC5" s="113"/>
      <c r="ED5" s="113"/>
      <c r="EE5" s="113"/>
      <c r="EF5" s="113"/>
      <c r="EG5" s="72"/>
      <c r="EH5" s="113"/>
      <c r="EI5" s="113"/>
      <c r="EJ5" s="113"/>
      <c r="EK5" s="113"/>
      <c r="EL5" s="113"/>
      <c r="EM5" s="113"/>
      <c r="EN5" s="113"/>
      <c r="EO5" s="113"/>
      <c r="EP5" s="113"/>
      <c r="EQ5" s="113"/>
      <c r="ER5" s="113"/>
      <c r="ES5" s="72"/>
      <c r="ET5" s="113"/>
      <c r="EU5" s="113"/>
      <c r="EV5" s="113"/>
      <c r="EW5" s="113"/>
      <c r="EX5" s="113"/>
      <c r="EY5" s="113"/>
      <c r="EZ5" s="113"/>
      <c r="FA5" s="113"/>
      <c r="FB5" s="113"/>
      <c r="FC5" s="113"/>
      <c r="FD5" s="113"/>
      <c r="FE5" s="72"/>
      <c r="FF5" s="113"/>
      <c r="FG5" s="113"/>
      <c r="FH5" s="113"/>
      <c r="FI5" s="113"/>
      <c r="FJ5" s="113"/>
      <c r="FK5" s="113"/>
      <c r="FL5" s="113"/>
      <c r="FM5" s="113"/>
      <c r="FN5" s="113"/>
      <c r="FO5" s="113"/>
      <c r="FP5" s="113"/>
      <c r="FQ5" s="72"/>
      <c r="FR5" s="113"/>
      <c r="FS5" s="113"/>
      <c r="FT5" s="113"/>
      <c r="FU5" s="113"/>
      <c r="FV5" s="113"/>
      <c r="FW5" s="113"/>
      <c r="FX5" s="113"/>
      <c r="FY5" s="113"/>
      <c r="FZ5" s="113"/>
      <c r="GA5" s="113"/>
      <c r="GB5" s="113"/>
      <c r="GC5" s="72"/>
      <c r="GD5" s="113"/>
      <c r="GE5" s="113"/>
      <c r="GF5" s="113"/>
      <c r="GG5" s="113"/>
      <c r="GH5" s="113"/>
      <c r="GI5" s="113"/>
      <c r="GJ5" s="113"/>
      <c r="GK5" s="113"/>
      <c r="GL5" s="113"/>
      <c r="GM5" s="113"/>
      <c r="GN5" s="113"/>
      <c r="GO5" s="72"/>
      <c r="GP5" s="113"/>
      <c r="GQ5" s="113"/>
      <c r="GR5" s="113"/>
      <c r="GS5" s="113"/>
      <c r="GT5" s="113"/>
      <c r="GU5" s="113"/>
      <c r="GV5" s="113"/>
      <c r="GW5" s="113"/>
      <c r="GX5" s="113"/>
      <c r="GY5" s="113"/>
      <c r="GZ5" s="113"/>
      <c r="HA5" s="72"/>
      <c r="HB5" s="113"/>
      <c r="HC5" s="113"/>
      <c r="HD5" s="113"/>
      <c r="HE5" s="113"/>
      <c r="HF5" s="113"/>
      <c r="HG5" s="113"/>
      <c r="HH5" s="113"/>
      <c r="HI5" s="113"/>
      <c r="HJ5" s="113"/>
      <c r="HK5" s="113"/>
      <c r="HL5" s="113"/>
      <c r="HM5" s="72"/>
      <c r="HN5" s="113"/>
      <c r="HO5" s="113"/>
      <c r="HP5" s="113"/>
      <c r="HQ5" s="113"/>
      <c r="HR5" s="113"/>
      <c r="HS5" s="113"/>
      <c r="HT5" s="113"/>
      <c r="HU5" s="113"/>
      <c r="HV5" s="113"/>
      <c r="HW5" s="113"/>
      <c r="HX5" s="113"/>
      <c r="HY5" s="72"/>
      <c r="HZ5" s="113"/>
      <c r="IA5" s="113"/>
      <c r="IB5" s="113"/>
      <c r="IC5" s="113"/>
      <c r="ID5" s="113"/>
      <c r="IE5" s="113"/>
      <c r="IF5" s="113"/>
      <c r="IG5" s="113"/>
      <c r="IH5" s="113"/>
      <c r="II5" s="113"/>
      <c r="IJ5" s="113"/>
      <c r="IK5" s="72"/>
      <c r="IL5" s="113"/>
      <c r="IM5" s="113"/>
      <c r="IN5" s="113"/>
      <c r="IO5" s="113"/>
      <c r="IP5" s="113"/>
      <c r="IQ5" s="113"/>
      <c r="IR5" s="113"/>
      <c r="IS5" s="113"/>
      <c r="IT5" s="113"/>
      <c r="IU5" s="113"/>
      <c r="IV5" s="113"/>
      <c r="IW5" s="72"/>
      <c r="IX5" s="113"/>
      <c r="IY5" s="113"/>
      <c r="IZ5" s="113"/>
      <c r="JA5" s="113"/>
      <c r="JB5" s="113"/>
      <c r="JC5" s="113"/>
      <c r="JD5" s="113"/>
      <c r="JE5" s="113"/>
      <c r="JF5" s="113"/>
      <c r="JG5" s="113"/>
      <c r="JH5" s="113"/>
      <c r="JI5" s="72"/>
      <c r="JJ5" s="113"/>
      <c r="JK5" s="113"/>
      <c r="JL5" s="113"/>
      <c r="JM5" s="113"/>
      <c r="JN5" s="113"/>
      <c r="JO5" s="113"/>
      <c r="JP5" s="113"/>
      <c r="JQ5" s="113"/>
      <c r="JR5" s="113"/>
      <c r="JS5" s="113"/>
      <c r="JT5" s="113"/>
      <c r="JU5" s="72"/>
      <c r="JV5" s="113"/>
      <c r="JW5" s="113"/>
      <c r="JX5" s="113"/>
      <c r="JY5" s="113"/>
      <c r="JZ5" s="113"/>
      <c r="KA5" s="113"/>
      <c r="KB5" s="113"/>
      <c r="KC5" s="113"/>
      <c r="KD5" s="113"/>
      <c r="KE5" s="113"/>
      <c r="KF5" s="113"/>
    </row>
    <row r="6" spans="1:292" ht="6" customHeight="1">
      <c r="A6" s="120"/>
      <c r="B6" s="71"/>
      <c r="C6" s="113"/>
      <c r="D6" s="113"/>
      <c r="E6" s="72"/>
      <c r="F6" s="113"/>
      <c r="G6" s="113"/>
      <c r="H6" s="113"/>
      <c r="I6" s="113"/>
      <c r="J6" s="113"/>
      <c r="K6" s="113"/>
      <c r="L6" s="113"/>
      <c r="M6" s="113"/>
      <c r="N6" s="113"/>
      <c r="O6" s="113"/>
      <c r="P6" s="113"/>
      <c r="Q6" s="72"/>
      <c r="R6" s="113"/>
      <c r="S6" s="113"/>
      <c r="T6" s="113"/>
      <c r="U6" s="113"/>
      <c r="V6" s="113"/>
      <c r="W6" s="113"/>
      <c r="X6" s="113"/>
      <c r="Y6" s="113"/>
      <c r="Z6" s="113"/>
      <c r="AA6" s="113"/>
      <c r="AB6" s="113"/>
      <c r="AC6" s="72"/>
      <c r="AD6" s="113"/>
      <c r="AE6" s="113"/>
      <c r="AF6" s="113"/>
      <c r="AG6" s="113"/>
      <c r="AH6" s="113"/>
      <c r="AI6" s="113"/>
      <c r="AJ6" s="113"/>
      <c r="AK6" s="113"/>
      <c r="AL6" s="113"/>
      <c r="AM6" s="113"/>
      <c r="AN6" s="113"/>
      <c r="AO6" s="72"/>
      <c r="AP6" s="113"/>
      <c r="AQ6" s="113"/>
      <c r="AR6" s="113"/>
      <c r="AS6" s="113"/>
      <c r="AT6" s="113"/>
      <c r="AU6" s="113"/>
      <c r="AV6" s="113"/>
      <c r="AW6" s="113"/>
      <c r="AX6" s="113"/>
      <c r="AY6" s="113"/>
      <c r="AZ6" s="113"/>
      <c r="BA6" s="72"/>
      <c r="BB6" s="113"/>
      <c r="BC6" s="113"/>
      <c r="BD6" s="113"/>
      <c r="BE6" s="113"/>
      <c r="BF6" s="113"/>
      <c r="BG6" s="113"/>
      <c r="BH6" s="113"/>
      <c r="BI6" s="113"/>
      <c r="BJ6" s="113"/>
      <c r="BK6" s="113"/>
      <c r="BL6" s="113"/>
      <c r="BM6" s="72"/>
      <c r="BN6" s="113"/>
      <c r="BO6" s="113"/>
      <c r="BP6" s="113"/>
      <c r="BQ6" s="113"/>
      <c r="BR6" s="113"/>
      <c r="BS6" s="113"/>
      <c r="BT6" s="113"/>
      <c r="BU6" s="113"/>
      <c r="BV6" s="113"/>
      <c r="BW6" s="113"/>
      <c r="BX6" s="113"/>
      <c r="BY6" s="72"/>
      <c r="BZ6" s="113"/>
      <c r="CA6" s="113"/>
      <c r="CB6" s="113"/>
      <c r="CC6" s="113"/>
      <c r="CD6" s="113"/>
      <c r="CE6" s="113"/>
      <c r="CF6" s="113"/>
      <c r="CG6" s="113"/>
      <c r="CH6" s="113"/>
      <c r="CI6" s="113"/>
      <c r="CJ6" s="113"/>
      <c r="CK6" s="72"/>
      <c r="CL6" s="113"/>
      <c r="CM6" s="113"/>
      <c r="CN6" s="113"/>
      <c r="CO6" s="113"/>
      <c r="CP6" s="113"/>
      <c r="CQ6" s="113"/>
      <c r="CR6" s="113"/>
      <c r="CS6" s="113"/>
      <c r="CT6" s="113"/>
      <c r="CU6" s="113"/>
      <c r="CV6" s="113"/>
      <c r="CW6" s="72"/>
      <c r="CX6" s="113"/>
      <c r="CY6" s="113"/>
      <c r="CZ6" s="113"/>
      <c r="DA6" s="113"/>
      <c r="DB6" s="113"/>
      <c r="DC6" s="113"/>
      <c r="DD6" s="113"/>
      <c r="DE6" s="113"/>
      <c r="DF6" s="113"/>
      <c r="DG6" s="113"/>
      <c r="DH6" s="113"/>
      <c r="DI6" s="72"/>
      <c r="DJ6" s="113"/>
      <c r="DK6" s="113"/>
      <c r="DL6" s="113"/>
      <c r="DM6" s="113"/>
      <c r="DN6" s="113"/>
      <c r="DO6" s="113"/>
      <c r="DP6" s="113"/>
      <c r="DQ6" s="113"/>
      <c r="DR6" s="113"/>
      <c r="DS6" s="113"/>
      <c r="DT6" s="113"/>
      <c r="DU6" s="72"/>
      <c r="DV6" s="113"/>
      <c r="DW6" s="113"/>
      <c r="DX6" s="113"/>
      <c r="DY6" s="113"/>
      <c r="DZ6" s="113"/>
      <c r="EA6" s="113"/>
      <c r="EB6" s="113"/>
      <c r="EC6" s="113"/>
      <c r="ED6" s="113"/>
      <c r="EE6" s="113"/>
      <c r="EF6" s="113"/>
      <c r="EG6" s="72"/>
      <c r="EH6" s="113"/>
      <c r="EI6" s="113"/>
      <c r="EJ6" s="113"/>
      <c r="EK6" s="113"/>
      <c r="EL6" s="113"/>
      <c r="EM6" s="113"/>
      <c r="EN6" s="113"/>
      <c r="EO6" s="113"/>
      <c r="EP6" s="113"/>
      <c r="EQ6" s="113"/>
      <c r="ER6" s="113"/>
      <c r="ES6" s="72"/>
      <c r="ET6" s="113"/>
      <c r="EU6" s="113"/>
      <c r="EV6" s="113"/>
      <c r="EW6" s="113"/>
      <c r="EX6" s="113"/>
      <c r="EY6" s="113"/>
      <c r="EZ6" s="113"/>
      <c r="FA6" s="113"/>
      <c r="FB6" s="113"/>
      <c r="FC6" s="113"/>
      <c r="FD6" s="113"/>
      <c r="FE6" s="72"/>
      <c r="FF6" s="113"/>
      <c r="FG6" s="113"/>
      <c r="FH6" s="113"/>
      <c r="FI6" s="113"/>
      <c r="FJ6" s="113"/>
      <c r="FK6" s="113"/>
      <c r="FL6" s="113"/>
      <c r="FM6" s="113"/>
      <c r="FN6" s="113"/>
      <c r="FO6" s="113"/>
      <c r="FP6" s="113"/>
      <c r="FQ6" s="72"/>
      <c r="FR6" s="113"/>
      <c r="FS6" s="113"/>
      <c r="FT6" s="113"/>
      <c r="FU6" s="113"/>
      <c r="FV6" s="113"/>
      <c r="FW6" s="113"/>
      <c r="FX6" s="113"/>
      <c r="FY6" s="113"/>
      <c r="FZ6" s="113"/>
      <c r="GA6" s="113"/>
      <c r="GB6" s="113"/>
      <c r="GC6" s="72"/>
      <c r="GD6" s="113"/>
      <c r="GE6" s="113"/>
      <c r="GF6" s="113"/>
      <c r="GG6" s="113"/>
      <c r="GH6" s="113"/>
      <c r="GI6" s="113"/>
      <c r="GJ6" s="113"/>
      <c r="GK6" s="113"/>
      <c r="GL6" s="113"/>
      <c r="GM6" s="113"/>
      <c r="GN6" s="113"/>
      <c r="GO6" s="72"/>
      <c r="GP6" s="113"/>
      <c r="GQ6" s="113"/>
      <c r="GR6" s="113"/>
      <c r="GS6" s="113"/>
      <c r="GT6" s="113"/>
      <c r="GU6" s="113"/>
      <c r="GV6" s="113"/>
      <c r="GW6" s="113"/>
      <c r="GX6" s="113"/>
      <c r="GY6" s="113"/>
      <c r="GZ6" s="113"/>
      <c r="HA6" s="72"/>
      <c r="HB6" s="113"/>
      <c r="HC6" s="113"/>
      <c r="HD6" s="113"/>
      <c r="HE6" s="113"/>
      <c r="HF6" s="113"/>
      <c r="HG6" s="113"/>
      <c r="HH6" s="113"/>
      <c r="HI6" s="113"/>
      <c r="HJ6" s="113"/>
      <c r="HK6" s="113"/>
      <c r="HL6" s="113"/>
      <c r="HM6" s="72"/>
      <c r="HN6" s="113"/>
      <c r="HO6" s="113"/>
      <c r="HP6" s="113"/>
      <c r="HQ6" s="113"/>
      <c r="HR6" s="113"/>
      <c r="HS6" s="113"/>
      <c r="HT6" s="113"/>
      <c r="HU6" s="113"/>
      <c r="HV6" s="113"/>
      <c r="HW6" s="113"/>
      <c r="HX6" s="113"/>
      <c r="HY6" s="72"/>
      <c r="HZ6" s="113"/>
      <c r="IA6" s="113"/>
      <c r="IB6" s="113"/>
      <c r="IC6" s="113"/>
      <c r="ID6" s="113"/>
      <c r="IE6" s="113"/>
      <c r="IF6" s="113"/>
      <c r="IG6" s="113"/>
      <c r="IH6" s="113"/>
      <c r="II6" s="113"/>
      <c r="IJ6" s="113"/>
      <c r="IK6" s="72"/>
      <c r="IL6" s="113"/>
      <c r="IM6" s="113"/>
      <c r="IN6" s="113"/>
      <c r="IO6" s="113"/>
      <c r="IP6" s="113"/>
      <c r="IQ6" s="113"/>
      <c r="IR6" s="113"/>
      <c r="IS6" s="113"/>
      <c r="IT6" s="113"/>
      <c r="IU6" s="113"/>
      <c r="IV6" s="113"/>
      <c r="IW6" s="72"/>
      <c r="IX6" s="113"/>
      <c r="IY6" s="113"/>
      <c r="IZ6" s="113"/>
      <c r="JA6" s="113"/>
      <c r="JB6" s="113"/>
      <c r="JC6" s="113"/>
      <c r="JD6" s="113"/>
      <c r="JE6" s="113"/>
      <c r="JF6" s="113"/>
      <c r="JG6" s="113"/>
      <c r="JH6" s="113"/>
      <c r="JI6" s="72"/>
      <c r="JJ6" s="113"/>
      <c r="JK6" s="113"/>
      <c r="JL6" s="113"/>
      <c r="JM6" s="113"/>
      <c r="JN6" s="113"/>
      <c r="JO6" s="113"/>
      <c r="JP6" s="113"/>
      <c r="JQ6" s="113"/>
      <c r="JR6" s="113"/>
      <c r="JS6" s="113"/>
      <c r="JT6" s="113"/>
      <c r="JU6" s="72"/>
      <c r="JV6" s="113"/>
      <c r="JW6" s="113"/>
      <c r="JX6" s="113"/>
      <c r="JY6" s="113"/>
      <c r="JZ6" s="113"/>
      <c r="KA6" s="113"/>
      <c r="KB6" s="113"/>
      <c r="KC6" s="113"/>
      <c r="KD6" s="113"/>
      <c r="KE6" s="113"/>
      <c r="KF6" s="113"/>
    </row>
    <row r="7" spans="1:292" ht="6" customHeight="1">
      <c r="A7" s="120"/>
      <c r="B7" s="71"/>
      <c r="C7" s="113"/>
      <c r="D7" s="113"/>
      <c r="E7" s="72"/>
      <c r="F7" s="113"/>
      <c r="G7" s="113"/>
      <c r="H7" s="113"/>
      <c r="I7" s="113"/>
      <c r="J7" s="113"/>
      <c r="K7" s="113"/>
      <c r="L7" s="113"/>
      <c r="M7" s="113"/>
      <c r="N7" s="113"/>
      <c r="O7" s="113"/>
      <c r="P7" s="113"/>
      <c r="Q7" s="72"/>
      <c r="R7" s="113"/>
      <c r="S7" s="113"/>
      <c r="T7" s="113"/>
      <c r="U7" s="113"/>
      <c r="V7" s="113"/>
      <c r="W7" s="113"/>
      <c r="X7" s="113"/>
      <c r="Y7" s="113"/>
      <c r="Z7" s="113"/>
      <c r="AA7" s="113"/>
      <c r="AB7" s="113"/>
      <c r="AC7" s="72"/>
      <c r="AD7" s="113"/>
      <c r="AE7" s="113"/>
      <c r="AF7" s="113"/>
      <c r="AG7" s="113"/>
      <c r="AH7" s="113"/>
      <c r="AI7" s="113"/>
      <c r="AJ7" s="113"/>
      <c r="AK7" s="113"/>
      <c r="AL7" s="113"/>
      <c r="AM7" s="113"/>
      <c r="AN7" s="113"/>
      <c r="AO7" s="72"/>
      <c r="AP7" s="113"/>
      <c r="AQ7" s="113"/>
      <c r="AR7" s="113"/>
      <c r="AS7" s="113"/>
      <c r="AT7" s="113"/>
      <c r="AU7" s="113"/>
      <c r="AV7" s="113"/>
      <c r="AW7" s="113"/>
      <c r="AX7" s="113"/>
      <c r="AY7" s="113"/>
      <c r="AZ7" s="113"/>
      <c r="BA7" s="72"/>
      <c r="BB7" s="113"/>
      <c r="BC7" s="113"/>
      <c r="BD7" s="113"/>
      <c r="BE7" s="113"/>
      <c r="BF7" s="113"/>
      <c r="BG7" s="113"/>
      <c r="BH7" s="113"/>
      <c r="BI7" s="113"/>
      <c r="BJ7" s="113"/>
      <c r="BK7" s="113"/>
      <c r="BL7" s="113"/>
      <c r="BM7" s="72"/>
      <c r="BN7" s="113"/>
      <c r="BO7" s="113"/>
      <c r="BP7" s="113"/>
      <c r="BQ7" s="113"/>
      <c r="BR7" s="113"/>
      <c r="BS7" s="113"/>
      <c r="BT7" s="113"/>
      <c r="BU7" s="113"/>
      <c r="BV7" s="113"/>
      <c r="BW7" s="113"/>
      <c r="BX7" s="113"/>
      <c r="BY7" s="72"/>
      <c r="BZ7" s="113"/>
      <c r="CA7" s="113"/>
      <c r="CB7" s="113"/>
      <c r="CC7" s="113"/>
      <c r="CD7" s="113"/>
      <c r="CE7" s="113"/>
      <c r="CF7" s="113"/>
      <c r="CG7" s="113"/>
      <c r="CH7" s="113"/>
      <c r="CI7" s="113"/>
      <c r="CJ7" s="113"/>
      <c r="CK7" s="72"/>
      <c r="CL7" s="113"/>
      <c r="CM7" s="113"/>
      <c r="CN7" s="113"/>
      <c r="CO7" s="113"/>
      <c r="CP7" s="113"/>
      <c r="CQ7" s="113"/>
      <c r="CR7" s="113"/>
      <c r="CS7" s="113"/>
      <c r="CT7" s="113"/>
      <c r="CU7" s="113"/>
      <c r="CV7" s="113"/>
      <c r="CW7" s="72"/>
      <c r="CX7" s="113"/>
      <c r="CY7" s="113"/>
      <c r="CZ7" s="113"/>
      <c r="DA7" s="113"/>
      <c r="DB7" s="113"/>
      <c r="DC7" s="113"/>
      <c r="DD7" s="113"/>
      <c r="DE7" s="113"/>
      <c r="DF7" s="113"/>
      <c r="DG7" s="113"/>
      <c r="DH7" s="113"/>
      <c r="DI7" s="72"/>
      <c r="DJ7" s="113"/>
      <c r="DK7" s="113"/>
      <c r="DL7" s="113"/>
      <c r="DM7" s="113"/>
      <c r="DN7" s="113"/>
      <c r="DO7" s="113"/>
      <c r="DP7" s="113"/>
      <c r="DQ7" s="113"/>
      <c r="DR7" s="113"/>
      <c r="DS7" s="113"/>
      <c r="DT7" s="113"/>
      <c r="DU7" s="72"/>
      <c r="DV7" s="113"/>
      <c r="DW7" s="113"/>
      <c r="DX7" s="113"/>
      <c r="DY7" s="113"/>
      <c r="DZ7" s="113"/>
      <c r="EA7" s="113"/>
      <c r="EB7" s="113"/>
      <c r="EC7" s="113"/>
      <c r="ED7" s="113"/>
      <c r="EE7" s="113"/>
      <c r="EF7" s="113"/>
      <c r="EG7" s="72"/>
      <c r="EH7" s="113"/>
      <c r="EI7" s="113"/>
      <c r="EJ7" s="113"/>
      <c r="EK7" s="113"/>
      <c r="EL7" s="113"/>
      <c r="EM7" s="113"/>
      <c r="EN7" s="113"/>
      <c r="EO7" s="113"/>
      <c r="EP7" s="113"/>
      <c r="EQ7" s="113"/>
      <c r="ER7" s="113"/>
      <c r="ES7" s="72"/>
      <c r="ET7" s="113"/>
      <c r="EU7" s="113"/>
      <c r="EV7" s="113"/>
      <c r="EW7" s="113"/>
      <c r="EX7" s="113"/>
      <c r="EY7" s="113"/>
      <c r="EZ7" s="113"/>
      <c r="FA7" s="113"/>
      <c r="FB7" s="113"/>
      <c r="FC7" s="113"/>
      <c r="FD7" s="113"/>
      <c r="FE7" s="72"/>
      <c r="FF7" s="113"/>
      <c r="FG7" s="113"/>
      <c r="FH7" s="113"/>
      <c r="FI7" s="113"/>
      <c r="FJ7" s="113"/>
      <c r="FK7" s="113"/>
      <c r="FL7" s="113"/>
      <c r="FM7" s="113"/>
      <c r="FN7" s="113"/>
      <c r="FO7" s="113"/>
      <c r="FP7" s="113"/>
      <c r="FQ7" s="72"/>
      <c r="FR7" s="113"/>
      <c r="FS7" s="113"/>
      <c r="FT7" s="113"/>
      <c r="FU7" s="113"/>
      <c r="FV7" s="113"/>
      <c r="FW7" s="113"/>
      <c r="FX7" s="113"/>
      <c r="FY7" s="113"/>
      <c r="FZ7" s="113"/>
      <c r="GA7" s="113"/>
      <c r="GB7" s="113"/>
      <c r="GC7" s="72"/>
      <c r="GD7" s="113"/>
      <c r="GE7" s="113"/>
      <c r="GF7" s="113"/>
      <c r="GG7" s="113"/>
      <c r="GH7" s="113"/>
      <c r="GI7" s="113"/>
      <c r="GJ7" s="113"/>
      <c r="GK7" s="113"/>
      <c r="GL7" s="113"/>
      <c r="GM7" s="113"/>
      <c r="GN7" s="113"/>
      <c r="GO7" s="72"/>
      <c r="GP7" s="113"/>
      <c r="GQ7" s="113"/>
      <c r="GR7" s="113"/>
      <c r="GS7" s="113"/>
      <c r="GT7" s="113"/>
      <c r="GU7" s="113"/>
      <c r="GV7" s="113"/>
      <c r="GW7" s="113"/>
      <c r="GX7" s="113"/>
      <c r="GY7" s="113"/>
      <c r="GZ7" s="113"/>
      <c r="HA7" s="72"/>
      <c r="HB7" s="113"/>
      <c r="HC7" s="113"/>
      <c r="HD7" s="113"/>
      <c r="HE7" s="113"/>
      <c r="HF7" s="113"/>
      <c r="HG7" s="113"/>
      <c r="HH7" s="113"/>
      <c r="HI7" s="113"/>
      <c r="HJ7" s="113"/>
      <c r="HK7" s="113"/>
      <c r="HL7" s="113"/>
      <c r="HM7" s="72"/>
      <c r="HN7" s="113"/>
      <c r="HO7" s="113"/>
      <c r="HP7" s="113"/>
      <c r="HQ7" s="113"/>
      <c r="HR7" s="113"/>
      <c r="HS7" s="113"/>
      <c r="HT7" s="113"/>
      <c r="HU7" s="113"/>
      <c r="HV7" s="113"/>
      <c r="HW7" s="113"/>
      <c r="HX7" s="113"/>
      <c r="HY7" s="72"/>
      <c r="HZ7" s="113"/>
      <c r="IA7" s="113"/>
      <c r="IB7" s="113"/>
      <c r="IC7" s="113"/>
      <c r="ID7" s="113"/>
      <c r="IE7" s="113"/>
      <c r="IF7" s="113"/>
      <c r="IG7" s="113"/>
      <c r="IH7" s="113"/>
      <c r="II7" s="113"/>
      <c r="IJ7" s="113"/>
      <c r="IK7" s="72"/>
      <c r="IL7" s="113"/>
      <c r="IM7" s="113"/>
      <c r="IN7" s="113"/>
      <c r="IO7" s="113"/>
      <c r="IP7" s="113"/>
      <c r="IQ7" s="113"/>
      <c r="IR7" s="113"/>
      <c r="IS7" s="113"/>
      <c r="IT7" s="113"/>
      <c r="IU7" s="113"/>
      <c r="IV7" s="113"/>
      <c r="IW7" s="72"/>
      <c r="IX7" s="113"/>
      <c r="IY7" s="113"/>
      <c r="IZ7" s="113"/>
      <c r="JA7" s="113"/>
      <c r="JB7" s="113"/>
      <c r="JC7" s="113"/>
      <c r="JD7" s="113"/>
      <c r="JE7" s="113"/>
      <c r="JF7" s="113"/>
      <c r="JG7" s="113"/>
      <c r="JH7" s="113"/>
      <c r="JI7" s="72"/>
      <c r="JJ7" s="113"/>
      <c r="JK7" s="113"/>
      <c r="JL7" s="113"/>
      <c r="JM7" s="113"/>
      <c r="JN7" s="113"/>
      <c r="JO7" s="113"/>
      <c r="JP7" s="113"/>
      <c r="JQ7" s="113"/>
      <c r="JR7" s="113"/>
      <c r="JS7" s="113"/>
      <c r="JT7" s="113"/>
      <c r="JU7" s="72"/>
      <c r="JV7" s="113"/>
      <c r="JW7" s="113"/>
      <c r="JX7" s="113"/>
      <c r="JY7" s="113"/>
      <c r="JZ7" s="113"/>
      <c r="KA7" s="113"/>
      <c r="KB7" s="113"/>
      <c r="KC7" s="113"/>
      <c r="KD7" s="113"/>
      <c r="KE7" s="113"/>
      <c r="KF7" s="113"/>
    </row>
    <row r="8" spans="1:292" ht="6" customHeight="1">
      <c r="A8" s="120"/>
      <c r="B8" s="71"/>
      <c r="C8" s="113"/>
      <c r="D8" s="113"/>
      <c r="E8" s="72"/>
      <c r="F8" s="113"/>
      <c r="G8" s="113"/>
      <c r="H8" s="113"/>
      <c r="I8" s="113"/>
      <c r="J8" s="113"/>
      <c r="K8" s="113"/>
      <c r="L8" s="113"/>
      <c r="M8" s="113"/>
      <c r="N8" s="113"/>
      <c r="O8" s="113"/>
      <c r="P8" s="113"/>
      <c r="Q8" s="72"/>
      <c r="R8" s="113"/>
      <c r="S8" s="113"/>
      <c r="T8" s="113"/>
      <c r="U8" s="113"/>
      <c r="V8" s="113"/>
      <c r="W8" s="113"/>
      <c r="X8" s="113"/>
      <c r="Y8" s="113"/>
      <c r="Z8" s="113"/>
      <c r="AA8" s="113"/>
      <c r="AB8" s="113"/>
      <c r="AC8" s="72"/>
      <c r="AD8" s="113"/>
      <c r="AE8" s="113"/>
      <c r="AF8" s="113"/>
      <c r="AG8" s="113"/>
      <c r="AH8" s="113"/>
      <c r="AI8" s="113"/>
      <c r="AJ8" s="113"/>
      <c r="AK8" s="113"/>
      <c r="AL8" s="113"/>
      <c r="AM8" s="113"/>
      <c r="AN8" s="113"/>
      <c r="AO8" s="72"/>
      <c r="AP8" s="113"/>
      <c r="AQ8" s="113"/>
      <c r="AR8" s="113"/>
      <c r="AS8" s="113"/>
      <c r="AT8" s="113"/>
      <c r="AU8" s="113"/>
      <c r="AV8" s="113"/>
      <c r="AW8" s="113"/>
      <c r="AX8" s="113"/>
      <c r="AY8" s="113"/>
      <c r="AZ8" s="113"/>
      <c r="BA8" s="72"/>
      <c r="BB8" s="113"/>
      <c r="BC8" s="113"/>
      <c r="BD8" s="113"/>
      <c r="BE8" s="113"/>
      <c r="BF8" s="113"/>
      <c r="BG8" s="113"/>
      <c r="BH8" s="113"/>
      <c r="BI8" s="113"/>
      <c r="BJ8" s="113"/>
      <c r="BK8" s="113"/>
      <c r="BL8" s="113"/>
      <c r="BM8" s="72"/>
      <c r="BN8" s="113"/>
      <c r="BO8" s="113"/>
      <c r="BP8" s="113"/>
      <c r="BQ8" s="113"/>
      <c r="BR8" s="113"/>
      <c r="BS8" s="113"/>
      <c r="BT8" s="113"/>
      <c r="BU8" s="113"/>
      <c r="BV8" s="113"/>
      <c r="BW8" s="113"/>
      <c r="BX8" s="113"/>
      <c r="BY8" s="72"/>
      <c r="BZ8" s="113"/>
      <c r="CA8" s="113"/>
      <c r="CB8" s="113"/>
      <c r="CC8" s="113"/>
      <c r="CD8" s="113"/>
      <c r="CE8" s="113"/>
      <c r="CF8" s="113"/>
      <c r="CG8" s="113"/>
      <c r="CH8" s="113"/>
      <c r="CI8" s="113"/>
      <c r="CJ8" s="113"/>
      <c r="CK8" s="72"/>
      <c r="CL8" s="113"/>
      <c r="CM8" s="113"/>
      <c r="CN8" s="113"/>
      <c r="CO8" s="113"/>
      <c r="CP8" s="113"/>
      <c r="CQ8" s="113"/>
      <c r="CR8" s="113"/>
      <c r="CS8" s="113"/>
      <c r="CT8" s="113"/>
      <c r="CU8" s="113"/>
      <c r="CV8" s="113"/>
      <c r="CW8" s="72"/>
      <c r="CX8" s="113"/>
      <c r="CY8" s="113"/>
      <c r="CZ8" s="113"/>
      <c r="DA8" s="113"/>
      <c r="DB8" s="113"/>
      <c r="DC8" s="113"/>
      <c r="DD8" s="113"/>
      <c r="DE8" s="113"/>
      <c r="DF8" s="113"/>
      <c r="DG8" s="113"/>
      <c r="DH8" s="113"/>
      <c r="DI8" s="72"/>
      <c r="DJ8" s="113"/>
      <c r="DK8" s="113"/>
      <c r="DL8" s="113"/>
      <c r="DM8" s="113"/>
      <c r="DN8" s="113"/>
      <c r="DO8" s="113"/>
      <c r="DP8" s="113"/>
      <c r="DQ8" s="113"/>
      <c r="DR8" s="113"/>
      <c r="DS8" s="113"/>
      <c r="DT8" s="113"/>
      <c r="DU8" s="72"/>
      <c r="DV8" s="113"/>
      <c r="DW8" s="113"/>
      <c r="DX8" s="113"/>
      <c r="DY8" s="113"/>
      <c r="DZ8" s="113"/>
      <c r="EA8" s="113"/>
      <c r="EB8" s="113"/>
      <c r="EC8" s="113"/>
      <c r="ED8" s="113"/>
      <c r="EE8" s="113"/>
      <c r="EF8" s="113"/>
      <c r="EG8" s="72"/>
      <c r="EH8" s="113"/>
      <c r="EI8" s="113"/>
      <c r="EJ8" s="113"/>
      <c r="EK8" s="113"/>
      <c r="EL8" s="113"/>
      <c r="EM8" s="113"/>
      <c r="EN8" s="113"/>
      <c r="EO8" s="113"/>
      <c r="EP8" s="113"/>
      <c r="EQ8" s="113"/>
      <c r="ER8" s="113"/>
      <c r="ES8" s="72"/>
      <c r="ET8" s="113"/>
      <c r="EU8" s="113"/>
      <c r="EV8" s="113"/>
      <c r="EW8" s="113"/>
      <c r="EX8" s="113"/>
      <c r="EY8" s="113"/>
      <c r="EZ8" s="113"/>
      <c r="FA8" s="113"/>
      <c r="FB8" s="113"/>
      <c r="FC8" s="113"/>
      <c r="FD8" s="113"/>
      <c r="FE8" s="72"/>
      <c r="FF8" s="113"/>
      <c r="FG8" s="113"/>
      <c r="FH8" s="113"/>
      <c r="FI8" s="113"/>
      <c r="FJ8" s="113"/>
      <c r="FK8" s="113"/>
      <c r="FL8" s="113"/>
      <c r="FM8" s="113"/>
      <c r="FN8" s="113"/>
      <c r="FO8" s="113"/>
      <c r="FP8" s="113"/>
      <c r="FQ8" s="72"/>
      <c r="FR8" s="113"/>
      <c r="FS8" s="113"/>
      <c r="FT8" s="113"/>
      <c r="FU8" s="113"/>
      <c r="FV8" s="113"/>
      <c r="FW8" s="113"/>
      <c r="FX8" s="113"/>
      <c r="FY8" s="113"/>
      <c r="FZ8" s="113"/>
      <c r="GA8" s="113"/>
      <c r="GB8" s="113"/>
      <c r="GC8" s="72"/>
      <c r="GD8" s="113"/>
      <c r="GE8" s="113"/>
      <c r="GF8" s="113"/>
      <c r="GG8" s="113"/>
      <c r="GH8" s="113"/>
      <c r="GI8" s="113"/>
      <c r="GJ8" s="113"/>
      <c r="GK8" s="113"/>
      <c r="GL8" s="113"/>
      <c r="GM8" s="113"/>
      <c r="GN8" s="113"/>
      <c r="GO8" s="72"/>
      <c r="GP8" s="113"/>
      <c r="GQ8" s="113"/>
      <c r="GR8" s="113"/>
      <c r="GS8" s="113"/>
      <c r="GT8" s="113"/>
      <c r="GU8" s="113"/>
      <c r="GV8" s="113"/>
      <c r="GW8" s="113"/>
      <c r="GX8" s="113"/>
      <c r="GY8" s="113"/>
      <c r="GZ8" s="113"/>
      <c r="HA8" s="72"/>
      <c r="HB8" s="113"/>
      <c r="HC8" s="113"/>
      <c r="HD8" s="113"/>
      <c r="HE8" s="113"/>
      <c r="HF8" s="113"/>
      <c r="HG8" s="113"/>
      <c r="HH8" s="113"/>
      <c r="HI8" s="113"/>
      <c r="HJ8" s="113"/>
      <c r="HK8" s="113"/>
      <c r="HL8" s="113"/>
      <c r="HM8" s="72"/>
      <c r="HN8" s="113"/>
      <c r="HO8" s="113"/>
      <c r="HP8" s="113"/>
      <c r="HQ8" s="113"/>
      <c r="HR8" s="113"/>
      <c r="HS8" s="113"/>
      <c r="HT8" s="113"/>
      <c r="HU8" s="113"/>
      <c r="HV8" s="113"/>
      <c r="HW8" s="113"/>
      <c r="HX8" s="113"/>
      <c r="HY8" s="72"/>
      <c r="HZ8" s="113"/>
      <c r="IA8" s="113"/>
      <c r="IB8" s="113"/>
      <c r="IC8" s="113"/>
      <c r="ID8" s="113"/>
      <c r="IE8" s="113"/>
      <c r="IF8" s="113"/>
      <c r="IG8" s="113"/>
      <c r="IH8" s="113"/>
      <c r="II8" s="113"/>
      <c r="IJ8" s="113"/>
      <c r="IK8" s="72"/>
      <c r="IL8" s="113"/>
      <c r="IM8" s="113"/>
      <c r="IN8" s="113"/>
      <c r="IO8" s="113"/>
      <c r="IP8" s="113"/>
      <c r="IQ8" s="113"/>
      <c r="IR8" s="113"/>
      <c r="IS8" s="113"/>
      <c r="IT8" s="113"/>
      <c r="IU8" s="113"/>
      <c r="IV8" s="113"/>
      <c r="IW8" s="72"/>
      <c r="IX8" s="113"/>
      <c r="IY8" s="113"/>
      <c r="IZ8" s="113"/>
      <c r="JA8" s="113"/>
      <c r="JB8" s="113"/>
      <c r="JC8" s="113"/>
      <c r="JD8" s="113"/>
      <c r="JE8" s="113"/>
      <c r="JF8" s="113"/>
      <c r="JG8" s="113"/>
      <c r="JH8" s="113"/>
      <c r="JI8" s="72"/>
      <c r="JJ8" s="113"/>
      <c r="JK8" s="113"/>
      <c r="JL8" s="113"/>
      <c r="JM8" s="113"/>
      <c r="JN8" s="113"/>
      <c r="JO8" s="113"/>
      <c r="JP8" s="113"/>
      <c r="JQ8" s="113"/>
      <c r="JR8" s="113"/>
      <c r="JS8" s="113"/>
      <c r="JT8" s="113"/>
      <c r="JU8" s="72"/>
      <c r="JV8" s="113"/>
      <c r="JW8" s="113"/>
      <c r="JX8" s="113"/>
      <c r="JY8" s="113"/>
      <c r="JZ8" s="113"/>
      <c r="KA8" s="113"/>
      <c r="KB8" s="113"/>
      <c r="KC8" s="113"/>
      <c r="KD8" s="113"/>
      <c r="KE8" s="113"/>
      <c r="KF8" s="113"/>
    </row>
    <row r="9" spans="1:292" ht="13.5" customHeight="1">
      <c r="A9" s="120" t="s">
        <v>11</v>
      </c>
      <c r="B9" s="71"/>
      <c r="C9" s="112"/>
      <c r="D9" s="113"/>
      <c r="E9" s="121"/>
      <c r="F9" s="113"/>
      <c r="G9" s="113"/>
      <c r="H9" s="113"/>
      <c r="I9" s="113"/>
      <c r="J9" s="113"/>
      <c r="K9" s="113"/>
      <c r="L9" s="113"/>
      <c r="M9" s="113"/>
      <c r="N9" s="113"/>
      <c r="O9" s="113"/>
      <c r="P9" s="113"/>
      <c r="Q9" s="121"/>
      <c r="R9" s="113"/>
      <c r="S9" s="113"/>
      <c r="T9" s="113"/>
      <c r="U9" s="113"/>
      <c r="V9" s="113"/>
      <c r="W9" s="113"/>
      <c r="X9" s="113"/>
      <c r="Y9" s="113"/>
      <c r="Z9" s="113"/>
      <c r="AA9" s="113"/>
      <c r="AB9" s="113"/>
      <c r="AC9" s="121"/>
      <c r="AD9" s="113"/>
      <c r="AE9" s="113"/>
      <c r="AF9" s="113"/>
      <c r="AG9" s="113"/>
      <c r="AH9" s="113"/>
      <c r="AI9" s="113"/>
      <c r="AJ9" s="113"/>
      <c r="AK9" s="113"/>
      <c r="AL9" s="113"/>
      <c r="AM9" s="113"/>
      <c r="AN9" s="113"/>
      <c r="AO9" s="121"/>
      <c r="AP9" s="113"/>
      <c r="AQ9" s="113"/>
      <c r="AR9" s="113"/>
      <c r="AS9" s="113"/>
      <c r="AT9" s="113"/>
      <c r="AU9" s="113"/>
      <c r="AV9" s="113"/>
      <c r="AW9" s="113"/>
      <c r="AX9" s="113"/>
      <c r="AY9" s="113"/>
      <c r="AZ9" s="113"/>
      <c r="BA9" s="121"/>
      <c r="BB9" s="113"/>
      <c r="BC9" s="113"/>
      <c r="BD9" s="113"/>
      <c r="BE9" s="113"/>
      <c r="BF9" s="113"/>
      <c r="BG9" s="113"/>
      <c r="BH9" s="113"/>
      <c r="BI9" s="113"/>
      <c r="BJ9" s="113"/>
      <c r="BK9" s="113"/>
      <c r="BL9" s="113"/>
      <c r="BM9" s="121"/>
      <c r="BN9" s="113"/>
      <c r="BO9" s="113"/>
      <c r="BP9" s="113"/>
      <c r="BQ9" s="113"/>
      <c r="BR9" s="113"/>
      <c r="BS9" s="113"/>
      <c r="BT9" s="113"/>
      <c r="BU9" s="113"/>
      <c r="BV9" s="113"/>
      <c r="BW9" s="113"/>
      <c r="BX9" s="113"/>
      <c r="BY9" s="121"/>
      <c r="BZ9" s="113"/>
      <c r="CA9" s="113"/>
      <c r="CB9" s="113"/>
      <c r="CC9" s="113"/>
      <c r="CD9" s="113"/>
      <c r="CE9" s="113"/>
      <c r="CF9" s="113"/>
      <c r="CG9" s="113"/>
      <c r="CH9" s="113"/>
      <c r="CI9" s="113"/>
      <c r="CJ9" s="113"/>
      <c r="CK9" s="121"/>
      <c r="CL9" s="113"/>
      <c r="CM9" s="113"/>
      <c r="CN9" s="113"/>
      <c r="CO9" s="113"/>
      <c r="CP9" s="113"/>
      <c r="CQ9" s="113"/>
      <c r="CR9" s="113"/>
      <c r="CS9" s="113"/>
      <c r="CT9" s="113"/>
      <c r="CU9" s="113"/>
      <c r="CV9" s="113"/>
      <c r="CW9" s="121"/>
      <c r="CX9" s="113"/>
      <c r="CY9" s="113"/>
      <c r="CZ9" s="113"/>
      <c r="DA9" s="113"/>
      <c r="DB9" s="113"/>
      <c r="DC9" s="113"/>
      <c r="DD9" s="113"/>
      <c r="DE9" s="113"/>
      <c r="DF9" s="113"/>
      <c r="DG9" s="113"/>
      <c r="DH9" s="113"/>
      <c r="DI9" s="121"/>
      <c r="DJ9" s="113"/>
      <c r="DK9" s="113"/>
      <c r="DL9" s="113"/>
      <c r="DM9" s="113"/>
      <c r="DN9" s="113"/>
      <c r="DO9" s="113"/>
      <c r="DP9" s="113"/>
      <c r="DQ9" s="113"/>
      <c r="DR9" s="113"/>
      <c r="DS9" s="113"/>
      <c r="DT9" s="113"/>
      <c r="DU9" s="121"/>
      <c r="DV9" s="113"/>
      <c r="DW9" s="113"/>
      <c r="DX9" s="113"/>
      <c r="DY9" s="113"/>
      <c r="DZ9" s="113"/>
      <c r="EA9" s="113"/>
      <c r="EB9" s="113"/>
      <c r="EC9" s="113"/>
      <c r="ED9" s="113"/>
      <c r="EE9" s="113"/>
      <c r="EF9" s="113"/>
      <c r="EG9" s="121"/>
      <c r="EH9" s="113"/>
      <c r="EI9" s="113"/>
      <c r="EJ9" s="113"/>
      <c r="EK9" s="113"/>
      <c r="EL9" s="113"/>
      <c r="EM9" s="113"/>
      <c r="EN9" s="113"/>
      <c r="EO9" s="113"/>
      <c r="EP9" s="113"/>
      <c r="EQ9" s="113"/>
      <c r="ER9" s="113"/>
      <c r="ES9" s="121"/>
      <c r="ET9" s="113"/>
      <c r="EU9" s="113"/>
      <c r="EV9" s="113"/>
      <c r="EW9" s="113"/>
      <c r="EX9" s="113"/>
      <c r="EY9" s="113"/>
      <c r="EZ9" s="113"/>
      <c r="FA9" s="113"/>
      <c r="FB9" s="113"/>
      <c r="FC9" s="113"/>
      <c r="FD9" s="113"/>
      <c r="FE9" s="121"/>
      <c r="FF9" s="113"/>
      <c r="FG9" s="113"/>
      <c r="FH9" s="113"/>
      <c r="FI9" s="113"/>
      <c r="FJ9" s="113"/>
      <c r="FK9" s="113"/>
      <c r="FL9" s="113"/>
      <c r="FM9" s="113"/>
      <c r="FN9" s="113"/>
      <c r="FO9" s="113"/>
      <c r="FP9" s="113"/>
      <c r="FQ9" s="121"/>
      <c r="FR9" s="113"/>
      <c r="FS9" s="113"/>
      <c r="FT9" s="113"/>
      <c r="FU9" s="113"/>
      <c r="FV9" s="113"/>
      <c r="FW9" s="113"/>
      <c r="FX9" s="113"/>
      <c r="FY9" s="113"/>
      <c r="FZ9" s="113"/>
      <c r="GA9" s="113"/>
      <c r="GB9" s="113"/>
      <c r="GC9" s="121"/>
      <c r="GD9" s="113"/>
      <c r="GE9" s="113"/>
      <c r="GF9" s="113"/>
      <c r="GG9" s="113"/>
      <c r="GH9" s="113"/>
      <c r="GI9" s="113"/>
      <c r="GJ9" s="113"/>
      <c r="GK9" s="113"/>
      <c r="GL9" s="113"/>
      <c r="GM9" s="113"/>
      <c r="GN9" s="113"/>
      <c r="GO9" s="121"/>
      <c r="GP9" s="113"/>
      <c r="GQ9" s="113"/>
      <c r="GR9" s="113"/>
      <c r="GS9" s="113"/>
      <c r="GT9" s="113"/>
      <c r="GU9" s="113"/>
      <c r="GV9" s="113"/>
      <c r="GW9" s="113"/>
      <c r="GX9" s="113"/>
      <c r="GY9" s="113"/>
      <c r="GZ9" s="113"/>
      <c r="HA9" s="121"/>
      <c r="HB9" s="113"/>
      <c r="HC9" s="113"/>
      <c r="HD9" s="113"/>
      <c r="HE9" s="113"/>
      <c r="HF9" s="113"/>
      <c r="HG9" s="113"/>
      <c r="HH9" s="113"/>
      <c r="HI9" s="113"/>
      <c r="HJ9" s="113"/>
      <c r="HK9" s="113"/>
      <c r="HL9" s="113"/>
      <c r="HM9" s="121"/>
      <c r="HN9" s="113"/>
      <c r="HO9" s="113"/>
      <c r="HP9" s="113"/>
      <c r="HQ9" s="113"/>
      <c r="HR9" s="113"/>
      <c r="HS9" s="113"/>
      <c r="HT9" s="113"/>
      <c r="HU9" s="113"/>
      <c r="HV9" s="113"/>
      <c r="HW9" s="113"/>
      <c r="HX9" s="113"/>
      <c r="HY9" s="121"/>
      <c r="HZ9" s="113"/>
      <c r="IA9" s="113"/>
      <c r="IB9" s="113"/>
      <c r="IC9" s="113"/>
      <c r="ID9" s="113"/>
      <c r="IE9" s="113"/>
      <c r="IF9" s="113"/>
      <c r="IG9" s="113"/>
      <c r="IH9" s="113"/>
      <c r="II9" s="113"/>
      <c r="IJ9" s="113"/>
      <c r="IK9" s="121"/>
      <c r="IL9" s="113"/>
      <c r="IM9" s="113"/>
      <c r="IN9" s="113"/>
      <c r="IO9" s="113"/>
      <c r="IP9" s="113"/>
      <c r="IQ9" s="113"/>
      <c r="IR9" s="113"/>
      <c r="IS9" s="113"/>
      <c r="IT9" s="113"/>
      <c r="IU9" s="113"/>
      <c r="IV9" s="113"/>
      <c r="IW9" s="121"/>
      <c r="IX9" s="113"/>
      <c r="IY9" s="113"/>
      <c r="IZ9" s="113"/>
      <c r="JA9" s="113"/>
      <c r="JB9" s="113"/>
      <c r="JC9" s="113"/>
      <c r="JD9" s="113"/>
      <c r="JE9" s="113"/>
      <c r="JF9" s="113"/>
      <c r="JG9" s="113"/>
      <c r="JH9" s="113"/>
      <c r="JI9" s="121"/>
      <c r="JJ9" s="113"/>
      <c r="JK9" s="113"/>
      <c r="JL9" s="113"/>
      <c r="JM9" s="113"/>
      <c r="JN9" s="113"/>
      <c r="JO9" s="113"/>
      <c r="JP9" s="113"/>
      <c r="JQ9" s="113"/>
      <c r="JR9" s="113"/>
      <c r="JS9" s="113"/>
      <c r="JT9" s="113"/>
      <c r="JU9" s="121"/>
      <c r="JV9" s="113"/>
      <c r="JW9" s="113"/>
      <c r="JX9" s="113"/>
      <c r="JY9" s="113"/>
      <c r="JZ9" s="113"/>
      <c r="KA9" s="113"/>
      <c r="KB9" s="113"/>
      <c r="KC9" s="113"/>
      <c r="KD9" s="113"/>
      <c r="KE9" s="113"/>
      <c r="KF9" s="113"/>
    </row>
    <row r="10" spans="1:292" ht="31.5" customHeight="1">
      <c r="A10" s="74" t="s">
        <v>133</v>
      </c>
      <c r="B10" s="122" t="s">
        <v>119</v>
      </c>
      <c r="C10" s="123" t="s">
        <v>120</v>
      </c>
      <c r="D10" s="123" t="s">
        <v>134</v>
      </c>
      <c r="E10" s="124" t="s">
        <v>12</v>
      </c>
      <c r="F10" s="122" t="s">
        <v>13</v>
      </c>
      <c r="G10" s="122" t="s">
        <v>121</v>
      </c>
      <c r="H10" s="125" t="s">
        <v>122</v>
      </c>
      <c r="I10" s="122" t="s">
        <v>14</v>
      </c>
      <c r="J10" s="122" t="s">
        <v>123</v>
      </c>
      <c r="K10" s="122" t="s">
        <v>15</v>
      </c>
      <c r="L10" s="126" t="s">
        <v>16</v>
      </c>
      <c r="M10" s="126" t="s">
        <v>124</v>
      </c>
      <c r="N10" s="126" t="s">
        <v>17</v>
      </c>
      <c r="O10" s="126" t="s">
        <v>18</v>
      </c>
      <c r="P10" s="126" t="s">
        <v>6</v>
      </c>
      <c r="Q10" s="124" t="s">
        <v>12</v>
      </c>
      <c r="R10" s="122" t="s">
        <v>13</v>
      </c>
      <c r="S10" s="122" t="s">
        <v>121</v>
      </c>
      <c r="T10" s="125" t="s">
        <v>122</v>
      </c>
      <c r="U10" s="122" t="s">
        <v>14</v>
      </c>
      <c r="V10" s="122" t="s">
        <v>123</v>
      </c>
      <c r="W10" s="122" t="s">
        <v>15</v>
      </c>
      <c r="X10" s="126" t="s">
        <v>16</v>
      </c>
      <c r="Y10" s="126" t="s">
        <v>124</v>
      </c>
      <c r="Z10" s="126" t="s">
        <v>17</v>
      </c>
      <c r="AA10" s="126" t="s">
        <v>18</v>
      </c>
      <c r="AB10" s="126" t="s">
        <v>6</v>
      </c>
      <c r="AC10" s="124" t="s">
        <v>12</v>
      </c>
      <c r="AD10" s="122" t="s">
        <v>13</v>
      </c>
      <c r="AE10" s="122" t="s">
        <v>121</v>
      </c>
      <c r="AF10" s="125" t="s">
        <v>122</v>
      </c>
      <c r="AG10" s="122" t="s">
        <v>14</v>
      </c>
      <c r="AH10" s="122" t="s">
        <v>123</v>
      </c>
      <c r="AI10" s="122" t="s">
        <v>15</v>
      </c>
      <c r="AJ10" s="126" t="s">
        <v>16</v>
      </c>
      <c r="AK10" s="126" t="s">
        <v>124</v>
      </c>
      <c r="AL10" s="126" t="s">
        <v>17</v>
      </c>
      <c r="AM10" s="126" t="s">
        <v>18</v>
      </c>
      <c r="AN10" s="126" t="s">
        <v>6</v>
      </c>
      <c r="AO10" s="124" t="s">
        <v>12</v>
      </c>
      <c r="AP10" s="122" t="s">
        <v>13</v>
      </c>
      <c r="AQ10" s="122" t="s">
        <v>121</v>
      </c>
      <c r="AR10" s="125" t="s">
        <v>122</v>
      </c>
      <c r="AS10" s="122" t="s">
        <v>14</v>
      </c>
      <c r="AT10" s="122" t="s">
        <v>123</v>
      </c>
      <c r="AU10" s="122" t="s">
        <v>15</v>
      </c>
      <c r="AV10" s="126" t="s">
        <v>16</v>
      </c>
      <c r="AW10" s="126" t="s">
        <v>124</v>
      </c>
      <c r="AX10" s="126" t="s">
        <v>17</v>
      </c>
      <c r="AY10" s="126" t="s">
        <v>18</v>
      </c>
      <c r="AZ10" s="126" t="s">
        <v>6</v>
      </c>
      <c r="BA10" s="124" t="s">
        <v>12</v>
      </c>
      <c r="BB10" s="122" t="s">
        <v>13</v>
      </c>
      <c r="BC10" s="122" t="s">
        <v>121</v>
      </c>
      <c r="BD10" s="125" t="s">
        <v>122</v>
      </c>
      <c r="BE10" s="122" t="s">
        <v>14</v>
      </c>
      <c r="BF10" s="122" t="s">
        <v>123</v>
      </c>
      <c r="BG10" s="122" t="s">
        <v>15</v>
      </c>
      <c r="BH10" s="126" t="s">
        <v>16</v>
      </c>
      <c r="BI10" s="126" t="s">
        <v>124</v>
      </c>
      <c r="BJ10" s="126" t="s">
        <v>17</v>
      </c>
      <c r="BK10" s="126" t="s">
        <v>18</v>
      </c>
      <c r="BL10" s="126" t="s">
        <v>6</v>
      </c>
      <c r="BM10" s="124" t="s">
        <v>12</v>
      </c>
      <c r="BN10" s="122" t="s">
        <v>13</v>
      </c>
      <c r="BO10" s="122" t="s">
        <v>121</v>
      </c>
      <c r="BP10" s="125" t="s">
        <v>122</v>
      </c>
      <c r="BQ10" s="122" t="s">
        <v>14</v>
      </c>
      <c r="BR10" s="122" t="s">
        <v>123</v>
      </c>
      <c r="BS10" s="122" t="s">
        <v>15</v>
      </c>
      <c r="BT10" s="126" t="s">
        <v>16</v>
      </c>
      <c r="BU10" s="126" t="s">
        <v>124</v>
      </c>
      <c r="BV10" s="126" t="s">
        <v>17</v>
      </c>
      <c r="BW10" s="126" t="s">
        <v>18</v>
      </c>
      <c r="BX10" s="126" t="s">
        <v>6</v>
      </c>
      <c r="BY10" s="124" t="s">
        <v>12</v>
      </c>
      <c r="BZ10" s="122" t="s">
        <v>13</v>
      </c>
      <c r="CA10" s="122" t="s">
        <v>121</v>
      </c>
      <c r="CB10" s="125" t="s">
        <v>122</v>
      </c>
      <c r="CC10" s="122" t="s">
        <v>14</v>
      </c>
      <c r="CD10" s="122" t="s">
        <v>123</v>
      </c>
      <c r="CE10" s="122" t="s">
        <v>15</v>
      </c>
      <c r="CF10" s="126" t="s">
        <v>16</v>
      </c>
      <c r="CG10" s="126" t="s">
        <v>124</v>
      </c>
      <c r="CH10" s="126" t="s">
        <v>17</v>
      </c>
      <c r="CI10" s="126" t="s">
        <v>18</v>
      </c>
      <c r="CJ10" s="126" t="s">
        <v>6</v>
      </c>
      <c r="CK10" s="124" t="s">
        <v>12</v>
      </c>
      <c r="CL10" s="122" t="s">
        <v>13</v>
      </c>
      <c r="CM10" s="122" t="s">
        <v>121</v>
      </c>
      <c r="CN10" s="125" t="s">
        <v>122</v>
      </c>
      <c r="CO10" s="122" t="s">
        <v>14</v>
      </c>
      <c r="CP10" s="122" t="s">
        <v>123</v>
      </c>
      <c r="CQ10" s="122" t="s">
        <v>15</v>
      </c>
      <c r="CR10" s="126" t="s">
        <v>16</v>
      </c>
      <c r="CS10" s="126" t="s">
        <v>124</v>
      </c>
      <c r="CT10" s="126" t="s">
        <v>17</v>
      </c>
      <c r="CU10" s="126" t="s">
        <v>18</v>
      </c>
      <c r="CV10" s="126" t="s">
        <v>6</v>
      </c>
      <c r="CW10" s="124" t="s">
        <v>12</v>
      </c>
      <c r="CX10" s="122" t="s">
        <v>13</v>
      </c>
      <c r="CY10" s="122" t="s">
        <v>121</v>
      </c>
      <c r="CZ10" s="125" t="s">
        <v>122</v>
      </c>
      <c r="DA10" s="122" t="s">
        <v>14</v>
      </c>
      <c r="DB10" s="122" t="s">
        <v>123</v>
      </c>
      <c r="DC10" s="122" t="s">
        <v>15</v>
      </c>
      <c r="DD10" s="126" t="s">
        <v>16</v>
      </c>
      <c r="DE10" s="126" t="s">
        <v>124</v>
      </c>
      <c r="DF10" s="126" t="s">
        <v>17</v>
      </c>
      <c r="DG10" s="126" t="s">
        <v>18</v>
      </c>
      <c r="DH10" s="126" t="s">
        <v>6</v>
      </c>
      <c r="DI10" s="124" t="s">
        <v>12</v>
      </c>
      <c r="DJ10" s="122" t="s">
        <v>13</v>
      </c>
      <c r="DK10" s="122" t="s">
        <v>121</v>
      </c>
      <c r="DL10" s="125" t="s">
        <v>122</v>
      </c>
      <c r="DM10" s="122" t="s">
        <v>14</v>
      </c>
      <c r="DN10" s="122" t="s">
        <v>123</v>
      </c>
      <c r="DO10" s="122" t="s">
        <v>15</v>
      </c>
      <c r="DP10" s="126" t="s">
        <v>16</v>
      </c>
      <c r="DQ10" s="126" t="s">
        <v>124</v>
      </c>
      <c r="DR10" s="126" t="s">
        <v>17</v>
      </c>
      <c r="DS10" s="126" t="s">
        <v>18</v>
      </c>
      <c r="DT10" s="126" t="s">
        <v>6</v>
      </c>
      <c r="DU10" s="124" t="s">
        <v>12</v>
      </c>
      <c r="DV10" s="122" t="s">
        <v>13</v>
      </c>
      <c r="DW10" s="122" t="s">
        <v>121</v>
      </c>
      <c r="DX10" s="125" t="s">
        <v>122</v>
      </c>
      <c r="DY10" s="122" t="s">
        <v>14</v>
      </c>
      <c r="DZ10" s="122" t="s">
        <v>123</v>
      </c>
      <c r="EA10" s="122" t="s">
        <v>15</v>
      </c>
      <c r="EB10" s="126" t="s">
        <v>16</v>
      </c>
      <c r="EC10" s="126" t="s">
        <v>124</v>
      </c>
      <c r="ED10" s="126" t="s">
        <v>17</v>
      </c>
      <c r="EE10" s="126" t="s">
        <v>18</v>
      </c>
      <c r="EF10" s="126" t="s">
        <v>6</v>
      </c>
      <c r="EG10" s="124" t="s">
        <v>12</v>
      </c>
      <c r="EH10" s="122" t="s">
        <v>13</v>
      </c>
      <c r="EI10" s="122" t="s">
        <v>121</v>
      </c>
      <c r="EJ10" s="125" t="s">
        <v>122</v>
      </c>
      <c r="EK10" s="122" t="s">
        <v>14</v>
      </c>
      <c r="EL10" s="122" t="s">
        <v>123</v>
      </c>
      <c r="EM10" s="122" t="s">
        <v>15</v>
      </c>
      <c r="EN10" s="126" t="s">
        <v>16</v>
      </c>
      <c r="EO10" s="126" t="s">
        <v>124</v>
      </c>
      <c r="EP10" s="126" t="s">
        <v>17</v>
      </c>
      <c r="EQ10" s="126" t="s">
        <v>18</v>
      </c>
      <c r="ER10" s="126" t="s">
        <v>6</v>
      </c>
      <c r="ES10" s="124" t="s">
        <v>12</v>
      </c>
      <c r="ET10" s="122" t="s">
        <v>13</v>
      </c>
      <c r="EU10" s="122" t="s">
        <v>121</v>
      </c>
      <c r="EV10" s="125" t="s">
        <v>122</v>
      </c>
      <c r="EW10" s="122" t="s">
        <v>14</v>
      </c>
      <c r="EX10" s="122" t="s">
        <v>123</v>
      </c>
      <c r="EY10" s="122" t="s">
        <v>15</v>
      </c>
      <c r="EZ10" s="126" t="s">
        <v>16</v>
      </c>
      <c r="FA10" s="126" t="s">
        <v>124</v>
      </c>
      <c r="FB10" s="126" t="s">
        <v>17</v>
      </c>
      <c r="FC10" s="126" t="s">
        <v>18</v>
      </c>
      <c r="FD10" s="126" t="s">
        <v>6</v>
      </c>
      <c r="FE10" s="124" t="s">
        <v>12</v>
      </c>
      <c r="FF10" s="122" t="s">
        <v>13</v>
      </c>
      <c r="FG10" s="122" t="s">
        <v>121</v>
      </c>
      <c r="FH10" s="125" t="s">
        <v>122</v>
      </c>
      <c r="FI10" s="122" t="s">
        <v>14</v>
      </c>
      <c r="FJ10" s="122" t="s">
        <v>123</v>
      </c>
      <c r="FK10" s="122" t="s">
        <v>15</v>
      </c>
      <c r="FL10" s="126" t="s">
        <v>16</v>
      </c>
      <c r="FM10" s="126" t="s">
        <v>124</v>
      </c>
      <c r="FN10" s="126" t="s">
        <v>17</v>
      </c>
      <c r="FO10" s="126" t="s">
        <v>18</v>
      </c>
      <c r="FP10" s="126" t="s">
        <v>6</v>
      </c>
      <c r="FQ10" s="124" t="s">
        <v>12</v>
      </c>
      <c r="FR10" s="122" t="s">
        <v>13</v>
      </c>
      <c r="FS10" s="122" t="s">
        <v>121</v>
      </c>
      <c r="FT10" s="125" t="s">
        <v>122</v>
      </c>
      <c r="FU10" s="122" t="s">
        <v>14</v>
      </c>
      <c r="FV10" s="122" t="s">
        <v>123</v>
      </c>
      <c r="FW10" s="122" t="s">
        <v>15</v>
      </c>
      <c r="FX10" s="126" t="s">
        <v>16</v>
      </c>
      <c r="FY10" s="126" t="s">
        <v>124</v>
      </c>
      <c r="FZ10" s="126" t="s">
        <v>17</v>
      </c>
      <c r="GA10" s="126" t="s">
        <v>18</v>
      </c>
      <c r="GB10" s="126" t="s">
        <v>6</v>
      </c>
      <c r="GC10" s="124" t="s">
        <v>12</v>
      </c>
      <c r="GD10" s="122" t="s">
        <v>13</v>
      </c>
      <c r="GE10" s="122" t="s">
        <v>121</v>
      </c>
      <c r="GF10" s="125" t="s">
        <v>122</v>
      </c>
      <c r="GG10" s="122" t="s">
        <v>14</v>
      </c>
      <c r="GH10" s="122" t="s">
        <v>123</v>
      </c>
      <c r="GI10" s="122" t="s">
        <v>15</v>
      </c>
      <c r="GJ10" s="126" t="s">
        <v>16</v>
      </c>
      <c r="GK10" s="126" t="s">
        <v>124</v>
      </c>
      <c r="GL10" s="126" t="s">
        <v>17</v>
      </c>
      <c r="GM10" s="126" t="s">
        <v>18</v>
      </c>
      <c r="GN10" s="126" t="s">
        <v>6</v>
      </c>
      <c r="GO10" s="124" t="s">
        <v>12</v>
      </c>
      <c r="GP10" s="122" t="s">
        <v>13</v>
      </c>
      <c r="GQ10" s="122" t="s">
        <v>121</v>
      </c>
      <c r="GR10" s="125" t="s">
        <v>122</v>
      </c>
      <c r="GS10" s="122" t="s">
        <v>14</v>
      </c>
      <c r="GT10" s="122" t="s">
        <v>123</v>
      </c>
      <c r="GU10" s="122" t="s">
        <v>15</v>
      </c>
      <c r="GV10" s="126" t="s">
        <v>16</v>
      </c>
      <c r="GW10" s="126" t="s">
        <v>124</v>
      </c>
      <c r="GX10" s="126" t="s">
        <v>17</v>
      </c>
      <c r="GY10" s="126" t="s">
        <v>18</v>
      </c>
      <c r="GZ10" s="126" t="s">
        <v>6</v>
      </c>
      <c r="HA10" s="124" t="s">
        <v>12</v>
      </c>
      <c r="HB10" s="122" t="s">
        <v>13</v>
      </c>
      <c r="HC10" s="122" t="s">
        <v>121</v>
      </c>
      <c r="HD10" s="125" t="s">
        <v>122</v>
      </c>
      <c r="HE10" s="122" t="s">
        <v>14</v>
      </c>
      <c r="HF10" s="122" t="s">
        <v>123</v>
      </c>
      <c r="HG10" s="122" t="s">
        <v>15</v>
      </c>
      <c r="HH10" s="126" t="s">
        <v>16</v>
      </c>
      <c r="HI10" s="126" t="s">
        <v>124</v>
      </c>
      <c r="HJ10" s="126" t="s">
        <v>17</v>
      </c>
      <c r="HK10" s="126" t="s">
        <v>18</v>
      </c>
      <c r="HL10" s="126" t="s">
        <v>6</v>
      </c>
      <c r="HM10" s="124" t="s">
        <v>12</v>
      </c>
      <c r="HN10" s="122" t="s">
        <v>13</v>
      </c>
      <c r="HO10" s="122" t="s">
        <v>121</v>
      </c>
      <c r="HP10" s="125" t="s">
        <v>122</v>
      </c>
      <c r="HQ10" s="122" t="s">
        <v>14</v>
      </c>
      <c r="HR10" s="122" t="s">
        <v>123</v>
      </c>
      <c r="HS10" s="122" t="s">
        <v>15</v>
      </c>
      <c r="HT10" s="126" t="s">
        <v>16</v>
      </c>
      <c r="HU10" s="126" t="s">
        <v>124</v>
      </c>
      <c r="HV10" s="126" t="s">
        <v>17</v>
      </c>
      <c r="HW10" s="126" t="s">
        <v>18</v>
      </c>
      <c r="HX10" s="126" t="s">
        <v>6</v>
      </c>
      <c r="HY10" s="124" t="s">
        <v>12</v>
      </c>
      <c r="HZ10" s="122" t="s">
        <v>13</v>
      </c>
      <c r="IA10" s="122" t="s">
        <v>121</v>
      </c>
      <c r="IB10" s="125" t="s">
        <v>122</v>
      </c>
      <c r="IC10" s="122" t="s">
        <v>14</v>
      </c>
      <c r="ID10" s="122" t="s">
        <v>123</v>
      </c>
      <c r="IE10" s="122" t="s">
        <v>15</v>
      </c>
      <c r="IF10" s="126" t="s">
        <v>16</v>
      </c>
      <c r="IG10" s="126" t="s">
        <v>124</v>
      </c>
      <c r="IH10" s="126" t="s">
        <v>17</v>
      </c>
      <c r="II10" s="126" t="s">
        <v>18</v>
      </c>
      <c r="IJ10" s="126" t="s">
        <v>6</v>
      </c>
      <c r="IK10" s="124" t="s">
        <v>12</v>
      </c>
      <c r="IL10" s="122" t="s">
        <v>13</v>
      </c>
      <c r="IM10" s="122" t="s">
        <v>121</v>
      </c>
      <c r="IN10" s="125" t="s">
        <v>122</v>
      </c>
      <c r="IO10" s="122" t="s">
        <v>14</v>
      </c>
      <c r="IP10" s="122" t="s">
        <v>123</v>
      </c>
      <c r="IQ10" s="122" t="s">
        <v>15</v>
      </c>
      <c r="IR10" s="126" t="s">
        <v>16</v>
      </c>
      <c r="IS10" s="126" t="s">
        <v>124</v>
      </c>
      <c r="IT10" s="126" t="s">
        <v>17</v>
      </c>
      <c r="IU10" s="126" t="s">
        <v>18</v>
      </c>
      <c r="IV10" s="126" t="s">
        <v>6</v>
      </c>
      <c r="IW10" s="124" t="s">
        <v>12</v>
      </c>
      <c r="IX10" s="122" t="s">
        <v>13</v>
      </c>
      <c r="IY10" s="122" t="s">
        <v>121</v>
      </c>
      <c r="IZ10" s="125" t="s">
        <v>122</v>
      </c>
      <c r="JA10" s="122" t="s">
        <v>14</v>
      </c>
      <c r="JB10" s="122" t="s">
        <v>123</v>
      </c>
      <c r="JC10" s="122" t="s">
        <v>15</v>
      </c>
      <c r="JD10" s="126" t="s">
        <v>16</v>
      </c>
      <c r="JE10" s="126" t="s">
        <v>124</v>
      </c>
      <c r="JF10" s="126" t="s">
        <v>17</v>
      </c>
      <c r="JG10" s="126" t="s">
        <v>18</v>
      </c>
      <c r="JH10" s="126" t="s">
        <v>6</v>
      </c>
      <c r="JI10" s="124" t="s">
        <v>12</v>
      </c>
      <c r="JJ10" s="122" t="s">
        <v>13</v>
      </c>
      <c r="JK10" s="122" t="s">
        <v>121</v>
      </c>
      <c r="JL10" s="125" t="s">
        <v>122</v>
      </c>
      <c r="JM10" s="122" t="s">
        <v>14</v>
      </c>
      <c r="JN10" s="122" t="s">
        <v>123</v>
      </c>
      <c r="JO10" s="122" t="s">
        <v>15</v>
      </c>
      <c r="JP10" s="126" t="s">
        <v>16</v>
      </c>
      <c r="JQ10" s="126" t="s">
        <v>124</v>
      </c>
      <c r="JR10" s="126" t="s">
        <v>17</v>
      </c>
      <c r="JS10" s="126" t="s">
        <v>18</v>
      </c>
      <c r="JT10" s="126" t="s">
        <v>6</v>
      </c>
      <c r="JU10" s="124" t="s">
        <v>12</v>
      </c>
      <c r="JV10" s="122" t="s">
        <v>13</v>
      </c>
      <c r="JW10" s="122" t="s">
        <v>121</v>
      </c>
      <c r="JX10" s="125" t="s">
        <v>122</v>
      </c>
      <c r="JY10" s="122" t="s">
        <v>14</v>
      </c>
      <c r="JZ10" s="122" t="s">
        <v>123</v>
      </c>
      <c r="KA10" s="122" t="s">
        <v>15</v>
      </c>
      <c r="KB10" s="126" t="s">
        <v>16</v>
      </c>
      <c r="KC10" s="126" t="s">
        <v>124</v>
      </c>
      <c r="KD10" s="126" t="s">
        <v>17</v>
      </c>
      <c r="KE10" s="126" t="s">
        <v>18</v>
      </c>
      <c r="KF10" s="126" t="s">
        <v>6</v>
      </c>
    </row>
    <row r="11" spans="1:292" ht="13.5" customHeight="1">
      <c r="A11" s="84"/>
      <c r="B11" s="127" t="s">
        <v>635</v>
      </c>
      <c r="C11" s="76" t="s">
        <v>636</v>
      </c>
      <c r="D11" s="218" t="s">
        <v>703</v>
      </c>
      <c r="E11" s="128">
        <f>IF(I11="","",E$3)</f>
        <v>41814</v>
      </c>
      <c r="F11" s="129" t="str">
        <f>IF(I11="","",E$1)</f>
        <v>Katainen I</v>
      </c>
      <c r="G11" s="130">
        <f>IF(I11="","",E$2)</f>
        <v>40716</v>
      </c>
      <c r="H11" s="130">
        <f>IF(I11="","",E$3)</f>
        <v>41814</v>
      </c>
      <c r="I11" s="132" t="str">
        <f>IF(P11="","",IF(ISNUMBER(SEARCH(":",P11)),MID(P11,FIND(":",P11)+2,FIND("(",P11)-FIND(":",P11)-3),LEFT(P11,FIND("(",P11)-2)))</f>
        <v>Jyrki Katainen</v>
      </c>
      <c r="J11" s="133" t="str">
        <f>IF(P11="","",MID(P11,FIND("(",P11)+1,4))</f>
        <v>1971</v>
      </c>
      <c r="K11" s="134" t="str">
        <f>IF(ISNUMBER(SEARCH("*female*",P11)),"female",IF(ISNUMBER(SEARCH("*male*",P11)),"male",""))</f>
        <v>male</v>
      </c>
      <c r="L11" s="135" t="str">
        <f>IF(P11="","",IF(ISERROR(MID(P11,FIND("male,",P11)+6,(FIND(")",P11)-(FIND("male,",P11)+6))))=TRUE,"missing/error",MID(P11,FIND("male,",P11)+6,(FIND(")",P11)-(FIND("male,",P11)+6)))))</f>
        <v>fi_kok01</v>
      </c>
      <c r="M11" s="136" t="str">
        <f>IF(I11="","",(MID(I11,(SEARCH("^^",SUBSTITUTE(I11," ","^^",LEN(I11)-LEN(SUBSTITUTE(I11," ","")))))+1,99)&amp;"_"&amp;LEFT(I11,FIND(" ",I11)-1)&amp;"_"&amp;J11))</f>
        <v>Katainen_Jyrki_1971</v>
      </c>
      <c r="N11" s="76" t="str">
        <f>IF(P11="","",IF((LEN(P11)-LEN(SUBSTITUTE(P11,"male","")))/LEN("male")&gt;1,"!",IF(RIGHT(P11,1)=")","",IF(RIGHT(P11,2)=") ","",IF(RIGHT(P11,2)=").","","!!")))))</f>
        <v/>
      </c>
      <c r="O11" s="127"/>
      <c r="P11" s="219" t="s">
        <v>739</v>
      </c>
      <c r="Q11" s="128">
        <f>IF(U11="","",Q$3)</f>
        <v>42153</v>
      </c>
      <c r="R11" s="129" t="str">
        <f>IF(U11="","",Q$1)</f>
        <v>Stubb I</v>
      </c>
      <c r="S11" s="130">
        <f>IF(U11="","",Q$2)</f>
        <v>41814</v>
      </c>
      <c r="T11" s="130">
        <f>IF(U11="","",Q$3)</f>
        <v>42153</v>
      </c>
      <c r="U11" s="132" t="str">
        <f>IF(AB11="","",IF(ISNUMBER(SEARCH(":",AB11)),MID(AB11,FIND(":",AB11)+2,FIND("(",AB11)-FIND(":",AB11)-3),LEFT(AB11,FIND("(",AB11)-2)))</f>
        <v xml:space="preserve">Alexander Stubb </v>
      </c>
      <c r="V11" s="133" t="str">
        <f>IF(AB11="","",MID(AB11,FIND("(",AB11)+1,4))</f>
        <v>1968</v>
      </c>
      <c r="W11" s="134" t="str">
        <f>IF(ISNUMBER(SEARCH("*female*",AB11)),"female",IF(ISNUMBER(SEARCH("*male*",AB11)),"male",""))</f>
        <v>male</v>
      </c>
      <c r="X11" s="135" t="s">
        <v>311</v>
      </c>
      <c r="Y11" s="136" t="str">
        <f>IF(U11="","",(MID(U11,(SEARCH("^^",SUBSTITUTE(U11," ","^^",LEN(U11)-LEN(SUBSTITUTE(U11," ","")))))+1,99)&amp;"_"&amp;LEFT(U11,FIND(" ",U11)-1)&amp;"_"&amp;V11))</f>
        <v>_Alexander_1968</v>
      </c>
      <c r="AA11" s="127"/>
      <c r="AB11" s="127" t="s">
        <v>876</v>
      </c>
      <c r="AC11" s="128">
        <f>IF(AG11="","",AC$3)</f>
        <v>43622</v>
      </c>
      <c r="AD11" s="129" t="str">
        <f>IF(AG11="","",AC$1)</f>
        <v>Sipilä I</v>
      </c>
      <c r="AE11" s="130">
        <f>IF(AG11="","",AC$2)</f>
        <v>42153</v>
      </c>
      <c r="AF11" s="130">
        <f>IF(AG11="","",AC$3)</f>
        <v>43622</v>
      </c>
      <c r="AG11" s="132" t="str">
        <f>IF(AN11="","",IF(ISNUMBER(SEARCH(":",AN11)),MID(AN11,FIND(":",AN11)+2,FIND("(",AN11)-FIND(":",AN11)-3),LEFT(AN11,FIND("(",AN11)-2)))</f>
        <v>Juha Sipilä</v>
      </c>
      <c r="AH11" s="133" t="str">
        <f>IF(AN11="","",MID(AN11,FIND("(",AN11)+1,4))</f>
        <v>1961</v>
      </c>
      <c r="AI11" s="134" t="str">
        <f>IF(ISNUMBER(SEARCH("*female*",AN11)),"female",IF(ISNUMBER(SEARCH("*male*",AN11)),"male",""))</f>
        <v>male</v>
      </c>
      <c r="AJ11" s="135" t="str">
        <f>IF(AN11="","",IF(ISERROR(MID(AN11,FIND("male,",AN11)+6,(FIND(")",AN11)-(FIND("male,",AN11)+6))))=TRUE,"missing/error",MID(AN11,FIND("male,",AN11)+6,(FIND(")",AN11)-(FIND("male,",AN11)+6)))))</f>
        <v>fi_kesk01</v>
      </c>
      <c r="AK11" s="136" t="str">
        <f>IF(AG11="","",(MID(AG11,(SEARCH("^^",SUBSTITUTE(AG11," ","^^",LEN(AG11)-LEN(SUBSTITUTE(AG11," ","")))))+1,99)&amp;"_"&amp;LEFT(AG11,FIND(" ",AG11)-1)&amp;"_"&amp;AH11))</f>
        <v>Sipilä_Juha_1961</v>
      </c>
      <c r="AM11" s="127"/>
      <c r="AN11" s="127" t="s">
        <v>946</v>
      </c>
      <c r="AO11" s="128">
        <f>IF(AS11="","",AO$3)</f>
        <v>43809</v>
      </c>
      <c r="AP11" s="129" t="str">
        <f>IF(AS11="","",AO$1)</f>
        <v>Rinne I</v>
      </c>
      <c r="AQ11" s="130">
        <f>IF(AS11="","",AO$2)</f>
        <v>43622</v>
      </c>
      <c r="AR11" s="130">
        <f>IF(AS11="","",AO$3)</f>
        <v>43809</v>
      </c>
      <c r="AS11" s="132" t="str">
        <f>IF(AZ11="","",IF(ISNUMBER(SEARCH(":",AZ11)),MID(AZ11,FIND(":",AZ11)+2,FIND("(",AZ11)-FIND(":",AZ11)-3),LEFT(AZ11,FIND("(",AZ11)-2)))</f>
        <v>Antti Rinne</v>
      </c>
      <c r="AT11" s="133" t="str">
        <f>IF(AZ11="","",MID(AZ11,FIND("(",AZ11)+1,4))</f>
        <v>1962</v>
      </c>
      <c r="AU11" s="134" t="str">
        <f>IF(ISNUMBER(SEARCH("*female*",AZ11)),"female",IF(ISNUMBER(SEARCH("*male*",AZ11)),"male",""))</f>
        <v>male</v>
      </c>
      <c r="AV11" s="135" t="str">
        <f>IF(AZ11="","",IF(ISERROR(MID(AZ11,FIND("male,",AZ11)+6,(FIND(")",AZ11)-(FIND("male,",AZ11)+6))))=TRUE,"missing/error",MID(AZ11,FIND("male,",AZ11)+6,(FIND(")",AZ11)-(FIND("male,",AZ11)+6)))))</f>
        <v>fi_sdp01</v>
      </c>
      <c r="AW11" s="136" t="str">
        <f>IF(AS11="","",(MID(AS11,(SEARCH("^^",SUBSTITUTE(AS11," ","^^",LEN(AS11)-LEN(SUBSTITUTE(AS11," ","")))))+1,99)&amp;"_"&amp;LEFT(AS11,FIND(" ",AS11)-1)&amp;"_"&amp;AT11))</f>
        <v>Rinne_Antti_1962</v>
      </c>
      <c r="AX11" s="76"/>
      <c r="AY11" s="127"/>
      <c r="AZ11" s="127" t="s">
        <v>1055</v>
      </c>
      <c r="BA11" s="128">
        <f>IF(BE11="","",BA$3)</f>
        <v>43830</v>
      </c>
      <c r="BB11" s="129" t="str">
        <f>IF(BE11="","",BA$1)</f>
        <v>Marin I</v>
      </c>
      <c r="BC11" s="130">
        <f>IF(BE11="","",BA$2)</f>
        <v>43809</v>
      </c>
      <c r="BD11" s="130">
        <f>IF(BE11="","",BA$3)</f>
        <v>43830</v>
      </c>
      <c r="BE11" s="132" t="str">
        <f>IF(BL11="","",IF(ISNUMBER(SEARCH(":",BL11)),MID(BL11,FIND(":",BL11)+2,FIND("(",BL11)-FIND(":",BL11)-3),LEFT(BL11,FIND("(",BL11)-2)))</f>
        <v>Sanna Marin</v>
      </c>
      <c r="BF11" s="133" t="str">
        <f>IF(BL11="","",MID(BL11,FIND("(",BL11)+1,4))</f>
        <v>1985</v>
      </c>
      <c r="BG11" s="134" t="str">
        <f>IF(ISNUMBER(SEARCH("*female*",BL11)),"female",IF(ISNUMBER(SEARCH("*male*",BL11)),"male",""))</f>
        <v>female</v>
      </c>
      <c r="BH11" s="135" t="str">
        <f>IF(BL11="","",IF(ISERROR(MID(BL11,FIND("male,",BL11)+6,(FIND(")",BL11)-(FIND("male,",BL11)+6))))=TRUE,"missing/error",MID(BL11,FIND("male,",BL11)+6,(FIND(")",BL11)-(FIND("male,",BL11)+6)))))</f>
        <v>fi_sdp01</v>
      </c>
      <c r="BI11" s="136" t="str">
        <f>IF(BE11="","",(MID(BE11,(SEARCH("^^",SUBSTITUTE(BE11," ","^^",LEN(BE11)-LEN(SUBSTITUTE(BE11," ","")))))+1,99)&amp;"_"&amp;LEFT(BE11,FIND(" ",BE11)-1)&amp;"_"&amp;BF11))</f>
        <v>Marin_Sanna_1985</v>
      </c>
      <c r="BJ11" s="76"/>
      <c r="BK11" s="127"/>
      <c r="BL11" s="127" t="s">
        <v>1063</v>
      </c>
      <c r="BM11" s="128" t="str">
        <f>IF(BQ11="","",BM$3)</f>
        <v/>
      </c>
      <c r="BN11" s="129" t="str">
        <f>IF(BQ11="","",BM$1)</f>
        <v/>
      </c>
      <c r="BO11" s="130" t="str">
        <f>IF(BQ11="","",BM$2)</f>
        <v/>
      </c>
      <c r="BP11" s="130" t="str">
        <f>IF(BQ11="","",BM$3)</f>
        <v/>
      </c>
      <c r="BQ11" s="132" t="str">
        <f>IF(BX11="","",IF(ISNUMBER(SEARCH(":",BX11)),MID(BX11,FIND(":",BX11)+2,FIND("(",BX11)-FIND(":",BX11)-3),LEFT(BX11,FIND("(",BX11)-2)))</f>
        <v/>
      </c>
      <c r="BR11" s="133" t="str">
        <f>IF(BX11="","",MID(BX11,FIND("(",BX11)+1,4))</f>
        <v/>
      </c>
      <c r="BS11" s="134" t="str">
        <f>IF(ISNUMBER(SEARCH("*female*",BX11)),"female",IF(ISNUMBER(SEARCH("*male*",BX11)),"male",""))</f>
        <v/>
      </c>
      <c r="BT11" s="135" t="str">
        <f>IF(BX11="","",IF(ISERROR(MID(BX11,FIND("male,",BX11)+6,(FIND(")",BX11)-(FIND("male,",BX11)+6))))=TRUE,"missing/error",MID(BX11,FIND("male,",BX11)+6,(FIND(")",BX11)-(FIND("male,",BX11)+6)))))</f>
        <v/>
      </c>
      <c r="BU11" s="136" t="str">
        <f>IF(BQ11="","",(MID(BQ11,(SEARCH("^^",SUBSTITUTE(BQ11," ","^^",LEN(BQ11)-LEN(SUBSTITUTE(BQ11," ","")))))+1,99)&amp;"_"&amp;LEFT(BQ11,FIND(" ",BQ11)-1)&amp;"_"&amp;BR11))</f>
        <v/>
      </c>
      <c r="BV11" s="76"/>
      <c r="BW11" s="127"/>
      <c r="BX11" s="127"/>
      <c r="BY11" s="128" t="str">
        <f>IF(CC11="","",BY$3)</f>
        <v/>
      </c>
      <c r="BZ11" s="129" t="str">
        <f>IF(CC11="","",BY$1)</f>
        <v/>
      </c>
      <c r="CA11" s="130" t="str">
        <f>IF(CC11="","",BY$2)</f>
        <v/>
      </c>
      <c r="CB11" s="130" t="str">
        <f>IF(CC11="","",BY$3)</f>
        <v/>
      </c>
      <c r="CC11" s="132" t="str">
        <f>IF(CJ11="","",IF(ISNUMBER(SEARCH(":",CJ11)),MID(CJ11,FIND(":",CJ11)+2,FIND("(",CJ11)-FIND(":",CJ11)-3),LEFT(CJ11,FIND("(",CJ11)-2)))</f>
        <v/>
      </c>
      <c r="CD11" s="133" t="str">
        <f>IF(CJ11="","",MID(CJ11,FIND("(",CJ11)+1,4))</f>
        <v/>
      </c>
      <c r="CE11" s="134" t="str">
        <f>IF(ISNUMBER(SEARCH("*female*",CJ11)),"female",IF(ISNUMBER(SEARCH("*male*",CJ11)),"male",""))</f>
        <v/>
      </c>
      <c r="CF11" s="135" t="str">
        <f>IF(CJ11="","",IF(ISERROR(MID(CJ11,FIND("male,",CJ11)+6,(FIND(")",CJ11)-(FIND("male,",CJ11)+6))))=TRUE,"missing/error",MID(CJ11,FIND("male,",CJ11)+6,(FIND(")",CJ11)-(FIND("male,",CJ11)+6)))))</f>
        <v/>
      </c>
      <c r="CG11" s="136" t="str">
        <f>IF(CC11="","",(MID(CC11,(SEARCH("^^",SUBSTITUTE(CC11," ","^^",LEN(CC11)-LEN(SUBSTITUTE(CC11," ","")))))+1,99)&amp;"_"&amp;LEFT(CC11,FIND(" ",CC11)-1)&amp;"_"&amp;CD11))</f>
        <v/>
      </c>
      <c r="CH11" s="76"/>
      <c r="CI11" s="127"/>
      <c r="CJ11" s="127"/>
      <c r="CK11" s="128" t="str">
        <f>IF(CO11="","",CK$3)</f>
        <v/>
      </c>
      <c r="CL11" s="129" t="str">
        <f>IF(CO11="","",CK$1)</f>
        <v/>
      </c>
      <c r="CM11" s="130" t="str">
        <f>IF(CO11="","",CK$2)</f>
        <v/>
      </c>
      <c r="CN11" s="130" t="str">
        <f>IF(CO11="","",CK$3)</f>
        <v/>
      </c>
      <c r="CO11" s="132" t="str">
        <f>IF(CV11="","",IF(ISNUMBER(SEARCH(":",CV11)),MID(CV11,FIND(":",CV11)+2,FIND("(",CV11)-FIND(":",CV11)-3),LEFT(CV11,FIND("(",CV11)-2)))</f>
        <v/>
      </c>
      <c r="CP11" s="133" t="str">
        <f>IF(CV11="","",MID(CV11,FIND("(",CV11)+1,4))</f>
        <v/>
      </c>
      <c r="CQ11" s="134" t="str">
        <f>IF(ISNUMBER(SEARCH("*female*",CV11)),"female",IF(ISNUMBER(SEARCH("*male*",CV11)),"male",""))</f>
        <v/>
      </c>
      <c r="CR11" s="135" t="str">
        <f>IF(CV11="","",IF(ISERROR(MID(CV11,FIND("male,",CV11)+6,(FIND(")",CV11)-(FIND("male,",CV11)+6))))=TRUE,"missing/error",MID(CV11,FIND("male,",CV11)+6,(FIND(")",CV11)-(FIND("male,",CV11)+6)))))</f>
        <v/>
      </c>
      <c r="CS11" s="136" t="str">
        <f>IF(CO11="","",(MID(CO11,(SEARCH("^^",SUBSTITUTE(CO11," ","^^",LEN(CO11)-LEN(SUBSTITUTE(CO11," ","")))))+1,99)&amp;"_"&amp;LEFT(CO11,FIND(" ",CO11)-1)&amp;"_"&amp;CP11))</f>
        <v/>
      </c>
      <c r="CT11" s="76"/>
      <c r="CU11" s="127"/>
      <c r="CV11" s="127"/>
      <c r="CW11" s="128" t="str">
        <f>IF(DA11="","",CW$3)</f>
        <v/>
      </c>
      <c r="CX11" s="129" t="str">
        <f>IF(DA11="","",CW$1)</f>
        <v/>
      </c>
      <c r="CY11" s="130" t="str">
        <f>IF(DA11="","",CW$2)</f>
        <v/>
      </c>
      <c r="CZ11" s="130" t="str">
        <f>IF(DA11="","",CW$3)</f>
        <v/>
      </c>
      <c r="DA11" s="132" t="str">
        <f>IF(DH11="","",IF(ISNUMBER(SEARCH(":",DH11)),MID(DH11,FIND(":",DH11)+2,FIND("(",DH11)-FIND(":",DH11)-3),LEFT(DH11,FIND("(",DH11)-2)))</f>
        <v/>
      </c>
      <c r="DB11" s="133" t="str">
        <f>IF(DH11="","",MID(DH11,FIND("(",DH11)+1,4))</f>
        <v/>
      </c>
      <c r="DC11" s="134" t="str">
        <f>IF(ISNUMBER(SEARCH("*female*",DH11)),"female",IF(ISNUMBER(SEARCH("*male*",DH11)),"male",""))</f>
        <v/>
      </c>
      <c r="DD11" s="135" t="str">
        <f>IF(DH11="","",IF(ISERROR(MID(DH11,FIND("male,",DH11)+6,(FIND(")",DH11)-(FIND("male,",DH11)+6))))=TRUE,"missing/error",MID(DH11,FIND("male,",DH11)+6,(FIND(")",DH11)-(FIND("male,",DH11)+6)))))</f>
        <v/>
      </c>
      <c r="DE11" s="136" t="str">
        <f>IF(DA11="","",(MID(DA11,(SEARCH("^^",SUBSTITUTE(DA11," ","^^",LEN(DA11)-LEN(SUBSTITUTE(DA11," ","")))))+1,99)&amp;"_"&amp;LEFT(DA11,FIND(" ",DA11)-1)&amp;"_"&amp;DB11))</f>
        <v/>
      </c>
      <c r="DF11" s="76"/>
      <c r="DG11" s="127"/>
      <c r="DH11" s="127"/>
      <c r="DI11" s="128" t="str">
        <f>IF(DM11="","",DI$3)</f>
        <v/>
      </c>
      <c r="DJ11" s="129" t="str">
        <f>IF(DM11="","",DI$1)</f>
        <v/>
      </c>
      <c r="DK11" s="130" t="str">
        <f>IF(DM11="","",DI$2)</f>
        <v/>
      </c>
      <c r="DL11" s="130" t="str">
        <f>IF(DM11="","",DI$3)</f>
        <v/>
      </c>
      <c r="DM11" s="132" t="str">
        <f>IF(DT11="","",IF(ISNUMBER(SEARCH(":",DT11)),MID(DT11,FIND(":",DT11)+2,FIND("(",DT11)-FIND(":",DT11)-3),LEFT(DT11,FIND("(",DT11)-2)))</f>
        <v/>
      </c>
      <c r="DN11" s="133" t="str">
        <f>IF(DT11="","",MID(DT11,FIND("(",DT11)+1,4))</f>
        <v/>
      </c>
      <c r="DO11" s="134" t="str">
        <f>IF(ISNUMBER(SEARCH("*female*",DT11)),"female",IF(ISNUMBER(SEARCH("*male*",DT11)),"male",""))</f>
        <v/>
      </c>
      <c r="DP11" s="135" t="str">
        <f>IF(DT11="","",IF(ISERROR(MID(DT11,FIND("male,",DT11)+6,(FIND(")",DT11)-(FIND("male,",DT11)+6))))=TRUE,"missing/error",MID(DT11,FIND("male,",DT11)+6,(FIND(")",DT11)-(FIND("male,",DT11)+6)))))</f>
        <v/>
      </c>
      <c r="DQ11" s="136" t="str">
        <f>IF(DM11="","",(MID(DM11,(SEARCH("^^",SUBSTITUTE(DM11," ","^^",LEN(DM11)-LEN(SUBSTITUTE(DM11," ","")))))+1,99)&amp;"_"&amp;LEFT(DM11,FIND(" ",DM11)-1)&amp;"_"&amp;DN11))</f>
        <v/>
      </c>
      <c r="DR11" s="76"/>
      <c r="DS11" s="127"/>
      <c r="DT11" s="127"/>
      <c r="DU11" s="128" t="str">
        <f>IF(DY11="","",DU$3)</f>
        <v/>
      </c>
      <c r="DV11" s="129" t="str">
        <f>IF(DY11="","",DU$1)</f>
        <v/>
      </c>
      <c r="DW11" s="130" t="str">
        <f>IF(DY11="","",DU$2)</f>
        <v/>
      </c>
      <c r="DX11" s="130" t="str">
        <f>IF(DY11="","",DU$3)</f>
        <v/>
      </c>
      <c r="DY11" s="132" t="str">
        <f>IF(EF11="","",IF(ISNUMBER(SEARCH(":",EF11)),MID(EF11,FIND(":",EF11)+2,FIND("(",EF11)-FIND(":",EF11)-3),LEFT(EF11,FIND("(",EF11)-2)))</f>
        <v/>
      </c>
      <c r="DZ11" s="133" t="str">
        <f>IF(EF11="","",MID(EF11,FIND("(",EF11)+1,4))</f>
        <v/>
      </c>
      <c r="EA11" s="134" t="str">
        <f>IF(ISNUMBER(SEARCH("*female*",EF11)),"female",IF(ISNUMBER(SEARCH("*male*",EF11)),"male",""))</f>
        <v/>
      </c>
      <c r="EB11" s="135" t="str">
        <f>IF(EF11="","",IF(ISERROR(MID(EF11,FIND("male,",EF11)+6,(FIND(")",EF11)-(FIND("male,",EF11)+6))))=TRUE,"missing/error",MID(EF11,FIND("male,",EF11)+6,(FIND(")",EF11)-(FIND("male,",EF11)+6)))))</f>
        <v/>
      </c>
      <c r="EC11" s="136" t="str">
        <f>IF(DY11="","",(MID(DY11,(SEARCH("^^",SUBSTITUTE(DY11," ","^^",LEN(DY11)-LEN(SUBSTITUTE(DY11," ","")))))+1,99)&amp;"_"&amp;LEFT(DY11,FIND(" ",DY11)-1)&amp;"_"&amp;DZ11))</f>
        <v/>
      </c>
      <c r="ED11" s="76"/>
      <c r="EE11" s="127"/>
      <c r="EF11" s="127"/>
      <c r="EG11" s="128" t="str">
        <f>IF(EK11="","",EG$3)</f>
        <v/>
      </c>
      <c r="EH11" s="129" t="str">
        <f>IF(EK11="","",EG$1)</f>
        <v/>
      </c>
      <c r="EI11" s="130" t="str">
        <f>IF(EK11="","",EG$2)</f>
        <v/>
      </c>
      <c r="EJ11" s="130" t="str">
        <f>IF(EK11="","",EG$3)</f>
        <v/>
      </c>
      <c r="EK11" s="132" t="str">
        <f>IF(ER11="","",IF(ISNUMBER(SEARCH(":",ER11)),MID(ER11,FIND(":",ER11)+2,FIND("(",ER11)-FIND(":",ER11)-3),LEFT(ER11,FIND("(",ER11)-2)))</f>
        <v/>
      </c>
      <c r="EL11" s="133" t="str">
        <f>IF(ER11="","",MID(ER11,FIND("(",ER11)+1,4))</f>
        <v/>
      </c>
      <c r="EM11" s="134" t="str">
        <f>IF(ISNUMBER(SEARCH("*female*",ER11)),"female",IF(ISNUMBER(SEARCH("*male*",ER11)),"male",""))</f>
        <v/>
      </c>
      <c r="EN11" s="135" t="str">
        <f>IF(ER11="","",IF(ISERROR(MID(ER11,FIND("male,",ER11)+6,(FIND(")",ER11)-(FIND("male,",ER11)+6))))=TRUE,"missing/error",MID(ER11,FIND("male,",ER11)+6,(FIND(")",ER11)-(FIND("male,",ER11)+6)))))</f>
        <v/>
      </c>
      <c r="EO11" s="136" t="str">
        <f>IF(EK11="","",(MID(EK11,(SEARCH("^^",SUBSTITUTE(EK11," ","^^",LEN(EK11)-LEN(SUBSTITUTE(EK11," ","")))))+1,99)&amp;"_"&amp;LEFT(EK11,FIND(" ",EK11)-1)&amp;"_"&amp;EL11))</f>
        <v/>
      </c>
      <c r="EP11" s="76"/>
      <c r="EQ11" s="127"/>
      <c r="ER11" s="127"/>
      <c r="ES11" s="128" t="str">
        <f>IF(EW11="","",ES$3)</f>
        <v/>
      </c>
      <c r="ET11" s="129" t="str">
        <f>IF(EW11="","",ES$1)</f>
        <v/>
      </c>
      <c r="EU11" s="130" t="str">
        <f>IF(EW11="","",ES$2)</f>
        <v/>
      </c>
      <c r="EV11" s="130" t="str">
        <f>IF(EW11="","",ES$3)</f>
        <v/>
      </c>
      <c r="EW11" s="132" t="str">
        <f>IF(FD11="","",IF(ISNUMBER(SEARCH(":",FD11)),MID(FD11,FIND(":",FD11)+2,FIND("(",FD11)-FIND(":",FD11)-3),LEFT(FD11,FIND("(",FD11)-2)))</f>
        <v/>
      </c>
      <c r="EX11" s="133" t="str">
        <f>IF(FD11="","",MID(FD11,FIND("(",FD11)+1,4))</f>
        <v/>
      </c>
      <c r="EY11" s="134" t="str">
        <f>IF(ISNUMBER(SEARCH("*female*",FD11)),"female",IF(ISNUMBER(SEARCH("*male*",FD11)),"male",""))</f>
        <v/>
      </c>
      <c r="EZ11" s="135" t="str">
        <f>IF(FD11="","",IF(ISERROR(MID(FD11,FIND("male,",FD11)+6,(FIND(")",FD11)-(FIND("male,",FD11)+6))))=TRUE,"missing/error",MID(FD11,FIND("male,",FD11)+6,(FIND(")",FD11)-(FIND("male,",FD11)+6)))))</f>
        <v/>
      </c>
      <c r="FA11" s="136" t="str">
        <f>IF(EW11="","",(MID(EW11,(SEARCH("^^",SUBSTITUTE(EW11," ","^^",LEN(EW11)-LEN(SUBSTITUTE(EW11," ","")))))+1,99)&amp;"_"&amp;LEFT(EW11,FIND(" ",EW11)-1)&amp;"_"&amp;EX11))</f>
        <v/>
      </c>
      <c r="FB11" s="76"/>
      <c r="FC11" s="127"/>
      <c r="FD11" s="127"/>
      <c r="FE11" s="128" t="str">
        <f>IF(FI11="","",FE$3)</f>
        <v/>
      </c>
      <c r="FF11" s="129" t="str">
        <f>IF(FI11="","",FE$1)</f>
        <v/>
      </c>
      <c r="FG11" s="130" t="str">
        <f>IF(FI11="","",FE$2)</f>
        <v/>
      </c>
      <c r="FH11" s="130" t="str">
        <f>IF(FI11="","",FE$3)</f>
        <v/>
      </c>
      <c r="FI11" s="132" t="str">
        <f>IF(FP11="","",IF(ISNUMBER(SEARCH(":",FP11)),MID(FP11,FIND(":",FP11)+2,FIND("(",FP11)-FIND(":",FP11)-3),LEFT(FP11,FIND("(",FP11)-2)))</f>
        <v/>
      </c>
      <c r="FJ11" s="133" t="str">
        <f>IF(FP11="","",MID(FP11,FIND("(",FP11)+1,4))</f>
        <v/>
      </c>
      <c r="FK11" s="134" t="str">
        <f>IF(ISNUMBER(SEARCH("*female*",FP11)),"female",IF(ISNUMBER(SEARCH("*male*",FP11)),"male",""))</f>
        <v/>
      </c>
      <c r="FL11" s="135" t="str">
        <f>IF(FP11="","",IF(ISERROR(MID(FP11,FIND("male,",FP11)+6,(FIND(")",FP11)-(FIND("male,",FP11)+6))))=TRUE,"missing/error",MID(FP11,FIND("male,",FP11)+6,(FIND(")",FP11)-(FIND("male,",FP11)+6)))))</f>
        <v/>
      </c>
      <c r="FM11" s="136" t="str">
        <f>IF(FI11="","",(MID(FI11,(SEARCH("^^",SUBSTITUTE(FI11," ","^^",LEN(FI11)-LEN(SUBSTITUTE(FI11," ","")))))+1,99)&amp;"_"&amp;LEFT(FI11,FIND(" ",FI11)-1)&amp;"_"&amp;FJ11))</f>
        <v/>
      </c>
      <c r="FN11" s="76"/>
      <c r="FO11" s="127"/>
      <c r="FP11" s="127"/>
      <c r="FQ11" s="128" t="str">
        <f>IF(FU11="","",#REF!)</f>
        <v/>
      </c>
      <c r="FR11" s="129" t="str">
        <f>IF(FU11="","",FQ$1)</f>
        <v/>
      </c>
      <c r="FS11" s="130" t="str">
        <f>IF(FU11="","",FQ$2)</f>
        <v/>
      </c>
      <c r="FT11" s="130" t="str">
        <f>IF(FU11="","",FQ$3)</f>
        <v/>
      </c>
      <c r="FU11" s="132" t="str">
        <f>IF(GB11="","",IF(ISNUMBER(SEARCH(":",GB11)),MID(GB11,FIND(":",GB11)+2,FIND("(",GB11)-FIND(":",GB11)-3),LEFT(GB11,FIND("(",GB11)-2)))</f>
        <v/>
      </c>
      <c r="FV11" s="133" t="str">
        <f>IF(GB11="","",MID(GB11,FIND("(",GB11)+1,4))</f>
        <v/>
      </c>
      <c r="FW11" s="134" t="str">
        <f>IF(ISNUMBER(SEARCH("*female*",GB11)),"female",IF(ISNUMBER(SEARCH("*male*",GB11)),"male",""))</f>
        <v/>
      </c>
      <c r="FX11" s="135" t="str">
        <f>IF(GB11="","",IF(ISERROR(MID(GB11,FIND("male,",GB11)+6,(FIND(")",GB11)-(FIND("male,",GB11)+6))))=TRUE,"missing/error",MID(GB11,FIND("male,",GB11)+6,(FIND(")",GB11)-(FIND("male,",GB11)+6)))))</f>
        <v/>
      </c>
      <c r="FY11" s="136" t="str">
        <f>IF(FU11="","",(MID(FU11,(SEARCH("^^",SUBSTITUTE(FU11," ","^^",LEN(FU11)-LEN(SUBSTITUTE(FU11," ","")))))+1,99)&amp;"_"&amp;LEFT(FU11,FIND(" ",FU11)-1)&amp;"_"&amp;FV11))</f>
        <v/>
      </c>
      <c r="FZ11" s="76"/>
      <c r="GA11" s="127"/>
      <c r="GB11" s="127"/>
      <c r="GC11" s="128" t="str">
        <f>IF(GG11="","",GC$3)</f>
        <v/>
      </c>
      <c r="GD11" s="129" t="str">
        <f>IF(GG11="","",GC$1)</f>
        <v/>
      </c>
      <c r="GE11" s="130" t="str">
        <f>IF(GG11="","",GC$2)</f>
        <v/>
      </c>
      <c r="GF11" s="130" t="str">
        <f>IF(GG11="","",GC$3)</f>
        <v/>
      </c>
      <c r="GG11" s="132" t="str">
        <f>IF(GN11="","",IF(ISNUMBER(SEARCH(":",GN11)),MID(GN11,FIND(":",GN11)+2,FIND("(",GN11)-FIND(":",GN11)-3),LEFT(GN11,FIND("(",GN11)-2)))</f>
        <v/>
      </c>
      <c r="GH11" s="133" t="str">
        <f>IF(GN11="","",MID(GN11,FIND("(",GN11)+1,4))</f>
        <v/>
      </c>
      <c r="GI11" s="134" t="str">
        <f>IF(ISNUMBER(SEARCH("*female*",GN11)),"female",IF(ISNUMBER(SEARCH("*male*",GN11)),"male",""))</f>
        <v/>
      </c>
      <c r="GJ11" s="135" t="str">
        <f>IF(GN11="","",IF(ISERROR(MID(GN11,FIND("male,",GN11)+6,(FIND(")",GN11)-(FIND("male,",GN11)+6))))=TRUE,"missing/error",MID(GN11,FIND("male,",GN11)+6,(FIND(")",GN11)-(FIND("male,",GN11)+6)))))</f>
        <v/>
      </c>
      <c r="GK11" s="136" t="str">
        <f>IF(GG11="","",(MID(GG11,(SEARCH("^^",SUBSTITUTE(GG11," ","^^",LEN(GG11)-LEN(SUBSTITUTE(GG11," ","")))))+1,99)&amp;"_"&amp;LEFT(GG11,FIND(" ",GG11)-1)&amp;"_"&amp;GH11))</f>
        <v/>
      </c>
      <c r="GL11" s="76"/>
      <c r="GM11" s="127"/>
      <c r="GN11" s="127" t="s">
        <v>287</v>
      </c>
      <c r="GO11" s="128" t="str">
        <f>IF(GS11="","",GO$3)</f>
        <v/>
      </c>
      <c r="GP11" s="129" t="str">
        <f>IF(GS11="","",GO$1)</f>
        <v/>
      </c>
      <c r="GQ11" s="130" t="str">
        <f>IF(GS11="","",GO$2)</f>
        <v/>
      </c>
      <c r="GR11" s="130" t="str">
        <f>IF(GS11="","",GO$3)</f>
        <v/>
      </c>
      <c r="GS11" s="132" t="str">
        <f>IF(GZ11="","",IF(ISNUMBER(SEARCH(":",GZ11)),MID(GZ11,FIND(":",GZ11)+2,FIND("(",GZ11)-FIND(":",GZ11)-3),LEFT(GZ11,FIND("(",GZ11)-2)))</f>
        <v/>
      </c>
      <c r="GT11" s="133" t="str">
        <f>IF(GZ11="","",MID(GZ11,FIND("(",GZ11)+1,4))</f>
        <v/>
      </c>
      <c r="GU11" s="134" t="str">
        <f>IF(ISNUMBER(SEARCH("*female*",GZ11)),"female",IF(ISNUMBER(SEARCH("*male*",GZ11)),"male",""))</f>
        <v/>
      </c>
      <c r="GV11" s="135" t="str">
        <f>IF(GZ11="","",IF(ISERROR(MID(GZ11,FIND("male,",GZ11)+6,(FIND(")",GZ11)-(FIND("male,",GZ11)+6))))=TRUE,"missing/error",MID(GZ11,FIND("male,",GZ11)+6,(FIND(")",GZ11)-(FIND("male,",GZ11)+6)))))</f>
        <v/>
      </c>
      <c r="GW11" s="136" t="str">
        <f>IF(GS11="","",(MID(GS11,(SEARCH("^^",SUBSTITUTE(GS11," ","^^",LEN(GS11)-LEN(SUBSTITUTE(GS11," ","")))))+1,99)&amp;"_"&amp;LEFT(GS11,FIND(" ",GS11)-1)&amp;"_"&amp;GT11))</f>
        <v/>
      </c>
      <c r="GX11" s="76"/>
      <c r="GY11" s="127"/>
      <c r="GZ11" s="127"/>
      <c r="HA11" s="128" t="str">
        <f>IF(HE11="","",HA$3)</f>
        <v/>
      </c>
      <c r="HB11" s="129" t="str">
        <f>IF(HE11="","",HA$1)</f>
        <v/>
      </c>
      <c r="HC11" s="130" t="str">
        <f>IF(HE11="","",HA$2)</f>
        <v/>
      </c>
      <c r="HD11" s="130" t="str">
        <f>IF(HE11="","",HA$3)</f>
        <v/>
      </c>
      <c r="HE11" s="132" t="str">
        <f>IF(HL11="","",IF(ISNUMBER(SEARCH(":",HL11)),MID(HL11,FIND(":",HL11)+2,FIND("(",HL11)-FIND(":",HL11)-3),LEFT(HL11,FIND("(",HL11)-2)))</f>
        <v/>
      </c>
      <c r="HF11" s="133" t="str">
        <f>IF(HL11="","",MID(HL11,FIND("(",HL11)+1,4))</f>
        <v/>
      </c>
      <c r="HG11" s="134" t="str">
        <f>IF(ISNUMBER(SEARCH("*female*",HL11)),"female",IF(ISNUMBER(SEARCH("*male*",HL11)),"male",""))</f>
        <v/>
      </c>
      <c r="HH11" s="135" t="str">
        <f>IF(HL11="","",IF(ISERROR(MID(HL11,FIND("male,",HL11)+6,(FIND(")",HL11)-(FIND("male,",HL11)+6))))=TRUE,"missing/error",MID(HL11,FIND("male,",HL11)+6,(FIND(")",HL11)-(FIND("male,",HL11)+6)))))</f>
        <v/>
      </c>
      <c r="HI11" s="136" t="str">
        <f>IF(HE11="","",(MID(HE11,(SEARCH("^^",SUBSTITUTE(HE11," ","^^",LEN(HE11)-LEN(SUBSTITUTE(HE11," ","")))))+1,99)&amp;"_"&amp;LEFT(HE11,FIND(" ",HE11)-1)&amp;"_"&amp;HF11))</f>
        <v/>
      </c>
      <c r="HJ11" s="76"/>
      <c r="HK11" s="127"/>
      <c r="HL11" s="127" t="s">
        <v>287</v>
      </c>
      <c r="HM11" s="128" t="str">
        <f>IF(HQ11="","",HM$3)</f>
        <v/>
      </c>
      <c r="HN11" s="129" t="str">
        <f>IF(HQ11="","",HM$1)</f>
        <v/>
      </c>
      <c r="HO11" s="130" t="str">
        <f>IF(HQ11="","",HM$2)</f>
        <v/>
      </c>
      <c r="HP11" s="130" t="str">
        <f>IF(HQ11="","",HM$3)</f>
        <v/>
      </c>
      <c r="HQ11" s="132" t="str">
        <f>IF(HX11="","",IF(ISNUMBER(SEARCH(":",HX11)),MID(HX11,FIND(":",HX11)+2,FIND("(",HX11)-FIND(":",HX11)-3),LEFT(HX11,FIND("(",HX11)-2)))</f>
        <v/>
      </c>
      <c r="HR11" s="133" t="str">
        <f>IF(HX11="","",MID(HX11,FIND("(",HX11)+1,4))</f>
        <v/>
      </c>
      <c r="HS11" s="134" t="str">
        <f>IF(ISNUMBER(SEARCH("*female*",HX11)),"female",IF(ISNUMBER(SEARCH("*male*",HX11)),"male",""))</f>
        <v/>
      </c>
      <c r="HT11" s="135" t="str">
        <f>IF(HX11="","",IF(ISERROR(MID(HX11,FIND("male,",HX11)+6,(FIND(")",HX11)-(FIND("male,",HX11)+6))))=TRUE,"missing/error",MID(HX11,FIND("male,",HX11)+6,(FIND(")",HX11)-(FIND("male,",HX11)+6)))))</f>
        <v/>
      </c>
      <c r="HU11" s="136" t="str">
        <f>IF(HQ11="","",(MID(HQ11,(SEARCH("^^",SUBSTITUTE(HQ11," ","^^",LEN(HQ11)-LEN(SUBSTITUTE(HQ11," ","")))))+1,99)&amp;"_"&amp;LEFT(HQ11,FIND(" ",HQ11)-1)&amp;"_"&amp;HR11))</f>
        <v/>
      </c>
      <c r="HV11" s="76"/>
      <c r="HW11" s="127"/>
      <c r="HX11" s="127"/>
      <c r="HY11" s="128" t="str">
        <f>IF(IC11="","",HY$3)</f>
        <v/>
      </c>
      <c r="HZ11" s="129" t="str">
        <f>IF(IC11="","",HY$1)</f>
        <v/>
      </c>
      <c r="IA11" s="130" t="str">
        <f>IF(IC11="","",HY$2)</f>
        <v/>
      </c>
      <c r="IB11" s="130" t="str">
        <f>IF(IC11="","",HY$3)</f>
        <v/>
      </c>
      <c r="IC11" s="132" t="str">
        <f>IF(IJ11="","",IF(ISNUMBER(SEARCH(":",IJ11)),MID(IJ11,FIND(":",IJ11)+2,FIND("(",IJ11)-FIND(":",IJ11)-3),LEFT(IJ11,FIND("(",IJ11)-2)))</f>
        <v/>
      </c>
      <c r="ID11" s="133" t="str">
        <f>IF(IJ11="","",MID(IJ11,FIND("(",IJ11)+1,4))</f>
        <v/>
      </c>
      <c r="IE11" s="134" t="str">
        <f>IF(ISNUMBER(SEARCH("*female*",IJ11)),"female",IF(ISNUMBER(SEARCH("*male*",IJ11)),"male",""))</f>
        <v/>
      </c>
      <c r="IF11" s="135" t="str">
        <f>IF(IJ11="","",IF(ISERROR(MID(IJ11,FIND("male,",IJ11)+6,(FIND(")",IJ11)-(FIND("male,",IJ11)+6))))=TRUE,"missing/error",MID(IJ11,FIND("male,",IJ11)+6,(FIND(")",IJ11)-(FIND("male,",IJ11)+6)))))</f>
        <v/>
      </c>
      <c r="IG11" s="136" t="str">
        <f>IF(IC11="","",(MID(IC11,(SEARCH("^^",SUBSTITUTE(IC11," ","^^",LEN(IC11)-LEN(SUBSTITUTE(IC11," ","")))))+1,99)&amp;"_"&amp;LEFT(IC11,FIND(" ",IC11)-1)&amp;"_"&amp;ID11))</f>
        <v/>
      </c>
      <c r="IH11" s="76"/>
      <c r="II11" s="127"/>
      <c r="IJ11" s="127"/>
      <c r="IK11" s="128" t="str">
        <f>IF(IO11="","",IK$3)</f>
        <v/>
      </c>
      <c r="IL11" s="129" t="str">
        <f>IF(IO11="","",IK$1)</f>
        <v/>
      </c>
      <c r="IM11" s="130" t="str">
        <f>IF(IO11="","",IK$2)</f>
        <v/>
      </c>
      <c r="IN11" s="130" t="str">
        <f>IF(IO11="","",IK$3)</f>
        <v/>
      </c>
      <c r="IO11" s="132" t="str">
        <f>IF(IV11="","",IF(ISNUMBER(SEARCH(":",IV11)),MID(IV11,FIND(":",IV11)+2,FIND("(",IV11)-FIND(":",IV11)-3),LEFT(IV11,FIND("(",IV11)-2)))</f>
        <v/>
      </c>
      <c r="IP11" s="133" t="str">
        <f>IF(IV11="","",MID(IV11,FIND("(",IV11)+1,4))</f>
        <v/>
      </c>
      <c r="IQ11" s="134" t="str">
        <f>IF(ISNUMBER(SEARCH("*female*",IV11)),"female",IF(ISNUMBER(SEARCH("*male*",IV11)),"male",""))</f>
        <v/>
      </c>
      <c r="IR11" s="135" t="str">
        <f>IF(IV11="","",IF(ISERROR(MID(IV11,FIND("male,",IV11)+6,(FIND(")",IV11)-(FIND("male,",IV11)+6))))=TRUE,"missing/error",MID(IV11,FIND("male,",IV11)+6,(FIND(")",IV11)-(FIND("male,",IV11)+6)))))</f>
        <v/>
      </c>
      <c r="IS11" s="136" t="str">
        <f>IF(IO11="","",(MID(IO11,(SEARCH("^^",SUBSTITUTE(IO11," ","^^",LEN(IO11)-LEN(SUBSTITUTE(IO11," ","")))))+1,99)&amp;"_"&amp;LEFT(IO11,FIND(" ",IO11)-1)&amp;"_"&amp;IP11))</f>
        <v/>
      </c>
      <c r="IT11" s="76"/>
      <c r="IU11" s="127"/>
      <c r="IV11" s="127"/>
      <c r="IW11" s="128" t="str">
        <f>IF(JA11="","",IW$3)</f>
        <v/>
      </c>
      <c r="IX11" s="129" t="str">
        <f>IF(JA11="","",IW$1)</f>
        <v/>
      </c>
      <c r="IY11" s="130" t="str">
        <f>IF(JA11="","",IW$2)</f>
        <v/>
      </c>
      <c r="IZ11" s="130" t="str">
        <f>IF(JA11="","",IW$3)</f>
        <v/>
      </c>
      <c r="JA11" s="132" t="str">
        <f>IF(JH11="","",IF(ISNUMBER(SEARCH(":",JH11)),MID(JH11,FIND(":",JH11)+2,FIND("(",JH11)-FIND(":",JH11)-3),LEFT(JH11,FIND("(",JH11)-2)))</f>
        <v/>
      </c>
      <c r="JB11" s="133" t="str">
        <f>IF(JH11="","",MID(JH11,FIND("(",JH11)+1,4))</f>
        <v/>
      </c>
      <c r="JC11" s="134" t="str">
        <f>IF(ISNUMBER(SEARCH("*female*",JH11)),"female",IF(ISNUMBER(SEARCH("*male*",JH11)),"male",""))</f>
        <v/>
      </c>
      <c r="JD11" s="135" t="str">
        <f>IF(JH11="","",IF(ISERROR(MID(JH11,FIND("male,",JH11)+6,(FIND(")",JH11)-(FIND("male,",JH11)+6))))=TRUE,"missing/error",MID(JH11,FIND("male,",JH11)+6,(FIND(")",JH11)-(FIND("male,",JH11)+6)))))</f>
        <v/>
      </c>
      <c r="JE11" s="136" t="str">
        <f>IF(JA11="","",(MID(JA11,(SEARCH("^^",SUBSTITUTE(JA11," ","^^",LEN(JA11)-LEN(SUBSTITUTE(JA11," ","")))))+1,99)&amp;"_"&amp;LEFT(JA11,FIND(" ",JA11)-1)&amp;"_"&amp;JB11))</f>
        <v/>
      </c>
      <c r="JF11" s="76"/>
      <c r="JG11" s="127"/>
      <c r="JH11" s="127"/>
      <c r="JI11" s="128" t="str">
        <f>IF(JM11="","",JI$3)</f>
        <v/>
      </c>
      <c r="JJ11" s="129" t="str">
        <f>IF(JM11="","",JI$1)</f>
        <v/>
      </c>
      <c r="JK11" s="130" t="str">
        <f>IF(JM11="","",JI$2)</f>
        <v/>
      </c>
      <c r="JL11" s="130" t="str">
        <f>IF(JM11="","",JI$3)</f>
        <v/>
      </c>
      <c r="JM11" s="132" t="str">
        <f>IF(JT11="","",IF(ISNUMBER(SEARCH(":",JT11)),MID(JT11,FIND(":",JT11)+2,FIND("(",JT11)-FIND(":",JT11)-3),LEFT(JT11,FIND("(",JT11)-2)))</f>
        <v/>
      </c>
      <c r="JN11" s="133" t="str">
        <f>IF(JT11="","",MID(JT11,FIND("(",JT11)+1,4))</f>
        <v/>
      </c>
      <c r="JO11" s="134" t="str">
        <f>IF(ISNUMBER(SEARCH("*female*",JT11)),"female",IF(ISNUMBER(SEARCH("*male*",JT11)),"male",""))</f>
        <v/>
      </c>
      <c r="JP11" s="135" t="str">
        <f>IF(JT11="","",IF(ISERROR(MID(JT11,FIND("male,",JT11)+6,(FIND(")",JT11)-(FIND("male,",JT11)+6))))=TRUE,"missing/error",MID(JT11,FIND("male,",JT11)+6,(FIND(")",JT11)-(FIND("male,",JT11)+6)))))</f>
        <v/>
      </c>
      <c r="JQ11" s="136" t="str">
        <f>IF(JM11="","",(MID(JM11,(SEARCH("^^",SUBSTITUTE(JM11," ","^^",LEN(JM11)-LEN(SUBSTITUTE(JM11," ","")))))+1,99)&amp;"_"&amp;LEFT(JM11,FIND(" ",JM11)-1)&amp;"_"&amp;JN11))</f>
        <v/>
      </c>
      <c r="JR11" s="76"/>
      <c r="JS11" s="127"/>
      <c r="JT11" s="127"/>
      <c r="JU11" s="128" t="str">
        <f>IF(JY11="","",JU$3)</f>
        <v/>
      </c>
      <c r="JV11" s="129" t="str">
        <f>IF(JY11="","",JU$1)</f>
        <v/>
      </c>
      <c r="JW11" s="130" t="str">
        <f>IF(JY11="","",JU$2)</f>
        <v/>
      </c>
      <c r="JX11" s="130" t="str">
        <f>IF(JY11="","",JU$3)</f>
        <v/>
      </c>
      <c r="JY11" s="132" t="str">
        <f>IF(KF11="","",IF(ISNUMBER(SEARCH(":",KF11)),MID(KF11,FIND(":",KF11)+2,FIND("(",KF11)-FIND(":",KF11)-3),LEFT(KF11,FIND("(",KF11)-2)))</f>
        <v/>
      </c>
      <c r="JZ11" s="133" t="str">
        <f>IF(KF11="","",MID(KF11,FIND("(",KF11)+1,4))</f>
        <v/>
      </c>
      <c r="KA11" s="134" t="str">
        <f>IF(ISNUMBER(SEARCH("*female*",KF11)),"female",IF(ISNUMBER(SEARCH("*male*",KF11)),"male",""))</f>
        <v/>
      </c>
      <c r="KB11" s="135" t="str">
        <f>IF(KF11="","",IF(ISERROR(MID(KF11,FIND("male,",KF11)+6,(FIND(")",KF11)-(FIND("male,",KF11)+6))))=TRUE,"missing/error",MID(KF11,FIND("male,",KF11)+6,(FIND(")",KF11)-(FIND("male,",KF11)+6)))))</f>
        <v/>
      </c>
      <c r="KC11" s="136" t="str">
        <f>IF(JY11="","",(MID(JY11,(SEARCH("^^",SUBSTITUTE(JY11," ","^^",LEN(JY11)-LEN(SUBSTITUTE(JY11," ","")))))+1,99)&amp;"_"&amp;LEFT(JY11,FIND(" ",JY11)-1)&amp;"_"&amp;JZ11))</f>
        <v/>
      </c>
      <c r="KD11" s="76"/>
      <c r="KE11" s="127"/>
      <c r="KF11" s="127"/>
    </row>
    <row r="12" spans="1:292" ht="13.5" customHeight="1">
      <c r="A12" s="84"/>
      <c r="B12" s="127" t="s">
        <v>637</v>
      </c>
      <c r="C12" s="76" t="s">
        <v>638</v>
      </c>
      <c r="D12" s="219" t="s">
        <v>704</v>
      </c>
      <c r="E12" s="128" t="str">
        <f t="shared" ref="E12:E113" si="0">IF(I12="","",E$3)</f>
        <v/>
      </c>
      <c r="F12" s="129" t="str">
        <f t="shared" ref="F12:F113" si="1">IF(I12="","",E$1)</f>
        <v/>
      </c>
      <c r="G12" s="130" t="str">
        <f t="shared" ref="G12:G113" si="2">IF(I12="","",E$2)</f>
        <v/>
      </c>
      <c r="H12" s="130" t="str">
        <f t="shared" ref="H12:H113" si="3">IF(I12="","",E$3)</f>
        <v/>
      </c>
      <c r="I12" s="132" t="str">
        <f t="shared" ref="I12:I113" si="4">IF(P12="","",IF(ISNUMBER(SEARCH(":",P12)),MID(P12,FIND(":",P12)+2,FIND("(",P12)-FIND(":",P12)-3),LEFT(P12,FIND("(",P12)-2)))</f>
        <v/>
      </c>
      <c r="J12" s="133" t="str">
        <f t="shared" ref="J12:J113" si="5">IF(P12="","",MID(P12,FIND("(",P12)+1,4))</f>
        <v/>
      </c>
      <c r="K12" s="134" t="str">
        <f t="shared" ref="K12:K113" si="6">IF(ISNUMBER(SEARCH("*female*",P12)),"female",IF(ISNUMBER(SEARCH("*male*",P12)),"male",""))</f>
        <v/>
      </c>
      <c r="L12" s="135" t="str">
        <f t="shared" ref="L12:L113" si="7">IF(P12="","",IF(ISERROR(MID(P12,FIND("male,",P12)+6,(FIND(")",P12)-(FIND("male,",P12)+6))))=TRUE,"missing/error",MID(P12,FIND("male,",P12)+6,(FIND(")",P12)-(FIND("male,",P12)+6)))))</f>
        <v/>
      </c>
      <c r="M12" s="136" t="str">
        <f t="shared" ref="M12:M113" si="8">IF(I12="","",(MID(I12,(SEARCH("^^",SUBSTITUTE(I12," ","^^",LEN(I12)-LEN(SUBSTITUTE(I12," ","")))))+1,99)&amp;"_"&amp;LEFT(I12,FIND(" ",I12)-1)&amp;"_"&amp;J12))</f>
        <v/>
      </c>
      <c r="O12" s="127"/>
      <c r="P12" s="219"/>
      <c r="Q12" s="128" t="str">
        <f t="shared" ref="Q12:Q113" si="9">IF(U12="","",Q$3)</f>
        <v/>
      </c>
      <c r="R12" s="129" t="str">
        <f t="shared" ref="R12:R113" si="10">IF(U12="","",Q$1)</f>
        <v/>
      </c>
      <c r="S12" s="130" t="str">
        <f t="shared" ref="S12:S113" si="11">IF(U12="","",Q$2)</f>
        <v/>
      </c>
      <c r="T12" s="130" t="str">
        <f t="shared" ref="T12:T113" si="12">IF(U12="","",Q$3)</f>
        <v/>
      </c>
      <c r="U12" s="132" t="str">
        <f t="shared" ref="U12:U113" si="13">IF(AB12="","",IF(ISNUMBER(SEARCH(":",AB12)),MID(AB12,FIND(":",AB12)+2,FIND("(",AB12)-FIND(":",AB12)-3),LEFT(AB12,FIND("(",AB12)-2)))</f>
        <v/>
      </c>
      <c r="V12" s="133" t="str">
        <f t="shared" ref="V12:V113" si="14">IF(AB12="","",MID(AB12,FIND("(",AB12)+1,4))</f>
        <v/>
      </c>
      <c r="W12" s="134" t="str">
        <f t="shared" ref="W12:W113" si="15">IF(ISNUMBER(SEARCH("*female*",AB12)),"female",IF(ISNUMBER(SEARCH("*male*",AB12)),"male",""))</f>
        <v/>
      </c>
      <c r="X12" s="135" t="s">
        <v>287</v>
      </c>
      <c r="Y12" s="136" t="str">
        <f t="shared" ref="Y12:Y113" si="16">IF(U12="","",(MID(U12,(SEARCH("^^",SUBSTITUTE(U12," ","^^",LEN(U12)-LEN(SUBSTITUTE(U12," ","")))))+1,99)&amp;"_"&amp;LEFT(U12,FIND(" ",U12)-1)&amp;"_"&amp;V12))</f>
        <v/>
      </c>
      <c r="AA12" s="127"/>
      <c r="AB12" s="127"/>
      <c r="AC12" s="128" t="str">
        <f t="shared" ref="AC12:AC113" si="17">IF(AG12="","",AC$3)</f>
        <v/>
      </c>
      <c r="AD12" s="129" t="str">
        <f t="shared" ref="AD12:AD113" si="18">IF(AG12="","",AC$1)</f>
        <v/>
      </c>
      <c r="AE12" s="130" t="str">
        <f t="shared" ref="AE12:AE113" si="19">IF(AG12="","",AC$2)</f>
        <v/>
      </c>
      <c r="AF12" s="130" t="str">
        <f t="shared" ref="AF12:AF113" si="20">IF(AG12="","",AC$3)</f>
        <v/>
      </c>
      <c r="AG12" s="132" t="str">
        <f t="shared" ref="AG12:AG113" si="21">IF(AN12="","",IF(ISNUMBER(SEARCH(":",AN12)),MID(AN12,FIND(":",AN12)+2,FIND("(",AN12)-FIND(":",AN12)-3),LEFT(AN12,FIND("(",AN12)-2)))</f>
        <v/>
      </c>
      <c r="AH12" s="133" t="str">
        <f t="shared" ref="AH12:AH113" si="22">IF(AN12="","",MID(AN12,FIND("(",AN12)+1,4))</f>
        <v/>
      </c>
      <c r="AI12" s="134" t="str">
        <f t="shared" ref="AI12:AI113" si="23">IF(ISNUMBER(SEARCH("*female*",AN12)),"female",IF(ISNUMBER(SEARCH("*male*",AN12)),"male",""))</f>
        <v/>
      </c>
      <c r="AJ12" s="135" t="str">
        <f t="shared" ref="AJ12:AJ113" si="24">IF(AN12="","",IF(ISERROR(MID(AN12,FIND("male,",AN12)+6,(FIND(")",AN12)-(FIND("male,",AN12)+6))))=TRUE,"missing/error",MID(AN12,FIND("male,",AN12)+6,(FIND(")",AN12)-(FIND("male,",AN12)+6)))))</f>
        <v/>
      </c>
      <c r="AK12" s="136" t="str">
        <f t="shared" ref="AK12:AK113" si="25">IF(AG12="","",(MID(AG12,(SEARCH("^^",SUBSTITUTE(AG12," ","^^",LEN(AG12)-LEN(SUBSTITUTE(AG12," ","")))))+1,99)&amp;"_"&amp;LEFT(AG12,FIND(" ",AG12)-1)&amp;"_"&amp;AH12))</f>
        <v/>
      </c>
      <c r="AM12" s="127"/>
      <c r="AN12" s="127"/>
      <c r="AO12" s="128" t="str">
        <f t="shared" ref="AO12:AO113" si="26">IF(AS12="","",AO$3)</f>
        <v/>
      </c>
      <c r="AP12" s="129" t="str">
        <f t="shared" ref="AP12:AP113" si="27">IF(AS12="","",AO$1)</f>
        <v/>
      </c>
      <c r="AQ12" s="130" t="str">
        <f t="shared" ref="AQ12:AQ113" si="28">IF(AS12="","",AO$2)</f>
        <v/>
      </c>
      <c r="AR12" s="130" t="str">
        <f t="shared" ref="AR12:AR113" si="29">IF(AS12="","",AO$3)</f>
        <v/>
      </c>
      <c r="AS12" s="132" t="str">
        <f t="shared" ref="AS12:AS113" si="30">IF(AZ12="","",IF(ISNUMBER(SEARCH(":",AZ12)),MID(AZ12,FIND(":",AZ12)+2,FIND("(",AZ12)-FIND(":",AZ12)-3),LEFT(AZ12,FIND("(",AZ12)-2)))</f>
        <v/>
      </c>
      <c r="AT12" s="133" t="str">
        <f t="shared" ref="AT12:AT113" si="31">IF(AZ12="","",MID(AZ12,FIND("(",AZ12)+1,4))</f>
        <v/>
      </c>
      <c r="AU12" s="134" t="str">
        <f t="shared" ref="AU12:AU113" si="32">IF(ISNUMBER(SEARCH("*female*",AZ12)),"female",IF(ISNUMBER(SEARCH("*male*",AZ12)),"male",""))</f>
        <v/>
      </c>
      <c r="AV12" s="135" t="str">
        <f t="shared" ref="AV12:AV113" si="33">IF(AZ12="","",IF(ISERROR(MID(AZ12,FIND("male,",AZ12)+6,(FIND(")",AZ12)-(FIND("male,",AZ12)+6))))=TRUE,"missing/error",MID(AZ12,FIND("male,",AZ12)+6,(FIND(")",AZ12)-(FIND("male,",AZ12)+6)))))</f>
        <v/>
      </c>
      <c r="AW12" s="136" t="str">
        <f t="shared" ref="AW12:AW113" si="34">IF(AS12="","",(MID(AS12,(SEARCH("^^",SUBSTITUTE(AS12," ","^^",LEN(AS12)-LEN(SUBSTITUTE(AS12," ","")))))+1,99)&amp;"_"&amp;LEFT(AS12,FIND(" ",AS12)-1)&amp;"_"&amp;AT12))</f>
        <v/>
      </c>
      <c r="AX12" s="76"/>
      <c r="AY12" s="127"/>
      <c r="AZ12" s="127"/>
      <c r="BA12" s="128" t="str">
        <f t="shared" ref="BA12:BA113" si="35">IF(BE12="","",BA$3)</f>
        <v/>
      </c>
      <c r="BB12" s="129" t="str">
        <f t="shared" ref="BB12:BB113" si="36">IF(BE12="","",BA$1)</f>
        <v/>
      </c>
      <c r="BC12" s="130" t="str">
        <f t="shared" ref="BC12:BC113" si="37">IF(BE12="","",BA$2)</f>
        <v/>
      </c>
      <c r="BD12" s="130" t="str">
        <f t="shared" ref="BD12:BD113" si="38">IF(BE12="","",BA$3)</f>
        <v/>
      </c>
      <c r="BE12" s="132" t="str">
        <f t="shared" ref="BE12:BE113" si="39">IF(BL12="","",IF(ISNUMBER(SEARCH(":",BL12)),MID(BL12,FIND(":",BL12)+2,FIND("(",BL12)-FIND(":",BL12)-3),LEFT(BL12,FIND("(",BL12)-2)))</f>
        <v/>
      </c>
      <c r="BF12" s="133" t="str">
        <f t="shared" ref="BF12:BF113" si="40">IF(BL12="","",MID(BL12,FIND("(",BL12)+1,4))</f>
        <v/>
      </c>
      <c r="BG12" s="134" t="str">
        <f t="shared" ref="BG12:BG113" si="41">IF(ISNUMBER(SEARCH("*female*",BL12)),"female",IF(ISNUMBER(SEARCH("*male*",BL12)),"male",""))</f>
        <v/>
      </c>
      <c r="BH12" s="135" t="str">
        <f t="shared" ref="BH12:BH113" si="42">IF(BL12="","",IF(ISERROR(MID(BL12,FIND("male,",BL12)+6,(FIND(")",BL12)-(FIND("male,",BL12)+6))))=TRUE,"missing/error",MID(BL12,FIND("male,",BL12)+6,(FIND(")",BL12)-(FIND("male,",BL12)+6)))))</f>
        <v/>
      </c>
      <c r="BI12" s="136" t="str">
        <f t="shared" ref="BI12:BI113" si="43">IF(BE12="","",(MID(BE12,(SEARCH("^^",SUBSTITUTE(BE12," ","^^",LEN(BE12)-LEN(SUBSTITUTE(BE12," ","")))))+1,99)&amp;"_"&amp;LEFT(BE12,FIND(" ",BE12)-1)&amp;"_"&amp;BF12))</f>
        <v/>
      </c>
      <c r="BJ12" s="76"/>
      <c r="BK12" s="127"/>
      <c r="BL12" s="127"/>
      <c r="BM12" s="128" t="str">
        <f t="shared" ref="BM12:BM113" si="44">IF(BQ12="","",BM$3)</f>
        <v/>
      </c>
      <c r="BN12" s="129" t="str">
        <f t="shared" ref="BN12:BN113" si="45">IF(BQ12="","",BM$1)</f>
        <v/>
      </c>
      <c r="BO12" s="130" t="str">
        <f t="shared" ref="BO12:BO113" si="46">IF(BQ12="","",BM$2)</f>
        <v/>
      </c>
      <c r="BP12" s="130" t="str">
        <f t="shared" ref="BP12:BP113" si="47">IF(BQ12="","",BM$3)</f>
        <v/>
      </c>
      <c r="BQ12" s="132" t="str">
        <f t="shared" ref="BQ12:BQ113" si="48">IF(BX12="","",IF(ISNUMBER(SEARCH(":",BX12)),MID(BX12,FIND(":",BX12)+2,FIND("(",BX12)-FIND(":",BX12)-3),LEFT(BX12,FIND("(",BX12)-2)))</f>
        <v/>
      </c>
      <c r="BR12" s="133" t="str">
        <f t="shared" ref="BR12:BR113" si="49">IF(BX12="","",MID(BX12,FIND("(",BX12)+1,4))</f>
        <v/>
      </c>
      <c r="BS12" s="134" t="str">
        <f t="shared" ref="BS12:BS113" si="50">IF(ISNUMBER(SEARCH("*female*",BX12)),"female",IF(ISNUMBER(SEARCH("*male*",BX12)),"male",""))</f>
        <v/>
      </c>
      <c r="BT12" s="135" t="str">
        <f t="shared" ref="BT12:BT113" si="51">IF(BX12="","",IF(ISERROR(MID(BX12,FIND("male,",BX12)+6,(FIND(")",BX12)-(FIND("male,",BX12)+6))))=TRUE,"missing/error",MID(BX12,FIND("male,",BX12)+6,(FIND(")",BX12)-(FIND("male,",BX12)+6)))))</f>
        <v/>
      </c>
      <c r="BU12" s="136" t="str">
        <f t="shared" ref="BU12:BU113" si="52">IF(BQ12="","",(MID(BQ12,(SEARCH("^^",SUBSTITUTE(BQ12," ","^^",LEN(BQ12)-LEN(SUBSTITUTE(BQ12," ","")))))+1,99)&amp;"_"&amp;LEFT(BQ12,FIND(" ",BQ12)-1)&amp;"_"&amp;BR12))</f>
        <v/>
      </c>
      <c r="BV12" s="76"/>
      <c r="BW12" s="127"/>
      <c r="BX12" s="127"/>
      <c r="BY12" s="128" t="str">
        <f t="shared" ref="BY12:BY113" si="53">IF(CC12="","",BY$3)</f>
        <v/>
      </c>
      <c r="BZ12" s="129" t="str">
        <f t="shared" ref="BZ12:BZ113" si="54">IF(CC12="","",BY$1)</f>
        <v/>
      </c>
      <c r="CA12" s="130" t="str">
        <f t="shared" ref="CA12:CA113" si="55">IF(CC12="","",BY$2)</f>
        <v/>
      </c>
      <c r="CB12" s="130" t="str">
        <f t="shared" ref="CB12:CB113" si="56">IF(CC12="","",BY$3)</f>
        <v/>
      </c>
      <c r="CC12" s="132" t="str">
        <f t="shared" ref="CC12:CC113" si="57">IF(CJ12="","",IF(ISNUMBER(SEARCH(":",CJ12)),MID(CJ12,FIND(":",CJ12)+2,FIND("(",CJ12)-FIND(":",CJ12)-3),LEFT(CJ12,FIND("(",CJ12)-2)))</f>
        <v/>
      </c>
      <c r="CD12" s="133" t="str">
        <f t="shared" ref="CD12:CD113" si="58">IF(CJ12="","",MID(CJ12,FIND("(",CJ12)+1,4))</f>
        <v/>
      </c>
      <c r="CE12" s="134" t="str">
        <f t="shared" ref="CE12:CE113" si="59">IF(ISNUMBER(SEARCH("*female*",CJ12)),"female",IF(ISNUMBER(SEARCH("*male*",CJ12)),"male",""))</f>
        <v/>
      </c>
      <c r="CF12" s="135" t="str">
        <f t="shared" ref="CF12:CF113" si="60">IF(CJ12="","",IF(ISERROR(MID(CJ12,FIND("male,",CJ12)+6,(FIND(")",CJ12)-(FIND("male,",CJ12)+6))))=TRUE,"missing/error",MID(CJ12,FIND("male,",CJ12)+6,(FIND(")",CJ12)-(FIND("male,",CJ12)+6)))))</f>
        <v/>
      </c>
      <c r="CG12" s="136" t="str">
        <f t="shared" ref="CG12:CG113" si="61">IF(CC12="","",(MID(CC12,(SEARCH("^^",SUBSTITUTE(CC12," ","^^",LEN(CC12)-LEN(SUBSTITUTE(CC12," ","")))))+1,99)&amp;"_"&amp;LEFT(CC12,FIND(" ",CC12)-1)&amp;"_"&amp;CD12))</f>
        <v/>
      </c>
      <c r="CH12" s="76"/>
      <c r="CI12" s="127"/>
      <c r="CJ12" s="127"/>
      <c r="CK12" s="128" t="str">
        <f t="shared" ref="CK12:CK113" si="62">IF(CO12="","",CK$3)</f>
        <v/>
      </c>
      <c r="CL12" s="129" t="str">
        <f t="shared" ref="CL12:CL113" si="63">IF(CO12="","",CK$1)</f>
        <v/>
      </c>
      <c r="CM12" s="130" t="str">
        <f t="shared" ref="CM12:CM113" si="64">IF(CO12="","",CK$2)</f>
        <v/>
      </c>
      <c r="CN12" s="130" t="str">
        <f t="shared" ref="CN12:CN113" si="65">IF(CO12="","",CK$3)</f>
        <v/>
      </c>
      <c r="CO12" s="132" t="str">
        <f t="shared" ref="CO12:CO113" si="66">IF(CV12="","",IF(ISNUMBER(SEARCH(":",CV12)),MID(CV12,FIND(":",CV12)+2,FIND("(",CV12)-FIND(":",CV12)-3),LEFT(CV12,FIND("(",CV12)-2)))</f>
        <v/>
      </c>
      <c r="CP12" s="133" t="str">
        <f t="shared" ref="CP12:CP113" si="67">IF(CV12="","",MID(CV12,FIND("(",CV12)+1,4))</f>
        <v/>
      </c>
      <c r="CQ12" s="134" t="str">
        <f t="shared" ref="CQ12:CQ113" si="68">IF(ISNUMBER(SEARCH("*female*",CV12)),"female",IF(ISNUMBER(SEARCH("*male*",CV12)),"male",""))</f>
        <v/>
      </c>
      <c r="CR12" s="135" t="str">
        <f t="shared" ref="CR12:CR113" si="69">IF(CV12="","",IF(ISERROR(MID(CV12,FIND("male,",CV12)+6,(FIND(")",CV12)-(FIND("male,",CV12)+6))))=TRUE,"missing/error",MID(CV12,FIND("male,",CV12)+6,(FIND(")",CV12)-(FIND("male,",CV12)+6)))))</f>
        <v/>
      </c>
      <c r="CS12" s="136" t="str">
        <f t="shared" ref="CS12:CS113" si="70">IF(CO12="","",(MID(CO12,(SEARCH("^^",SUBSTITUTE(CO12," ","^^",LEN(CO12)-LEN(SUBSTITUTE(CO12," ","")))))+1,99)&amp;"_"&amp;LEFT(CO12,FIND(" ",CO12)-1)&amp;"_"&amp;CP12))</f>
        <v/>
      </c>
      <c r="CT12" s="76"/>
      <c r="CU12" s="127"/>
      <c r="CV12" s="127"/>
      <c r="CW12" s="128" t="str">
        <f t="shared" ref="CW12:CW113" si="71">IF(DA12="","",CW$3)</f>
        <v/>
      </c>
      <c r="CX12" s="129" t="str">
        <f t="shared" ref="CX12:CX113" si="72">IF(DA12="","",CW$1)</f>
        <v/>
      </c>
      <c r="CY12" s="130" t="str">
        <f t="shared" ref="CY12:CY113" si="73">IF(DA12="","",CW$2)</f>
        <v/>
      </c>
      <c r="CZ12" s="130" t="str">
        <f t="shared" ref="CZ12:CZ113" si="74">IF(DA12="","",CW$3)</f>
        <v/>
      </c>
      <c r="DA12" s="132" t="str">
        <f t="shared" ref="DA12:DA113" si="75">IF(DH12="","",IF(ISNUMBER(SEARCH(":",DH12)),MID(DH12,FIND(":",DH12)+2,FIND("(",DH12)-FIND(":",DH12)-3),LEFT(DH12,FIND("(",DH12)-2)))</f>
        <v/>
      </c>
      <c r="DB12" s="133" t="str">
        <f t="shared" ref="DB12:DB113" si="76">IF(DH12="","",MID(DH12,FIND("(",DH12)+1,4))</f>
        <v/>
      </c>
      <c r="DC12" s="134" t="str">
        <f t="shared" ref="DC12:DC113" si="77">IF(ISNUMBER(SEARCH("*female*",DH12)),"female",IF(ISNUMBER(SEARCH("*male*",DH12)),"male",""))</f>
        <v/>
      </c>
      <c r="DD12" s="135" t="str">
        <f t="shared" ref="DD12:DD113" si="78">IF(DH12="","",IF(ISERROR(MID(DH12,FIND("male,",DH12)+6,(FIND(")",DH12)-(FIND("male,",DH12)+6))))=TRUE,"missing/error",MID(DH12,FIND("male,",DH12)+6,(FIND(")",DH12)-(FIND("male,",DH12)+6)))))</f>
        <v/>
      </c>
      <c r="DE12" s="136" t="str">
        <f t="shared" ref="DE12:DE113" si="79">IF(DA12="","",(MID(DA12,(SEARCH("^^",SUBSTITUTE(DA12," ","^^",LEN(DA12)-LEN(SUBSTITUTE(DA12," ","")))))+1,99)&amp;"_"&amp;LEFT(DA12,FIND(" ",DA12)-1)&amp;"_"&amp;DB12))</f>
        <v/>
      </c>
      <c r="DF12" s="76"/>
      <c r="DG12" s="127"/>
      <c r="DH12" s="127"/>
      <c r="DI12" s="128" t="str">
        <f t="shared" ref="DI12:DI113" si="80">IF(DM12="","",DI$3)</f>
        <v/>
      </c>
      <c r="DJ12" s="129" t="str">
        <f t="shared" ref="DJ12:DJ113" si="81">IF(DM12="","",DI$1)</f>
        <v/>
      </c>
      <c r="DK12" s="130" t="str">
        <f t="shared" ref="DK12:DK113" si="82">IF(DM12="","",DI$2)</f>
        <v/>
      </c>
      <c r="DL12" s="130" t="str">
        <f t="shared" ref="DL12:DL113" si="83">IF(DM12="","",DI$3)</f>
        <v/>
      </c>
      <c r="DM12" s="132" t="str">
        <f t="shared" ref="DM12:DM113" si="84">IF(DT12="","",IF(ISNUMBER(SEARCH(":",DT12)),MID(DT12,FIND(":",DT12)+2,FIND("(",DT12)-FIND(":",DT12)-3),LEFT(DT12,FIND("(",DT12)-2)))</f>
        <v/>
      </c>
      <c r="DN12" s="133" t="str">
        <f t="shared" ref="DN12:DN113" si="85">IF(DT12="","",MID(DT12,FIND("(",DT12)+1,4))</f>
        <v/>
      </c>
      <c r="DO12" s="134" t="str">
        <f t="shared" ref="DO12:DO113" si="86">IF(ISNUMBER(SEARCH("*female*",DT12)),"female",IF(ISNUMBER(SEARCH("*male*",DT12)),"male",""))</f>
        <v/>
      </c>
      <c r="DP12" s="135" t="str">
        <f t="shared" ref="DP12:DP113" si="87">IF(DT12="","",IF(ISERROR(MID(DT12,FIND("male,",DT12)+6,(FIND(")",DT12)-(FIND("male,",DT12)+6))))=TRUE,"missing/error",MID(DT12,FIND("male,",DT12)+6,(FIND(")",DT12)-(FIND("male,",DT12)+6)))))</f>
        <v/>
      </c>
      <c r="DQ12" s="136" t="str">
        <f t="shared" ref="DQ12:DQ113" si="88">IF(DM12="","",(MID(DM12,(SEARCH("^^",SUBSTITUTE(DM12," ","^^",LEN(DM12)-LEN(SUBSTITUTE(DM12," ","")))))+1,99)&amp;"_"&amp;LEFT(DM12,FIND(" ",DM12)-1)&amp;"_"&amp;DN12))</f>
        <v/>
      </c>
      <c r="DR12" s="76"/>
      <c r="DS12" s="127"/>
      <c r="DT12" s="127"/>
      <c r="DU12" s="128" t="str">
        <f t="shared" ref="DU12:DU113" si="89">IF(DY12="","",DU$3)</f>
        <v/>
      </c>
      <c r="DV12" s="129" t="str">
        <f t="shared" ref="DV12:DV113" si="90">IF(DY12="","",DU$1)</f>
        <v/>
      </c>
      <c r="DW12" s="130" t="str">
        <f t="shared" ref="DW12:DW113" si="91">IF(DY12="","",DU$2)</f>
        <v/>
      </c>
      <c r="DX12" s="130" t="str">
        <f t="shared" ref="DX12:DX113" si="92">IF(DY12="","",DU$3)</f>
        <v/>
      </c>
      <c r="DY12" s="132" t="str">
        <f t="shared" ref="DY12:DY113" si="93">IF(EF12="","",IF(ISNUMBER(SEARCH(":",EF12)),MID(EF12,FIND(":",EF12)+2,FIND("(",EF12)-FIND(":",EF12)-3),LEFT(EF12,FIND("(",EF12)-2)))</f>
        <v/>
      </c>
      <c r="DZ12" s="133" t="str">
        <f t="shared" ref="DZ12:DZ113" si="94">IF(EF12="","",MID(EF12,FIND("(",EF12)+1,4))</f>
        <v/>
      </c>
      <c r="EA12" s="134" t="str">
        <f t="shared" ref="EA12:EA113" si="95">IF(ISNUMBER(SEARCH("*female*",EF12)),"female",IF(ISNUMBER(SEARCH("*male*",EF12)),"male",""))</f>
        <v/>
      </c>
      <c r="EB12" s="135" t="str">
        <f t="shared" ref="EB12:EB113" si="96">IF(EF12="","",IF(ISERROR(MID(EF12,FIND("male,",EF12)+6,(FIND(")",EF12)-(FIND("male,",EF12)+6))))=TRUE,"missing/error",MID(EF12,FIND("male,",EF12)+6,(FIND(")",EF12)-(FIND("male,",EF12)+6)))))</f>
        <v/>
      </c>
      <c r="EC12" s="136" t="str">
        <f t="shared" ref="EC12:EC113" si="97">IF(DY12="","",(MID(DY12,(SEARCH("^^",SUBSTITUTE(DY12," ","^^",LEN(DY12)-LEN(SUBSTITUTE(DY12," ","")))))+1,99)&amp;"_"&amp;LEFT(DY12,FIND(" ",DY12)-1)&amp;"_"&amp;DZ12))</f>
        <v/>
      </c>
      <c r="ED12" s="76"/>
      <c r="EE12" s="127"/>
      <c r="EF12" s="127"/>
      <c r="EG12" s="128" t="str">
        <f t="shared" ref="EG12:EG113" si="98">IF(EK12="","",EG$3)</f>
        <v/>
      </c>
      <c r="EH12" s="129" t="str">
        <f t="shared" ref="EH12:EH113" si="99">IF(EK12="","",EG$1)</f>
        <v/>
      </c>
      <c r="EI12" s="130" t="str">
        <f t="shared" ref="EI12:EI113" si="100">IF(EK12="","",EG$2)</f>
        <v/>
      </c>
      <c r="EJ12" s="130" t="str">
        <f t="shared" ref="EJ12:EJ113" si="101">IF(EK12="","",EG$3)</f>
        <v/>
      </c>
      <c r="EK12" s="132" t="str">
        <f t="shared" ref="EK12:EK113" si="102">IF(ER12="","",IF(ISNUMBER(SEARCH(":",ER12)),MID(ER12,FIND(":",ER12)+2,FIND("(",ER12)-FIND(":",ER12)-3),LEFT(ER12,FIND("(",ER12)-2)))</f>
        <v/>
      </c>
      <c r="EL12" s="133" t="str">
        <f t="shared" ref="EL12:EL113" si="103">IF(ER12="","",MID(ER12,FIND("(",ER12)+1,4))</f>
        <v/>
      </c>
      <c r="EM12" s="134" t="str">
        <f t="shared" ref="EM12:EM113" si="104">IF(ISNUMBER(SEARCH("*female*",ER12)),"female",IF(ISNUMBER(SEARCH("*male*",ER12)),"male",""))</f>
        <v/>
      </c>
      <c r="EN12" s="135" t="str">
        <f t="shared" ref="EN12:EN113" si="105">IF(ER12="","",IF(ISERROR(MID(ER12,FIND("male,",ER12)+6,(FIND(")",ER12)-(FIND("male,",ER12)+6))))=TRUE,"missing/error",MID(ER12,FIND("male,",ER12)+6,(FIND(")",ER12)-(FIND("male,",ER12)+6)))))</f>
        <v/>
      </c>
      <c r="EO12" s="136" t="str">
        <f t="shared" ref="EO12:EO113" si="106">IF(EK12="","",(MID(EK12,(SEARCH("^^",SUBSTITUTE(EK12," ","^^",LEN(EK12)-LEN(SUBSTITUTE(EK12," ","")))))+1,99)&amp;"_"&amp;LEFT(EK12,FIND(" ",EK12)-1)&amp;"_"&amp;EL12))</f>
        <v/>
      </c>
      <c r="EP12" s="76"/>
      <c r="EQ12" s="127"/>
      <c r="ER12" s="127"/>
      <c r="ES12" s="128" t="str">
        <f t="shared" ref="ES12:ES113" si="107">IF(EW12="","",ES$3)</f>
        <v/>
      </c>
      <c r="ET12" s="129" t="str">
        <f t="shared" ref="ET12:ET113" si="108">IF(EW12="","",ES$1)</f>
        <v/>
      </c>
      <c r="EU12" s="130" t="str">
        <f t="shared" ref="EU12:EU113" si="109">IF(EW12="","",ES$2)</f>
        <v/>
      </c>
      <c r="EV12" s="130" t="str">
        <f t="shared" ref="EV12:EV113" si="110">IF(EW12="","",ES$3)</f>
        <v/>
      </c>
      <c r="EW12" s="132" t="str">
        <f t="shared" ref="EW12:EW113" si="111">IF(FD12="","",IF(ISNUMBER(SEARCH(":",FD12)),MID(FD12,FIND(":",FD12)+2,FIND("(",FD12)-FIND(":",FD12)-3),LEFT(FD12,FIND("(",FD12)-2)))</f>
        <v/>
      </c>
      <c r="EX12" s="133" t="str">
        <f t="shared" ref="EX12:EX113" si="112">IF(FD12="","",MID(FD12,FIND("(",FD12)+1,4))</f>
        <v/>
      </c>
      <c r="EY12" s="134" t="str">
        <f t="shared" ref="EY12:EY113" si="113">IF(ISNUMBER(SEARCH("*female*",FD12)),"female",IF(ISNUMBER(SEARCH("*male*",FD12)),"male",""))</f>
        <v/>
      </c>
      <c r="EZ12" s="135" t="str">
        <f t="shared" ref="EZ12:EZ113" si="114">IF(FD12="","",IF(ISERROR(MID(FD12,FIND("male,",FD12)+6,(FIND(")",FD12)-(FIND("male,",FD12)+6))))=TRUE,"missing/error",MID(FD12,FIND("male,",FD12)+6,(FIND(")",FD12)-(FIND("male,",FD12)+6)))))</f>
        <v/>
      </c>
      <c r="FA12" s="136" t="str">
        <f t="shared" ref="FA12:FA113" si="115">IF(EW12="","",(MID(EW12,(SEARCH("^^",SUBSTITUTE(EW12," ","^^",LEN(EW12)-LEN(SUBSTITUTE(EW12," ","")))))+1,99)&amp;"_"&amp;LEFT(EW12,FIND(" ",EW12)-1)&amp;"_"&amp;EX12))</f>
        <v/>
      </c>
      <c r="FB12" s="76"/>
      <c r="FC12" s="127"/>
      <c r="FD12" s="127"/>
      <c r="FE12" s="128" t="str">
        <f t="shared" ref="FE12:FE113" si="116">IF(FI12="","",FE$3)</f>
        <v/>
      </c>
      <c r="FF12" s="129" t="str">
        <f t="shared" ref="FF12:FF113" si="117">IF(FI12="","",FE$1)</f>
        <v/>
      </c>
      <c r="FG12" s="130" t="str">
        <f t="shared" ref="FG12:FG113" si="118">IF(FI12="","",FE$2)</f>
        <v/>
      </c>
      <c r="FH12" s="130" t="str">
        <f t="shared" ref="FH12:FH113" si="119">IF(FI12="","",FE$3)</f>
        <v/>
      </c>
      <c r="FI12" s="132" t="str">
        <f t="shared" ref="FI12:FI113" si="120">IF(FP12="","",IF(ISNUMBER(SEARCH(":",FP12)),MID(FP12,FIND(":",FP12)+2,FIND("(",FP12)-FIND(":",FP12)-3),LEFT(FP12,FIND("(",FP12)-2)))</f>
        <v/>
      </c>
      <c r="FJ12" s="133" t="str">
        <f t="shared" ref="FJ12:FJ113" si="121">IF(FP12="","",MID(FP12,FIND("(",FP12)+1,4))</f>
        <v/>
      </c>
      <c r="FK12" s="134" t="str">
        <f t="shared" ref="FK12:FK113" si="122">IF(ISNUMBER(SEARCH("*female*",FP12)),"female",IF(ISNUMBER(SEARCH("*male*",FP12)),"male",""))</f>
        <v/>
      </c>
      <c r="FL12" s="135" t="str">
        <f t="shared" ref="FL12:FL113" si="123">IF(FP12="","",IF(ISERROR(MID(FP12,FIND("male,",FP12)+6,(FIND(")",FP12)-(FIND("male,",FP12)+6))))=TRUE,"missing/error",MID(FP12,FIND("male,",FP12)+6,(FIND(")",FP12)-(FIND("male,",FP12)+6)))))</f>
        <v/>
      </c>
      <c r="FM12" s="136" t="str">
        <f t="shared" ref="FM12:FM113" si="124">IF(FI12="","",(MID(FI12,(SEARCH("^^",SUBSTITUTE(FI12," ","^^",LEN(FI12)-LEN(SUBSTITUTE(FI12," ","")))))+1,99)&amp;"_"&amp;LEFT(FI12,FIND(" ",FI12)-1)&amp;"_"&amp;FJ12))</f>
        <v/>
      </c>
      <c r="FN12" s="76"/>
      <c r="FO12" s="127"/>
      <c r="FP12" s="127"/>
      <c r="FQ12" s="128" t="str">
        <f>IF(FU12="","",#REF!)</f>
        <v/>
      </c>
      <c r="FR12" s="129" t="str">
        <f t="shared" ref="FR12:FR113" si="125">IF(FU12="","",FQ$1)</f>
        <v/>
      </c>
      <c r="FS12" s="130" t="str">
        <f t="shared" ref="FS12:FS113" si="126">IF(FU12="","",FQ$2)</f>
        <v/>
      </c>
      <c r="FT12" s="130" t="str">
        <f t="shared" ref="FT12:FT113" si="127">IF(FU12="","",FQ$3)</f>
        <v/>
      </c>
      <c r="FU12" s="132" t="str">
        <f t="shared" ref="FU12:FU113" si="128">IF(GB12="","",IF(ISNUMBER(SEARCH(":",GB12)),MID(GB12,FIND(":",GB12)+2,FIND("(",GB12)-FIND(":",GB12)-3),LEFT(GB12,FIND("(",GB12)-2)))</f>
        <v/>
      </c>
      <c r="FV12" s="133" t="str">
        <f t="shared" ref="FV12:FV113" si="129">IF(GB12="","",MID(GB12,FIND("(",GB12)+1,4))</f>
        <v/>
      </c>
      <c r="FW12" s="134" t="str">
        <f t="shared" ref="FW12:FW113" si="130">IF(ISNUMBER(SEARCH("*female*",GB12)),"female",IF(ISNUMBER(SEARCH("*male*",GB12)),"male",""))</f>
        <v/>
      </c>
      <c r="FX12" s="135" t="str">
        <f t="shared" ref="FX12:FX113" si="131">IF(GB12="","",IF(ISERROR(MID(GB12,FIND("male,",GB12)+6,(FIND(")",GB12)-(FIND("male,",GB12)+6))))=TRUE,"missing/error",MID(GB12,FIND("male,",GB12)+6,(FIND(")",GB12)-(FIND("male,",GB12)+6)))))</f>
        <v/>
      </c>
      <c r="FY12" s="136" t="str">
        <f t="shared" ref="FY12:FY113" si="132">IF(FU12="","",(MID(FU12,(SEARCH("^^",SUBSTITUTE(FU12," ","^^",LEN(FU12)-LEN(SUBSTITUTE(FU12," ","")))))+1,99)&amp;"_"&amp;LEFT(FU12,FIND(" ",FU12)-1)&amp;"_"&amp;FV12))</f>
        <v/>
      </c>
      <c r="FZ12" s="76"/>
      <c r="GA12" s="127"/>
      <c r="GB12" s="127"/>
      <c r="GC12" s="128" t="str">
        <f t="shared" ref="GC12:GC113" si="133">IF(GG12="","",GC$3)</f>
        <v/>
      </c>
      <c r="GD12" s="129" t="str">
        <f t="shared" ref="GD12:GD113" si="134">IF(GG12="","",GC$1)</f>
        <v/>
      </c>
      <c r="GE12" s="130" t="str">
        <f t="shared" ref="GE12:GE113" si="135">IF(GG12="","",GC$2)</f>
        <v/>
      </c>
      <c r="GF12" s="130" t="str">
        <f t="shared" ref="GF12:GF113" si="136">IF(GG12="","",GC$3)</f>
        <v/>
      </c>
      <c r="GG12" s="132" t="str">
        <f t="shared" ref="GG12:GG113" si="137">IF(GN12="","",IF(ISNUMBER(SEARCH(":",GN12)),MID(GN12,FIND(":",GN12)+2,FIND("(",GN12)-FIND(":",GN12)-3),LEFT(GN12,FIND("(",GN12)-2)))</f>
        <v/>
      </c>
      <c r="GH12" s="133" t="str">
        <f t="shared" ref="GH12:GH113" si="138">IF(GN12="","",MID(GN12,FIND("(",GN12)+1,4))</f>
        <v/>
      </c>
      <c r="GI12" s="134" t="str">
        <f t="shared" ref="GI12:GI113" si="139">IF(ISNUMBER(SEARCH("*female*",GN12)),"female",IF(ISNUMBER(SEARCH("*male*",GN12)),"male",""))</f>
        <v/>
      </c>
      <c r="GJ12" s="135" t="str">
        <f t="shared" ref="GJ12:GJ113" si="140">IF(GN12="","",IF(ISERROR(MID(GN12,FIND("male,",GN12)+6,(FIND(")",GN12)-(FIND("male,",GN12)+6))))=TRUE,"missing/error",MID(GN12,FIND("male,",GN12)+6,(FIND(")",GN12)-(FIND("male,",GN12)+6)))))</f>
        <v/>
      </c>
      <c r="GK12" s="136" t="str">
        <f t="shared" ref="GK12:GK113" si="141">IF(GG12="","",(MID(GG12,(SEARCH("^^",SUBSTITUTE(GG12," ","^^",LEN(GG12)-LEN(SUBSTITUTE(GG12," ","")))))+1,99)&amp;"_"&amp;LEFT(GG12,FIND(" ",GG12)-1)&amp;"_"&amp;GH12))</f>
        <v/>
      </c>
      <c r="GL12" s="76"/>
      <c r="GM12" s="127"/>
      <c r="GN12" s="127" t="s">
        <v>287</v>
      </c>
      <c r="GO12" s="128" t="str">
        <f t="shared" ref="GO12:GO113" si="142">IF(GS12="","",GO$3)</f>
        <v/>
      </c>
      <c r="GP12" s="129" t="str">
        <f t="shared" ref="GP12:GP113" si="143">IF(GS12="","",GO$1)</f>
        <v/>
      </c>
      <c r="GQ12" s="130" t="str">
        <f t="shared" ref="GQ12:GQ113" si="144">IF(GS12="","",GO$2)</f>
        <v/>
      </c>
      <c r="GR12" s="130" t="str">
        <f t="shared" ref="GR12:GR113" si="145">IF(GS12="","",GO$3)</f>
        <v/>
      </c>
      <c r="GS12" s="132" t="str">
        <f t="shared" ref="GS12:GS113" si="146">IF(GZ12="","",IF(ISNUMBER(SEARCH(":",GZ12)),MID(GZ12,FIND(":",GZ12)+2,FIND("(",GZ12)-FIND(":",GZ12)-3),LEFT(GZ12,FIND("(",GZ12)-2)))</f>
        <v/>
      </c>
      <c r="GT12" s="133" t="str">
        <f t="shared" ref="GT12:GT113" si="147">IF(GZ12="","",MID(GZ12,FIND("(",GZ12)+1,4))</f>
        <v/>
      </c>
      <c r="GU12" s="134" t="str">
        <f t="shared" ref="GU12:GU113" si="148">IF(ISNUMBER(SEARCH("*female*",GZ12)),"female",IF(ISNUMBER(SEARCH("*male*",GZ12)),"male",""))</f>
        <v/>
      </c>
      <c r="GV12" s="135" t="str">
        <f t="shared" ref="GV12:GV113" si="149">IF(GZ12="","",IF(ISERROR(MID(GZ12,FIND("male,",GZ12)+6,(FIND(")",GZ12)-(FIND("male,",GZ12)+6))))=TRUE,"missing/error",MID(GZ12,FIND("male,",GZ12)+6,(FIND(")",GZ12)-(FIND("male,",GZ12)+6)))))</f>
        <v/>
      </c>
      <c r="GW12" s="136" t="str">
        <f t="shared" ref="GW12:GW113" si="150">IF(GS12="","",(MID(GS12,(SEARCH("^^",SUBSTITUTE(GS12," ","^^",LEN(GS12)-LEN(SUBSTITUTE(GS12," ","")))))+1,99)&amp;"_"&amp;LEFT(GS12,FIND(" ",GS12)-1)&amp;"_"&amp;GT12))</f>
        <v/>
      </c>
      <c r="GX12" s="76"/>
      <c r="GY12" s="127"/>
      <c r="GZ12" s="127"/>
      <c r="HA12" s="128" t="str">
        <f t="shared" ref="HA12:HA113" si="151">IF(HE12="","",HA$3)</f>
        <v/>
      </c>
      <c r="HB12" s="129" t="str">
        <f t="shared" ref="HB12:HB113" si="152">IF(HE12="","",HA$1)</f>
        <v/>
      </c>
      <c r="HC12" s="130" t="str">
        <f t="shared" ref="HC12:HC113" si="153">IF(HE12="","",HA$2)</f>
        <v/>
      </c>
      <c r="HD12" s="130" t="str">
        <f t="shared" ref="HD12:HD113" si="154">IF(HE12="","",HA$3)</f>
        <v/>
      </c>
      <c r="HE12" s="132" t="str">
        <f t="shared" ref="HE12:HE113" si="155">IF(HL12="","",IF(ISNUMBER(SEARCH(":",HL12)),MID(HL12,FIND(":",HL12)+2,FIND("(",HL12)-FIND(":",HL12)-3),LEFT(HL12,FIND("(",HL12)-2)))</f>
        <v/>
      </c>
      <c r="HF12" s="133" t="str">
        <f t="shared" ref="HF12:HF113" si="156">IF(HL12="","",MID(HL12,FIND("(",HL12)+1,4))</f>
        <v/>
      </c>
      <c r="HG12" s="134" t="str">
        <f t="shared" ref="HG12:HG113" si="157">IF(ISNUMBER(SEARCH("*female*",HL12)),"female",IF(ISNUMBER(SEARCH("*male*",HL12)),"male",""))</f>
        <v/>
      </c>
      <c r="HH12" s="135" t="str">
        <f t="shared" ref="HH12:HH113" si="158">IF(HL12="","",IF(ISERROR(MID(HL12,FIND("male,",HL12)+6,(FIND(")",HL12)-(FIND("male,",HL12)+6))))=TRUE,"missing/error",MID(HL12,FIND("male,",HL12)+6,(FIND(")",HL12)-(FIND("male,",HL12)+6)))))</f>
        <v/>
      </c>
      <c r="HI12" s="136" t="str">
        <f t="shared" ref="HI12:HI113" si="159">IF(HE12="","",(MID(HE12,(SEARCH("^^",SUBSTITUTE(HE12," ","^^",LEN(HE12)-LEN(SUBSTITUTE(HE12," ","")))))+1,99)&amp;"_"&amp;LEFT(HE12,FIND(" ",HE12)-1)&amp;"_"&amp;HF12))</f>
        <v/>
      </c>
      <c r="HJ12" s="76"/>
      <c r="HK12" s="127"/>
      <c r="HL12" s="127" t="s">
        <v>287</v>
      </c>
      <c r="HM12" s="128" t="str">
        <f t="shared" ref="HM12:HM113" si="160">IF(HQ12="","",HM$3)</f>
        <v/>
      </c>
      <c r="HN12" s="129" t="str">
        <f t="shared" ref="HN12:HN113" si="161">IF(HQ12="","",HM$1)</f>
        <v/>
      </c>
      <c r="HO12" s="130" t="str">
        <f t="shared" ref="HO12:HO113" si="162">IF(HQ12="","",HM$2)</f>
        <v/>
      </c>
      <c r="HP12" s="130" t="str">
        <f t="shared" ref="HP12:HP113" si="163">IF(HQ12="","",HM$3)</f>
        <v/>
      </c>
      <c r="HQ12" s="132" t="str">
        <f t="shared" ref="HQ12:HQ113" si="164">IF(HX12="","",IF(ISNUMBER(SEARCH(":",HX12)),MID(HX12,FIND(":",HX12)+2,FIND("(",HX12)-FIND(":",HX12)-3),LEFT(HX12,FIND("(",HX12)-2)))</f>
        <v/>
      </c>
      <c r="HR12" s="133" t="str">
        <f t="shared" ref="HR12:HR113" si="165">IF(HX12="","",MID(HX12,FIND("(",HX12)+1,4))</f>
        <v/>
      </c>
      <c r="HS12" s="134" t="str">
        <f t="shared" ref="HS12:HS113" si="166">IF(ISNUMBER(SEARCH("*female*",HX12)),"female",IF(ISNUMBER(SEARCH("*male*",HX12)),"male",""))</f>
        <v/>
      </c>
      <c r="HT12" s="135" t="str">
        <f t="shared" ref="HT12:HT113" si="167">IF(HX12="","",IF(ISERROR(MID(HX12,FIND("male,",HX12)+6,(FIND(")",HX12)-(FIND("male,",HX12)+6))))=TRUE,"missing/error",MID(HX12,FIND("male,",HX12)+6,(FIND(")",HX12)-(FIND("male,",HX12)+6)))))</f>
        <v/>
      </c>
      <c r="HU12" s="136" t="str">
        <f t="shared" ref="HU12:HU113" si="168">IF(HQ12="","",(MID(HQ12,(SEARCH("^^",SUBSTITUTE(HQ12," ","^^",LEN(HQ12)-LEN(SUBSTITUTE(HQ12," ","")))))+1,99)&amp;"_"&amp;LEFT(HQ12,FIND(" ",HQ12)-1)&amp;"_"&amp;HR12))</f>
        <v/>
      </c>
      <c r="HV12" s="76"/>
      <c r="HW12" s="127"/>
      <c r="HX12" s="127"/>
      <c r="HY12" s="128" t="str">
        <f t="shared" ref="HY12:HY113" si="169">IF(IC12="","",HY$3)</f>
        <v/>
      </c>
      <c r="HZ12" s="129" t="str">
        <f t="shared" ref="HZ12:HZ113" si="170">IF(IC12="","",HY$1)</f>
        <v/>
      </c>
      <c r="IA12" s="130" t="str">
        <f t="shared" ref="IA12:IA113" si="171">IF(IC12="","",HY$2)</f>
        <v/>
      </c>
      <c r="IB12" s="130" t="str">
        <f t="shared" ref="IB12:IB113" si="172">IF(IC12="","",HY$3)</f>
        <v/>
      </c>
      <c r="IC12" s="132" t="str">
        <f t="shared" ref="IC12:IC113" si="173">IF(IJ12="","",IF(ISNUMBER(SEARCH(":",IJ12)),MID(IJ12,FIND(":",IJ12)+2,FIND("(",IJ12)-FIND(":",IJ12)-3),LEFT(IJ12,FIND("(",IJ12)-2)))</f>
        <v/>
      </c>
      <c r="ID12" s="133" t="str">
        <f t="shared" ref="ID12:ID113" si="174">IF(IJ12="","",MID(IJ12,FIND("(",IJ12)+1,4))</f>
        <v/>
      </c>
      <c r="IE12" s="134" t="str">
        <f t="shared" ref="IE12:IE113" si="175">IF(ISNUMBER(SEARCH("*female*",IJ12)),"female",IF(ISNUMBER(SEARCH("*male*",IJ12)),"male",""))</f>
        <v/>
      </c>
      <c r="IF12" s="135" t="str">
        <f t="shared" ref="IF12:IF113" si="176">IF(IJ12="","",IF(ISERROR(MID(IJ12,FIND("male,",IJ12)+6,(FIND(")",IJ12)-(FIND("male,",IJ12)+6))))=TRUE,"missing/error",MID(IJ12,FIND("male,",IJ12)+6,(FIND(")",IJ12)-(FIND("male,",IJ12)+6)))))</f>
        <v/>
      </c>
      <c r="IG12" s="136" t="str">
        <f t="shared" ref="IG12:IG113" si="177">IF(IC12="","",(MID(IC12,(SEARCH("^^",SUBSTITUTE(IC12," ","^^",LEN(IC12)-LEN(SUBSTITUTE(IC12," ","")))))+1,99)&amp;"_"&amp;LEFT(IC12,FIND(" ",IC12)-1)&amp;"_"&amp;ID12))</f>
        <v/>
      </c>
      <c r="IH12" s="76"/>
      <c r="II12" s="127"/>
      <c r="IJ12" s="127"/>
      <c r="IK12" s="128" t="str">
        <f t="shared" ref="IK12:IK113" si="178">IF(IO12="","",IK$3)</f>
        <v/>
      </c>
      <c r="IL12" s="129" t="str">
        <f t="shared" ref="IL12:IL113" si="179">IF(IO12="","",IK$1)</f>
        <v/>
      </c>
      <c r="IM12" s="130" t="str">
        <f t="shared" ref="IM12:IM113" si="180">IF(IO12="","",IK$2)</f>
        <v/>
      </c>
      <c r="IN12" s="130" t="str">
        <f t="shared" ref="IN12:IN113" si="181">IF(IO12="","",IK$3)</f>
        <v/>
      </c>
      <c r="IO12" s="132" t="str">
        <f t="shared" ref="IO12:IO113" si="182">IF(IV12="","",IF(ISNUMBER(SEARCH(":",IV12)),MID(IV12,FIND(":",IV12)+2,FIND("(",IV12)-FIND(":",IV12)-3),LEFT(IV12,FIND("(",IV12)-2)))</f>
        <v/>
      </c>
      <c r="IP12" s="133" t="str">
        <f t="shared" ref="IP12:IP113" si="183">IF(IV12="","",MID(IV12,FIND("(",IV12)+1,4))</f>
        <v/>
      </c>
      <c r="IQ12" s="134" t="str">
        <f t="shared" ref="IQ12:IQ113" si="184">IF(ISNUMBER(SEARCH("*female*",IV12)),"female",IF(ISNUMBER(SEARCH("*male*",IV12)),"male",""))</f>
        <v/>
      </c>
      <c r="IR12" s="135" t="str">
        <f t="shared" ref="IR12:IR113" si="185">IF(IV12="","",IF(ISERROR(MID(IV12,FIND("male,",IV12)+6,(FIND(")",IV12)-(FIND("male,",IV12)+6))))=TRUE,"missing/error",MID(IV12,FIND("male,",IV12)+6,(FIND(")",IV12)-(FIND("male,",IV12)+6)))))</f>
        <v/>
      </c>
      <c r="IS12" s="136" t="str">
        <f t="shared" ref="IS12:IS113" si="186">IF(IO12="","",(MID(IO12,(SEARCH("^^",SUBSTITUTE(IO12," ","^^",LEN(IO12)-LEN(SUBSTITUTE(IO12," ","")))))+1,99)&amp;"_"&amp;LEFT(IO12,FIND(" ",IO12)-1)&amp;"_"&amp;IP12))</f>
        <v/>
      </c>
      <c r="IT12" s="76"/>
      <c r="IU12" s="127"/>
      <c r="IV12" s="127"/>
      <c r="IW12" s="128" t="str">
        <f t="shared" ref="IW12:IW113" si="187">IF(JA12="","",IW$3)</f>
        <v/>
      </c>
      <c r="IX12" s="129" t="str">
        <f t="shared" ref="IX12:IX113" si="188">IF(JA12="","",IW$1)</f>
        <v/>
      </c>
      <c r="IY12" s="130" t="str">
        <f t="shared" ref="IY12:IY113" si="189">IF(JA12="","",IW$2)</f>
        <v/>
      </c>
      <c r="IZ12" s="130" t="str">
        <f t="shared" ref="IZ12:IZ113" si="190">IF(JA12="","",IW$3)</f>
        <v/>
      </c>
      <c r="JA12" s="132" t="str">
        <f t="shared" ref="JA12:JA113" si="191">IF(JH12="","",IF(ISNUMBER(SEARCH(":",JH12)),MID(JH12,FIND(":",JH12)+2,FIND("(",JH12)-FIND(":",JH12)-3),LEFT(JH12,FIND("(",JH12)-2)))</f>
        <v/>
      </c>
      <c r="JB12" s="133" t="str">
        <f t="shared" ref="JB12:JB113" si="192">IF(JH12="","",MID(JH12,FIND("(",JH12)+1,4))</f>
        <v/>
      </c>
      <c r="JC12" s="134" t="str">
        <f t="shared" ref="JC12:JC113" si="193">IF(ISNUMBER(SEARCH("*female*",JH12)),"female",IF(ISNUMBER(SEARCH("*male*",JH12)),"male",""))</f>
        <v/>
      </c>
      <c r="JD12" s="135" t="str">
        <f t="shared" ref="JD12:JD113" si="194">IF(JH12="","",IF(ISERROR(MID(JH12,FIND("male,",JH12)+6,(FIND(")",JH12)-(FIND("male,",JH12)+6))))=TRUE,"missing/error",MID(JH12,FIND("male,",JH12)+6,(FIND(")",JH12)-(FIND("male,",JH12)+6)))))</f>
        <v/>
      </c>
      <c r="JE12" s="136" t="str">
        <f t="shared" ref="JE12:JE113" si="195">IF(JA12="","",(MID(JA12,(SEARCH("^^",SUBSTITUTE(JA12," ","^^",LEN(JA12)-LEN(SUBSTITUTE(JA12," ","")))))+1,99)&amp;"_"&amp;LEFT(JA12,FIND(" ",JA12)-1)&amp;"_"&amp;JB12))</f>
        <v/>
      </c>
      <c r="JF12" s="76"/>
      <c r="JG12" s="127"/>
      <c r="JH12" s="127"/>
      <c r="JI12" s="128" t="str">
        <f t="shared" ref="JI12:JI113" si="196">IF(JM12="","",JI$3)</f>
        <v/>
      </c>
      <c r="JJ12" s="129" t="str">
        <f t="shared" ref="JJ12:JJ113" si="197">IF(JM12="","",JI$1)</f>
        <v/>
      </c>
      <c r="JK12" s="130" t="str">
        <f t="shared" ref="JK12:JK113" si="198">IF(JM12="","",JI$2)</f>
        <v/>
      </c>
      <c r="JL12" s="130" t="str">
        <f t="shared" ref="JL12:JL113" si="199">IF(JM12="","",JI$3)</f>
        <v/>
      </c>
      <c r="JM12" s="132" t="str">
        <f t="shared" ref="JM12:JM113" si="200">IF(JT12="","",IF(ISNUMBER(SEARCH(":",JT12)),MID(JT12,FIND(":",JT12)+2,FIND("(",JT12)-FIND(":",JT12)-3),LEFT(JT12,FIND("(",JT12)-2)))</f>
        <v/>
      </c>
      <c r="JN12" s="133" t="str">
        <f t="shared" ref="JN12:JN113" si="201">IF(JT12="","",MID(JT12,FIND("(",JT12)+1,4))</f>
        <v/>
      </c>
      <c r="JO12" s="134" t="str">
        <f t="shared" ref="JO12:JO113" si="202">IF(ISNUMBER(SEARCH("*female*",JT12)),"female",IF(ISNUMBER(SEARCH("*male*",JT12)),"male",""))</f>
        <v/>
      </c>
      <c r="JP12" s="135" t="str">
        <f t="shared" ref="JP12:JP113" si="203">IF(JT12="","",IF(ISERROR(MID(JT12,FIND("male,",JT12)+6,(FIND(")",JT12)-(FIND("male,",JT12)+6))))=TRUE,"missing/error",MID(JT12,FIND("male,",JT12)+6,(FIND(")",JT12)-(FIND("male,",JT12)+6)))))</f>
        <v/>
      </c>
      <c r="JQ12" s="136" t="str">
        <f t="shared" ref="JQ12:JQ113" si="204">IF(JM12="","",(MID(JM12,(SEARCH("^^",SUBSTITUTE(JM12," ","^^",LEN(JM12)-LEN(SUBSTITUTE(JM12," ","")))))+1,99)&amp;"_"&amp;LEFT(JM12,FIND(" ",JM12)-1)&amp;"_"&amp;JN12))</f>
        <v/>
      </c>
      <c r="JR12" s="76"/>
      <c r="JS12" s="127"/>
      <c r="JT12" s="127"/>
      <c r="JU12" s="128" t="str">
        <f t="shared" ref="JU12:JU113" si="205">IF(JY12="","",JU$3)</f>
        <v/>
      </c>
      <c r="JV12" s="129" t="str">
        <f t="shared" ref="JV12:JV113" si="206">IF(JY12="","",JU$1)</f>
        <v/>
      </c>
      <c r="JW12" s="130" t="str">
        <f t="shared" ref="JW12:JW113" si="207">IF(JY12="","",JU$2)</f>
        <v/>
      </c>
      <c r="JX12" s="130" t="str">
        <f t="shared" ref="JX12:JX113" si="208">IF(JY12="","",JU$3)</f>
        <v/>
      </c>
      <c r="JY12" s="132" t="str">
        <f t="shared" ref="JY12:JY113" si="209">IF(KF12="","",IF(ISNUMBER(SEARCH(":",KF12)),MID(KF12,FIND(":",KF12)+2,FIND("(",KF12)-FIND(":",KF12)-3),LEFT(KF12,FIND("(",KF12)-2)))</f>
        <v/>
      </c>
      <c r="JZ12" s="133" t="str">
        <f t="shared" ref="JZ12:JZ113" si="210">IF(KF12="","",MID(KF12,FIND("(",KF12)+1,4))</f>
        <v/>
      </c>
      <c r="KA12" s="134" t="str">
        <f t="shared" ref="KA12:KA113" si="211">IF(ISNUMBER(SEARCH("*female*",KF12)),"female",IF(ISNUMBER(SEARCH("*male*",KF12)),"male",""))</f>
        <v/>
      </c>
      <c r="KB12" s="135" t="str">
        <f t="shared" ref="KB12:KB113" si="212">IF(KF12="","",IF(ISERROR(MID(KF12,FIND("male,",KF12)+6,(FIND(")",KF12)-(FIND("male,",KF12)+6))))=TRUE,"missing/error",MID(KF12,FIND("male,",KF12)+6,(FIND(")",KF12)-(FIND("male,",KF12)+6)))))</f>
        <v/>
      </c>
      <c r="KC12" s="136" t="str">
        <f t="shared" ref="KC12:KC113" si="213">IF(JY12="","",(MID(JY12,(SEARCH("^^",SUBSTITUTE(JY12," ","^^",LEN(JY12)-LEN(SUBSTITUTE(JY12," ","")))))+1,99)&amp;"_"&amp;LEFT(JY12,FIND(" ",JY12)-1)&amp;"_"&amp;JZ12))</f>
        <v/>
      </c>
      <c r="KD12" s="76"/>
      <c r="KE12" s="127"/>
      <c r="KF12" s="127"/>
    </row>
    <row r="13" spans="1:292" ht="13.5" customHeight="1">
      <c r="A13" s="84"/>
      <c r="B13" s="127" t="s">
        <v>1048</v>
      </c>
      <c r="C13" s="76" t="s">
        <v>638</v>
      </c>
      <c r="D13" s="219" t="s">
        <v>704</v>
      </c>
      <c r="E13" s="128"/>
      <c r="F13" s="129"/>
      <c r="G13" s="130"/>
      <c r="H13" s="130"/>
      <c r="I13" s="132"/>
      <c r="J13" s="133"/>
      <c r="K13" s="134"/>
      <c r="L13" s="135"/>
      <c r="M13" s="136"/>
      <c r="O13" s="127"/>
      <c r="P13" s="219"/>
      <c r="Q13" s="128"/>
      <c r="R13" s="129"/>
      <c r="S13" s="130"/>
      <c r="T13" s="130"/>
      <c r="U13" s="132"/>
      <c r="V13" s="133"/>
      <c r="W13" s="134"/>
      <c r="X13" s="135"/>
      <c r="Y13" s="136"/>
      <c r="AA13" s="127"/>
      <c r="AB13" s="127"/>
      <c r="AC13" s="128">
        <f>IF(AG13="","",AC$3)</f>
        <v>43622</v>
      </c>
      <c r="AD13" s="129" t="str">
        <f>IF(AG13="","",AC$1)</f>
        <v>Sipilä I</v>
      </c>
      <c r="AE13" s="130">
        <f>IF(AG13="","",AC$2)</f>
        <v>42153</v>
      </c>
      <c r="AF13" s="130">
        <v>42914</v>
      </c>
      <c r="AG13" s="132" t="str">
        <f>IF(AN13="","",IF(ISNUMBER(SEARCH(":",AN13)),MID(AN13,FIND(":",AN13)+2,FIND("(",AN13)-FIND(":",AN13)-3),LEFT(AN13,FIND("(",AN13)-2)))</f>
        <v>Timo Soini</v>
      </c>
      <c r="AH13" s="133" t="str">
        <f>IF(AN13="","",MID(AN13,FIND("(",AN13)+1,4))</f>
        <v>1962</v>
      </c>
      <c r="AI13" s="134" t="str">
        <f>IF(ISNUMBER(SEARCH("*female*",AN13)),"female",IF(ISNUMBER(SEARCH("*male*",AN13)),"male",""))</f>
        <v>male</v>
      </c>
      <c r="AJ13" s="135" t="str">
        <f>IF(AN13="","",IF(ISERROR(MID(AN13,FIND("male,",AN13)+6,(FIND(")",AN13)-(FIND("male,",AN13)+6))))=TRUE,"missing/error",MID(AN13,FIND("male,",AN13)+6,(FIND(")",AN13)-(FIND("male,",AN13)+6)))))</f>
        <v>fi_ps01</v>
      </c>
      <c r="AK13" s="136" t="str">
        <f>IF(AG13="","",(MID(AG13,(SEARCH("^^",SUBSTITUTE(AG13," ","^^",LEN(AG13)-LEN(SUBSTITUTE(AG13," ","")))))+1,99)&amp;"_"&amp;LEFT(AG13,FIND(" ",AG13)-1)&amp;"_"&amp;AH13))</f>
        <v>Soini_Timo_1962</v>
      </c>
      <c r="AM13" s="127"/>
      <c r="AN13" s="127" t="s">
        <v>952</v>
      </c>
      <c r="AO13" s="128">
        <f t="shared" ref="AO13" si="214">IF(AS13="","",AO$3)</f>
        <v>43809</v>
      </c>
      <c r="AP13" s="129" t="str">
        <f t="shared" ref="AP13" si="215">IF(AS13="","",AO$1)</f>
        <v>Rinne I</v>
      </c>
      <c r="AQ13" s="130">
        <f t="shared" ref="AQ13" si="216">IF(AS13="","",AO$2)</f>
        <v>43622</v>
      </c>
      <c r="AR13" s="130">
        <f t="shared" ref="AR13" si="217">IF(AS13="","",AO$3)</f>
        <v>43809</v>
      </c>
      <c r="AS13" s="132" t="str">
        <f t="shared" ref="AS13" si="218">IF(AZ13="","",IF(ISNUMBER(SEARCH(":",AZ13)),MID(AZ13,FIND(":",AZ13)+2,FIND("(",AZ13)-FIND(":",AZ13)-3),LEFT(AZ13,FIND("(",AZ13)-2)))</f>
        <v>Mika Lintilä</v>
      </c>
      <c r="AT13" s="133" t="str">
        <f t="shared" ref="AT13" si="219">IF(AZ13="","",MID(AZ13,FIND("(",AZ13)+1,4))</f>
        <v>1966</v>
      </c>
      <c r="AU13" s="134" t="str">
        <f t="shared" ref="AU13" si="220">IF(ISNUMBER(SEARCH("*female*",AZ13)),"female",IF(ISNUMBER(SEARCH("*male*",AZ13)),"male",""))</f>
        <v>male</v>
      </c>
      <c r="AV13" s="135" t="str">
        <f t="shared" ref="AV13" si="221">IF(AZ13="","",IF(ISERROR(MID(AZ13,FIND("male,",AZ13)+6,(FIND(")",AZ13)-(FIND("male,",AZ13)+6))))=TRUE,"missing/error",MID(AZ13,FIND("male,",AZ13)+6,(FIND(")",AZ13)-(FIND("male,",AZ13)+6)))))</f>
        <v>fi_kesk01</v>
      </c>
      <c r="AW13" s="136" t="str">
        <f t="shared" ref="AW13" si="222">IF(AS13="","",(MID(AS13,(SEARCH("^^",SUBSTITUTE(AS13," ","^^",LEN(AS13)-LEN(SUBSTITUTE(AS13," ","")))))+1,99)&amp;"_"&amp;LEFT(AS13,FIND(" ",AS13)-1)&amp;"_"&amp;AT13))</f>
        <v>Lintilä_Mika_1966</v>
      </c>
      <c r="AX13" s="76"/>
      <c r="AY13" s="127"/>
      <c r="AZ13" s="127" t="s">
        <v>1042</v>
      </c>
      <c r="BA13" s="128">
        <f>IF(BE13="","",BA$3)</f>
        <v>43830</v>
      </c>
      <c r="BB13" s="129" t="str">
        <f>IF(BE13="","",BA$1)</f>
        <v>Marin I</v>
      </c>
      <c r="BC13" s="130">
        <f>IF(BE13="","",BA$2)</f>
        <v>43809</v>
      </c>
      <c r="BD13" s="130">
        <f>IF(BE13="","",BA$3)</f>
        <v>43830</v>
      </c>
      <c r="BE13" s="132" t="str">
        <f>IF(BL13="","",IF(ISNUMBER(SEARCH(":",BL13)),MID(BL13,FIND(":",BL13)+2,FIND("(",BL13)-FIND(":",BL13)-3),LEFT(BL13,FIND("(",BL13)-2)))</f>
        <v>Katri Kulmuni</v>
      </c>
      <c r="BF13" s="133" t="str">
        <f>IF(BL13="","",MID(BL13,FIND("(",BL13)+1,4))</f>
        <v>1987</v>
      </c>
      <c r="BG13" s="134" t="str">
        <f>IF(ISNUMBER(SEARCH("*female*",BL13)),"female",IF(ISNUMBER(SEARCH("*male*",BL13)),"male",""))</f>
        <v>female</v>
      </c>
      <c r="BH13" s="135" t="str">
        <f>IF(BL13="","",IF(ISERROR(MID(BL13,FIND("male,",BL13)+6,(FIND(")",BL13)-(FIND("male,",BL13)+6))))=TRUE,"missing/error",MID(BL13,FIND("male,",BL13)+6,(FIND(")",BL13)-(FIND("male,",BL13)+6)))))</f>
        <v>fi_kesk01</v>
      </c>
      <c r="BI13" s="136" t="str">
        <f>IF(BE13="","",(MID(BE13,(SEARCH("^^",SUBSTITUTE(BE13," ","^^",LEN(BE13)-LEN(SUBSTITUTE(BE13," ","")))))+1,99)&amp;"_"&amp;LEFT(BE13,FIND(" ",BE13)-1)&amp;"_"&amp;BF13))</f>
        <v>Kulmuni_Katri_1987</v>
      </c>
      <c r="BJ13" s="76"/>
      <c r="BK13" s="127"/>
      <c r="BL13" s="127" t="s">
        <v>1071</v>
      </c>
      <c r="BM13" s="128"/>
      <c r="BN13" s="129"/>
      <c r="BO13" s="130"/>
      <c r="BP13" s="130"/>
      <c r="BQ13" s="132"/>
      <c r="BR13" s="133"/>
      <c r="BS13" s="134"/>
      <c r="BT13" s="135"/>
      <c r="BU13" s="136"/>
      <c r="BV13" s="76"/>
      <c r="BW13" s="127"/>
      <c r="BX13" s="127"/>
      <c r="BY13" s="128"/>
      <c r="BZ13" s="129"/>
      <c r="CA13" s="130"/>
      <c r="CB13" s="130"/>
      <c r="CC13" s="132"/>
      <c r="CD13" s="133"/>
      <c r="CE13" s="134"/>
      <c r="CF13" s="135"/>
      <c r="CG13" s="136"/>
      <c r="CH13" s="76"/>
      <c r="CI13" s="127"/>
      <c r="CJ13" s="127"/>
      <c r="CK13" s="128"/>
      <c r="CL13" s="129"/>
      <c r="CM13" s="130"/>
      <c r="CN13" s="130"/>
      <c r="CO13" s="132"/>
      <c r="CP13" s="133"/>
      <c r="CQ13" s="134"/>
      <c r="CR13" s="135"/>
      <c r="CS13" s="136"/>
      <c r="CT13" s="76"/>
      <c r="CU13" s="127"/>
      <c r="CV13" s="127"/>
      <c r="CW13" s="128"/>
      <c r="CX13" s="129"/>
      <c r="CY13" s="130"/>
      <c r="CZ13" s="130"/>
      <c r="DA13" s="132"/>
      <c r="DB13" s="133"/>
      <c r="DC13" s="134"/>
      <c r="DD13" s="135"/>
      <c r="DE13" s="136"/>
      <c r="DF13" s="76"/>
      <c r="DG13" s="127"/>
      <c r="DH13" s="127"/>
      <c r="DI13" s="128"/>
      <c r="DJ13" s="129"/>
      <c r="DK13" s="130"/>
      <c r="DL13" s="130"/>
      <c r="DM13" s="132"/>
      <c r="DN13" s="133"/>
      <c r="DO13" s="134"/>
      <c r="DP13" s="135"/>
      <c r="DQ13" s="136"/>
      <c r="DR13" s="76"/>
      <c r="DS13" s="127"/>
      <c r="DT13" s="127"/>
      <c r="DU13" s="128"/>
      <c r="DV13" s="129"/>
      <c r="DW13" s="130"/>
      <c r="DX13" s="130"/>
      <c r="DY13" s="132"/>
      <c r="DZ13" s="133"/>
      <c r="EA13" s="134"/>
      <c r="EB13" s="135"/>
      <c r="EC13" s="136"/>
      <c r="ED13" s="76"/>
      <c r="EE13" s="127"/>
      <c r="EF13" s="127"/>
      <c r="EG13" s="128"/>
      <c r="EH13" s="129"/>
      <c r="EI13" s="130"/>
      <c r="EJ13" s="130"/>
      <c r="EK13" s="132"/>
      <c r="EL13" s="133"/>
      <c r="EM13" s="134"/>
      <c r="EN13" s="135"/>
      <c r="EO13" s="136"/>
      <c r="EP13" s="76"/>
      <c r="EQ13" s="127"/>
      <c r="ER13" s="127"/>
      <c r="ES13" s="128"/>
      <c r="ET13" s="129"/>
      <c r="EU13" s="130"/>
      <c r="EV13" s="130"/>
      <c r="EW13" s="132"/>
      <c r="EX13" s="133"/>
      <c r="EY13" s="134"/>
      <c r="EZ13" s="135"/>
      <c r="FA13" s="136"/>
      <c r="FB13" s="76"/>
      <c r="FC13" s="127"/>
      <c r="FD13" s="127"/>
      <c r="FE13" s="128"/>
      <c r="FF13" s="129"/>
      <c r="FG13" s="130"/>
      <c r="FH13" s="130"/>
      <c r="FI13" s="132"/>
      <c r="FJ13" s="133"/>
      <c r="FK13" s="134"/>
      <c r="FL13" s="135"/>
      <c r="FM13" s="136"/>
      <c r="FN13" s="76"/>
      <c r="FO13" s="127"/>
      <c r="FP13" s="127"/>
      <c r="FQ13" s="128"/>
      <c r="FR13" s="129"/>
      <c r="FS13" s="130"/>
      <c r="FT13" s="130"/>
      <c r="FU13" s="132"/>
      <c r="FV13" s="133"/>
      <c r="FW13" s="134"/>
      <c r="FX13" s="135"/>
      <c r="FY13" s="136"/>
      <c r="FZ13" s="76"/>
      <c r="GA13" s="127"/>
      <c r="GB13" s="127"/>
      <c r="GC13" s="128"/>
      <c r="GD13" s="129"/>
      <c r="GE13" s="130"/>
      <c r="GF13" s="130"/>
      <c r="GG13" s="132"/>
      <c r="GH13" s="133"/>
      <c r="GI13" s="134"/>
      <c r="GJ13" s="135"/>
      <c r="GK13" s="136"/>
      <c r="GL13" s="76"/>
      <c r="GM13" s="127"/>
      <c r="GN13" s="127"/>
      <c r="GO13" s="128"/>
      <c r="GP13" s="129"/>
      <c r="GQ13" s="130"/>
      <c r="GR13" s="130"/>
      <c r="GS13" s="132"/>
      <c r="GT13" s="133"/>
      <c r="GU13" s="134"/>
      <c r="GV13" s="135"/>
      <c r="GW13" s="136"/>
      <c r="GX13" s="76"/>
      <c r="GY13" s="127"/>
      <c r="GZ13" s="127"/>
      <c r="HA13" s="128"/>
      <c r="HB13" s="129"/>
      <c r="HC13" s="130"/>
      <c r="HD13" s="130"/>
      <c r="HE13" s="132"/>
      <c r="HF13" s="133"/>
      <c r="HG13" s="134"/>
      <c r="HH13" s="135"/>
      <c r="HI13" s="136"/>
      <c r="HJ13" s="76"/>
      <c r="HK13" s="127"/>
      <c r="HL13" s="127"/>
      <c r="HM13" s="128"/>
      <c r="HN13" s="129"/>
      <c r="HO13" s="130"/>
      <c r="HP13" s="130"/>
      <c r="HQ13" s="132"/>
      <c r="HR13" s="133"/>
      <c r="HS13" s="134"/>
      <c r="HT13" s="135"/>
      <c r="HU13" s="136"/>
      <c r="HV13" s="76"/>
      <c r="HW13" s="127"/>
      <c r="HX13" s="127"/>
      <c r="HY13" s="128"/>
      <c r="HZ13" s="129"/>
      <c r="IA13" s="130"/>
      <c r="IB13" s="130"/>
      <c r="IC13" s="132"/>
      <c r="ID13" s="133"/>
      <c r="IE13" s="134"/>
      <c r="IF13" s="135"/>
      <c r="IG13" s="136"/>
      <c r="IH13" s="76"/>
      <c r="II13" s="127"/>
      <c r="IJ13" s="127"/>
      <c r="IK13" s="128"/>
      <c r="IL13" s="129"/>
      <c r="IM13" s="130"/>
      <c r="IN13" s="130"/>
      <c r="IO13" s="132"/>
      <c r="IP13" s="133"/>
      <c r="IQ13" s="134"/>
      <c r="IR13" s="135"/>
      <c r="IS13" s="136"/>
      <c r="IT13" s="76"/>
      <c r="IU13" s="127"/>
      <c r="IV13" s="127"/>
      <c r="IW13" s="128"/>
      <c r="IX13" s="129"/>
      <c r="IY13" s="130"/>
      <c r="IZ13" s="130"/>
      <c r="JA13" s="132"/>
      <c r="JB13" s="133"/>
      <c r="JC13" s="134"/>
      <c r="JD13" s="135"/>
      <c r="JE13" s="136"/>
      <c r="JF13" s="76"/>
      <c r="JG13" s="127"/>
      <c r="JH13" s="127"/>
      <c r="JI13" s="128"/>
      <c r="JJ13" s="129"/>
      <c r="JK13" s="130"/>
      <c r="JL13" s="130"/>
      <c r="JM13" s="132"/>
      <c r="JN13" s="133"/>
      <c r="JO13" s="134"/>
      <c r="JP13" s="135"/>
      <c r="JQ13" s="136"/>
      <c r="JR13" s="76"/>
      <c r="JS13" s="127"/>
      <c r="JT13" s="127"/>
      <c r="JU13" s="128"/>
      <c r="JV13" s="129"/>
      <c r="JW13" s="130"/>
      <c r="JX13" s="130"/>
      <c r="JY13" s="132"/>
      <c r="JZ13" s="133"/>
      <c r="KA13" s="134"/>
      <c r="KB13" s="135"/>
      <c r="KC13" s="136"/>
      <c r="KD13" s="76"/>
      <c r="KE13" s="127"/>
      <c r="KF13" s="127"/>
    </row>
    <row r="14" spans="1:292" ht="13.5" customHeight="1">
      <c r="A14" s="84"/>
      <c r="B14" s="127" t="s">
        <v>1048</v>
      </c>
      <c r="C14" s="76" t="s">
        <v>638</v>
      </c>
      <c r="D14" s="219" t="s">
        <v>704</v>
      </c>
      <c r="E14" s="128"/>
      <c r="F14" s="129"/>
      <c r="G14" s="130"/>
      <c r="H14" s="130"/>
      <c r="I14" s="132"/>
      <c r="J14" s="133"/>
      <c r="K14" s="134"/>
      <c r="L14" s="135"/>
      <c r="M14" s="136"/>
      <c r="O14" s="127"/>
      <c r="P14" s="219"/>
      <c r="Q14" s="128"/>
      <c r="R14" s="129"/>
      <c r="S14" s="130"/>
      <c r="T14" s="130"/>
      <c r="U14" s="132"/>
      <c r="V14" s="133"/>
      <c r="W14" s="134"/>
      <c r="X14" s="135"/>
      <c r="Y14" s="136"/>
      <c r="AA14" s="127"/>
      <c r="AB14" s="127"/>
      <c r="AC14" s="128">
        <f>IF(AG14="","",AC$3)</f>
        <v>43622</v>
      </c>
      <c r="AD14" s="129" t="str">
        <f>IF(AG14="","",AC$1)</f>
        <v>Sipilä I</v>
      </c>
      <c r="AE14" s="130">
        <v>42914</v>
      </c>
      <c r="AF14" s="130">
        <f>IF(AG14="","",AC$3)</f>
        <v>43622</v>
      </c>
      <c r="AG14" s="132" t="str">
        <f>IF(AN14="","",IF(ISNUMBER(SEARCH(":",AN14)),MID(AN14,FIND(":",AN14)+2,FIND("(",AN14)-FIND(":",AN14)-3),LEFT(AN14,FIND("(",AN14)-2)))</f>
        <v>Petteri Orpo</v>
      </c>
      <c r="AH14" s="133" t="str">
        <f>IF(AN14="","",MID(AN14,FIND("(",AN14)+1,4))</f>
        <v>1969</v>
      </c>
      <c r="AI14" s="134" t="str">
        <f>IF(ISNUMBER(SEARCH("*female*",AN14)),"female",IF(ISNUMBER(SEARCH("*male*",AN14)),"male",""))</f>
        <v>male</v>
      </c>
      <c r="AJ14" s="135" t="str">
        <f>IF(AN14="","",IF(ISERROR(MID(AN14,FIND("male,",AN14)+6,(FIND(")",AN14)-(FIND("male,",AN14)+6))))=TRUE,"missing/error",MID(AN14,FIND("male,",AN14)+6,(FIND(")",AN14)-(FIND("male,",AN14)+6)))))</f>
        <v>fi_kok01</v>
      </c>
      <c r="AK14" s="136" t="str">
        <f>IF(AG14="","",(MID(AG14,(SEARCH("^^",SUBSTITUTE(AG14," ","^^",LEN(AG14)-LEN(SUBSTITUTE(AG14," ","")))))+1,99)&amp;"_"&amp;LEFT(AG14,FIND(" ",AG14)-1)&amp;"_"&amp;AH14))</f>
        <v>Orpo_Petteri_1969</v>
      </c>
      <c r="AM14" s="127"/>
      <c r="AN14" s="127" t="s">
        <v>932</v>
      </c>
      <c r="AO14" s="128"/>
      <c r="AP14" s="129"/>
      <c r="AQ14" s="130"/>
      <c r="AR14" s="130"/>
      <c r="AS14" s="132"/>
      <c r="AT14" s="133"/>
      <c r="AU14" s="134"/>
      <c r="AV14" s="135"/>
      <c r="AW14" s="136"/>
      <c r="AX14" s="76"/>
      <c r="AY14" s="127"/>
      <c r="AZ14" s="127"/>
      <c r="BA14" s="128"/>
      <c r="BB14" s="129"/>
      <c r="BC14" s="130"/>
      <c r="BD14" s="130"/>
      <c r="BE14" s="132"/>
      <c r="BF14" s="133"/>
      <c r="BG14" s="134"/>
      <c r="BH14" s="135"/>
      <c r="BI14" s="136"/>
      <c r="BJ14" s="76"/>
      <c r="BK14" s="127"/>
      <c r="BL14" s="127"/>
      <c r="BM14" s="128"/>
      <c r="BN14" s="129"/>
      <c r="BO14" s="130"/>
      <c r="BP14" s="130"/>
      <c r="BQ14" s="132"/>
      <c r="BR14" s="133"/>
      <c r="BS14" s="134"/>
      <c r="BT14" s="135"/>
      <c r="BU14" s="136"/>
      <c r="BV14" s="76"/>
      <c r="BW14" s="127"/>
      <c r="BX14" s="127"/>
      <c r="BY14" s="128"/>
      <c r="BZ14" s="129"/>
      <c r="CA14" s="130"/>
      <c r="CB14" s="130"/>
      <c r="CC14" s="132"/>
      <c r="CD14" s="133"/>
      <c r="CE14" s="134"/>
      <c r="CF14" s="135"/>
      <c r="CG14" s="136"/>
      <c r="CH14" s="76"/>
      <c r="CI14" s="127"/>
      <c r="CJ14" s="127"/>
      <c r="CK14" s="128"/>
      <c r="CL14" s="129"/>
      <c r="CM14" s="130"/>
      <c r="CN14" s="130"/>
      <c r="CO14" s="132"/>
      <c r="CP14" s="133"/>
      <c r="CQ14" s="134"/>
      <c r="CR14" s="135"/>
      <c r="CS14" s="136"/>
      <c r="CT14" s="76"/>
      <c r="CU14" s="127"/>
      <c r="CV14" s="127"/>
      <c r="CW14" s="128"/>
      <c r="CX14" s="129"/>
      <c r="CY14" s="130"/>
      <c r="CZ14" s="130"/>
      <c r="DA14" s="132"/>
      <c r="DB14" s="133"/>
      <c r="DC14" s="134"/>
      <c r="DD14" s="135"/>
      <c r="DE14" s="136"/>
      <c r="DF14" s="76"/>
      <c r="DG14" s="127"/>
      <c r="DH14" s="127"/>
      <c r="DI14" s="128"/>
      <c r="DJ14" s="129"/>
      <c r="DK14" s="130"/>
      <c r="DL14" s="130"/>
      <c r="DM14" s="132"/>
      <c r="DN14" s="133"/>
      <c r="DO14" s="134"/>
      <c r="DP14" s="135"/>
      <c r="DQ14" s="136"/>
      <c r="DR14" s="76"/>
      <c r="DS14" s="127"/>
      <c r="DT14" s="127"/>
      <c r="DU14" s="128"/>
      <c r="DV14" s="129"/>
      <c r="DW14" s="130"/>
      <c r="DX14" s="130"/>
      <c r="DY14" s="132"/>
      <c r="DZ14" s="133"/>
      <c r="EA14" s="134"/>
      <c r="EB14" s="135"/>
      <c r="EC14" s="136"/>
      <c r="ED14" s="76"/>
      <c r="EE14" s="127"/>
      <c r="EF14" s="127"/>
      <c r="EG14" s="128"/>
      <c r="EH14" s="129"/>
      <c r="EI14" s="130"/>
      <c r="EJ14" s="130"/>
      <c r="EK14" s="132"/>
      <c r="EL14" s="133"/>
      <c r="EM14" s="134"/>
      <c r="EN14" s="135"/>
      <c r="EO14" s="136"/>
      <c r="EP14" s="76"/>
      <c r="EQ14" s="127"/>
      <c r="ER14" s="127"/>
      <c r="ES14" s="128"/>
      <c r="ET14" s="129"/>
      <c r="EU14" s="130"/>
      <c r="EV14" s="130"/>
      <c r="EW14" s="132"/>
      <c r="EX14" s="133"/>
      <c r="EY14" s="134"/>
      <c r="EZ14" s="135"/>
      <c r="FA14" s="136"/>
      <c r="FB14" s="76"/>
      <c r="FC14" s="127"/>
      <c r="FD14" s="127"/>
      <c r="FE14" s="128"/>
      <c r="FF14" s="129"/>
      <c r="FG14" s="130"/>
      <c r="FH14" s="130"/>
      <c r="FI14" s="132"/>
      <c r="FJ14" s="133"/>
      <c r="FK14" s="134"/>
      <c r="FL14" s="135"/>
      <c r="FM14" s="136"/>
      <c r="FN14" s="76"/>
      <c r="FO14" s="127"/>
      <c r="FP14" s="127"/>
      <c r="FQ14" s="128"/>
      <c r="FR14" s="129"/>
      <c r="FS14" s="130"/>
      <c r="FT14" s="130"/>
      <c r="FU14" s="132"/>
      <c r="FV14" s="133"/>
      <c r="FW14" s="134"/>
      <c r="FX14" s="135"/>
      <c r="FY14" s="136"/>
      <c r="FZ14" s="76"/>
      <c r="GA14" s="127"/>
      <c r="GB14" s="127"/>
      <c r="GC14" s="128"/>
      <c r="GD14" s="129"/>
      <c r="GE14" s="130"/>
      <c r="GF14" s="130"/>
      <c r="GG14" s="132"/>
      <c r="GH14" s="133"/>
      <c r="GI14" s="134"/>
      <c r="GJ14" s="135"/>
      <c r="GK14" s="136"/>
      <c r="GL14" s="76"/>
      <c r="GM14" s="127"/>
      <c r="GN14" s="127"/>
      <c r="GO14" s="128"/>
      <c r="GP14" s="129"/>
      <c r="GQ14" s="130"/>
      <c r="GR14" s="130"/>
      <c r="GS14" s="132"/>
      <c r="GT14" s="133"/>
      <c r="GU14" s="134"/>
      <c r="GV14" s="135"/>
      <c r="GW14" s="136"/>
      <c r="GX14" s="76"/>
      <c r="GY14" s="127"/>
      <c r="GZ14" s="127"/>
      <c r="HA14" s="128"/>
      <c r="HB14" s="129"/>
      <c r="HC14" s="130"/>
      <c r="HD14" s="130"/>
      <c r="HE14" s="132"/>
      <c r="HF14" s="133"/>
      <c r="HG14" s="134"/>
      <c r="HH14" s="135"/>
      <c r="HI14" s="136"/>
      <c r="HJ14" s="76"/>
      <c r="HK14" s="127"/>
      <c r="HL14" s="127"/>
      <c r="HM14" s="128"/>
      <c r="HN14" s="129"/>
      <c r="HO14" s="130"/>
      <c r="HP14" s="130"/>
      <c r="HQ14" s="132"/>
      <c r="HR14" s="133"/>
      <c r="HS14" s="134"/>
      <c r="HT14" s="135"/>
      <c r="HU14" s="136"/>
      <c r="HV14" s="76"/>
      <c r="HW14" s="127"/>
      <c r="HX14" s="127"/>
      <c r="HY14" s="128"/>
      <c r="HZ14" s="129"/>
      <c r="IA14" s="130"/>
      <c r="IB14" s="130"/>
      <c r="IC14" s="132"/>
      <c r="ID14" s="133"/>
      <c r="IE14" s="134"/>
      <c r="IF14" s="135"/>
      <c r="IG14" s="136"/>
      <c r="IH14" s="76"/>
      <c r="II14" s="127"/>
      <c r="IJ14" s="127"/>
      <c r="IK14" s="128"/>
      <c r="IL14" s="129"/>
      <c r="IM14" s="130"/>
      <c r="IN14" s="130"/>
      <c r="IO14" s="132"/>
      <c r="IP14" s="133"/>
      <c r="IQ14" s="134"/>
      <c r="IR14" s="135"/>
      <c r="IS14" s="136"/>
      <c r="IT14" s="76"/>
      <c r="IU14" s="127"/>
      <c r="IV14" s="127"/>
      <c r="IW14" s="128"/>
      <c r="IX14" s="129"/>
      <c r="IY14" s="130"/>
      <c r="IZ14" s="130"/>
      <c r="JA14" s="132"/>
      <c r="JB14" s="133"/>
      <c r="JC14" s="134"/>
      <c r="JD14" s="135"/>
      <c r="JE14" s="136"/>
      <c r="JF14" s="76"/>
      <c r="JG14" s="127"/>
      <c r="JH14" s="127"/>
      <c r="JI14" s="128"/>
      <c r="JJ14" s="129"/>
      <c r="JK14" s="130"/>
      <c r="JL14" s="130"/>
      <c r="JM14" s="132"/>
      <c r="JN14" s="133"/>
      <c r="JO14" s="134"/>
      <c r="JP14" s="135"/>
      <c r="JQ14" s="136"/>
      <c r="JR14" s="76"/>
      <c r="JS14" s="127"/>
      <c r="JT14" s="127"/>
      <c r="JU14" s="128"/>
      <c r="JV14" s="129"/>
      <c r="JW14" s="130"/>
      <c r="JX14" s="130"/>
      <c r="JY14" s="132"/>
      <c r="JZ14" s="133"/>
      <c r="KA14" s="134"/>
      <c r="KB14" s="135"/>
      <c r="KC14" s="136"/>
      <c r="KD14" s="76"/>
      <c r="KE14" s="127"/>
      <c r="KF14" s="127"/>
    </row>
    <row r="15" spans="1:292" ht="13.5" customHeight="1">
      <c r="A15" s="143"/>
      <c r="B15" s="127" t="s">
        <v>639</v>
      </c>
      <c r="C15" s="76" t="s">
        <v>640</v>
      </c>
      <c r="D15" s="219" t="s">
        <v>705</v>
      </c>
      <c r="E15" s="128">
        <f t="shared" si="0"/>
        <v>41814</v>
      </c>
      <c r="F15" s="129" t="str">
        <f t="shared" si="1"/>
        <v>Katainen I</v>
      </c>
      <c r="G15" s="130">
        <f t="shared" si="2"/>
        <v>40716</v>
      </c>
      <c r="H15" s="130">
        <f t="shared" si="3"/>
        <v>41814</v>
      </c>
      <c r="I15" s="132" t="str">
        <f t="shared" si="4"/>
        <v>Erkki Tuomioja</v>
      </c>
      <c r="J15" s="133" t="str">
        <f t="shared" si="5"/>
        <v>1946</v>
      </c>
      <c r="K15" s="134" t="str">
        <f t="shared" si="6"/>
        <v>male</v>
      </c>
      <c r="L15" s="135" t="str">
        <f>IF(P15="","",IF(ISERROR(MID(P15,FIND("male,",P15)+6,(FIND(")",P15)-(FIND("male,",P15)+6))))=TRUE,"missing/error",MID(P15,FIND("male,",P15)+6,(FIND(")",P15)-(FIND("male,",P15)+6)))))</f>
        <v>fi_sdp01</v>
      </c>
      <c r="M15" s="136" t="str">
        <f t="shared" si="8"/>
        <v>Tuomioja_Erkki_1946</v>
      </c>
      <c r="O15" s="127"/>
      <c r="P15" s="219" t="s">
        <v>740</v>
      </c>
      <c r="Q15" s="128">
        <f t="shared" si="9"/>
        <v>42153</v>
      </c>
      <c r="R15" s="129" t="str">
        <f t="shared" si="10"/>
        <v>Stubb I</v>
      </c>
      <c r="S15" s="130">
        <f t="shared" si="11"/>
        <v>41814</v>
      </c>
      <c r="T15" s="130">
        <f t="shared" si="12"/>
        <v>42153</v>
      </c>
      <c r="U15" s="132" t="str">
        <f t="shared" si="13"/>
        <v>Erkki Tuomioja</v>
      </c>
      <c r="V15" s="133" t="str">
        <f t="shared" si="14"/>
        <v>1946</v>
      </c>
      <c r="W15" s="134" t="str">
        <f t="shared" si="15"/>
        <v>male</v>
      </c>
      <c r="X15" s="135" t="s">
        <v>289</v>
      </c>
      <c r="Y15" s="136" t="str">
        <f t="shared" si="16"/>
        <v>Tuomioja_Erkki_1946</v>
      </c>
      <c r="AA15" s="127"/>
      <c r="AB15" s="127" t="s">
        <v>899</v>
      </c>
      <c r="AC15" s="128">
        <f t="shared" si="17"/>
        <v>43622</v>
      </c>
      <c r="AD15" s="129" t="str">
        <f t="shared" si="18"/>
        <v>Sipilä I</v>
      </c>
      <c r="AE15" s="130">
        <f t="shared" si="19"/>
        <v>42153</v>
      </c>
      <c r="AF15" s="130">
        <f t="shared" si="20"/>
        <v>43622</v>
      </c>
      <c r="AG15" s="132" t="str">
        <f t="shared" si="21"/>
        <v>Timo Soini</v>
      </c>
      <c r="AH15" s="133" t="str">
        <f t="shared" si="22"/>
        <v>1962</v>
      </c>
      <c r="AI15" s="134" t="str">
        <f t="shared" si="23"/>
        <v>male</v>
      </c>
      <c r="AJ15" s="135" t="str">
        <f t="shared" si="24"/>
        <v>fi_ps01</v>
      </c>
      <c r="AK15" s="136" t="str">
        <f t="shared" si="25"/>
        <v>Soini_Timo_1962</v>
      </c>
      <c r="AM15" s="127"/>
      <c r="AN15" s="127" t="s">
        <v>952</v>
      </c>
      <c r="AO15" s="128">
        <f t="shared" si="26"/>
        <v>43809</v>
      </c>
      <c r="AP15" s="129" t="str">
        <f t="shared" si="27"/>
        <v>Rinne I</v>
      </c>
      <c r="AQ15" s="130">
        <f t="shared" si="28"/>
        <v>43622</v>
      </c>
      <c r="AR15" s="130">
        <f t="shared" si="29"/>
        <v>43809</v>
      </c>
      <c r="AS15" s="132" t="str">
        <f t="shared" si="30"/>
        <v>Pekka Haavisto</v>
      </c>
      <c r="AT15" s="133" t="str">
        <f t="shared" si="31"/>
        <v>1958</v>
      </c>
      <c r="AU15" s="134" t="str">
        <f t="shared" si="32"/>
        <v>male</v>
      </c>
      <c r="AV15" s="135" t="str">
        <f t="shared" si="33"/>
        <v>fi_vihr01</v>
      </c>
      <c r="AW15" s="136" t="str">
        <f t="shared" si="34"/>
        <v>Haavisto_Pekka_1958</v>
      </c>
      <c r="AX15" s="76"/>
      <c r="AY15" s="127"/>
      <c r="AZ15" s="127" t="s">
        <v>1057</v>
      </c>
      <c r="BA15" s="128">
        <f t="shared" si="35"/>
        <v>43830</v>
      </c>
      <c r="BB15" s="129" t="str">
        <f t="shared" si="36"/>
        <v>Marin I</v>
      </c>
      <c r="BC15" s="130">
        <f t="shared" si="37"/>
        <v>43809</v>
      </c>
      <c r="BD15" s="130">
        <f t="shared" si="38"/>
        <v>43830</v>
      </c>
      <c r="BE15" s="132" t="str">
        <f t="shared" si="39"/>
        <v>Pekka Haavisto</v>
      </c>
      <c r="BF15" s="133" t="str">
        <f t="shared" si="40"/>
        <v>1958</v>
      </c>
      <c r="BG15" s="134" t="str">
        <f t="shared" si="41"/>
        <v>male</v>
      </c>
      <c r="BH15" s="135" t="str">
        <f t="shared" si="42"/>
        <v>fi_vihr01</v>
      </c>
      <c r="BI15" s="136" t="str">
        <f t="shared" si="43"/>
        <v>Haavisto_Pekka_1958</v>
      </c>
      <c r="BJ15" s="76"/>
      <c r="BK15" s="127"/>
      <c r="BL15" s="127" t="s">
        <v>1057</v>
      </c>
      <c r="BM15" s="128" t="str">
        <f t="shared" si="44"/>
        <v/>
      </c>
      <c r="BN15" s="129" t="str">
        <f t="shared" si="45"/>
        <v/>
      </c>
      <c r="BO15" s="130" t="str">
        <f t="shared" si="46"/>
        <v/>
      </c>
      <c r="BP15" s="130" t="str">
        <f t="shared" si="47"/>
        <v/>
      </c>
      <c r="BQ15" s="132" t="str">
        <f t="shared" si="48"/>
        <v/>
      </c>
      <c r="BR15" s="133" t="str">
        <f t="shared" si="49"/>
        <v/>
      </c>
      <c r="BS15" s="134" t="str">
        <f t="shared" si="50"/>
        <v/>
      </c>
      <c r="BT15" s="135" t="str">
        <f t="shared" si="51"/>
        <v/>
      </c>
      <c r="BU15" s="136" t="str">
        <f t="shared" si="52"/>
        <v/>
      </c>
      <c r="BV15" s="76"/>
      <c r="BW15" s="127"/>
      <c r="BX15" s="127"/>
      <c r="BY15" s="128" t="str">
        <f t="shared" si="53"/>
        <v/>
      </c>
      <c r="BZ15" s="129" t="str">
        <f t="shared" si="54"/>
        <v/>
      </c>
      <c r="CA15" s="130" t="str">
        <f t="shared" si="55"/>
        <v/>
      </c>
      <c r="CB15" s="130" t="str">
        <f t="shared" si="56"/>
        <v/>
      </c>
      <c r="CC15" s="132" t="str">
        <f t="shared" si="57"/>
        <v/>
      </c>
      <c r="CD15" s="133" t="str">
        <f t="shared" si="58"/>
        <v/>
      </c>
      <c r="CE15" s="134" t="str">
        <f t="shared" si="59"/>
        <v/>
      </c>
      <c r="CF15" s="135" t="str">
        <f t="shared" si="60"/>
        <v/>
      </c>
      <c r="CG15" s="136" t="str">
        <f t="shared" si="61"/>
        <v/>
      </c>
      <c r="CH15" s="76"/>
      <c r="CI15" s="127"/>
      <c r="CJ15" s="127"/>
      <c r="CK15" s="128" t="str">
        <f t="shared" si="62"/>
        <v/>
      </c>
      <c r="CL15" s="129" t="str">
        <f t="shared" si="63"/>
        <v/>
      </c>
      <c r="CM15" s="130" t="str">
        <f t="shared" si="64"/>
        <v/>
      </c>
      <c r="CN15" s="130" t="str">
        <f t="shared" si="65"/>
        <v/>
      </c>
      <c r="CO15" s="132" t="str">
        <f t="shared" si="66"/>
        <v/>
      </c>
      <c r="CP15" s="133" t="str">
        <f t="shared" si="67"/>
        <v/>
      </c>
      <c r="CQ15" s="134" t="str">
        <f t="shared" si="68"/>
        <v/>
      </c>
      <c r="CR15" s="135" t="str">
        <f t="shared" si="69"/>
        <v/>
      </c>
      <c r="CS15" s="136" t="str">
        <f t="shared" si="70"/>
        <v/>
      </c>
      <c r="CT15" s="76"/>
      <c r="CU15" s="127"/>
      <c r="CV15" s="127"/>
      <c r="CW15" s="128" t="str">
        <f t="shared" si="71"/>
        <v/>
      </c>
      <c r="CX15" s="129" t="str">
        <f t="shared" si="72"/>
        <v/>
      </c>
      <c r="CY15" s="130" t="str">
        <f t="shared" si="73"/>
        <v/>
      </c>
      <c r="CZ15" s="130" t="str">
        <f t="shared" si="74"/>
        <v/>
      </c>
      <c r="DA15" s="132" t="str">
        <f t="shared" si="75"/>
        <v/>
      </c>
      <c r="DB15" s="133" t="str">
        <f t="shared" si="76"/>
        <v/>
      </c>
      <c r="DC15" s="134" t="str">
        <f t="shared" si="77"/>
        <v/>
      </c>
      <c r="DD15" s="135" t="str">
        <f t="shared" si="78"/>
        <v/>
      </c>
      <c r="DE15" s="136" t="str">
        <f t="shared" si="79"/>
        <v/>
      </c>
      <c r="DF15" s="76"/>
      <c r="DG15" s="127"/>
      <c r="DH15" s="127"/>
      <c r="DI15" s="128" t="str">
        <f t="shared" si="80"/>
        <v/>
      </c>
      <c r="DJ15" s="129" t="str">
        <f t="shared" si="81"/>
        <v/>
      </c>
      <c r="DK15" s="130" t="str">
        <f t="shared" si="82"/>
        <v/>
      </c>
      <c r="DL15" s="130" t="str">
        <f t="shared" si="83"/>
        <v/>
      </c>
      <c r="DM15" s="132" t="str">
        <f t="shared" si="84"/>
        <v/>
      </c>
      <c r="DN15" s="133" t="str">
        <f t="shared" si="85"/>
        <v/>
      </c>
      <c r="DO15" s="134" t="str">
        <f t="shared" si="86"/>
        <v/>
      </c>
      <c r="DP15" s="135" t="str">
        <f t="shared" si="87"/>
        <v/>
      </c>
      <c r="DQ15" s="136" t="str">
        <f t="shared" si="88"/>
        <v/>
      </c>
      <c r="DR15" s="76"/>
      <c r="DS15" s="127"/>
      <c r="DT15" s="127"/>
      <c r="DU15" s="128" t="str">
        <f t="shared" si="89"/>
        <v/>
      </c>
      <c r="DV15" s="129" t="str">
        <f t="shared" si="90"/>
        <v/>
      </c>
      <c r="DW15" s="130" t="str">
        <f t="shared" si="91"/>
        <v/>
      </c>
      <c r="DX15" s="130" t="str">
        <f t="shared" si="92"/>
        <v/>
      </c>
      <c r="DY15" s="132" t="str">
        <f t="shared" si="93"/>
        <v/>
      </c>
      <c r="DZ15" s="133" t="str">
        <f t="shared" si="94"/>
        <v/>
      </c>
      <c r="EA15" s="134" t="str">
        <f t="shared" si="95"/>
        <v/>
      </c>
      <c r="EB15" s="135" t="str">
        <f t="shared" si="96"/>
        <v/>
      </c>
      <c r="EC15" s="136" t="str">
        <f t="shared" si="97"/>
        <v/>
      </c>
      <c r="ED15" s="76"/>
      <c r="EE15" s="127"/>
      <c r="EF15" s="127"/>
      <c r="EG15" s="128" t="str">
        <f t="shared" si="98"/>
        <v/>
      </c>
      <c r="EH15" s="129" t="str">
        <f t="shared" si="99"/>
        <v/>
      </c>
      <c r="EI15" s="130" t="str">
        <f t="shared" si="100"/>
        <v/>
      </c>
      <c r="EJ15" s="130" t="str">
        <f t="shared" si="101"/>
        <v/>
      </c>
      <c r="EK15" s="132" t="str">
        <f t="shared" si="102"/>
        <v/>
      </c>
      <c r="EL15" s="133" t="str">
        <f t="shared" si="103"/>
        <v/>
      </c>
      <c r="EM15" s="134" t="str">
        <f t="shared" si="104"/>
        <v/>
      </c>
      <c r="EN15" s="135" t="str">
        <f t="shared" si="105"/>
        <v/>
      </c>
      <c r="EO15" s="136" t="str">
        <f t="shared" si="106"/>
        <v/>
      </c>
      <c r="EP15" s="76"/>
      <c r="EQ15" s="127"/>
      <c r="ER15" s="127"/>
      <c r="ES15" s="128" t="str">
        <f t="shared" si="107"/>
        <v/>
      </c>
      <c r="ET15" s="129" t="str">
        <f t="shared" si="108"/>
        <v/>
      </c>
      <c r="EU15" s="130" t="str">
        <f t="shared" si="109"/>
        <v/>
      </c>
      <c r="EV15" s="130" t="str">
        <f t="shared" si="110"/>
        <v/>
      </c>
      <c r="EW15" s="132" t="str">
        <f t="shared" si="111"/>
        <v/>
      </c>
      <c r="EX15" s="133" t="str">
        <f t="shared" si="112"/>
        <v/>
      </c>
      <c r="EY15" s="134" t="str">
        <f t="shared" si="113"/>
        <v/>
      </c>
      <c r="EZ15" s="135" t="str">
        <f t="shared" si="114"/>
        <v/>
      </c>
      <c r="FA15" s="136" t="str">
        <f t="shared" si="115"/>
        <v/>
      </c>
      <c r="FB15" s="76"/>
      <c r="FC15" s="127"/>
      <c r="FD15" s="127"/>
      <c r="FE15" s="128" t="str">
        <f t="shared" si="116"/>
        <v/>
      </c>
      <c r="FF15" s="129" t="str">
        <f t="shared" si="117"/>
        <v/>
      </c>
      <c r="FG15" s="130" t="str">
        <f t="shared" si="118"/>
        <v/>
      </c>
      <c r="FH15" s="130" t="str">
        <f t="shared" si="119"/>
        <v/>
      </c>
      <c r="FI15" s="132" t="str">
        <f t="shared" si="120"/>
        <v/>
      </c>
      <c r="FJ15" s="133" t="str">
        <f t="shared" si="121"/>
        <v/>
      </c>
      <c r="FK15" s="134" t="str">
        <f t="shared" si="122"/>
        <v/>
      </c>
      <c r="FL15" s="135" t="str">
        <f t="shared" si="123"/>
        <v/>
      </c>
      <c r="FM15" s="136" t="str">
        <f t="shared" si="124"/>
        <v/>
      </c>
      <c r="FN15" s="76"/>
      <c r="FO15" s="127"/>
      <c r="FP15" s="127"/>
      <c r="FQ15" s="128" t="str">
        <f>IF(FU15="","",#REF!)</f>
        <v/>
      </c>
      <c r="FR15" s="129" t="str">
        <f t="shared" si="125"/>
        <v/>
      </c>
      <c r="FS15" s="130" t="str">
        <f t="shared" si="126"/>
        <v/>
      </c>
      <c r="FT15" s="130" t="str">
        <f t="shared" si="127"/>
        <v/>
      </c>
      <c r="FU15" s="132" t="str">
        <f t="shared" si="128"/>
        <v/>
      </c>
      <c r="FV15" s="133" t="str">
        <f t="shared" si="129"/>
        <v/>
      </c>
      <c r="FW15" s="134" t="str">
        <f t="shared" si="130"/>
        <v/>
      </c>
      <c r="FX15" s="135" t="str">
        <f t="shared" si="131"/>
        <v/>
      </c>
      <c r="FY15" s="136" t="str">
        <f t="shared" si="132"/>
        <v/>
      </c>
      <c r="FZ15" s="76"/>
      <c r="GA15" s="127"/>
      <c r="GB15" s="127"/>
      <c r="GC15" s="128" t="str">
        <f t="shared" si="133"/>
        <v/>
      </c>
      <c r="GD15" s="129" t="str">
        <f t="shared" si="134"/>
        <v/>
      </c>
      <c r="GE15" s="130" t="str">
        <f t="shared" si="135"/>
        <v/>
      </c>
      <c r="GF15" s="130" t="str">
        <f t="shared" si="136"/>
        <v/>
      </c>
      <c r="GG15" s="132" t="str">
        <f t="shared" si="137"/>
        <v/>
      </c>
      <c r="GH15" s="133" t="str">
        <f t="shared" si="138"/>
        <v/>
      </c>
      <c r="GI15" s="134" t="str">
        <f t="shared" si="139"/>
        <v/>
      </c>
      <c r="GJ15" s="135" t="str">
        <f t="shared" si="140"/>
        <v/>
      </c>
      <c r="GK15" s="136" t="str">
        <f t="shared" si="141"/>
        <v/>
      </c>
      <c r="GL15" s="76"/>
      <c r="GM15" s="127"/>
      <c r="GN15" s="127" t="s">
        <v>287</v>
      </c>
      <c r="GO15" s="128" t="str">
        <f t="shared" si="142"/>
        <v/>
      </c>
      <c r="GP15" s="129" t="str">
        <f t="shared" si="143"/>
        <v/>
      </c>
      <c r="GQ15" s="130" t="str">
        <f t="shared" si="144"/>
        <v/>
      </c>
      <c r="GR15" s="130" t="str">
        <f t="shared" si="145"/>
        <v/>
      </c>
      <c r="GS15" s="132" t="str">
        <f t="shared" si="146"/>
        <v/>
      </c>
      <c r="GT15" s="133" t="str">
        <f t="shared" si="147"/>
        <v/>
      </c>
      <c r="GU15" s="134" t="str">
        <f t="shared" si="148"/>
        <v/>
      </c>
      <c r="GV15" s="135" t="str">
        <f t="shared" si="149"/>
        <v/>
      </c>
      <c r="GW15" s="136" t="str">
        <f t="shared" si="150"/>
        <v/>
      </c>
      <c r="GX15" s="76"/>
      <c r="GY15" s="127"/>
      <c r="GZ15" s="127"/>
      <c r="HA15" s="128" t="str">
        <f t="shared" si="151"/>
        <v/>
      </c>
      <c r="HB15" s="129" t="str">
        <f t="shared" si="152"/>
        <v/>
      </c>
      <c r="HC15" s="130" t="str">
        <f t="shared" si="153"/>
        <v/>
      </c>
      <c r="HD15" s="130" t="str">
        <f t="shared" si="154"/>
        <v/>
      </c>
      <c r="HE15" s="132" t="str">
        <f t="shared" si="155"/>
        <v/>
      </c>
      <c r="HF15" s="133" t="str">
        <f t="shared" si="156"/>
        <v/>
      </c>
      <c r="HG15" s="134" t="str">
        <f t="shared" si="157"/>
        <v/>
      </c>
      <c r="HH15" s="135" t="str">
        <f t="shared" si="158"/>
        <v/>
      </c>
      <c r="HI15" s="136" t="str">
        <f t="shared" si="159"/>
        <v/>
      </c>
      <c r="HJ15" s="76"/>
      <c r="HK15" s="127"/>
      <c r="HL15" s="127" t="s">
        <v>287</v>
      </c>
      <c r="HM15" s="128" t="str">
        <f t="shared" si="160"/>
        <v/>
      </c>
      <c r="HN15" s="129" t="str">
        <f t="shared" si="161"/>
        <v/>
      </c>
      <c r="HO15" s="130" t="str">
        <f t="shared" si="162"/>
        <v/>
      </c>
      <c r="HP15" s="130" t="str">
        <f t="shared" si="163"/>
        <v/>
      </c>
      <c r="HQ15" s="132" t="str">
        <f t="shared" si="164"/>
        <v/>
      </c>
      <c r="HR15" s="133" t="str">
        <f t="shared" si="165"/>
        <v/>
      </c>
      <c r="HS15" s="134" t="str">
        <f t="shared" si="166"/>
        <v/>
      </c>
      <c r="HT15" s="135" t="str">
        <f t="shared" si="167"/>
        <v/>
      </c>
      <c r="HU15" s="136" t="str">
        <f t="shared" si="168"/>
        <v/>
      </c>
      <c r="HV15" s="76"/>
      <c r="HW15" s="127"/>
      <c r="HX15" s="127"/>
      <c r="HY15" s="128" t="str">
        <f t="shared" si="169"/>
        <v/>
      </c>
      <c r="HZ15" s="129" t="str">
        <f t="shared" si="170"/>
        <v/>
      </c>
      <c r="IA15" s="130" t="str">
        <f t="shared" si="171"/>
        <v/>
      </c>
      <c r="IB15" s="130" t="str">
        <f t="shared" si="172"/>
        <v/>
      </c>
      <c r="IC15" s="132" t="str">
        <f t="shared" si="173"/>
        <v/>
      </c>
      <c r="ID15" s="133" t="str">
        <f t="shared" si="174"/>
        <v/>
      </c>
      <c r="IE15" s="134" t="str">
        <f t="shared" si="175"/>
        <v/>
      </c>
      <c r="IF15" s="135" t="str">
        <f t="shared" si="176"/>
        <v/>
      </c>
      <c r="IG15" s="136" t="str">
        <f t="shared" si="177"/>
        <v/>
      </c>
      <c r="IH15" s="76"/>
      <c r="II15" s="127"/>
      <c r="IJ15" s="127"/>
      <c r="IK15" s="128" t="str">
        <f t="shared" si="178"/>
        <v/>
      </c>
      <c r="IL15" s="129" t="str">
        <f t="shared" si="179"/>
        <v/>
      </c>
      <c r="IM15" s="130" t="str">
        <f t="shared" si="180"/>
        <v/>
      </c>
      <c r="IN15" s="130" t="str">
        <f t="shared" si="181"/>
        <v/>
      </c>
      <c r="IO15" s="132" t="str">
        <f t="shared" si="182"/>
        <v/>
      </c>
      <c r="IP15" s="133" t="str">
        <f t="shared" si="183"/>
        <v/>
      </c>
      <c r="IQ15" s="134" t="str">
        <f t="shared" si="184"/>
        <v/>
      </c>
      <c r="IR15" s="135" t="str">
        <f t="shared" si="185"/>
        <v/>
      </c>
      <c r="IS15" s="136" t="str">
        <f t="shared" si="186"/>
        <v/>
      </c>
      <c r="IT15" s="76"/>
      <c r="IU15" s="127"/>
      <c r="IV15" s="127"/>
      <c r="IW15" s="128" t="str">
        <f t="shared" si="187"/>
        <v/>
      </c>
      <c r="IX15" s="129" t="str">
        <f t="shared" si="188"/>
        <v/>
      </c>
      <c r="IY15" s="130" t="str">
        <f t="shared" si="189"/>
        <v/>
      </c>
      <c r="IZ15" s="130" t="str">
        <f t="shared" si="190"/>
        <v/>
      </c>
      <c r="JA15" s="132" t="str">
        <f t="shared" si="191"/>
        <v/>
      </c>
      <c r="JB15" s="133" t="str">
        <f t="shared" si="192"/>
        <v/>
      </c>
      <c r="JC15" s="134" t="str">
        <f t="shared" si="193"/>
        <v/>
      </c>
      <c r="JD15" s="135" t="str">
        <f t="shared" si="194"/>
        <v/>
      </c>
      <c r="JE15" s="136" t="str">
        <f t="shared" si="195"/>
        <v/>
      </c>
      <c r="JF15" s="76"/>
      <c r="JG15" s="127"/>
      <c r="JH15" s="127"/>
      <c r="JI15" s="128" t="str">
        <f t="shared" si="196"/>
        <v/>
      </c>
      <c r="JJ15" s="129" t="str">
        <f t="shared" si="197"/>
        <v/>
      </c>
      <c r="JK15" s="130" t="str">
        <f t="shared" si="198"/>
        <v/>
      </c>
      <c r="JL15" s="130" t="str">
        <f t="shared" si="199"/>
        <v/>
      </c>
      <c r="JM15" s="132" t="str">
        <f t="shared" si="200"/>
        <v/>
      </c>
      <c r="JN15" s="133" t="str">
        <f t="shared" si="201"/>
        <v/>
      </c>
      <c r="JO15" s="134" t="str">
        <f t="shared" si="202"/>
        <v/>
      </c>
      <c r="JP15" s="135" t="str">
        <f t="shared" si="203"/>
        <v/>
      </c>
      <c r="JQ15" s="136" t="str">
        <f t="shared" si="204"/>
        <v/>
      </c>
      <c r="JR15" s="76"/>
      <c r="JS15" s="127"/>
      <c r="JT15" s="127"/>
      <c r="JU15" s="128" t="str">
        <f t="shared" si="205"/>
        <v/>
      </c>
      <c r="JV15" s="129" t="str">
        <f t="shared" si="206"/>
        <v/>
      </c>
      <c r="JW15" s="130" t="str">
        <f t="shared" si="207"/>
        <v/>
      </c>
      <c r="JX15" s="130" t="str">
        <f t="shared" si="208"/>
        <v/>
      </c>
      <c r="JY15" s="132" t="str">
        <f t="shared" si="209"/>
        <v/>
      </c>
      <c r="JZ15" s="133" t="str">
        <f t="shared" si="210"/>
        <v/>
      </c>
      <c r="KA15" s="134" t="str">
        <f t="shared" si="211"/>
        <v/>
      </c>
      <c r="KB15" s="135" t="str">
        <f t="shared" si="212"/>
        <v/>
      </c>
      <c r="KC15" s="136" t="str">
        <f t="shared" si="213"/>
        <v/>
      </c>
      <c r="KD15" s="76"/>
      <c r="KE15" s="127"/>
      <c r="KF15" s="127"/>
    </row>
    <row r="16" spans="1:292" ht="13.5" customHeight="1">
      <c r="A16" s="84"/>
      <c r="B16" s="127" t="s">
        <v>641</v>
      </c>
      <c r="C16" s="76" t="s">
        <v>642</v>
      </c>
      <c r="D16" s="219" t="s">
        <v>706</v>
      </c>
      <c r="E16" s="128" t="str">
        <f t="shared" si="0"/>
        <v/>
      </c>
      <c r="F16" s="129" t="str">
        <f t="shared" si="1"/>
        <v/>
      </c>
      <c r="G16" s="130" t="str">
        <f t="shared" si="2"/>
        <v/>
      </c>
      <c r="H16" s="130" t="str">
        <f t="shared" si="3"/>
        <v/>
      </c>
      <c r="I16" s="132" t="str">
        <f t="shared" si="4"/>
        <v/>
      </c>
      <c r="J16" s="133" t="str">
        <f t="shared" si="5"/>
        <v/>
      </c>
      <c r="K16" s="134" t="str">
        <f t="shared" si="6"/>
        <v/>
      </c>
      <c r="L16" s="135" t="str">
        <f t="shared" si="7"/>
        <v/>
      </c>
      <c r="M16" s="136" t="str">
        <f t="shared" si="8"/>
        <v/>
      </c>
      <c r="O16" s="127"/>
      <c r="P16" s="219"/>
      <c r="Q16" s="128" t="str">
        <f t="shared" si="9"/>
        <v/>
      </c>
      <c r="R16" s="129" t="str">
        <f t="shared" si="10"/>
        <v/>
      </c>
      <c r="S16" s="130" t="str">
        <f t="shared" si="11"/>
        <v/>
      </c>
      <c r="T16" s="130" t="str">
        <f t="shared" si="12"/>
        <v/>
      </c>
      <c r="U16" s="132" t="str">
        <f t="shared" si="13"/>
        <v/>
      </c>
      <c r="V16" s="133" t="str">
        <f t="shared" si="14"/>
        <v/>
      </c>
      <c r="W16" s="134" t="str">
        <f t="shared" si="15"/>
        <v/>
      </c>
      <c r="X16" s="135" t="s">
        <v>287</v>
      </c>
      <c r="Y16" s="136" t="str">
        <f t="shared" si="16"/>
        <v/>
      </c>
      <c r="AA16" s="127"/>
      <c r="AB16" s="127"/>
      <c r="AC16" s="128"/>
      <c r="AD16" s="129"/>
      <c r="AE16" s="130"/>
      <c r="AF16" s="130"/>
      <c r="AG16" s="132"/>
      <c r="AH16" s="133"/>
      <c r="AI16" s="134"/>
      <c r="AJ16" s="135"/>
      <c r="AK16" s="136"/>
      <c r="AM16" s="127"/>
      <c r="AN16" s="127"/>
      <c r="AO16" s="128" t="str">
        <f t="shared" si="26"/>
        <v/>
      </c>
      <c r="AP16" s="129" t="str">
        <f t="shared" si="27"/>
        <v/>
      </c>
      <c r="AQ16" s="130" t="str">
        <f t="shared" si="28"/>
        <v/>
      </c>
      <c r="AR16" s="130" t="str">
        <f t="shared" si="29"/>
        <v/>
      </c>
      <c r="AS16" s="132" t="str">
        <f t="shared" si="30"/>
        <v/>
      </c>
      <c r="AT16" s="133" t="str">
        <f t="shared" si="31"/>
        <v/>
      </c>
      <c r="AU16" s="134" t="str">
        <f t="shared" si="32"/>
        <v/>
      </c>
      <c r="AV16" s="135" t="str">
        <f t="shared" si="33"/>
        <v/>
      </c>
      <c r="AW16" s="136" t="str">
        <f t="shared" si="34"/>
        <v/>
      </c>
      <c r="AX16" s="76"/>
      <c r="AY16" s="127"/>
      <c r="AZ16" s="127"/>
      <c r="BA16" s="128" t="str">
        <f t="shared" si="35"/>
        <v/>
      </c>
      <c r="BB16" s="129" t="str">
        <f t="shared" si="36"/>
        <v/>
      </c>
      <c r="BC16" s="130" t="str">
        <f t="shared" si="37"/>
        <v/>
      </c>
      <c r="BD16" s="130" t="str">
        <f t="shared" si="38"/>
        <v/>
      </c>
      <c r="BE16" s="132" t="str">
        <f t="shared" si="39"/>
        <v/>
      </c>
      <c r="BF16" s="133" t="str">
        <f t="shared" si="40"/>
        <v/>
      </c>
      <c r="BG16" s="134" t="str">
        <f t="shared" si="41"/>
        <v/>
      </c>
      <c r="BH16" s="135" t="str">
        <f t="shared" si="42"/>
        <v/>
      </c>
      <c r="BI16" s="136" t="str">
        <f t="shared" si="43"/>
        <v/>
      </c>
      <c r="BJ16" s="76"/>
      <c r="BK16" s="127"/>
      <c r="BL16" s="127"/>
      <c r="BM16" s="128" t="str">
        <f t="shared" si="44"/>
        <v/>
      </c>
      <c r="BN16" s="129" t="str">
        <f t="shared" si="45"/>
        <v/>
      </c>
      <c r="BO16" s="130" t="str">
        <f t="shared" si="46"/>
        <v/>
      </c>
      <c r="BP16" s="130" t="str">
        <f t="shared" si="47"/>
        <v/>
      </c>
      <c r="BQ16" s="132" t="str">
        <f t="shared" si="48"/>
        <v/>
      </c>
      <c r="BR16" s="133" t="str">
        <f t="shared" si="49"/>
        <v/>
      </c>
      <c r="BS16" s="134" t="str">
        <f t="shared" si="50"/>
        <v/>
      </c>
      <c r="BT16" s="135" t="str">
        <f t="shared" si="51"/>
        <v/>
      </c>
      <c r="BU16" s="136" t="str">
        <f t="shared" si="52"/>
        <v/>
      </c>
      <c r="BV16" s="76"/>
      <c r="BW16" s="127"/>
      <c r="BX16" s="127"/>
      <c r="BY16" s="128" t="str">
        <f t="shared" si="53"/>
        <v/>
      </c>
      <c r="BZ16" s="129" t="str">
        <f t="shared" si="54"/>
        <v/>
      </c>
      <c r="CA16" s="130" t="str">
        <f t="shared" si="55"/>
        <v/>
      </c>
      <c r="CB16" s="130" t="str">
        <f t="shared" si="56"/>
        <v/>
      </c>
      <c r="CC16" s="132" t="str">
        <f t="shared" si="57"/>
        <v/>
      </c>
      <c r="CD16" s="133" t="str">
        <f t="shared" si="58"/>
        <v/>
      </c>
      <c r="CE16" s="134" t="str">
        <f t="shared" si="59"/>
        <v/>
      </c>
      <c r="CF16" s="135" t="str">
        <f t="shared" si="60"/>
        <v/>
      </c>
      <c r="CG16" s="136" t="str">
        <f t="shared" si="61"/>
        <v/>
      </c>
      <c r="CH16" s="76"/>
      <c r="CI16" s="127"/>
      <c r="CJ16" s="127"/>
      <c r="CK16" s="128" t="str">
        <f t="shared" si="62"/>
        <v/>
      </c>
      <c r="CL16" s="129" t="str">
        <f t="shared" si="63"/>
        <v/>
      </c>
      <c r="CM16" s="130" t="str">
        <f t="shared" si="64"/>
        <v/>
      </c>
      <c r="CN16" s="130" t="str">
        <f t="shared" si="65"/>
        <v/>
      </c>
      <c r="CO16" s="132" t="str">
        <f t="shared" si="66"/>
        <v/>
      </c>
      <c r="CP16" s="133" t="str">
        <f t="shared" si="67"/>
        <v/>
      </c>
      <c r="CQ16" s="134" t="str">
        <f t="shared" si="68"/>
        <v/>
      </c>
      <c r="CR16" s="135" t="str">
        <f t="shared" si="69"/>
        <v/>
      </c>
      <c r="CS16" s="136" t="str">
        <f t="shared" si="70"/>
        <v/>
      </c>
      <c r="CT16" s="76"/>
      <c r="CU16" s="127"/>
      <c r="CV16" s="127"/>
      <c r="CW16" s="128" t="str">
        <f t="shared" si="71"/>
        <v/>
      </c>
      <c r="CX16" s="129" t="str">
        <f t="shared" si="72"/>
        <v/>
      </c>
      <c r="CY16" s="130" t="str">
        <f t="shared" si="73"/>
        <v/>
      </c>
      <c r="CZ16" s="130" t="str">
        <f t="shared" si="74"/>
        <v/>
      </c>
      <c r="DA16" s="132" t="str">
        <f t="shared" si="75"/>
        <v/>
      </c>
      <c r="DB16" s="133" t="str">
        <f t="shared" si="76"/>
        <v/>
      </c>
      <c r="DC16" s="134" t="str">
        <f t="shared" si="77"/>
        <v/>
      </c>
      <c r="DD16" s="135" t="str">
        <f t="shared" si="78"/>
        <v/>
      </c>
      <c r="DE16" s="136" t="str">
        <f t="shared" si="79"/>
        <v/>
      </c>
      <c r="DF16" s="76"/>
      <c r="DG16" s="127"/>
      <c r="DH16" s="127"/>
      <c r="DI16" s="128" t="str">
        <f t="shared" si="80"/>
        <v/>
      </c>
      <c r="DJ16" s="129" t="str">
        <f t="shared" si="81"/>
        <v/>
      </c>
      <c r="DK16" s="130" t="str">
        <f t="shared" si="82"/>
        <v/>
      </c>
      <c r="DL16" s="130" t="str">
        <f t="shared" si="83"/>
        <v/>
      </c>
      <c r="DM16" s="132" t="str">
        <f t="shared" si="84"/>
        <v/>
      </c>
      <c r="DN16" s="133" t="str">
        <f t="shared" si="85"/>
        <v/>
      </c>
      <c r="DO16" s="134" t="str">
        <f t="shared" si="86"/>
        <v/>
      </c>
      <c r="DP16" s="135" t="str">
        <f t="shared" si="87"/>
        <v/>
      </c>
      <c r="DQ16" s="136" t="str">
        <f t="shared" si="88"/>
        <v/>
      </c>
      <c r="DR16" s="76"/>
      <c r="DS16" s="127"/>
      <c r="DT16" s="127"/>
      <c r="DU16" s="128" t="str">
        <f t="shared" si="89"/>
        <v/>
      </c>
      <c r="DV16" s="129" t="str">
        <f t="shared" si="90"/>
        <v/>
      </c>
      <c r="DW16" s="130" t="str">
        <f t="shared" si="91"/>
        <v/>
      </c>
      <c r="DX16" s="130" t="str">
        <f t="shared" si="92"/>
        <v/>
      </c>
      <c r="DY16" s="132" t="str">
        <f t="shared" si="93"/>
        <v/>
      </c>
      <c r="DZ16" s="133" t="str">
        <f t="shared" si="94"/>
        <v/>
      </c>
      <c r="EA16" s="134" t="str">
        <f t="shared" si="95"/>
        <v/>
      </c>
      <c r="EB16" s="135" t="str">
        <f t="shared" si="96"/>
        <v/>
      </c>
      <c r="EC16" s="136" t="str">
        <f t="shared" si="97"/>
        <v/>
      </c>
      <c r="ED16" s="76"/>
      <c r="EE16" s="127"/>
      <c r="EF16" s="127"/>
      <c r="EG16" s="128" t="str">
        <f t="shared" si="98"/>
        <v/>
      </c>
      <c r="EH16" s="129" t="str">
        <f t="shared" si="99"/>
        <v/>
      </c>
      <c r="EI16" s="130" t="str">
        <f t="shared" si="100"/>
        <v/>
      </c>
      <c r="EJ16" s="130" t="str">
        <f t="shared" si="101"/>
        <v/>
      </c>
      <c r="EK16" s="132" t="str">
        <f t="shared" si="102"/>
        <v/>
      </c>
      <c r="EL16" s="133" t="str">
        <f t="shared" si="103"/>
        <v/>
      </c>
      <c r="EM16" s="134" t="str">
        <f t="shared" si="104"/>
        <v/>
      </c>
      <c r="EN16" s="135" t="str">
        <f t="shared" si="105"/>
        <v/>
      </c>
      <c r="EO16" s="136" t="str">
        <f t="shared" si="106"/>
        <v/>
      </c>
      <c r="EP16" s="76"/>
      <c r="EQ16" s="127"/>
      <c r="ER16" s="127"/>
      <c r="ES16" s="128" t="str">
        <f t="shared" si="107"/>
        <v/>
      </c>
      <c r="ET16" s="129" t="str">
        <f t="shared" si="108"/>
        <v/>
      </c>
      <c r="EU16" s="130" t="str">
        <f t="shared" si="109"/>
        <v/>
      </c>
      <c r="EV16" s="130" t="str">
        <f t="shared" si="110"/>
        <v/>
      </c>
      <c r="EW16" s="132" t="str">
        <f t="shared" si="111"/>
        <v/>
      </c>
      <c r="EX16" s="133" t="str">
        <f t="shared" si="112"/>
        <v/>
      </c>
      <c r="EY16" s="134" t="str">
        <f t="shared" si="113"/>
        <v/>
      </c>
      <c r="EZ16" s="135" t="str">
        <f t="shared" si="114"/>
        <v/>
      </c>
      <c r="FA16" s="136" t="str">
        <f t="shared" si="115"/>
        <v/>
      </c>
      <c r="FB16" s="76"/>
      <c r="FC16" s="127"/>
      <c r="FD16" s="127"/>
      <c r="FE16" s="128" t="str">
        <f t="shared" si="116"/>
        <v/>
      </c>
      <c r="FF16" s="129" t="str">
        <f t="shared" si="117"/>
        <v/>
      </c>
      <c r="FG16" s="130" t="str">
        <f t="shared" si="118"/>
        <v/>
      </c>
      <c r="FH16" s="130" t="str">
        <f t="shared" si="119"/>
        <v/>
      </c>
      <c r="FI16" s="132" t="str">
        <f t="shared" si="120"/>
        <v/>
      </c>
      <c r="FJ16" s="133" t="str">
        <f t="shared" si="121"/>
        <v/>
      </c>
      <c r="FK16" s="134" t="str">
        <f t="shared" si="122"/>
        <v/>
      </c>
      <c r="FL16" s="135" t="str">
        <f t="shared" si="123"/>
        <v/>
      </c>
      <c r="FM16" s="136" t="str">
        <f t="shared" si="124"/>
        <v/>
      </c>
      <c r="FN16" s="76"/>
      <c r="FO16" s="127"/>
      <c r="FP16" s="127"/>
      <c r="FQ16" s="128" t="str">
        <f>IF(FU16="","",#REF!)</f>
        <v/>
      </c>
      <c r="FR16" s="129" t="str">
        <f t="shared" si="125"/>
        <v/>
      </c>
      <c r="FS16" s="130" t="str">
        <f t="shared" si="126"/>
        <v/>
      </c>
      <c r="FT16" s="130" t="str">
        <f t="shared" si="127"/>
        <v/>
      </c>
      <c r="FU16" s="132" t="str">
        <f t="shared" si="128"/>
        <v/>
      </c>
      <c r="FV16" s="133" t="str">
        <f t="shared" si="129"/>
        <v/>
      </c>
      <c r="FW16" s="134" t="str">
        <f t="shared" si="130"/>
        <v/>
      </c>
      <c r="FX16" s="135" t="str">
        <f t="shared" si="131"/>
        <v/>
      </c>
      <c r="FY16" s="136" t="str">
        <f t="shared" si="132"/>
        <v/>
      </c>
      <c r="FZ16" s="76"/>
      <c r="GA16" s="127"/>
      <c r="GB16" s="127"/>
      <c r="GC16" s="128" t="str">
        <f t="shared" si="133"/>
        <v/>
      </c>
      <c r="GD16" s="129" t="str">
        <f t="shared" si="134"/>
        <v/>
      </c>
      <c r="GE16" s="130" t="str">
        <f t="shared" si="135"/>
        <v/>
      </c>
      <c r="GF16" s="130" t="str">
        <f t="shared" si="136"/>
        <v/>
      </c>
      <c r="GG16" s="132" t="str">
        <f t="shared" si="137"/>
        <v/>
      </c>
      <c r="GH16" s="133" t="str">
        <f t="shared" si="138"/>
        <v/>
      </c>
      <c r="GI16" s="134" t="str">
        <f t="shared" si="139"/>
        <v/>
      </c>
      <c r="GJ16" s="135" t="str">
        <f t="shared" si="140"/>
        <v/>
      </c>
      <c r="GK16" s="136" t="str">
        <f t="shared" si="141"/>
        <v/>
      </c>
      <c r="GL16" s="76"/>
      <c r="GM16" s="127"/>
      <c r="GN16" s="127" t="s">
        <v>287</v>
      </c>
      <c r="GO16" s="128" t="str">
        <f t="shared" si="142"/>
        <v/>
      </c>
      <c r="GP16" s="129" t="str">
        <f t="shared" si="143"/>
        <v/>
      </c>
      <c r="GQ16" s="130" t="str">
        <f t="shared" si="144"/>
        <v/>
      </c>
      <c r="GR16" s="130" t="str">
        <f t="shared" si="145"/>
        <v/>
      </c>
      <c r="GS16" s="132" t="str">
        <f t="shared" si="146"/>
        <v/>
      </c>
      <c r="GT16" s="133" t="str">
        <f t="shared" si="147"/>
        <v/>
      </c>
      <c r="GU16" s="134" t="str">
        <f t="shared" si="148"/>
        <v/>
      </c>
      <c r="GV16" s="135" t="str">
        <f t="shared" si="149"/>
        <v/>
      </c>
      <c r="GW16" s="136" t="str">
        <f t="shared" si="150"/>
        <v/>
      </c>
      <c r="GX16" s="76"/>
      <c r="GY16" s="127"/>
      <c r="GZ16" s="127"/>
      <c r="HA16" s="128" t="str">
        <f t="shared" si="151"/>
        <v/>
      </c>
      <c r="HB16" s="129" t="str">
        <f t="shared" si="152"/>
        <v/>
      </c>
      <c r="HC16" s="130" t="str">
        <f t="shared" si="153"/>
        <v/>
      </c>
      <c r="HD16" s="130" t="str">
        <f t="shared" si="154"/>
        <v/>
      </c>
      <c r="HE16" s="132" t="str">
        <f t="shared" si="155"/>
        <v/>
      </c>
      <c r="HF16" s="133" t="str">
        <f t="shared" si="156"/>
        <v/>
      </c>
      <c r="HG16" s="134" t="str">
        <f t="shared" si="157"/>
        <v/>
      </c>
      <c r="HH16" s="135" t="str">
        <f t="shared" si="158"/>
        <v/>
      </c>
      <c r="HI16" s="136" t="str">
        <f t="shared" si="159"/>
        <v/>
      </c>
      <c r="HJ16" s="76"/>
      <c r="HK16" s="127"/>
      <c r="HL16" s="127" t="s">
        <v>287</v>
      </c>
      <c r="HM16" s="128" t="str">
        <f t="shared" si="160"/>
        <v/>
      </c>
      <c r="HN16" s="129" t="str">
        <f t="shared" si="161"/>
        <v/>
      </c>
      <c r="HO16" s="130" t="str">
        <f t="shared" si="162"/>
        <v/>
      </c>
      <c r="HP16" s="130" t="str">
        <f t="shared" si="163"/>
        <v/>
      </c>
      <c r="HQ16" s="132" t="str">
        <f t="shared" si="164"/>
        <v/>
      </c>
      <c r="HR16" s="133" t="str">
        <f t="shared" si="165"/>
        <v/>
      </c>
      <c r="HS16" s="134" t="str">
        <f t="shared" si="166"/>
        <v/>
      </c>
      <c r="HT16" s="135" t="str">
        <f t="shared" si="167"/>
        <v/>
      </c>
      <c r="HU16" s="136" t="str">
        <f t="shared" si="168"/>
        <v/>
      </c>
      <c r="HV16" s="76"/>
      <c r="HW16" s="127"/>
      <c r="HX16" s="127"/>
      <c r="HY16" s="128" t="str">
        <f t="shared" si="169"/>
        <v/>
      </c>
      <c r="HZ16" s="129" t="str">
        <f t="shared" si="170"/>
        <v/>
      </c>
      <c r="IA16" s="130" t="str">
        <f t="shared" si="171"/>
        <v/>
      </c>
      <c r="IB16" s="130" t="str">
        <f t="shared" si="172"/>
        <v/>
      </c>
      <c r="IC16" s="132" t="str">
        <f t="shared" si="173"/>
        <v/>
      </c>
      <c r="ID16" s="133" t="str">
        <f t="shared" si="174"/>
        <v/>
      </c>
      <c r="IE16" s="134" t="str">
        <f t="shared" si="175"/>
        <v/>
      </c>
      <c r="IF16" s="135" t="str">
        <f t="shared" si="176"/>
        <v/>
      </c>
      <c r="IG16" s="136" t="str">
        <f t="shared" si="177"/>
        <v/>
      </c>
      <c r="IH16" s="76"/>
      <c r="II16" s="127"/>
      <c r="IJ16" s="127"/>
      <c r="IK16" s="128" t="str">
        <f t="shared" si="178"/>
        <v/>
      </c>
      <c r="IL16" s="129" t="str">
        <f t="shared" si="179"/>
        <v/>
      </c>
      <c r="IM16" s="130" t="str">
        <f t="shared" si="180"/>
        <v/>
      </c>
      <c r="IN16" s="130" t="str">
        <f t="shared" si="181"/>
        <v/>
      </c>
      <c r="IO16" s="132" t="str">
        <f t="shared" si="182"/>
        <v/>
      </c>
      <c r="IP16" s="133" t="str">
        <f t="shared" si="183"/>
        <v/>
      </c>
      <c r="IQ16" s="134" t="str">
        <f t="shared" si="184"/>
        <v/>
      </c>
      <c r="IR16" s="135" t="str">
        <f t="shared" si="185"/>
        <v/>
      </c>
      <c r="IS16" s="136" t="str">
        <f t="shared" si="186"/>
        <v/>
      </c>
      <c r="IT16" s="76"/>
      <c r="IU16" s="127"/>
      <c r="IV16" s="127"/>
      <c r="IW16" s="128" t="str">
        <f t="shared" si="187"/>
        <v/>
      </c>
      <c r="IX16" s="129" t="str">
        <f t="shared" si="188"/>
        <v/>
      </c>
      <c r="IY16" s="130" t="str">
        <f t="shared" si="189"/>
        <v/>
      </c>
      <c r="IZ16" s="130" t="str">
        <f t="shared" si="190"/>
        <v/>
      </c>
      <c r="JA16" s="132" t="str">
        <f t="shared" si="191"/>
        <v/>
      </c>
      <c r="JB16" s="133" t="str">
        <f t="shared" si="192"/>
        <v/>
      </c>
      <c r="JC16" s="134" t="str">
        <f t="shared" si="193"/>
        <v/>
      </c>
      <c r="JD16" s="135" t="str">
        <f t="shared" si="194"/>
        <v/>
      </c>
      <c r="JE16" s="136" t="str">
        <f t="shared" si="195"/>
        <v/>
      </c>
      <c r="JF16" s="76"/>
      <c r="JG16" s="127"/>
      <c r="JH16" s="127"/>
      <c r="JI16" s="128" t="str">
        <f t="shared" si="196"/>
        <v/>
      </c>
      <c r="JJ16" s="129" t="str">
        <f t="shared" si="197"/>
        <v/>
      </c>
      <c r="JK16" s="130" t="str">
        <f t="shared" si="198"/>
        <v/>
      </c>
      <c r="JL16" s="130" t="str">
        <f t="shared" si="199"/>
        <v/>
      </c>
      <c r="JM16" s="132" t="str">
        <f t="shared" si="200"/>
        <v/>
      </c>
      <c r="JN16" s="133" t="str">
        <f t="shared" si="201"/>
        <v/>
      </c>
      <c r="JO16" s="134" t="str">
        <f t="shared" si="202"/>
        <v/>
      </c>
      <c r="JP16" s="135" t="str">
        <f t="shared" si="203"/>
        <v/>
      </c>
      <c r="JQ16" s="136" t="str">
        <f t="shared" si="204"/>
        <v/>
      </c>
      <c r="JR16" s="76"/>
      <c r="JS16" s="127"/>
      <c r="JT16" s="127"/>
      <c r="JU16" s="128" t="str">
        <f t="shared" si="205"/>
        <v/>
      </c>
      <c r="JV16" s="129" t="str">
        <f t="shared" si="206"/>
        <v/>
      </c>
      <c r="JW16" s="130" t="str">
        <f t="shared" si="207"/>
        <v/>
      </c>
      <c r="JX16" s="130" t="str">
        <f t="shared" si="208"/>
        <v/>
      </c>
      <c r="JY16" s="132" t="str">
        <f t="shared" si="209"/>
        <v/>
      </c>
      <c r="JZ16" s="133" t="str">
        <f t="shared" si="210"/>
        <v/>
      </c>
      <c r="KA16" s="134" t="str">
        <f t="shared" si="211"/>
        <v/>
      </c>
      <c r="KB16" s="135" t="str">
        <f t="shared" si="212"/>
        <v/>
      </c>
      <c r="KC16" s="136" t="str">
        <f t="shared" si="213"/>
        <v/>
      </c>
      <c r="KD16" s="76"/>
      <c r="KE16" s="127"/>
      <c r="KF16" s="127"/>
    </row>
    <row r="17" spans="1:292" ht="13.5" customHeight="1">
      <c r="A17" s="84"/>
      <c r="B17" s="127" t="s">
        <v>928</v>
      </c>
      <c r="C17" s="76" t="s">
        <v>926</v>
      </c>
      <c r="D17" s="219" t="s">
        <v>927</v>
      </c>
      <c r="E17" s="128"/>
      <c r="F17" s="129"/>
      <c r="G17" s="130"/>
      <c r="H17" s="130"/>
      <c r="I17" s="132"/>
      <c r="J17" s="133"/>
      <c r="K17" s="134"/>
      <c r="L17" s="135"/>
      <c r="M17" s="136"/>
      <c r="O17" s="127"/>
      <c r="P17" s="219"/>
      <c r="Q17" s="128"/>
      <c r="R17" s="129"/>
      <c r="S17" s="130"/>
      <c r="T17" s="130"/>
      <c r="U17" s="132"/>
      <c r="V17" s="133"/>
      <c r="W17" s="134"/>
      <c r="X17" s="135"/>
      <c r="Y17" s="136"/>
      <c r="AA17" s="127"/>
      <c r="AB17" s="127"/>
      <c r="AC17" s="128">
        <f t="shared" ref="AC17" si="223">IF(AG17="","",AC$3)</f>
        <v>43622</v>
      </c>
      <c r="AD17" s="129" t="str">
        <f t="shared" ref="AD17" si="224">IF(AG17="","",AC$1)</f>
        <v>Sipilä I</v>
      </c>
      <c r="AE17" s="130">
        <f t="shared" ref="AE17" si="225">IF(AG17="","",AC$2)</f>
        <v>42153</v>
      </c>
      <c r="AF17" s="320">
        <v>42543</v>
      </c>
      <c r="AG17" s="132" t="str">
        <f t="shared" ref="AG17" si="226">IF(AN17="","",IF(ISNUMBER(SEARCH(":",AN17)),MID(AN17,FIND(":",AN17)+2,FIND("(",AN17)-FIND(":",AN17)-3),LEFT(AN17,FIND("(",AN17)-2)))</f>
        <v>Lenita Toivakka</v>
      </c>
      <c r="AH17" s="133" t="str">
        <f t="shared" ref="AH17" si="227">IF(AN17="","",MID(AN17,FIND("(",AN17)+1,4))</f>
        <v>1961</v>
      </c>
      <c r="AI17" s="134" t="str">
        <f t="shared" ref="AI17" si="228">IF(ISNUMBER(SEARCH("*female*",AN17)),"female",IF(ISNUMBER(SEARCH("*male*",AN17)),"male",""))</f>
        <v>female</v>
      </c>
      <c r="AJ17" s="135" t="str">
        <f t="shared" ref="AJ17" si="229">IF(AN17="","",IF(ISERROR(MID(AN17,FIND("male,",AN17)+6,(FIND(")",AN17)-(FIND("male,",AN17)+6))))=TRUE,"missing/error",MID(AN17,FIND("male,",AN17)+6,(FIND(")",AN17)-(FIND("male,",AN17)+6)))))</f>
        <v>fi_kok01</v>
      </c>
      <c r="AK17" s="136" t="str">
        <f t="shared" ref="AK17" si="230">IF(AG17="","",(MID(AG17,(SEARCH("^^",SUBSTITUTE(AG17," ","^^",LEN(AG17)-LEN(SUBSTITUTE(AG17," ","")))))+1,99)&amp;"_"&amp;LEFT(AG17,FIND(" ",AG17)-1)&amp;"_"&amp;AH17))</f>
        <v>Toivakka_Lenita_1961</v>
      </c>
      <c r="AM17" s="127"/>
      <c r="AN17" s="127" t="s">
        <v>1080</v>
      </c>
      <c r="AO17" s="128"/>
      <c r="AP17" s="129"/>
      <c r="AQ17" s="130"/>
      <c r="AR17" s="130"/>
      <c r="AS17" s="132"/>
      <c r="AT17" s="133"/>
      <c r="AU17" s="134"/>
      <c r="AV17" s="135"/>
      <c r="AW17" s="136"/>
      <c r="AX17" s="76"/>
      <c r="AY17" s="127"/>
      <c r="AZ17" s="127"/>
      <c r="BA17" s="128"/>
      <c r="BB17" s="129"/>
      <c r="BC17" s="130"/>
      <c r="BD17" s="130"/>
      <c r="BE17" s="132"/>
      <c r="BF17" s="133"/>
      <c r="BG17" s="134"/>
      <c r="BH17" s="135"/>
      <c r="BI17" s="136"/>
      <c r="BJ17" s="76"/>
      <c r="BK17" s="127"/>
      <c r="BL17" s="127"/>
      <c r="BM17" s="128"/>
      <c r="BN17" s="129"/>
      <c r="BO17" s="130"/>
      <c r="BP17" s="130"/>
      <c r="BQ17" s="132"/>
      <c r="BR17" s="133"/>
      <c r="BS17" s="134"/>
      <c r="BT17" s="135"/>
      <c r="BU17" s="136"/>
      <c r="BV17" s="76"/>
      <c r="BW17" s="127"/>
      <c r="BX17" s="127"/>
      <c r="BY17" s="128"/>
      <c r="BZ17" s="129"/>
      <c r="CA17" s="130"/>
      <c r="CB17" s="130"/>
      <c r="CC17" s="132"/>
      <c r="CD17" s="133"/>
      <c r="CE17" s="134"/>
      <c r="CF17" s="135"/>
      <c r="CG17" s="136"/>
      <c r="CH17" s="76"/>
      <c r="CI17" s="127"/>
      <c r="CJ17" s="127"/>
      <c r="CK17" s="128"/>
      <c r="CL17" s="129"/>
      <c r="CM17" s="130"/>
      <c r="CN17" s="130"/>
      <c r="CO17" s="132"/>
      <c r="CP17" s="133"/>
      <c r="CQ17" s="134"/>
      <c r="CR17" s="135"/>
      <c r="CS17" s="136"/>
      <c r="CT17" s="76"/>
      <c r="CU17" s="127"/>
      <c r="CV17" s="127"/>
      <c r="CW17" s="128"/>
      <c r="CX17" s="129"/>
      <c r="CY17" s="130"/>
      <c r="CZ17" s="130"/>
      <c r="DA17" s="132"/>
      <c r="DB17" s="133"/>
      <c r="DC17" s="134"/>
      <c r="DD17" s="135"/>
      <c r="DE17" s="136"/>
      <c r="DF17" s="76"/>
      <c r="DG17" s="127"/>
      <c r="DH17" s="127"/>
      <c r="DI17" s="128"/>
      <c r="DJ17" s="129"/>
      <c r="DK17" s="130"/>
      <c r="DL17" s="130"/>
      <c r="DM17" s="132"/>
      <c r="DN17" s="133"/>
      <c r="DO17" s="134"/>
      <c r="DP17" s="135"/>
      <c r="DQ17" s="136"/>
      <c r="DR17" s="76"/>
      <c r="DS17" s="127"/>
      <c r="DT17" s="127"/>
      <c r="DU17" s="128"/>
      <c r="DV17" s="129"/>
      <c r="DW17" s="130"/>
      <c r="DX17" s="130"/>
      <c r="DY17" s="132"/>
      <c r="DZ17" s="133"/>
      <c r="EA17" s="134"/>
      <c r="EB17" s="135"/>
      <c r="EC17" s="136"/>
      <c r="ED17" s="76"/>
      <c r="EE17" s="127"/>
      <c r="EF17" s="127"/>
      <c r="EG17" s="128"/>
      <c r="EH17" s="129"/>
      <c r="EI17" s="130"/>
      <c r="EJ17" s="130"/>
      <c r="EK17" s="132"/>
      <c r="EL17" s="133"/>
      <c r="EM17" s="134"/>
      <c r="EN17" s="135"/>
      <c r="EO17" s="136"/>
      <c r="EP17" s="76"/>
      <c r="EQ17" s="127"/>
      <c r="ER17" s="127"/>
      <c r="ES17" s="128"/>
      <c r="ET17" s="129"/>
      <c r="EU17" s="130"/>
      <c r="EV17" s="130"/>
      <c r="EW17" s="132"/>
      <c r="EX17" s="133"/>
      <c r="EY17" s="134"/>
      <c r="EZ17" s="135"/>
      <c r="FA17" s="136"/>
      <c r="FB17" s="76"/>
      <c r="FC17" s="127"/>
      <c r="FD17" s="127"/>
      <c r="FE17" s="128"/>
      <c r="FF17" s="129"/>
      <c r="FG17" s="130"/>
      <c r="FH17" s="130"/>
      <c r="FI17" s="132"/>
      <c r="FJ17" s="133"/>
      <c r="FK17" s="134"/>
      <c r="FL17" s="135"/>
      <c r="FM17" s="136"/>
      <c r="FN17" s="76"/>
      <c r="FO17" s="127"/>
      <c r="FP17" s="127"/>
      <c r="FQ17" s="128"/>
      <c r="FR17" s="129"/>
      <c r="FS17" s="130"/>
      <c r="FT17" s="130"/>
      <c r="FU17" s="132"/>
      <c r="FV17" s="133"/>
      <c r="FW17" s="134"/>
      <c r="FX17" s="135"/>
      <c r="FY17" s="136"/>
      <c r="FZ17" s="76"/>
      <c r="GA17" s="127"/>
      <c r="GB17" s="127"/>
      <c r="GC17" s="128"/>
      <c r="GD17" s="129"/>
      <c r="GE17" s="130"/>
      <c r="GF17" s="130"/>
      <c r="GG17" s="132"/>
      <c r="GH17" s="133"/>
      <c r="GI17" s="134"/>
      <c r="GJ17" s="135"/>
      <c r="GK17" s="136"/>
      <c r="GL17" s="76"/>
      <c r="GM17" s="127"/>
      <c r="GN17" s="127"/>
      <c r="GO17" s="128"/>
      <c r="GP17" s="129"/>
      <c r="GQ17" s="130"/>
      <c r="GR17" s="130"/>
      <c r="GS17" s="132"/>
      <c r="GT17" s="133"/>
      <c r="GU17" s="134"/>
      <c r="GV17" s="135"/>
      <c r="GW17" s="136"/>
      <c r="GX17" s="76"/>
      <c r="GY17" s="127"/>
      <c r="GZ17" s="127"/>
      <c r="HA17" s="128"/>
      <c r="HB17" s="129"/>
      <c r="HC17" s="130"/>
      <c r="HD17" s="130"/>
      <c r="HE17" s="132"/>
      <c r="HF17" s="133"/>
      <c r="HG17" s="134"/>
      <c r="HH17" s="135"/>
      <c r="HI17" s="136"/>
      <c r="HJ17" s="76"/>
      <c r="HK17" s="127"/>
      <c r="HL17" s="127"/>
      <c r="HM17" s="128"/>
      <c r="HN17" s="129"/>
      <c r="HO17" s="130"/>
      <c r="HP17" s="130"/>
      <c r="HQ17" s="132"/>
      <c r="HR17" s="133"/>
      <c r="HS17" s="134"/>
      <c r="HT17" s="135"/>
      <c r="HU17" s="136"/>
      <c r="HV17" s="76"/>
      <c r="HW17" s="127"/>
      <c r="HX17" s="127"/>
      <c r="HY17" s="128"/>
      <c r="HZ17" s="129"/>
      <c r="IA17" s="130"/>
      <c r="IB17" s="130"/>
      <c r="IC17" s="132"/>
      <c r="ID17" s="133"/>
      <c r="IE17" s="134"/>
      <c r="IF17" s="135"/>
      <c r="IG17" s="136"/>
      <c r="IH17" s="76"/>
      <c r="II17" s="127"/>
      <c r="IJ17" s="127"/>
      <c r="IK17" s="128"/>
      <c r="IL17" s="129"/>
      <c r="IM17" s="130"/>
      <c r="IN17" s="130"/>
      <c r="IO17" s="132"/>
      <c r="IP17" s="133"/>
      <c r="IQ17" s="134"/>
      <c r="IR17" s="135"/>
      <c r="IS17" s="136"/>
      <c r="IT17" s="76"/>
      <c r="IU17" s="127"/>
      <c r="IV17" s="127"/>
      <c r="IW17" s="128"/>
      <c r="IX17" s="129"/>
      <c r="IY17" s="130"/>
      <c r="IZ17" s="130"/>
      <c r="JA17" s="132"/>
      <c r="JB17" s="133"/>
      <c r="JC17" s="134"/>
      <c r="JD17" s="135"/>
      <c r="JE17" s="136"/>
      <c r="JF17" s="76"/>
      <c r="JG17" s="127"/>
      <c r="JH17" s="127"/>
      <c r="JI17" s="128"/>
      <c r="JJ17" s="129"/>
      <c r="JK17" s="130"/>
      <c r="JL17" s="130"/>
      <c r="JM17" s="132"/>
      <c r="JN17" s="133"/>
      <c r="JO17" s="134"/>
      <c r="JP17" s="135"/>
      <c r="JQ17" s="136"/>
      <c r="JR17" s="76"/>
      <c r="JS17" s="127"/>
      <c r="JT17" s="127"/>
      <c r="JU17" s="128"/>
      <c r="JV17" s="129"/>
      <c r="JW17" s="130"/>
      <c r="JX17" s="130"/>
      <c r="JY17" s="132"/>
      <c r="JZ17" s="133"/>
      <c r="KA17" s="134"/>
      <c r="KB17" s="135"/>
      <c r="KC17" s="136"/>
      <c r="KD17" s="76"/>
      <c r="KE17" s="127"/>
      <c r="KF17" s="127"/>
    </row>
    <row r="18" spans="1:292" ht="13.5" customHeight="1">
      <c r="A18" s="84"/>
      <c r="B18" s="127" t="s">
        <v>928</v>
      </c>
      <c r="C18" s="76" t="s">
        <v>926</v>
      </c>
      <c r="D18" s="219" t="s">
        <v>927</v>
      </c>
      <c r="E18" s="128"/>
      <c r="F18" s="129"/>
      <c r="G18" s="130"/>
      <c r="H18" s="130"/>
      <c r="I18" s="132"/>
      <c r="J18" s="133"/>
      <c r="K18" s="134"/>
      <c r="L18" s="135"/>
      <c r="M18" s="136"/>
      <c r="O18" s="127"/>
      <c r="P18" s="219"/>
      <c r="Q18" s="128"/>
      <c r="R18" s="129"/>
      <c r="S18" s="130"/>
      <c r="T18" s="130"/>
      <c r="U18" s="132"/>
      <c r="V18" s="133"/>
      <c r="W18" s="134"/>
      <c r="X18" s="135"/>
      <c r="Y18" s="136"/>
      <c r="AA18" s="127"/>
      <c r="AB18" s="127"/>
      <c r="AC18" s="128">
        <f t="shared" ref="AC18:AC19" si="231">IF(AG18="","",AC$3)</f>
        <v>43622</v>
      </c>
      <c r="AD18" s="129" t="str">
        <f t="shared" ref="AD18:AD19" si="232">IF(AG18="","",AC$1)</f>
        <v>Sipilä I</v>
      </c>
      <c r="AE18" s="320">
        <v>42543</v>
      </c>
      <c r="AF18" s="130">
        <v>43143</v>
      </c>
      <c r="AG18" s="132" t="str">
        <f t="shared" ref="AG18" si="233">IF(AN18="","",IF(ISNUMBER(SEARCH(":",AN18)),MID(AN18,FIND(":",AN18)+2,FIND("(",AN18)-FIND(":",AN18)-3),LEFT(AN18,FIND("(",AN18)-2)))</f>
        <v>Kai Mykkänen</v>
      </c>
      <c r="AH18" s="133" t="str">
        <f t="shared" ref="AH18" si="234">IF(AN18="","",MID(AN18,FIND("(",AN18)+1,4))</f>
        <v>1979</v>
      </c>
      <c r="AI18" s="134" t="str">
        <f t="shared" ref="AI18" si="235">IF(ISNUMBER(SEARCH("*female*",AN18)),"female",IF(ISNUMBER(SEARCH("*male*",AN18)),"male",""))</f>
        <v>male</v>
      </c>
      <c r="AJ18" s="135" t="str">
        <f t="shared" ref="AJ18" si="236">IF(AN18="","",IF(ISERROR(MID(AN18,FIND("male,",AN18)+6,(FIND(")",AN18)-(FIND("male,",AN18)+6))))=TRUE,"missing/error",MID(AN18,FIND("male,",AN18)+6,(FIND(")",AN18)-(FIND("male,",AN18)+6)))))</f>
        <v>fi_kok01</v>
      </c>
      <c r="AK18" s="136" t="str">
        <f t="shared" ref="AK18" si="237">IF(AG18="","",(MID(AG18,(SEARCH("^^",SUBSTITUTE(AG18," ","^^",LEN(AG18)-LEN(SUBSTITUTE(AG18," ","")))))+1,99)&amp;"_"&amp;LEFT(AG18,FIND(" ",AG18)-1)&amp;"_"&amp;AH18))</f>
        <v>Mykkänen_Kai_1979</v>
      </c>
      <c r="AM18" s="127" t="s">
        <v>1047</v>
      </c>
      <c r="AN18" s="127" t="s">
        <v>1052</v>
      </c>
      <c r="AO18" s="128"/>
      <c r="AP18" s="129"/>
      <c r="AQ18" s="130"/>
      <c r="AR18" s="130"/>
      <c r="AS18" s="132"/>
      <c r="AT18" s="133"/>
      <c r="AU18" s="134"/>
      <c r="AV18" s="135"/>
      <c r="AW18" s="136"/>
      <c r="AX18" s="76"/>
      <c r="AY18" s="127"/>
      <c r="AZ18" s="127"/>
      <c r="BA18" s="128"/>
      <c r="BB18" s="129"/>
      <c r="BC18" s="130"/>
      <c r="BD18" s="130"/>
      <c r="BE18" s="132"/>
      <c r="BF18" s="133"/>
      <c r="BG18" s="134"/>
      <c r="BH18" s="135"/>
      <c r="BI18" s="136"/>
      <c r="BJ18" s="76"/>
      <c r="BK18" s="127"/>
      <c r="BL18" s="127"/>
      <c r="BM18" s="128"/>
      <c r="BN18" s="129"/>
      <c r="BO18" s="130"/>
      <c r="BP18" s="130"/>
      <c r="BQ18" s="132"/>
      <c r="BR18" s="133"/>
      <c r="BS18" s="134"/>
      <c r="BT18" s="135"/>
      <c r="BU18" s="136"/>
      <c r="BV18" s="76"/>
      <c r="BW18" s="127"/>
      <c r="BX18" s="127"/>
      <c r="BY18" s="128"/>
      <c r="BZ18" s="129"/>
      <c r="CA18" s="130"/>
      <c r="CB18" s="130"/>
      <c r="CC18" s="132"/>
      <c r="CD18" s="133"/>
      <c r="CE18" s="134"/>
      <c r="CF18" s="135"/>
      <c r="CG18" s="136"/>
      <c r="CH18" s="76"/>
      <c r="CI18" s="127"/>
      <c r="CJ18" s="127"/>
      <c r="CK18" s="128"/>
      <c r="CL18" s="129"/>
      <c r="CM18" s="130"/>
      <c r="CN18" s="130"/>
      <c r="CO18" s="132"/>
      <c r="CP18" s="133"/>
      <c r="CQ18" s="134"/>
      <c r="CR18" s="135"/>
      <c r="CS18" s="136"/>
      <c r="CT18" s="76"/>
      <c r="CU18" s="127"/>
      <c r="CV18" s="127"/>
      <c r="CW18" s="128"/>
      <c r="CX18" s="129"/>
      <c r="CY18" s="130"/>
      <c r="CZ18" s="130"/>
      <c r="DA18" s="132"/>
      <c r="DB18" s="133"/>
      <c r="DC18" s="134"/>
      <c r="DD18" s="135"/>
      <c r="DE18" s="136"/>
      <c r="DF18" s="76"/>
      <c r="DG18" s="127"/>
      <c r="DH18" s="127"/>
      <c r="DI18" s="128"/>
      <c r="DJ18" s="129"/>
      <c r="DK18" s="130"/>
      <c r="DL18" s="130"/>
      <c r="DM18" s="132"/>
      <c r="DN18" s="133"/>
      <c r="DO18" s="134"/>
      <c r="DP18" s="135"/>
      <c r="DQ18" s="136"/>
      <c r="DR18" s="76"/>
      <c r="DS18" s="127"/>
      <c r="DT18" s="127"/>
      <c r="DU18" s="128"/>
      <c r="DV18" s="129"/>
      <c r="DW18" s="130"/>
      <c r="DX18" s="130"/>
      <c r="DY18" s="132"/>
      <c r="DZ18" s="133"/>
      <c r="EA18" s="134"/>
      <c r="EB18" s="135"/>
      <c r="EC18" s="136"/>
      <c r="ED18" s="76"/>
      <c r="EE18" s="127"/>
      <c r="EF18" s="127"/>
      <c r="EG18" s="128"/>
      <c r="EH18" s="129"/>
      <c r="EI18" s="130"/>
      <c r="EJ18" s="130"/>
      <c r="EK18" s="132"/>
      <c r="EL18" s="133"/>
      <c r="EM18" s="134"/>
      <c r="EN18" s="135"/>
      <c r="EO18" s="136"/>
      <c r="EP18" s="76"/>
      <c r="EQ18" s="127"/>
      <c r="ER18" s="127"/>
      <c r="ES18" s="128"/>
      <c r="ET18" s="129"/>
      <c r="EU18" s="130"/>
      <c r="EV18" s="130"/>
      <c r="EW18" s="132"/>
      <c r="EX18" s="133"/>
      <c r="EY18" s="134"/>
      <c r="EZ18" s="135"/>
      <c r="FA18" s="136"/>
      <c r="FB18" s="76"/>
      <c r="FC18" s="127"/>
      <c r="FD18" s="127"/>
      <c r="FE18" s="128"/>
      <c r="FF18" s="129"/>
      <c r="FG18" s="130"/>
      <c r="FH18" s="130"/>
      <c r="FI18" s="132"/>
      <c r="FJ18" s="133"/>
      <c r="FK18" s="134"/>
      <c r="FL18" s="135"/>
      <c r="FM18" s="136"/>
      <c r="FN18" s="76"/>
      <c r="FO18" s="127"/>
      <c r="FP18" s="127"/>
      <c r="FQ18" s="128"/>
      <c r="FR18" s="129"/>
      <c r="FS18" s="130"/>
      <c r="FT18" s="130"/>
      <c r="FU18" s="132"/>
      <c r="FV18" s="133"/>
      <c r="FW18" s="134"/>
      <c r="FX18" s="135"/>
      <c r="FY18" s="136"/>
      <c r="FZ18" s="76"/>
      <c r="GA18" s="127"/>
      <c r="GB18" s="127"/>
      <c r="GC18" s="128"/>
      <c r="GD18" s="129"/>
      <c r="GE18" s="130"/>
      <c r="GF18" s="130"/>
      <c r="GG18" s="132"/>
      <c r="GH18" s="133"/>
      <c r="GI18" s="134"/>
      <c r="GJ18" s="135"/>
      <c r="GK18" s="136"/>
      <c r="GL18" s="76"/>
      <c r="GM18" s="127"/>
      <c r="GN18" s="127"/>
      <c r="GO18" s="128"/>
      <c r="GP18" s="129"/>
      <c r="GQ18" s="130"/>
      <c r="GR18" s="130"/>
      <c r="GS18" s="132"/>
      <c r="GT18" s="133"/>
      <c r="GU18" s="134"/>
      <c r="GV18" s="135"/>
      <c r="GW18" s="136"/>
      <c r="GX18" s="76"/>
      <c r="GY18" s="127"/>
      <c r="GZ18" s="127"/>
      <c r="HA18" s="128"/>
      <c r="HB18" s="129"/>
      <c r="HC18" s="130"/>
      <c r="HD18" s="130"/>
      <c r="HE18" s="132"/>
      <c r="HF18" s="133"/>
      <c r="HG18" s="134"/>
      <c r="HH18" s="135"/>
      <c r="HI18" s="136"/>
      <c r="HJ18" s="76"/>
      <c r="HK18" s="127"/>
      <c r="HL18" s="127"/>
      <c r="HM18" s="128"/>
      <c r="HN18" s="129"/>
      <c r="HO18" s="130"/>
      <c r="HP18" s="130"/>
      <c r="HQ18" s="132"/>
      <c r="HR18" s="133"/>
      <c r="HS18" s="134"/>
      <c r="HT18" s="135"/>
      <c r="HU18" s="136"/>
      <c r="HV18" s="76"/>
      <c r="HW18" s="127"/>
      <c r="HX18" s="127"/>
      <c r="HY18" s="128"/>
      <c r="HZ18" s="129"/>
      <c r="IA18" s="130"/>
      <c r="IB18" s="130"/>
      <c r="IC18" s="132"/>
      <c r="ID18" s="133"/>
      <c r="IE18" s="134"/>
      <c r="IF18" s="135"/>
      <c r="IG18" s="136"/>
      <c r="IH18" s="76"/>
      <c r="II18" s="127"/>
      <c r="IJ18" s="127"/>
      <c r="IK18" s="128"/>
      <c r="IL18" s="129"/>
      <c r="IM18" s="130"/>
      <c r="IN18" s="130"/>
      <c r="IO18" s="132"/>
      <c r="IP18" s="133"/>
      <c r="IQ18" s="134"/>
      <c r="IR18" s="135"/>
      <c r="IS18" s="136"/>
      <c r="IT18" s="76"/>
      <c r="IU18" s="127"/>
      <c r="IV18" s="127"/>
      <c r="IW18" s="128"/>
      <c r="IX18" s="129"/>
      <c r="IY18" s="130"/>
      <c r="IZ18" s="130"/>
      <c r="JA18" s="132"/>
      <c r="JB18" s="133"/>
      <c r="JC18" s="134"/>
      <c r="JD18" s="135"/>
      <c r="JE18" s="136"/>
      <c r="JF18" s="76"/>
      <c r="JG18" s="127"/>
      <c r="JH18" s="127"/>
      <c r="JI18" s="128"/>
      <c r="JJ18" s="129"/>
      <c r="JK18" s="130"/>
      <c r="JL18" s="130"/>
      <c r="JM18" s="132"/>
      <c r="JN18" s="133"/>
      <c r="JO18" s="134"/>
      <c r="JP18" s="135"/>
      <c r="JQ18" s="136"/>
      <c r="JR18" s="76"/>
      <c r="JS18" s="127"/>
      <c r="JT18" s="127"/>
      <c r="JU18" s="128"/>
      <c r="JV18" s="129"/>
      <c r="JW18" s="130"/>
      <c r="JX18" s="130"/>
      <c r="JY18" s="132"/>
      <c r="JZ18" s="133"/>
      <c r="KA18" s="134"/>
      <c r="KB18" s="135"/>
      <c r="KC18" s="136"/>
      <c r="KD18" s="76"/>
      <c r="KE18" s="127"/>
      <c r="KF18" s="127"/>
    </row>
    <row r="19" spans="1:292" ht="13.5" customHeight="1">
      <c r="A19" s="84"/>
      <c r="B19" s="127" t="s">
        <v>928</v>
      </c>
      <c r="C19" s="76" t="s">
        <v>926</v>
      </c>
      <c r="D19" s="219" t="s">
        <v>927</v>
      </c>
      <c r="E19" s="128"/>
      <c r="F19" s="129"/>
      <c r="G19" s="130"/>
      <c r="H19" s="130"/>
      <c r="I19" s="132"/>
      <c r="J19" s="133"/>
      <c r="K19" s="134"/>
      <c r="L19" s="135"/>
      <c r="M19" s="136"/>
      <c r="O19" s="127"/>
      <c r="P19" s="219"/>
      <c r="Q19" s="128"/>
      <c r="R19" s="129"/>
      <c r="S19" s="130"/>
      <c r="T19" s="130"/>
      <c r="U19" s="132"/>
      <c r="V19" s="133"/>
      <c r="W19" s="134"/>
      <c r="X19" s="135"/>
      <c r="Y19" s="136"/>
      <c r="AA19" s="127"/>
      <c r="AB19" s="127"/>
      <c r="AC19" s="128">
        <f t="shared" si="231"/>
        <v>43622</v>
      </c>
      <c r="AD19" s="129" t="str">
        <f t="shared" si="232"/>
        <v>Sipilä I</v>
      </c>
      <c r="AE19" s="328">
        <v>43143</v>
      </c>
      <c r="AF19" s="130">
        <f t="shared" ref="AF19" si="238">IF(AG19="","",AC$3)</f>
        <v>43622</v>
      </c>
      <c r="AG19" s="132" t="str">
        <f t="shared" ref="AG19" si="239">IF(AN19="","",IF(ISNUMBER(SEARCH(":",AN19)),MID(AN19,FIND(":",AN19)+2,FIND("(",AN19)-FIND(":",AN19)-3),LEFT(AN19,FIND("(",AN19)-2)))</f>
        <v>Anne-Mari Virolainen</v>
      </c>
      <c r="AH19" s="133" t="str">
        <f t="shared" ref="AH19" si="240">IF(AN19="","",MID(AN19,FIND("(",AN19)+1,4))</f>
        <v>1965</v>
      </c>
      <c r="AI19" s="134" t="str">
        <f t="shared" ref="AI19" si="241">IF(ISNUMBER(SEARCH("*female*",AN19)),"female",IF(ISNUMBER(SEARCH("*male*",AN19)),"male",""))</f>
        <v>female</v>
      </c>
      <c r="AJ19" s="135" t="str">
        <f t="shared" ref="AJ19" si="242">IF(AN19="","",IF(ISERROR(MID(AN19,FIND("male,",AN19)+6,(FIND(")",AN19)-(FIND("male,",AN19)+6))))=TRUE,"missing/error",MID(AN19,FIND("male,",AN19)+6,(FIND(")",AN19)-(FIND("male,",AN19)+6)))))</f>
        <v>fi_kok01</v>
      </c>
      <c r="AK19" s="136" t="str">
        <f t="shared" ref="AK19" si="243">IF(AG19="","",(MID(AG19,(SEARCH("^^",SUBSTITUTE(AG19," ","^^",LEN(AG19)-LEN(SUBSTITUTE(AG19," ","")))))+1,99)&amp;"_"&amp;LEFT(AG19,FIND(" ",AG19)-1)&amp;"_"&amp;AH19))</f>
        <v>Virolainen_Anne-Mari_1965</v>
      </c>
      <c r="AM19" s="127"/>
      <c r="AN19" s="127" t="s">
        <v>1053</v>
      </c>
      <c r="AO19" s="128"/>
      <c r="AP19" s="129"/>
      <c r="AQ19" s="130"/>
      <c r="AR19" s="130"/>
      <c r="AS19" s="132"/>
      <c r="AT19" s="133"/>
      <c r="AU19" s="134"/>
      <c r="AV19" s="135"/>
      <c r="AW19" s="136"/>
      <c r="AX19" s="76"/>
      <c r="AY19" s="127"/>
      <c r="AZ19" s="127"/>
      <c r="BA19" s="128"/>
      <c r="BB19" s="129"/>
      <c r="BC19" s="130"/>
      <c r="BD19" s="130"/>
      <c r="BE19" s="132"/>
      <c r="BF19" s="133"/>
      <c r="BG19" s="134"/>
      <c r="BH19" s="135"/>
      <c r="BI19" s="136"/>
      <c r="BJ19" s="76"/>
      <c r="BK19" s="127"/>
      <c r="BL19" s="127"/>
      <c r="BM19" s="128"/>
      <c r="BN19" s="129"/>
      <c r="BO19" s="130"/>
      <c r="BP19" s="130"/>
      <c r="BQ19" s="132"/>
      <c r="BR19" s="133"/>
      <c r="BS19" s="134"/>
      <c r="BT19" s="135"/>
      <c r="BU19" s="136"/>
      <c r="BV19" s="76"/>
      <c r="BW19" s="127"/>
      <c r="BX19" s="127"/>
      <c r="BY19" s="128"/>
      <c r="BZ19" s="129"/>
      <c r="CA19" s="130"/>
      <c r="CB19" s="130"/>
      <c r="CC19" s="132"/>
      <c r="CD19" s="133"/>
      <c r="CE19" s="134"/>
      <c r="CF19" s="135"/>
      <c r="CG19" s="136"/>
      <c r="CH19" s="76"/>
      <c r="CI19" s="127"/>
      <c r="CJ19" s="127"/>
      <c r="CK19" s="128"/>
      <c r="CL19" s="129"/>
      <c r="CM19" s="130"/>
      <c r="CN19" s="130"/>
      <c r="CO19" s="132"/>
      <c r="CP19" s="133"/>
      <c r="CQ19" s="134"/>
      <c r="CR19" s="135"/>
      <c r="CS19" s="136"/>
      <c r="CT19" s="76"/>
      <c r="CU19" s="127"/>
      <c r="CV19" s="127"/>
      <c r="CW19" s="128"/>
      <c r="CX19" s="129"/>
      <c r="CY19" s="130"/>
      <c r="CZ19" s="130"/>
      <c r="DA19" s="132"/>
      <c r="DB19" s="133"/>
      <c r="DC19" s="134"/>
      <c r="DD19" s="135"/>
      <c r="DE19" s="136"/>
      <c r="DF19" s="76"/>
      <c r="DG19" s="127"/>
      <c r="DH19" s="127"/>
      <c r="DI19" s="128"/>
      <c r="DJ19" s="129"/>
      <c r="DK19" s="130"/>
      <c r="DL19" s="130"/>
      <c r="DM19" s="132"/>
      <c r="DN19" s="133"/>
      <c r="DO19" s="134"/>
      <c r="DP19" s="135"/>
      <c r="DQ19" s="136"/>
      <c r="DR19" s="76"/>
      <c r="DS19" s="127"/>
      <c r="DT19" s="127"/>
      <c r="DU19" s="128"/>
      <c r="DV19" s="129"/>
      <c r="DW19" s="130"/>
      <c r="DX19" s="130"/>
      <c r="DY19" s="132"/>
      <c r="DZ19" s="133"/>
      <c r="EA19" s="134"/>
      <c r="EB19" s="135"/>
      <c r="EC19" s="136"/>
      <c r="ED19" s="76"/>
      <c r="EE19" s="127"/>
      <c r="EF19" s="127"/>
      <c r="EG19" s="128"/>
      <c r="EH19" s="129"/>
      <c r="EI19" s="130"/>
      <c r="EJ19" s="130"/>
      <c r="EK19" s="132"/>
      <c r="EL19" s="133"/>
      <c r="EM19" s="134"/>
      <c r="EN19" s="135"/>
      <c r="EO19" s="136"/>
      <c r="EP19" s="76"/>
      <c r="EQ19" s="127"/>
      <c r="ER19" s="127"/>
      <c r="ES19" s="128"/>
      <c r="ET19" s="129"/>
      <c r="EU19" s="130"/>
      <c r="EV19" s="130"/>
      <c r="EW19" s="132"/>
      <c r="EX19" s="133"/>
      <c r="EY19" s="134"/>
      <c r="EZ19" s="135"/>
      <c r="FA19" s="136"/>
      <c r="FB19" s="76"/>
      <c r="FC19" s="127"/>
      <c r="FD19" s="127"/>
      <c r="FE19" s="128"/>
      <c r="FF19" s="129"/>
      <c r="FG19" s="130"/>
      <c r="FH19" s="130"/>
      <c r="FI19" s="132"/>
      <c r="FJ19" s="133"/>
      <c r="FK19" s="134"/>
      <c r="FL19" s="135"/>
      <c r="FM19" s="136"/>
      <c r="FN19" s="76"/>
      <c r="FO19" s="127"/>
      <c r="FP19" s="127"/>
      <c r="FQ19" s="128"/>
      <c r="FR19" s="129"/>
      <c r="FS19" s="130"/>
      <c r="FT19" s="130"/>
      <c r="FU19" s="132"/>
      <c r="FV19" s="133"/>
      <c r="FW19" s="134"/>
      <c r="FX19" s="135"/>
      <c r="FY19" s="136"/>
      <c r="FZ19" s="76"/>
      <c r="GA19" s="127"/>
      <c r="GB19" s="127"/>
      <c r="GC19" s="128"/>
      <c r="GD19" s="129"/>
      <c r="GE19" s="130"/>
      <c r="GF19" s="130"/>
      <c r="GG19" s="132"/>
      <c r="GH19" s="133"/>
      <c r="GI19" s="134"/>
      <c r="GJ19" s="135"/>
      <c r="GK19" s="136"/>
      <c r="GL19" s="76"/>
      <c r="GM19" s="127"/>
      <c r="GN19" s="127"/>
      <c r="GO19" s="128"/>
      <c r="GP19" s="129"/>
      <c r="GQ19" s="130"/>
      <c r="GR19" s="130"/>
      <c r="GS19" s="132"/>
      <c r="GT19" s="133"/>
      <c r="GU19" s="134"/>
      <c r="GV19" s="135"/>
      <c r="GW19" s="136"/>
      <c r="GX19" s="76"/>
      <c r="GY19" s="127"/>
      <c r="GZ19" s="127"/>
      <c r="HA19" s="128"/>
      <c r="HB19" s="129"/>
      <c r="HC19" s="130"/>
      <c r="HD19" s="130"/>
      <c r="HE19" s="132"/>
      <c r="HF19" s="133"/>
      <c r="HG19" s="134"/>
      <c r="HH19" s="135"/>
      <c r="HI19" s="136"/>
      <c r="HJ19" s="76"/>
      <c r="HK19" s="127"/>
      <c r="HL19" s="127"/>
      <c r="HM19" s="128"/>
      <c r="HN19" s="129"/>
      <c r="HO19" s="130"/>
      <c r="HP19" s="130"/>
      <c r="HQ19" s="132"/>
      <c r="HR19" s="133"/>
      <c r="HS19" s="134"/>
      <c r="HT19" s="135"/>
      <c r="HU19" s="136"/>
      <c r="HV19" s="76"/>
      <c r="HW19" s="127"/>
      <c r="HX19" s="127"/>
      <c r="HY19" s="128"/>
      <c r="HZ19" s="129"/>
      <c r="IA19" s="130"/>
      <c r="IB19" s="130"/>
      <c r="IC19" s="132"/>
      <c r="ID19" s="133"/>
      <c r="IE19" s="134"/>
      <c r="IF19" s="135"/>
      <c r="IG19" s="136"/>
      <c r="IH19" s="76"/>
      <c r="II19" s="127"/>
      <c r="IJ19" s="127"/>
      <c r="IK19" s="128"/>
      <c r="IL19" s="129"/>
      <c r="IM19" s="130"/>
      <c r="IN19" s="130"/>
      <c r="IO19" s="132"/>
      <c r="IP19" s="133"/>
      <c r="IQ19" s="134"/>
      <c r="IR19" s="135"/>
      <c r="IS19" s="136"/>
      <c r="IT19" s="76"/>
      <c r="IU19" s="127"/>
      <c r="IV19" s="127"/>
      <c r="IW19" s="128"/>
      <c r="IX19" s="129"/>
      <c r="IY19" s="130"/>
      <c r="IZ19" s="130"/>
      <c r="JA19" s="132"/>
      <c r="JB19" s="133"/>
      <c r="JC19" s="134"/>
      <c r="JD19" s="135"/>
      <c r="JE19" s="136"/>
      <c r="JF19" s="76"/>
      <c r="JG19" s="127"/>
      <c r="JH19" s="127"/>
      <c r="JI19" s="128"/>
      <c r="JJ19" s="129"/>
      <c r="JK19" s="130"/>
      <c r="JL19" s="130"/>
      <c r="JM19" s="132"/>
      <c r="JN19" s="133"/>
      <c r="JO19" s="134"/>
      <c r="JP19" s="135"/>
      <c r="JQ19" s="136"/>
      <c r="JR19" s="76"/>
      <c r="JS19" s="127"/>
      <c r="JT19" s="127"/>
      <c r="JU19" s="128"/>
      <c r="JV19" s="129"/>
      <c r="JW19" s="130"/>
      <c r="JX19" s="130"/>
      <c r="JY19" s="132"/>
      <c r="JZ19" s="133"/>
      <c r="KA19" s="134"/>
      <c r="KB19" s="135"/>
      <c r="KC19" s="136"/>
      <c r="KD19" s="76"/>
      <c r="KE19" s="127"/>
      <c r="KF19" s="127"/>
    </row>
    <row r="20" spans="1:292" ht="13.5" customHeight="1">
      <c r="A20" s="84"/>
      <c r="B20" s="127" t="s">
        <v>696</v>
      </c>
      <c r="C20" s="76" t="s">
        <v>697</v>
      </c>
      <c r="D20" s="219" t="s">
        <v>736</v>
      </c>
      <c r="E20" s="128" t="str">
        <f>IF(I20="","",E$3)</f>
        <v/>
      </c>
      <c r="F20" s="129" t="str">
        <f>IF(I20="","",E$1)</f>
        <v/>
      </c>
      <c r="G20" s="130" t="str">
        <f>IF(I20="","",E$2)</f>
        <v/>
      </c>
      <c r="H20" s="130" t="str">
        <f>IF(I20="","",E$3)</f>
        <v/>
      </c>
      <c r="I20" s="132" t="str">
        <f>IF(P20="","",IF(ISNUMBER(SEARCH(":",P20)),MID(P20,FIND(":",P20)+2,FIND("(",P20)-FIND(":",P20)-3),LEFT(P20,FIND("(",P20)-2)))</f>
        <v/>
      </c>
      <c r="J20" s="133" t="str">
        <f>IF(P20="","",MID(P20,FIND("(",P20)+1,4))</f>
        <v/>
      </c>
      <c r="K20" s="134" t="str">
        <f>IF(ISNUMBER(SEARCH("*female*",P20)),"female",IF(ISNUMBER(SEARCH("*male*",P20)),"male",""))</f>
        <v/>
      </c>
      <c r="L20" s="135" t="str">
        <f>IF(P20="","",IF(ISERROR(MID(P20,FIND("male,",P20)+6,(FIND(")",P20)-(FIND("male,",P20)+6))))=TRUE,"missing/error",MID(P20,FIND("male,",P20)+6,(FIND(")",P20)-(FIND("male,",P20)+6)))))</f>
        <v/>
      </c>
      <c r="M20" s="136" t="str">
        <f>IF(I20="","",(MID(I20,(SEARCH("^^",SUBSTITUTE(I20," ","^^",LEN(I20)-LEN(SUBSTITUTE(I20," ","")))))+1,99)&amp;"_"&amp;LEFT(I20,FIND(" ",I20)-1)&amp;"_"&amp;J20))</f>
        <v/>
      </c>
      <c r="O20" s="127"/>
      <c r="P20" s="219"/>
      <c r="Q20" s="128" t="str">
        <f>IF(U20="","",Q$3)</f>
        <v/>
      </c>
      <c r="R20" s="129" t="str">
        <f>IF(U20="","",Q$1)</f>
        <v/>
      </c>
      <c r="S20" s="130" t="str">
        <f>IF(U20="","",Q$2)</f>
        <v/>
      </c>
      <c r="T20" s="130" t="str">
        <f>IF(U20="","",Q$3)</f>
        <v/>
      </c>
      <c r="U20" s="132" t="str">
        <f>IF(AB20="","",IF(ISNUMBER(SEARCH(":",AB20)),MID(AB20,FIND(":",AB20)+2,FIND("(",AB20)-FIND(":",AB20)-3),LEFT(AB20,FIND("(",AB20)-2)))</f>
        <v/>
      </c>
      <c r="V20" s="133" t="str">
        <f>IF(AB20="","",MID(AB20,FIND("(",AB20)+1,4))</f>
        <v/>
      </c>
      <c r="W20" s="134" t="str">
        <f>IF(ISNUMBER(SEARCH("*female*",AB20)),"female",IF(ISNUMBER(SEARCH("*male*",AB20)),"male",""))</f>
        <v/>
      </c>
      <c r="X20" s="135" t="s">
        <v>287</v>
      </c>
      <c r="Y20" s="136" t="str">
        <f>IF(U20="","",(MID(U20,(SEARCH("^^",SUBSTITUTE(U20," ","^^",LEN(U20)-LEN(SUBSTITUTE(U20," ","")))))+1,99)&amp;"_"&amp;LEFT(U20,FIND(" ",U20)-1)&amp;"_"&amp;V20))</f>
        <v/>
      </c>
      <c r="AA20" s="127"/>
      <c r="AB20" s="127"/>
      <c r="AC20" s="128"/>
      <c r="AD20" s="129"/>
      <c r="AE20" s="130"/>
      <c r="AF20" s="130"/>
      <c r="AG20" s="132"/>
      <c r="AH20" s="133"/>
      <c r="AI20" s="134"/>
      <c r="AJ20" s="135"/>
      <c r="AK20" s="136"/>
      <c r="AM20" s="127"/>
      <c r="AN20" s="127"/>
      <c r="AO20" s="128"/>
      <c r="AP20" s="129"/>
      <c r="AQ20" s="130"/>
      <c r="AR20" s="130"/>
      <c r="AS20" s="132"/>
      <c r="AT20" s="133"/>
      <c r="AU20" s="134"/>
      <c r="AV20" s="135"/>
      <c r="AW20" s="136"/>
      <c r="AX20" s="76"/>
      <c r="AY20" s="127"/>
      <c r="AZ20" s="127"/>
      <c r="BA20" s="128"/>
      <c r="BB20" s="129"/>
      <c r="BC20" s="130"/>
      <c r="BD20" s="130"/>
      <c r="BE20" s="132"/>
      <c r="BF20" s="133"/>
      <c r="BG20" s="134"/>
      <c r="BH20" s="135"/>
      <c r="BI20" s="136"/>
      <c r="BJ20" s="76"/>
      <c r="BK20" s="127"/>
      <c r="BL20" s="127"/>
      <c r="BM20" s="128"/>
      <c r="BN20" s="129"/>
      <c r="BO20" s="130"/>
      <c r="BP20" s="130"/>
      <c r="BQ20" s="132"/>
      <c r="BR20" s="133"/>
      <c r="BS20" s="134"/>
      <c r="BT20" s="135"/>
      <c r="BU20" s="136"/>
      <c r="BV20" s="76"/>
      <c r="BW20" s="127"/>
      <c r="BX20" s="127"/>
      <c r="BY20" s="128"/>
      <c r="BZ20" s="129"/>
      <c r="CA20" s="130"/>
      <c r="CB20" s="130"/>
      <c r="CC20" s="132"/>
      <c r="CD20" s="133"/>
      <c r="CE20" s="134"/>
      <c r="CF20" s="135"/>
      <c r="CG20" s="136"/>
      <c r="CH20" s="76"/>
      <c r="CI20" s="127"/>
      <c r="CJ20" s="127"/>
      <c r="CK20" s="128"/>
      <c r="CL20" s="129"/>
      <c r="CM20" s="130"/>
      <c r="CN20" s="130"/>
      <c r="CO20" s="132"/>
      <c r="CP20" s="133"/>
      <c r="CQ20" s="134"/>
      <c r="CR20" s="135"/>
      <c r="CS20" s="136"/>
      <c r="CT20" s="76"/>
      <c r="CU20" s="127"/>
      <c r="CV20" s="127"/>
      <c r="CW20" s="128"/>
      <c r="CX20" s="129"/>
      <c r="CY20" s="130"/>
      <c r="CZ20" s="130"/>
      <c r="DA20" s="132"/>
      <c r="DB20" s="133"/>
      <c r="DC20" s="134"/>
      <c r="DD20" s="135"/>
      <c r="DE20" s="136"/>
      <c r="DF20" s="76"/>
      <c r="DG20" s="127"/>
      <c r="DH20" s="127"/>
      <c r="DI20" s="128"/>
      <c r="DJ20" s="129"/>
      <c r="DK20" s="130"/>
      <c r="DL20" s="130"/>
      <c r="DM20" s="132"/>
      <c r="DN20" s="133"/>
      <c r="DO20" s="134"/>
      <c r="DP20" s="135"/>
      <c r="DQ20" s="136"/>
      <c r="DR20" s="76"/>
      <c r="DS20" s="127"/>
      <c r="DT20" s="127"/>
      <c r="DU20" s="128"/>
      <c r="DV20" s="129"/>
      <c r="DW20" s="130"/>
      <c r="DX20" s="130"/>
      <c r="DY20" s="132"/>
      <c r="DZ20" s="133"/>
      <c r="EA20" s="134"/>
      <c r="EB20" s="135"/>
      <c r="EC20" s="136"/>
      <c r="ED20" s="76"/>
      <c r="EE20" s="127"/>
      <c r="EF20" s="127"/>
      <c r="EG20" s="128"/>
      <c r="EH20" s="129"/>
      <c r="EI20" s="130"/>
      <c r="EJ20" s="130"/>
      <c r="EK20" s="132"/>
      <c r="EL20" s="133"/>
      <c r="EM20" s="134"/>
      <c r="EN20" s="135"/>
      <c r="EO20" s="136"/>
      <c r="EP20" s="76"/>
      <c r="EQ20" s="127"/>
      <c r="ER20" s="127"/>
      <c r="ES20" s="128"/>
      <c r="ET20" s="129"/>
      <c r="EU20" s="130"/>
      <c r="EV20" s="130"/>
      <c r="EW20" s="132"/>
      <c r="EX20" s="133"/>
      <c r="EY20" s="134"/>
      <c r="EZ20" s="135"/>
      <c r="FA20" s="136"/>
      <c r="FB20" s="76"/>
      <c r="FC20" s="127"/>
      <c r="FD20" s="127"/>
      <c r="FE20" s="128"/>
      <c r="FF20" s="129"/>
      <c r="FG20" s="130"/>
      <c r="FH20" s="130"/>
      <c r="FI20" s="132"/>
      <c r="FJ20" s="133"/>
      <c r="FK20" s="134"/>
      <c r="FL20" s="135"/>
      <c r="FM20" s="136"/>
      <c r="FN20" s="76"/>
      <c r="FO20" s="127"/>
      <c r="FP20" s="127"/>
      <c r="FQ20" s="128"/>
      <c r="FR20" s="129"/>
      <c r="FS20" s="130"/>
      <c r="FT20" s="130"/>
      <c r="FU20" s="132"/>
      <c r="FV20" s="133"/>
      <c r="FW20" s="134"/>
      <c r="FX20" s="135"/>
      <c r="FY20" s="136"/>
      <c r="FZ20" s="76"/>
      <c r="GA20" s="127"/>
      <c r="GB20" s="127"/>
      <c r="GC20" s="128"/>
      <c r="GD20" s="129"/>
      <c r="GE20" s="130"/>
      <c r="GF20" s="130"/>
      <c r="GG20" s="132"/>
      <c r="GH20" s="133"/>
      <c r="GI20" s="134"/>
      <c r="GJ20" s="135"/>
      <c r="GK20" s="136"/>
      <c r="GL20" s="76"/>
      <c r="GM20" s="127"/>
      <c r="GN20" s="127"/>
      <c r="GO20" s="128"/>
      <c r="GP20" s="129"/>
      <c r="GQ20" s="130"/>
      <c r="GR20" s="130"/>
      <c r="GS20" s="132"/>
      <c r="GT20" s="133"/>
      <c r="GU20" s="134"/>
      <c r="GV20" s="135"/>
      <c r="GW20" s="136"/>
      <c r="GX20" s="76"/>
      <c r="GY20" s="127"/>
      <c r="GZ20" s="127"/>
      <c r="HA20" s="128"/>
      <c r="HB20" s="129"/>
      <c r="HC20" s="130"/>
      <c r="HD20" s="130"/>
      <c r="HE20" s="132"/>
      <c r="HF20" s="133"/>
      <c r="HG20" s="134"/>
      <c r="HH20" s="135"/>
      <c r="HI20" s="136"/>
      <c r="HJ20" s="76"/>
      <c r="HK20" s="127"/>
      <c r="HL20" s="127"/>
      <c r="HM20" s="128"/>
      <c r="HN20" s="129"/>
      <c r="HO20" s="130"/>
      <c r="HP20" s="130"/>
      <c r="HQ20" s="132"/>
      <c r="HR20" s="133"/>
      <c r="HS20" s="134"/>
      <c r="HT20" s="135"/>
      <c r="HU20" s="136"/>
      <c r="HV20" s="76"/>
      <c r="HW20" s="127"/>
      <c r="HX20" s="127"/>
      <c r="HY20" s="128"/>
      <c r="HZ20" s="129"/>
      <c r="IA20" s="130"/>
      <c r="IB20" s="130"/>
      <c r="IC20" s="132"/>
      <c r="ID20" s="133"/>
      <c r="IE20" s="134"/>
      <c r="IF20" s="135"/>
      <c r="IG20" s="136"/>
      <c r="IH20" s="76"/>
      <c r="II20" s="127"/>
      <c r="IJ20" s="127"/>
      <c r="IK20" s="128"/>
      <c r="IL20" s="129"/>
      <c r="IM20" s="130"/>
      <c r="IN20" s="130"/>
      <c r="IO20" s="132"/>
      <c r="IP20" s="133"/>
      <c r="IQ20" s="134"/>
      <c r="IR20" s="135"/>
      <c r="IS20" s="136"/>
      <c r="IT20" s="76"/>
      <c r="IU20" s="127"/>
      <c r="IV20" s="127"/>
      <c r="IW20" s="128"/>
      <c r="IX20" s="129"/>
      <c r="IY20" s="130"/>
      <c r="IZ20" s="130"/>
      <c r="JA20" s="132"/>
      <c r="JB20" s="133"/>
      <c r="JC20" s="134"/>
      <c r="JD20" s="135"/>
      <c r="JE20" s="136"/>
      <c r="JF20" s="76"/>
      <c r="JG20" s="127"/>
      <c r="JH20" s="127"/>
      <c r="JI20" s="128"/>
      <c r="JJ20" s="129"/>
      <c r="JK20" s="130"/>
      <c r="JL20" s="130"/>
      <c r="JM20" s="132"/>
      <c r="JN20" s="133"/>
      <c r="JO20" s="134"/>
      <c r="JP20" s="135"/>
      <c r="JQ20" s="136"/>
      <c r="JR20" s="76"/>
      <c r="JS20" s="127"/>
      <c r="JT20" s="127"/>
      <c r="JU20" s="128"/>
      <c r="JV20" s="129"/>
      <c r="JW20" s="130"/>
      <c r="JX20" s="130"/>
      <c r="JY20" s="132"/>
      <c r="JZ20" s="133"/>
      <c r="KA20" s="134"/>
      <c r="KB20" s="135"/>
      <c r="KC20" s="136"/>
      <c r="KD20" s="76"/>
      <c r="KE20" s="127"/>
      <c r="KF20" s="127"/>
    </row>
    <row r="21" spans="1:292" ht="13.5" customHeight="1">
      <c r="A21" s="84"/>
      <c r="B21" s="127" t="s">
        <v>937</v>
      </c>
      <c r="C21" s="76" t="s">
        <v>938</v>
      </c>
      <c r="D21" s="219" t="s">
        <v>939</v>
      </c>
      <c r="E21" s="128"/>
      <c r="F21" s="129"/>
      <c r="G21" s="130"/>
      <c r="H21" s="130"/>
      <c r="I21" s="132"/>
      <c r="J21" s="133"/>
      <c r="K21" s="134"/>
      <c r="L21" s="135"/>
      <c r="M21" s="136"/>
      <c r="O21" s="127"/>
      <c r="P21" s="219"/>
      <c r="Q21" s="128"/>
      <c r="R21" s="129"/>
      <c r="S21" s="130"/>
      <c r="T21" s="130"/>
      <c r="U21" s="132"/>
      <c r="V21" s="133"/>
      <c r="W21" s="134"/>
      <c r="X21" s="135"/>
      <c r="Y21" s="136"/>
      <c r="AA21" s="127"/>
      <c r="AB21" s="127"/>
      <c r="AC21" s="128">
        <f>IF(AG21="","",AC$3)</f>
        <v>43622</v>
      </c>
      <c r="AD21" s="129" t="str">
        <f>IF(AG21="","",AC$1)</f>
        <v>Sipilä I</v>
      </c>
      <c r="AE21" s="130">
        <f>IF(AG21="","",AC$2)</f>
        <v>42153</v>
      </c>
      <c r="AF21" s="130">
        <f>IF(AG21="","",AC$3)</f>
        <v>43622</v>
      </c>
      <c r="AG21" s="132" t="str">
        <f>IF(AN21="","",IF(ISNUMBER(SEARCH(":",AN21)),MID(AN21,FIND(":",AN21)+2,FIND("(",AN21)-FIND(":",AN21)-3),LEFT(AN21,FIND("(",AN21)-2)))</f>
        <v>Kimmo Tiilikainen</v>
      </c>
      <c r="AH21" s="133" t="str">
        <f>IF(AN21="","",MID(AN21,FIND("(",AN21)+1,4))</f>
        <v>1966</v>
      </c>
      <c r="AI21" s="134" t="str">
        <f>IF(ISNUMBER(SEARCH("*female*",AN21)),"female",IF(ISNUMBER(SEARCH("*male*",AN21)),"male",""))</f>
        <v>male</v>
      </c>
      <c r="AJ21" s="135" t="str">
        <f>IF(AN21="","",IF(ISERROR(MID(AN21,FIND("male,",AN21)+6,(FIND(")",AN21)-(FIND("male,",AN21)+6))))=TRUE,"missing/error",MID(AN21,FIND("male,",AN21)+6,(FIND(")",AN21)-(FIND("male,",AN21)+6)))))</f>
        <v>fi_kesk01</v>
      </c>
      <c r="AK21" s="136" t="str">
        <f>IF(AG21="","",(MID(AG21,(SEARCH("^^",SUBSTITUTE(AG21," ","^^",LEN(AG21)-LEN(SUBSTITUTE(AG21," ","")))))+1,99)&amp;"_"&amp;LEFT(AG21,FIND(" ",AG21)-1)&amp;"_"&amp;AH21))</f>
        <v>Tiilikainen_Kimmo_1966</v>
      </c>
      <c r="AM21" s="127"/>
      <c r="AN21" s="127" t="s">
        <v>948</v>
      </c>
      <c r="AO21" s="128"/>
      <c r="AP21" s="129"/>
      <c r="AQ21" s="130"/>
      <c r="AR21" s="130"/>
      <c r="AS21" s="132"/>
      <c r="AT21" s="133"/>
      <c r="AU21" s="134"/>
      <c r="AV21" s="135"/>
      <c r="AW21" s="136"/>
      <c r="AX21" s="76"/>
      <c r="AY21" s="127"/>
      <c r="AZ21" s="127"/>
      <c r="BA21" s="128"/>
      <c r="BB21" s="129"/>
      <c r="BC21" s="130"/>
      <c r="BD21" s="130"/>
      <c r="BE21" s="132"/>
      <c r="BF21" s="133"/>
      <c r="BG21" s="134"/>
      <c r="BH21" s="135"/>
      <c r="BI21" s="136"/>
      <c r="BJ21" s="76"/>
      <c r="BK21" s="127"/>
      <c r="BL21" s="127"/>
      <c r="BM21" s="128"/>
      <c r="BN21" s="129"/>
      <c r="BO21" s="130"/>
      <c r="BP21" s="130"/>
      <c r="BQ21" s="132"/>
      <c r="BR21" s="133"/>
      <c r="BS21" s="134"/>
      <c r="BT21" s="135"/>
      <c r="BU21" s="136"/>
      <c r="BV21" s="76"/>
      <c r="BW21" s="127"/>
      <c r="BX21" s="127"/>
      <c r="BY21" s="128"/>
      <c r="BZ21" s="129"/>
      <c r="CA21" s="130"/>
      <c r="CB21" s="130"/>
      <c r="CC21" s="132"/>
      <c r="CD21" s="133"/>
      <c r="CE21" s="134"/>
      <c r="CF21" s="135"/>
      <c r="CG21" s="136"/>
      <c r="CH21" s="76"/>
      <c r="CI21" s="127"/>
      <c r="CJ21" s="127"/>
      <c r="CK21" s="128"/>
      <c r="CL21" s="129"/>
      <c r="CM21" s="130"/>
      <c r="CN21" s="130"/>
      <c r="CO21" s="132"/>
      <c r="CP21" s="133"/>
      <c r="CQ21" s="134"/>
      <c r="CR21" s="135"/>
      <c r="CS21" s="136"/>
      <c r="CT21" s="76"/>
      <c r="CU21" s="127"/>
      <c r="CV21" s="127"/>
      <c r="CW21" s="128"/>
      <c r="CX21" s="129"/>
      <c r="CY21" s="130"/>
      <c r="CZ21" s="130"/>
      <c r="DA21" s="132"/>
      <c r="DB21" s="133"/>
      <c r="DC21" s="134"/>
      <c r="DD21" s="135"/>
      <c r="DE21" s="136"/>
      <c r="DF21" s="76"/>
      <c r="DG21" s="127"/>
      <c r="DH21" s="127"/>
      <c r="DI21" s="128"/>
      <c r="DJ21" s="129"/>
      <c r="DK21" s="130"/>
      <c r="DL21" s="130"/>
      <c r="DM21" s="132"/>
      <c r="DN21" s="133"/>
      <c r="DO21" s="134"/>
      <c r="DP21" s="135"/>
      <c r="DQ21" s="136"/>
      <c r="DR21" s="76"/>
      <c r="DS21" s="127"/>
      <c r="DT21" s="127"/>
      <c r="DU21" s="128"/>
      <c r="DV21" s="129"/>
      <c r="DW21" s="130"/>
      <c r="DX21" s="130"/>
      <c r="DY21" s="132"/>
      <c r="DZ21" s="133"/>
      <c r="EA21" s="134"/>
      <c r="EB21" s="135"/>
      <c r="EC21" s="136"/>
      <c r="ED21" s="76"/>
      <c r="EE21" s="127"/>
      <c r="EF21" s="127"/>
      <c r="EG21" s="128"/>
      <c r="EH21" s="129"/>
      <c r="EI21" s="130"/>
      <c r="EJ21" s="130"/>
      <c r="EK21" s="132"/>
      <c r="EL21" s="133"/>
      <c r="EM21" s="134"/>
      <c r="EN21" s="135"/>
      <c r="EO21" s="136"/>
      <c r="EP21" s="76"/>
      <c r="EQ21" s="127"/>
      <c r="ER21" s="127"/>
      <c r="ES21" s="128"/>
      <c r="ET21" s="129"/>
      <c r="EU21" s="130"/>
      <c r="EV21" s="130"/>
      <c r="EW21" s="132"/>
      <c r="EX21" s="133"/>
      <c r="EY21" s="134"/>
      <c r="EZ21" s="135"/>
      <c r="FA21" s="136"/>
      <c r="FB21" s="76"/>
      <c r="FC21" s="127"/>
      <c r="FD21" s="127"/>
      <c r="FE21" s="128"/>
      <c r="FF21" s="129"/>
      <c r="FG21" s="130"/>
      <c r="FH21" s="130"/>
      <c r="FI21" s="132"/>
      <c r="FJ21" s="133"/>
      <c r="FK21" s="134"/>
      <c r="FL21" s="135"/>
      <c r="FM21" s="136"/>
      <c r="FN21" s="76"/>
      <c r="FO21" s="127"/>
      <c r="FP21" s="127"/>
      <c r="FQ21" s="128"/>
      <c r="FR21" s="129"/>
      <c r="FS21" s="130"/>
      <c r="FT21" s="130"/>
      <c r="FU21" s="132"/>
      <c r="FV21" s="133"/>
      <c r="FW21" s="134"/>
      <c r="FX21" s="135"/>
      <c r="FY21" s="136"/>
      <c r="FZ21" s="76"/>
      <c r="GA21" s="127"/>
      <c r="GB21" s="127"/>
      <c r="GC21" s="128"/>
      <c r="GD21" s="129"/>
      <c r="GE21" s="130"/>
      <c r="GF21" s="130"/>
      <c r="GG21" s="132"/>
      <c r="GH21" s="133"/>
      <c r="GI21" s="134"/>
      <c r="GJ21" s="135"/>
      <c r="GK21" s="136"/>
      <c r="GL21" s="76"/>
      <c r="GM21" s="127"/>
      <c r="GN21" s="127"/>
      <c r="GO21" s="128"/>
      <c r="GP21" s="129"/>
      <c r="GQ21" s="130"/>
      <c r="GR21" s="130"/>
      <c r="GS21" s="132"/>
      <c r="GT21" s="133"/>
      <c r="GU21" s="134"/>
      <c r="GV21" s="135"/>
      <c r="GW21" s="136"/>
      <c r="GX21" s="76"/>
      <c r="GY21" s="127"/>
      <c r="GZ21" s="127"/>
      <c r="HA21" s="128"/>
      <c r="HB21" s="129"/>
      <c r="HC21" s="130"/>
      <c r="HD21" s="130"/>
      <c r="HE21" s="132"/>
      <c r="HF21" s="133"/>
      <c r="HG21" s="134"/>
      <c r="HH21" s="135"/>
      <c r="HI21" s="136"/>
      <c r="HJ21" s="76"/>
      <c r="HK21" s="127"/>
      <c r="HL21" s="127"/>
      <c r="HM21" s="128"/>
      <c r="HN21" s="129"/>
      <c r="HO21" s="130"/>
      <c r="HP21" s="130"/>
      <c r="HQ21" s="132"/>
      <c r="HR21" s="133"/>
      <c r="HS21" s="134"/>
      <c r="HT21" s="135"/>
      <c r="HU21" s="136"/>
      <c r="HV21" s="76"/>
      <c r="HW21" s="127"/>
      <c r="HX21" s="127"/>
      <c r="HY21" s="128"/>
      <c r="HZ21" s="129"/>
      <c r="IA21" s="130"/>
      <c r="IB21" s="130"/>
      <c r="IC21" s="132"/>
      <c r="ID21" s="133"/>
      <c r="IE21" s="134"/>
      <c r="IF21" s="135"/>
      <c r="IG21" s="136"/>
      <c r="IH21" s="76"/>
      <c r="II21" s="127"/>
      <c r="IJ21" s="127"/>
      <c r="IK21" s="128"/>
      <c r="IL21" s="129"/>
      <c r="IM21" s="130"/>
      <c r="IN21" s="130"/>
      <c r="IO21" s="132"/>
      <c r="IP21" s="133"/>
      <c r="IQ21" s="134"/>
      <c r="IR21" s="135"/>
      <c r="IS21" s="136"/>
      <c r="IT21" s="76"/>
      <c r="IU21" s="127"/>
      <c r="IV21" s="127"/>
      <c r="IW21" s="128"/>
      <c r="IX21" s="129"/>
      <c r="IY21" s="130"/>
      <c r="IZ21" s="130"/>
      <c r="JA21" s="132"/>
      <c r="JB21" s="133"/>
      <c r="JC21" s="134"/>
      <c r="JD21" s="135"/>
      <c r="JE21" s="136"/>
      <c r="JF21" s="76"/>
      <c r="JG21" s="127"/>
      <c r="JH21" s="127"/>
      <c r="JI21" s="128"/>
      <c r="JJ21" s="129"/>
      <c r="JK21" s="130"/>
      <c r="JL21" s="130"/>
      <c r="JM21" s="132"/>
      <c r="JN21" s="133"/>
      <c r="JO21" s="134"/>
      <c r="JP21" s="135"/>
      <c r="JQ21" s="136"/>
      <c r="JR21" s="76"/>
      <c r="JS21" s="127"/>
      <c r="JT21" s="127"/>
      <c r="JU21" s="128"/>
      <c r="JV21" s="129"/>
      <c r="JW21" s="130"/>
      <c r="JX21" s="130"/>
      <c r="JY21" s="132"/>
      <c r="JZ21" s="133"/>
      <c r="KA21" s="134"/>
      <c r="KB21" s="135"/>
      <c r="KC21" s="136"/>
      <c r="KD21" s="76"/>
      <c r="KE21" s="127"/>
      <c r="KF21" s="127"/>
    </row>
    <row r="22" spans="1:292" ht="13.5" customHeight="1">
      <c r="A22" s="84"/>
      <c r="B22" s="127" t="s">
        <v>679</v>
      </c>
      <c r="C22" s="76" t="s">
        <v>680</v>
      </c>
      <c r="D22" s="219" t="s">
        <v>681</v>
      </c>
      <c r="E22" s="128">
        <f>IF(I22="","",E$3)</f>
        <v>41814</v>
      </c>
      <c r="F22" s="129" t="str">
        <f>IF(I22="","",E$1)</f>
        <v>Katainen I</v>
      </c>
      <c r="G22" s="130">
        <f>IF(I22="","",E$2)</f>
        <v>40716</v>
      </c>
      <c r="H22" s="130">
        <f>IF(I22="","",E$3)</f>
        <v>41814</v>
      </c>
      <c r="I22" s="132" t="str">
        <f>IF(P22="","",IF(ISNUMBER(SEARCH(":",P22)),MID(P22,FIND(":",P22)+2,FIND("(",P22)-FIND(":",P22)-3),LEFT(P22,FIND("(",P22)-2)))</f>
        <v>Jari Koskinen</v>
      </c>
      <c r="J22" s="133" t="str">
        <f>IF(P22="","",MID(P22,FIND("(",P22)+1,4))</f>
        <v>1960</v>
      </c>
      <c r="K22" s="134" t="str">
        <f>IF(ISNUMBER(SEARCH("*female*",P22)),"female",IF(ISNUMBER(SEARCH("*male*",P22)),"male",""))</f>
        <v>male</v>
      </c>
      <c r="L22" s="135" t="str">
        <f>IF(P22="","",IF(ISERROR(MID(P22,FIND("male,",P22)+6,(FIND(")",P22)-(FIND("male,",P22)+6))))=TRUE,"missing/error",MID(P22,FIND("male,",P22)+6,(FIND(")",P22)-(FIND("male,",P22)+6)))))</f>
        <v>fi_kok01</v>
      </c>
      <c r="M22" s="136" t="str">
        <f>IF(I22="","",(MID(I22,(SEARCH("^^",SUBSTITUTE(I22," ","^^",LEN(I22)-LEN(SUBSTITUTE(I22," ","")))))+1,99)&amp;"_"&amp;LEFT(I22,FIND(" ",I22)-1)&amp;"_"&amp;J22))</f>
        <v>Koskinen_Jari_1960</v>
      </c>
      <c r="O22" s="127"/>
      <c r="P22" s="219" t="s">
        <v>750</v>
      </c>
      <c r="Q22" s="128">
        <f>IF(U22="","",Q$3)</f>
        <v>42153</v>
      </c>
      <c r="R22" s="129" t="str">
        <f>IF(U22="","",Q$1)</f>
        <v>Stubb I</v>
      </c>
      <c r="S22" s="130">
        <f>IF(U22="","",Q$2)</f>
        <v>41814</v>
      </c>
      <c r="T22" s="130">
        <f>IF(U22="","",Q$3)</f>
        <v>42153</v>
      </c>
      <c r="U22" s="132" t="str">
        <f>IF(AB22="","",IF(ISNUMBER(SEARCH(":",AB22)),MID(AB22,FIND(":",AB22)+2,FIND("(",AB22)-FIND(":",AB22)-3),LEFT(AB22,FIND("(",AB22)-2)))</f>
        <v>Petteri Orpo</v>
      </c>
      <c r="V22" s="133" t="str">
        <f>IF(AB22="","",MID(AB22,FIND("(",AB22)+1,4))</f>
        <v>1969</v>
      </c>
      <c r="W22" s="134" t="str">
        <f>IF(ISNUMBER(SEARCH("*female*",AB22)),"female",IF(ISNUMBER(SEARCH("*male*",AB22)),"male",""))</f>
        <v>male</v>
      </c>
      <c r="X22" s="135" t="s">
        <v>311</v>
      </c>
      <c r="Y22" s="136" t="str">
        <f>IF(U22="","",(MID(U22,(SEARCH("^^",SUBSTITUTE(U22," ","^^",LEN(U22)-LEN(SUBSTITUTE(U22," ","")))))+1,99)&amp;"_"&amp;LEFT(U22,FIND(" ",U22)-1)&amp;"_"&amp;V22))</f>
        <v>Orpo_Petteri_1969</v>
      </c>
      <c r="AA22" s="127"/>
      <c r="AB22" s="127" t="s">
        <v>882</v>
      </c>
      <c r="AC22" s="128">
        <f>IF(AG22="","",AC$3)</f>
        <v>43622</v>
      </c>
      <c r="AD22" s="129" t="str">
        <f>IF(AG22="","",AC$1)</f>
        <v>Sipilä I</v>
      </c>
      <c r="AE22" s="130">
        <f>IF(AG22="","",AC$2)</f>
        <v>42153</v>
      </c>
      <c r="AF22" s="130">
        <v>42860</v>
      </c>
      <c r="AG22" s="132" t="str">
        <f>IF(AN22="","",IF(ISNUMBER(SEARCH(":",AN22)),MID(AN22,FIND(":",AN22)+2,FIND("(",AN22)-FIND(":",AN22)-3),LEFT(AN22,FIND("(",AN22)-2)))</f>
        <v>Kimmo Tiilikainen</v>
      </c>
      <c r="AH22" s="133" t="str">
        <f>IF(AN22="","",MID(AN22,FIND("(",AN22)+1,4))</f>
        <v>1966</v>
      </c>
      <c r="AI22" s="134" t="str">
        <f>IF(ISNUMBER(SEARCH("*female*",AN22)),"female",IF(ISNUMBER(SEARCH("*male*",AN22)),"male",""))</f>
        <v>male</v>
      </c>
      <c r="AJ22" s="135" t="str">
        <f>IF(AN22="","",IF(ISERROR(MID(AN22,FIND("male,",AN22)+6,(FIND(")",AN22)-(FIND("male,",AN22)+6))))=TRUE,"missing/error",MID(AN22,FIND("male,",AN22)+6,(FIND(")",AN22)-(FIND("male,",AN22)+6)))))</f>
        <v>fi_kesk01</v>
      </c>
      <c r="AK22" s="136" t="str">
        <f>IF(AG22="","",(MID(AG22,(SEARCH("^^",SUBSTITUTE(AG22," ","^^",LEN(AG22)-LEN(SUBSTITUTE(AG22," ","")))))+1,99)&amp;"_"&amp;LEFT(AG22,FIND(" ",AG22)-1)&amp;"_"&amp;AH22))</f>
        <v>Tiilikainen_Kimmo_1966</v>
      </c>
      <c r="AM22" s="127"/>
      <c r="AN22" s="127" t="s">
        <v>948</v>
      </c>
      <c r="AO22" s="128">
        <f>IF(AS22="","",AO$3)</f>
        <v>43809</v>
      </c>
      <c r="AP22" s="129" t="str">
        <f>IF(AS22="","",AO$1)</f>
        <v>Rinne I</v>
      </c>
      <c r="AQ22" s="130">
        <f>IF(AS22="","",AO$2)</f>
        <v>43622</v>
      </c>
      <c r="AR22" s="130">
        <f>IF(AS22="","",AO$3)</f>
        <v>43809</v>
      </c>
      <c r="AS22" s="132" t="str">
        <f>IF(AZ22="","",IF(ISNUMBER(SEARCH(":",AZ22)),MID(AZ22,FIND(":",AZ22)+2,FIND("(",AZ22)-FIND(":",AZ22)-3),LEFT(AZ22,FIND("(",AZ22)-2)))</f>
        <v>Jari Leppä</v>
      </c>
      <c r="AT22" s="133" t="str">
        <f>IF(AZ22="","",MID(AZ22,FIND("(",AZ22)+1,4))</f>
        <v>1959</v>
      </c>
      <c r="AU22" s="134" t="str">
        <f>IF(ISNUMBER(SEARCH("*female*",AZ22)),"female",IF(ISNUMBER(SEARCH("*male*",AZ22)),"male",""))</f>
        <v>male</v>
      </c>
      <c r="AV22" s="135" t="str">
        <f>IF(AZ22="","",IF(ISERROR(MID(AZ22,FIND("male,",AZ22)+6,(FIND(")",AZ22)-(FIND("male,",AZ22)+6))))=TRUE,"missing/error",MID(AZ22,FIND("male,",AZ22)+6,(FIND(")",AZ22)-(FIND("male,",AZ22)+6)))))</f>
        <v>fi_kesk01</v>
      </c>
      <c r="AW22" s="136" t="str">
        <f>IF(AS22="","",(MID(AS22,(SEARCH("^^",SUBSTITUTE(AS22," ","^^",LEN(AS22)-LEN(SUBSTITUTE(AS22," ","")))))+1,99)&amp;"_"&amp;LEFT(AS22,FIND(" ",AS22)-1)&amp;"_"&amp;AT22))</f>
        <v>Leppä_Jari_1959</v>
      </c>
      <c r="AX22" s="76"/>
      <c r="AY22" s="127"/>
      <c r="AZ22" s="127" t="s">
        <v>1044</v>
      </c>
      <c r="BA22" s="128">
        <f>IF(BE22="","",BA$3)</f>
        <v>43830</v>
      </c>
      <c r="BB22" s="129" t="str">
        <f>IF(BE22="","",BA$1)</f>
        <v>Marin I</v>
      </c>
      <c r="BC22" s="130">
        <f>IF(BE22="","",BA$2)</f>
        <v>43809</v>
      </c>
      <c r="BD22" s="130">
        <f>IF(BE22="","",BA$3)</f>
        <v>43830</v>
      </c>
      <c r="BE22" s="132" t="str">
        <f>IF(BL22="","",IF(ISNUMBER(SEARCH(":",BL22)),MID(BL22,FIND(":",BL22)+2,FIND("(",BL22)-FIND(":",BL22)-3),LEFT(BL22,FIND("(",BL22)-2)))</f>
        <v>Jari Leppä</v>
      </c>
      <c r="BF22" s="133" t="str">
        <f>IF(BL22="","",MID(BL22,FIND("(",BL22)+1,4))</f>
        <v>1959</v>
      </c>
      <c r="BG22" s="134" t="str">
        <f>IF(ISNUMBER(SEARCH("*female*",BL22)),"female",IF(ISNUMBER(SEARCH("*male*",BL22)),"male",""))</f>
        <v>male</v>
      </c>
      <c r="BH22" s="135" t="str">
        <f>IF(BL22="","",IF(ISERROR(MID(BL22,FIND("male,",BL22)+6,(FIND(")",BL22)-(FIND("male,",BL22)+6))))=TRUE,"missing/error",MID(BL22,FIND("male,",BL22)+6,(FIND(")",BL22)-(FIND("male,",BL22)+6)))))</f>
        <v>fi_kesk01</v>
      </c>
      <c r="BI22" s="136" t="str">
        <f>IF(BE22="","",(MID(BE22,(SEARCH("^^",SUBSTITUTE(BE22," ","^^",LEN(BE22)-LEN(SUBSTITUTE(BE22," ","")))))+1,99)&amp;"_"&amp;LEFT(BE22,FIND(" ",BE22)-1)&amp;"_"&amp;BF22))</f>
        <v>Leppä_Jari_1959</v>
      </c>
      <c r="BJ22" s="76"/>
      <c r="BK22" s="127"/>
      <c r="BL22" s="127" t="s">
        <v>1044</v>
      </c>
      <c r="BM22" s="128" t="str">
        <f>IF(BQ22="","",BM$3)</f>
        <v/>
      </c>
      <c r="BN22" s="129" t="str">
        <f>IF(BQ22="","",BM$1)</f>
        <v/>
      </c>
      <c r="BO22" s="130" t="str">
        <f>IF(BQ22="","",BM$2)</f>
        <v/>
      </c>
      <c r="BP22" s="130" t="str">
        <f>IF(BQ22="","",BM$3)</f>
        <v/>
      </c>
      <c r="BQ22" s="132" t="str">
        <f>IF(BX22="","",IF(ISNUMBER(SEARCH(":",BX22)),MID(BX22,FIND(":",BX22)+2,FIND("(",BX22)-FIND(":",BX22)-3),LEFT(BX22,FIND("(",BX22)-2)))</f>
        <v/>
      </c>
      <c r="BR22" s="133" t="str">
        <f>IF(BX22="","",MID(BX22,FIND("(",BX22)+1,4))</f>
        <v/>
      </c>
      <c r="BS22" s="134" t="str">
        <f>IF(ISNUMBER(SEARCH("*female*",BX22)),"female",IF(ISNUMBER(SEARCH("*male*",BX22)),"male",""))</f>
        <v/>
      </c>
      <c r="BT22" s="135" t="str">
        <f>IF(BX22="","",IF(ISERROR(MID(BX22,FIND("male,",BX22)+6,(FIND(")",BX22)-(FIND("male,",BX22)+6))))=TRUE,"missing/error",MID(BX22,FIND("male,",BX22)+6,(FIND(")",BX22)-(FIND("male,",BX22)+6)))))</f>
        <v/>
      </c>
      <c r="BU22" s="136" t="str">
        <f>IF(BQ22="","",(MID(BQ22,(SEARCH("^^",SUBSTITUTE(BQ22," ","^^",LEN(BQ22)-LEN(SUBSTITUTE(BQ22," ","")))))+1,99)&amp;"_"&amp;LEFT(BQ22,FIND(" ",BQ22)-1)&amp;"_"&amp;BR22))</f>
        <v/>
      </c>
      <c r="BV22" s="76"/>
      <c r="BW22" s="127"/>
      <c r="BX22" s="127"/>
      <c r="BY22" s="128" t="str">
        <f>IF(CC22="","",BY$3)</f>
        <v/>
      </c>
      <c r="BZ22" s="129" t="str">
        <f>IF(CC22="","",BY$1)</f>
        <v/>
      </c>
      <c r="CA22" s="130" t="str">
        <f>IF(CC22="","",BY$2)</f>
        <v/>
      </c>
      <c r="CB22" s="130" t="str">
        <f>IF(CC22="","",BY$3)</f>
        <v/>
      </c>
      <c r="CC22" s="132" t="str">
        <f>IF(CJ22="","",IF(ISNUMBER(SEARCH(":",CJ22)),MID(CJ22,FIND(":",CJ22)+2,FIND("(",CJ22)-FIND(":",CJ22)-3),LEFT(CJ22,FIND("(",CJ22)-2)))</f>
        <v/>
      </c>
      <c r="CD22" s="133" t="str">
        <f>IF(CJ22="","",MID(CJ22,FIND("(",CJ22)+1,4))</f>
        <v/>
      </c>
      <c r="CE22" s="134" t="str">
        <f>IF(ISNUMBER(SEARCH("*female*",CJ22)),"female",IF(ISNUMBER(SEARCH("*male*",CJ22)),"male",""))</f>
        <v/>
      </c>
      <c r="CF22" s="135" t="str">
        <f>IF(CJ22="","",IF(ISERROR(MID(CJ22,FIND("male,",CJ22)+6,(FIND(")",CJ22)-(FIND("male,",CJ22)+6))))=TRUE,"missing/error",MID(CJ22,FIND("male,",CJ22)+6,(FIND(")",CJ22)-(FIND("male,",CJ22)+6)))))</f>
        <v/>
      </c>
      <c r="CG22" s="136" t="str">
        <f>IF(CC22="","",(MID(CC22,(SEARCH("^^",SUBSTITUTE(CC22," ","^^",LEN(CC22)-LEN(SUBSTITUTE(CC22," ","")))))+1,99)&amp;"_"&amp;LEFT(CC22,FIND(" ",CC22)-1)&amp;"_"&amp;CD22))</f>
        <v/>
      </c>
      <c r="CH22" s="76"/>
      <c r="CI22" s="127"/>
      <c r="CJ22" s="127"/>
      <c r="CK22" s="128" t="str">
        <f>IF(CO22="","",CK$3)</f>
        <v/>
      </c>
      <c r="CL22" s="129" t="str">
        <f>IF(CO22="","",CK$1)</f>
        <v/>
      </c>
      <c r="CM22" s="130" t="str">
        <f>IF(CO22="","",CK$2)</f>
        <v/>
      </c>
      <c r="CN22" s="130" t="str">
        <f>IF(CO22="","",CK$3)</f>
        <v/>
      </c>
      <c r="CO22" s="132" t="str">
        <f>IF(CV22="","",IF(ISNUMBER(SEARCH(":",CV22)),MID(CV22,FIND(":",CV22)+2,FIND("(",CV22)-FIND(":",CV22)-3),LEFT(CV22,FIND("(",CV22)-2)))</f>
        <v/>
      </c>
      <c r="CP22" s="133" t="str">
        <f>IF(CV22="","",MID(CV22,FIND("(",CV22)+1,4))</f>
        <v/>
      </c>
      <c r="CQ22" s="134" t="str">
        <f>IF(ISNUMBER(SEARCH("*female*",CV22)),"female",IF(ISNUMBER(SEARCH("*male*",CV22)),"male",""))</f>
        <v/>
      </c>
      <c r="CR22" s="135" t="str">
        <f>IF(CV22="","",IF(ISERROR(MID(CV22,FIND("male,",CV22)+6,(FIND(")",CV22)-(FIND("male,",CV22)+6))))=TRUE,"missing/error",MID(CV22,FIND("male,",CV22)+6,(FIND(")",CV22)-(FIND("male,",CV22)+6)))))</f>
        <v/>
      </c>
      <c r="CS22" s="136" t="str">
        <f>IF(CO22="","",(MID(CO22,(SEARCH("^^",SUBSTITUTE(CO22," ","^^",LEN(CO22)-LEN(SUBSTITUTE(CO22," ","")))))+1,99)&amp;"_"&amp;LEFT(CO22,FIND(" ",CO22)-1)&amp;"_"&amp;CP22))</f>
        <v/>
      </c>
      <c r="CT22" s="76"/>
      <c r="CU22" s="127"/>
      <c r="CV22" s="127"/>
      <c r="CW22" s="128" t="str">
        <f>IF(DA22="","",CW$3)</f>
        <v/>
      </c>
      <c r="CX22" s="129" t="str">
        <f>IF(DA22="","",CW$1)</f>
        <v/>
      </c>
      <c r="CY22" s="130" t="str">
        <f>IF(DA22="","",CW$2)</f>
        <v/>
      </c>
      <c r="CZ22" s="130" t="str">
        <f>IF(DA22="","",CW$3)</f>
        <v/>
      </c>
      <c r="DA22" s="132" t="str">
        <f>IF(DH22="","",IF(ISNUMBER(SEARCH(":",DH22)),MID(DH22,FIND(":",DH22)+2,FIND("(",DH22)-FIND(":",DH22)-3),LEFT(DH22,FIND("(",DH22)-2)))</f>
        <v/>
      </c>
      <c r="DB22" s="133" t="str">
        <f>IF(DH22="","",MID(DH22,FIND("(",DH22)+1,4))</f>
        <v/>
      </c>
      <c r="DC22" s="134" t="str">
        <f>IF(ISNUMBER(SEARCH("*female*",DH22)),"female",IF(ISNUMBER(SEARCH("*male*",DH22)),"male",""))</f>
        <v/>
      </c>
      <c r="DD22" s="135" t="str">
        <f>IF(DH22="","",IF(ISERROR(MID(DH22,FIND("male,",DH22)+6,(FIND(")",DH22)-(FIND("male,",DH22)+6))))=TRUE,"missing/error",MID(DH22,FIND("male,",DH22)+6,(FIND(")",DH22)-(FIND("male,",DH22)+6)))))</f>
        <v/>
      </c>
      <c r="DE22" s="136" t="str">
        <f>IF(DA22="","",(MID(DA22,(SEARCH("^^",SUBSTITUTE(DA22," ","^^",LEN(DA22)-LEN(SUBSTITUTE(DA22," ","")))))+1,99)&amp;"_"&amp;LEFT(DA22,FIND(" ",DA22)-1)&amp;"_"&amp;DB22))</f>
        <v/>
      </c>
      <c r="DF22" s="76"/>
      <c r="DG22" s="127"/>
      <c r="DH22" s="127"/>
      <c r="DI22" s="128" t="str">
        <f>IF(DM22="","",DI$3)</f>
        <v/>
      </c>
      <c r="DJ22" s="129" t="str">
        <f>IF(DM22="","",DI$1)</f>
        <v/>
      </c>
      <c r="DK22" s="130" t="str">
        <f>IF(DM22="","",DI$2)</f>
        <v/>
      </c>
      <c r="DL22" s="130" t="str">
        <f>IF(DM22="","",DI$3)</f>
        <v/>
      </c>
      <c r="DM22" s="132" t="str">
        <f>IF(DT22="","",IF(ISNUMBER(SEARCH(":",DT22)),MID(DT22,FIND(":",DT22)+2,FIND("(",DT22)-FIND(":",DT22)-3),LEFT(DT22,FIND("(",DT22)-2)))</f>
        <v/>
      </c>
      <c r="DN22" s="133" t="str">
        <f>IF(DT22="","",MID(DT22,FIND("(",DT22)+1,4))</f>
        <v/>
      </c>
      <c r="DO22" s="134" t="str">
        <f>IF(ISNUMBER(SEARCH("*female*",DT22)),"female",IF(ISNUMBER(SEARCH("*male*",DT22)),"male",""))</f>
        <v/>
      </c>
      <c r="DP22" s="135" t="str">
        <f>IF(DT22="","",IF(ISERROR(MID(DT22,FIND("male,",DT22)+6,(FIND(")",DT22)-(FIND("male,",DT22)+6))))=TRUE,"missing/error",MID(DT22,FIND("male,",DT22)+6,(FIND(")",DT22)-(FIND("male,",DT22)+6)))))</f>
        <v/>
      </c>
      <c r="DQ22" s="136" t="str">
        <f>IF(DM22="","",(MID(DM22,(SEARCH("^^",SUBSTITUTE(DM22," ","^^",LEN(DM22)-LEN(SUBSTITUTE(DM22," ","")))))+1,99)&amp;"_"&amp;LEFT(DM22,FIND(" ",DM22)-1)&amp;"_"&amp;DN22))</f>
        <v/>
      </c>
      <c r="DR22" s="76"/>
      <c r="DS22" s="127"/>
      <c r="DT22" s="127"/>
      <c r="DU22" s="128" t="str">
        <f>IF(DY22="","",DU$3)</f>
        <v/>
      </c>
      <c r="DV22" s="129" t="str">
        <f>IF(DY22="","",DU$1)</f>
        <v/>
      </c>
      <c r="DW22" s="130" t="str">
        <f>IF(DY22="","",DU$2)</f>
        <v/>
      </c>
      <c r="DX22" s="130" t="str">
        <f>IF(DY22="","",DU$3)</f>
        <v/>
      </c>
      <c r="DY22" s="132" t="str">
        <f>IF(EF22="","",IF(ISNUMBER(SEARCH(":",EF22)),MID(EF22,FIND(":",EF22)+2,FIND("(",EF22)-FIND(":",EF22)-3),LEFT(EF22,FIND("(",EF22)-2)))</f>
        <v/>
      </c>
      <c r="DZ22" s="133" t="str">
        <f>IF(EF22="","",MID(EF22,FIND("(",EF22)+1,4))</f>
        <v/>
      </c>
      <c r="EA22" s="134" t="str">
        <f>IF(ISNUMBER(SEARCH("*female*",EF22)),"female",IF(ISNUMBER(SEARCH("*male*",EF22)),"male",""))</f>
        <v/>
      </c>
      <c r="EB22" s="135" t="str">
        <f>IF(EF22="","",IF(ISERROR(MID(EF22,FIND("male,",EF22)+6,(FIND(")",EF22)-(FIND("male,",EF22)+6))))=TRUE,"missing/error",MID(EF22,FIND("male,",EF22)+6,(FIND(")",EF22)-(FIND("male,",EF22)+6)))))</f>
        <v/>
      </c>
      <c r="EC22" s="136" t="str">
        <f>IF(DY22="","",(MID(DY22,(SEARCH("^^",SUBSTITUTE(DY22," ","^^",LEN(DY22)-LEN(SUBSTITUTE(DY22," ","")))))+1,99)&amp;"_"&amp;LEFT(DY22,FIND(" ",DY22)-1)&amp;"_"&amp;DZ22))</f>
        <v/>
      </c>
      <c r="ED22" s="76"/>
      <c r="EE22" s="127"/>
      <c r="EF22" s="127"/>
      <c r="EG22" s="128" t="str">
        <f>IF(EK22="","",EG$3)</f>
        <v/>
      </c>
      <c r="EH22" s="129" t="str">
        <f>IF(EK22="","",EG$1)</f>
        <v/>
      </c>
      <c r="EI22" s="130" t="str">
        <f>IF(EK22="","",EG$2)</f>
        <v/>
      </c>
      <c r="EJ22" s="130" t="str">
        <f>IF(EK22="","",EG$3)</f>
        <v/>
      </c>
      <c r="EK22" s="132" t="str">
        <f>IF(ER22="","",IF(ISNUMBER(SEARCH(":",ER22)),MID(ER22,FIND(":",ER22)+2,FIND("(",ER22)-FIND(":",ER22)-3),LEFT(ER22,FIND("(",ER22)-2)))</f>
        <v/>
      </c>
      <c r="EL22" s="133" t="str">
        <f>IF(ER22="","",MID(ER22,FIND("(",ER22)+1,4))</f>
        <v/>
      </c>
      <c r="EM22" s="134" t="str">
        <f>IF(ISNUMBER(SEARCH("*female*",ER22)),"female",IF(ISNUMBER(SEARCH("*male*",ER22)),"male",""))</f>
        <v/>
      </c>
      <c r="EN22" s="135" t="str">
        <f>IF(ER22="","",IF(ISERROR(MID(ER22,FIND("male,",ER22)+6,(FIND(")",ER22)-(FIND("male,",ER22)+6))))=TRUE,"missing/error",MID(ER22,FIND("male,",ER22)+6,(FIND(")",ER22)-(FIND("male,",ER22)+6)))))</f>
        <v/>
      </c>
      <c r="EO22" s="136" t="str">
        <f>IF(EK22="","",(MID(EK22,(SEARCH("^^",SUBSTITUTE(EK22," ","^^",LEN(EK22)-LEN(SUBSTITUTE(EK22," ","")))))+1,99)&amp;"_"&amp;LEFT(EK22,FIND(" ",EK22)-1)&amp;"_"&amp;EL22))</f>
        <v/>
      </c>
      <c r="EP22" s="76"/>
      <c r="EQ22" s="127"/>
      <c r="ER22" s="127"/>
      <c r="ES22" s="128" t="str">
        <f>IF(EW22="","",ES$3)</f>
        <v/>
      </c>
      <c r="ET22" s="129" t="str">
        <f>IF(EW22="","",ES$1)</f>
        <v/>
      </c>
      <c r="EU22" s="130" t="str">
        <f>IF(EW22="","",ES$2)</f>
        <v/>
      </c>
      <c r="EV22" s="130" t="str">
        <f>IF(EW22="","",ES$3)</f>
        <v/>
      </c>
      <c r="EW22" s="132" t="str">
        <f>IF(FD22="","",IF(ISNUMBER(SEARCH(":",FD22)),MID(FD22,FIND(":",FD22)+2,FIND("(",FD22)-FIND(":",FD22)-3),LEFT(FD22,FIND("(",FD22)-2)))</f>
        <v/>
      </c>
      <c r="EX22" s="133" t="str">
        <f>IF(FD22="","",MID(FD22,FIND("(",FD22)+1,4))</f>
        <v/>
      </c>
      <c r="EY22" s="134" t="str">
        <f>IF(ISNUMBER(SEARCH("*female*",FD22)),"female",IF(ISNUMBER(SEARCH("*male*",FD22)),"male",""))</f>
        <v/>
      </c>
      <c r="EZ22" s="135" t="str">
        <f>IF(FD22="","",IF(ISERROR(MID(FD22,FIND("male,",FD22)+6,(FIND(")",FD22)-(FIND("male,",FD22)+6))))=TRUE,"missing/error",MID(FD22,FIND("male,",FD22)+6,(FIND(")",FD22)-(FIND("male,",FD22)+6)))))</f>
        <v/>
      </c>
      <c r="FA22" s="136" t="str">
        <f>IF(EW22="","",(MID(EW22,(SEARCH("^^",SUBSTITUTE(EW22," ","^^",LEN(EW22)-LEN(SUBSTITUTE(EW22," ","")))))+1,99)&amp;"_"&amp;LEFT(EW22,FIND(" ",EW22)-1)&amp;"_"&amp;EX22))</f>
        <v/>
      </c>
      <c r="FB22" s="76"/>
      <c r="FC22" s="127"/>
      <c r="FD22" s="127"/>
      <c r="FE22" s="128" t="str">
        <f>IF(FI22="","",FE$3)</f>
        <v/>
      </c>
      <c r="FF22" s="129" t="str">
        <f>IF(FI22="","",FE$1)</f>
        <v/>
      </c>
      <c r="FG22" s="130" t="str">
        <f>IF(FI22="","",FE$2)</f>
        <v/>
      </c>
      <c r="FH22" s="130" t="str">
        <f>IF(FI22="","",FE$3)</f>
        <v/>
      </c>
      <c r="FI22" s="132" t="str">
        <f>IF(FP22="","",IF(ISNUMBER(SEARCH(":",FP22)),MID(FP22,FIND(":",FP22)+2,FIND("(",FP22)-FIND(":",FP22)-3),LEFT(FP22,FIND("(",FP22)-2)))</f>
        <v/>
      </c>
      <c r="FJ22" s="133" t="str">
        <f>IF(FP22="","",MID(FP22,FIND("(",FP22)+1,4))</f>
        <v/>
      </c>
      <c r="FK22" s="134" t="str">
        <f>IF(ISNUMBER(SEARCH("*female*",FP22)),"female",IF(ISNUMBER(SEARCH("*male*",FP22)),"male",""))</f>
        <v/>
      </c>
      <c r="FL22" s="135" t="str">
        <f>IF(FP22="","",IF(ISERROR(MID(FP22,FIND("male,",FP22)+6,(FIND(")",FP22)-(FIND("male,",FP22)+6))))=TRUE,"missing/error",MID(FP22,FIND("male,",FP22)+6,(FIND(")",FP22)-(FIND("male,",FP22)+6)))))</f>
        <v/>
      </c>
      <c r="FM22" s="136" t="str">
        <f>IF(FI22="","",(MID(FI22,(SEARCH("^^",SUBSTITUTE(FI22," ","^^",LEN(FI22)-LEN(SUBSTITUTE(FI22," ","")))))+1,99)&amp;"_"&amp;LEFT(FI22,FIND(" ",FI22)-1)&amp;"_"&amp;FJ22))</f>
        <v/>
      </c>
      <c r="FN22" s="76"/>
      <c r="FO22" s="127"/>
      <c r="FP22" s="127"/>
      <c r="FQ22" s="128" t="str">
        <f>IF(FU22="","",#REF!)</f>
        <v/>
      </c>
      <c r="FR22" s="129" t="str">
        <f>IF(FU22="","",FQ$1)</f>
        <v/>
      </c>
      <c r="FS22" s="130" t="str">
        <f>IF(FU22="","",FQ$2)</f>
        <v/>
      </c>
      <c r="FT22" s="130" t="str">
        <f>IF(FU22="","",FQ$3)</f>
        <v/>
      </c>
      <c r="FU22" s="132" t="str">
        <f>IF(GB22="","",IF(ISNUMBER(SEARCH(":",GB22)),MID(GB22,FIND(":",GB22)+2,FIND("(",GB22)-FIND(":",GB22)-3),LEFT(GB22,FIND("(",GB22)-2)))</f>
        <v/>
      </c>
      <c r="FV22" s="133" t="str">
        <f>IF(GB22="","",MID(GB22,FIND("(",GB22)+1,4))</f>
        <v/>
      </c>
      <c r="FW22" s="134" t="str">
        <f>IF(ISNUMBER(SEARCH("*female*",GB22)),"female",IF(ISNUMBER(SEARCH("*male*",GB22)),"male",""))</f>
        <v/>
      </c>
      <c r="FX22" s="135" t="str">
        <f>IF(GB22="","",IF(ISERROR(MID(GB22,FIND("male,",GB22)+6,(FIND(")",GB22)-(FIND("male,",GB22)+6))))=TRUE,"missing/error",MID(GB22,FIND("male,",GB22)+6,(FIND(")",GB22)-(FIND("male,",GB22)+6)))))</f>
        <v/>
      </c>
      <c r="FY22" s="136" t="str">
        <f>IF(FU22="","",(MID(FU22,(SEARCH("^^",SUBSTITUTE(FU22," ","^^",LEN(FU22)-LEN(SUBSTITUTE(FU22," ","")))))+1,99)&amp;"_"&amp;LEFT(FU22,FIND(" ",FU22)-1)&amp;"_"&amp;FV22))</f>
        <v/>
      </c>
      <c r="FZ22" s="76"/>
      <c r="GA22" s="127"/>
      <c r="GB22" s="127"/>
      <c r="GC22" s="128" t="str">
        <f>IF(GG22="","",GC$3)</f>
        <v/>
      </c>
      <c r="GD22" s="129" t="str">
        <f>IF(GG22="","",GC$1)</f>
        <v/>
      </c>
      <c r="GE22" s="130" t="str">
        <f>IF(GG22="","",GC$2)</f>
        <v/>
      </c>
      <c r="GF22" s="130" t="str">
        <f>IF(GG22="","",GC$3)</f>
        <v/>
      </c>
      <c r="GG22" s="132" t="str">
        <f>IF(GN22="","",IF(ISNUMBER(SEARCH(":",GN22)),MID(GN22,FIND(":",GN22)+2,FIND("(",GN22)-FIND(":",GN22)-3),LEFT(GN22,FIND("(",GN22)-2)))</f>
        <v/>
      </c>
      <c r="GH22" s="133" t="str">
        <f>IF(GN22="","",MID(GN22,FIND("(",GN22)+1,4))</f>
        <v/>
      </c>
      <c r="GI22" s="134" t="str">
        <f>IF(ISNUMBER(SEARCH("*female*",GN22)),"female",IF(ISNUMBER(SEARCH("*male*",GN22)),"male",""))</f>
        <v/>
      </c>
      <c r="GJ22" s="135" t="str">
        <f>IF(GN22="","",IF(ISERROR(MID(GN22,FIND("male,",GN22)+6,(FIND(")",GN22)-(FIND("male,",GN22)+6))))=TRUE,"missing/error",MID(GN22,FIND("male,",GN22)+6,(FIND(")",GN22)-(FIND("male,",GN22)+6)))))</f>
        <v/>
      </c>
      <c r="GK22" s="136" t="str">
        <f>IF(GG22="","",(MID(GG22,(SEARCH("^^",SUBSTITUTE(GG22," ","^^",LEN(GG22)-LEN(SUBSTITUTE(GG22," ","")))))+1,99)&amp;"_"&amp;LEFT(GG22,FIND(" ",GG22)-1)&amp;"_"&amp;GH22))</f>
        <v/>
      </c>
      <c r="GL22" s="76"/>
      <c r="GM22" s="127"/>
      <c r="GN22" s="127"/>
      <c r="GO22" s="128" t="str">
        <f>IF(GS22="","",GO$3)</f>
        <v/>
      </c>
      <c r="GP22" s="129" t="str">
        <f>IF(GS22="","",GO$1)</f>
        <v/>
      </c>
      <c r="GQ22" s="130" t="str">
        <f>IF(GS22="","",GO$2)</f>
        <v/>
      </c>
      <c r="GR22" s="130" t="str">
        <f>IF(GS22="","",GO$3)</f>
        <v/>
      </c>
      <c r="GS22" s="132" t="str">
        <f>IF(GZ22="","",IF(ISNUMBER(SEARCH(":",GZ22)),MID(GZ22,FIND(":",GZ22)+2,FIND("(",GZ22)-FIND(":",GZ22)-3),LEFT(GZ22,FIND("(",GZ22)-2)))</f>
        <v/>
      </c>
      <c r="GT22" s="133" t="str">
        <f>IF(GZ22="","",MID(GZ22,FIND("(",GZ22)+1,4))</f>
        <v/>
      </c>
      <c r="GU22" s="134" t="str">
        <f>IF(ISNUMBER(SEARCH("*female*",GZ22)),"female",IF(ISNUMBER(SEARCH("*male*",GZ22)),"male",""))</f>
        <v/>
      </c>
      <c r="GV22" s="135" t="str">
        <f>IF(GZ22="","",IF(ISERROR(MID(GZ22,FIND("male,",GZ22)+6,(FIND(")",GZ22)-(FIND("male,",GZ22)+6))))=TRUE,"missing/error",MID(GZ22,FIND("male,",GZ22)+6,(FIND(")",GZ22)-(FIND("male,",GZ22)+6)))))</f>
        <v/>
      </c>
      <c r="GW22" s="136" t="str">
        <f>IF(GS22="","",(MID(GS22,(SEARCH("^^",SUBSTITUTE(GS22," ","^^",LEN(GS22)-LEN(SUBSTITUTE(GS22," ","")))))+1,99)&amp;"_"&amp;LEFT(GS22,FIND(" ",GS22)-1)&amp;"_"&amp;GT22))</f>
        <v/>
      </c>
      <c r="GX22" s="76"/>
      <c r="GY22" s="127"/>
      <c r="GZ22" s="127"/>
      <c r="HA22" s="128" t="str">
        <f>IF(HE22="","",HA$3)</f>
        <v/>
      </c>
      <c r="HB22" s="129" t="str">
        <f>IF(HE22="","",HA$1)</f>
        <v/>
      </c>
      <c r="HC22" s="130" t="str">
        <f>IF(HE22="","",HA$2)</f>
        <v/>
      </c>
      <c r="HD22" s="130" t="str">
        <f>IF(HE22="","",HA$3)</f>
        <v/>
      </c>
      <c r="HE22" s="132" t="str">
        <f>IF(HL22="","",IF(ISNUMBER(SEARCH(":",HL22)),MID(HL22,FIND(":",HL22)+2,FIND("(",HL22)-FIND(":",HL22)-3),LEFT(HL22,FIND("(",HL22)-2)))</f>
        <v/>
      </c>
      <c r="HF22" s="133" t="str">
        <f>IF(HL22="","",MID(HL22,FIND("(",HL22)+1,4))</f>
        <v/>
      </c>
      <c r="HG22" s="134" t="str">
        <f>IF(ISNUMBER(SEARCH("*female*",HL22)),"female",IF(ISNUMBER(SEARCH("*male*",HL22)),"male",""))</f>
        <v/>
      </c>
      <c r="HH22" s="135" t="str">
        <f>IF(HL22="","",IF(ISERROR(MID(HL22,FIND("male,",HL22)+6,(FIND(")",HL22)-(FIND("male,",HL22)+6))))=TRUE,"missing/error",MID(HL22,FIND("male,",HL22)+6,(FIND(")",HL22)-(FIND("male,",HL22)+6)))))</f>
        <v/>
      </c>
      <c r="HI22" s="136" t="str">
        <f>IF(HE22="","",(MID(HE22,(SEARCH("^^",SUBSTITUTE(HE22," ","^^",LEN(HE22)-LEN(SUBSTITUTE(HE22," ","")))))+1,99)&amp;"_"&amp;LEFT(HE22,FIND(" ",HE22)-1)&amp;"_"&amp;HF22))</f>
        <v/>
      </c>
      <c r="HJ22" s="76"/>
      <c r="HK22" s="127"/>
      <c r="HL22" s="127" t="s">
        <v>287</v>
      </c>
      <c r="HM22" s="128" t="str">
        <f>IF(HQ22="","",HM$3)</f>
        <v/>
      </c>
      <c r="HN22" s="129" t="str">
        <f>IF(HQ22="","",HM$1)</f>
        <v/>
      </c>
      <c r="HO22" s="130" t="str">
        <f>IF(HQ22="","",HM$2)</f>
        <v/>
      </c>
      <c r="HP22" s="130" t="str">
        <f>IF(HQ22="","",HM$3)</f>
        <v/>
      </c>
      <c r="HQ22" s="132" t="str">
        <f>IF(HX22="","",IF(ISNUMBER(SEARCH(":",HX22)),MID(HX22,FIND(":",HX22)+2,FIND("(",HX22)-FIND(":",HX22)-3),LEFT(HX22,FIND("(",HX22)-2)))</f>
        <v/>
      </c>
      <c r="HR22" s="133" t="str">
        <f>IF(HX22="","",MID(HX22,FIND("(",HX22)+1,4))</f>
        <v/>
      </c>
      <c r="HS22" s="134" t="str">
        <f>IF(ISNUMBER(SEARCH("*female*",HX22)),"female",IF(ISNUMBER(SEARCH("*male*",HX22)),"male",""))</f>
        <v/>
      </c>
      <c r="HT22" s="135" t="str">
        <f>IF(HX22="","",IF(ISERROR(MID(HX22,FIND("male,",HX22)+6,(FIND(")",HX22)-(FIND("male,",HX22)+6))))=TRUE,"missing/error",MID(HX22,FIND("male,",HX22)+6,(FIND(")",HX22)-(FIND("male,",HX22)+6)))))</f>
        <v/>
      </c>
      <c r="HU22" s="136" t="str">
        <f>IF(HQ22="","",(MID(HQ22,(SEARCH("^^",SUBSTITUTE(HQ22," ","^^",LEN(HQ22)-LEN(SUBSTITUTE(HQ22," ","")))))+1,99)&amp;"_"&amp;LEFT(HQ22,FIND(" ",HQ22)-1)&amp;"_"&amp;HR22))</f>
        <v/>
      </c>
      <c r="HV22" s="76"/>
      <c r="HW22" s="127"/>
      <c r="HX22" s="127"/>
      <c r="HY22" s="128" t="str">
        <f>IF(IC22="","",HY$3)</f>
        <v/>
      </c>
      <c r="HZ22" s="129" t="str">
        <f>IF(IC22="","",HY$1)</f>
        <v/>
      </c>
      <c r="IA22" s="130" t="str">
        <f>IF(IC22="","",HY$2)</f>
        <v/>
      </c>
      <c r="IB22" s="130" t="str">
        <f>IF(IC22="","",HY$3)</f>
        <v/>
      </c>
      <c r="IC22" s="132" t="str">
        <f>IF(IJ22="","",IF(ISNUMBER(SEARCH(":",IJ22)),MID(IJ22,FIND(":",IJ22)+2,FIND("(",IJ22)-FIND(":",IJ22)-3),LEFT(IJ22,FIND("(",IJ22)-2)))</f>
        <v/>
      </c>
      <c r="ID22" s="133" t="str">
        <f>IF(IJ22="","",MID(IJ22,FIND("(",IJ22)+1,4))</f>
        <v/>
      </c>
      <c r="IE22" s="134" t="str">
        <f>IF(ISNUMBER(SEARCH("*female*",IJ22)),"female",IF(ISNUMBER(SEARCH("*male*",IJ22)),"male",""))</f>
        <v/>
      </c>
      <c r="IF22" s="135" t="str">
        <f>IF(IJ22="","",IF(ISERROR(MID(IJ22,FIND("male,",IJ22)+6,(FIND(")",IJ22)-(FIND("male,",IJ22)+6))))=TRUE,"missing/error",MID(IJ22,FIND("male,",IJ22)+6,(FIND(")",IJ22)-(FIND("male,",IJ22)+6)))))</f>
        <v/>
      </c>
      <c r="IG22" s="136" t="str">
        <f>IF(IC22="","",(MID(IC22,(SEARCH("^^",SUBSTITUTE(IC22," ","^^",LEN(IC22)-LEN(SUBSTITUTE(IC22," ","")))))+1,99)&amp;"_"&amp;LEFT(IC22,FIND(" ",IC22)-1)&amp;"_"&amp;ID22))</f>
        <v/>
      </c>
      <c r="IH22" s="76"/>
      <c r="II22" s="127"/>
      <c r="IJ22" s="127"/>
      <c r="IK22" s="128" t="str">
        <f>IF(IO22="","",IK$3)</f>
        <v/>
      </c>
      <c r="IL22" s="129" t="str">
        <f>IF(IO22="","",IK$1)</f>
        <v/>
      </c>
      <c r="IM22" s="130" t="str">
        <f>IF(IO22="","",IK$2)</f>
        <v/>
      </c>
      <c r="IN22" s="130" t="str">
        <f>IF(IO22="","",IK$3)</f>
        <v/>
      </c>
      <c r="IO22" s="132" t="str">
        <f>IF(IV22="","",IF(ISNUMBER(SEARCH(":",IV22)),MID(IV22,FIND(":",IV22)+2,FIND("(",IV22)-FIND(":",IV22)-3),LEFT(IV22,FIND("(",IV22)-2)))</f>
        <v/>
      </c>
      <c r="IP22" s="133" t="str">
        <f>IF(IV22="","",MID(IV22,FIND("(",IV22)+1,4))</f>
        <v/>
      </c>
      <c r="IQ22" s="134" t="str">
        <f>IF(ISNUMBER(SEARCH("*female*",IV22)),"female",IF(ISNUMBER(SEARCH("*male*",IV22)),"male",""))</f>
        <v/>
      </c>
      <c r="IR22" s="135" t="str">
        <f>IF(IV22="","",IF(ISERROR(MID(IV22,FIND("male,",IV22)+6,(FIND(")",IV22)-(FIND("male,",IV22)+6))))=TRUE,"missing/error",MID(IV22,FIND("male,",IV22)+6,(FIND(")",IV22)-(FIND("male,",IV22)+6)))))</f>
        <v/>
      </c>
      <c r="IS22" s="136" t="str">
        <f>IF(IO22="","",(MID(IO22,(SEARCH("^^",SUBSTITUTE(IO22," ","^^",LEN(IO22)-LEN(SUBSTITUTE(IO22," ","")))))+1,99)&amp;"_"&amp;LEFT(IO22,FIND(" ",IO22)-1)&amp;"_"&amp;IP22))</f>
        <v/>
      </c>
      <c r="IT22" s="76"/>
      <c r="IU22" s="127"/>
      <c r="IV22" s="127"/>
      <c r="IW22" s="128" t="str">
        <f>IF(JA22="","",IW$3)</f>
        <v/>
      </c>
      <c r="IX22" s="129" t="str">
        <f>IF(JA22="","",IW$1)</f>
        <v/>
      </c>
      <c r="IY22" s="130" t="str">
        <f>IF(JA22="","",IW$2)</f>
        <v/>
      </c>
      <c r="IZ22" s="130" t="str">
        <f>IF(JA22="","",IW$3)</f>
        <v/>
      </c>
      <c r="JA22" s="132" t="str">
        <f>IF(JH22="","",IF(ISNUMBER(SEARCH(":",JH22)),MID(JH22,FIND(":",JH22)+2,FIND("(",JH22)-FIND(":",JH22)-3),LEFT(JH22,FIND("(",JH22)-2)))</f>
        <v/>
      </c>
      <c r="JB22" s="133" t="str">
        <f>IF(JH22="","",MID(JH22,FIND("(",JH22)+1,4))</f>
        <v/>
      </c>
      <c r="JC22" s="134" t="str">
        <f>IF(ISNUMBER(SEARCH("*female*",JH22)),"female",IF(ISNUMBER(SEARCH("*male*",JH22)),"male",""))</f>
        <v/>
      </c>
      <c r="JD22" s="135" t="str">
        <f>IF(JH22="","",IF(ISERROR(MID(JH22,FIND("male,",JH22)+6,(FIND(")",JH22)-(FIND("male,",JH22)+6))))=TRUE,"missing/error",MID(JH22,FIND("male,",JH22)+6,(FIND(")",JH22)-(FIND("male,",JH22)+6)))))</f>
        <v/>
      </c>
      <c r="JE22" s="136" t="str">
        <f>IF(JA22="","",(MID(JA22,(SEARCH("^^",SUBSTITUTE(JA22," ","^^",LEN(JA22)-LEN(SUBSTITUTE(JA22," ","")))))+1,99)&amp;"_"&amp;LEFT(JA22,FIND(" ",JA22)-1)&amp;"_"&amp;JB22))</f>
        <v/>
      </c>
      <c r="JF22" s="76"/>
      <c r="JG22" s="127"/>
      <c r="JH22" s="127"/>
      <c r="JI22" s="128" t="str">
        <f>IF(JM22="","",JI$3)</f>
        <v/>
      </c>
      <c r="JJ22" s="129" t="str">
        <f>IF(JM22="","",JI$1)</f>
        <v/>
      </c>
      <c r="JK22" s="130" t="str">
        <f>IF(JM22="","",JI$2)</f>
        <v/>
      </c>
      <c r="JL22" s="130" t="str">
        <f>IF(JM22="","",JI$3)</f>
        <v/>
      </c>
      <c r="JM22" s="132" t="str">
        <f>IF(JT22="","",IF(ISNUMBER(SEARCH(":",JT22)),MID(JT22,FIND(":",JT22)+2,FIND("(",JT22)-FIND(":",JT22)-3),LEFT(JT22,FIND("(",JT22)-2)))</f>
        <v/>
      </c>
      <c r="JN22" s="133" t="str">
        <f>IF(JT22="","",MID(JT22,FIND("(",JT22)+1,4))</f>
        <v/>
      </c>
      <c r="JO22" s="134" t="str">
        <f>IF(ISNUMBER(SEARCH("*female*",JT22)),"female",IF(ISNUMBER(SEARCH("*male*",JT22)),"male",""))</f>
        <v/>
      </c>
      <c r="JP22" s="135" t="str">
        <f>IF(JT22="","",IF(ISERROR(MID(JT22,FIND("male,",JT22)+6,(FIND(")",JT22)-(FIND("male,",JT22)+6))))=TRUE,"missing/error",MID(JT22,FIND("male,",JT22)+6,(FIND(")",JT22)-(FIND("male,",JT22)+6)))))</f>
        <v/>
      </c>
      <c r="JQ22" s="136" t="str">
        <f>IF(JM22="","",(MID(JM22,(SEARCH("^^",SUBSTITUTE(JM22," ","^^",LEN(JM22)-LEN(SUBSTITUTE(JM22," ","")))))+1,99)&amp;"_"&amp;LEFT(JM22,FIND(" ",JM22)-1)&amp;"_"&amp;JN22))</f>
        <v/>
      </c>
      <c r="JR22" s="76"/>
      <c r="JS22" s="127"/>
      <c r="JT22" s="127"/>
      <c r="JU22" s="128" t="str">
        <f>IF(JY22="","",JU$3)</f>
        <v/>
      </c>
      <c r="JV22" s="129" t="str">
        <f>IF(JY22="","",JU$1)</f>
        <v/>
      </c>
      <c r="JW22" s="130" t="str">
        <f>IF(JY22="","",JU$2)</f>
        <v/>
      </c>
      <c r="JX22" s="130" t="str">
        <f>IF(JY22="","",JU$3)</f>
        <v/>
      </c>
      <c r="JY22" s="132" t="str">
        <f>IF(KF22="","",IF(ISNUMBER(SEARCH(":",KF22)),MID(KF22,FIND(":",KF22)+2,FIND("(",KF22)-FIND(":",KF22)-3),LEFT(KF22,FIND("(",KF22)-2)))</f>
        <v/>
      </c>
      <c r="JZ22" s="133" t="str">
        <f>IF(KF22="","",MID(KF22,FIND("(",KF22)+1,4))</f>
        <v/>
      </c>
      <c r="KA22" s="134" t="str">
        <f>IF(ISNUMBER(SEARCH("*female*",KF22)),"female",IF(ISNUMBER(SEARCH("*male*",KF22)),"male",""))</f>
        <v/>
      </c>
      <c r="KB22" s="135" t="str">
        <f>IF(KF22="","",IF(ISERROR(MID(KF22,FIND("male,",KF22)+6,(FIND(")",KF22)-(FIND("male,",KF22)+6))))=TRUE,"missing/error",MID(KF22,FIND("male,",KF22)+6,(FIND(")",KF22)-(FIND("male,",KF22)+6)))))</f>
        <v/>
      </c>
      <c r="KC22" s="136" t="str">
        <f>IF(JY22="","",(MID(JY22,(SEARCH("^^",SUBSTITUTE(JY22," ","^^",LEN(JY22)-LEN(SUBSTITUTE(JY22," ","")))))+1,99)&amp;"_"&amp;LEFT(JY22,FIND(" ",JY22)-1)&amp;"_"&amp;JZ22))</f>
        <v/>
      </c>
      <c r="KD22" s="76"/>
      <c r="KE22" s="127"/>
      <c r="KF22" s="127"/>
    </row>
    <row r="23" spans="1:292" ht="13.5" customHeight="1">
      <c r="A23" s="84"/>
      <c r="B23" s="127" t="s">
        <v>679</v>
      </c>
      <c r="C23" s="76" t="s">
        <v>680</v>
      </c>
      <c r="D23" s="219" t="s">
        <v>681</v>
      </c>
      <c r="E23" s="128"/>
      <c r="F23" s="129"/>
      <c r="G23" s="130"/>
      <c r="H23" s="130"/>
      <c r="I23" s="132"/>
      <c r="J23" s="133"/>
      <c r="K23" s="134"/>
      <c r="L23" s="135"/>
      <c r="M23" s="136"/>
      <c r="O23" s="127"/>
      <c r="P23" s="219"/>
      <c r="Q23" s="128"/>
      <c r="R23" s="129"/>
      <c r="S23" s="130"/>
      <c r="T23" s="130"/>
      <c r="U23" s="132"/>
      <c r="V23" s="133"/>
      <c r="W23" s="134"/>
      <c r="X23" s="135"/>
      <c r="Y23" s="136"/>
      <c r="AA23" s="127"/>
      <c r="AB23" s="127"/>
      <c r="AC23" s="128">
        <f>IF(AG23="","",AC$3)</f>
        <v>43622</v>
      </c>
      <c r="AD23" s="129" t="str">
        <f>IF(AG23="","",AC$1)</f>
        <v>Sipilä I</v>
      </c>
      <c r="AE23" s="130">
        <v>42860</v>
      </c>
      <c r="AF23" s="130">
        <f>IF(AG23="","",AC$3)</f>
        <v>43622</v>
      </c>
      <c r="AG23" s="132" t="str">
        <f>IF(AN23="","",IF(ISNUMBER(SEARCH(":",AN23)),MID(AN23,FIND(":",AN23)+2,FIND("(",AN23)-FIND(":",AN23)-3),LEFT(AN23,FIND("(",AN23)-2)))</f>
        <v>Jari Leppä</v>
      </c>
      <c r="AH23" s="133" t="str">
        <f>IF(AN23="","",MID(AN23,FIND("(",AN23)+1,4))</f>
        <v>1959</v>
      </c>
      <c r="AI23" s="134" t="str">
        <f>IF(ISNUMBER(SEARCH("*female*",AN23)),"female",IF(ISNUMBER(SEARCH("*male*",AN23)),"male",""))</f>
        <v>male</v>
      </c>
      <c r="AJ23" s="135" t="str">
        <f>IF(AN23="","",IF(ISERROR(MID(AN23,FIND("male,",AN23)+6,(FIND(")",AN23)-(FIND("male,",AN23)+6))))=TRUE,"missing/error",MID(AN23,FIND("male,",AN23)+6,(FIND(")",AN23)-(FIND("male,",AN23)+6)))))</f>
        <v>fi_kesk01</v>
      </c>
      <c r="AK23" s="136" t="str">
        <f>IF(AG23="","",(MID(AG23,(SEARCH("^^",SUBSTITUTE(AG23," ","^^",LEN(AG23)-LEN(SUBSTITUTE(AG23," ","")))))+1,99)&amp;"_"&amp;LEFT(AG23,FIND(" ",AG23)-1)&amp;"_"&amp;AH23))</f>
        <v>Leppä_Jari_1959</v>
      </c>
      <c r="AM23" s="127"/>
      <c r="AN23" s="127" t="s">
        <v>1044</v>
      </c>
      <c r="AO23" s="128"/>
      <c r="AP23" s="129"/>
      <c r="AQ23" s="130"/>
      <c r="AR23" s="130"/>
      <c r="AS23" s="132"/>
      <c r="AT23" s="133"/>
      <c r="AU23" s="134"/>
      <c r="AV23" s="135"/>
      <c r="AW23" s="136"/>
      <c r="AX23" s="76"/>
      <c r="AY23" s="127"/>
      <c r="AZ23" s="127"/>
      <c r="BA23" s="128"/>
      <c r="BB23" s="129"/>
      <c r="BC23" s="130"/>
      <c r="BD23" s="130"/>
      <c r="BE23" s="132"/>
      <c r="BF23" s="133"/>
      <c r="BG23" s="134"/>
      <c r="BH23" s="135"/>
      <c r="BI23" s="136"/>
      <c r="BJ23" s="76"/>
      <c r="BK23" s="127"/>
      <c r="BL23" s="127"/>
      <c r="BM23" s="128"/>
      <c r="BN23" s="129"/>
      <c r="BO23" s="130"/>
      <c r="BP23" s="130"/>
      <c r="BQ23" s="132"/>
      <c r="BR23" s="133"/>
      <c r="BS23" s="134"/>
      <c r="BT23" s="135"/>
      <c r="BU23" s="136"/>
      <c r="BV23" s="76"/>
      <c r="BW23" s="127"/>
      <c r="BX23" s="127"/>
      <c r="BY23" s="128"/>
      <c r="BZ23" s="129"/>
      <c r="CA23" s="130"/>
      <c r="CB23" s="130"/>
      <c r="CC23" s="132"/>
      <c r="CD23" s="133"/>
      <c r="CE23" s="134"/>
      <c r="CF23" s="135"/>
      <c r="CG23" s="136"/>
      <c r="CH23" s="76"/>
      <c r="CI23" s="127"/>
      <c r="CJ23" s="127"/>
      <c r="CK23" s="128"/>
      <c r="CL23" s="129"/>
      <c r="CM23" s="130"/>
      <c r="CN23" s="130"/>
      <c r="CO23" s="132"/>
      <c r="CP23" s="133"/>
      <c r="CQ23" s="134"/>
      <c r="CR23" s="135"/>
      <c r="CS23" s="136"/>
      <c r="CT23" s="76"/>
      <c r="CU23" s="127"/>
      <c r="CV23" s="127"/>
      <c r="CW23" s="128"/>
      <c r="CX23" s="129"/>
      <c r="CY23" s="130"/>
      <c r="CZ23" s="130"/>
      <c r="DA23" s="132"/>
      <c r="DB23" s="133"/>
      <c r="DC23" s="134"/>
      <c r="DD23" s="135"/>
      <c r="DE23" s="136"/>
      <c r="DF23" s="76"/>
      <c r="DG23" s="127"/>
      <c r="DH23" s="127"/>
      <c r="DI23" s="128"/>
      <c r="DJ23" s="129"/>
      <c r="DK23" s="130"/>
      <c r="DL23" s="130"/>
      <c r="DM23" s="132"/>
      <c r="DN23" s="133"/>
      <c r="DO23" s="134"/>
      <c r="DP23" s="135"/>
      <c r="DQ23" s="136"/>
      <c r="DR23" s="76"/>
      <c r="DS23" s="127"/>
      <c r="DT23" s="127"/>
      <c r="DU23" s="128"/>
      <c r="DV23" s="129"/>
      <c r="DW23" s="130"/>
      <c r="DX23" s="130"/>
      <c r="DY23" s="132"/>
      <c r="DZ23" s="133"/>
      <c r="EA23" s="134"/>
      <c r="EB23" s="135"/>
      <c r="EC23" s="136"/>
      <c r="ED23" s="76"/>
      <c r="EE23" s="127"/>
      <c r="EF23" s="127"/>
      <c r="EG23" s="128"/>
      <c r="EH23" s="129"/>
      <c r="EI23" s="130"/>
      <c r="EJ23" s="130"/>
      <c r="EK23" s="132"/>
      <c r="EL23" s="133"/>
      <c r="EM23" s="134"/>
      <c r="EN23" s="135"/>
      <c r="EO23" s="136"/>
      <c r="EP23" s="76"/>
      <c r="EQ23" s="127"/>
      <c r="ER23" s="127"/>
      <c r="ES23" s="128"/>
      <c r="ET23" s="129"/>
      <c r="EU23" s="130"/>
      <c r="EV23" s="130"/>
      <c r="EW23" s="132"/>
      <c r="EX23" s="133"/>
      <c r="EY23" s="134"/>
      <c r="EZ23" s="135"/>
      <c r="FA23" s="136"/>
      <c r="FB23" s="76"/>
      <c r="FC23" s="127"/>
      <c r="FD23" s="127"/>
      <c r="FE23" s="128"/>
      <c r="FF23" s="129"/>
      <c r="FG23" s="130"/>
      <c r="FH23" s="130"/>
      <c r="FI23" s="132"/>
      <c r="FJ23" s="133"/>
      <c r="FK23" s="134"/>
      <c r="FL23" s="135"/>
      <c r="FM23" s="136"/>
      <c r="FN23" s="76"/>
      <c r="FO23" s="127"/>
      <c r="FP23" s="127"/>
      <c r="FQ23" s="128"/>
      <c r="FR23" s="129"/>
      <c r="FS23" s="130"/>
      <c r="FT23" s="130"/>
      <c r="FU23" s="132"/>
      <c r="FV23" s="133"/>
      <c r="FW23" s="134"/>
      <c r="FX23" s="135"/>
      <c r="FY23" s="136"/>
      <c r="FZ23" s="76"/>
      <c r="GA23" s="127"/>
      <c r="GB23" s="127"/>
      <c r="GC23" s="128"/>
      <c r="GD23" s="129"/>
      <c r="GE23" s="130"/>
      <c r="GF23" s="130"/>
      <c r="GG23" s="132"/>
      <c r="GH23" s="133"/>
      <c r="GI23" s="134"/>
      <c r="GJ23" s="135"/>
      <c r="GK23" s="136"/>
      <c r="GL23" s="76"/>
      <c r="GM23" s="127"/>
      <c r="GN23" s="127"/>
      <c r="GO23" s="128"/>
      <c r="GP23" s="129"/>
      <c r="GQ23" s="130"/>
      <c r="GR23" s="130"/>
      <c r="GS23" s="132"/>
      <c r="GT23" s="133"/>
      <c r="GU23" s="134"/>
      <c r="GV23" s="135"/>
      <c r="GW23" s="136"/>
      <c r="GX23" s="76"/>
      <c r="GY23" s="127"/>
      <c r="GZ23" s="127"/>
      <c r="HA23" s="128"/>
      <c r="HB23" s="129"/>
      <c r="HC23" s="130"/>
      <c r="HD23" s="130"/>
      <c r="HE23" s="132"/>
      <c r="HF23" s="133"/>
      <c r="HG23" s="134"/>
      <c r="HH23" s="135"/>
      <c r="HI23" s="136"/>
      <c r="HJ23" s="76"/>
      <c r="HK23" s="127"/>
      <c r="HL23" s="127"/>
      <c r="HM23" s="128"/>
      <c r="HN23" s="129"/>
      <c r="HO23" s="130"/>
      <c r="HP23" s="130"/>
      <c r="HQ23" s="132"/>
      <c r="HR23" s="133"/>
      <c r="HS23" s="134"/>
      <c r="HT23" s="135"/>
      <c r="HU23" s="136"/>
      <c r="HV23" s="76"/>
      <c r="HW23" s="127"/>
      <c r="HX23" s="127"/>
      <c r="HY23" s="128"/>
      <c r="HZ23" s="129"/>
      <c r="IA23" s="130"/>
      <c r="IB23" s="130"/>
      <c r="IC23" s="132"/>
      <c r="ID23" s="133"/>
      <c r="IE23" s="134"/>
      <c r="IF23" s="135"/>
      <c r="IG23" s="136"/>
      <c r="IH23" s="76"/>
      <c r="II23" s="127"/>
      <c r="IJ23" s="127"/>
      <c r="IK23" s="128"/>
      <c r="IL23" s="129"/>
      <c r="IM23" s="130"/>
      <c r="IN23" s="130"/>
      <c r="IO23" s="132"/>
      <c r="IP23" s="133"/>
      <c r="IQ23" s="134"/>
      <c r="IR23" s="135"/>
      <c r="IS23" s="136"/>
      <c r="IT23" s="76"/>
      <c r="IU23" s="127"/>
      <c r="IV23" s="127"/>
      <c r="IW23" s="128"/>
      <c r="IX23" s="129"/>
      <c r="IY23" s="130"/>
      <c r="IZ23" s="130"/>
      <c r="JA23" s="132"/>
      <c r="JB23" s="133"/>
      <c r="JC23" s="134"/>
      <c r="JD23" s="135"/>
      <c r="JE23" s="136"/>
      <c r="JF23" s="76"/>
      <c r="JG23" s="127"/>
      <c r="JH23" s="127"/>
      <c r="JI23" s="128"/>
      <c r="JJ23" s="129"/>
      <c r="JK23" s="130"/>
      <c r="JL23" s="130"/>
      <c r="JM23" s="132"/>
      <c r="JN23" s="133"/>
      <c r="JO23" s="134"/>
      <c r="JP23" s="135"/>
      <c r="JQ23" s="136"/>
      <c r="JR23" s="76"/>
      <c r="JS23" s="127"/>
      <c r="JT23" s="127"/>
      <c r="JU23" s="128"/>
      <c r="JV23" s="129"/>
      <c r="JW23" s="130"/>
      <c r="JX23" s="130"/>
      <c r="JY23" s="132"/>
      <c r="JZ23" s="133"/>
      <c r="KA23" s="134"/>
      <c r="KB23" s="135"/>
      <c r="KC23" s="136"/>
      <c r="KD23" s="76"/>
      <c r="KE23" s="127"/>
      <c r="KF23" s="127"/>
    </row>
    <row r="24" spans="1:292" ht="13.5" customHeight="1">
      <c r="A24" s="84"/>
      <c r="B24" s="127" t="s">
        <v>685</v>
      </c>
      <c r="C24" s="76" t="s">
        <v>686</v>
      </c>
      <c r="D24" s="219" t="s">
        <v>729</v>
      </c>
      <c r="E24" s="128"/>
      <c r="F24" s="129"/>
      <c r="G24" s="130"/>
      <c r="H24" s="130"/>
      <c r="I24" s="132"/>
      <c r="J24" s="133"/>
      <c r="K24" s="134"/>
      <c r="L24" s="135"/>
      <c r="M24" s="136"/>
      <c r="O24" s="127"/>
      <c r="P24" s="219"/>
      <c r="Q24" s="128" t="str">
        <f>IF(U24="","",Q$3)</f>
        <v/>
      </c>
      <c r="R24" s="129" t="str">
        <f>IF(U24="","",Q$1)</f>
        <v/>
      </c>
      <c r="S24" s="130" t="str">
        <f>IF(U24="","",Q$2)</f>
        <v/>
      </c>
      <c r="T24" s="130" t="str">
        <f>IF(U24="","",Q$3)</f>
        <v/>
      </c>
      <c r="U24" s="132" t="str">
        <f>IF(AB24="","",IF(ISNUMBER(SEARCH(":",AB24)),MID(AB24,FIND(":",AB24)+2,FIND("(",AB24)-FIND(":",AB24)-3),LEFT(AB24,FIND("(",AB24)-2)))</f>
        <v/>
      </c>
      <c r="V24" s="133" t="str">
        <f>IF(AB24="","",MID(AB24,FIND("(",AB24)+1,4))</f>
        <v/>
      </c>
      <c r="W24" s="134" t="str">
        <f>IF(ISNUMBER(SEARCH("*female*",AB24)),"female",IF(ISNUMBER(SEARCH("*male*",AB24)),"male",""))</f>
        <v/>
      </c>
      <c r="X24" s="135" t="s">
        <v>287</v>
      </c>
      <c r="Y24" s="136" t="str">
        <f>IF(U24="","",(MID(U24,(SEARCH("^^",SUBSTITUTE(U24," ","^^",LEN(U24)-LEN(SUBSTITUTE(U24," ","")))))+1,99)&amp;"_"&amp;LEFT(U24,FIND(" ",U24)-1)&amp;"_"&amp;V24))</f>
        <v/>
      </c>
      <c r="AA24" s="127"/>
      <c r="AB24" s="127"/>
      <c r="AC24" s="128" t="str">
        <f>IF(AG24="","",AC$3)</f>
        <v/>
      </c>
      <c r="AD24" s="129" t="str">
        <f>IF(AG24="","",AC$1)</f>
        <v/>
      </c>
      <c r="AE24" s="130" t="str">
        <f>IF(AG24="","",AC$2)</f>
        <v/>
      </c>
      <c r="AF24" s="130" t="str">
        <f>IF(AG24="","",AC$3)</f>
        <v/>
      </c>
      <c r="AG24" s="132" t="str">
        <f>IF(AN24="","",IF(ISNUMBER(SEARCH(":",AN24)),MID(AN24,FIND(":",AN24)+2,FIND("(",AN24)-FIND(":",AN24)-3),LEFT(AN24,FIND("(",AN24)-2)))</f>
        <v/>
      </c>
      <c r="AH24" s="133" t="str">
        <f>IF(AN24="","",MID(AN24,FIND("(",AN24)+1,4))</f>
        <v/>
      </c>
      <c r="AI24" s="134" t="str">
        <f>IF(ISNUMBER(SEARCH("*female*",AN24)),"female",IF(ISNUMBER(SEARCH("*male*",AN24)),"male",""))</f>
        <v/>
      </c>
      <c r="AJ24" s="135" t="str">
        <f>IF(AN24="","",IF(ISERROR(MID(AN24,FIND("male,",AN24)+6,(FIND(")",AN24)-(FIND("male,",AN24)+6))))=TRUE,"missing/error",MID(AN24,FIND("male,",AN24)+6,(FIND(")",AN24)-(FIND("male,",AN24)+6)))))</f>
        <v/>
      </c>
      <c r="AK24" s="136" t="str">
        <f>IF(AG24="","",(MID(AG24,(SEARCH("^^",SUBSTITUTE(AG24," ","^^",LEN(AG24)-LEN(SUBSTITUTE(AG24," ","")))))+1,99)&amp;"_"&amp;LEFT(AG24,FIND(" ",AG24)-1)&amp;"_"&amp;AH24))</f>
        <v/>
      </c>
      <c r="AM24" s="127"/>
      <c r="AN24" s="127"/>
      <c r="AO24" s="128" t="str">
        <f>IF(AS24="","",AO$3)</f>
        <v/>
      </c>
      <c r="AP24" s="129" t="str">
        <f>IF(AS24="","",AO$1)</f>
        <v/>
      </c>
      <c r="AQ24" s="130" t="str">
        <f>IF(AS24="","",AO$2)</f>
        <v/>
      </c>
      <c r="AR24" s="130" t="str">
        <f>IF(AS24="","",AO$3)</f>
        <v/>
      </c>
      <c r="AS24" s="132" t="str">
        <f>IF(AZ24="","",IF(ISNUMBER(SEARCH(":",AZ24)),MID(AZ24,FIND(":",AZ24)+2,FIND("(",AZ24)-FIND(":",AZ24)-3),LEFT(AZ24,FIND("(",AZ24)-2)))</f>
        <v/>
      </c>
      <c r="AT24" s="133" t="str">
        <f>IF(AZ24="","",MID(AZ24,FIND("(",AZ24)+1,4))</f>
        <v/>
      </c>
      <c r="AU24" s="134" t="str">
        <f>IF(ISNUMBER(SEARCH("*female*",AZ24)),"female",IF(ISNUMBER(SEARCH("*male*",AZ24)),"male",""))</f>
        <v/>
      </c>
      <c r="AV24" s="135" t="str">
        <f>IF(AZ24="","",IF(ISERROR(MID(AZ24,FIND("male,",AZ24)+6,(FIND(")",AZ24)-(FIND("male,",AZ24)+6))))=TRUE,"missing/error",MID(AZ24,FIND("male,",AZ24)+6,(FIND(")",AZ24)-(FIND("male,",AZ24)+6)))))</f>
        <v/>
      </c>
      <c r="AW24" s="136" t="str">
        <f>IF(AS24="","",(MID(AS24,(SEARCH("^^",SUBSTITUTE(AS24," ","^^",LEN(AS24)-LEN(SUBSTITUTE(AS24," ","")))))+1,99)&amp;"_"&amp;LEFT(AS24,FIND(" ",AS24)-1)&amp;"_"&amp;AT24))</f>
        <v/>
      </c>
      <c r="AX24" s="76"/>
      <c r="AY24" s="127"/>
      <c r="AZ24" s="127"/>
      <c r="BA24" s="128" t="str">
        <f>IF(BE24="","",BA$3)</f>
        <v/>
      </c>
      <c r="BB24" s="129" t="str">
        <f>IF(BE24="","",BA$1)</f>
        <v/>
      </c>
      <c r="BC24" s="130" t="str">
        <f>IF(BE24="","",BA$2)</f>
        <v/>
      </c>
      <c r="BD24" s="130" t="str">
        <f>IF(BE24="","",BA$3)</f>
        <v/>
      </c>
      <c r="BE24" s="132" t="str">
        <f>IF(BL24="","",IF(ISNUMBER(SEARCH(":",BL24)),MID(BL24,FIND(":",BL24)+2,FIND("(",BL24)-FIND(":",BL24)-3),LEFT(BL24,FIND("(",BL24)-2)))</f>
        <v/>
      </c>
      <c r="BF24" s="133" t="str">
        <f>IF(BL24="","",MID(BL24,FIND("(",BL24)+1,4))</f>
        <v/>
      </c>
      <c r="BG24" s="134" t="str">
        <f>IF(ISNUMBER(SEARCH("*female*",BL24)),"female",IF(ISNUMBER(SEARCH("*male*",BL24)),"male",""))</f>
        <v/>
      </c>
      <c r="BH24" s="135" t="str">
        <f>IF(BL24="","",IF(ISERROR(MID(BL24,FIND("male,",BL24)+6,(FIND(")",BL24)-(FIND("male,",BL24)+6))))=TRUE,"missing/error",MID(BL24,FIND("male,",BL24)+6,(FIND(")",BL24)-(FIND("male,",BL24)+6)))))</f>
        <v/>
      </c>
      <c r="BI24" s="136" t="str">
        <f>IF(BE24="","",(MID(BE24,(SEARCH("^^",SUBSTITUTE(BE24," ","^^",LEN(BE24)-LEN(SUBSTITUTE(BE24," ","")))))+1,99)&amp;"_"&amp;LEFT(BE24,FIND(" ",BE24)-1)&amp;"_"&amp;BF24))</f>
        <v/>
      </c>
      <c r="BJ24" s="76"/>
      <c r="BK24" s="127"/>
      <c r="BL24" s="127"/>
      <c r="BM24" s="128" t="str">
        <f>IF(BQ24="","",BM$3)</f>
        <v/>
      </c>
      <c r="BN24" s="129" t="str">
        <f>IF(BQ24="","",BM$1)</f>
        <v/>
      </c>
      <c r="BO24" s="130" t="str">
        <f>IF(BQ24="","",BM$2)</f>
        <v/>
      </c>
      <c r="BP24" s="130" t="str">
        <f>IF(BQ24="","",BM$3)</f>
        <v/>
      </c>
      <c r="BQ24" s="132" t="str">
        <f>IF(BX24="","",IF(ISNUMBER(SEARCH(":",BX24)),MID(BX24,FIND(":",BX24)+2,FIND("(",BX24)-FIND(":",BX24)-3),LEFT(BX24,FIND("(",BX24)-2)))</f>
        <v/>
      </c>
      <c r="BR24" s="133" t="str">
        <f>IF(BX24="","",MID(BX24,FIND("(",BX24)+1,4))</f>
        <v/>
      </c>
      <c r="BS24" s="134" t="str">
        <f>IF(ISNUMBER(SEARCH("*female*",BX24)),"female",IF(ISNUMBER(SEARCH("*male*",BX24)),"male",""))</f>
        <v/>
      </c>
      <c r="BT24" s="135" t="str">
        <f>IF(BX24="","",IF(ISERROR(MID(BX24,FIND("male,",BX24)+6,(FIND(")",BX24)-(FIND("male,",BX24)+6))))=TRUE,"missing/error",MID(BX24,FIND("male,",BX24)+6,(FIND(")",BX24)-(FIND("male,",BX24)+6)))))</f>
        <v/>
      </c>
      <c r="BU24" s="136" t="str">
        <f>IF(BQ24="","",(MID(BQ24,(SEARCH("^^",SUBSTITUTE(BQ24," ","^^",LEN(BQ24)-LEN(SUBSTITUTE(BQ24," ","")))))+1,99)&amp;"_"&amp;LEFT(BQ24,FIND(" ",BQ24)-1)&amp;"_"&amp;BR24))</f>
        <v/>
      </c>
      <c r="BV24" s="76"/>
      <c r="BW24" s="127"/>
      <c r="BX24" s="127"/>
      <c r="BY24" s="128" t="str">
        <f>IF(CC24="","",BY$3)</f>
        <v/>
      </c>
      <c r="BZ24" s="129" t="str">
        <f>IF(CC24="","",BY$1)</f>
        <v/>
      </c>
      <c r="CA24" s="130" t="str">
        <f>IF(CC24="","",BY$2)</f>
        <v/>
      </c>
      <c r="CB24" s="130" t="str">
        <f>IF(CC24="","",BY$3)</f>
        <v/>
      </c>
      <c r="CC24" s="132" t="str">
        <f>IF(CJ24="","",IF(ISNUMBER(SEARCH(":",CJ24)),MID(CJ24,FIND(":",CJ24)+2,FIND("(",CJ24)-FIND(":",CJ24)-3),LEFT(CJ24,FIND("(",CJ24)-2)))</f>
        <v/>
      </c>
      <c r="CD24" s="133" t="str">
        <f>IF(CJ24="","",MID(CJ24,FIND("(",CJ24)+1,4))</f>
        <v/>
      </c>
      <c r="CE24" s="134" t="str">
        <f>IF(ISNUMBER(SEARCH("*female*",CJ24)),"female",IF(ISNUMBER(SEARCH("*male*",CJ24)),"male",""))</f>
        <v/>
      </c>
      <c r="CF24" s="135" t="str">
        <f>IF(CJ24="","",IF(ISERROR(MID(CJ24,FIND("male,",CJ24)+6,(FIND(")",CJ24)-(FIND("male,",CJ24)+6))))=TRUE,"missing/error",MID(CJ24,FIND("male,",CJ24)+6,(FIND(")",CJ24)-(FIND("male,",CJ24)+6)))))</f>
        <v/>
      </c>
      <c r="CG24" s="136" t="str">
        <f>IF(CC24="","",(MID(CC24,(SEARCH("^^",SUBSTITUTE(CC24," ","^^",LEN(CC24)-LEN(SUBSTITUTE(CC24," ","")))))+1,99)&amp;"_"&amp;LEFT(CC24,FIND(" ",CC24)-1)&amp;"_"&amp;CD24))</f>
        <v/>
      </c>
      <c r="CH24" s="76"/>
      <c r="CI24" s="127"/>
      <c r="CJ24" s="127"/>
      <c r="CK24" s="128" t="str">
        <f>IF(CO24="","",CK$3)</f>
        <v/>
      </c>
      <c r="CL24" s="129" t="str">
        <f>IF(CO24="","",CK$1)</f>
        <v/>
      </c>
      <c r="CM24" s="130" t="str">
        <f>IF(CO24="","",CK$2)</f>
        <v/>
      </c>
      <c r="CN24" s="130" t="str">
        <f>IF(CO24="","",CK$3)</f>
        <v/>
      </c>
      <c r="CO24" s="132" t="str">
        <f>IF(CV24="","",IF(ISNUMBER(SEARCH(":",CV24)),MID(CV24,FIND(":",CV24)+2,FIND("(",CV24)-FIND(":",CV24)-3),LEFT(CV24,FIND("(",CV24)-2)))</f>
        <v/>
      </c>
      <c r="CP24" s="133" t="str">
        <f>IF(CV24="","",MID(CV24,FIND("(",CV24)+1,4))</f>
        <v/>
      </c>
      <c r="CQ24" s="134" t="str">
        <f>IF(ISNUMBER(SEARCH("*female*",CV24)),"female",IF(ISNUMBER(SEARCH("*male*",CV24)),"male",""))</f>
        <v/>
      </c>
      <c r="CR24" s="135" t="str">
        <f>IF(CV24="","",IF(ISERROR(MID(CV24,FIND("male,",CV24)+6,(FIND(")",CV24)-(FIND("male,",CV24)+6))))=TRUE,"missing/error",MID(CV24,FIND("male,",CV24)+6,(FIND(")",CV24)-(FIND("male,",CV24)+6)))))</f>
        <v/>
      </c>
      <c r="CS24" s="136" t="str">
        <f>IF(CO24="","",(MID(CO24,(SEARCH("^^",SUBSTITUTE(CO24," ","^^",LEN(CO24)-LEN(SUBSTITUTE(CO24," ","")))))+1,99)&amp;"_"&amp;LEFT(CO24,FIND(" ",CO24)-1)&amp;"_"&amp;CP24))</f>
        <v/>
      </c>
      <c r="CT24" s="76"/>
      <c r="CU24" s="127"/>
      <c r="CV24" s="127"/>
      <c r="CW24" s="128" t="str">
        <f>IF(DA24="","",CW$3)</f>
        <v/>
      </c>
      <c r="CX24" s="129" t="str">
        <f>IF(DA24="","",CW$1)</f>
        <v/>
      </c>
      <c r="CY24" s="130" t="str">
        <f>IF(DA24="","",CW$2)</f>
        <v/>
      </c>
      <c r="CZ24" s="130" t="str">
        <f>IF(DA24="","",CW$3)</f>
        <v/>
      </c>
      <c r="DA24" s="132" t="str">
        <f>IF(DH24="","",IF(ISNUMBER(SEARCH(":",DH24)),MID(DH24,FIND(":",DH24)+2,FIND("(",DH24)-FIND(":",DH24)-3),LEFT(DH24,FIND("(",DH24)-2)))</f>
        <v/>
      </c>
      <c r="DB24" s="133" t="str">
        <f>IF(DH24="","",MID(DH24,FIND("(",DH24)+1,4))</f>
        <v/>
      </c>
      <c r="DC24" s="134" t="str">
        <f>IF(ISNUMBER(SEARCH("*female*",DH24)),"female",IF(ISNUMBER(SEARCH("*male*",DH24)),"male",""))</f>
        <v/>
      </c>
      <c r="DD24" s="135" t="str">
        <f>IF(DH24="","",IF(ISERROR(MID(DH24,FIND("male,",DH24)+6,(FIND(")",DH24)-(FIND("male,",DH24)+6))))=TRUE,"missing/error",MID(DH24,FIND("male,",DH24)+6,(FIND(")",DH24)-(FIND("male,",DH24)+6)))))</f>
        <v/>
      </c>
      <c r="DE24" s="136" t="str">
        <f>IF(DA24="","",(MID(DA24,(SEARCH("^^",SUBSTITUTE(DA24," ","^^",LEN(DA24)-LEN(SUBSTITUTE(DA24," ","")))))+1,99)&amp;"_"&amp;LEFT(DA24,FIND(" ",DA24)-1)&amp;"_"&amp;DB24))</f>
        <v/>
      </c>
      <c r="DF24" s="76"/>
      <c r="DG24" s="127"/>
      <c r="DH24" s="127"/>
      <c r="DI24" s="128" t="str">
        <f>IF(DM24="","",DI$3)</f>
        <v/>
      </c>
      <c r="DJ24" s="129" t="str">
        <f>IF(DM24="","",DI$1)</f>
        <v/>
      </c>
      <c r="DK24" s="130" t="str">
        <f>IF(DM24="","",DI$2)</f>
        <v/>
      </c>
      <c r="DL24" s="130" t="str">
        <f>IF(DM24="","",DI$3)</f>
        <v/>
      </c>
      <c r="DM24" s="132" t="str">
        <f>IF(DT24="","",IF(ISNUMBER(SEARCH(":",DT24)),MID(DT24,FIND(":",DT24)+2,FIND("(",DT24)-FIND(":",DT24)-3),LEFT(DT24,FIND("(",DT24)-2)))</f>
        <v/>
      </c>
      <c r="DN24" s="133" t="str">
        <f>IF(DT24="","",MID(DT24,FIND("(",DT24)+1,4))</f>
        <v/>
      </c>
      <c r="DO24" s="134" t="str">
        <f>IF(ISNUMBER(SEARCH("*female*",DT24)),"female",IF(ISNUMBER(SEARCH("*male*",DT24)),"male",""))</f>
        <v/>
      </c>
      <c r="DP24" s="135" t="str">
        <f>IF(DT24="","",IF(ISERROR(MID(DT24,FIND("male,",DT24)+6,(FIND(")",DT24)-(FIND("male,",DT24)+6))))=TRUE,"missing/error",MID(DT24,FIND("male,",DT24)+6,(FIND(")",DT24)-(FIND("male,",DT24)+6)))))</f>
        <v/>
      </c>
      <c r="DQ24" s="136" t="str">
        <f>IF(DM24="","",(MID(DM24,(SEARCH("^^",SUBSTITUTE(DM24," ","^^",LEN(DM24)-LEN(SUBSTITUTE(DM24," ","")))))+1,99)&amp;"_"&amp;LEFT(DM24,FIND(" ",DM24)-1)&amp;"_"&amp;DN24))</f>
        <v/>
      </c>
      <c r="DR24" s="76"/>
      <c r="DS24" s="127"/>
      <c r="DT24" s="127"/>
      <c r="DU24" s="128" t="str">
        <f>IF(DY24="","",DU$3)</f>
        <v/>
      </c>
      <c r="DV24" s="129" t="str">
        <f>IF(DY24="","",DU$1)</f>
        <v/>
      </c>
      <c r="DW24" s="130" t="str">
        <f>IF(DY24="","",DU$2)</f>
        <v/>
      </c>
      <c r="DX24" s="130" t="str">
        <f>IF(DY24="","",DU$3)</f>
        <v/>
      </c>
      <c r="DY24" s="132" t="str">
        <f>IF(EF24="","",IF(ISNUMBER(SEARCH(":",EF24)),MID(EF24,FIND(":",EF24)+2,FIND("(",EF24)-FIND(":",EF24)-3),LEFT(EF24,FIND("(",EF24)-2)))</f>
        <v/>
      </c>
      <c r="DZ24" s="133" t="str">
        <f>IF(EF24="","",MID(EF24,FIND("(",EF24)+1,4))</f>
        <v/>
      </c>
      <c r="EA24" s="134" t="str">
        <f>IF(ISNUMBER(SEARCH("*female*",EF24)),"female",IF(ISNUMBER(SEARCH("*male*",EF24)),"male",""))</f>
        <v/>
      </c>
      <c r="EB24" s="135" t="str">
        <f>IF(EF24="","",IF(ISERROR(MID(EF24,FIND("male,",EF24)+6,(FIND(")",EF24)-(FIND("male,",EF24)+6))))=TRUE,"missing/error",MID(EF24,FIND("male,",EF24)+6,(FIND(")",EF24)-(FIND("male,",EF24)+6)))))</f>
        <v/>
      </c>
      <c r="EC24" s="136" t="str">
        <f>IF(DY24="","",(MID(DY24,(SEARCH("^^",SUBSTITUTE(DY24," ","^^",LEN(DY24)-LEN(SUBSTITUTE(DY24," ","")))))+1,99)&amp;"_"&amp;LEFT(DY24,FIND(" ",DY24)-1)&amp;"_"&amp;DZ24))</f>
        <v/>
      </c>
      <c r="ED24" s="76"/>
      <c r="EE24" s="127"/>
      <c r="EF24" s="127"/>
      <c r="EG24" s="128" t="str">
        <f>IF(EK24="","",EG$3)</f>
        <v/>
      </c>
      <c r="EH24" s="129" t="str">
        <f>IF(EK24="","",EG$1)</f>
        <v/>
      </c>
      <c r="EI24" s="130" t="str">
        <f>IF(EK24="","",EG$2)</f>
        <v/>
      </c>
      <c r="EJ24" s="130" t="str">
        <f>IF(EK24="","",EG$3)</f>
        <v/>
      </c>
      <c r="EK24" s="132" t="str">
        <f>IF(ER24="","",IF(ISNUMBER(SEARCH(":",ER24)),MID(ER24,FIND(":",ER24)+2,FIND("(",ER24)-FIND(":",ER24)-3),LEFT(ER24,FIND("(",ER24)-2)))</f>
        <v/>
      </c>
      <c r="EL24" s="133" t="str">
        <f>IF(ER24="","",MID(ER24,FIND("(",ER24)+1,4))</f>
        <v/>
      </c>
      <c r="EM24" s="134" t="str">
        <f>IF(ISNUMBER(SEARCH("*female*",ER24)),"female",IF(ISNUMBER(SEARCH("*male*",ER24)),"male",""))</f>
        <v/>
      </c>
      <c r="EN24" s="135" t="str">
        <f>IF(ER24="","",IF(ISERROR(MID(ER24,FIND("male,",ER24)+6,(FIND(")",ER24)-(FIND("male,",ER24)+6))))=TRUE,"missing/error",MID(ER24,FIND("male,",ER24)+6,(FIND(")",ER24)-(FIND("male,",ER24)+6)))))</f>
        <v/>
      </c>
      <c r="EO24" s="136" t="str">
        <f>IF(EK24="","",(MID(EK24,(SEARCH("^^",SUBSTITUTE(EK24," ","^^",LEN(EK24)-LEN(SUBSTITUTE(EK24," ","")))))+1,99)&amp;"_"&amp;LEFT(EK24,FIND(" ",EK24)-1)&amp;"_"&amp;EL24))</f>
        <v/>
      </c>
      <c r="EP24" s="76"/>
      <c r="EQ24" s="127"/>
      <c r="ER24" s="127"/>
      <c r="ES24" s="128" t="str">
        <f>IF(EW24="","",ES$3)</f>
        <v/>
      </c>
      <c r="ET24" s="129" t="str">
        <f>IF(EW24="","",ES$1)</f>
        <v/>
      </c>
      <c r="EU24" s="130" t="str">
        <f>IF(EW24="","",ES$2)</f>
        <v/>
      </c>
      <c r="EV24" s="130" t="str">
        <f>IF(EW24="","",ES$3)</f>
        <v/>
      </c>
      <c r="EW24" s="132" t="str">
        <f>IF(FD24="","",IF(ISNUMBER(SEARCH(":",FD24)),MID(FD24,FIND(":",FD24)+2,FIND("(",FD24)-FIND(":",FD24)-3),LEFT(FD24,FIND("(",FD24)-2)))</f>
        <v/>
      </c>
      <c r="EX24" s="133" t="str">
        <f>IF(FD24="","",MID(FD24,FIND("(",FD24)+1,4))</f>
        <v/>
      </c>
      <c r="EY24" s="134" t="str">
        <f>IF(ISNUMBER(SEARCH("*female*",FD24)),"female",IF(ISNUMBER(SEARCH("*male*",FD24)),"male",""))</f>
        <v/>
      </c>
      <c r="EZ24" s="135" t="str">
        <f>IF(FD24="","",IF(ISERROR(MID(FD24,FIND("male,",FD24)+6,(FIND(")",FD24)-(FIND("male,",FD24)+6))))=TRUE,"missing/error",MID(FD24,FIND("male,",FD24)+6,(FIND(")",FD24)-(FIND("male,",FD24)+6)))))</f>
        <v/>
      </c>
      <c r="FA24" s="136" t="str">
        <f>IF(EW24="","",(MID(EW24,(SEARCH("^^",SUBSTITUTE(EW24," ","^^",LEN(EW24)-LEN(SUBSTITUTE(EW24," ","")))))+1,99)&amp;"_"&amp;LEFT(EW24,FIND(" ",EW24)-1)&amp;"_"&amp;EX24))</f>
        <v/>
      </c>
      <c r="FB24" s="76"/>
      <c r="FC24" s="127"/>
      <c r="FD24" s="127"/>
      <c r="FE24" s="128" t="str">
        <f>IF(FI24="","",FE$3)</f>
        <v/>
      </c>
      <c r="FF24" s="129" t="str">
        <f>IF(FI24="","",FE$1)</f>
        <v/>
      </c>
      <c r="FG24" s="130" t="str">
        <f>IF(FI24="","",FE$2)</f>
        <v/>
      </c>
      <c r="FH24" s="130" t="str">
        <f>IF(FI24="","",FE$3)</f>
        <v/>
      </c>
      <c r="FI24" s="132" t="str">
        <f>IF(FP24="","",IF(ISNUMBER(SEARCH(":",FP24)),MID(FP24,FIND(":",FP24)+2,FIND("(",FP24)-FIND(":",FP24)-3),LEFT(FP24,FIND("(",FP24)-2)))</f>
        <v/>
      </c>
      <c r="FJ24" s="133" t="str">
        <f>IF(FP24="","",MID(FP24,FIND("(",FP24)+1,4))</f>
        <v/>
      </c>
      <c r="FK24" s="134" t="str">
        <f>IF(ISNUMBER(SEARCH("*female*",FP24)),"female",IF(ISNUMBER(SEARCH("*male*",FP24)),"male",""))</f>
        <v/>
      </c>
      <c r="FL24" s="135" t="str">
        <f>IF(FP24="","",IF(ISERROR(MID(FP24,FIND("male,",FP24)+6,(FIND(")",FP24)-(FIND("male,",FP24)+6))))=TRUE,"missing/error",MID(FP24,FIND("male,",FP24)+6,(FIND(")",FP24)-(FIND("male,",FP24)+6)))))</f>
        <v/>
      </c>
      <c r="FM24" s="136" t="str">
        <f>IF(FI24="","",(MID(FI24,(SEARCH("^^",SUBSTITUTE(FI24," ","^^",LEN(FI24)-LEN(SUBSTITUTE(FI24," ","")))))+1,99)&amp;"_"&amp;LEFT(FI24,FIND(" ",FI24)-1)&amp;"_"&amp;FJ24))</f>
        <v/>
      </c>
      <c r="FN24" s="76"/>
      <c r="FO24" s="127"/>
      <c r="FP24" s="127"/>
      <c r="FQ24" s="128" t="str">
        <f>IF(FU24="","",#REF!)</f>
        <v/>
      </c>
      <c r="FR24" s="129" t="str">
        <f>IF(FU24="","",FQ$1)</f>
        <v/>
      </c>
      <c r="FS24" s="130" t="str">
        <f>IF(FU24="","",FQ$2)</f>
        <v/>
      </c>
      <c r="FT24" s="130" t="str">
        <f>IF(FU24="","",FQ$3)</f>
        <v/>
      </c>
      <c r="FU24" s="132" t="str">
        <f>IF(GB24="","",IF(ISNUMBER(SEARCH(":",GB24)),MID(GB24,FIND(":",GB24)+2,FIND("(",GB24)-FIND(":",GB24)-3),LEFT(GB24,FIND("(",GB24)-2)))</f>
        <v/>
      </c>
      <c r="FV24" s="133" t="str">
        <f>IF(GB24="","",MID(GB24,FIND("(",GB24)+1,4))</f>
        <v/>
      </c>
      <c r="FW24" s="134" t="str">
        <f>IF(ISNUMBER(SEARCH("*female*",GB24)),"female",IF(ISNUMBER(SEARCH("*male*",GB24)),"male",""))</f>
        <v/>
      </c>
      <c r="FX24" s="135" t="str">
        <f>IF(GB24="","",IF(ISERROR(MID(GB24,FIND("male,",GB24)+6,(FIND(")",GB24)-(FIND("male,",GB24)+6))))=TRUE,"missing/error",MID(GB24,FIND("male,",GB24)+6,(FIND(")",GB24)-(FIND("male,",GB24)+6)))))</f>
        <v/>
      </c>
      <c r="FY24" s="136" t="str">
        <f>IF(FU24="","",(MID(FU24,(SEARCH("^^",SUBSTITUTE(FU24," ","^^",LEN(FU24)-LEN(SUBSTITUTE(FU24," ","")))))+1,99)&amp;"_"&amp;LEFT(FU24,FIND(" ",FU24)-1)&amp;"_"&amp;FV24))</f>
        <v/>
      </c>
      <c r="FZ24" s="76"/>
      <c r="GA24" s="127"/>
      <c r="GB24" s="127"/>
      <c r="GC24" s="128" t="str">
        <f>IF(GG24="","",GC$3)</f>
        <v/>
      </c>
      <c r="GD24" s="129" t="str">
        <f>IF(GG24="","",GC$1)</f>
        <v/>
      </c>
      <c r="GE24" s="130" t="str">
        <f>IF(GG24="","",GC$2)</f>
        <v/>
      </c>
      <c r="GF24" s="130" t="str">
        <f>IF(GG24="","",GC$3)</f>
        <v/>
      </c>
      <c r="GG24" s="132" t="str">
        <f>IF(GN24="","",IF(ISNUMBER(SEARCH(":",GN24)),MID(GN24,FIND(":",GN24)+2,FIND("(",GN24)-FIND(":",GN24)-3),LEFT(GN24,FIND("(",GN24)-2)))</f>
        <v/>
      </c>
      <c r="GH24" s="133" t="str">
        <f>IF(GN24="","",MID(GN24,FIND("(",GN24)+1,4))</f>
        <v/>
      </c>
      <c r="GI24" s="134" t="str">
        <f>IF(ISNUMBER(SEARCH("*female*",GN24)),"female",IF(ISNUMBER(SEARCH("*male*",GN24)),"male",""))</f>
        <v/>
      </c>
      <c r="GJ24" s="135" t="str">
        <f>IF(GN24="","",IF(ISERROR(MID(GN24,FIND("male,",GN24)+6,(FIND(")",GN24)-(FIND("male,",GN24)+6))))=TRUE,"missing/error",MID(GN24,FIND("male,",GN24)+6,(FIND(")",GN24)-(FIND("male,",GN24)+6)))))</f>
        <v/>
      </c>
      <c r="GK24" s="136" t="str">
        <f>IF(GG24="","",(MID(GG24,(SEARCH("^^",SUBSTITUTE(GG24," ","^^",LEN(GG24)-LEN(SUBSTITUTE(GG24," ","")))))+1,99)&amp;"_"&amp;LEFT(GG24,FIND(" ",GG24)-1)&amp;"_"&amp;GH24))</f>
        <v/>
      </c>
      <c r="GL24" s="76"/>
      <c r="GM24" s="127"/>
      <c r="GN24" s="127"/>
      <c r="GO24" s="128" t="str">
        <f>IF(GS24="","",GO$3)</f>
        <v/>
      </c>
      <c r="GP24" s="129" t="str">
        <f>IF(GS24="","",GO$1)</f>
        <v/>
      </c>
      <c r="GQ24" s="130" t="str">
        <f>IF(GS24="","",GO$2)</f>
        <v/>
      </c>
      <c r="GR24" s="130" t="str">
        <f>IF(GS24="","",GO$3)</f>
        <v/>
      </c>
      <c r="GS24" s="132" t="str">
        <f>IF(GZ24="","",IF(ISNUMBER(SEARCH(":",GZ24)),MID(GZ24,FIND(":",GZ24)+2,FIND("(",GZ24)-FIND(":",GZ24)-3),LEFT(GZ24,FIND("(",GZ24)-2)))</f>
        <v/>
      </c>
      <c r="GT24" s="133" t="str">
        <f>IF(GZ24="","",MID(GZ24,FIND("(",GZ24)+1,4))</f>
        <v/>
      </c>
      <c r="GU24" s="134" t="str">
        <f>IF(ISNUMBER(SEARCH("*female*",GZ24)),"female",IF(ISNUMBER(SEARCH("*male*",GZ24)),"male",""))</f>
        <v/>
      </c>
      <c r="GV24" s="135" t="str">
        <f>IF(GZ24="","",IF(ISERROR(MID(GZ24,FIND("male,",GZ24)+6,(FIND(")",GZ24)-(FIND("male,",GZ24)+6))))=TRUE,"missing/error",MID(GZ24,FIND("male,",GZ24)+6,(FIND(")",GZ24)-(FIND("male,",GZ24)+6)))))</f>
        <v/>
      </c>
      <c r="GW24" s="136" t="str">
        <f>IF(GS24="","",(MID(GS24,(SEARCH("^^",SUBSTITUTE(GS24," ","^^",LEN(GS24)-LEN(SUBSTITUTE(GS24," ","")))))+1,99)&amp;"_"&amp;LEFT(GS24,FIND(" ",GS24)-1)&amp;"_"&amp;GT24))</f>
        <v/>
      </c>
      <c r="GX24" s="76"/>
      <c r="GY24" s="127"/>
      <c r="GZ24" s="127"/>
      <c r="HA24" s="128" t="str">
        <f>IF(HE24="","",HA$3)</f>
        <v/>
      </c>
      <c r="HB24" s="129" t="str">
        <f>IF(HE24="","",HA$1)</f>
        <v/>
      </c>
      <c r="HC24" s="130" t="str">
        <f>IF(HE24="","",HA$2)</f>
        <v/>
      </c>
      <c r="HD24" s="130" t="str">
        <f>IF(HE24="","",HA$3)</f>
        <v/>
      </c>
      <c r="HE24" s="132" t="str">
        <f>IF(HL24="","",IF(ISNUMBER(SEARCH(":",HL24)),MID(HL24,FIND(":",HL24)+2,FIND("(",HL24)-FIND(":",HL24)-3),LEFT(HL24,FIND("(",HL24)-2)))</f>
        <v/>
      </c>
      <c r="HF24" s="133" t="str">
        <f>IF(HL24="","",MID(HL24,FIND("(",HL24)+1,4))</f>
        <v/>
      </c>
      <c r="HG24" s="134" t="str">
        <f>IF(ISNUMBER(SEARCH("*female*",HL24)),"female",IF(ISNUMBER(SEARCH("*male*",HL24)),"male",""))</f>
        <v/>
      </c>
      <c r="HH24" s="135" t="str">
        <f>IF(HL24="","",IF(ISERROR(MID(HL24,FIND("male,",HL24)+6,(FIND(")",HL24)-(FIND("male,",HL24)+6))))=TRUE,"missing/error",MID(HL24,FIND("male,",HL24)+6,(FIND(")",HL24)-(FIND("male,",HL24)+6)))))</f>
        <v/>
      </c>
      <c r="HI24" s="136" t="str">
        <f>IF(HE24="","",(MID(HE24,(SEARCH("^^",SUBSTITUTE(HE24," ","^^",LEN(HE24)-LEN(SUBSTITUTE(HE24," ","")))))+1,99)&amp;"_"&amp;LEFT(HE24,FIND(" ",HE24)-1)&amp;"_"&amp;HF24))</f>
        <v/>
      </c>
      <c r="HJ24" s="76"/>
      <c r="HK24" s="127"/>
      <c r="HL24" s="127" t="s">
        <v>287</v>
      </c>
      <c r="HM24" s="128" t="str">
        <f>IF(HQ24="","",HM$3)</f>
        <v/>
      </c>
      <c r="HN24" s="129" t="str">
        <f>IF(HQ24="","",HM$1)</f>
        <v/>
      </c>
      <c r="HO24" s="130" t="str">
        <f>IF(HQ24="","",HM$2)</f>
        <v/>
      </c>
      <c r="HP24" s="130" t="str">
        <f>IF(HQ24="","",HM$3)</f>
        <v/>
      </c>
      <c r="HQ24" s="132" t="str">
        <f>IF(HX24="","",IF(ISNUMBER(SEARCH(":",HX24)),MID(HX24,FIND(":",HX24)+2,FIND("(",HX24)-FIND(":",HX24)-3),LEFT(HX24,FIND("(",HX24)-2)))</f>
        <v/>
      </c>
      <c r="HR24" s="133" t="str">
        <f>IF(HX24="","",MID(HX24,FIND("(",HX24)+1,4))</f>
        <v/>
      </c>
      <c r="HS24" s="134" t="str">
        <f>IF(ISNUMBER(SEARCH("*female*",HX24)),"female",IF(ISNUMBER(SEARCH("*male*",HX24)),"male",""))</f>
        <v/>
      </c>
      <c r="HT24" s="135" t="str">
        <f>IF(HX24="","",IF(ISERROR(MID(HX24,FIND("male,",HX24)+6,(FIND(")",HX24)-(FIND("male,",HX24)+6))))=TRUE,"missing/error",MID(HX24,FIND("male,",HX24)+6,(FIND(")",HX24)-(FIND("male,",HX24)+6)))))</f>
        <v/>
      </c>
      <c r="HU24" s="136" t="str">
        <f>IF(HQ24="","",(MID(HQ24,(SEARCH("^^",SUBSTITUTE(HQ24," ","^^",LEN(HQ24)-LEN(SUBSTITUTE(HQ24," ","")))))+1,99)&amp;"_"&amp;LEFT(HQ24,FIND(" ",HQ24)-1)&amp;"_"&amp;HR24))</f>
        <v/>
      </c>
      <c r="HV24" s="76"/>
      <c r="HW24" s="127"/>
      <c r="HX24" s="127"/>
      <c r="HY24" s="128" t="str">
        <f>IF(IC24="","",HY$3)</f>
        <v/>
      </c>
      <c r="HZ24" s="129" t="str">
        <f>IF(IC24="","",HY$1)</f>
        <v/>
      </c>
      <c r="IA24" s="130" t="str">
        <f>IF(IC24="","",HY$2)</f>
        <v/>
      </c>
      <c r="IB24" s="130" t="str">
        <f>IF(IC24="","",HY$3)</f>
        <v/>
      </c>
      <c r="IC24" s="132" t="str">
        <f>IF(IJ24="","",IF(ISNUMBER(SEARCH(":",IJ24)),MID(IJ24,FIND(":",IJ24)+2,FIND("(",IJ24)-FIND(":",IJ24)-3),LEFT(IJ24,FIND("(",IJ24)-2)))</f>
        <v/>
      </c>
      <c r="ID24" s="133" t="str">
        <f>IF(IJ24="","",MID(IJ24,FIND("(",IJ24)+1,4))</f>
        <v/>
      </c>
      <c r="IE24" s="134" t="str">
        <f>IF(ISNUMBER(SEARCH("*female*",IJ24)),"female",IF(ISNUMBER(SEARCH("*male*",IJ24)),"male",""))</f>
        <v/>
      </c>
      <c r="IF24" s="135" t="str">
        <f>IF(IJ24="","",IF(ISERROR(MID(IJ24,FIND("male,",IJ24)+6,(FIND(")",IJ24)-(FIND("male,",IJ24)+6))))=TRUE,"missing/error",MID(IJ24,FIND("male,",IJ24)+6,(FIND(")",IJ24)-(FIND("male,",IJ24)+6)))))</f>
        <v/>
      </c>
      <c r="IG24" s="136" t="str">
        <f>IF(IC24="","",(MID(IC24,(SEARCH("^^",SUBSTITUTE(IC24," ","^^",LEN(IC24)-LEN(SUBSTITUTE(IC24," ","")))))+1,99)&amp;"_"&amp;LEFT(IC24,FIND(" ",IC24)-1)&amp;"_"&amp;ID24))</f>
        <v/>
      </c>
      <c r="IH24" s="76"/>
      <c r="II24" s="127"/>
      <c r="IJ24" s="127"/>
      <c r="IK24" s="128" t="str">
        <f>IF(IO24="","",IK$3)</f>
        <v/>
      </c>
      <c r="IL24" s="129" t="str">
        <f>IF(IO24="","",IK$1)</f>
        <v/>
      </c>
      <c r="IM24" s="130" t="str">
        <f>IF(IO24="","",IK$2)</f>
        <v/>
      </c>
      <c r="IN24" s="130" t="str">
        <f>IF(IO24="","",IK$3)</f>
        <v/>
      </c>
      <c r="IO24" s="132" t="str">
        <f>IF(IV24="","",IF(ISNUMBER(SEARCH(":",IV24)),MID(IV24,FIND(":",IV24)+2,FIND("(",IV24)-FIND(":",IV24)-3),LEFT(IV24,FIND("(",IV24)-2)))</f>
        <v/>
      </c>
      <c r="IP24" s="133" t="str">
        <f>IF(IV24="","",MID(IV24,FIND("(",IV24)+1,4))</f>
        <v/>
      </c>
      <c r="IQ24" s="134" t="str">
        <f>IF(ISNUMBER(SEARCH("*female*",IV24)),"female",IF(ISNUMBER(SEARCH("*male*",IV24)),"male",""))</f>
        <v/>
      </c>
      <c r="IR24" s="135" t="str">
        <f>IF(IV24="","",IF(ISERROR(MID(IV24,FIND("male,",IV24)+6,(FIND(")",IV24)-(FIND("male,",IV24)+6))))=TRUE,"missing/error",MID(IV24,FIND("male,",IV24)+6,(FIND(")",IV24)-(FIND("male,",IV24)+6)))))</f>
        <v/>
      </c>
      <c r="IS24" s="136" t="str">
        <f>IF(IO24="","",(MID(IO24,(SEARCH("^^",SUBSTITUTE(IO24," ","^^",LEN(IO24)-LEN(SUBSTITUTE(IO24," ","")))))+1,99)&amp;"_"&amp;LEFT(IO24,FIND(" ",IO24)-1)&amp;"_"&amp;IP24))</f>
        <v/>
      </c>
      <c r="IT24" s="76"/>
      <c r="IU24" s="127"/>
      <c r="IV24" s="127"/>
      <c r="IW24" s="128" t="str">
        <f>IF(JA24="","",IW$3)</f>
        <v/>
      </c>
      <c r="IX24" s="129" t="str">
        <f>IF(JA24="","",IW$1)</f>
        <v/>
      </c>
      <c r="IY24" s="130" t="str">
        <f>IF(JA24="","",IW$2)</f>
        <v/>
      </c>
      <c r="IZ24" s="130" t="str">
        <f>IF(JA24="","",IW$3)</f>
        <v/>
      </c>
      <c r="JA24" s="132" t="str">
        <f>IF(JH24="","",IF(ISNUMBER(SEARCH(":",JH24)),MID(JH24,FIND(":",JH24)+2,FIND("(",JH24)-FIND(":",JH24)-3),LEFT(JH24,FIND("(",JH24)-2)))</f>
        <v/>
      </c>
      <c r="JB24" s="133" t="str">
        <f>IF(JH24="","",MID(JH24,FIND("(",JH24)+1,4))</f>
        <v/>
      </c>
      <c r="JC24" s="134" t="str">
        <f>IF(ISNUMBER(SEARCH("*female*",JH24)),"female",IF(ISNUMBER(SEARCH("*male*",JH24)),"male",""))</f>
        <v/>
      </c>
      <c r="JD24" s="135" t="str">
        <f>IF(JH24="","",IF(ISERROR(MID(JH24,FIND("male,",JH24)+6,(FIND(")",JH24)-(FIND("male,",JH24)+6))))=TRUE,"missing/error",MID(JH24,FIND("male,",JH24)+6,(FIND(")",JH24)-(FIND("male,",JH24)+6)))))</f>
        <v/>
      </c>
      <c r="JE24" s="136" t="str">
        <f>IF(JA24="","",(MID(JA24,(SEARCH("^^",SUBSTITUTE(JA24," ","^^",LEN(JA24)-LEN(SUBSTITUTE(JA24," ","")))))+1,99)&amp;"_"&amp;LEFT(JA24,FIND(" ",JA24)-1)&amp;"_"&amp;JB24))</f>
        <v/>
      </c>
      <c r="JF24" s="76"/>
      <c r="JG24" s="127"/>
      <c r="JH24" s="127"/>
      <c r="JI24" s="128" t="str">
        <f>IF(JM24="","",JI$3)</f>
        <v/>
      </c>
      <c r="JJ24" s="129" t="str">
        <f>IF(JM24="","",JI$1)</f>
        <v/>
      </c>
      <c r="JK24" s="130" t="str">
        <f>IF(JM24="","",JI$2)</f>
        <v/>
      </c>
      <c r="JL24" s="130" t="str">
        <f>IF(JM24="","",JI$3)</f>
        <v/>
      </c>
      <c r="JM24" s="132" t="str">
        <f>IF(JT24="","",IF(ISNUMBER(SEARCH(":",JT24)),MID(JT24,FIND(":",JT24)+2,FIND("(",JT24)-FIND(":",JT24)-3),LEFT(JT24,FIND("(",JT24)-2)))</f>
        <v/>
      </c>
      <c r="JN24" s="133" t="str">
        <f>IF(JT24="","",MID(JT24,FIND("(",JT24)+1,4))</f>
        <v/>
      </c>
      <c r="JO24" s="134" t="str">
        <f>IF(ISNUMBER(SEARCH("*female*",JT24)),"female",IF(ISNUMBER(SEARCH("*male*",JT24)),"male",""))</f>
        <v/>
      </c>
      <c r="JP24" s="135" t="str">
        <f>IF(JT24="","",IF(ISERROR(MID(JT24,FIND("male,",JT24)+6,(FIND(")",JT24)-(FIND("male,",JT24)+6))))=TRUE,"missing/error",MID(JT24,FIND("male,",JT24)+6,(FIND(")",JT24)-(FIND("male,",JT24)+6)))))</f>
        <v/>
      </c>
      <c r="JQ24" s="136" t="str">
        <f>IF(JM24="","",(MID(JM24,(SEARCH("^^",SUBSTITUTE(JM24," ","^^",LEN(JM24)-LEN(SUBSTITUTE(JM24," ","")))))+1,99)&amp;"_"&amp;LEFT(JM24,FIND(" ",JM24)-1)&amp;"_"&amp;JN24))</f>
        <v/>
      </c>
      <c r="JR24" s="76"/>
      <c r="JS24" s="127"/>
      <c r="JT24" s="127"/>
      <c r="JU24" s="128" t="str">
        <f>IF(JY24="","",JU$3)</f>
        <v/>
      </c>
      <c r="JV24" s="129" t="str">
        <f>IF(JY24="","",JU$1)</f>
        <v/>
      </c>
      <c r="JW24" s="130" t="str">
        <f>IF(JY24="","",JU$2)</f>
        <v/>
      </c>
      <c r="JX24" s="130" t="str">
        <f>IF(JY24="","",JU$3)</f>
        <v/>
      </c>
      <c r="JY24" s="132" t="str">
        <f>IF(KF24="","",IF(ISNUMBER(SEARCH(":",KF24)),MID(KF24,FIND(":",KF24)+2,FIND("(",KF24)-FIND(":",KF24)-3),LEFT(KF24,FIND("(",KF24)-2)))</f>
        <v/>
      </c>
      <c r="JZ24" s="133" t="str">
        <f>IF(KF24="","",MID(KF24,FIND("(",KF24)+1,4))</f>
        <v/>
      </c>
      <c r="KA24" s="134" t="str">
        <f>IF(ISNUMBER(SEARCH("*female*",KF24)),"female",IF(ISNUMBER(SEARCH("*male*",KF24)),"male",""))</f>
        <v/>
      </c>
      <c r="KB24" s="135" t="str">
        <f>IF(KF24="","",IF(ISERROR(MID(KF24,FIND("male,",KF24)+6,(FIND(")",KF24)-(FIND("male,",KF24)+6))))=TRUE,"missing/error",MID(KF24,FIND("male,",KF24)+6,(FIND(")",KF24)-(FIND("male,",KF24)+6)))))</f>
        <v/>
      </c>
      <c r="KC24" s="136" t="str">
        <f>IF(JY24="","",(MID(JY24,(SEARCH("^^",SUBSTITUTE(JY24," ","^^",LEN(JY24)-LEN(SUBSTITUTE(JY24," ","")))))+1,99)&amp;"_"&amp;LEFT(JY24,FIND(" ",JY24)-1)&amp;"_"&amp;JZ24))</f>
        <v/>
      </c>
      <c r="KD24" s="76"/>
      <c r="KE24" s="127"/>
      <c r="KF24" s="127"/>
    </row>
    <row r="25" spans="1:292" ht="13.5" customHeight="1">
      <c r="A25" s="84"/>
      <c r="B25" s="127" t="s">
        <v>687</v>
      </c>
      <c r="C25" s="76" t="s">
        <v>688</v>
      </c>
      <c r="D25" s="219" t="s">
        <v>733</v>
      </c>
      <c r="E25" s="128" t="str">
        <f>IF(I25="","",E$3)</f>
        <v/>
      </c>
      <c r="F25" s="129" t="str">
        <f>IF(I25="","",E$1)</f>
        <v/>
      </c>
      <c r="G25" s="130" t="str">
        <f>IF(I25="","",E$2)</f>
        <v/>
      </c>
      <c r="H25" s="130" t="str">
        <f>IF(I25="","",E$3)</f>
        <v/>
      </c>
      <c r="I25" s="132" t="str">
        <f>IF(P25="","",IF(ISNUMBER(SEARCH(":",P25)),MID(P25,FIND(":",P25)+2,FIND("(",P25)-FIND(":",P25)-3),LEFT(P25,FIND("(",P25)-2)))</f>
        <v/>
      </c>
      <c r="J25" s="133" t="str">
        <f>IF(P25="","",MID(P25,FIND("(",P25)+1,4))</f>
        <v/>
      </c>
      <c r="K25" s="134" t="str">
        <f>IF(ISNUMBER(SEARCH("*female*",P25)),"female",IF(ISNUMBER(SEARCH("*male*",P25)),"male",""))</f>
        <v/>
      </c>
      <c r="L25" s="135" t="str">
        <f>IF(P25="","",IF(ISERROR(MID(P25,FIND("male,",P25)+6,(FIND(")",P25)-(FIND("male,",P25)+6))))=TRUE,"missing/error",MID(P25,FIND("male,",P25)+6,(FIND(")",P25)-(FIND("male,",P25)+6)))))</f>
        <v/>
      </c>
      <c r="M25" s="136" t="str">
        <f>IF(I25="","",(MID(I25,(SEARCH("^^",SUBSTITUTE(I25," ","^^",LEN(I25)-LEN(SUBSTITUTE(I25," ","")))))+1,99)&amp;"_"&amp;LEFT(I25,FIND(" ",I25)-1)&amp;"_"&amp;J25))</f>
        <v/>
      </c>
      <c r="O25" s="127"/>
      <c r="P25" s="219"/>
      <c r="Q25" s="128" t="str">
        <f>IF(U25="","",Q$3)</f>
        <v/>
      </c>
      <c r="R25" s="129" t="str">
        <f>IF(U25="","",Q$1)</f>
        <v/>
      </c>
      <c r="S25" s="130" t="str">
        <f>IF(U25="","",Q$2)</f>
        <v/>
      </c>
      <c r="T25" s="130" t="str">
        <f>IF(U25="","",Q$3)</f>
        <v/>
      </c>
      <c r="U25" s="132" t="str">
        <f>IF(AB25="","",IF(ISNUMBER(SEARCH(":",AB25)),MID(AB25,FIND(":",AB25)+2,FIND("(",AB25)-FIND(":",AB25)-3),LEFT(AB25,FIND("(",AB25)-2)))</f>
        <v/>
      </c>
      <c r="V25" s="133" t="str">
        <f>IF(AB25="","",MID(AB25,FIND("(",AB25)+1,4))</f>
        <v/>
      </c>
      <c r="W25" s="134" t="str">
        <f>IF(ISNUMBER(SEARCH("*female*",AB25)),"female",IF(ISNUMBER(SEARCH("*male*",AB25)),"male",""))</f>
        <v/>
      </c>
      <c r="X25" s="135" t="s">
        <v>287</v>
      </c>
      <c r="Y25" s="136" t="str">
        <f>IF(U25="","",(MID(U25,(SEARCH("^^",SUBSTITUTE(U25," ","^^",LEN(U25)-LEN(SUBSTITUTE(U25," ","")))))+1,99)&amp;"_"&amp;LEFT(U25,FIND(" ",U25)-1)&amp;"_"&amp;V25))</f>
        <v/>
      </c>
      <c r="AA25" s="127"/>
      <c r="AB25" s="127"/>
      <c r="AC25" s="128" t="str">
        <f>IF(AG25="","",AC$3)</f>
        <v/>
      </c>
      <c r="AD25" s="129" t="str">
        <f>IF(AG25="","",AC$1)</f>
        <v/>
      </c>
      <c r="AE25" s="130" t="str">
        <f>IF(AG25="","",AC$2)</f>
        <v/>
      </c>
      <c r="AF25" s="130"/>
      <c r="AG25" s="132" t="str">
        <f>IF(AN25="","",IF(ISNUMBER(SEARCH(":",AN25)),MID(AN25,FIND(":",AN25)+2,FIND("(",AN25)-FIND(":",AN25)-3),LEFT(AN25,FIND("(",AN25)-2)))</f>
        <v/>
      </c>
      <c r="AH25" s="133" t="str">
        <f>IF(AN25="","",MID(AN25,FIND("(",AN25)+1,4))</f>
        <v/>
      </c>
      <c r="AI25" s="134" t="str">
        <f>IF(ISNUMBER(SEARCH("*female*",AN25)),"female",IF(ISNUMBER(SEARCH("*male*",AN25)),"male",""))</f>
        <v/>
      </c>
      <c r="AJ25" s="135" t="str">
        <f>IF(AN25="","",IF(ISERROR(MID(AN25,FIND("male,",AN25)+6,(FIND(")",AN25)-(FIND("male,",AN25)+6))))=TRUE,"missing/error",MID(AN25,FIND("male,",AN25)+6,(FIND(")",AN25)-(FIND("male,",AN25)+6)))))</f>
        <v/>
      </c>
      <c r="AK25" s="136" t="str">
        <f>IF(AG25="","",(MID(AG25,(SEARCH("^^",SUBSTITUTE(AG25," ","^^",LEN(AG25)-LEN(SUBSTITUTE(AG25," ","")))))+1,99)&amp;"_"&amp;LEFT(AG25,FIND(" ",AG25)-1)&amp;"_"&amp;AH25))</f>
        <v/>
      </c>
      <c r="AM25" s="127"/>
      <c r="AN25" s="127"/>
      <c r="AO25" s="128"/>
      <c r="AP25" s="129"/>
      <c r="AQ25" s="130"/>
      <c r="AR25" s="130"/>
      <c r="AS25" s="132"/>
      <c r="AT25" s="133"/>
      <c r="AU25" s="134"/>
      <c r="AV25" s="135"/>
      <c r="AW25" s="136"/>
      <c r="AX25" s="76"/>
      <c r="AY25" s="127"/>
      <c r="AZ25" s="127"/>
      <c r="BA25" s="128"/>
      <c r="BB25" s="129"/>
      <c r="BC25" s="130"/>
      <c r="BD25" s="130"/>
      <c r="BE25" s="132"/>
      <c r="BF25" s="133"/>
      <c r="BG25" s="134"/>
      <c r="BH25" s="135"/>
      <c r="BI25" s="136"/>
      <c r="BJ25" s="76"/>
      <c r="BK25" s="127"/>
      <c r="BL25" s="127"/>
      <c r="BM25" s="128"/>
      <c r="BN25" s="129"/>
      <c r="BO25" s="130"/>
      <c r="BP25" s="130"/>
      <c r="BQ25" s="132"/>
      <c r="BR25" s="133"/>
      <c r="BS25" s="134"/>
      <c r="BT25" s="135"/>
      <c r="BU25" s="136"/>
      <c r="BV25" s="76"/>
      <c r="BW25" s="127"/>
      <c r="BX25" s="127"/>
      <c r="BY25" s="128"/>
      <c r="BZ25" s="129"/>
      <c r="CA25" s="130"/>
      <c r="CB25" s="130"/>
      <c r="CC25" s="132"/>
      <c r="CD25" s="133"/>
      <c r="CE25" s="134"/>
      <c r="CF25" s="135"/>
      <c r="CG25" s="136"/>
      <c r="CH25" s="76"/>
      <c r="CI25" s="127"/>
      <c r="CJ25" s="127"/>
      <c r="CK25" s="128"/>
      <c r="CL25" s="129"/>
      <c r="CM25" s="130"/>
      <c r="CN25" s="130"/>
      <c r="CO25" s="132"/>
      <c r="CP25" s="133"/>
      <c r="CQ25" s="134"/>
      <c r="CR25" s="135"/>
      <c r="CS25" s="136"/>
      <c r="CT25" s="76"/>
      <c r="CU25" s="127"/>
      <c r="CV25" s="127"/>
      <c r="CW25" s="128"/>
      <c r="CX25" s="129"/>
      <c r="CY25" s="130"/>
      <c r="CZ25" s="130"/>
      <c r="DA25" s="132"/>
      <c r="DB25" s="133"/>
      <c r="DC25" s="134"/>
      <c r="DD25" s="135"/>
      <c r="DE25" s="136"/>
      <c r="DF25" s="76"/>
      <c r="DG25" s="127"/>
      <c r="DH25" s="127"/>
      <c r="DI25" s="128"/>
      <c r="DJ25" s="129"/>
      <c r="DK25" s="130"/>
      <c r="DL25" s="130"/>
      <c r="DM25" s="132"/>
      <c r="DN25" s="133"/>
      <c r="DO25" s="134"/>
      <c r="DP25" s="135"/>
      <c r="DQ25" s="136"/>
      <c r="DR25" s="76"/>
      <c r="DS25" s="127"/>
      <c r="DT25" s="127"/>
      <c r="DU25" s="128"/>
      <c r="DV25" s="129"/>
      <c r="DW25" s="130"/>
      <c r="DX25" s="130"/>
      <c r="DY25" s="132"/>
      <c r="DZ25" s="133"/>
      <c r="EA25" s="134"/>
      <c r="EB25" s="135"/>
      <c r="EC25" s="136"/>
      <c r="ED25" s="76"/>
      <c r="EE25" s="127"/>
      <c r="EF25" s="127"/>
      <c r="EG25" s="128"/>
      <c r="EH25" s="129"/>
      <c r="EI25" s="130"/>
      <c r="EJ25" s="130"/>
      <c r="EK25" s="132"/>
      <c r="EL25" s="133"/>
      <c r="EM25" s="134"/>
      <c r="EN25" s="135"/>
      <c r="EO25" s="136"/>
      <c r="EP25" s="76"/>
      <c r="EQ25" s="127"/>
      <c r="ER25" s="127"/>
      <c r="ES25" s="128"/>
      <c r="ET25" s="129"/>
      <c r="EU25" s="130"/>
      <c r="EV25" s="130"/>
      <c r="EW25" s="132"/>
      <c r="EX25" s="133"/>
      <c r="EY25" s="134"/>
      <c r="EZ25" s="135"/>
      <c r="FA25" s="136"/>
      <c r="FB25" s="76"/>
      <c r="FC25" s="127"/>
      <c r="FD25" s="127"/>
      <c r="FE25" s="128"/>
      <c r="FF25" s="129"/>
      <c r="FG25" s="130"/>
      <c r="FH25" s="130"/>
      <c r="FI25" s="132"/>
      <c r="FJ25" s="133"/>
      <c r="FK25" s="134"/>
      <c r="FL25" s="135"/>
      <c r="FM25" s="136"/>
      <c r="FN25" s="76"/>
      <c r="FO25" s="127"/>
      <c r="FP25" s="127"/>
      <c r="FQ25" s="128"/>
      <c r="FR25" s="129"/>
      <c r="FS25" s="130"/>
      <c r="FT25" s="130"/>
      <c r="FU25" s="132"/>
      <c r="FV25" s="133"/>
      <c r="FW25" s="134"/>
      <c r="FX25" s="135"/>
      <c r="FY25" s="136"/>
      <c r="FZ25" s="76"/>
      <c r="GA25" s="127"/>
      <c r="GB25" s="127"/>
      <c r="GC25" s="128"/>
      <c r="GD25" s="129"/>
      <c r="GE25" s="130"/>
      <c r="GF25" s="130"/>
      <c r="GG25" s="132"/>
      <c r="GH25" s="133"/>
      <c r="GI25" s="134"/>
      <c r="GJ25" s="135"/>
      <c r="GK25" s="136"/>
      <c r="GL25" s="76"/>
      <c r="GM25" s="127"/>
      <c r="GN25" s="127"/>
      <c r="GO25" s="128"/>
      <c r="GP25" s="129"/>
      <c r="GQ25" s="130"/>
      <c r="GR25" s="130"/>
      <c r="GS25" s="132"/>
      <c r="GT25" s="133"/>
      <c r="GU25" s="134"/>
      <c r="GV25" s="135"/>
      <c r="GW25" s="136"/>
      <c r="GX25" s="76"/>
      <c r="GY25" s="127"/>
      <c r="GZ25" s="127"/>
      <c r="HA25" s="128"/>
      <c r="HB25" s="129"/>
      <c r="HC25" s="130"/>
      <c r="HD25" s="130"/>
      <c r="HE25" s="132"/>
      <c r="HF25" s="133"/>
      <c r="HG25" s="134"/>
      <c r="HH25" s="135"/>
      <c r="HI25" s="136"/>
      <c r="HJ25" s="76"/>
      <c r="HK25" s="127"/>
      <c r="HL25" s="127"/>
      <c r="HM25" s="128"/>
      <c r="HN25" s="129"/>
      <c r="HO25" s="130"/>
      <c r="HP25" s="130"/>
      <c r="HQ25" s="132"/>
      <c r="HR25" s="133"/>
      <c r="HS25" s="134"/>
      <c r="HT25" s="135"/>
      <c r="HU25" s="136"/>
      <c r="HV25" s="76"/>
      <c r="HW25" s="127"/>
      <c r="HX25" s="127"/>
      <c r="HY25" s="128"/>
      <c r="HZ25" s="129"/>
      <c r="IA25" s="130"/>
      <c r="IB25" s="130"/>
      <c r="IC25" s="132"/>
      <c r="ID25" s="133"/>
      <c r="IE25" s="134"/>
      <c r="IF25" s="135"/>
      <c r="IG25" s="136"/>
      <c r="IH25" s="76"/>
      <c r="II25" s="127"/>
      <c r="IJ25" s="127"/>
      <c r="IK25" s="128"/>
      <c r="IL25" s="129"/>
      <c r="IM25" s="130"/>
      <c r="IN25" s="130"/>
      <c r="IO25" s="132"/>
      <c r="IP25" s="133"/>
      <c r="IQ25" s="134"/>
      <c r="IR25" s="135"/>
      <c r="IS25" s="136"/>
      <c r="IT25" s="76"/>
      <c r="IU25" s="127"/>
      <c r="IV25" s="127"/>
      <c r="IW25" s="128"/>
      <c r="IX25" s="129"/>
      <c r="IY25" s="130"/>
      <c r="IZ25" s="130"/>
      <c r="JA25" s="132"/>
      <c r="JB25" s="133"/>
      <c r="JC25" s="134"/>
      <c r="JD25" s="135"/>
      <c r="JE25" s="136"/>
      <c r="JF25" s="76"/>
      <c r="JG25" s="127"/>
      <c r="JH25" s="127"/>
      <c r="JI25" s="128"/>
      <c r="JJ25" s="129"/>
      <c r="JK25" s="130"/>
      <c r="JL25" s="130"/>
      <c r="JM25" s="132"/>
      <c r="JN25" s="133"/>
      <c r="JO25" s="134"/>
      <c r="JP25" s="135"/>
      <c r="JQ25" s="136"/>
      <c r="JR25" s="76"/>
      <c r="JS25" s="127"/>
      <c r="JT25" s="127"/>
      <c r="JU25" s="128"/>
      <c r="JV25" s="129"/>
      <c r="JW25" s="130"/>
      <c r="JX25" s="130"/>
      <c r="JY25" s="132"/>
      <c r="JZ25" s="133"/>
      <c r="KA25" s="134"/>
      <c r="KB25" s="135"/>
      <c r="KC25" s="136"/>
      <c r="KD25" s="76"/>
      <c r="KE25" s="127"/>
      <c r="KF25" s="127"/>
    </row>
    <row r="26" spans="1:292" ht="13.5" customHeight="1">
      <c r="A26" s="84"/>
      <c r="B26" s="76" t="s">
        <v>891</v>
      </c>
      <c r="C26" s="127" t="s">
        <v>894</v>
      </c>
      <c r="D26" s="219" t="s">
        <v>896</v>
      </c>
      <c r="E26" s="128" t="str">
        <f>IF(I26="","",E$3)</f>
        <v/>
      </c>
      <c r="F26" s="129" t="str">
        <f>IF(I26="","",E$1)</f>
        <v/>
      </c>
      <c r="G26" s="130" t="str">
        <f>IF(I26="","",E$2)</f>
        <v/>
      </c>
      <c r="H26" s="130" t="str">
        <f>IF(I26="","",E$3)</f>
        <v/>
      </c>
      <c r="I26" s="132" t="str">
        <f>IF(P26="","",IF(ISNUMBER(SEARCH(":",P26)),MID(P26,FIND(":",P26)+2,FIND("(",P26)-FIND(":",P26)-3),LEFT(P26,FIND("(",P26)-2)))</f>
        <v/>
      </c>
      <c r="J26" s="133" t="str">
        <f>IF(P26="","",MID(P26,FIND("(",P26)+1,4))</f>
        <v/>
      </c>
      <c r="K26" s="134" t="str">
        <f>IF(ISNUMBER(SEARCH("*female*",P26)),"female",IF(ISNUMBER(SEARCH("*male*",P26)),"male",""))</f>
        <v/>
      </c>
      <c r="L26" s="135" t="str">
        <f>IF(P26="","",IF(ISERROR(MID(P26,FIND("male,",P26)+6,(FIND(")",P26)-(FIND("male,",P26)+6))))=TRUE,"missing/error",MID(P26,FIND("male,",P26)+6,(FIND(")",P26)-(FIND("male,",P26)+6)))))</f>
        <v/>
      </c>
      <c r="M26" s="136" t="str">
        <f>IF(I26="","",(MID(I26,(SEARCH("^^",SUBSTITUTE(I26," ","^^",LEN(I26)-LEN(SUBSTITUTE(I26," ","")))))+1,99)&amp;"_"&amp;LEFT(I26,FIND(" ",I26)-1)&amp;"_"&amp;J26))</f>
        <v/>
      </c>
      <c r="O26" s="127"/>
      <c r="P26" s="127"/>
      <c r="Q26" s="128">
        <f>IF(U26="","",Q$3)</f>
        <v>42153</v>
      </c>
      <c r="R26" s="129" t="str">
        <f>IF(U26="","",Q$1)</f>
        <v>Stubb I</v>
      </c>
      <c r="S26" s="130">
        <f>IF(U26="","",Q$2)</f>
        <v>41814</v>
      </c>
      <c r="T26" s="130">
        <f>IF(U26="","",Q$3)</f>
        <v>42153</v>
      </c>
      <c r="U26" s="132" t="str">
        <f>IF(AB26="","",IF(ISNUMBER(SEARCH(":",AB26)),MID(AB26,FIND(":",AB26)+2,FIND("(",AB26)-FIND(":",AB26)-3),LEFT(AB26,FIND("(",AB26)-2)))</f>
        <v>Pia Viitanen</v>
      </c>
      <c r="V26" s="133" t="str">
        <f>IF(AB26="","",MID(AB26,FIND("(",AB26)+1,4))</f>
        <v>1967</v>
      </c>
      <c r="W26" s="134" t="str">
        <f>IF(ISNUMBER(SEARCH("*female*",AB26)),"female",IF(ISNUMBER(SEARCH("*male*",AB26)),"male",""))</f>
        <v>female</v>
      </c>
      <c r="X26" s="135" t="s">
        <v>289</v>
      </c>
      <c r="Y26" s="136" t="str">
        <f>IF(U26="","",(MID(U26,(SEARCH("^^",SUBSTITUTE(U26," ","^^",LEN(U26)-LEN(SUBSTITUTE(U26," ","")))))+1,99)&amp;"_"&amp;LEFT(U26,FIND(" ",U26)-1)&amp;"_"&amp;V26))</f>
        <v>Viitanen_Pia_1967</v>
      </c>
      <c r="AA26" s="127"/>
      <c r="AB26" s="127" t="s">
        <v>890</v>
      </c>
      <c r="AC26" s="128"/>
      <c r="AD26" s="129"/>
      <c r="AE26" s="130"/>
      <c r="AF26" s="130"/>
      <c r="AG26" s="132"/>
      <c r="AH26" s="133"/>
      <c r="AI26" s="134"/>
      <c r="AJ26" s="135"/>
      <c r="AK26" s="136"/>
      <c r="AM26" s="127"/>
      <c r="AN26" s="127"/>
      <c r="AO26" s="128"/>
      <c r="AP26" s="129"/>
      <c r="AQ26" s="130"/>
      <c r="AR26" s="130"/>
      <c r="AS26" s="132"/>
      <c r="AT26" s="133"/>
      <c r="AU26" s="134"/>
      <c r="AV26" s="135"/>
      <c r="AW26" s="136"/>
      <c r="AX26" s="76"/>
      <c r="AY26" s="127"/>
      <c r="AZ26" s="127"/>
      <c r="BA26" s="128"/>
      <c r="BB26" s="129"/>
      <c r="BC26" s="130"/>
      <c r="BD26" s="130"/>
      <c r="BE26" s="132"/>
      <c r="BF26" s="133"/>
      <c r="BG26" s="134"/>
      <c r="BH26" s="135"/>
      <c r="BI26" s="136"/>
      <c r="BJ26" s="76"/>
      <c r="BK26" s="127"/>
      <c r="BL26" s="127"/>
      <c r="BM26" s="128"/>
      <c r="BN26" s="129"/>
      <c r="BO26" s="130"/>
      <c r="BP26" s="130"/>
      <c r="BQ26" s="132"/>
      <c r="BR26" s="133"/>
      <c r="BS26" s="134"/>
      <c r="BT26" s="135"/>
      <c r="BU26" s="136"/>
      <c r="BV26" s="76"/>
      <c r="BW26" s="127"/>
      <c r="BX26" s="127"/>
      <c r="BY26" s="128"/>
      <c r="BZ26" s="129"/>
      <c r="CA26" s="130"/>
      <c r="CB26" s="130"/>
      <c r="CC26" s="132"/>
      <c r="CD26" s="133"/>
      <c r="CE26" s="134"/>
      <c r="CF26" s="135"/>
      <c r="CG26" s="136"/>
      <c r="CH26" s="76"/>
      <c r="CI26" s="127"/>
      <c r="CJ26" s="127"/>
      <c r="CK26" s="128"/>
      <c r="CL26" s="129"/>
      <c r="CM26" s="130"/>
      <c r="CN26" s="130"/>
      <c r="CO26" s="132"/>
      <c r="CP26" s="133"/>
      <c r="CQ26" s="134"/>
      <c r="CR26" s="135"/>
      <c r="CS26" s="136"/>
      <c r="CT26" s="76"/>
      <c r="CU26" s="127"/>
      <c r="CV26" s="127"/>
      <c r="CW26" s="128"/>
      <c r="CX26" s="129"/>
      <c r="CY26" s="130"/>
      <c r="CZ26" s="130"/>
      <c r="DA26" s="132"/>
      <c r="DB26" s="133"/>
      <c r="DC26" s="134"/>
      <c r="DD26" s="135"/>
      <c r="DE26" s="136"/>
      <c r="DF26" s="76"/>
      <c r="DG26" s="127"/>
      <c r="DH26" s="127"/>
      <c r="DI26" s="128"/>
      <c r="DJ26" s="129"/>
      <c r="DK26" s="130"/>
      <c r="DL26" s="130"/>
      <c r="DM26" s="132"/>
      <c r="DN26" s="133"/>
      <c r="DO26" s="134"/>
      <c r="DP26" s="135"/>
      <c r="DQ26" s="136"/>
      <c r="DR26" s="76"/>
      <c r="DS26" s="127"/>
      <c r="DT26" s="127"/>
      <c r="DU26" s="128"/>
      <c r="DV26" s="129"/>
      <c r="DW26" s="130"/>
      <c r="DX26" s="130"/>
      <c r="DY26" s="132"/>
      <c r="DZ26" s="133"/>
      <c r="EA26" s="134"/>
      <c r="EB26" s="135"/>
      <c r="EC26" s="136"/>
      <c r="ED26" s="76"/>
      <c r="EE26" s="127"/>
      <c r="EF26" s="127"/>
      <c r="EG26" s="128"/>
      <c r="EH26" s="129"/>
      <c r="EI26" s="130"/>
      <c r="EJ26" s="130"/>
      <c r="EK26" s="132"/>
      <c r="EL26" s="133"/>
      <c r="EM26" s="134"/>
      <c r="EN26" s="135"/>
      <c r="EO26" s="136"/>
      <c r="EP26" s="76"/>
      <c r="EQ26" s="127"/>
      <c r="ER26" s="127"/>
      <c r="ES26" s="128"/>
      <c r="ET26" s="129"/>
      <c r="EU26" s="130"/>
      <c r="EV26" s="130"/>
      <c r="EW26" s="132"/>
      <c r="EX26" s="133"/>
      <c r="EY26" s="134"/>
      <c r="EZ26" s="135"/>
      <c r="FA26" s="136"/>
      <c r="FB26" s="76"/>
      <c r="FC26" s="127"/>
      <c r="FD26" s="127"/>
      <c r="FE26" s="128"/>
      <c r="FF26" s="129"/>
      <c r="FG26" s="130"/>
      <c r="FH26" s="130"/>
      <c r="FI26" s="132"/>
      <c r="FJ26" s="133"/>
      <c r="FK26" s="134"/>
      <c r="FL26" s="135"/>
      <c r="FM26" s="136"/>
      <c r="FN26" s="76"/>
      <c r="FO26" s="127"/>
      <c r="FP26" s="127"/>
      <c r="FQ26" s="128"/>
      <c r="FR26" s="129"/>
      <c r="FS26" s="130"/>
      <c r="FT26" s="130"/>
      <c r="FU26" s="132"/>
      <c r="FV26" s="133"/>
      <c r="FW26" s="134"/>
      <c r="FX26" s="135"/>
      <c r="FY26" s="136"/>
      <c r="FZ26" s="76"/>
      <c r="GA26" s="127"/>
      <c r="GB26" s="127"/>
      <c r="GC26" s="128"/>
      <c r="GD26" s="129"/>
      <c r="GE26" s="130"/>
      <c r="GF26" s="130"/>
      <c r="GG26" s="132"/>
      <c r="GH26" s="133"/>
      <c r="GI26" s="134"/>
      <c r="GJ26" s="135"/>
      <c r="GK26" s="136"/>
      <c r="GL26" s="76"/>
      <c r="GM26" s="127"/>
      <c r="GN26" s="127"/>
      <c r="GO26" s="128"/>
      <c r="GP26" s="129"/>
      <c r="GQ26" s="130"/>
      <c r="GR26" s="130"/>
      <c r="GS26" s="132"/>
      <c r="GT26" s="133"/>
      <c r="GU26" s="134"/>
      <c r="GV26" s="135"/>
      <c r="GW26" s="136"/>
      <c r="GX26" s="76"/>
      <c r="GY26" s="127"/>
      <c r="GZ26" s="127"/>
      <c r="HA26" s="128"/>
      <c r="HB26" s="129"/>
      <c r="HC26" s="130"/>
      <c r="HD26" s="130"/>
      <c r="HE26" s="132"/>
      <c r="HF26" s="133"/>
      <c r="HG26" s="134"/>
      <c r="HH26" s="135"/>
      <c r="HI26" s="136"/>
      <c r="HJ26" s="76"/>
      <c r="HK26" s="127"/>
      <c r="HL26" s="127"/>
      <c r="HM26" s="128"/>
      <c r="HN26" s="129"/>
      <c r="HO26" s="130"/>
      <c r="HP26" s="130"/>
      <c r="HQ26" s="132"/>
      <c r="HR26" s="133"/>
      <c r="HS26" s="134"/>
      <c r="HT26" s="135"/>
      <c r="HU26" s="136"/>
      <c r="HV26" s="76"/>
      <c r="HW26" s="127"/>
      <c r="HX26" s="127"/>
      <c r="HY26" s="128"/>
      <c r="HZ26" s="129"/>
      <c r="IA26" s="130"/>
      <c r="IB26" s="130"/>
      <c r="IC26" s="132"/>
      <c r="ID26" s="133"/>
      <c r="IE26" s="134"/>
      <c r="IF26" s="135"/>
      <c r="IG26" s="136"/>
      <c r="IH26" s="76"/>
      <c r="II26" s="127"/>
      <c r="IJ26" s="127"/>
      <c r="IK26" s="128"/>
      <c r="IL26" s="129"/>
      <c r="IM26" s="130"/>
      <c r="IN26" s="130"/>
      <c r="IO26" s="132"/>
      <c r="IP26" s="133"/>
      <c r="IQ26" s="134"/>
      <c r="IR26" s="135"/>
      <c r="IS26" s="136"/>
      <c r="IT26" s="76"/>
      <c r="IU26" s="127"/>
      <c r="IV26" s="127"/>
      <c r="IW26" s="128"/>
      <c r="IX26" s="129"/>
      <c r="IY26" s="130"/>
      <c r="IZ26" s="130"/>
      <c r="JA26" s="132"/>
      <c r="JB26" s="133"/>
      <c r="JC26" s="134"/>
      <c r="JD26" s="135"/>
      <c r="JE26" s="136"/>
      <c r="JF26" s="76"/>
      <c r="JG26" s="127"/>
      <c r="JH26" s="127"/>
      <c r="JI26" s="128"/>
      <c r="JJ26" s="129"/>
      <c r="JK26" s="130"/>
      <c r="JL26" s="130"/>
      <c r="JM26" s="132"/>
      <c r="JN26" s="133"/>
      <c r="JO26" s="134"/>
      <c r="JP26" s="135"/>
      <c r="JQ26" s="136"/>
      <c r="JR26" s="76"/>
      <c r="JS26" s="127"/>
      <c r="JT26" s="127"/>
      <c r="JU26" s="128"/>
      <c r="JV26" s="129"/>
      <c r="JW26" s="130"/>
      <c r="JX26" s="130"/>
      <c r="JY26" s="132"/>
      <c r="JZ26" s="133"/>
      <c r="KA26" s="134"/>
      <c r="KB26" s="135"/>
      <c r="KC26" s="136"/>
      <c r="KD26" s="76"/>
      <c r="KE26" s="127"/>
      <c r="KF26" s="127"/>
    </row>
    <row r="27" spans="1:292" ht="13.5" customHeight="1">
      <c r="A27" s="84"/>
      <c r="B27" s="127" t="s">
        <v>689</v>
      </c>
      <c r="C27" s="127" t="s">
        <v>690</v>
      </c>
      <c r="D27" s="219" t="s">
        <v>734</v>
      </c>
      <c r="E27" s="128">
        <f>IF(I27="","",E$3)</f>
        <v>41814</v>
      </c>
      <c r="F27" s="129" t="str">
        <f>IF(I27="","",E$1)</f>
        <v>Katainen I</v>
      </c>
      <c r="G27" s="130">
        <f>IF(I27="","",E$2)</f>
        <v>40716</v>
      </c>
      <c r="H27" s="130">
        <v>41733</v>
      </c>
      <c r="I27" s="132" t="str">
        <f>IF(P27="","",IF(ISNUMBER(SEARCH(":",P27)),MID(P27,FIND(":",P27)+2,FIND("(",P27)-FIND(":",P27)-3),LEFT(P27,FIND("(",P27)-2)))</f>
        <v>Paavo Arhinmäki</v>
      </c>
      <c r="J27" s="133" t="str">
        <f>IF(P27="","",MID(P27,FIND("(",P27)+1,4))</f>
        <v>1976</v>
      </c>
      <c r="K27" s="134" t="str">
        <f>IF(ISNUMBER(SEARCH("*female*",P27)),"female",IF(ISNUMBER(SEARCH("*male*",P27)),"male",""))</f>
        <v>male</v>
      </c>
      <c r="L27" s="135" t="str">
        <f>IF(P27="","",IF(ISERROR(MID(P27,FIND("male,",P27)+6,(FIND(")",P27)-(FIND("male,",P27)+6))))=TRUE,"missing/error",MID(P27,FIND("male,",P27)+6,(FIND(")",P27)-(FIND("male,",P27)+6)))))</f>
        <v>fi_vas01</v>
      </c>
      <c r="M27" s="136" t="str">
        <f>IF(I27="","",(MID(I27,(SEARCH("^^",SUBSTITUTE(I27," ","^^",LEN(I27)-LEN(SUBSTITUTE(I27," ","")))))+1,99)&amp;"_"&amp;LEFT(I27,FIND(" ",I27)-1)&amp;"_"&amp;J27))</f>
        <v>Arhinmäki_Paavo_1976</v>
      </c>
      <c r="O27" s="127"/>
      <c r="P27" s="219" t="s">
        <v>757</v>
      </c>
      <c r="Q27" s="128" t="str">
        <f>IF(U27="","",Q$3)</f>
        <v/>
      </c>
      <c r="R27" s="129" t="str">
        <f>IF(U27="","",Q$1)</f>
        <v/>
      </c>
      <c r="S27" s="130" t="str">
        <f>IF(U27="","",Q$2)</f>
        <v/>
      </c>
      <c r="T27" s="130" t="str">
        <f>IF(U27="","",Q$3)</f>
        <v/>
      </c>
      <c r="U27" s="132" t="str">
        <f>IF(AB27="","",IF(ISNUMBER(SEARCH(":",AB27)),MID(AB27,FIND(":",AB27)+2,FIND("(",AB27)-FIND(":",AB27)-3),LEFT(AB27,FIND("(",AB27)-2)))</f>
        <v/>
      </c>
      <c r="V27" s="133" t="str">
        <f>IF(AB27="","",MID(AB27,FIND("(",AB27)+1,4))</f>
        <v/>
      </c>
      <c r="W27" s="134" t="str">
        <f>IF(ISNUMBER(SEARCH("*female*",AB27)),"female",IF(ISNUMBER(SEARCH("*male*",AB27)),"male",""))</f>
        <v/>
      </c>
      <c r="X27" s="135" t="s">
        <v>287</v>
      </c>
      <c r="Y27" s="136" t="str">
        <f>IF(U27="","",(MID(U27,(SEARCH("^^",SUBSTITUTE(U27," ","^^",LEN(U27)-LEN(SUBSTITUTE(U27," ","")))))+1,99)&amp;"_"&amp;LEFT(U27,FIND(" ",U27)-1)&amp;"_"&amp;V27))</f>
        <v/>
      </c>
      <c r="AA27" s="127"/>
      <c r="AB27" s="127"/>
      <c r="AC27" s="128" t="str">
        <f>IF(AG27="","",AC$3)</f>
        <v/>
      </c>
      <c r="AD27" s="129" t="str">
        <f>IF(AG27="","",AC$1)</f>
        <v/>
      </c>
      <c r="AE27" s="130" t="str">
        <f>IF(AG27="","",AC$2)</f>
        <v/>
      </c>
      <c r="AF27" s="130" t="str">
        <f>IF(AG27="","",AC$3)</f>
        <v/>
      </c>
      <c r="AG27" s="132" t="str">
        <f>IF(AN27="","",IF(ISNUMBER(SEARCH(":",AN27)),MID(AN27,FIND(":",AN27)+2,FIND("(",AN27)-FIND(":",AN27)-3),LEFT(AN27,FIND("(",AN27)-2)))</f>
        <v/>
      </c>
      <c r="AH27" s="133" t="str">
        <f>IF(AN27="","",MID(AN27,FIND("(",AN27)+1,4))</f>
        <v/>
      </c>
      <c r="AI27" s="134" t="str">
        <f>IF(ISNUMBER(SEARCH("*female*",AN27)),"female",IF(ISNUMBER(SEARCH("*male*",AN27)),"male",""))</f>
        <v/>
      </c>
      <c r="AJ27" s="135" t="str">
        <f>IF(AN27="","",IF(ISERROR(MID(AN27,FIND("male,",AN27)+6,(FIND(")",AN27)-(FIND("male,",AN27)+6))))=TRUE,"missing/error",MID(AN27,FIND("male,",AN27)+6,(FIND(")",AN27)-(FIND("male,",AN27)+6)))))</f>
        <v/>
      </c>
      <c r="AK27" s="136" t="str">
        <f>IF(AG27="","",(MID(AG27,(SEARCH("^^",SUBSTITUTE(AG27," ","^^",LEN(AG27)-LEN(SUBSTITUTE(AG27," ","")))))+1,99)&amp;"_"&amp;LEFT(AG27,FIND(" ",AG27)-1)&amp;"_"&amp;AH27))</f>
        <v/>
      </c>
      <c r="AM27" s="127"/>
      <c r="AN27" s="127"/>
      <c r="AO27" s="128"/>
      <c r="AP27" s="129"/>
      <c r="AQ27" s="130"/>
      <c r="AR27" s="130"/>
      <c r="AS27" s="132"/>
      <c r="AT27" s="133"/>
      <c r="AU27" s="134"/>
      <c r="AV27" s="135"/>
      <c r="AW27" s="136"/>
      <c r="AX27" s="76"/>
      <c r="AY27" s="127"/>
      <c r="AZ27" s="127"/>
      <c r="BA27" s="128"/>
      <c r="BB27" s="129"/>
      <c r="BC27" s="130"/>
      <c r="BD27" s="130"/>
      <c r="BE27" s="132"/>
      <c r="BF27" s="133"/>
      <c r="BG27" s="134"/>
      <c r="BH27" s="135"/>
      <c r="BI27" s="136"/>
      <c r="BJ27" s="76"/>
      <c r="BK27" s="127"/>
      <c r="BL27" s="127"/>
      <c r="BM27" s="128"/>
      <c r="BN27" s="129"/>
      <c r="BO27" s="130"/>
      <c r="BP27" s="130"/>
      <c r="BQ27" s="132"/>
      <c r="BR27" s="133"/>
      <c r="BS27" s="134"/>
      <c r="BT27" s="135"/>
      <c r="BU27" s="136"/>
      <c r="BV27" s="76"/>
      <c r="BW27" s="127"/>
      <c r="BX27" s="127"/>
      <c r="BY27" s="128"/>
      <c r="BZ27" s="129"/>
      <c r="CA27" s="130"/>
      <c r="CB27" s="130"/>
      <c r="CC27" s="132"/>
      <c r="CD27" s="133"/>
      <c r="CE27" s="134"/>
      <c r="CF27" s="135"/>
      <c r="CG27" s="136"/>
      <c r="CH27" s="76"/>
      <c r="CI27" s="127"/>
      <c r="CJ27" s="127"/>
      <c r="CK27" s="128"/>
      <c r="CL27" s="129"/>
      <c r="CM27" s="130"/>
      <c r="CN27" s="130"/>
      <c r="CO27" s="132"/>
      <c r="CP27" s="133"/>
      <c r="CQ27" s="134"/>
      <c r="CR27" s="135"/>
      <c r="CS27" s="136"/>
      <c r="CT27" s="76"/>
      <c r="CU27" s="127"/>
      <c r="CV27" s="127"/>
      <c r="CW27" s="128"/>
      <c r="CX27" s="129"/>
      <c r="CY27" s="130"/>
      <c r="CZ27" s="130"/>
      <c r="DA27" s="132"/>
      <c r="DB27" s="133"/>
      <c r="DC27" s="134"/>
      <c r="DD27" s="135"/>
      <c r="DE27" s="136"/>
      <c r="DF27" s="76"/>
      <c r="DG27" s="127"/>
      <c r="DH27" s="127"/>
      <c r="DI27" s="128"/>
      <c r="DJ27" s="129"/>
      <c r="DK27" s="130"/>
      <c r="DL27" s="130"/>
      <c r="DM27" s="132"/>
      <c r="DN27" s="133"/>
      <c r="DO27" s="134"/>
      <c r="DP27" s="135"/>
      <c r="DQ27" s="136"/>
      <c r="DR27" s="76"/>
      <c r="DS27" s="127"/>
      <c r="DT27" s="127"/>
      <c r="DU27" s="128"/>
      <c r="DV27" s="129"/>
      <c r="DW27" s="130"/>
      <c r="DX27" s="130"/>
      <c r="DY27" s="132"/>
      <c r="DZ27" s="133"/>
      <c r="EA27" s="134"/>
      <c r="EB27" s="135"/>
      <c r="EC27" s="136"/>
      <c r="ED27" s="76"/>
      <c r="EE27" s="127"/>
      <c r="EF27" s="127"/>
      <c r="EG27" s="128"/>
      <c r="EH27" s="129"/>
      <c r="EI27" s="130"/>
      <c r="EJ27" s="130"/>
      <c r="EK27" s="132"/>
      <c r="EL27" s="133"/>
      <c r="EM27" s="134"/>
      <c r="EN27" s="135"/>
      <c r="EO27" s="136"/>
      <c r="EP27" s="76"/>
      <c r="EQ27" s="127"/>
      <c r="ER27" s="127"/>
      <c r="ES27" s="128"/>
      <c r="ET27" s="129"/>
      <c r="EU27" s="130"/>
      <c r="EV27" s="130"/>
      <c r="EW27" s="132"/>
      <c r="EX27" s="133"/>
      <c r="EY27" s="134"/>
      <c r="EZ27" s="135"/>
      <c r="FA27" s="136"/>
      <c r="FB27" s="76"/>
      <c r="FC27" s="127"/>
      <c r="FD27" s="127"/>
      <c r="FE27" s="128"/>
      <c r="FF27" s="129"/>
      <c r="FG27" s="130"/>
      <c r="FH27" s="130"/>
      <c r="FI27" s="132"/>
      <c r="FJ27" s="133"/>
      <c r="FK27" s="134"/>
      <c r="FL27" s="135"/>
      <c r="FM27" s="136"/>
      <c r="FN27" s="76"/>
      <c r="FO27" s="127"/>
      <c r="FP27" s="127"/>
      <c r="FQ27" s="128"/>
      <c r="FR27" s="129"/>
      <c r="FS27" s="130"/>
      <c r="FT27" s="130"/>
      <c r="FU27" s="132"/>
      <c r="FV27" s="133"/>
      <c r="FW27" s="134"/>
      <c r="FX27" s="135"/>
      <c r="FY27" s="136"/>
      <c r="FZ27" s="76"/>
      <c r="GA27" s="127"/>
      <c r="GB27" s="127"/>
      <c r="GC27" s="128"/>
      <c r="GD27" s="129"/>
      <c r="GE27" s="130"/>
      <c r="GF27" s="130"/>
      <c r="GG27" s="132"/>
      <c r="GH27" s="133"/>
      <c r="GI27" s="134"/>
      <c r="GJ27" s="135"/>
      <c r="GK27" s="136"/>
      <c r="GL27" s="76"/>
      <c r="GM27" s="127"/>
      <c r="GN27" s="127"/>
      <c r="GO27" s="128"/>
      <c r="GP27" s="129"/>
      <c r="GQ27" s="130"/>
      <c r="GR27" s="130"/>
      <c r="GS27" s="132"/>
      <c r="GT27" s="133"/>
      <c r="GU27" s="134"/>
      <c r="GV27" s="135"/>
      <c r="GW27" s="136"/>
      <c r="GX27" s="76"/>
      <c r="GY27" s="127"/>
      <c r="GZ27" s="127"/>
      <c r="HA27" s="128"/>
      <c r="HB27" s="129"/>
      <c r="HC27" s="130"/>
      <c r="HD27" s="130"/>
      <c r="HE27" s="132"/>
      <c r="HF27" s="133"/>
      <c r="HG27" s="134"/>
      <c r="HH27" s="135"/>
      <c r="HI27" s="136"/>
      <c r="HJ27" s="76"/>
      <c r="HK27" s="127"/>
      <c r="HL27" s="127"/>
      <c r="HM27" s="128"/>
      <c r="HN27" s="129"/>
      <c r="HO27" s="130"/>
      <c r="HP27" s="130"/>
      <c r="HQ27" s="132"/>
      <c r="HR27" s="133"/>
      <c r="HS27" s="134"/>
      <c r="HT27" s="135"/>
      <c r="HU27" s="136"/>
      <c r="HV27" s="76"/>
      <c r="HW27" s="127"/>
      <c r="HX27" s="127"/>
      <c r="HY27" s="128"/>
      <c r="HZ27" s="129"/>
      <c r="IA27" s="130"/>
      <c r="IB27" s="130"/>
      <c r="IC27" s="132"/>
      <c r="ID27" s="133"/>
      <c r="IE27" s="134"/>
      <c r="IF27" s="135"/>
      <c r="IG27" s="136"/>
      <c r="IH27" s="76"/>
      <c r="II27" s="127"/>
      <c r="IJ27" s="127"/>
      <c r="IK27" s="128"/>
      <c r="IL27" s="129"/>
      <c r="IM27" s="130"/>
      <c r="IN27" s="130"/>
      <c r="IO27" s="132"/>
      <c r="IP27" s="133"/>
      <c r="IQ27" s="134"/>
      <c r="IR27" s="135"/>
      <c r="IS27" s="136"/>
      <c r="IT27" s="76"/>
      <c r="IU27" s="127"/>
      <c r="IV27" s="127"/>
      <c r="IW27" s="128"/>
      <c r="IX27" s="129"/>
      <c r="IY27" s="130"/>
      <c r="IZ27" s="130"/>
      <c r="JA27" s="132"/>
      <c r="JB27" s="133"/>
      <c r="JC27" s="134"/>
      <c r="JD27" s="135"/>
      <c r="JE27" s="136"/>
      <c r="JF27" s="76"/>
      <c r="JG27" s="127"/>
      <c r="JH27" s="127"/>
      <c r="JI27" s="128"/>
      <c r="JJ27" s="129"/>
      <c r="JK27" s="130"/>
      <c r="JL27" s="130"/>
      <c r="JM27" s="132"/>
      <c r="JN27" s="133"/>
      <c r="JO27" s="134"/>
      <c r="JP27" s="135"/>
      <c r="JQ27" s="136"/>
      <c r="JR27" s="76"/>
      <c r="JS27" s="127"/>
      <c r="JT27" s="127"/>
      <c r="JU27" s="128"/>
      <c r="JV27" s="129"/>
      <c r="JW27" s="130"/>
      <c r="JX27" s="130"/>
      <c r="JY27" s="132"/>
      <c r="JZ27" s="133"/>
      <c r="KA27" s="134"/>
      <c r="KB27" s="135"/>
      <c r="KC27" s="136"/>
      <c r="KD27" s="76"/>
      <c r="KE27" s="127"/>
      <c r="KF27" s="127"/>
    </row>
    <row r="28" spans="1:292" ht="13.5" customHeight="1">
      <c r="A28" s="84"/>
      <c r="B28" s="127" t="s">
        <v>689</v>
      </c>
      <c r="C28" s="127" t="s">
        <v>690</v>
      </c>
      <c r="D28" s="219" t="s">
        <v>734</v>
      </c>
      <c r="E28" s="128">
        <f>IF(I28="","",E$3)</f>
        <v>41814</v>
      </c>
      <c r="F28" s="129" t="str">
        <f>IF(I28="","",E$1)</f>
        <v>Katainen I</v>
      </c>
      <c r="G28" s="130">
        <v>41733</v>
      </c>
      <c r="H28" s="130">
        <f>IF(I28="","",E$3)</f>
        <v>41814</v>
      </c>
      <c r="I28" s="132" t="str">
        <f>IF(P28="","",IF(ISNUMBER(SEARCH(":",P28)),MID(P28,FIND(":",P28)+2,FIND("(",P28)-FIND(":",P28)-3),LEFT(P28,FIND("(",P28)-2)))</f>
        <v>Pia Viitanen</v>
      </c>
      <c r="J28" s="133" t="str">
        <f>IF(P28="","",MID(P28,FIND("(",P28)+1,4))</f>
        <v>1967</v>
      </c>
      <c r="K28" s="134" t="str">
        <f>IF(ISNUMBER(SEARCH("*female*",P28)),"female",IF(ISNUMBER(SEARCH("*male*",P28)),"male",""))</f>
        <v>female</v>
      </c>
      <c r="L28" s="135" t="s">
        <v>289</v>
      </c>
      <c r="M28" s="136" t="str">
        <f>IF(I28="","",(MID(I28,(SEARCH("^^",SUBSTITUTE(I28," ","^^",LEN(I28)-LEN(SUBSTITUTE(I28," ","")))))+1,99)&amp;"_"&amp;LEFT(I28,FIND(" ",I28)-1)&amp;"_"&amp;J28))</f>
        <v>Viitanen_Pia_1967</v>
      </c>
      <c r="O28" s="127"/>
      <c r="P28" s="127" t="s">
        <v>890</v>
      </c>
      <c r="Q28" s="128"/>
      <c r="R28" s="129"/>
      <c r="S28" s="130"/>
      <c r="T28" s="130"/>
      <c r="U28" s="132"/>
      <c r="V28" s="133"/>
      <c r="W28" s="134"/>
      <c r="X28" s="135"/>
      <c r="Y28" s="136"/>
      <c r="AA28" s="127"/>
      <c r="AB28" s="127"/>
      <c r="AC28" s="128" t="str">
        <f>IF(AG28="","",AC$3)</f>
        <v/>
      </c>
      <c r="AD28" s="129" t="str">
        <f>IF(AG28="","",AC$1)</f>
        <v/>
      </c>
      <c r="AE28" s="130" t="str">
        <f>IF(AG28="","",AC$2)</f>
        <v/>
      </c>
      <c r="AF28" s="130" t="str">
        <f>IF(AG28="","",AC$3)</f>
        <v/>
      </c>
      <c r="AG28" s="132" t="str">
        <f>IF(AN28="","",IF(ISNUMBER(SEARCH(":",AN28)),MID(AN28,FIND(":",AN28)+2,FIND("(",AN28)-FIND(":",AN28)-3),LEFT(AN28,FIND("(",AN28)-2)))</f>
        <v/>
      </c>
      <c r="AH28" s="133" t="str">
        <f>IF(AN28="","",MID(AN28,FIND("(",AN28)+1,4))</f>
        <v/>
      </c>
      <c r="AI28" s="134" t="str">
        <f>IF(ISNUMBER(SEARCH("*female*",AN28)),"female",IF(ISNUMBER(SEARCH("*male*",AN28)),"male",""))</f>
        <v/>
      </c>
      <c r="AJ28" s="135" t="str">
        <f>IF(AN28="","",IF(ISERROR(MID(AN28,FIND("male,",AN28)+6,(FIND(")",AN28)-(FIND("male,",AN28)+6))))=TRUE,"missing/error",MID(AN28,FIND("male,",AN28)+6,(FIND(")",AN28)-(FIND("male,",AN28)+6)))))</f>
        <v/>
      </c>
      <c r="AK28" s="136" t="str">
        <f>IF(AG28="","",(MID(AG28,(SEARCH("^^",SUBSTITUTE(AG28," ","^^",LEN(AG28)-LEN(SUBSTITUTE(AG28," ","")))))+1,99)&amp;"_"&amp;LEFT(AG28,FIND(" ",AG28)-1)&amp;"_"&amp;AH28))</f>
        <v/>
      </c>
      <c r="AM28" s="127"/>
      <c r="AN28" s="127"/>
      <c r="AO28" s="128"/>
      <c r="AP28" s="129"/>
      <c r="AQ28" s="130"/>
      <c r="AR28" s="130"/>
      <c r="AS28" s="132"/>
      <c r="AT28" s="133"/>
      <c r="AU28" s="134"/>
      <c r="AV28" s="135"/>
      <c r="AW28" s="136"/>
      <c r="AX28" s="76"/>
      <c r="AY28" s="127"/>
      <c r="AZ28" s="127"/>
      <c r="BA28" s="128"/>
      <c r="BB28" s="129"/>
      <c r="BC28" s="130"/>
      <c r="BD28" s="130"/>
      <c r="BE28" s="132"/>
      <c r="BF28" s="133"/>
      <c r="BG28" s="134"/>
      <c r="BH28" s="135"/>
      <c r="BI28" s="136"/>
      <c r="BJ28" s="76"/>
      <c r="BK28" s="127"/>
      <c r="BL28" s="127"/>
      <c r="BM28" s="128"/>
      <c r="BN28" s="129"/>
      <c r="BO28" s="130"/>
      <c r="BP28" s="130"/>
      <c r="BQ28" s="132"/>
      <c r="BR28" s="133"/>
      <c r="BS28" s="134"/>
      <c r="BT28" s="135"/>
      <c r="BU28" s="136"/>
      <c r="BV28" s="76"/>
      <c r="BW28" s="127"/>
      <c r="BX28" s="127"/>
      <c r="BY28" s="128"/>
      <c r="BZ28" s="129"/>
      <c r="CA28" s="130"/>
      <c r="CB28" s="130"/>
      <c r="CC28" s="132"/>
      <c r="CD28" s="133"/>
      <c r="CE28" s="134"/>
      <c r="CF28" s="135"/>
      <c r="CG28" s="136"/>
      <c r="CH28" s="76"/>
      <c r="CI28" s="127"/>
      <c r="CJ28" s="127"/>
      <c r="CK28" s="128"/>
      <c r="CL28" s="129"/>
      <c r="CM28" s="130"/>
      <c r="CN28" s="130"/>
      <c r="CO28" s="132"/>
      <c r="CP28" s="133"/>
      <c r="CQ28" s="134"/>
      <c r="CR28" s="135"/>
      <c r="CS28" s="136"/>
      <c r="CT28" s="76"/>
      <c r="CU28" s="127"/>
      <c r="CV28" s="127"/>
      <c r="CW28" s="128"/>
      <c r="CX28" s="129"/>
      <c r="CY28" s="130"/>
      <c r="CZ28" s="130"/>
      <c r="DA28" s="132"/>
      <c r="DB28" s="133"/>
      <c r="DC28" s="134"/>
      <c r="DD28" s="135"/>
      <c r="DE28" s="136"/>
      <c r="DF28" s="76"/>
      <c r="DG28" s="127"/>
      <c r="DH28" s="127"/>
      <c r="DI28" s="128"/>
      <c r="DJ28" s="129"/>
      <c r="DK28" s="130"/>
      <c r="DL28" s="130"/>
      <c r="DM28" s="132"/>
      <c r="DN28" s="133"/>
      <c r="DO28" s="134"/>
      <c r="DP28" s="135"/>
      <c r="DQ28" s="136"/>
      <c r="DR28" s="76"/>
      <c r="DS28" s="127"/>
      <c r="DT28" s="127"/>
      <c r="DU28" s="128"/>
      <c r="DV28" s="129"/>
      <c r="DW28" s="130"/>
      <c r="DX28" s="130"/>
      <c r="DY28" s="132"/>
      <c r="DZ28" s="133"/>
      <c r="EA28" s="134"/>
      <c r="EB28" s="135"/>
      <c r="EC28" s="136"/>
      <c r="ED28" s="76"/>
      <c r="EE28" s="127"/>
      <c r="EF28" s="127"/>
      <c r="EG28" s="128"/>
      <c r="EH28" s="129"/>
      <c r="EI28" s="130"/>
      <c r="EJ28" s="130"/>
      <c r="EK28" s="132"/>
      <c r="EL28" s="133"/>
      <c r="EM28" s="134"/>
      <c r="EN28" s="135"/>
      <c r="EO28" s="136"/>
      <c r="EP28" s="76"/>
      <c r="EQ28" s="127"/>
      <c r="ER28" s="127"/>
      <c r="ES28" s="128"/>
      <c r="ET28" s="129"/>
      <c r="EU28" s="130"/>
      <c r="EV28" s="130"/>
      <c r="EW28" s="132"/>
      <c r="EX28" s="133"/>
      <c r="EY28" s="134"/>
      <c r="EZ28" s="135"/>
      <c r="FA28" s="136"/>
      <c r="FB28" s="76"/>
      <c r="FC28" s="127"/>
      <c r="FD28" s="127"/>
      <c r="FE28" s="128"/>
      <c r="FF28" s="129"/>
      <c r="FG28" s="130"/>
      <c r="FH28" s="130"/>
      <c r="FI28" s="132"/>
      <c r="FJ28" s="133"/>
      <c r="FK28" s="134"/>
      <c r="FL28" s="135"/>
      <c r="FM28" s="136"/>
      <c r="FN28" s="76"/>
      <c r="FO28" s="127"/>
      <c r="FP28" s="127"/>
      <c r="FQ28" s="128"/>
      <c r="FR28" s="129"/>
      <c r="FS28" s="130"/>
      <c r="FT28" s="130"/>
      <c r="FU28" s="132"/>
      <c r="FV28" s="133"/>
      <c r="FW28" s="134"/>
      <c r="FX28" s="135"/>
      <c r="FY28" s="136"/>
      <c r="FZ28" s="76"/>
      <c r="GA28" s="127"/>
      <c r="GB28" s="127"/>
      <c r="GC28" s="128"/>
      <c r="GD28" s="129"/>
      <c r="GE28" s="130"/>
      <c r="GF28" s="130"/>
      <c r="GG28" s="132"/>
      <c r="GH28" s="133"/>
      <c r="GI28" s="134"/>
      <c r="GJ28" s="135"/>
      <c r="GK28" s="136"/>
      <c r="GL28" s="76"/>
      <c r="GM28" s="127"/>
      <c r="GN28" s="127"/>
      <c r="GO28" s="128"/>
      <c r="GP28" s="129"/>
      <c r="GQ28" s="130"/>
      <c r="GR28" s="130"/>
      <c r="GS28" s="132"/>
      <c r="GT28" s="133"/>
      <c r="GU28" s="134"/>
      <c r="GV28" s="135"/>
      <c r="GW28" s="136"/>
      <c r="GX28" s="76"/>
      <c r="GY28" s="127"/>
      <c r="GZ28" s="127"/>
      <c r="HA28" s="128"/>
      <c r="HB28" s="129"/>
      <c r="HC28" s="130"/>
      <c r="HD28" s="130"/>
      <c r="HE28" s="132"/>
      <c r="HF28" s="133"/>
      <c r="HG28" s="134"/>
      <c r="HH28" s="135"/>
      <c r="HI28" s="136"/>
      <c r="HJ28" s="76"/>
      <c r="HK28" s="127"/>
      <c r="HL28" s="127"/>
      <c r="HM28" s="128"/>
      <c r="HN28" s="129"/>
      <c r="HO28" s="130"/>
      <c r="HP28" s="130"/>
      <c r="HQ28" s="132"/>
      <c r="HR28" s="133"/>
      <c r="HS28" s="134"/>
      <c r="HT28" s="135"/>
      <c r="HU28" s="136"/>
      <c r="HV28" s="76"/>
      <c r="HW28" s="127"/>
      <c r="HX28" s="127"/>
      <c r="HY28" s="128"/>
      <c r="HZ28" s="129"/>
      <c r="IA28" s="130"/>
      <c r="IB28" s="130"/>
      <c r="IC28" s="132"/>
      <c r="ID28" s="133"/>
      <c r="IE28" s="134"/>
      <c r="IF28" s="135"/>
      <c r="IG28" s="136"/>
      <c r="IH28" s="76"/>
      <c r="II28" s="127"/>
      <c r="IJ28" s="127"/>
      <c r="IK28" s="128"/>
      <c r="IL28" s="129"/>
      <c r="IM28" s="130"/>
      <c r="IN28" s="130"/>
      <c r="IO28" s="132"/>
      <c r="IP28" s="133"/>
      <c r="IQ28" s="134"/>
      <c r="IR28" s="135"/>
      <c r="IS28" s="136"/>
      <c r="IT28" s="76"/>
      <c r="IU28" s="127"/>
      <c r="IV28" s="127"/>
      <c r="IW28" s="128"/>
      <c r="IX28" s="129"/>
      <c r="IY28" s="130"/>
      <c r="IZ28" s="130"/>
      <c r="JA28" s="132"/>
      <c r="JB28" s="133"/>
      <c r="JC28" s="134"/>
      <c r="JD28" s="135"/>
      <c r="JE28" s="136"/>
      <c r="JF28" s="76"/>
      <c r="JG28" s="127"/>
      <c r="JH28" s="127"/>
      <c r="JI28" s="128"/>
      <c r="JJ28" s="129"/>
      <c r="JK28" s="130"/>
      <c r="JL28" s="130"/>
      <c r="JM28" s="132"/>
      <c r="JN28" s="133"/>
      <c r="JO28" s="134"/>
      <c r="JP28" s="135"/>
      <c r="JQ28" s="136"/>
      <c r="JR28" s="76"/>
      <c r="JS28" s="127"/>
      <c r="JT28" s="127"/>
      <c r="JU28" s="128"/>
      <c r="JV28" s="129"/>
      <c r="JW28" s="130"/>
      <c r="JX28" s="130"/>
      <c r="JY28" s="132"/>
      <c r="JZ28" s="133"/>
      <c r="KA28" s="134"/>
      <c r="KB28" s="135"/>
      <c r="KC28" s="136"/>
      <c r="KD28" s="76"/>
      <c r="KE28" s="127"/>
      <c r="KF28" s="127"/>
    </row>
    <row r="29" spans="1:292" ht="13.5" customHeight="1">
      <c r="A29" s="84"/>
      <c r="B29" s="127" t="s">
        <v>650</v>
      </c>
      <c r="C29" s="76" t="s">
        <v>651</v>
      </c>
      <c r="D29" s="219" t="s">
        <v>712</v>
      </c>
      <c r="E29" s="128">
        <f>IF(I29="","",E$3)</f>
        <v>41814</v>
      </c>
      <c r="F29" s="129" t="str">
        <f>IF(I29="","",E$1)</f>
        <v>Katainen I</v>
      </c>
      <c r="G29" s="130">
        <f>IF(I29="","",E$2)</f>
        <v>40716</v>
      </c>
      <c r="H29" s="130">
        <v>41095</v>
      </c>
      <c r="I29" s="132" t="str">
        <f>IF(P29="","",IF(ISNUMBER(SEARCH(":",P29)),MID(P29,FIND(":",P29)+2,FIND("(",P29)-FIND(":",P29)-3),LEFT(P29,FIND("(",P29)-2)))</f>
        <v>Stefan Wallin</v>
      </c>
      <c r="J29" s="133" t="str">
        <f>IF(P29="","",MID(P29,FIND("(",P29)+1,4))</f>
        <v>1967</v>
      </c>
      <c r="K29" s="134" t="str">
        <f>IF(ISNUMBER(SEARCH("*female*",P29)),"female",IF(ISNUMBER(SEARCH("*male*",P29)),"male",""))</f>
        <v>male</v>
      </c>
      <c r="L29" s="135" t="str">
        <f>IF(P29="","",IF(ISERROR(MID(P29,FIND("male,",P29)+6,(FIND(")",P29)-(FIND("male,",P29)+6))))=TRUE,"missing/error",MID(P29,FIND("male,",P29)+6,(FIND(")",P29)-(FIND("male,",P29)+6)))))</f>
        <v>fi_sfp01</v>
      </c>
      <c r="M29" s="136" t="str">
        <f>IF(I29="","",(MID(I29,(SEARCH("^^",SUBSTITUTE(I29," ","^^",LEN(I29)-LEN(SUBSTITUTE(I29," ","")))))+1,99)&amp;"_"&amp;LEFT(I29,FIND(" ",I29)-1)&amp;"_"&amp;J29))</f>
        <v>Wallin_Stefan_1967</v>
      </c>
      <c r="O29" s="127"/>
      <c r="P29" s="219" t="s">
        <v>753</v>
      </c>
      <c r="Q29" s="128">
        <f>IF(U29="","",Q$3)</f>
        <v>42153</v>
      </c>
      <c r="R29" s="129" t="str">
        <f>IF(U29="","",Q$1)</f>
        <v>Stubb I</v>
      </c>
      <c r="S29" s="130">
        <f>IF(U29="","",Q$2)</f>
        <v>41814</v>
      </c>
      <c r="T29" s="130">
        <f>IF(U29="","",Q$3)</f>
        <v>42153</v>
      </c>
      <c r="U29" s="132" t="str">
        <f>IF(AB29="","",IF(ISNUMBER(SEARCH(":",AB29)),MID(AB29,FIND(":",AB29)+2,FIND("(",AB29)-FIND(":",AB29)-3),LEFT(AB29,FIND("(",AB29)-2)))</f>
        <v>Carl Haglund</v>
      </c>
      <c r="V29" s="133" t="str">
        <f>IF(AB29="","",MID(AB29,FIND("(",AB29)+1,4))</f>
        <v>1979</v>
      </c>
      <c r="W29" s="134" t="str">
        <f>IF(ISNUMBER(SEARCH("*female*",AB29)),"female",IF(ISNUMBER(SEARCH("*male*",AB29)),"male",""))</f>
        <v>male</v>
      </c>
      <c r="X29" s="135" t="s">
        <v>295</v>
      </c>
      <c r="Y29" s="136" t="str">
        <f>IF(U29="","",(MID(U29,(SEARCH("^^",SUBSTITUTE(U29," ","^^",LEN(U29)-LEN(SUBSTITUTE(U29," ","")))))+1,99)&amp;"_"&amp;LEFT(U29,FIND(" ",U29)-1)&amp;"_"&amp;V29))</f>
        <v>Haglund_Carl_1979</v>
      </c>
      <c r="AA29" s="127"/>
      <c r="AB29" s="127" t="s">
        <v>880</v>
      </c>
      <c r="AC29" s="128">
        <f>IF(AG29="","",AC$3)</f>
        <v>43622</v>
      </c>
      <c r="AD29" s="129" t="str">
        <f>IF(AG29="","",AC$1)</f>
        <v>Sipilä I</v>
      </c>
      <c r="AE29" s="130">
        <f>IF(AG29="","",AC$2)</f>
        <v>42153</v>
      </c>
      <c r="AF29" s="130">
        <f>IF(AG29="","",AC$3)</f>
        <v>43622</v>
      </c>
      <c r="AG29" s="132" t="str">
        <f>IF(AN29="","",IF(ISNUMBER(SEARCH(":",AN29)),MID(AN29,FIND(":",AN29)+2,FIND("(",AN29)-FIND(":",AN29)-3),LEFT(AN29,FIND("(",AN29)-2)))</f>
        <v>Jussi Niinistö</v>
      </c>
      <c r="AH29" s="133" t="str">
        <f>IF(AN29="","",MID(AN29,FIND("(",AN29)+1,4))</f>
        <v>1970</v>
      </c>
      <c r="AI29" s="134" t="str">
        <f>IF(ISNUMBER(SEARCH("*female*",AN29)),"female",IF(ISNUMBER(SEARCH("*male*",AN29)),"male",""))</f>
        <v>male</v>
      </c>
      <c r="AJ29" s="135" t="str">
        <f>IF(AN29="","",IF(ISERROR(MID(AN29,FIND("male,",AN29)+6,(FIND(")",AN29)-(FIND("male,",AN29)+6))))=TRUE,"missing/error",MID(AN29,FIND("male,",AN29)+6,(FIND(")",AN29)-(FIND("male,",AN29)+6)))))</f>
        <v>fi_ps01</v>
      </c>
      <c r="AK29" s="136" t="str">
        <f>IF(AG29="","",(MID(AG29,(SEARCH("^^",SUBSTITUTE(AG29," ","^^",LEN(AG29)-LEN(SUBSTITUTE(AG29," ","")))))+1,99)&amp;"_"&amp;LEFT(AG29,FIND(" ",AG29)-1)&amp;"_"&amp;AH29))</f>
        <v>Niinistö_Jussi_1970</v>
      </c>
      <c r="AM29" s="127"/>
      <c r="AN29" s="127" t="s">
        <v>953</v>
      </c>
      <c r="AO29" s="128">
        <f>IF(AS29="","",AO$3)</f>
        <v>43809</v>
      </c>
      <c r="AP29" s="129" t="str">
        <f>IF(AS29="","",AO$1)</f>
        <v>Rinne I</v>
      </c>
      <c r="AQ29" s="130">
        <f>IF(AS29="","",AO$2)</f>
        <v>43622</v>
      </c>
      <c r="AR29" s="130">
        <f>IF(AS29="","",AO$3)</f>
        <v>43809</v>
      </c>
      <c r="AS29" s="132" t="str">
        <f>IF(AZ29="","",IF(ISNUMBER(SEARCH(":",AZ29)),MID(AZ29,FIND(":",AZ29)+2,FIND("(",AZ29)-FIND(":",AZ29)-3),LEFT(AZ29,FIND("(",AZ29)-2)))</f>
        <v>Antti Kaikkonen</v>
      </c>
      <c r="AT29" s="133" t="str">
        <f>IF(AZ29="","",MID(AZ29,FIND("(",AZ29)+1,4))</f>
        <v>1974</v>
      </c>
      <c r="AU29" s="134" t="str">
        <f>IF(ISNUMBER(SEARCH("*female*",AZ29)),"female",IF(ISNUMBER(SEARCH("*male*",AZ29)),"male",""))</f>
        <v>male</v>
      </c>
      <c r="AV29" s="135" t="str">
        <f>IF(AZ29="","",IF(ISERROR(MID(AZ29,FIND("male,",AZ29)+6,(FIND(")",AZ29)-(FIND("male,",AZ29)+6))))=TRUE,"missing/error",MID(AZ29,FIND("male,",AZ29)+6,(FIND(")",AZ29)-(FIND("male,",AZ29)+6)))))</f>
        <v>fi_kesk01</v>
      </c>
      <c r="AW29" s="136" t="str">
        <f>IF(AS29="","",(MID(AS29,(SEARCH("^^",SUBSTITUTE(AS29," ","^^",LEN(AS29)-LEN(SUBSTITUTE(AS29," ","")))))+1,99)&amp;"_"&amp;LEFT(AS29,FIND(" ",AS29)-1)&amp;"_"&amp;AT29))</f>
        <v>Kaikkonen_Antti_1974</v>
      </c>
      <c r="AX29" s="76"/>
      <c r="AY29" s="127"/>
      <c r="AZ29" s="127" t="s">
        <v>1061</v>
      </c>
      <c r="BA29" s="128">
        <f>IF(BE29="","",BA$3)</f>
        <v>43830</v>
      </c>
      <c r="BB29" s="129" t="str">
        <f>IF(BE29="","",BA$1)</f>
        <v>Marin I</v>
      </c>
      <c r="BC29" s="130">
        <f>IF(BE29="","",BA$2)</f>
        <v>43809</v>
      </c>
      <c r="BD29" s="130">
        <f>IF(BE29="","",BA$3)</f>
        <v>43830</v>
      </c>
      <c r="BE29" s="132" t="str">
        <f>IF(BL29="","",IF(ISNUMBER(SEARCH(":",BL29)),MID(BL29,FIND(":",BL29)+2,FIND("(",BL29)-FIND(":",BL29)-3),LEFT(BL29,FIND("(",BL29)-2)))</f>
        <v>Antti Kaikkonen</v>
      </c>
      <c r="BF29" s="133" t="str">
        <f>IF(BL29="","",MID(BL29,FIND("(",BL29)+1,4))</f>
        <v>1974</v>
      </c>
      <c r="BG29" s="134" t="str">
        <f>IF(ISNUMBER(SEARCH("*female*",BL29)),"female",IF(ISNUMBER(SEARCH("*male*",BL29)),"male",""))</f>
        <v>male</v>
      </c>
      <c r="BH29" s="135" t="str">
        <f>IF(BL29="","",IF(ISERROR(MID(BL29,FIND("male,",BL29)+6,(FIND(")",BL29)-(FIND("male,",BL29)+6))))=TRUE,"missing/error",MID(BL29,FIND("male,",BL29)+6,(FIND(")",BL29)-(FIND("male,",BL29)+6)))))</f>
        <v>fi_kesk01</v>
      </c>
      <c r="BI29" s="136" t="str">
        <f>IF(BE29="","",(MID(BE29,(SEARCH("^^",SUBSTITUTE(BE29," ","^^",LEN(BE29)-LEN(SUBSTITUTE(BE29," ","")))))+1,99)&amp;"_"&amp;LEFT(BE29,FIND(" ",BE29)-1)&amp;"_"&amp;BF29))</f>
        <v>Kaikkonen_Antti_1974</v>
      </c>
      <c r="BJ29" s="76"/>
      <c r="BK29" s="127"/>
      <c r="BL29" s="127" t="s">
        <v>1061</v>
      </c>
      <c r="BM29" s="128" t="str">
        <f>IF(BQ29="","",BM$3)</f>
        <v/>
      </c>
      <c r="BN29" s="129" t="str">
        <f>IF(BQ29="","",BM$1)</f>
        <v/>
      </c>
      <c r="BO29" s="130" t="str">
        <f>IF(BQ29="","",BM$2)</f>
        <v/>
      </c>
      <c r="BP29" s="130" t="str">
        <f>IF(BQ29="","",BM$3)</f>
        <v/>
      </c>
      <c r="BQ29" s="132" t="str">
        <f>IF(BX29="","",IF(ISNUMBER(SEARCH(":",BX29)),MID(BX29,FIND(":",BX29)+2,FIND("(",BX29)-FIND(":",BX29)-3),LEFT(BX29,FIND("(",BX29)-2)))</f>
        <v/>
      </c>
      <c r="BR29" s="133" t="str">
        <f>IF(BX29="","",MID(BX29,FIND("(",BX29)+1,4))</f>
        <v/>
      </c>
      <c r="BS29" s="134" t="str">
        <f>IF(ISNUMBER(SEARCH("*female*",BX29)),"female",IF(ISNUMBER(SEARCH("*male*",BX29)),"male",""))</f>
        <v/>
      </c>
      <c r="BT29" s="135" t="str">
        <f>IF(BX29="","",IF(ISERROR(MID(BX29,FIND("male,",BX29)+6,(FIND(")",BX29)-(FIND("male,",BX29)+6))))=TRUE,"missing/error",MID(BX29,FIND("male,",BX29)+6,(FIND(")",BX29)-(FIND("male,",BX29)+6)))))</f>
        <v/>
      </c>
      <c r="BU29" s="136" t="str">
        <f>IF(BQ29="","",(MID(BQ29,(SEARCH("^^",SUBSTITUTE(BQ29," ","^^",LEN(BQ29)-LEN(SUBSTITUTE(BQ29," ","")))))+1,99)&amp;"_"&amp;LEFT(BQ29,FIND(" ",BQ29)-1)&amp;"_"&amp;BR29))</f>
        <v/>
      </c>
      <c r="BV29" s="76"/>
      <c r="BW29" s="127"/>
      <c r="BX29" s="127"/>
      <c r="BY29" s="128" t="str">
        <f>IF(CC29="","",BY$3)</f>
        <v/>
      </c>
      <c r="BZ29" s="129" t="str">
        <f>IF(CC29="","",BY$1)</f>
        <v/>
      </c>
      <c r="CA29" s="130" t="str">
        <f>IF(CC29="","",BY$2)</f>
        <v/>
      </c>
      <c r="CB29" s="130" t="str">
        <f>IF(CC29="","",BY$3)</f>
        <v/>
      </c>
      <c r="CC29" s="132" t="str">
        <f>IF(CJ29="","",IF(ISNUMBER(SEARCH(":",CJ29)),MID(CJ29,FIND(":",CJ29)+2,FIND("(",CJ29)-FIND(":",CJ29)-3),LEFT(CJ29,FIND("(",CJ29)-2)))</f>
        <v/>
      </c>
      <c r="CD29" s="133" t="str">
        <f>IF(CJ29="","",MID(CJ29,FIND("(",CJ29)+1,4))</f>
        <v/>
      </c>
      <c r="CE29" s="134" t="str">
        <f>IF(ISNUMBER(SEARCH("*female*",CJ29)),"female",IF(ISNUMBER(SEARCH("*male*",CJ29)),"male",""))</f>
        <v/>
      </c>
      <c r="CF29" s="135" t="str">
        <f>IF(CJ29="","",IF(ISERROR(MID(CJ29,FIND("male,",CJ29)+6,(FIND(")",CJ29)-(FIND("male,",CJ29)+6))))=TRUE,"missing/error",MID(CJ29,FIND("male,",CJ29)+6,(FIND(")",CJ29)-(FIND("male,",CJ29)+6)))))</f>
        <v/>
      </c>
      <c r="CG29" s="136" t="str">
        <f>IF(CC29="","",(MID(CC29,(SEARCH("^^",SUBSTITUTE(CC29," ","^^",LEN(CC29)-LEN(SUBSTITUTE(CC29," ","")))))+1,99)&amp;"_"&amp;LEFT(CC29,FIND(" ",CC29)-1)&amp;"_"&amp;CD29))</f>
        <v/>
      </c>
      <c r="CH29" s="76"/>
      <c r="CI29" s="127"/>
      <c r="CJ29" s="127"/>
      <c r="CK29" s="128" t="str">
        <f>IF(CO29="","",CK$3)</f>
        <v/>
      </c>
      <c r="CL29" s="129" t="str">
        <f>IF(CO29="","",CK$1)</f>
        <v/>
      </c>
      <c r="CM29" s="130" t="str">
        <f>IF(CO29="","",CK$2)</f>
        <v/>
      </c>
      <c r="CN29" s="130" t="str">
        <f>IF(CO29="","",CK$3)</f>
        <v/>
      </c>
      <c r="CO29" s="132" t="str">
        <f>IF(CV29="","",IF(ISNUMBER(SEARCH(":",CV29)),MID(CV29,FIND(":",CV29)+2,FIND("(",CV29)-FIND(":",CV29)-3),LEFT(CV29,FIND("(",CV29)-2)))</f>
        <v/>
      </c>
      <c r="CP29" s="133" t="str">
        <f>IF(CV29="","",MID(CV29,FIND("(",CV29)+1,4))</f>
        <v/>
      </c>
      <c r="CQ29" s="134" t="str">
        <f>IF(ISNUMBER(SEARCH("*female*",CV29)),"female",IF(ISNUMBER(SEARCH("*male*",CV29)),"male",""))</f>
        <v/>
      </c>
      <c r="CR29" s="135" t="str">
        <f>IF(CV29="","",IF(ISERROR(MID(CV29,FIND("male,",CV29)+6,(FIND(")",CV29)-(FIND("male,",CV29)+6))))=TRUE,"missing/error",MID(CV29,FIND("male,",CV29)+6,(FIND(")",CV29)-(FIND("male,",CV29)+6)))))</f>
        <v/>
      </c>
      <c r="CS29" s="136" t="str">
        <f>IF(CO29="","",(MID(CO29,(SEARCH("^^",SUBSTITUTE(CO29," ","^^",LEN(CO29)-LEN(SUBSTITUTE(CO29," ","")))))+1,99)&amp;"_"&amp;LEFT(CO29,FIND(" ",CO29)-1)&amp;"_"&amp;CP29))</f>
        <v/>
      </c>
      <c r="CT29" s="76"/>
      <c r="CU29" s="127"/>
      <c r="CV29" s="127"/>
      <c r="CW29" s="128" t="str">
        <f>IF(DA29="","",CW$3)</f>
        <v/>
      </c>
      <c r="CX29" s="129" t="str">
        <f>IF(DA29="","",CW$1)</f>
        <v/>
      </c>
      <c r="CY29" s="130" t="str">
        <f>IF(DA29="","",CW$2)</f>
        <v/>
      </c>
      <c r="CZ29" s="130" t="str">
        <f>IF(DA29="","",CW$3)</f>
        <v/>
      </c>
      <c r="DA29" s="132" t="str">
        <f>IF(DH29="","",IF(ISNUMBER(SEARCH(":",DH29)),MID(DH29,FIND(":",DH29)+2,FIND("(",DH29)-FIND(":",DH29)-3),LEFT(DH29,FIND("(",DH29)-2)))</f>
        <v/>
      </c>
      <c r="DB29" s="133" t="str">
        <f>IF(DH29="","",MID(DH29,FIND("(",DH29)+1,4))</f>
        <v/>
      </c>
      <c r="DC29" s="134" t="str">
        <f>IF(ISNUMBER(SEARCH("*female*",DH29)),"female",IF(ISNUMBER(SEARCH("*male*",DH29)),"male",""))</f>
        <v/>
      </c>
      <c r="DD29" s="135" t="str">
        <f>IF(DH29="","",IF(ISERROR(MID(DH29,FIND("male,",DH29)+6,(FIND(")",DH29)-(FIND("male,",DH29)+6))))=TRUE,"missing/error",MID(DH29,FIND("male,",DH29)+6,(FIND(")",DH29)-(FIND("male,",DH29)+6)))))</f>
        <v/>
      </c>
      <c r="DE29" s="136" t="str">
        <f>IF(DA29="","",(MID(DA29,(SEARCH("^^",SUBSTITUTE(DA29," ","^^",LEN(DA29)-LEN(SUBSTITUTE(DA29," ","")))))+1,99)&amp;"_"&amp;LEFT(DA29,FIND(" ",DA29)-1)&amp;"_"&amp;DB29))</f>
        <v/>
      </c>
      <c r="DF29" s="76"/>
      <c r="DG29" s="127"/>
      <c r="DH29" s="127"/>
      <c r="DI29" s="128" t="str">
        <f>IF(DM29="","",DI$3)</f>
        <v/>
      </c>
      <c r="DJ29" s="129" t="str">
        <f>IF(DM29="","",DI$1)</f>
        <v/>
      </c>
      <c r="DK29" s="130" t="str">
        <f>IF(DM29="","",DI$2)</f>
        <v/>
      </c>
      <c r="DL29" s="130" t="str">
        <f>IF(DM29="","",DI$3)</f>
        <v/>
      </c>
      <c r="DM29" s="132" t="str">
        <f>IF(DT29="","",IF(ISNUMBER(SEARCH(":",DT29)),MID(DT29,FIND(":",DT29)+2,FIND("(",DT29)-FIND(":",DT29)-3),LEFT(DT29,FIND("(",DT29)-2)))</f>
        <v/>
      </c>
      <c r="DN29" s="133" t="str">
        <f>IF(DT29="","",MID(DT29,FIND("(",DT29)+1,4))</f>
        <v/>
      </c>
      <c r="DO29" s="134" t="str">
        <f>IF(ISNUMBER(SEARCH("*female*",DT29)),"female",IF(ISNUMBER(SEARCH("*male*",DT29)),"male",""))</f>
        <v/>
      </c>
      <c r="DP29" s="135" t="str">
        <f>IF(DT29="","",IF(ISERROR(MID(DT29,FIND("male,",DT29)+6,(FIND(")",DT29)-(FIND("male,",DT29)+6))))=TRUE,"missing/error",MID(DT29,FIND("male,",DT29)+6,(FIND(")",DT29)-(FIND("male,",DT29)+6)))))</f>
        <v/>
      </c>
      <c r="DQ29" s="136" t="str">
        <f>IF(DM29="","",(MID(DM29,(SEARCH("^^",SUBSTITUTE(DM29," ","^^",LEN(DM29)-LEN(SUBSTITUTE(DM29," ","")))))+1,99)&amp;"_"&amp;LEFT(DM29,FIND(" ",DM29)-1)&amp;"_"&amp;DN29))</f>
        <v/>
      </c>
      <c r="DR29" s="76"/>
      <c r="DS29" s="127"/>
      <c r="DT29" s="127"/>
      <c r="DU29" s="128" t="str">
        <f>IF(DY29="","",DU$3)</f>
        <v/>
      </c>
      <c r="DV29" s="129" t="str">
        <f>IF(DY29="","",DU$1)</f>
        <v/>
      </c>
      <c r="DW29" s="130" t="str">
        <f>IF(DY29="","",DU$2)</f>
        <v/>
      </c>
      <c r="DX29" s="130" t="str">
        <f>IF(DY29="","",DU$3)</f>
        <v/>
      </c>
      <c r="DY29" s="132" t="str">
        <f>IF(EF29="","",IF(ISNUMBER(SEARCH(":",EF29)),MID(EF29,FIND(":",EF29)+2,FIND("(",EF29)-FIND(":",EF29)-3),LEFT(EF29,FIND("(",EF29)-2)))</f>
        <v/>
      </c>
      <c r="DZ29" s="133" t="str">
        <f>IF(EF29="","",MID(EF29,FIND("(",EF29)+1,4))</f>
        <v/>
      </c>
      <c r="EA29" s="134" t="str">
        <f>IF(ISNUMBER(SEARCH("*female*",EF29)),"female",IF(ISNUMBER(SEARCH("*male*",EF29)),"male",""))</f>
        <v/>
      </c>
      <c r="EB29" s="135" t="str">
        <f>IF(EF29="","",IF(ISERROR(MID(EF29,FIND("male,",EF29)+6,(FIND(")",EF29)-(FIND("male,",EF29)+6))))=TRUE,"missing/error",MID(EF29,FIND("male,",EF29)+6,(FIND(")",EF29)-(FIND("male,",EF29)+6)))))</f>
        <v/>
      </c>
      <c r="EC29" s="136" t="str">
        <f>IF(DY29="","",(MID(DY29,(SEARCH("^^",SUBSTITUTE(DY29," ","^^",LEN(DY29)-LEN(SUBSTITUTE(DY29," ","")))))+1,99)&amp;"_"&amp;LEFT(DY29,FIND(" ",DY29)-1)&amp;"_"&amp;DZ29))</f>
        <v/>
      </c>
      <c r="ED29" s="76"/>
      <c r="EE29" s="127"/>
      <c r="EF29" s="127"/>
      <c r="EG29" s="128" t="str">
        <f>IF(EK29="","",EG$3)</f>
        <v/>
      </c>
      <c r="EH29" s="129" t="str">
        <f>IF(EK29="","",EG$1)</f>
        <v/>
      </c>
      <c r="EI29" s="130" t="str">
        <f>IF(EK29="","",EG$2)</f>
        <v/>
      </c>
      <c r="EJ29" s="130" t="str">
        <f>IF(EK29="","",EG$3)</f>
        <v/>
      </c>
      <c r="EK29" s="132" t="str">
        <f>IF(ER29="","",IF(ISNUMBER(SEARCH(":",ER29)),MID(ER29,FIND(":",ER29)+2,FIND("(",ER29)-FIND(":",ER29)-3),LEFT(ER29,FIND("(",ER29)-2)))</f>
        <v/>
      </c>
      <c r="EL29" s="133" t="str">
        <f>IF(ER29="","",MID(ER29,FIND("(",ER29)+1,4))</f>
        <v/>
      </c>
      <c r="EM29" s="134" t="str">
        <f>IF(ISNUMBER(SEARCH("*female*",ER29)),"female",IF(ISNUMBER(SEARCH("*male*",ER29)),"male",""))</f>
        <v/>
      </c>
      <c r="EN29" s="135" t="str">
        <f>IF(ER29="","",IF(ISERROR(MID(ER29,FIND("male,",ER29)+6,(FIND(")",ER29)-(FIND("male,",ER29)+6))))=TRUE,"missing/error",MID(ER29,FIND("male,",ER29)+6,(FIND(")",ER29)-(FIND("male,",ER29)+6)))))</f>
        <v/>
      </c>
      <c r="EO29" s="136" t="str">
        <f>IF(EK29="","",(MID(EK29,(SEARCH("^^",SUBSTITUTE(EK29," ","^^",LEN(EK29)-LEN(SUBSTITUTE(EK29," ","")))))+1,99)&amp;"_"&amp;LEFT(EK29,FIND(" ",EK29)-1)&amp;"_"&amp;EL29))</f>
        <v/>
      </c>
      <c r="EP29" s="76"/>
      <c r="EQ29" s="127"/>
      <c r="ER29" s="127"/>
      <c r="ES29" s="128" t="str">
        <f>IF(EW29="","",ES$3)</f>
        <v/>
      </c>
      <c r="ET29" s="129" t="str">
        <f>IF(EW29="","",ES$1)</f>
        <v/>
      </c>
      <c r="EU29" s="130" t="str">
        <f>IF(EW29="","",ES$2)</f>
        <v/>
      </c>
      <c r="EV29" s="130" t="str">
        <f>IF(EW29="","",ES$3)</f>
        <v/>
      </c>
      <c r="EW29" s="132" t="str">
        <f>IF(FD29="","",IF(ISNUMBER(SEARCH(":",FD29)),MID(FD29,FIND(":",FD29)+2,FIND("(",FD29)-FIND(":",FD29)-3),LEFT(FD29,FIND("(",FD29)-2)))</f>
        <v/>
      </c>
      <c r="EX29" s="133" t="str">
        <f>IF(FD29="","",MID(FD29,FIND("(",FD29)+1,4))</f>
        <v/>
      </c>
      <c r="EY29" s="134" t="str">
        <f>IF(ISNUMBER(SEARCH("*female*",FD29)),"female",IF(ISNUMBER(SEARCH("*male*",FD29)),"male",""))</f>
        <v/>
      </c>
      <c r="EZ29" s="135" t="str">
        <f>IF(FD29="","",IF(ISERROR(MID(FD29,FIND("male,",FD29)+6,(FIND(")",FD29)-(FIND("male,",FD29)+6))))=TRUE,"missing/error",MID(FD29,FIND("male,",FD29)+6,(FIND(")",FD29)-(FIND("male,",FD29)+6)))))</f>
        <v/>
      </c>
      <c r="FA29" s="136" t="str">
        <f>IF(EW29="","",(MID(EW29,(SEARCH("^^",SUBSTITUTE(EW29," ","^^",LEN(EW29)-LEN(SUBSTITUTE(EW29," ","")))))+1,99)&amp;"_"&amp;LEFT(EW29,FIND(" ",EW29)-1)&amp;"_"&amp;EX29))</f>
        <v/>
      </c>
      <c r="FB29" s="76"/>
      <c r="FC29" s="127"/>
      <c r="FD29" s="127"/>
      <c r="FE29" s="128" t="str">
        <f>IF(FI29="","",FE$3)</f>
        <v/>
      </c>
      <c r="FF29" s="129" t="str">
        <f>IF(FI29="","",FE$1)</f>
        <v/>
      </c>
      <c r="FG29" s="130" t="str">
        <f>IF(FI29="","",FE$2)</f>
        <v/>
      </c>
      <c r="FH29" s="130" t="str">
        <f>IF(FI29="","",FE$3)</f>
        <v/>
      </c>
      <c r="FI29" s="132" t="str">
        <f>IF(FP29="","",IF(ISNUMBER(SEARCH(":",FP29)),MID(FP29,FIND(":",FP29)+2,FIND("(",FP29)-FIND(":",FP29)-3),LEFT(FP29,FIND("(",FP29)-2)))</f>
        <v/>
      </c>
      <c r="FJ29" s="133" t="str">
        <f>IF(FP29="","",MID(FP29,FIND("(",FP29)+1,4))</f>
        <v/>
      </c>
      <c r="FK29" s="134" t="str">
        <f>IF(ISNUMBER(SEARCH("*female*",FP29)),"female",IF(ISNUMBER(SEARCH("*male*",FP29)),"male",""))</f>
        <v/>
      </c>
      <c r="FL29" s="135" t="str">
        <f>IF(FP29="","",IF(ISERROR(MID(FP29,FIND("male,",FP29)+6,(FIND(")",FP29)-(FIND("male,",FP29)+6))))=TRUE,"missing/error",MID(FP29,FIND("male,",FP29)+6,(FIND(")",FP29)-(FIND("male,",FP29)+6)))))</f>
        <v/>
      </c>
      <c r="FM29" s="136" t="str">
        <f>IF(FI29="","",(MID(FI29,(SEARCH("^^",SUBSTITUTE(FI29," ","^^",LEN(FI29)-LEN(SUBSTITUTE(FI29," ","")))))+1,99)&amp;"_"&amp;LEFT(FI29,FIND(" ",FI29)-1)&amp;"_"&amp;FJ29))</f>
        <v/>
      </c>
      <c r="FN29" s="76"/>
      <c r="FO29" s="127"/>
      <c r="FP29" s="127"/>
      <c r="FQ29" s="128" t="str">
        <f>IF(FU29="","",#REF!)</f>
        <v/>
      </c>
      <c r="FR29" s="129" t="str">
        <f>IF(FU29="","",FQ$1)</f>
        <v/>
      </c>
      <c r="FS29" s="130" t="str">
        <f>IF(FU29="","",FQ$2)</f>
        <v/>
      </c>
      <c r="FT29" s="130" t="str">
        <f>IF(FU29="","",FQ$3)</f>
        <v/>
      </c>
      <c r="FU29" s="132" t="str">
        <f>IF(GB29="","",IF(ISNUMBER(SEARCH(":",GB29)),MID(GB29,FIND(":",GB29)+2,FIND("(",GB29)-FIND(":",GB29)-3),LEFT(GB29,FIND("(",GB29)-2)))</f>
        <v/>
      </c>
      <c r="FV29" s="133" t="str">
        <f>IF(GB29="","",MID(GB29,FIND("(",GB29)+1,4))</f>
        <v/>
      </c>
      <c r="FW29" s="134" t="str">
        <f>IF(ISNUMBER(SEARCH("*female*",GB29)),"female",IF(ISNUMBER(SEARCH("*male*",GB29)),"male",""))</f>
        <v/>
      </c>
      <c r="FX29" s="135" t="str">
        <f>IF(GB29="","",IF(ISERROR(MID(GB29,FIND("male,",GB29)+6,(FIND(")",GB29)-(FIND("male,",GB29)+6))))=TRUE,"missing/error",MID(GB29,FIND("male,",GB29)+6,(FIND(")",GB29)-(FIND("male,",GB29)+6)))))</f>
        <v/>
      </c>
      <c r="FY29" s="136" t="str">
        <f>IF(FU29="","",(MID(FU29,(SEARCH("^^",SUBSTITUTE(FU29," ","^^",LEN(FU29)-LEN(SUBSTITUTE(FU29," ","")))))+1,99)&amp;"_"&amp;LEFT(FU29,FIND(" ",FU29)-1)&amp;"_"&amp;FV29))</f>
        <v/>
      </c>
      <c r="FZ29" s="76"/>
      <c r="GA29" s="127"/>
      <c r="GB29" s="127"/>
      <c r="GC29" s="128" t="str">
        <f>IF(GG29="","",GC$3)</f>
        <v/>
      </c>
      <c r="GD29" s="129" t="str">
        <f>IF(GG29="","",GC$1)</f>
        <v/>
      </c>
      <c r="GE29" s="130" t="str">
        <f>IF(GG29="","",GC$2)</f>
        <v/>
      </c>
      <c r="GF29" s="130" t="str">
        <f>IF(GG29="","",GC$3)</f>
        <v/>
      </c>
      <c r="GG29" s="132" t="str">
        <f>IF(GN29="","",IF(ISNUMBER(SEARCH(":",GN29)),MID(GN29,FIND(":",GN29)+2,FIND("(",GN29)-FIND(":",GN29)-3),LEFT(GN29,FIND("(",GN29)-2)))</f>
        <v/>
      </c>
      <c r="GH29" s="133" t="str">
        <f>IF(GN29="","",MID(GN29,FIND("(",GN29)+1,4))</f>
        <v/>
      </c>
      <c r="GI29" s="134" t="str">
        <f>IF(ISNUMBER(SEARCH("*female*",GN29)),"female",IF(ISNUMBER(SEARCH("*male*",GN29)),"male",""))</f>
        <v/>
      </c>
      <c r="GJ29" s="135" t="str">
        <f>IF(GN29="","",IF(ISERROR(MID(GN29,FIND("male,",GN29)+6,(FIND(")",GN29)-(FIND("male,",GN29)+6))))=TRUE,"missing/error",MID(GN29,FIND("male,",GN29)+6,(FIND(")",GN29)-(FIND("male,",GN29)+6)))))</f>
        <v/>
      </c>
      <c r="GK29" s="136" t="str">
        <f>IF(GG29="","",(MID(GG29,(SEARCH("^^",SUBSTITUTE(GG29," ","^^",LEN(GG29)-LEN(SUBSTITUTE(GG29," ","")))))+1,99)&amp;"_"&amp;LEFT(GG29,FIND(" ",GG29)-1)&amp;"_"&amp;GH29))</f>
        <v/>
      </c>
      <c r="GL29" s="76"/>
      <c r="GM29" s="127"/>
      <c r="GN29" s="127" t="s">
        <v>287</v>
      </c>
      <c r="GO29" s="128" t="str">
        <f>IF(GS29="","",GO$3)</f>
        <v/>
      </c>
      <c r="GP29" s="129" t="str">
        <f>IF(GS29="","",GO$1)</f>
        <v/>
      </c>
      <c r="GQ29" s="130" t="str">
        <f>IF(GS29="","",GO$2)</f>
        <v/>
      </c>
      <c r="GR29" s="130" t="str">
        <f>IF(GS29="","",GO$3)</f>
        <v/>
      </c>
      <c r="GS29" s="132" t="str">
        <f>IF(GZ29="","",IF(ISNUMBER(SEARCH(":",GZ29)),MID(GZ29,FIND(":",GZ29)+2,FIND("(",GZ29)-FIND(":",GZ29)-3),LEFT(GZ29,FIND("(",GZ29)-2)))</f>
        <v/>
      </c>
      <c r="GT29" s="133" t="str">
        <f>IF(GZ29="","",MID(GZ29,FIND("(",GZ29)+1,4))</f>
        <v/>
      </c>
      <c r="GU29" s="134" t="str">
        <f>IF(ISNUMBER(SEARCH("*female*",GZ29)),"female",IF(ISNUMBER(SEARCH("*male*",GZ29)),"male",""))</f>
        <v/>
      </c>
      <c r="GV29" s="135" t="str">
        <f>IF(GZ29="","",IF(ISERROR(MID(GZ29,FIND("male,",GZ29)+6,(FIND(")",GZ29)-(FIND("male,",GZ29)+6))))=TRUE,"missing/error",MID(GZ29,FIND("male,",GZ29)+6,(FIND(")",GZ29)-(FIND("male,",GZ29)+6)))))</f>
        <v/>
      </c>
      <c r="GW29" s="136" t="str">
        <f>IF(GS29="","",(MID(GS29,(SEARCH("^^",SUBSTITUTE(GS29," ","^^",LEN(GS29)-LEN(SUBSTITUTE(GS29," ","")))))+1,99)&amp;"_"&amp;LEFT(GS29,FIND(" ",GS29)-1)&amp;"_"&amp;GT29))</f>
        <v/>
      </c>
      <c r="GX29" s="76"/>
      <c r="GY29" s="127"/>
      <c r="GZ29" s="127"/>
      <c r="HA29" s="128" t="str">
        <f>IF(HE29="","",HA$3)</f>
        <v/>
      </c>
      <c r="HB29" s="129" t="str">
        <f>IF(HE29="","",HA$1)</f>
        <v/>
      </c>
      <c r="HC29" s="130" t="str">
        <f>IF(HE29="","",HA$2)</f>
        <v/>
      </c>
      <c r="HD29" s="130" t="str">
        <f>IF(HE29="","",HA$3)</f>
        <v/>
      </c>
      <c r="HE29" s="132" t="str">
        <f>IF(HL29="","",IF(ISNUMBER(SEARCH(":",HL29)),MID(HL29,FIND(":",HL29)+2,FIND("(",HL29)-FIND(":",HL29)-3),LEFT(HL29,FIND("(",HL29)-2)))</f>
        <v/>
      </c>
      <c r="HF29" s="133" t="str">
        <f>IF(HL29="","",MID(HL29,FIND("(",HL29)+1,4))</f>
        <v/>
      </c>
      <c r="HG29" s="134" t="str">
        <f>IF(ISNUMBER(SEARCH("*female*",HL29)),"female",IF(ISNUMBER(SEARCH("*male*",HL29)),"male",""))</f>
        <v/>
      </c>
      <c r="HH29" s="135" t="str">
        <f>IF(HL29="","",IF(ISERROR(MID(HL29,FIND("male,",HL29)+6,(FIND(")",HL29)-(FIND("male,",HL29)+6))))=TRUE,"missing/error",MID(HL29,FIND("male,",HL29)+6,(FIND(")",HL29)-(FIND("male,",HL29)+6)))))</f>
        <v/>
      </c>
      <c r="HI29" s="136" t="str">
        <f>IF(HE29="","",(MID(HE29,(SEARCH("^^",SUBSTITUTE(HE29," ","^^",LEN(HE29)-LEN(SUBSTITUTE(HE29," ","")))))+1,99)&amp;"_"&amp;LEFT(HE29,FIND(" ",HE29)-1)&amp;"_"&amp;HF29))</f>
        <v/>
      </c>
      <c r="HJ29" s="76"/>
      <c r="HK29" s="127"/>
      <c r="HL29" s="127" t="s">
        <v>287</v>
      </c>
      <c r="HM29" s="128" t="str">
        <f>IF(HQ29="","",HM$3)</f>
        <v/>
      </c>
      <c r="HN29" s="129" t="str">
        <f>IF(HQ29="","",HM$1)</f>
        <v/>
      </c>
      <c r="HO29" s="130" t="str">
        <f>IF(HQ29="","",HM$2)</f>
        <v/>
      </c>
      <c r="HP29" s="130" t="str">
        <f>IF(HQ29="","",HM$3)</f>
        <v/>
      </c>
      <c r="HQ29" s="132" t="str">
        <f>IF(HX29="","",IF(ISNUMBER(SEARCH(":",HX29)),MID(HX29,FIND(":",HX29)+2,FIND("(",HX29)-FIND(":",HX29)-3),LEFT(HX29,FIND("(",HX29)-2)))</f>
        <v/>
      </c>
      <c r="HR29" s="133" t="str">
        <f>IF(HX29="","",MID(HX29,FIND("(",HX29)+1,4))</f>
        <v/>
      </c>
      <c r="HS29" s="134" t="str">
        <f>IF(ISNUMBER(SEARCH("*female*",HX29)),"female",IF(ISNUMBER(SEARCH("*male*",HX29)),"male",""))</f>
        <v/>
      </c>
      <c r="HT29" s="135" t="str">
        <f>IF(HX29="","",IF(ISERROR(MID(HX29,FIND("male,",HX29)+6,(FIND(")",HX29)-(FIND("male,",HX29)+6))))=TRUE,"missing/error",MID(HX29,FIND("male,",HX29)+6,(FIND(")",HX29)-(FIND("male,",HX29)+6)))))</f>
        <v/>
      </c>
      <c r="HU29" s="136" t="str">
        <f>IF(HQ29="","",(MID(HQ29,(SEARCH("^^",SUBSTITUTE(HQ29," ","^^",LEN(HQ29)-LEN(SUBSTITUTE(HQ29," ","")))))+1,99)&amp;"_"&amp;LEFT(HQ29,FIND(" ",HQ29)-1)&amp;"_"&amp;HR29))</f>
        <v/>
      </c>
      <c r="HV29" s="76"/>
      <c r="HW29" s="127"/>
      <c r="HX29" s="127"/>
      <c r="HY29" s="128" t="str">
        <f>IF(IC29="","",HY$3)</f>
        <v/>
      </c>
      <c r="HZ29" s="129" t="str">
        <f>IF(IC29="","",HY$1)</f>
        <v/>
      </c>
      <c r="IA29" s="130" t="str">
        <f>IF(IC29="","",HY$2)</f>
        <v/>
      </c>
      <c r="IB29" s="130" t="str">
        <f>IF(IC29="","",HY$3)</f>
        <v/>
      </c>
      <c r="IC29" s="132" t="str">
        <f>IF(IJ29="","",IF(ISNUMBER(SEARCH(":",IJ29)),MID(IJ29,FIND(":",IJ29)+2,FIND("(",IJ29)-FIND(":",IJ29)-3),LEFT(IJ29,FIND("(",IJ29)-2)))</f>
        <v/>
      </c>
      <c r="ID29" s="133" t="str">
        <f>IF(IJ29="","",MID(IJ29,FIND("(",IJ29)+1,4))</f>
        <v/>
      </c>
      <c r="IE29" s="134" t="str">
        <f>IF(ISNUMBER(SEARCH("*female*",IJ29)),"female",IF(ISNUMBER(SEARCH("*male*",IJ29)),"male",""))</f>
        <v/>
      </c>
      <c r="IF29" s="135" t="str">
        <f>IF(IJ29="","",IF(ISERROR(MID(IJ29,FIND("male,",IJ29)+6,(FIND(")",IJ29)-(FIND("male,",IJ29)+6))))=TRUE,"missing/error",MID(IJ29,FIND("male,",IJ29)+6,(FIND(")",IJ29)-(FIND("male,",IJ29)+6)))))</f>
        <v/>
      </c>
      <c r="IG29" s="136" t="str">
        <f>IF(IC29="","",(MID(IC29,(SEARCH("^^",SUBSTITUTE(IC29," ","^^",LEN(IC29)-LEN(SUBSTITUTE(IC29," ","")))))+1,99)&amp;"_"&amp;LEFT(IC29,FIND(" ",IC29)-1)&amp;"_"&amp;ID29))</f>
        <v/>
      </c>
      <c r="IH29" s="76"/>
      <c r="II29" s="127"/>
      <c r="IJ29" s="127"/>
      <c r="IK29" s="128" t="str">
        <f>IF(IO29="","",IK$3)</f>
        <v/>
      </c>
      <c r="IL29" s="129" t="str">
        <f>IF(IO29="","",IK$1)</f>
        <v/>
      </c>
      <c r="IM29" s="130" t="str">
        <f>IF(IO29="","",IK$2)</f>
        <v/>
      </c>
      <c r="IN29" s="130" t="str">
        <f>IF(IO29="","",IK$3)</f>
        <v/>
      </c>
      <c r="IO29" s="132" t="str">
        <f>IF(IV29="","",IF(ISNUMBER(SEARCH(":",IV29)),MID(IV29,FIND(":",IV29)+2,FIND("(",IV29)-FIND(":",IV29)-3),LEFT(IV29,FIND("(",IV29)-2)))</f>
        <v/>
      </c>
      <c r="IP29" s="133" t="str">
        <f>IF(IV29="","",MID(IV29,FIND("(",IV29)+1,4))</f>
        <v/>
      </c>
      <c r="IQ29" s="134" t="str">
        <f>IF(ISNUMBER(SEARCH("*female*",IV29)),"female",IF(ISNUMBER(SEARCH("*male*",IV29)),"male",""))</f>
        <v/>
      </c>
      <c r="IR29" s="135" t="str">
        <f>IF(IV29="","",IF(ISERROR(MID(IV29,FIND("male,",IV29)+6,(FIND(")",IV29)-(FIND("male,",IV29)+6))))=TRUE,"missing/error",MID(IV29,FIND("male,",IV29)+6,(FIND(")",IV29)-(FIND("male,",IV29)+6)))))</f>
        <v/>
      </c>
      <c r="IS29" s="136" t="str">
        <f>IF(IO29="","",(MID(IO29,(SEARCH("^^",SUBSTITUTE(IO29," ","^^",LEN(IO29)-LEN(SUBSTITUTE(IO29," ","")))))+1,99)&amp;"_"&amp;LEFT(IO29,FIND(" ",IO29)-1)&amp;"_"&amp;IP29))</f>
        <v/>
      </c>
      <c r="IT29" s="76"/>
      <c r="IU29" s="127"/>
      <c r="IV29" s="127"/>
      <c r="IW29" s="128" t="str">
        <f>IF(JA29="","",IW$3)</f>
        <v/>
      </c>
      <c r="IX29" s="129" t="str">
        <f>IF(JA29="","",IW$1)</f>
        <v/>
      </c>
      <c r="IY29" s="130" t="str">
        <f>IF(JA29="","",IW$2)</f>
        <v/>
      </c>
      <c r="IZ29" s="130" t="str">
        <f>IF(JA29="","",IW$3)</f>
        <v/>
      </c>
      <c r="JA29" s="132" t="str">
        <f>IF(JH29="","",IF(ISNUMBER(SEARCH(":",JH29)),MID(JH29,FIND(":",JH29)+2,FIND("(",JH29)-FIND(":",JH29)-3),LEFT(JH29,FIND("(",JH29)-2)))</f>
        <v/>
      </c>
      <c r="JB29" s="133" t="str">
        <f>IF(JH29="","",MID(JH29,FIND("(",JH29)+1,4))</f>
        <v/>
      </c>
      <c r="JC29" s="134" t="str">
        <f>IF(ISNUMBER(SEARCH("*female*",JH29)),"female",IF(ISNUMBER(SEARCH("*male*",JH29)),"male",""))</f>
        <v/>
      </c>
      <c r="JD29" s="135" t="str">
        <f>IF(JH29="","",IF(ISERROR(MID(JH29,FIND("male,",JH29)+6,(FIND(")",JH29)-(FIND("male,",JH29)+6))))=TRUE,"missing/error",MID(JH29,FIND("male,",JH29)+6,(FIND(")",JH29)-(FIND("male,",JH29)+6)))))</f>
        <v/>
      </c>
      <c r="JE29" s="136" t="str">
        <f>IF(JA29="","",(MID(JA29,(SEARCH("^^",SUBSTITUTE(JA29," ","^^",LEN(JA29)-LEN(SUBSTITUTE(JA29," ","")))))+1,99)&amp;"_"&amp;LEFT(JA29,FIND(" ",JA29)-1)&amp;"_"&amp;JB29))</f>
        <v/>
      </c>
      <c r="JF29" s="76"/>
      <c r="JG29" s="127"/>
      <c r="JH29" s="127"/>
      <c r="JI29" s="128" t="str">
        <f>IF(JM29="","",JI$3)</f>
        <v/>
      </c>
      <c r="JJ29" s="129" t="str">
        <f>IF(JM29="","",JI$1)</f>
        <v/>
      </c>
      <c r="JK29" s="130" t="str">
        <f>IF(JM29="","",JI$2)</f>
        <v/>
      </c>
      <c r="JL29" s="130" t="str">
        <f>IF(JM29="","",JI$3)</f>
        <v/>
      </c>
      <c r="JM29" s="132" t="str">
        <f>IF(JT29="","",IF(ISNUMBER(SEARCH(":",JT29)),MID(JT29,FIND(":",JT29)+2,FIND("(",JT29)-FIND(":",JT29)-3),LEFT(JT29,FIND("(",JT29)-2)))</f>
        <v/>
      </c>
      <c r="JN29" s="133" t="str">
        <f>IF(JT29="","",MID(JT29,FIND("(",JT29)+1,4))</f>
        <v/>
      </c>
      <c r="JO29" s="134" t="str">
        <f>IF(ISNUMBER(SEARCH("*female*",JT29)),"female",IF(ISNUMBER(SEARCH("*male*",JT29)),"male",""))</f>
        <v/>
      </c>
      <c r="JP29" s="135" t="str">
        <f>IF(JT29="","",IF(ISERROR(MID(JT29,FIND("male,",JT29)+6,(FIND(")",JT29)-(FIND("male,",JT29)+6))))=TRUE,"missing/error",MID(JT29,FIND("male,",JT29)+6,(FIND(")",JT29)-(FIND("male,",JT29)+6)))))</f>
        <v/>
      </c>
      <c r="JQ29" s="136" t="str">
        <f>IF(JM29="","",(MID(JM29,(SEARCH("^^",SUBSTITUTE(JM29," ","^^",LEN(JM29)-LEN(SUBSTITUTE(JM29," ","")))))+1,99)&amp;"_"&amp;LEFT(JM29,FIND(" ",JM29)-1)&amp;"_"&amp;JN29))</f>
        <v/>
      </c>
      <c r="JR29" s="76"/>
      <c r="JS29" s="127"/>
      <c r="JT29" s="127"/>
      <c r="JU29" s="128" t="str">
        <f>IF(JY29="","",JU$3)</f>
        <v/>
      </c>
      <c r="JV29" s="129" t="str">
        <f>IF(JY29="","",JU$1)</f>
        <v/>
      </c>
      <c r="JW29" s="130" t="str">
        <f>IF(JY29="","",JU$2)</f>
        <v/>
      </c>
      <c r="JX29" s="130" t="str">
        <f>IF(JY29="","",JU$3)</f>
        <v/>
      </c>
      <c r="JY29" s="132" t="str">
        <f>IF(KF29="","",IF(ISNUMBER(SEARCH(":",KF29)),MID(KF29,FIND(":",KF29)+2,FIND("(",KF29)-FIND(":",KF29)-3),LEFT(KF29,FIND("(",KF29)-2)))</f>
        <v/>
      </c>
      <c r="JZ29" s="133" t="str">
        <f>IF(KF29="","",MID(KF29,FIND("(",KF29)+1,4))</f>
        <v/>
      </c>
      <c r="KA29" s="134" t="str">
        <f>IF(ISNUMBER(SEARCH("*female*",KF29)),"female",IF(ISNUMBER(SEARCH("*male*",KF29)),"male",""))</f>
        <v/>
      </c>
      <c r="KB29" s="135" t="str">
        <f>IF(KF29="","",IF(ISERROR(MID(KF29,FIND("male,",KF29)+6,(FIND(")",KF29)-(FIND("male,",KF29)+6))))=TRUE,"missing/error",MID(KF29,FIND("male,",KF29)+6,(FIND(")",KF29)-(FIND("male,",KF29)+6)))))</f>
        <v/>
      </c>
      <c r="KC29" s="136" t="str">
        <f>IF(JY29="","",(MID(JY29,(SEARCH("^^",SUBSTITUTE(JY29," ","^^",LEN(JY29)-LEN(SUBSTITUTE(JY29," ","")))))+1,99)&amp;"_"&amp;LEFT(JY29,FIND(" ",JY29)-1)&amp;"_"&amp;JZ29))</f>
        <v/>
      </c>
      <c r="KD29" s="76"/>
      <c r="KE29" s="127"/>
      <c r="KF29" s="127"/>
    </row>
    <row r="30" spans="1:292" ht="13.5" customHeight="1">
      <c r="A30" s="84"/>
      <c r="B30" s="127" t="s">
        <v>650</v>
      </c>
      <c r="C30" s="76" t="s">
        <v>651</v>
      </c>
      <c r="D30" s="219" t="s">
        <v>712</v>
      </c>
      <c r="E30" s="128">
        <f>IF(I30="","",E$3)</f>
        <v>41814</v>
      </c>
      <c r="F30" s="129" t="str">
        <f>IF(I30="","",E$1)</f>
        <v>Katainen I</v>
      </c>
      <c r="G30" s="130">
        <v>41095</v>
      </c>
      <c r="H30" s="130">
        <f>IF(I30="","",E$3)</f>
        <v>41814</v>
      </c>
      <c r="I30" s="132" t="str">
        <f>IF(P30="","",IF(ISNUMBER(SEARCH(":",P30)),MID(P30,FIND(":",P30)+2,FIND("(",P30)-FIND(":",P30)-3),LEFT(P30,FIND("(",P30)-2)))</f>
        <v>Carl Haglund</v>
      </c>
      <c r="J30" s="133" t="str">
        <f>IF(P30="","",MID(P30,FIND("(",P30)+1,4))</f>
        <v>1979</v>
      </c>
      <c r="K30" s="134" t="str">
        <f>IF(ISNUMBER(SEARCH("*female*",P30)),"female",IF(ISNUMBER(SEARCH("*male*",P30)),"male",""))</f>
        <v>male</v>
      </c>
      <c r="L30" s="135" t="str">
        <f>IF(P30="","",IF(ISERROR(MID(P30,FIND("male,",P30)+6,(FIND(")",P30)-(FIND("male,",P30)+6))))=TRUE,"missing/error",MID(P30,FIND("male,",P30)+6,(FIND(")",P30)-(FIND("male,",P30)+6)))))</f>
        <v>fi_sfp01</v>
      </c>
      <c r="M30" s="136" t="str">
        <f>IF(I30="","",(MID(I30,(SEARCH("^^",SUBSTITUTE(I30," ","^^",LEN(I30)-LEN(SUBSTITUTE(I30," ","")))))+1,99)&amp;"_"&amp;LEFT(I30,FIND(" ",I30)-1)&amp;"_"&amp;J30))</f>
        <v>Haglund_Carl_1979</v>
      </c>
      <c r="O30" s="127"/>
      <c r="P30" s="219" t="s">
        <v>754</v>
      </c>
      <c r="Q30" s="128" t="str">
        <f>IF(U30="","",Q$3)</f>
        <v/>
      </c>
      <c r="R30" s="129" t="str">
        <f>IF(U30="","",Q$1)</f>
        <v/>
      </c>
      <c r="S30" s="130" t="str">
        <f>IF(U30="","",Q$2)</f>
        <v/>
      </c>
      <c r="T30" s="130" t="str">
        <f>IF(U30="","",Q$3)</f>
        <v/>
      </c>
      <c r="U30" s="132" t="str">
        <f>IF(AB30="","",IF(ISNUMBER(SEARCH(":",AB30)),MID(AB30,FIND(":",AB30)+2,FIND("(",AB30)-FIND(":",AB30)-3),LEFT(AB30,FIND("(",AB30)-2)))</f>
        <v/>
      </c>
      <c r="V30" s="133" t="str">
        <f>IF(AB30="","",MID(AB30,FIND("(",AB30)+1,4))</f>
        <v/>
      </c>
      <c r="W30" s="134" t="str">
        <f>IF(ISNUMBER(SEARCH("*female*",AB30)),"female",IF(ISNUMBER(SEARCH("*male*",AB30)),"male",""))</f>
        <v/>
      </c>
      <c r="X30" s="135" t="s">
        <v>287</v>
      </c>
      <c r="Y30" s="136" t="str">
        <f>IF(U30="","",(MID(U30,(SEARCH("^^",SUBSTITUTE(U30," ","^^",LEN(U30)-LEN(SUBSTITUTE(U30," ","")))))+1,99)&amp;"_"&amp;LEFT(U30,FIND(" ",U30)-1)&amp;"_"&amp;V30))</f>
        <v/>
      </c>
      <c r="AA30" s="127"/>
      <c r="AB30" s="127"/>
      <c r="AC30" s="128" t="str">
        <f>IF(AG30="","",AC$3)</f>
        <v/>
      </c>
      <c r="AD30" s="129" t="str">
        <f>IF(AG30="","",AC$1)</f>
        <v/>
      </c>
      <c r="AE30" s="130" t="str">
        <f>IF(AG30="","",AC$2)</f>
        <v/>
      </c>
      <c r="AF30" s="130" t="str">
        <f>IF(AG30="","",AC$3)</f>
        <v/>
      </c>
      <c r="AG30" s="132" t="str">
        <f>IF(AN30="","",IF(ISNUMBER(SEARCH(":",AN30)),MID(AN30,FIND(":",AN30)+2,FIND("(",AN30)-FIND(":",AN30)-3),LEFT(AN30,FIND("(",AN30)-2)))</f>
        <v/>
      </c>
      <c r="AH30" s="133" t="str">
        <f>IF(AN30="","",MID(AN30,FIND("(",AN30)+1,4))</f>
        <v/>
      </c>
      <c r="AI30" s="134" t="str">
        <f>IF(ISNUMBER(SEARCH("*female*",AN30)),"female",IF(ISNUMBER(SEARCH("*male*",AN30)),"male",""))</f>
        <v/>
      </c>
      <c r="AJ30" s="135" t="str">
        <f>IF(AN30="","",IF(ISERROR(MID(AN30,FIND("male,",AN30)+6,(FIND(")",AN30)-(FIND("male,",AN30)+6))))=TRUE,"missing/error",MID(AN30,FIND("male,",AN30)+6,(FIND(")",AN30)-(FIND("male,",AN30)+6)))))</f>
        <v/>
      </c>
      <c r="AK30" s="136" t="str">
        <f>IF(AG30="","",(MID(AG30,(SEARCH("^^",SUBSTITUTE(AG30," ","^^",LEN(AG30)-LEN(SUBSTITUTE(AG30," ","")))))+1,99)&amp;"_"&amp;LEFT(AG30,FIND(" ",AG30)-1)&amp;"_"&amp;AH30))</f>
        <v/>
      </c>
      <c r="AM30" s="127"/>
      <c r="AN30" s="127"/>
      <c r="AO30" s="128" t="str">
        <f>IF(AS30="","",AO$3)</f>
        <v/>
      </c>
      <c r="AP30" s="129" t="str">
        <f>IF(AS30="","",AO$1)</f>
        <v/>
      </c>
      <c r="AQ30" s="130" t="str">
        <f>IF(AS30="","",AO$2)</f>
        <v/>
      </c>
      <c r="AR30" s="130" t="str">
        <f>IF(AS30="","",AO$3)</f>
        <v/>
      </c>
      <c r="AS30" s="132" t="str">
        <f>IF(AZ30="","",IF(ISNUMBER(SEARCH(":",AZ30)),MID(AZ30,FIND(":",AZ30)+2,FIND("(",AZ30)-FIND(":",AZ30)-3),LEFT(AZ30,FIND("(",AZ30)-2)))</f>
        <v/>
      </c>
      <c r="AT30" s="133" t="str">
        <f>IF(AZ30="","",MID(AZ30,FIND("(",AZ30)+1,4))</f>
        <v/>
      </c>
      <c r="AU30" s="134" t="str">
        <f>IF(ISNUMBER(SEARCH("*female*",AZ30)),"female",IF(ISNUMBER(SEARCH("*male*",AZ30)),"male",""))</f>
        <v/>
      </c>
      <c r="AV30" s="135" t="str">
        <f>IF(AZ30="","",IF(ISERROR(MID(AZ30,FIND("male,",AZ30)+6,(FIND(")",AZ30)-(FIND("male,",AZ30)+6))))=TRUE,"missing/error",MID(AZ30,FIND("male,",AZ30)+6,(FIND(")",AZ30)-(FIND("male,",AZ30)+6)))))</f>
        <v/>
      </c>
      <c r="AW30" s="136" t="str">
        <f>IF(AS30="","",(MID(AS30,(SEARCH("^^",SUBSTITUTE(AS30," ","^^",LEN(AS30)-LEN(SUBSTITUTE(AS30," ","")))))+1,99)&amp;"_"&amp;LEFT(AS30,FIND(" ",AS30)-1)&amp;"_"&amp;AT30))</f>
        <v/>
      </c>
      <c r="AX30" s="76"/>
      <c r="AY30" s="127"/>
      <c r="AZ30" s="127"/>
      <c r="BA30" s="128" t="str">
        <f>IF(BE30="","",BA$3)</f>
        <v/>
      </c>
      <c r="BB30" s="129" t="str">
        <f>IF(BE30="","",BA$1)</f>
        <v/>
      </c>
      <c r="BC30" s="130" t="str">
        <f>IF(BE30="","",BA$2)</f>
        <v/>
      </c>
      <c r="BD30" s="130" t="str">
        <f>IF(BE30="","",BA$3)</f>
        <v/>
      </c>
      <c r="BE30" s="132" t="str">
        <f>IF(BL30="","",IF(ISNUMBER(SEARCH(":",BL30)),MID(BL30,FIND(":",BL30)+2,FIND("(",BL30)-FIND(":",BL30)-3),LEFT(BL30,FIND("(",BL30)-2)))</f>
        <v/>
      </c>
      <c r="BF30" s="133" t="str">
        <f>IF(BL30="","",MID(BL30,FIND("(",BL30)+1,4))</f>
        <v/>
      </c>
      <c r="BG30" s="134" t="str">
        <f>IF(ISNUMBER(SEARCH("*female*",BL30)),"female",IF(ISNUMBER(SEARCH("*male*",BL30)),"male",""))</f>
        <v/>
      </c>
      <c r="BH30" s="135" t="str">
        <f>IF(BL30="","",IF(ISERROR(MID(BL30,FIND("male,",BL30)+6,(FIND(")",BL30)-(FIND("male,",BL30)+6))))=TRUE,"missing/error",MID(BL30,FIND("male,",BL30)+6,(FIND(")",BL30)-(FIND("male,",BL30)+6)))))</f>
        <v/>
      </c>
      <c r="BI30" s="136" t="str">
        <f>IF(BE30="","",(MID(BE30,(SEARCH("^^",SUBSTITUTE(BE30," ","^^",LEN(BE30)-LEN(SUBSTITUTE(BE30," ","")))))+1,99)&amp;"_"&amp;LEFT(BE30,FIND(" ",BE30)-1)&amp;"_"&amp;BF30))</f>
        <v/>
      </c>
      <c r="BJ30" s="76"/>
      <c r="BK30" s="127"/>
      <c r="BL30" s="127"/>
      <c r="BM30" s="128" t="str">
        <f>IF(BQ30="","",BM$3)</f>
        <v/>
      </c>
      <c r="BN30" s="129" t="str">
        <f>IF(BQ30="","",BM$1)</f>
        <v/>
      </c>
      <c r="BO30" s="130" t="str">
        <f>IF(BQ30="","",BM$2)</f>
        <v/>
      </c>
      <c r="BP30" s="130" t="str">
        <f>IF(BQ30="","",BM$3)</f>
        <v/>
      </c>
      <c r="BQ30" s="132" t="str">
        <f>IF(BX30="","",IF(ISNUMBER(SEARCH(":",BX30)),MID(BX30,FIND(":",BX30)+2,FIND("(",BX30)-FIND(":",BX30)-3),LEFT(BX30,FIND("(",BX30)-2)))</f>
        <v/>
      </c>
      <c r="BR30" s="133" t="str">
        <f>IF(BX30="","",MID(BX30,FIND("(",BX30)+1,4))</f>
        <v/>
      </c>
      <c r="BS30" s="134" t="str">
        <f>IF(ISNUMBER(SEARCH("*female*",BX30)),"female",IF(ISNUMBER(SEARCH("*male*",BX30)),"male",""))</f>
        <v/>
      </c>
      <c r="BT30" s="135" t="str">
        <f>IF(BX30="","",IF(ISERROR(MID(BX30,FIND("male,",BX30)+6,(FIND(")",BX30)-(FIND("male,",BX30)+6))))=TRUE,"missing/error",MID(BX30,FIND("male,",BX30)+6,(FIND(")",BX30)-(FIND("male,",BX30)+6)))))</f>
        <v/>
      </c>
      <c r="BU30" s="136" t="str">
        <f>IF(BQ30="","",(MID(BQ30,(SEARCH("^^",SUBSTITUTE(BQ30," ","^^",LEN(BQ30)-LEN(SUBSTITUTE(BQ30," ","")))))+1,99)&amp;"_"&amp;LEFT(BQ30,FIND(" ",BQ30)-1)&amp;"_"&amp;BR30))</f>
        <v/>
      </c>
      <c r="BV30" s="76"/>
      <c r="BW30" s="127"/>
      <c r="BX30" s="127"/>
      <c r="BY30" s="128" t="str">
        <f>IF(CC30="","",BY$3)</f>
        <v/>
      </c>
      <c r="BZ30" s="129" t="str">
        <f>IF(CC30="","",BY$1)</f>
        <v/>
      </c>
      <c r="CA30" s="130" t="str">
        <f>IF(CC30="","",BY$2)</f>
        <v/>
      </c>
      <c r="CB30" s="130" t="str">
        <f>IF(CC30="","",BY$3)</f>
        <v/>
      </c>
      <c r="CC30" s="132" t="str">
        <f>IF(CJ30="","",IF(ISNUMBER(SEARCH(":",CJ30)),MID(CJ30,FIND(":",CJ30)+2,FIND("(",CJ30)-FIND(":",CJ30)-3),LEFT(CJ30,FIND("(",CJ30)-2)))</f>
        <v/>
      </c>
      <c r="CD30" s="133" t="str">
        <f>IF(CJ30="","",MID(CJ30,FIND("(",CJ30)+1,4))</f>
        <v/>
      </c>
      <c r="CE30" s="134" t="str">
        <f>IF(ISNUMBER(SEARCH("*female*",CJ30)),"female",IF(ISNUMBER(SEARCH("*male*",CJ30)),"male",""))</f>
        <v/>
      </c>
      <c r="CF30" s="135" t="str">
        <f>IF(CJ30="","",IF(ISERROR(MID(CJ30,FIND("male,",CJ30)+6,(FIND(")",CJ30)-(FIND("male,",CJ30)+6))))=TRUE,"missing/error",MID(CJ30,FIND("male,",CJ30)+6,(FIND(")",CJ30)-(FIND("male,",CJ30)+6)))))</f>
        <v/>
      </c>
      <c r="CG30" s="136" t="str">
        <f>IF(CC30="","",(MID(CC30,(SEARCH("^^",SUBSTITUTE(CC30," ","^^",LEN(CC30)-LEN(SUBSTITUTE(CC30," ","")))))+1,99)&amp;"_"&amp;LEFT(CC30,FIND(" ",CC30)-1)&amp;"_"&amp;CD30))</f>
        <v/>
      </c>
      <c r="CH30" s="76"/>
      <c r="CI30" s="127"/>
      <c r="CJ30" s="127"/>
      <c r="CK30" s="128" t="str">
        <f>IF(CO30="","",CK$3)</f>
        <v/>
      </c>
      <c r="CL30" s="129" t="str">
        <f>IF(CO30="","",CK$1)</f>
        <v/>
      </c>
      <c r="CM30" s="130" t="str">
        <f>IF(CO30="","",CK$2)</f>
        <v/>
      </c>
      <c r="CN30" s="130" t="str">
        <f>IF(CO30="","",CK$3)</f>
        <v/>
      </c>
      <c r="CO30" s="132" t="str">
        <f>IF(CV30="","",IF(ISNUMBER(SEARCH(":",CV30)),MID(CV30,FIND(":",CV30)+2,FIND("(",CV30)-FIND(":",CV30)-3),LEFT(CV30,FIND("(",CV30)-2)))</f>
        <v/>
      </c>
      <c r="CP30" s="133" t="str">
        <f>IF(CV30="","",MID(CV30,FIND("(",CV30)+1,4))</f>
        <v/>
      </c>
      <c r="CQ30" s="134" t="str">
        <f>IF(ISNUMBER(SEARCH("*female*",CV30)),"female",IF(ISNUMBER(SEARCH("*male*",CV30)),"male",""))</f>
        <v/>
      </c>
      <c r="CR30" s="135" t="str">
        <f>IF(CV30="","",IF(ISERROR(MID(CV30,FIND("male,",CV30)+6,(FIND(")",CV30)-(FIND("male,",CV30)+6))))=TRUE,"missing/error",MID(CV30,FIND("male,",CV30)+6,(FIND(")",CV30)-(FIND("male,",CV30)+6)))))</f>
        <v/>
      </c>
      <c r="CS30" s="136" t="str">
        <f>IF(CO30="","",(MID(CO30,(SEARCH("^^",SUBSTITUTE(CO30," ","^^",LEN(CO30)-LEN(SUBSTITUTE(CO30," ","")))))+1,99)&amp;"_"&amp;LEFT(CO30,FIND(" ",CO30)-1)&amp;"_"&amp;CP30))</f>
        <v/>
      </c>
      <c r="CT30" s="76"/>
      <c r="CU30" s="127"/>
      <c r="CV30" s="127"/>
      <c r="CW30" s="128" t="str">
        <f>IF(DA30="","",CW$3)</f>
        <v/>
      </c>
      <c r="CX30" s="129" t="str">
        <f>IF(DA30="","",CW$1)</f>
        <v/>
      </c>
      <c r="CY30" s="130" t="str">
        <f>IF(DA30="","",CW$2)</f>
        <v/>
      </c>
      <c r="CZ30" s="130" t="str">
        <f>IF(DA30="","",CW$3)</f>
        <v/>
      </c>
      <c r="DA30" s="132" t="str">
        <f>IF(DH30="","",IF(ISNUMBER(SEARCH(":",DH30)),MID(DH30,FIND(":",DH30)+2,FIND("(",DH30)-FIND(":",DH30)-3),LEFT(DH30,FIND("(",DH30)-2)))</f>
        <v/>
      </c>
      <c r="DB30" s="133" t="str">
        <f>IF(DH30="","",MID(DH30,FIND("(",DH30)+1,4))</f>
        <v/>
      </c>
      <c r="DC30" s="134" t="str">
        <f>IF(ISNUMBER(SEARCH("*female*",DH30)),"female",IF(ISNUMBER(SEARCH("*male*",DH30)),"male",""))</f>
        <v/>
      </c>
      <c r="DD30" s="135" t="str">
        <f>IF(DH30="","",IF(ISERROR(MID(DH30,FIND("male,",DH30)+6,(FIND(")",DH30)-(FIND("male,",DH30)+6))))=TRUE,"missing/error",MID(DH30,FIND("male,",DH30)+6,(FIND(")",DH30)-(FIND("male,",DH30)+6)))))</f>
        <v/>
      </c>
      <c r="DE30" s="136" t="str">
        <f>IF(DA30="","",(MID(DA30,(SEARCH("^^",SUBSTITUTE(DA30," ","^^",LEN(DA30)-LEN(SUBSTITUTE(DA30," ","")))))+1,99)&amp;"_"&amp;LEFT(DA30,FIND(" ",DA30)-1)&amp;"_"&amp;DB30))</f>
        <v/>
      </c>
      <c r="DF30" s="76"/>
      <c r="DG30" s="127"/>
      <c r="DH30" s="127"/>
      <c r="DI30" s="128" t="str">
        <f>IF(DM30="","",DI$3)</f>
        <v/>
      </c>
      <c r="DJ30" s="129" t="str">
        <f>IF(DM30="","",DI$1)</f>
        <v/>
      </c>
      <c r="DK30" s="130" t="str">
        <f>IF(DM30="","",DI$2)</f>
        <v/>
      </c>
      <c r="DL30" s="130" t="str">
        <f>IF(DM30="","",DI$3)</f>
        <v/>
      </c>
      <c r="DM30" s="132" t="str">
        <f>IF(DT30="","",IF(ISNUMBER(SEARCH(":",DT30)),MID(DT30,FIND(":",DT30)+2,FIND("(",DT30)-FIND(":",DT30)-3),LEFT(DT30,FIND("(",DT30)-2)))</f>
        <v/>
      </c>
      <c r="DN30" s="133" t="str">
        <f>IF(DT30="","",MID(DT30,FIND("(",DT30)+1,4))</f>
        <v/>
      </c>
      <c r="DO30" s="134" t="str">
        <f>IF(ISNUMBER(SEARCH("*female*",DT30)),"female",IF(ISNUMBER(SEARCH("*male*",DT30)),"male",""))</f>
        <v/>
      </c>
      <c r="DP30" s="135" t="str">
        <f>IF(DT30="","",IF(ISERROR(MID(DT30,FIND("male,",DT30)+6,(FIND(")",DT30)-(FIND("male,",DT30)+6))))=TRUE,"missing/error",MID(DT30,FIND("male,",DT30)+6,(FIND(")",DT30)-(FIND("male,",DT30)+6)))))</f>
        <v/>
      </c>
      <c r="DQ30" s="136" t="str">
        <f>IF(DM30="","",(MID(DM30,(SEARCH("^^",SUBSTITUTE(DM30," ","^^",LEN(DM30)-LEN(SUBSTITUTE(DM30," ","")))))+1,99)&amp;"_"&amp;LEFT(DM30,FIND(" ",DM30)-1)&amp;"_"&amp;DN30))</f>
        <v/>
      </c>
      <c r="DR30" s="76"/>
      <c r="DS30" s="127"/>
      <c r="DT30" s="127"/>
      <c r="DU30" s="128" t="str">
        <f>IF(DY30="","",DU$3)</f>
        <v/>
      </c>
      <c r="DV30" s="129" t="str">
        <f>IF(DY30="","",DU$1)</f>
        <v/>
      </c>
      <c r="DW30" s="130" t="str">
        <f>IF(DY30="","",DU$2)</f>
        <v/>
      </c>
      <c r="DX30" s="130" t="str">
        <f>IF(DY30="","",DU$3)</f>
        <v/>
      </c>
      <c r="DY30" s="132" t="str">
        <f>IF(EF30="","",IF(ISNUMBER(SEARCH(":",EF30)),MID(EF30,FIND(":",EF30)+2,FIND("(",EF30)-FIND(":",EF30)-3),LEFT(EF30,FIND("(",EF30)-2)))</f>
        <v/>
      </c>
      <c r="DZ30" s="133" t="str">
        <f>IF(EF30="","",MID(EF30,FIND("(",EF30)+1,4))</f>
        <v/>
      </c>
      <c r="EA30" s="134" t="str">
        <f>IF(ISNUMBER(SEARCH("*female*",EF30)),"female",IF(ISNUMBER(SEARCH("*male*",EF30)),"male",""))</f>
        <v/>
      </c>
      <c r="EB30" s="135" t="str">
        <f>IF(EF30="","",IF(ISERROR(MID(EF30,FIND("male,",EF30)+6,(FIND(")",EF30)-(FIND("male,",EF30)+6))))=TRUE,"missing/error",MID(EF30,FIND("male,",EF30)+6,(FIND(")",EF30)-(FIND("male,",EF30)+6)))))</f>
        <v/>
      </c>
      <c r="EC30" s="136" t="str">
        <f>IF(DY30="","",(MID(DY30,(SEARCH("^^",SUBSTITUTE(DY30," ","^^",LEN(DY30)-LEN(SUBSTITUTE(DY30," ","")))))+1,99)&amp;"_"&amp;LEFT(DY30,FIND(" ",DY30)-1)&amp;"_"&amp;DZ30))</f>
        <v/>
      </c>
      <c r="ED30" s="76"/>
      <c r="EE30" s="127"/>
      <c r="EF30" s="127"/>
      <c r="EG30" s="128" t="str">
        <f>IF(EK30="","",EG$3)</f>
        <v/>
      </c>
      <c r="EH30" s="129" t="str">
        <f>IF(EK30="","",EG$1)</f>
        <v/>
      </c>
      <c r="EI30" s="130" t="str">
        <f>IF(EK30="","",EG$2)</f>
        <v/>
      </c>
      <c r="EJ30" s="130" t="str">
        <f>IF(EK30="","",EG$3)</f>
        <v/>
      </c>
      <c r="EK30" s="132" t="str">
        <f>IF(ER30="","",IF(ISNUMBER(SEARCH(":",ER30)),MID(ER30,FIND(":",ER30)+2,FIND("(",ER30)-FIND(":",ER30)-3),LEFT(ER30,FIND("(",ER30)-2)))</f>
        <v/>
      </c>
      <c r="EL30" s="133" t="str">
        <f>IF(ER30="","",MID(ER30,FIND("(",ER30)+1,4))</f>
        <v/>
      </c>
      <c r="EM30" s="134" t="str">
        <f>IF(ISNUMBER(SEARCH("*female*",ER30)),"female",IF(ISNUMBER(SEARCH("*male*",ER30)),"male",""))</f>
        <v/>
      </c>
      <c r="EN30" s="135" t="str">
        <f>IF(ER30="","",IF(ISERROR(MID(ER30,FIND("male,",ER30)+6,(FIND(")",ER30)-(FIND("male,",ER30)+6))))=TRUE,"missing/error",MID(ER30,FIND("male,",ER30)+6,(FIND(")",ER30)-(FIND("male,",ER30)+6)))))</f>
        <v/>
      </c>
      <c r="EO30" s="136" t="str">
        <f>IF(EK30="","",(MID(EK30,(SEARCH("^^",SUBSTITUTE(EK30," ","^^",LEN(EK30)-LEN(SUBSTITUTE(EK30," ","")))))+1,99)&amp;"_"&amp;LEFT(EK30,FIND(" ",EK30)-1)&amp;"_"&amp;EL30))</f>
        <v/>
      </c>
      <c r="EP30" s="76"/>
      <c r="EQ30" s="127"/>
      <c r="ER30" s="127"/>
      <c r="ES30" s="128" t="str">
        <f>IF(EW30="","",ES$3)</f>
        <v/>
      </c>
      <c r="ET30" s="129" t="str">
        <f>IF(EW30="","",ES$1)</f>
        <v/>
      </c>
      <c r="EU30" s="130" t="str">
        <f>IF(EW30="","",ES$2)</f>
        <v/>
      </c>
      <c r="EV30" s="130" t="str">
        <f>IF(EW30="","",ES$3)</f>
        <v/>
      </c>
      <c r="EW30" s="132" t="str">
        <f>IF(FD30="","",IF(ISNUMBER(SEARCH(":",FD30)),MID(FD30,FIND(":",FD30)+2,FIND("(",FD30)-FIND(":",FD30)-3),LEFT(FD30,FIND("(",FD30)-2)))</f>
        <v/>
      </c>
      <c r="EX30" s="133" t="str">
        <f>IF(FD30="","",MID(FD30,FIND("(",FD30)+1,4))</f>
        <v/>
      </c>
      <c r="EY30" s="134" t="str">
        <f>IF(ISNUMBER(SEARCH("*female*",FD30)),"female",IF(ISNUMBER(SEARCH("*male*",FD30)),"male",""))</f>
        <v/>
      </c>
      <c r="EZ30" s="135" t="str">
        <f>IF(FD30="","",IF(ISERROR(MID(FD30,FIND("male,",FD30)+6,(FIND(")",FD30)-(FIND("male,",FD30)+6))))=TRUE,"missing/error",MID(FD30,FIND("male,",FD30)+6,(FIND(")",FD30)-(FIND("male,",FD30)+6)))))</f>
        <v/>
      </c>
      <c r="FA30" s="136" t="str">
        <f>IF(EW30="","",(MID(EW30,(SEARCH("^^",SUBSTITUTE(EW30," ","^^",LEN(EW30)-LEN(SUBSTITUTE(EW30," ","")))))+1,99)&amp;"_"&amp;LEFT(EW30,FIND(" ",EW30)-1)&amp;"_"&amp;EX30))</f>
        <v/>
      </c>
      <c r="FB30" s="76"/>
      <c r="FC30" s="127"/>
      <c r="FD30" s="127"/>
      <c r="FE30" s="128" t="str">
        <f>IF(FI30="","",FE$3)</f>
        <v/>
      </c>
      <c r="FF30" s="129" t="str">
        <f>IF(FI30="","",FE$1)</f>
        <v/>
      </c>
      <c r="FG30" s="130" t="str">
        <f>IF(FI30="","",FE$2)</f>
        <v/>
      </c>
      <c r="FH30" s="130" t="str">
        <f>IF(FI30="","",FE$3)</f>
        <v/>
      </c>
      <c r="FI30" s="132" t="str">
        <f>IF(FP30="","",IF(ISNUMBER(SEARCH(":",FP30)),MID(FP30,FIND(":",FP30)+2,FIND("(",FP30)-FIND(":",FP30)-3),LEFT(FP30,FIND("(",FP30)-2)))</f>
        <v/>
      </c>
      <c r="FJ30" s="133" t="str">
        <f>IF(FP30="","",MID(FP30,FIND("(",FP30)+1,4))</f>
        <v/>
      </c>
      <c r="FK30" s="134" t="str">
        <f>IF(ISNUMBER(SEARCH("*female*",FP30)),"female",IF(ISNUMBER(SEARCH("*male*",FP30)),"male",""))</f>
        <v/>
      </c>
      <c r="FL30" s="135" t="str">
        <f>IF(FP30="","",IF(ISERROR(MID(FP30,FIND("male,",FP30)+6,(FIND(")",FP30)-(FIND("male,",FP30)+6))))=TRUE,"missing/error",MID(FP30,FIND("male,",FP30)+6,(FIND(")",FP30)-(FIND("male,",FP30)+6)))))</f>
        <v/>
      </c>
      <c r="FM30" s="136" t="str">
        <f>IF(FI30="","",(MID(FI30,(SEARCH("^^",SUBSTITUTE(FI30," ","^^",LEN(FI30)-LEN(SUBSTITUTE(FI30," ","")))))+1,99)&amp;"_"&amp;LEFT(FI30,FIND(" ",FI30)-1)&amp;"_"&amp;FJ30))</f>
        <v/>
      </c>
      <c r="FN30" s="76"/>
      <c r="FO30" s="127"/>
      <c r="FP30" s="127"/>
      <c r="FQ30" s="128" t="str">
        <f>IF(FU30="","",#REF!)</f>
        <v/>
      </c>
      <c r="FR30" s="129" t="str">
        <f>IF(FU30="","",FQ$1)</f>
        <v/>
      </c>
      <c r="FS30" s="130" t="str">
        <f>IF(FU30="","",FQ$2)</f>
        <v/>
      </c>
      <c r="FT30" s="130" t="str">
        <f>IF(FU30="","",FQ$3)</f>
        <v/>
      </c>
      <c r="FU30" s="132" t="str">
        <f>IF(GB30="","",IF(ISNUMBER(SEARCH(":",GB30)),MID(GB30,FIND(":",GB30)+2,FIND("(",GB30)-FIND(":",GB30)-3),LEFT(GB30,FIND("(",GB30)-2)))</f>
        <v/>
      </c>
      <c r="FV30" s="133" t="str">
        <f>IF(GB30="","",MID(GB30,FIND("(",GB30)+1,4))</f>
        <v/>
      </c>
      <c r="FW30" s="134" t="str">
        <f>IF(ISNUMBER(SEARCH("*female*",GB30)),"female",IF(ISNUMBER(SEARCH("*male*",GB30)),"male",""))</f>
        <v/>
      </c>
      <c r="FX30" s="135" t="str">
        <f>IF(GB30="","",IF(ISERROR(MID(GB30,FIND("male,",GB30)+6,(FIND(")",GB30)-(FIND("male,",GB30)+6))))=TRUE,"missing/error",MID(GB30,FIND("male,",GB30)+6,(FIND(")",GB30)-(FIND("male,",GB30)+6)))))</f>
        <v/>
      </c>
      <c r="FY30" s="136" t="str">
        <f>IF(FU30="","",(MID(FU30,(SEARCH("^^",SUBSTITUTE(FU30," ","^^",LEN(FU30)-LEN(SUBSTITUTE(FU30," ","")))))+1,99)&amp;"_"&amp;LEFT(FU30,FIND(" ",FU30)-1)&amp;"_"&amp;FV30))</f>
        <v/>
      </c>
      <c r="FZ30" s="76"/>
      <c r="GA30" s="127"/>
      <c r="GB30" s="127"/>
      <c r="GC30" s="128" t="str">
        <f>IF(GG30="","",GC$3)</f>
        <v/>
      </c>
      <c r="GD30" s="129" t="str">
        <f>IF(GG30="","",GC$1)</f>
        <v/>
      </c>
      <c r="GE30" s="130" t="str">
        <f>IF(GG30="","",GC$2)</f>
        <v/>
      </c>
      <c r="GF30" s="130" t="str">
        <f>IF(GG30="","",GC$3)</f>
        <v/>
      </c>
      <c r="GG30" s="132" t="str">
        <f>IF(GN30="","",IF(ISNUMBER(SEARCH(":",GN30)),MID(GN30,FIND(":",GN30)+2,FIND("(",GN30)-FIND(":",GN30)-3),LEFT(GN30,FIND("(",GN30)-2)))</f>
        <v/>
      </c>
      <c r="GH30" s="133" t="str">
        <f>IF(GN30="","",MID(GN30,FIND("(",GN30)+1,4))</f>
        <v/>
      </c>
      <c r="GI30" s="134" t="str">
        <f>IF(ISNUMBER(SEARCH("*female*",GN30)),"female",IF(ISNUMBER(SEARCH("*male*",GN30)),"male",""))</f>
        <v/>
      </c>
      <c r="GJ30" s="135" t="str">
        <f>IF(GN30="","",IF(ISERROR(MID(GN30,FIND("male,",GN30)+6,(FIND(")",GN30)-(FIND("male,",GN30)+6))))=TRUE,"missing/error",MID(GN30,FIND("male,",GN30)+6,(FIND(")",GN30)-(FIND("male,",GN30)+6)))))</f>
        <v/>
      </c>
      <c r="GK30" s="136" t="str">
        <f>IF(GG30="","",(MID(GG30,(SEARCH("^^",SUBSTITUTE(GG30," ","^^",LEN(GG30)-LEN(SUBSTITUTE(GG30," ","")))))+1,99)&amp;"_"&amp;LEFT(GG30,FIND(" ",GG30)-1)&amp;"_"&amp;GH30))</f>
        <v/>
      </c>
      <c r="GL30" s="76"/>
      <c r="GM30" s="127"/>
      <c r="GN30" s="127" t="s">
        <v>287</v>
      </c>
      <c r="GO30" s="128" t="str">
        <f>IF(GS30="","",GO$3)</f>
        <v/>
      </c>
      <c r="GP30" s="129" t="str">
        <f>IF(GS30="","",GO$1)</f>
        <v/>
      </c>
      <c r="GQ30" s="130" t="str">
        <f>IF(GS30="","",GO$2)</f>
        <v/>
      </c>
      <c r="GR30" s="130" t="str">
        <f>IF(GS30="","",GO$3)</f>
        <v/>
      </c>
      <c r="GS30" s="132" t="str">
        <f>IF(GZ30="","",IF(ISNUMBER(SEARCH(":",GZ30)),MID(GZ30,FIND(":",GZ30)+2,FIND("(",GZ30)-FIND(":",GZ30)-3),LEFT(GZ30,FIND("(",GZ30)-2)))</f>
        <v/>
      </c>
      <c r="GT30" s="133" t="str">
        <f>IF(GZ30="","",MID(GZ30,FIND("(",GZ30)+1,4))</f>
        <v/>
      </c>
      <c r="GU30" s="134" t="str">
        <f>IF(ISNUMBER(SEARCH("*female*",GZ30)),"female",IF(ISNUMBER(SEARCH("*male*",GZ30)),"male",""))</f>
        <v/>
      </c>
      <c r="GV30" s="135" t="str">
        <f>IF(GZ30="","",IF(ISERROR(MID(GZ30,FIND("male,",GZ30)+6,(FIND(")",GZ30)-(FIND("male,",GZ30)+6))))=TRUE,"missing/error",MID(GZ30,FIND("male,",GZ30)+6,(FIND(")",GZ30)-(FIND("male,",GZ30)+6)))))</f>
        <v/>
      </c>
      <c r="GW30" s="136" t="str">
        <f>IF(GS30="","",(MID(GS30,(SEARCH("^^",SUBSTITUTE(GS30," ","^^",LEN(GS30)-LEN(SUBSTITUTE(GS30," ","")))))+1,99)&amp;"_"&amp;LEFT(GS30,FIND(" ",GS30)-1)&amp;"_"&amp;GT30))</f>
        <v/>
      </c>
      <c r="GX30" s="76"/>
      <c r="GY30" s="127"/>
      <c r="GZ30" s="127"/>
      <c r="HA30" s="128" t="str">
        <f>IF(HE30="","",HA$3)</f>
        <v/>
      </c>
      <c r="HB30" s="129" t="str">
        <f>IF(HE30="","",HA$1)</f>
        <v/>
      </c>
      <c r="HC30" s="130" t="str">
        <f>IF(HE30="","",HA$2)</f>
        <v/>
      </c>
      <c r="HD30" s="130" t="str">
        <f>IF(HE30="","",HA$3)</f>
        <v/>
      </c>
      <c r="HE30" s="132" t="str">
        <f>IF(HL30="","",IF(ISNUMBER(SEARCH(":",HL30)),MID(HL30,FIND(":",HL30)+2,FIND("(",HL30)-FIND(":",HL30)-3),LEFT(HL30,FIND("(",HL30)-2)))</f>
        <v/>
      </c>
      <c r="HF30" s="133" t="str">
        <f>IF(HL30="","",MID(HL30,FIND("(",HL30)+1,4))</f>
        <v/>
      </c>
      <c r="HG30" s="134" t="str">
        <f>IF(ISNUMBER(SEARCH("*female*",HL30)),"female",IF(ISNUMBER(SEARCH("*male*",HL30)),"male",""))</f>
        <v/>
      </c>
      <c r="HH30" s="135" t="str">
        <f>IF(HL30="","",IF(ISERROR(MID(HL30,FIND("male,",HL30)+6,(FIND(")",HL30)-(FIND("male,",HL30)+6))))=TRUE,"missing/error",MID(HL30,FIND("male,",HL30)+6,(FIND(")",HL30)-(FIND("male,",HL30)+6)))))</f>
        <v/>
      </c>
      <c r="HI30" s="136" t="str">
        <f>IF(HE30="","",(MID(HE30,(SEARCH("^^",SUBSTITUTE(HE30," ","^^",LEN(HE30)-LEN(SUBSTITUTE(HE30," ","")))))+1,99)&amp;"_"&amp;LEFT(HE30,FIND(" ",HE30)-1)&amp;"_"&amp;HF30))</f>
        <v/>
      </c>
      <c r="HJ30" s="76"/>
      <c r="HK30" s="127"/>
      <c r="HL30" s="127" t="s">
        <v>287</v>
      </c>
      <c r="HM30" s="128" t="str">
        <f>IF(HQ30="","",HM$3)</f>
        <v/>
      </c>
      <c r="HN30" s="129" t="str">
        <f>IF(HQ30="","",HM$1)</f>
        <v/>
      </c>
      <c r="HO30" s="130" t="str">
        <f>IF(HQ30="","",HM$2)</f>
        <v/>
      </c>
      <c r="HP30" s="130" t="str">
        <f>IF(HQ30="","",HM$3)</f>
        <v/>
      </c>
      <c r="HQ30" s="132" t="str">
        <f>IF(HX30="","",IF(ISNUMBER(SEARCH(":",HX30)),MID(HX30,FIND(":",HX30)+2,FIND("(",HX30)-FIND(":",HX30)-3),LEFT(HX30,FIND("(",HX30)-2)))</f>
        <v/>
      </c>
      <c r="HR30" s="133" t="str">
        <f>IF(HX30="","",MID(HX30,FIND("(",HX30)+1,4))</f>
        <v/>
      </c>
      <c r="HS30" s="134" t="str">
        <f>IF(ISNUMBER(SEARCH("*female*",HX30)),"female",IF(ISNUMBER(SEARCH("*male*",HX30)),"male",""))</f>
        <v/>
      </c>
      <c r="HT30" s="135" t="str">
        <f>IF(HX30="","",IF(ISERROR(MID(HX30,FIND("male,",HX30)+6,(FIND(")",HX30)-(FIND("male,",HX30)+6))))=TRUE,"missing/error",MID(HX30,FIND("male,",HX30)+6,(FIND(")",HX30)-(FIND("male,",HX30)+6)))))</f>
        <v/>
      </c>
      <c r="HU30" s="136" t="str">
        <f>IF(HQ30="","",(MID(HQ30,(SEARCH("^^",SUBSTITUTE(HQ30," ","^^",LEN(HQ30)-LEN(SUBSTITUTE(HQ30," ","")))))+1,99)&amp;"_"&amp;LEFT(HQ30,FIND(" ",HQ30)-1)&amp;"_"&amp;HR30))</f>
        <v/>
      </c>
      <c r="HV30" s="76"/>
      <c r="HW30" s="127"/>
      <c r="HX30" s="127"/>
      <c r="HY30" s="128" t="str">
        <f>IF(IC30="","",HY$3)</f>
        <v/>
      </c>
      <c r="HZ30" s="129" t="str">
        <f>IF(IC30="","",HY$1)</f>
        <v/>
      </c>
      <c r="IA30" s="130" t="str">
        <f>IF(IC30="","",HY$2)</f>
        <v/>
      </c>
      <c r="IB30" s="130" t="str">
        <f>IF(IC30="","",HY$3)</f>
        <v/>
      </c>
      <c r="IC30" s="132" t="str">
        <f>IF(IJ30="","",IF(ISNUMBER(SEARCH(":",IJ30)),MID(IJ30,FIND(":",IJ30)+2,FIND("(",IJ30)-FIND(":",IJ30)-3),LEFT(IJ30,FIND("(",IJ30)-2)))</f>
        <v/>
      </c>
      <c r="ID30" s="133" t="str">
        <f>IF(IJ30="","",MID(IJ30,FIND("(",IJ30)+1,4))</f>
        <v/>
      </c>
      <c r="IE30" s="134" t="str">
        <f>IF(ISNUMBER(SEARCH("*female*",IJ30)),"female",IF(ISNUMBER(SEARCH("*male*",IJ30)),"male",""))</f>
        <v/>
      </c>
      <c r="IF30" s="135" t="str">
        <f>IF(IJ30="","",IF(ISERROR(MID(IJ30,FIND("male,",IJ30)+6,(FIND(")",IJ30)-(FIND("male,",IJ30)+6))))=TRUE,"missing/error",MID(IJ30,FIND("male,",IJ30)+6,(FIND(")",IJ30)-(FIND("male,",IJ30)+6)))))</f>
        <v/>
      </c>
      <c r="IG30" s="136" t="str">
        <f>IF(IC30="","",(MID(IC30,(SEARCH("^^",SUBSTITUTE(IC30," ","^^",LEN(IC30)-LEN(SUBSTITUTE(IC30," ","")))))+1,99)&amp;"_"&amp;LEFT(IC30,FIND(" ",IC30)-1)&amp;"_"&amp;ID30))</f>
        <v/>
      </c>
      <c r="IH30" s="76"/>
      <c r="II30" s="127"/>
      <c r="IJ30" s="127"/>
      <c r="IK30" s="128" t="str">
        <f>IF(IO30="","",IK$3)</f>
        <v/>
      </c>
      <c r="IL30" s="129" t="str">
        <f>IF(IO30="","",IK$1)</f>
        <v/>
      </c>
      <c r="IM30" s="130" t="str">
        <f>IF(IO30="","",IK$2)</f>
        <v/>
      </c>
      <c r="IN30" s="130" t="str">
        <f>IF(IO30="","",IK$3)</f>
        <v/>
      </c>
      <c r="IO30" s="132" t="str">
        <f>IF(IV30="","",IF(ISNUMBER(SEARCH(":",IV30)),MID(IV30,FIND(":",IV30)+2,FIND("(",IV30)-FIND(":",IV30)-3),LEFT(IV30,FIND("(",IV30)-2)))</f>
        <v/>
      </c>
      <c r="IP30" s="133" t="str">
        <f>IF(IV30="","",MID(IV30,FIND("(",IV30)+1,4))</f>
        <v/>
      </c>
      <c r="IQ30" s="134" t="str">
        <f>IF(ISNUMBER(SEARCH("*female*",IV30)),"female",IF(ISNUMBER(SEARCH("*male*",IV30)),"male",""))</f>
        <v/>
      </c>
      <c r="IR30" s="135" t="str">
        <f>IF(IV30="","",IF(ISERROR(MID(IV30,FIND("male,",IV30)+6,(FIND(")",IV30)-(FIND("male,",IV30)+6))))=TRUE,"missing/error",MID(IV30,FIND("male,",IV30)+6,(FIND(")",IV30)-(FIND("male,",IV30)+6)))))</f>
        <v/>
      </c>
      <c r="IS30" s="136" t="str">
        <f>IF(IO30="","",(MID(IO30,(SEARCH("^^",SUBSTITUTE(IO30," ","^^",LEN(IO30)-LEN(SUBSTITUTE(IO30," ","")))))+1,99)&amp;"_"&amp;LEFT(IO30,FIND(" ",IO30)-1)&amp;"_"&amp;IP30))</f>
        <v/>
      </c>
      <c r="IT30" s="76"/>
      <c r="IU30" s="127"/>
      <c r="IV30" s="127"/>
      <c r="IW30" s="128" t="str">
        <f>IF(JA30="","",IW$3)</f>
        <v/>
      </c>
      <c r="IX30" s="129" t="str">
        <f>IF(JA30="","",IW$1)</f>
        <v/>
      </c>
      <c r="IY30" s="130" t="str">
        <f>IF(JA30="","",IW$2)</f>
        <v/>
      </c>
      <c r="IZ30" s="130" t="str">
        <f>IF(JA30="","",IW$3)</f>
        <v/>
      </c>
      <c r="JA30" s="132" t="str">
        <f>IF(JH30="","",IF(ISNUMBER(SEARCH(":",JH30)),MID(JH30,FIND(":",JH30)+2,FIND("(",JH30)-FIND(":",JH30)-3),LEFT(JH30,FIND("(",JH30)-2)))</f>
        <v/>
      </c>
      <c r="JB30" s="133" t="str">
        <f>IF(JH30="","",MID(JH30,FIND("(",JH30)+1,4))</f>
        <v/>
      </c>
      <c r="JC30" s="134" t="str">
        <f>IF(ISNUMBER(SEARCH("*female*",JH30)),"female",IF(ISNUMBER(SEARCH("*male*",JH30)),"male",""))</f>
        <v/>
      </c>
      <c r="JD30" s="135" t="str">
        <f>IF(JH30="","",IF(ISERROR(MID(JH30,FIND("male,",JH30)+6,(FIND(")",JH30)-(FIND("male,",JH30)+6))))=TRUE,"missing/error",MID(JH30,FIND("male,",JH30)+6,(FIND(")",JH30)-(FIND("male,",JH30)+6)))))</f>
        <v/>
      </c>
      <c r="JE30" s="136" t="str">
        <f>IF(JA30="","",(MID(JA30,(SEARCH("^^",SUBSTITUTE(JA30," ","^^",LEN(JA30)-LEN(SUBSTITUTE(JA30," ","")))))+1,99)&amp;"_"&amp;LEFT(JA30,FIND(" ",JA30)-1)&amp;"_"&amp;JB30))</f>
        <v/>
      </c>
      <c r="JF30" s="76"/>
      <c r="JG30" s="127"/>
      <c r="JH30" s="127"/>
      <c r="JI30" s="128" t="str">
        <f>IF(JM30="","",JI$3)</f>
        <v/>
      </c>
      <c r="JJ30" s="129" t="str">
        <f>IF(JM30="","",JI$1)</f>
        <v/>
      </c>
      <c r="JK30" s="130" t="str">
        <f>IF(JM30="","",JI$2)</f>
        <v/>
      </c>
      <c r="JL30" s="130" t="str">
        <f>IF(JM30="","",JI$3)</f>
        <v/>
      </c>
      <c r="JM30" s="132" t="str">
        <f>IF(JT30="","",IF(ISNUMBER(SEARCH(":",JT30)),MID(JT30,FIND(":",JT30)+2,FIND("(",JT30)-FIND(":",JT30)-3),LEFT(JT30,FIND("(",JT30)-2)))</f>
        <v/>
      </c>
      <c r="JN30" s="133" t="str">
        <f>IF(JT30="","",MID(JT30,FIND("(",JT30)+1,4))</f>
        <v/>
      </c>
      <c r="JO30" s="134" t="str">
        <f>IF(ISNUMBER(SEARCH("*female*",JT30)),"female",IF(ISNUMBER(SEARCH("*male*",JT30)),"male",""))</f>
        <v/>
      </c>
      <c r="JP30" s="135" t="str">
        <f>IF(JT30="","",IF(ISERROR(MID(JT30,FIND("male,",JT30)+6,(FIND(")",JT30)-(FIND("male,",JT30)+6))))=TRUE,"missing/error",MID(JT30,FIND("male,",JT30)+6,(FIND(")",JT30)-(FIND("male,",JT30)+6)))))</f>
        <v/>
      </c>
      <c r="JQ30" s="136" t="str">
        <f>IF(JM30="","",(MID(JM30,(SEARCH("^^",SUBSTITUTE(JM30," ","^^",LEN(JM30)-LEN(SUBSTITUTE(JM30," ","")))))+1,99)&amp;"_"&amp;LEFT(JM30,FIND(" ",JM30)-1)&amp;"_"&amp;JN30))</f>
        <v/>
      </c>
      <c r="JR30" s="76"/>
      <c r="JS30" s="127"/>
      <c r="JT30" s="127"/>
      <c r="JU30" s="128" t="str">
        <f>IF(JY30="","",JU$3)</f>
        <v/>
      </c>
      <c r="JV30" s="129" t="str">
        <f>IF(JY30="","",JU$1)</f>
        <v/>
      </c>
      <c r="JW30" s="130" t="str">
        <f>IF(JY30="","",JU$2)</f>
        <v/>
      </c>
      <c r="JX30" s="130" t="str">
        <f>IF(JY30="","",JU$3)</f>
        <v/>
      </c>
      <c r="JY30" s="132" t="str">
        <f>IF(KF30="","",IF(ISNUMBER(SEARCH(":",KF30)),MID(KF30,FIND(":",KF30)+2,FIND("(",KF30)-FIND(":",KF30)-3),LEFT(KF30,FIND("(",KF30)-2)))</f>
        <v/>
      </c>
      <c r="JZ30" s="133" t="str">
        <f>IF(KF30="","",MID(KF30,FIND("(",KF30)+1,4))</f>
        <v/>
      </c>
      <c r="KA30" s="134" t="str">
        <f>IF(ISNUMBER(SEARCH("*female*",KF30)),"female",IF(ISNUMBER(SEARCH("*male*",KF30)),"male",""))</f>
        <v/>
      </c>
      <c r="KB30" s="135" t="str">
        <f>IF(KF30="","",IF(ISERROR(MID(KF30,FIND("male,",KF30)+6,(FIND(")",KF30)-(FIND("male,",KF30)+6))))=TRUE,"missing/error",MID(KF30,FIND("male,",KF30)+6,(FIND(")",KF30)-(FIND("male,",KF30)+6)))))</f>
        <v/>
      </c>
      <c r="KC30" s="136" t="str">
        <f>IF(JY30="","",(MID(JY30,(SEARCH("^^",SUBSTITUTE(JY30," ","^^",LEN(JY30)-LEN(SUBSTITUTE(JY30," ","")))))+1,99)&amp;"_"&amp;LEFT(JY30,FIND(" ",JY30)-1)&amp;"_"&amp;JZ30))</f>
        <v/>
      </c>
      <c r="KD30" s="76"/>
      <c r="KE30" s="127"/>
      <c r="KF30" s="127"/>
    </row>
    <row r="31" spans="1:292" ht="13.5" customHeight="1">
      <c r="A31" s="84"/>
      <c r="B31" s="127" t="s">
        <v>710</v>
      </c>
      <c r="C31" s="76" t="s">
        <v>646</v>
      </c>
      <c r="D31" s="219" t="s">
        <v>647</v>
      </c>
      <c r="E31" s="128" t="str">
        <f>IF(I31="","",E$3)</f>
        <v/>
      </c>
      <c r="F31" s="129" t="str">
        <f>IF(I31="","",E$1)</f>
        <v/>
      </c>
      <c r="G31" s="130" t="str">
        <f>IF(I31="","",E$2)</f>
        <v/>
      </c>
      <c r="H31" s="130" t="str">
        <f>IF(I31="","",E$3)</f>
        <v/>
      </c>
      <c r="I31" s="132" t="str">
        <f>IF(P31="","",IF(ISNUMBER(SEARCH(":",P31)),MID(P31,FIND(":",P31)+2,FIND("(",P31)-FIND(":",P31)-3),LEFT(P31,FIND("(",P31)-2)))</f>
        <v/>
      </c>
      <c r="J31" s="133" t="str">
        <f>IF(P31="","",MID(P31,FIND("(",P31)+1,4))</f>
        <v/>
      </c>
      <c r="K31" s="134" t="str">
        <f>IF(ISNUMBER(SEARCH("*female*",P31)),"female",IF(ISNUMBER(SEARCH("*male*",P31)),"male",""))</f>
        <v/>
      </c>
      <c r="L31" s="135" t="str">
        <f>IF(P31="","",IF(ISERROR(MID(P31,FIND("male,",P31)+6,(FIND(")",P31)-(FIND("male,",P31)+6))))=TRUE,"missing/error",MID(P31,FIND("male,",P31)+6,(FIND(")",P31)-(FIND("male,",P31)+6)))))</f>
        <v/>
      </c>
      <c r="M31" s="136" t="str">
        <f>IF(I31="","",(MID(I31,(SEARCH("^^",SUBSTITUTE(I31," ","^^",LEN(I31)-LEN(SUBSTITUTE(I31," ","")))))+1,99)&amp;"_"&amp;LEFT(I31,FIND(" ",I31)-1)&amp;"_"&amp;J31))</f>
        <v/>
      </c>
      <c r="O31" s="127"/>
      <c r="P31" s="219"/>
      <c r="Q31" s="128" t="str">
        <f>IF(U31="","",Q$3)</f>
        <v/>
      </c>
      <c r="R31" s="129" t="str">
        <f>IF(U31="","",Q$1)</f>
        <v/>
      </c>
      <c r="S31" s="130" t="str">
        <f>IF(U31="","",Q$2)</f>
        <v/>
      </c>
      <c r="T31" s="130" t="str">
        <f>IF(U31="","",Q$3)</f>
        <v/>
      </c>
      <c r="U31" s="132" t="str">
        <f>IF(AB31="","",IF(ISNUMBER(SEARCH(":",AB31)),MID(AB31,FIND(":",AB31)+2,FIND("(",AB31)-FIND(":",AB31)-3),LEFT(AB31,FIND("(",AB31)-2)))</f>
        <v/>
      </c>
      <c r="V31" s="133" t="str">
        <f>IF(AB31="","",MID(AB31,FIND("(",AB31)+1,4))</f>
        <v/>
      </c>
      <c r="W31" s="134" t="str">
        <f>IF(ISNUMBER(SEARCH("*female*",AB31)),"female",IF(ISNUMBER(SEARCH("*male*",AB31)),"male",""))</f>
        <v/>
      </c>
      <c r="X31" s="135" t="s">
        <v>287</v>
      </c>
      <c r="Y31" s="136" t="str">
        <f>IF(U31="","",(MID(U31,(SEARCH("^^",SUBSTITUTE(U31," ","^^",LEN(U31)-LEN(SUBSTITUTE(U31," ","")))))+1,99)&amp;"_"&amp;LEFT(U31,FIND(" ",U31)-1)&amp;"_"&amp;V31))</f>
        <v/>
      </c>
      <c r="AA31" s="127"/>
      <c r="AB31" s="127"/>
      <c r="AC31" s="128" t="str">
        <f>IF(AG31="","",AC$3)</f>
        <v/>
      </c>
      <c r="AD31" s="129" t="str">
        <f>IF(AG31="","",AC$1)</f>
        <v/>
      </c>
      <c r="AE31" s="130" t="str">
        <f>IF(AG31="","",AC$2)</f>
        <v/>
      </c>
      <c r="AF31" s="130" t="str">
        <f>IF(AG31="","",AC$3)</f>
        <v/>
      </c>
      <c r="AG31" s="132" t="str">
        <f>IF(AN31="","",IF(ISNUMBER(SEARCH(":",AN31)),MID(AN31,FIND(":",AN31)+2,FIND("(",AN31)-FIND(":",AN31)-3),LEFT(AN31,FIND("(",AN31)-2)))</f>
        <v/>
      </c>
      <c r="AH31" s="133" t="str">
        <f>IF(AN31="","",MID(AN31,FIND("(",AN31)+1,4))</f>
        <v/>
      </c>
      <c r="AI31" s="134" t="str">
        <f>IF(ISNUMBER(SEARCH("*female*",AN31)),"female",IF(ISNUMBER(SEARCH("*male*",AN31)),"male",""))</f>
        <v/>
      </c>
      <c r="AJ31" s="135" t="str">
        <f>IF(AN31="","",IF(ISERROR(MID(AN31,FIND("male,",AN31)+6,(FIND(")",AN31)-(FIND("male,",AN31)+6))))=TRUE,"missing/error",MID(AN31,FIND("male,",AN31)+6,(FIND(")",AN31)-(FIND("male,",AN31)+6)))))</f>
        <v/>
      </c>
      <c r="AK31" s="136" t="str">
        <f>IF(AG31="","",(MID(AG31,(SEARCH("^^",SUBSTITUTE(AG31," ","^^",LEN(AG31)-LEN(SUBSTITUTE(AG31," ","")))))+1,99)&amp;"_"&amp;LEFT(AG31,FIND(" ",AG31)-1)&amp;"_"&amp;AH31))</f>
        <v/>
      </c>
      <c r="AM31" s="127"/>
      <c r="AN31" s="127"/>
      <c r="AO31" s="128" t="str">
        <f>IF(AS31="","",AO$3)</f>
        <v/>
      </c>
      <c r="AP31" s="129" t="str">
        <f>IF(AS31="","",AO$1)</f>
        <v/>
      </c>
      <c r="AQ31" s="130" t="str">
        <f>IF(AS31="","",AO$2)</f>
        <v/>
      </c>
      <c r="AR31" s="130" t="str">
        <f>IF(AS31="","",AO$3)</f>
        <v/>
      </c>
      <c r="AS31" s="132" t="str">
        <f>IF(AZ31="","",IF(ISNUMBER(SEARCH(":",AZ31)),MID(AZ31,FIND(":",AZ31)+2,FIND("(",AZ31)-FIND(":",AZ31)-3),LEFT(AZ31,FIND("(",AZ31)-2)))</f>
        <v/>
      </c>
      <c r="AT31" s="133" t="str">
        <f>IF(AZ31="","",MID(AZ31,FIND("(",AZ31)+1,4))</f>
        <v/>
      </c>
      <c r="AU31" s="134" t="str">
        <f>IF(ISNUMBER(SEARCH("*female*",AZ31)),"female",IF(ISNUMBER(SEARCH("*male*",AZ31)),"male",""))</f>
        <v/>
      </c>
      <c r="AV31" s="135" t="str">
        <f>IF(AZ31="","",IF(ISERROR(MID(AZ31,FIND("male,",AZ31)+6,(FIND(")",AZ31)-(FIND("male,",AZ31)+6))))=TRUE,"missing/error",MID(AZ31,FIND("male,",AZ31)+6,(FIND(")",AZ31)-(FIND("male,",AZ31)+6)))))</f>
        <v/>
      </c>
      <c r="AW31" s="136" t="str">
        <f>IF(AS31="","",(MID(AS31,(SEARCH("^^",SUBSTITUTE(AS31," ","^^",LEN(AS31)-LEN(SUBSTITUTE(AS31," ","")))))+1,99)&amp;"_"&amp;LEFT(AS31,FIND(" ",AS31)-1)&amp;"_"&amp;AT31))</f>
        <v/>
      </c>
      <c r="AX31" s="76"/>
      <c r="AY31" s="127"/>
      <c r="AZ31" s="127"/>
      <c r="BA31" s="128" t="str">
        <f>IF(BE31="","",BA$3)</f>
        <v/>
      </c>
      <c r="BB31" s="129" t="str">
        <f>IF(BE31="","",BA$1)</f>
        <v/>
      </c>
      <c r="BC31" s="130" t="str">
        <f>IF(BE31="","",BA$2)</f>
        <v/>
      </c>
      <c r="BD31" s="130" t="str">
        <f>IF(BE31="","",BA$3)</f>
        <v/>
      </c>
      <c r="BE31" s="132" t="str">
        <f>IF(BL31="","",IF(ISNUMBER(SEARCH(":",BL31)),MID(BL31,FIND(":",BL31)+2,FIND("(",BL31)-FIND(":",BL31)-3),LEFT(BL31,FIND("(",BL31)-2)))</f>
        <v/>
      </c>
      <c r="BF31" s="133" t="str">
        <f>IF(BL31="","",MID(BL31,FIND("(",BL31)+1,4))</f>
        <v/>
      </c>
      <c r="BG31" s="134" t="str">
        <f>IF(ISNUMBER(SEARCH("*female*",BL31)),"female",IF(ISNUMBER(SEARCH("*male*",BL31)),"male",""))</f>
        <v/>
      </c>
      <c r="BH31" s="135" t="str">
        <f>IF(BL31="","",IF(ISERROR(MID(BL31,FIND("male,",BL31)+6,(FIND(")",BL31)-(FIND("male,",BL31)+6))))=TRUE,"missing/error",MID(BL31,FIND("male,",BL31)+6,(FIND(")",BL31)-(FIND("male,",BL31)+6)))))</f>
        <v/>
      </c>
      <c r="BI31" s="136" t="str">
        <f>IF(BE31="","",(MID(BE31,(SEARCH("^^",SUBSTITUTE(BE31," ","^^",LEN(BE31)-LEN(SUBSTITUTE(BE31," ","")))))+1,99)&amp;"_"&amp;LEFT(BE31,FIND(" ",BE31)-1)&amp;"_"&amp;BF31))</f>
        <v/>
      </c>
      <c r="BJ31" s="76"/>
      <c r="BK31" s="127"/>
      <c r="BL31" s="127"/>
      <c r="BM31" s="128" t="str">
        <f>IF(BQ31="","",BM$3)</f>
        <v/>
      </c>
      <c r="BN31" s="129" t="str">
        <f>IF(BQ31="","",BM$1)</f>
        <v/>
      </c>
      <c r="BO31" s="130" t="str">
        <f>IF(BQ31="","",BM$2)</f>
        <v/>
      </c>
      <c r="BP31" s="130" t="str">
        <f>IF(BQ31="","",BM$3)</f>
        <v/>
      </c>
      <c r="BQ31" s="132" t="str">
        <f>IF(BX31="","",IF(ISNUMBER(SEARCH(":",BX31)),MID(BX31,FIND(":",BX31)+2,FIND("(",BX31)-FIND(":",BX31)-3),LEFT(BX31,FIND("(",BX31)-2)))</f>
        <v/>
      </c>
      <c r="BR31" s="133" t="str">
        <f>IF(BX31="","",MID(BX31,FIND("(",BX31)+1,4))</f>
        <v/>
      </c>
      <c r="BS31" s="134" t="str">
        <f>IF(ISNUMBER(SEARCH("*female*",BX31)),"female",IF(ISNUMBER(SEARCH("*male*",BX31)),"male",""))</f>
        <v/>
      </c>
      <c r="BT31" s="135" t="str">
        <f>IF(BX31="","",IF(ISERROR(MID(BX31,FIND("male,",BX31)+6,(FIND(")",BX31)-(FIND("male,",BX31)+6))))=TRUE,"missing/error",MID(BX31,FIND("male,",BX31)+6,(FIND(")",BX31)-(FIND("male,",BX31)+6)))))</f>
        <v/>
      </c>
      <c r="BU31" s="136" t="str">
        <f>IF(BQ31="","",(MID(BQ31,(SEARCH("^^",SUBSTITUTE(BQ31," ","^^",LEN(BQ31)-LEN(SUBSTITUTE(BQ31," ","")))))+1,99)&amp;"_"&amp;LEFT(BQ31,FIND(" ",BQ31)-1)&amp;"_"&amp;BR31))</f>
        <v/>
      </c>
      <c r="BV31" s="76"/>
      <c r="BW31" s="127"/>
      <c r="BX31" s="127"/>
      <c r="BY31" s="128" t="str">
        <f>IF(CC31="","",BY$3)</f>
        <v/>
      </c>
      <c r="BZ31" s="129" t="str">
        <f>IF(CC31="","",BY$1)</f>
        <v/>
      </c>
      <c r="CA31" s="130" t="str">
        <f>IF(CC31="","",BY$2)</f>
        <v/>
      </c>
      <c r="CB31" s="130" t="str">
        <f>IF(CC31="","",BY$3)</f>
        <v/>
      </c>
      <c r="CC31" s="132" t="str">
        <f>IF(CJ31="","",IF(ISNUMBER(SEARCH(":",CJ31)),MID(CJ31,FIND(":",CJ31)+2,FIND("(",CJ31)-FIND(":",CJ31)-3),LEFT(CJ31,FIND("(",CJ31)-2)))</f>
        <v/>
      </c>
      <c r="CD31" s="133" t="str">
        <f>IF(CJ31="","",MID(CJ31,FIND("(",CJ31)+1,4))</f>
        <v/>
      </c>
      <c r="CE31" s="134" t="str">
        <f>IF(ISNUMBER(SEARCH("*female*",CJ31)),"female",IF(ISNUMBER(SEARCH("*male*",CJ31)),"male",""))</f>
        <v/>
      </c>
      <c r="CF31" s="135" t="str">
        <f>IF(CJ31="","",IF(ISERROR(MID(CJ31,FIND("male,",CJ31)+6,(FIND(")",CJ31)-(FIND("male,",CJ31)+6))))=TRUE,"missing/error",MID(CJ31,FIND("male,",CJ31)+6,(FIND(")",CJ31)-(FIND("male,",CJ31)+6)))))</f>
        <v/>
      </c>
      <c r="CG31" s="136" t="str">
        <f>IF(CC31="","",(MID(CC31,(SEARCH("^^",SUBSTITUTE(CC31," ","^^",LEN(CC31)-LEN(SUBSTITUTE(CC31," ","")))))+1,99)&amp;"_"&amp;LEFT(CC31,FIND(" ",CC31)-1)&amp;"_"&amp;CD31))</f>
        <v/>
      </c>
      <c r="CH31" s="76"/>
      <c r="CI31" s="127"/>
      <c r="CJ31" s="127"/>
      <c r="CK31" s="128" t="str">
        <f>IF(CO31="","",CK$3)</f>
        <v/>
      </c>
      <c r="CL31" s="129" t="str">
        <f>IF(CO31="","",CK$1)</f>
        <v/>
      </c>
      <c r="CM31" s="130" t="str">
        <f>IF(CO31="","",CK$2)</f>
        <v/>
      </c>
      <c r="CN31" s="130" t="str">
        <f>IF(CO31="","",CK$3)</f>
        <v/>
      </c>
      <c r="CO31" s="132" t="str">
        <f>IF(CV31="","",IF(ISNUMBER(SEARCH(":",CV31)),MID(CV31,FIND(":",CV31)+2,FIND("(",CV31)-FIND(":",CV31)-3),LEFT(CV31,FIND("(",CV31)-2)))</f>
        <v/>
      </c>
      <c r="CP31" s="133" t="str">
        <f>IF(CV31="","",MID(CV31,FIND("(",CV31)+1,4))</f>
        <v/>
      </c>
      <c r="CQ31" s="134" t="str">
        <f>IF(ISNUMBER(SEARCH("*female*",CV31)),"female",IF(ISNUMBER(SEARCH("*male*",CV31)),"male",""))</f>
        <v/>
      </c>
      <c r="CR31" s="135" t="str">
        <f>IF(CV31="","",IF(ISERROR(MID(CV31,FIND("male,",CV31)+6,(FIND(")",CV31)-(FIND("male,",CV31)+6))))=TRUE,"missing/error",MID(CV31,FIND("male,",CV31)+6,(FIND(")",CV31)-(FIND("male,",CV31)+6)))))</f>
        <v/>
      </c>
      <c r="CS31" s="136" t="str">
        <f>IF(CO31="","",(MID(CO31,(SEARCH("^^",SUBSTITUTE(CO31," ","^^",LEN(CO31)-LEN(SUBSTITUTE(CO31," ","")))))+1,99)&amp;"_"&amp;LEFT(CO31,FIND(" ",CO31)-1)&amp;"_"&amp;CP31))</f>
        <v/>
      </c>
      <c r="CT31" s="76"/>
      <c r="CU31" s="127"/>
      <c r="CV31" s="127"/>
      <c r="CW31" s="128" t="str">
        <f>IF(DA31="","",CW$3)</f>
        <v/>
      </c>
      <c r="CX31" s="129" t="str">
        <f>IF(DA31="","",CW$1)</f>
        <v/>
      </c>
      <c r="CY31" s="130" t="str">
        <f>IF(DA31="","",CW$2)</f>
        <v/>
      </c>
      <c r="CZ31" s="130" t="str">
        <f>IF(DA31="","",CW$3)</f>
        <v/>
      </c>
      <c r="DA31" s="132" t="str">
        <f>IF(DH31="","",IF(ISNUMBER(SEARCH(":",DH31)),MID(DH31,FIND(":",DH31)+2,FIND("(",DH31)-FIND(":",DH31)-3),LEFT(DH31,FIND("(",DH31)-2)))</f>
        <v/>
      </c>
      <c r="DB31" s="133" t="str">
        <f>IF(DH31="","",MID(DH31,FIND("(",DH31)+1,4))</f>
        <v/>
      </c>
      <c r="DC31" s="134" t="str">
        <f>IF(ISNUMBER(SEARCH("*female*",DH31)),"female",IF(ISNUMBER(SEARCH("*male*",DH31)),"male",""))</f>
        <v/>
      </c>
      <c r="DD31" s="135" t="str">
        <f>IF(DH31="","",IF(ISERROR(MID(DH31,FIND("male,",DH31)+6,(FIND(")",DH31)-(FIND("male,",DH31)+6))))=TRUE,"missing/error",MID(DH31,FIND("male,",DH31)+6,(FIND(")",DH31)-(FIND("male,",DH31)+6)))))</f>
        <v/>
      </c>
      <c r="DE31" s="136" t="str">
        <f>IF(DA31="","",(MID(DA31,(SEARCH("^^",SUBSTITUTE(DA31," ","^^",LEN(DA31)-LEN(SUBSTITUTE(DA31," ","")))))+1,99)&amp;"_"&amp;LEFT(DA31,FIND(" ",DA31)-1)&amp;"_"&amp;DB31))</f>
        <v/>
      </c>
      <c r="DF31" s="76"/>
      <c r="DG31" s="127"/>
      <c r="DH31" s="127"/>
      <c r="DI31" s="128" t="str">
        <f>IF(DM31="","",DI$3)</f>
        <v/>
      </c>
      <c r="DJ31" s="129" t="str">
        <f>IF(DM31="","",DI$1)</f>
        <v/>
      </c>
      <c r="DK31" s="130" t="str">
        <f>IF(DM31="","",DI$2)</f>
        <v/>
      </c>
      <c r="DL31" s="130" t="str">
        <f>IF(DM31="","",DI$3)</f>
        <v/>
      </c>
      <c r="DM31" s="132" t="str">
        <f>IF(DT31="","",IF(ISNUMBER(SEARCH(":",DT31)),MID(DT31,FIND(":",DT31)+2,FIND("(",DT31)-FIND(":",DT31)-3),LEFT(DT31,FIND("(",DT31)-2)))</f>
        <v/>
      </c>
      <c r="DN31" s="133" t="str">
        <f>IF(DT31="","",MID(DT31,FIND("(",DT31)+1,4))</f>
        <v/>
      </c>
      <c r="DO31" s="134" t="str">
        <f>IF(ISNUMBER(SEARCH("*female*",DT31)),"female",IF(ISNUMBER(SEARCH("*male*",DT31)),"male",""))</f>
        <v/>
      </c>
      <c r="DP31" s="135" t="str">
        <f>IF(DT31="","",IF(ISERROR(MID(DT31,FIND("male,",DT31)+6,(FIND(")",DT31)-(FIND("male,",DT31)+6))))=TRUE,"missing/error",MID(DT31,FIND("male,",DT31)+6,(FIND(")",DT31)-(FIND("male,",DT31)+6)))))</f>
        <v/>
      </c>
      <c r="DQ31" s="136" t="str">
        <f>IF(DM31="","",(MID(DM31,(SEARCH("^^",SUBSTITUTE(DM31," ","^^",LEN(DM31)-LEN(SUBSTITUTE(DM31," ","")))))+1,99)&amp;"_"&amp;LEFT(DM31,FIND(" ",DM31)-1)&amp;"_"&amp;DN31))</f>
        <v/>
      </c>
      <c r="DR31" s="76"/>
      <c r="DS31" s="127"/>
      <c r="DT31" s="127"/>
      <c r="DU31" s="128" t="str">
        <f>IF(DY31="","",DU$3)</f>
        <v/>
      </c>
      <c r="DV31" s="129" t="str">
        <f>IF(DY31="","",DU$1)</f>
        <v/>
      </c>
      <c r="DW31" s="130" t="str">
        <f>IF(DY31="","",DU$2)</f>
        <v/>
      </c>
      <c r="DX31" s="130" t="str">
        <f>IF(DY31="","",DU$3)</f>
        <v/>
      </c>
      <c r="DY31" s="132" t="str">
        <f>IF(EF31="","",IF(ISNUMBER(SEARCH(":",EF31)),MID(EF31,FIND(":",EF31)+2,FIND("(",EF31)-FIND(":",EF31)-3),LEFT(EF31,FIND("(",EF31)-2)))</f>
        <v/>
      </c>
      <c r="DZ31" s="133" t="str">
        <f>IF(EF31="","",MID(EF31,FIND("(",EF31)+1,4))</f>
        <v/>
      </c>
      <c r="EA31" s="134" t="str">
        <f>IF(ISNUMBER(SEARCH("*female*",EF31)),"female",IF(ISNUMBER(SEARCH("*male*",EF31)),"male",""))</f>
        <v/>
      </c>
      <c r="EB31" s="135" t="str">
        <f>IF(EF31="","",IF(ISERROR(MID(EF31,FIND("male,",EF31)+6,(FIND(")",EF31)-(FIND("male,",EF31)+6))))=TRUE,"missing/error",MID(EF31,FIND("male,",EF31)+6,(FIND(")",EF31)-(FIND("male,",EF31)+6)))))</f>
        <v/>
      </c>
      <c r="EC31" s="136" t="str">
        <f>IF(DY31="","",(MID(DY31,(SEARCH("^^",SUBSTITUTE(DY31," ","^^",LEN(DY31)-LEN(SUBSTITUTE(DY31," ","")))))+1,99)&amp;"_"&amp;LEFT(DY31,FIND(" ",DY31)-1)&amp;"_"&amp;DZ31))</f>
        <v/>
      </c>
      <c r="ED31" s="76"/>
      <c r="EE31" s="127"/>
      <c r="EF31" s="127"/>
      <c r="EG31" s="128" t="str">
        <f>IF(EK31="","",EG$3)</f>
        <v/>
      </c>
      <c r="EH31" s="129" t="str">
        <f>IF(EK31="","",EG$1)</f>
        <v/>
      </c>
      <c r="EI31" s="130" t="str">
        <f>IF(EK31="","",EG$2)</f>
        <v/>
      </c>
      <c r="EJ31" s="130" t="str">
        <f>IF(EK31="","",EG$3)</f>
        <v/>
      </c>
      <c r="EK31" s="132" t="str">
        <f>IF(ER31="","",IF(ISNUMBER(SEARCH(":",ER31)),MID(ER31,FIND(":",ER31)+2,FIND("(",ER31)-FIND(":",ER31)-3),LEFT(ER31,FIND("(",ER31)-2)))</f>
        <v/>
      </c>
      <c r="EL31" s="133" t="str">
        <f>IF(ER31="","",MID(ER31,FIND("(",ER31)+1,4))</f>
        <v/>
      </c>
      <c r="EM31" s="134" t="str">
        <f>IF(ISNUMBER(SEARCH("*female*",ER31)),"female",IF(ISNUMBER(SEARCH("*male*",ER31)),"male",""))</f>
        <v/>
      </c>
      <c r="EN31" s="135" t="str">
        <f>IF(ER31="","",IF(ISERROR(MID(ER31,FIND("male,",ER31)+6,(FIND(")",ER31)-(FIND("male,",ER31)+6))))=TRUE,"missing/error",MID(ER31,FIND("male,",ER31)+6,(FIND(")",ER31)-(FIND("male,",ER31)+6)))))</f>
        <v/>
      </c>
      <c r="EO31" s="136" t="str">
        <f>IF(EK31="","",(MID(EK31,(SEARCH("^^",SUBSTITUTE(EK31," ","^^",LEN(EK31)-LEN(SUBSTITUTE(EK31," ","")))))+1,99)&amp;"_"&amp;LEFT(EK31,FIND(" ",EK31)-1)&amp;"_"&amp;EL31))</f>
        <v/>
      </c>
      <c r="EP31" s="76"/>
      <c r="EQ31" s="127"/>
      <c r="ER31" s="127"/>
      <c r="ES31" s="128" t="str">
        <f>IF(EW31="","",ES$3)</f>
        <v/>
      </c>
      <c r="ET31" s="129" t="str">
        <f>IF(EW31="","",ES$1)</f>
        <v/>
      </c>
      <c r="EU31" s="130" t="str">
        <f>IF(EW31="","",ES$2)</f>
        <v/>
      </c>
      <c r="EV31" s="130" t="str">
        <f>IF(EW31="","",ES$3)</f>
        <v/>
      </c>
      <c r="EW31" s="132" t="str">
        <f>IF(FD31="","",IF(ISNUMBER(SEARCH(":",FD31)),MID(FD31,FIND(":",FD31)+2,FIND("(",FD31)-FIND(":",FD31)-3),LEFT(FD31,FIND("(",FD31)-2)))</f>
        <v/>
      </c>
      <c r="EX31" s="133" t="str">
        <f>IF(FD31="","",MID(FD31,FIND("(",FD31)+1,4))</f>
        <v/>
      </c>
      <c r="EY31" s="134" t="str">
        <f>IF(ISNUMBER(SEARCH("*female*",FD31)),"female",IF(ISNUMBER(SEARCH("*male*",FD31)),"male",""))</f>
        <v/>
      </c>
      <c r="EZ31" s="135" t="str">
        <f>IF(FD31="","",IF(ISERROR(MID(FD31,FIND("male,",FD31)+6,(FIND(")",FD31)-(FIND("male,",FD31)+6))))=TRUE,"missing/error",MID(FD31,FIND("male,",FD31)+6,(FIND(")",FD31)-(FIND("male,",FD31)+6)))))</f>
        <v/>
      </c>
      <c r="FA31" s="136" t="str">
        <f>IF(EW31="","",(MID(EW31,(SEARCH("^^",SUBSTITUTE(EW31," ","^^",LEN(EW31)-LEN(SUBSTITUTE(EW31," ","")))))+1,99)&amp;"_"&amp;LEFT(EW31,FIND(" ",EW31)-1)&amp;"_"&amp;EX31))</f>
        <v/>
      </c>
      <c r="FB31" s="76"/>
      <c r="FC31" s="127"/>
      <c r="FD31" s="127"/>
      <c r="FE31" s="128" t="str">
        <f>IF(FI31="","",FE$3)</f>
        <v/>
      </c>
      <c r="FF31" s="129" t="str">
        <f>IF(FI31="","",FE$1)</f>
        <v/>
      </c>
      <c r="FG31" s="130" t="str">
        <f>IF(FI31="","",FE$2)</f>
        <v/>
      </c>
      <c r="FH31" s="130" t="str">
        <f>IF(FI31="","",FE$3)</f>
        <v/>
      </c>
      <c r="FI31" s="132" t="str">
        <f>IF(FP31="","",IF(ISNUMBER(SEARCH(":",FP31)),MID(FP31,FIND(":",FP31)+2,FIND("(",FP31)-FIND(":",FP31)-3),LEFT(FP31,FIND("(",FP31)-2)))</f>
        <v/>
      </c>
      <c r="FJ31" s="133" t="str">
        <f>IF(FP31="","",MID(FP31,FIND("(",FP31)+1,4))</f>
        <v/>
      </c>
      <c r="FK31" s="134" t="str">
        <f>IF(ISNUMBER(SEARCH("*female*",FP31)),"female",IF(ISNUMBER(SEARCH("*male*",FP31)),"male",""))</f>
        <v/>
      </c>
      <c r="FL31" s="135" t="str">
        <f>IF(FP31="","",IF(ISERROR(MID(FP31,FIND("male,",FP31)+6,(FIND(")",FP31)-(FIND("male,",FP31)+6))))=TRUE,"missing/error",MID(FP31,FIND("male,",FP31)+6,(FIND(")",FP31)-(FIND("male,",FP31)+6)))))</f>
        <v/>
      </c>
      <c r="FM31" s="136" t="str">
        <f>IF(FI31="","",(MID(FI31,(SEARCH("^^",SUBSTITUTE(FI31," ","^^",LEN(FI31)-LEN(SUBSTITUTE(FI31," ","")))))+1,99)&amp;"_"&amp;LEFT(FI31,FIND(" ",FI31)-1)&amp;"_"&amp;FJ31))</f>
        <v/>
      </c>
      <c r="FN31" s="76"/>
      <c r="FO31" s="127"/>
      <c r="FP31" s="127"/>
      <c r="FQ31" s="128" t="str">
        <f>IF(FU31="","",#REF!)</f>
        <v/>
      </c>
      <c r="FR31" s="129" t="str">
        <f>IF(FU31="","",FQ$1)</f>
        <v/>
      </c>
      <c r="FS31" s="130" t="str">
        <f>IF(FU31="","",FQ$2)</f>
        <v/>
      </c>
      <c r="FT31" s="130" t="str">
        <f>IF(FU31="","",FQ$3)</f>
        <v/>
      </c>
      <c r="FU31" s="132" t="str">
        <f>IF(GB31="","",IF(ISNUMBER(SEARCH(":",GB31)),MID(GB31,FIND(":",GB31)+2,FIND("(",GB31)-FIND(":",GB31)-3),LEFT(GB31,FIND("(",GB31)-2)))</f>
        <v/>
      </c>
      <c r="FV31" s="133" t="str">
        <f>IF(GB31="","",MID(GB31,FIND("(",GB31)+1,4))</f>
        <v/>
      </c>
      <c r="FW31" s="134" t="str">
        <f>IF(ISNUMBER(SEARCH("*female*",GB31)),"female",IF(ISNUMBER(SEARCH("*male*",GB31)),"male",""))</f>
        <v/>
      </c>
      <c r="FX31" s="135" t="str">
        <f>IF(GB31="","",IF(ISERROR(MID(GB31,FIND("male,",GB31)+6,(FIND(")",GB31)-(FIND("male,",GB31)+6))))=TRUE,"missing/error",MID(GB31,FIND("male,",GB31)+6,(FIND(")",GB31)-(FIND("male,",GB31)+6)))))</f>
        <v/>
      </c>
      <c r="FY31" s="136" t="str">
        <f>IF(FU31="","",(MID(FU31,(SEARCH("^^",SUBSTITUTE(FU31," ","^^",LEN(FU31)-LEN(SUBSTITUTE(FU31," ","")))))+1,99)&amp;"_"&amp;LEFT(FU31,FIND(" ",FU31)-1)&amp;"_"&amp;FV31))</f>
        <v/>
      </c>
      <c r="FZ31" s="76"/>
      <c r="GA31" s="127"/>
      <c r="GB31" s="127"/>
      <c r="GC31" s="128" t="str">
        <f>IF(GG31="","",GC$3)</f>
        <v/>
      </c>
      <c r="GD31" s="129" t="str">
        <f>IF(GG31="","",GC$1)</f>
        <v/>
      </c>
      <c r="GE31" s="130" t="str">
        <f>IF(GG31="","",GC$2)</f>
        <v/>
      </c>
      <c r="GF31" s="130" t="str">
        <f>IF(GG31="","",GC$3)</f>
        <v/>
      </c>
      <c r="GG31" s="132" t="str">
        <f>IF(GN31="","",IF(ISNUMBER(SEARCH(":",GN31)),MID(GN31,FIND(":",GN31)+2,FIND("(",GN31)-FIND(":",GN31)-3),LEFT(GN31,FIND("(",GN31)-2)))</f>
        <v/>
      </c>
      <c r="GH31" s="133" t="str">
        <f>IF(GN31="","",MID(GN31,FIND("(",GN31)+1,4))</f>
        <v/>
      </c>
      <c r="GI31" s="134" t="str">
        <f>IF(ISNUMBER(SEARCH("*female*",GN31)),"female",IF(ISNUMBER(SEARCH("*male*",GN31)),"male",""))</f>
        <v/>
      </c>
      <c r="GJ31" s="135" t="str">
        <f>IF(GN31="","",IF(ISERROR(MID(GN31,FIND("male,",GN31)+6,(FIND(")",GN31)-(FIND("male,",GN31)+6))))=TRUE,"missing/error",MID(GN31,FIND("male,",GN31)+6,(FIND(")",GN31)-(FIND("male,",GN31)+6)))))</f>
        <v/>
      </c>
      <c r="GK31" s="136" t="str">
        <f>IF(GG31="","",(MID(GG31,(SEARCH("^^",SUBSTITUTE(GG31," ","^^",LEN(GG31)-LEN(SUBSTITUTE(GG31," ","")))))+1,99)&amp;"_"&amp;LEFT(GG31,FIND(" ",GG31)-1)&amp;"_"&amp;GH31))</f>
        <v/>
      </c>
      <c r="GL31" s="76"/>
      <c r="GM31" s="127"/>
      <c r="GN31" s="127" t="s">
        <v>287</v>
      </c>
      <c r="GO31" s="128" t="str">
        <f>IF(GS31="","",GO$3)</f>
        <v/>
      </c>
      <c r="GP31" s="129" t="str">
        <f>IF(GS31="","",GO$1)</f>
        <v/>
      </c>
      <c r="GQ31" s="130" t="str">
        <f>IF(GS31="","",GO$2)</f>
        <v/>
      </c>
      <c r="GR31" s="130" t="str">
        <f>IF(GS31="","",GO$3)</f>
        <v/>
      </c>
      <c r="GS31" s="132" t="str">
        <f>IF(GZ31="","",IF(ISNUMBER(SEARCH(":",GZ31)),MID(GZ31,FIND(":",GZ31)+2,FIND("(",GZ31)-FIND(":",GZ31)-3),LEFT(GZ31,FIND("(",GZ31)-2)))</f>
        <v/>
      </c>
      <c r="GT31" s="133" t="str">
        <f>IF(GZ31="","",MID(GZ31,FIND("(",GZ31)+1,4))</f>
        <v/>
      </c>
      <c r="GU31" s="134" t="str">
        <f>IF(ISNUMBER(SEARCH("*female*",GZ31)),"female",IF(ISNUMBER(SEARCH("*male*",GZ31)),"male",""))</f>
        <v/>
      </c>
      <c r="GV31" s="135" t="str">
        <f>IF(GZ31="","",IF(ISERROR(MID(GZ31,FIND("male,",GZ31)+6,(FIND(")",GZ31)-(FIND("male,",GZ31)+6))))=TRUE,"missing/error",MID(GZ31,FIND("male,",GZ31)+6,(FIND(")",GZ31)-(FIND("male,",GZ31)+6)))))</f>
        <v/>
      </c>
      <c r="GW31" s="136" t="str">
        <f>IF(GS31="","",(MID(GS31,(SEARCH("^^",SUBSTITUTE(GS31," ","^^",LEN(GS31)-LEN(SUBSTITUTE(GS31," ","")))))+1,99)&amp;"_"&amp;LEFT(GS31,FIND(" ",GS31)-1)&amp;"_"&amp;GT31))</f>
        <v/>
      </c>
      <c r="GX31" s="76"/>
      <c r="GY31" s="127"/>
      <c r="GZ31" s="127"/>
      <c r="HA31" s="128" t="str">
        <f>IF(HE31="","",HA$3)</f>
        <v/>
      </c>
      <c r="HB31" s="129" t="str">
        <f>IF(HE31="","",HA$1)</f>
        <v/>
      </c>
      <c r="HC31" s="130" t="str">
        <f>IF(HE31="","",HA$2)</f>
        <v/>
      </c>
      <c r="HD31" s="130" t="str">
        <f>IF(HE31="","",HA$3)</f>
        <v/>
      </c>
      <c r="HE31" s="132" t="str">
        <f>IF(HL31="","",IF(ISNUMBER(SEARCH(":",HL31)),MID(HL31,FIND(":",HL31)+2,FIND("(",HL31)-FIND(":",HL31)-3),LEFT(HL31,FIND("(",HL31)-2)))</f>
        <v/>
      </c>
      <c r="HF31" s="133" t="str">
        <f>IF(HL31="","",MID(HL31,FIND("(",HL31)+1,4))</f>
        <v/>
      </c>
      <c r="HG31" s="134" t="str">
        <f>IF(ISNUMBER(SEARCH("*female*",HL31)),"female",IF(ISNUMBER(SEARCH("*male*",HL31)),"male",""))</f>
        <v/>
      </c>
      <c r="HH31" s="135" t="str">
        <f>IF(HL31="","",IF(ISERROR(MID(HL31,FIND("male,",HL31)+6,(FIND(")",HL31)-(FIND("male,",HL31)+6))))=TRUE,"missing/error",MID(HL31,FIND("male,",HL31)+6,(FIND(")",HL31)-(FIND("male,",HL31)+6)))))</f>
        <v/>
      </c>
      <c r="HI31" s="136" t="str">
        <f>IF(HE31="","",(MID(HE31,(SEARCH("^^",SUBSTITUTE(HE31," ","^^",LEN(HE31)-LEN(SUBSTITUTE(HE31," ","")))))+1,99)&amp;"_"&amp;LEFT(HE31,FIND(" ",HE31)-1)&amp;"_"&amp;HF31))</f>
        <v/>
      </c>
      <c r="HJ31" s="76"/>
      <c r="HK31" s="127"/>
      <c r="HL31" s="127" t="s">
        <v>287</v>
      </c>
      <c r="HM31" s="128" t="str">
        <f>IF(HQ31="","",HM$3)</f>
        <v/>
      </c>
      <c r="HN31" s="129" t="str">
        <f>IF(HQ31="","",HM$1)</f>
        <v/>
      </c>
      <c r="HO31" s="130" t="str">
        <f>IF(HQ31="","",HM$2)</f>
        <v/>
      </c>
      <c r="HP31" s="130" t="str">
        <f>IF(HQ31="","",HM$3)</f>
        <v/>
      </c>
      <c r="HQ31" s="132" t="str">
        <f>IF(HX31="","",IF(ISNUMBER(SEARCH(":",HX31)),MID(HX31,FIND(":",HX31)+2,FIND("(",HX31)-FIND(":",HX31)-3),LEFT(HX31,FIND("(",HX31)-2)))</f>
        <v/>
      </c>
      <c r="HR31" s="133" t="str">
        <f>IF(HX31="","",MID(HX31,FIND("(",HX31)+1,4))</f>
        <v/>
      </c>
      <c r="HS31" s="134" t="str">
        <f>IF(ISNUMBER(SEARCH("*female*",HX31)),"female",IF(ISNUMBER(SEARCH("*male*",HX31)),"male",""))</f>
        <v/>
      </c>
      <c r="HT31" s="135" t="str">
        <f>IF(HX31="","",IF(ISERROR(MID(HX31,FIND("male,",HX31)+6,(FIND(")",HX31)-(FIND("male,",HX31)+6))))=TRUE,"missing/error",MID(HX31,FIND("male,",HX31)+6,(FIND(")",HX31)-(FIND("male,",HX31)+6)))))</f>
        <v/>
      </c>
      <c r="HU31" s="136" t="str">
        <f>IF(HQ31="","",(MID(HQ31,(SEARCH("^^",SUBSTITUTE(HQ31," ","^^",LEN(HQ31)-LEN(SUBSTITUTE(HQ31," ","")))))+1,99)&amp;"_"&amp;LEFT(HQ31,FIND(" ",HQ31)-1)&amp;"_"&amp;HR31))</f>
        <v/>
      </c>
      <c r="HV31" s="76"/>
      <c r="HW31" s="127"/>
      <c r="HX31" s="127"/>
      <c r="HY31" s="128" t="str">
        <f>IF(IC31="","",HY$3)</f>
        <v/>
      </c>
      <c r="HZ31" s="129" t="str">
        <f>IF(IC31="","",HY$1)</f>
        <v/>
      </c>
      <c r="IA31" s="130" t="str">
        <f>IF(IC31="","",HY$2)</f>
        <v/>
      </c>
      <c r="IB31" s="130" t="str">
        <f>IF(IC31="","",HY$3)</f>
        <v/>
      </c>
      <c r="IC31" s="132" t="str">
        <f>IF(IJ31="","",IF(ISNUMBER(SEARCH(":",IJ31)),MID(IJ31,FIND(":",IJ31)+2,FIND("(",IJ31)-FIND(":",IJ31)-3),LEFT(IJ31,FIND("(",IJ31)-2)))</f>
        <v/>
      </c>
      <c r="ID31" s="133" t="str">
        <f>IF(IJ31="","",MID(IJ31,FIND("(",IJ31)+1,4))</f>
        <v/>
      </c>
      <c r="IE31" s="134" t="str">
        <f>IF(ISNUMBER(SEARCH("*female*",IJ31)),"female",IF(ISNUMBER(SEARCH("*male*",IJ31)),"male",""))</f>
        <v/>
      </c>
      <c r="IF31" s="135" t="str">
        <f>IF(IJ31="","",IF(ISERROR(MID(IJ31,FIND("male,",IJ31)+6,(FIND(")",IJ31)-(FIND("male,",IJ31)+6))))=TRUE,"missing/error",MID(IJ31,FIND("male,",IJ31)+6,(FIND(")",IJ31)-(FIND("male,",IJ31)+6)))))</f>
        <v/>
      </c>
      <c r="IG31" s="136" t="str">
        <f>IF(IC31="","",(MID(IC31,(SEARCH("^^",SUBSTITUTE(IC31," ","^^",LEN(IC31)-LEN(SUBSTITUTE(IC31," ","")))))+1,99)&amp;"_"&amp;LEFT(IC31,FIND(" ",IC31)-1)&amp;"_"&amp;ID31))</f>
        <v/>
      </c>
      <c r="IH31" s="76"/>
      <c r="II31" s="127"/>
      <c r="IJ31" s="127"/>
      <c r="IK31" s="128" t="str">
        <f>IF(IO31="","",IK$3)</f>
        <v/>
      </c>
      <c r="IL31" s="129" t="str">
        <f>IF(IO31="","",IK$1)</f>
        <v/>
      </c>
      <c r="IM31" s="130" t="str">
        <f>IF(IO31="","",IK$2)</f>
        <v/>
      </c>
      <c r="IN31" s="130" t="str">
        <f>IF(IO31="","",IK$3)</f>
        <v/>
      </c>
      <c r="IO31" s="132" t="str">
        <f>IF(IV31="","",IF(ISNUMBER(SEARCH(":",IV31)),MID(IV31,FIND(":",IV31)+2,FIND("(",IV31)-FIND(":",IV31)-3),LEFT(IV31,FIND("(",IV31)-2)))</f>
        <v/>
      </c>
      <c r="IP31" s="133" t="str">
        <f>IF(IV31="","",MID(IV31,FIND("(",IV31)+1,4))</f>
        <v/>
      </c>
      <c r="IQ31" s="134" t="str">
        <f>IF(ISNUMBER(SEARCH("*female*",IV31)),"female",IF(ISNUMBER(SEARCH("*male*",IV31)),"male",""))</f>
        <v/>
      </c>
      <c r="IR31" s="135" t="str">
        <f>IF(IV31="","",IF(ISERROR(MID(IV31,FIND("male,",IV31)+6,(FIND(")",IV31)-(FIND("male,",IV31)+6))))=TRUE,"missing/error",MID(IV31,FIND("male,",IV31)+6,(FIND(")",IV31)-(FIND("male,",IV31)+6)))))</f>
        <v/>
      </c>
      <c r="IS31" s="136" t="str">
        <f>IF(IO31="","",(MID(IO31,(SEARCH("^^",SUBSTITUTE(IO31," ","^^",LEN(IO31)-LEN(SUBSTITUTE(IO31," ","")))))+1,99)&amp;"_"&amp;LEFT(IO31,FIND(" ",IO31)-1)&amp;"_"&amp;IP31))</f>
        <v/>
      </c>
      <c r="IT31" s="76"/>
      <c r="IU31" s="127"/>
      <c r="IV31" s="127"/>
      <c r="IW31" s="128" t="str">
        <f>IF(JA31="","",IW$3)</f>
        <v/>
      </c>
      <c r="IX31" s="129" t="str">
        <f>IF(JA31="","",IW$1)</f>
        <v/>
      </c>
      <c r="IY31" s="130" t="str">
        <f>IF(JA31="","",IW$2)</f>
        <v/>
      </c>
      <c r="IZ31" s="130" t="str">
        <f>IF(JA31="","",IW$3)</f>
        <v/>
      </c>
      <c r="JA31" s="132" t="str">
        <f>IF(JH31="","",IF(ISNUMBER(SEARCH(":",JH31)),MID(JH31,FIND(":",JH31)+2,FIND("(",JH31)-FIND(":",JH31)-3),LEFT(JH31,FIND("(",JH31)-2)))</f>
        <v/>
      </c>
      <c r="JB31" s="133" t="str">
        <f>IF(JH31="","",MID(JH31,FIND("(",JH31)+1,4))</f>
        <v/>
      </c>
      <c r="JC31" s="134" t="str">
        <f>IF(ISNUMBER(SEARCH("*female*",JH31)),"female",IF(ISNUMBER(SEARCH("*male*",JH31)),"male",""))</f>
        <v/>
      </c>
      <c r="JD31" s="135" t="str">
        <f>IF(JH31="","",IF(ISERROR(MID(JH31,FIND("male,",JH31)+6,(FIND(")",JH31)-(FIND("male,",JH31)+6))))=TRUE,"missing/error",MID(JH31,FIND("male,",JH31)+6,(FIND(")",JH31)-(FIND("male,",JH31)+6)))))</f>
        <v/>
      </c>
      <c r="JE31" s="136" t="str">
        <f>IF(JA31="","",(MID(JA31,(SEARCH("^^",SUBSTITUTE(JA31," ","^^",LEN(JA31)-LEN(SUBSTITUTE(JA31," ","")))))+1,99)&amp;"_"&amp;LEFT(JA31,FIND(" ",JA31)-1)&amp;"_"&amp;JB31))</f>
        <v/>
      </c>
      <c r="JF31" s="76"/>
      <c r="JG31" s="127"/>
      <c r="JH31" s="127"/>
      <c r="JI31" s="128" t="str">
        <f>IF(JM31="","",JI$3)</f>
        <v/>
      </c>
      <c r="JJ31" s="129" t="str">
        <f>IF(JM31="","",JI$1)</f>
        <v/>
      </c>
      <c r="JK31" s="130" t="str">
        <f>IF(JM31="","",JI$2)</f>
        <v/>
      </c>
      <c r="JL31" s="130" t="str">
        <f>IF(JM31="","",JI$3)</f>
        <v/>
      </c>
      <c r="JM31" s="132" t="str">
        <f>IF(JT31="","",IF(ISNUMBER(SEARCH(":",JT31)),MID(JT31,FIND(":",JT31)+2,FIND("(",JT31)-FIND(":",JT31)-3),LEFT(JT31,FIND("(",JT31)-2)))</f>
        <v/>
      </c>
      <c r="JN31" s="133" t="str">
        <f>IF(JT31="","",MID(JT31,FIND("(",JT31)+1,4))</f>
        <v/>
      </c>
      <c r="JO31" s="134" t="str">
        <f>IF(ISNUMBER(SEARCH("*female*",JT31)),"female",IF(ISNUMBER(SEARCH("*male*",JT31)),"male",""))</f>
        <v/>
      </c>
      <c r="JP31" s="135" t="str">
        <f>IF(JT31="","",IF(ISERROR(MID(JT31,FIND("male,",JT31)+6,(FIND(")",JT31)-(FIND("male,",JT31)+6))))=TRUE,"missing/error",MID(JT31,FIND("male,",JT31)+6,(FIND(")",JT31)-(FIND("male,",JT31)+6)))))</f>
        <v/>
      </c>
      <c r="JQ31" s="136" t="str">
        <f>IF(JM31="","",(MID(JM31,(SEARCH("^^",SUBSTITUTE(JM31," ","^^",LEN(JM31)-LEN(SUBSTITUTE(JM31," ","")))))+1,99)&amp;"_"&amp;LEFT(JM31,FIND(" ",JM31)-1)&amp;"_"&amp;JN31))</f>
        <v/>
      </c>
      <c r="JR31" s="76"/>
      <c r="JS31" s="127"/>
      <c r="JT31" s="127"/>
      <c r="JU31" s="128" t="str">
        <f>IF(JY31="","",JU$3)</f>
        <v/>
      </c>
      <c r="JV31" s="129" t="str">
        <f>IF(JY31="","",JU$1)</f>
        <v/>
      </c>
      <c r="JW31" s="130" t="str">
        <f>IF(JY31="","",JU$2)</f>
        <v/>
      </c>
      <c r="JX31" s="130" t="str">
        <f>IF(JY31="","",JU$3)</f>
        <v/>
      </c>
      <c r="JY31" s="132" t="str">
        <f>IF(KF31="","",IF(ISNUMBER(SEARCH(":",KF31)),MID(KF31,FIND(":",KF31)+2,FIND("(",KF31)-FIND(":",KF31)-3),LEFT(KF31,FIND("(",KF31)-2)))</f>
        <v/>
      </c>
      <c r="JZ31" s="133" t="str">
        <f>IF(KF31="","",MID(KF31,FIND("(",KF31)+1,4))</f>
        <v/>
      </c>
      <c r="KA31" s="134" t="str">
        <f>IF(ISNUMBER(SEARCH("*female*",KF31)),"female",IF(ISNUMBER(SEARCH("*male*",KF31)),"male",""))</f>
        <v/>
      </c>
      <c r="KB31" s="135" t="str">
        <f>IF(KF31="","",IF(ISERROR(MID(KF31,FIND("male,",KF31)+6,(FIND(")",KF31)-(FIND("male,",KF31)+6))))=TRUE,"missing/error",MID(KF31,FIND("male,",KF31)+6,(FIND(")",KF31)-(FIND("male,",KF31)+6)))))</f>
        <v/>
      </c>
      <c r="KC31" s="136" t="str">
        <f>IF(JY31="","",(MID(JY31,(SEARCH("^^",SUBSTITUTE(JY31," ","^^",LEN(JY31)-LEN(SUBSTITUTE(JY31," ","")))))+1,99)&amp;"_"&amp;LEFT(JY31,FIND(" ",JY31)-1)&amp;"_"&amp;JZ31))</f>
        <v/>
      </c>
      <c r="KD31" s="76"/>
      <c r="KE31" s="127"/>
      <c r="KF31" s="127"/>
    </row>
    <row r="32" spans="1:292" ht="13.5" customHeight="1">
      <c r="A32" s="84"/>
      <c r="B32" s="127" t="s">
        <v>1058</v>
      </c>
      <c r="D32" s="219"/>
      <c r="E32" s="128"/>
      <c r="F32" s="129"/>
      <c r="G32" s="130"/>
      <c r="H32" s="130"/>
      <c r="I32" s="132"/>
      <c r="J32" s="133"/>
      <c r="K32" s="134"/>
      <c r="L32" s="135"/>
      <c r="M32" s="136"/>
      <c r="O32" s="127"/>
      <c r="P32" s="219"/>
      <c r="Q32" s="128"/>
      <c r="R32" s="129"/>
      <c r="S32" s="130"/>
      <c r="T32" s="130"/>
      <c r="U32" s="132"/>
      <c r="V32" s="133"/>
      <c r="W32" s="134"/>
      <c r="X32" s="135"/>
      <c r="Y32" s="136"/>
      <c r="AA32" s="127"/>
      <c r="AB32" s="127"/>
      <c r="AC32" s="128"/>
      <c r="AD32" s="129"/>
      <c r="AE32" s="130"/>
      <c r="AF32" s="130"/>
      <c r="AG32" s="132"/>
      <c r="AH32" s="133"/>
      <c r="AI32" s="134"/>
      <c r="AJ32" s="135"/>
      <c r="AK32" s="136"/>
      <c r="AM32" s="127"/>
      <c r="AN32" s="127"/>
      <c r="AO32" s="128">
        <f>IF(AS32="","",AO$3)</f>
        <v>43809</v>
      </c>
      <c r="AP32" s="129" t="str">
        <f>IF(AS32="","",AO$1)</f>
        <v>Rinne I</v>
      </c>
      <c r="AQ32" s="130">
        <f>IF(AS32="","",AO$2)</f>
        <v>43622</v>
      </c>
      <c r="AR32" s="130">
        <f>IF(AS32="","",AO$3)</f>
        <v>43809</v>
      </c>
      <c r="AS32" s="132" t="str">
        <f>IF(AZ32="","",IF(ISNUMBER(SEARCH(":",AZ32)),MID(AZ32,FIND(":",AZ32)+2,FIND("(",AZ32)-FIND(":",AZ32)-3),LEFT(AZ32,FIND("(",AZ32)-2)))</f>
        <v>Ville Skinnari</v>
      </c>
      <c r="AT32" s="133" t="str">
        <f>IF(AZ32="","",MID(AZ32,FIND("(",AZ32)+1,4))</f>
        <v>1974</v>
      </c>
      <c r="AU32" s="134" t="str">
        <f>IF(ISNUMBER(SEARCH("*female*",AZ32)),"female",IF(ISNUMBER(SEARCH("*male*",AZ32)),"male",""))</f>
        <v>male</v>
      </c>
      <c r="AV32" s="135" t="str">
        <f>IF(AZ32="","",IF(ISERROR(MID(AZ32,FIND("male,",AZ32)+6,(FIND(")",AZ32)-(FIND("male,",AZ32)+6))))=TRUE,"missing/error",MID(AZ32,FIND("male,",AZ32)+6,(FIND(")",AZ32)-(FIND("male,",AZ32)+6)))))</f>
        <v>fi_sdp01</v>
      </c>
      <c r="AW32" s="136" t="str">
        <f>IF(AS32="","",(MID(AS32,(SEARCH("^^",SUBSTITUTE(AS32," ","^^",LEN(AS32)-LEN(SUBSTITUTE(AS32," ","")))))+1,99)&amp;"_"&amp;LEFT(AS32,FIND(" ",AS32)-1)&amp;"_"&amp;AT32))</f>
        <v>Skinnari_Ville_1974</v>
      </c>
      <c r="AX32" s="76"/>
      <c r="AY32" s="127"/>
      <c r="AZ32" s="127" t="s">
        <v>1059</v>
      </c>
      <c r="BA32" s="128">
        <f>IF(BE32="","",BA$3)</f>
        <v>43830</v>
      </c>
      <c r="BB32" s="129" t="str">
        <f>IF(BE32="","",BA$1)</f>
        <v>Marin I</v>
      </c>
      <c r="BC32" s="130">
        <f>IF(BE32="","",BA$2)</f>
        <v>43809</v>
      </c>
      <c r="BD32" s="130">
        <f>IF(BE32="","",BA$3)</f>
        <v>43830</v>
      </c>
      <c r="BE32" s="132" t="str">
        <f>IF(BL32="","",IF(ISNUMBER(SEARCH(":",BL32)),MID(BL32,FIND(":",BL32)+2,FIND("(",BL32)-FIND(":",BL32)-3),LEFT(BL32,FIND("(",BL32)-2)))</f>
        <v>Ville Skinnari</v>
      </c>
      <c r="BF32" s="133" t="str">
        <f>IF(BL32="","",MID(BL32,FIND("(",BL32)+1,4))</f>
        <v>1974</v>
      </c>
      <c r="BG32" s="134" t="str">
        <f>IF(ISNUMBER(SEARCH("*female*",BL32)),"female",IF(ISNUMBER(SEARCH("*male*",BL32)),"male",""))</f>
        <v>male</v>
      </c>
      <c r="BH32" s="135" t="str">
        <f>IF(BL32="","",IF(ISERROR(MID(BL32,FIND("male,",BL32)+6,(FIND(")",BL32)-(FIND("male,",BL32)+6))))=TRUE,"missing/error",MID(BL32,FIND("male,",BL32)+6,(FIND(")",BL32)-(FIND("male,",BL32)+6)))))</f>
        <v>fi_sdp01</v>
      </c>
      <c r="BI32" s="136" t="str">
        <f>IF(BE32="","",(MID(BE32,(SEARCH("^^",SUBSTITUTE(BE32," ","^^",LEN(BE32)-LEN(SUBSTITUTE(BE32," ","")))))+1,99)&amp;"_"&amp;LEFT(BE32,FIND(" ",BE32)-1)&amp;"_"&amp;BF32))</f>
        <v>Skinnari_Ville_1974</v>
      </c>
      <c r="BJ32" s="76"/>
      <c r="BK32" s="127"/>
      <c r="BL32" s="127" t="s">
        <v>1059</v>
      </c>
      <c r="BM32" s="128"/>
      <c r="BN32" s="129"/>
      <c r="BO32" s="130"/>
      <c r="BP32" s="130"/>
      <c r="BQ32" s="132"/>
      <c r="BR32" s="133"/>
      <c r="BS32" s="134"/>
      <c r="BT32" s="135"/>
      <c r="BU32" s="136"/>
      <c r="BV32" s="76"/>
      <c r="BW32" s="127"/>
      <c r="BX32" s="127"/>
      <c r="BY32" s="128"/>
      <c r="BZ32" s="129"/>
      <c r="CA32" s="130"/>
      <c r="CB32" s="130"/>
      <c r="CC32" s="132"/>
      <c r="CD32" s="133"/>
      <c r="CE32" s="134"/>
      <c r="CF32" s="135"/>
      <c r="CG32" s="136"/>
      <c r="CH32" s="76"/>
      <c r="CI32" s="127"/>
      <c r="CJ32" s="127"/>
      <c r="CK32" s="128"/>
      <c r="CL32" s="129"/>
      <c r="CM32" s="130"/>
      <c r="CN32" s="130"/>
      <c r="CO32" s="132"/>
      <c r="CP32" s="133"/>
      <c r="CQ32" s="134"/>
      <c r="CR32" s="135"/>
      <c r="CS32" s="136"/>
      <c r="CT32" s="76"/>
      <c r="CU32" s="127"/>
      <c r="CV32" s="127"/>
      <c r="CW32" s="128"/>
      <c r="CX32" s="129"/>
      <c r="CY32" s="130"/>
      <c r="CZ32" s="130"/>
      <c r="DA32" s="132"/>
      <c r="DB32" s="133"/>
      <c r="DC32" s="134"/>
      <c r="DD32" s="135"/>
      <c r="DE32" s="136"/>
      <c r="DF32" s="76"/>
      <c r="DG32" s="127"/>
      <c r="DH32" s="127"/>
      <c r="DI32" s="128"/>
      <c r="DJ32" s="129"/>
      <c r="DK32" s="130"/>
      <c r="DL32" s="130"/>
      <c r="DM32" s="132"/>
      <c r="DN32" s="133"/>
      <c r="DO32" s="134"/>
      <c r="DP32" s="135"/>
      <c r="DQ32" s="136"/>
      <c r="DR32" s="76"/>
      <c r="DS32" s="127"/>
      <c r="DT32" s="127"/>
      <c r="DU32" s="128"/>
      <c r="DV32" s="129"/>
      <c r="DW32" s="130"/>
      <c r="DX32" s="130"/>
      <c r="DY32" s="132"/>
      <c r="DZ32" s="133"/>
      <c r="EA32" s="134"/>
      <c r="EB32" s="135"/>
      <c r="EC32" s="136"/>
      <c r="ED32" s="76"/>
      <c r="EE32" s="127"/>
      <c r="EF32" s="127"/>
      <c r="EG32" s="128"/>
      <c r="EH32" s="129"/>
      <c r="EI32" s="130"/>
      <c r="EJ32" s="130"/>
      <c r="EK32" s="132"/>
      <c r="EL32" s="133"/>
      <c r="EM32" s="134"/>
      <c r="EN32" s="135"/>
      <c r="EO32" s="136"/>
      <c r="EP32" s="76"/>
      <c r="EQ32" s="127"/>
      <c r="ER32" s="127"/>
      <c r="ES32" s="128"/>
      <c r="ET32" s="129"/>
      <c r="EU32" s="130"/>
      <c r="EV32" s="130"/>
      <c r="EW32" s="132"/>
      <c r="EX32" s="133"/>
      <c r="EY32" s="134"/>
      <c r="EZ32" s="135"/>
      <c r="FA32" s="136"/>
      <c r="FB32" s="76"/>
      <c r="FC32" s="127"/>
      <c r="FD32" s="127"/>
      <c r="FE32" s="128"/>
      <c r="FF32" s="129"/>
      <c r="FG32" s="130"/>
      <c r="FH32" s="130"/>
      <c r="FI32" s="132"/>
      <c r="FJ32" s="133"/>
      <c r="FK32" s="134"/>
      <c r="FL32" s="135"/>
      <c r="FM32" s="136"/>
      <c r="FN32" s="76"/>
      <c r="FO32" s="127"/>
      <c r="FP32" s="127"/>
      <c r="FQ32" s="128"/>
      <c r="FR32" s="129"/>
      <c r="FS32" s="130"/>
      <c r="FT32" s="130"/>
      <c r="FU32" s="132"/>
      <c r="FV32" s="133"/>
      <c r="FW32" s="134"/>
      <c r="FX32" s="135"/>
      <c r="FY32" s="136"/>
      <c r="FZ32" s="76"/>
      <c r="GA32" s="127"/>
      <c r="GB32" s="127"/>
      <c r="GC32" s="128"/>
      <c r="GD32" s="129"/>
      <c r="GE32" s="130"/>
      <c r="GF32" s="130"/>
      <c r="GG32" s="132"/>
      <c r="GH32" s="133"/>
      <c r="GI32" s="134"/>
      <c r="GJ32" s="135"/>
      <c r="GK32" s="136"/>
      <c r="GL32" s="76"/>
      <c r="GM32" s="127"/>
      <c r="GN32" s="127"/>
      <c r="GO32" s="128"/>
      <c r="GP32" s="129"/>
      <c r="GQ32" s="130"/>
      <c r="GR32" s="130"/>
      <c r="GS32" s="132"/>
      <c r="GT32" s="133"/>
      <c r="GU32" s="134"/>
      <c r="GV32" s="135"/>
      <c r="GW32" s="136"/>
      <c r="GX32" s="76"/>
      <c r="GY32" s="127"/>
      <c r="GZ32" s="127"/>
      <c r="HA32" s="128"/>
      <c r="HB32" s="129"/>
      <c r="HC32" s="130"/>
      <c r="HD32" s="130"/>
      <c r="HE32" s="132"/>
      <c r="HF32" s="133"/>
      <c r="HG32" s="134"/>
      <c r="HH32" s="135"/>
      <c r="HI32" s="136"/>
      <c r="HJ32" s="76"/>
      <c r="HK32" s="127"/>
      <c r="HL32" s="127"/>
      <c r="HM32" s="128"/>
      <c r="HN32" s="129"/>
      <c r="HO32" s="130"/>
      <c r="HP32" s="130"/>
      <c r="HQ32" s="132"/>
      <c r="HR32" s="133"/>
      <c r="HS32" s="134"/>
      <c r="HT32" s="135"/>
      <c r="HU32" s="136"/>
      <c r="HV32" s="76"/>
      <c r="HW32" s="127"/>
      <c r="HX32" s="127"/>
      <c r="HY32" s="128"/>
      <c r="HZ32" s="129"/>
      <c r="IA32" s="130"/>
      <c r="IB32" s="130"/>
      <c r="IC32" s="132"/>
      <c r="ID32" s="133"/>
      <c r="IE32" s="134"/>
      <c r="IF32" s="135"/>
      <c r="IG32" s="136"/>
      <c r="IH32" s="76"/>
      <c r="II32" s="127"/>
      <c r="IJ32" s="127"/>
      <c r="IK32" s="128"/>
      <c r="IL32" s="129"/>
      <c r="IM32" s="130"/>
      <c r="IN32" s="130"/>
      <c r="IO32" s="132"/>
      <c r="IP32" s="133"/>
      <c r="IQ32" s="134"/>
      <c r="IR32" s="135"/>
      <c r="IS32" s="136"/>
      <c r="IT32" s="76"/>
      <c r="IU32" s="127"/>
      <c r="IV32" s="127"/>
      <c r="IW32" s="128"/>
      <c r="IX32" s="129"/>
      <c r="IY32" s="130"/>
      <c r="IZ32" s="130"/>
      <c r="JA32" s="132"/>
      <c r="JB32" s="133"/>
      <c r="JC32" s="134"/>
      <c r="JD32" s="135"/>
      <c r="JE32" s="136"/>
      <c r="JF32" s="76"/>
      <c r="JG32" s="127"/>
      <c r="JH32" s="127"/>
      <c r="JI32" s="128"/>
      <c r="JJ32" s="129"/>
      <c r="JK32" s="130"/>
      <c r="JL32" s="130"/>
      <c r="JM32" s="132"/>
      <c r="JN32" s="133"/>
      <c r="JO32" s="134"/>
      <c r="JP32" s="135"/>
      <c r="JQ32" s="136"/>
      <c r="JR32" s="76"/>
      <c r="JS32" s="127"/>
      <c r="JT32" s="127"/>
      <c r="JU32" s="128"/>
      <c r="JV32" s="129"/>
      <c r="JW32" s="130"/>
      <c r="JX32" s="130"/>
      <c r="JY32" s="132"/>
      <c r="JZ32" s="133"/>
      <c r="KA32" s="134"/>
      <c r="KB32" s="135"/>
      <c r="KC32" s="136"/>
      <c r="KD32" s="76"/>
      <c r="KE32" s="127"/>
      <c r="KF32" s="127"/>
    </row>
    <row r="33" spans="1:292" ht="13.5" customHeight="1">
      <c r="A33" s="84"/>
      <c r="B33" s="127" t="s">
        <v>692</v>
      </c>
      <c r="C33" s="76" t="s">
        <v>693</v>
      </c>
      <c r="D33" s="219" t="s">
        <v>718</v>
      </c>
      <c r="E33" s="128">
        <f>IF(I33="","",E$3)</f>
        <v>41814</v>
      </c>
      <c r="F33" s="129" t="str">
        <f>IF(I33="","",E$1)</f>
        <v>Katainen I</v>
      </c>
      <c r="G33" s="130">
        <f>IF(I33="","",E$2)</f>
        <v>40716</v>
      </c>
      <c r="H33" s="130">
        <v>41229</v>
      </c>
      <c r="I33" s="132" t="str">
        <f>IF(P33="","",IF(ISNUMBER(SEARCH(":",P33)),MID(P33,FIND(":",P33)+2,FIND("(",P33)-FIND(":",P33)-3),LEFT(P33,FIND("(",P33)-2)))</f>
        <v>Jyri Häkämies</v>
      </c>
      <c r="J33" s="133" t="str">
        <f>IF(P33="","",MID(P33,FIND("(",P33)+1,4))</f>
        <v>1961</v>
      </c>
      <c r="K33" s="134" t="str">
        <f>IF(ISNUMBER(SEARCH("*female*",P33)),"female",IF(ISNUMBER(SEARCH("*male*",P33)),"male",""))</f>
        <v>male</v>
      </c>
      <c r="L33" s="135" t="str">
        <f>IF(P33="","",IF(ISERROR(MID(P33,FIND("male,",P33)+6,(FIND(")",P33)-(FIND("male,",P33)+6))))=TRUE,"missing/error",MID(P33,FIND("male,",P33)+6,(FIND(")",P33)-(FIND("male,",P33)+6)))))</f>
        <v>fi_kok01</v>
      </c>
      <c r="M33" s="136" t="str">
        <f>IF(I33="","",(MID(I33,(SEARCH("^^",SUBSTITUTE(I33," ","^^",LEN(I33)-LEN(SUBSTITUTE(I33," ","")))))+1,99)&amp;"_"&amp;LEFT(I33,FIND(" ",I33)-1)&amp;"_"&amp;J33))</f>
        <v>Häkämies_Jyri_1961</v>
      </c>
      <c r="O33" s="127"/>
      <c r="P33" s="219" t="s">
        <v>744</v>
      </c>
      <c r="Q33" s="128">
        <f>IF(U33="","",Q$3)</f>
        <v>42153</v>
      </c>
      <c r="R33" s="129" t="str">
        <f>IF(U33="","",Q$1)</f>
        <v>Stubb I</v>
      </c>
      <c r="S33" s="130">
        <f>IF(U33="","",Q$2)</f>
        <v>41814</v>
      </c>
      <c r="T33" s="130">
        <f>IF(U33="","",Q$3)</f>
        <v>42153</v>
      </c>
      <c r="U33" s="132" t="str">
        <f>IF(AB33="","",IF(ISNUMBER(SEARCH(":",AB33)),MID(AB33,FIND(":",AB33)+2,FIND("(",AB33)-FIND(":",AB33)-3),LEFT(AB33,FIND("(",AB33)-2)))</f>
        <v>Jan Vapaavuori</v>
      </c>
      <c r="V33" s="133" t="str">
        <f>IF(AB33="","",MID(AB33,FIND("(",AB33)+1,4))</f>
        <v>1965</v>
      </c>
      <c r="W33" s="134" t="str">
        <f>IF(ISNUMBER(SEARCH("*female*",AB33)),"female",IF(ISNUMBER(SEARCH("*male*",AB33)),"male",""))</f>
        <v>male</v>
      </c>
      <c r="X33" s="135" t="s">
        <v>311</v>
      </c>
      <c r="Y33" s="136" t="str">
        <f>IF(U33="","",(MID(U33,(SEARCH("^^",SUBSTITUTE(U33," ","^^",LEN(U33)-LEN(SUBSTITUTE(U33," ","")))))+1,99)&amp;"_"&amp;LEFT(U33,FIND(" ",U33)-1)&amp;"_"&amp;V33))</f>
        <v>Vapaavuori_Jan_1965</v>
      </c>
      <c r="AA33" s="127"/>
      <c r="AB33" s="127" t="s">
        <v>885</v>
      </c>
      <c r="AC33" s="128">
        <f>IF(AG33="","",AC$3)</f>
        <v>43622</v>
      </c>
      <c r="AD33" s="129" t="str">
        <f>IF(AG33="","",AC$1)</f>
        <v>Sipilä I</v>
      </c>
      <c r="AE33" s="130">
        <f>IF(AG33="","",AC$2)</f>
        <v>42153</v>
      </c>
      <c r="AF33" s="130">
        <v>42733</v>
      </c>
      <c r="AG33" s="132" t="str">
        <f>IF(AN33="","",IF(ISNUMBER(SEARCH(":",AN33)),MID(AN33,FIND(":",AN33)+2,FIND("(",AN33)-FIND(":",AN33)-3),LEFT(AN33,FIND("(",AN33)-2)))</f>
        <v>Olli Rehn</v>
      </c>
      <c r="AH33" s="133" t="str">
        <f>IF(AN33="","",MID(AN33,FIND("(",AN33)+1,4))</f>
        <v>1962</v>
      </c>
      <c r="AI33" s="134" t="str">
        <f>IF(ISNUMBER(SEARCH("*female*",AN33)),"female",IF(ISNUMBER(SEARCH("*male*",AN33)),"male",""))</f>
        <v>male</v>
      </c>
      <c r="AJ33" s="135" t="str">
        <f>IF(AN33="","",IF(ISERROR(MID(AN33,FIND("male,",AN33)+6,(FIND(")",AN33)-(FIND("male,",AN33)+6))))=TRUE,"missing/error",MID(AN33,FIND("male,",AN33)+6,(FIND(")",AN33)-(FIND("male,",AN33)+6)))))</f>
        <v>fi_kesk01</v>
      </c>
      <c r="AK33" s="136" t="str">
        <f>IF(AG33="","",(MID(AG33,(SEARCH("^^",SUBSTITUTE(AG33," ","^^",LEN(AG33)-LEN(SUBSTITUTE(AG33," ","")))))+1,99)&amp;"_"&amp;LEFT(AG33,FIND(" ",AG33)-1)&amp;"_"&amp;AH33))</f>
        <v>Rehn_Olli_1962</v>
      </c>
      <c r="AM33" s="127" t="s">
        <v>1041</v>
      </c>
      <c r="AN33" s="127" t="s">
        <v>947</v>
      </c>
      <c r="AO33" s="128">
        <f>IF(AS33="","",AO$3)</f>
        <v>43809</v>
      </c>
      <c r="AP33" s="129" t="str">
        <f>IF(AS33="","",AO$1)</f>
        <v>Rinne I</v>
      </c>
      <c r="AQ33" s="130">
        <f>IF(AS33="","",AO$2)</f>
        <v>43622</v>
      </c>
      <c r="AR33" s="130">
        <f>IF(AS33="","",AO$3)</f>
        <v>43809</v>
      </c>
      <c r="AS33" s="132" t="str">
        <f>IF(AZ33="","",IF(ISNUMBER(SEARCH(":",AZ33)),MID(AZ33,FIND(":",AZ33)+2,FIND("(",AZ33)-FIND(":",AZ33)-3),LEFT(AZ33,FIND("(",AZ33)-2)))</f>
        <v>Katri Kulmuni</v>
      </c>
      <c r="AT33" s="133" t="str">
        <f>IF(AZ33="","",MID(AZ33,FIND("(",AZ33)+1,4))</f>
        <v>1987</v>
      </c>
      <c r="AU33" s="134" t="str">
        <f>IF(ISNUMBER(SEARCH("*female*",AZ33)),"female",IF(ISNUMBER(SEARCH("*male*",AZ33)),"male",""))</f>
        <v>female</v>
      </c>
      <c r="AV33" s="135" t="str">
        <f>IF(AZ33="","",IF(ISERROR(MID(AZ33,FIND("male,",AZ33)+6,(FIND(")",AZ33)-(FIND("male,",AZ33)+6))))=TRUE,"missing/error",MID(AZ33,FIND("male,",AZ33)+6,(FIND(")",AZ33)-(FIND("male,",AZ33)+6)))))</f>
        <v>fi_kesk01</v>
      </c>
      <c r="AW33" s="136" t="str">
        <f>IF(AS33="","",(MID(AS33,(SEARCH("^^",SUBSTITUTE(AS33," ","^^",LEN(AS33)-LEN(SUBSTITUTE(AS33," ","")))))+1,99)&amp;"_"&amp;LEFT(AS33,FIND(" ",AS33)-1)&amp;"_"&amp;AT33))</f>
        <v>Kulmuni_Katri_1987</v>
      </c>
      <c r="AX33" s="76"/>
      <c r="AY33" s="127"/>
      <c r="AZ33" s="127" t="s">
        <v>1071</v>
      </c>
      <c r="BA33" s="128">
        <f>IF(BE33="","",BA$3)</f>
        <v>43830</v>
      </c>
      <c r="BB33" s="129" t="str">
        <f>IF(BE33="","",BA$1)</f>
        <v>Marin I</v>
      </c>
      <c r="BC33" s="130">
        <f>IF(BE33="","",BA$2)</f>
        <v>43809</v>
      </c>
      <c r="BD33" s="130">
        <f>IF(BE33="","",BA$3)</f>
        <v>43830</v>
      </c>
      <c r="BE33" s="132" t="str">
        <f>IF(BL33="","",IF(ISNUMBER(SEARCH(":",BL33)),MID(BL33,FIND(":",BL33)+2,FIND("(",BL33)-FIND(":",BL33)-3),LEFT(BL33,FIND("(",BL33)-2)))</f>
        <v>Mika Lintilä</v>
      </c>
      <c r="BF33" s="133" t="str">
        <f>IF(BL33="","",MID(BL33,FIND("(",BL33)+1,4))</f>
        <v>1966</v>
      </c>
      <c r="BG33" s="134" t="str">
        <f>IF(ISNUMBER(SEARCH("*female*",BL33)),"female",IF(ISNUMBER(SEARCH("*male*",BL33)),"male",""))</f>
        <v>male</v>
      </c>
      <c r="BH33" s="135" t="str">
        <f>IF(BL33="","",IF(ISERROR(MID(BL33,FIND("male,",BL33)+6,(FIND(")",BL33)-(FIND("male,",BL33)+6))))=TRUE,"missing/error",MID(BL33,FIND("male,",BL33)+6,(FIND(")",BL33)-(FIND("male,",BL33)+6)))))</f>
        <v>fi_kesk01</v>
      </c>
      <c r="BI33" s="136" t="str">
        <f>IF(BE33="","",(MID(BE33,(SEARCH("^^",SUBSTITUTE(BE33," ","^^",LEN(BE33)-LEN(SUBSTITUTE(BE33," ","")))))+1,99)&amp;"_"&amp;LEFT(BE33,FIND(" ",BE33)-1)&amp;"_"&amp;BF33))</f>
        <v>Lintilä_Mika_1966</v>
      </c>
      <c r="BJ33" s="76"/>
      <c r="BK33" s="127"/>
      <c r="BL33" s="127" t="s">
        <v>1042</v>
      </c>
      <c r="BM33" s="128" t="str">
        <f>IF(BQ33="","",BM$3)</f>
        <v/>
      </c>
      <c r="BN33" s="129" t="str">
        <f>IF(BQ33="","",BM$1)</f>
        <v/>
      </c>
      <c r="BO33" s="130" t="str">
        <f>IF(BQ33="","",BM$2)</f>
        <v/>
      </c>
      <c r="BP33" s="130" t="str">
        <f>IF(BQ33="","",BM$3)</f>
        <v/>
      </c>
      <c r="BQ33" s="132" t="str">
        <f>IF(BX33="","",IF(ISNUMBER(SEARCH(":",BX33)),MID(BX33,FIND(":",BX33)+2,FIND("(",BX33)-FIND(":",BX33)-3),LEFT(BX33,FIND("(",BX33)-2)))</f>
        <v/>
      </c>
      <c r="BR33" s="133" t="str">
        <f>IF(BX33="","",MID(BX33,FIND("(",BX33)+1,4))</f>
        <v/>
      </c>
      <c r="BS33" s="134" t="str">
        <f>IF(ISNUMBER(SEARCH("*female*",BX33)),"female",IF(ISNUMBER(SEARCH("*male*",BX33)),"male",""))</f>
        <v/>
      </c>
      <c r="BT33" s="135" t="str">
        <f>IF(BX33="","",IF(ISERROR(MID(BX33,FIND("male,",BX33)+6,(FIND(")",BX33)-(FIND("male,",BX33)+6))))=TRUE,"missing/error",MID(BX33,FIND("male,",BX33)+6,(FIND(")",BX33)-(FIND("male,",BX33)+6)))))</f>
        <v/>
      </c>
      <c r="BU33" s="136" t="str">
        <f>IF(BQ33="","",(MID(BQ33,(SEARCH("^^",SUBSTITUTE(BQ33," ","^^",LEN(BQ33)-LEN(SUBSTITUTE(BQ33," ","")))))+1,99)&amp;"_"&amp;LEFT(BQ33,FIND(" ",BQ33)-1)&amp;"_"&amp;BR33))</f>
        <v/>
      </c>
      <c r="BV33" s="76"/>
      <c r="BW33" s="127"/>
      <c r="BX33" s="127"/>
      <c r="BY33" s="128" t="str">
        <f>IF(CC33="","",BY$3)</f>
        <v/>
      </c>
      <c r="BZ33" s="129" t="str">
        <f>IF(CC33="","",BY$1)</f>
        <v/>
      </c>
      <c r="CA33" s="130" t="str">
        <f>IF(CC33="","",BY$2)</f>
        <v/>
      </c>
      <c r="CB33" s="130" t="str">
        <f>IF(CC33="","",BY$3)</f>
        <v/>
      </c>
      <c r="CC33" s="132" t="str">
        <f>IF(CJ33="","",IF(ISNUMBER(SEARCH(":",CJ33)),MID(CJ33,FIND(":",CJ33)+2,FIND("(",CJ33)-FIND(":",CJ33)-3),LEFT(CJ33,FIND("(",CJ33)-2)))</f>
        <v/>
      </c>
      <c r="CD33" s="133" t="str">
        <f>IF(CJ33="","",MID(CJ33,FIND("(",CJ33)+1,4))</f>
        <v/>
      </c>
      <c r="CE33" s="134" t="str">
        <f>IF(ISNUMBER(SEARCH("*female*",CJ33)),"female",IF(ISNUMBER(SEARCH("*male*",CJ33)),"male",""))</f>
        <v/>
      </c>
      <c r="CF33" s="135" t="str">
        <f>IF(CJ33="","",IF(ISERROR(MID(CJ33,FIND("male,",CJ33)+6,(FIND(")",CJ33)-(FIND("male,",CJ33)+6))))=TRUE,"missing/error",MID(CJ33,FIND("male,",CJ33)+6,(FIND(")",CJ33)-(FIND("male,",CJ33)+6)))))</f>
        <v/>
      </c>
      <c r="CG33" s="136" t="str">
        <f>IF(CC33="","",(MID(CC33,(SEARCH("^^",SUBSTITUTE(CC33," ","^^",LEN(CC33)-LEN(SUBSTITUTE(CC33," ","")))))+1,99)&amp;"_"&amp;LEFT(CC33,FIND(" ",CC33)-1)&amp;"_"&amp;CD33))</f>
        <v/>
      </c>
      <c r="CH33" s="76"/>
      <c r="CI33" s="127"/>
      <c r="CJ33" s="127"/>
      <c r="CK33" s="128" t="str">
        <f>IF(CO33="","",CK$3)</f>
        <v/>
      </c>
      <c r="CL33" s="129" t="str">
        <f>IF(CO33="","",CK$1)</f>
        <v/>
      </c>
      <c r="CM33" s="130" t="str">
        <f>IF(CO33="","",CK$2)</f>
        <v/>
      </c>
      <c r="CN33" s="130" t="str">
        <f>IF(CO33="","",CK$3)</f>
        <v/>
      </c>
      <c r="CO33" s="132" t="str">
        <f>IF(CV33="","",IF(ISNUMBER(SEARCH(":",CV33)),MID(CV33,FIND(":",CV33)+2,FIND("(",CV33)-FIND(":",CV33)-3),LEFT(CV33,FIND("(",CV33)-2)))</f>
        <v/>
      </c>
      <c r="CP33" s="133" t="str">
        <f>IF(CV33="","",MID(CV33,FIND("(",CV33)+1,4))</f>
        <v/>
      </c>
      <c r="CQ33" s="134" t="str">
        <f>IF(ISNUMBER(SEARCH("*female*",CV33)),"female",IF(ISNUMBER(SEARCH("*male*",CV33)),"male",""))</f>
        <v/>
      </c>
      <c r="CR33" s="135" t="str">
        <f>IF(CV33="","",IF(ISERROR(MID(CV33,FIND("male,",CV33)+6,(FIND(")",CV33)-(FIND("male,",CV33)+6))))=TRUE,"missing/error",MID(CV33,FIND("male,",CV33)+6,(FIND(")",CV33)-(FIND("male,",CV33)+6)))))</f>
        <v/>
      </c>
      <c r="CS33" s="136" t="str">
        <f>IF(CO33="","",(MID(CO33,(SEARCH("^^",SUBSTITUTE(CO33," ","^^",LEN(CO33)-LEN(SUBSTITUTE(CO33," ","")))))+1,99)&amp;"_"&amp;LEFT(CO33,FIND(" ",CO33)-1)&amp;"_"&amp;CP33))</f>
        <v/>
      </c>
      <c r="CT33" s="76"/>
      <c r="CU33" s="127"/>
      <c r="CV33" s="127"/>
      <c r="CW33" s="128" t="str">
        <f>IF(DA33="","",CW$3)</f>
        <v/>
      </c>
      <c r="CX33" s="129" t="str">
        <f>IF(DA33="","",CW$1)</f>
        <v/>
      </c>
      <c r="CY33" s="130" t="str">
        <f>IF(DA33="","",CW$2)</f>
        <v/>
      </c>
      <c r="CZ33" s="130" t="str">
        <f>IF(DA33="","",CW$3)</f>
        <v/>
      </c>
      <c r="DA33" s="132" t="str">
        <f>IF(DH33="","",IF(ISNUMBER(SEARCH(":",DH33)),MID(DH33,FIND(":",DH33)+2,FIND("(",DH33)-FIND(":",DH33)-3),LEFT(DH33,FIND("(",DH33)-2)))</f>
        <v/>
      </c>
      <c r="DB33" s="133" t="str">
        <f>IF(DH33="","",MID(DH33,FIND("(",DH33)+1,4))</f>
        <v/>
      </c>
      <c r="DC33" s="134" t="str">
        <f>IF(ISNUMBER(SEARCH("*female*",DH33)),"female",IF(ISNUMBER(SEARCH("*male*",DH33)),"male",""))</f>
        <v/>
      </c>
      <c r="DD33" s="135" t="str">
        <f>IF(DH33="","",IF(ISERROR(MID(DH33,FIND("male,",DH33)+6,(FIND(")",DH33)-(FIND("male,",DH33)+6))))=TRUE,"missing/error",MID(DH33,FIND("male,",DH33)+6,(FIND(")",DH33)-(FIND("male,",DH33)+6)))))</f>
        <v/>
      </c>
      <c r="DE33" s="136" t="str">
        <f>IF(DA33="","",(MID(DA33,(SEARCH("^^",SUBSTITUTE(DA33," ","^^",LEN(DA33)-LEN(SUBSTITUTE(DA33," ","")))))+1,99)&amp;"_"&amp;LEFT(DA33,FIND(" ",DA33)-1)&amp;"_"&amp;DB33))</f>
        <v/>
      </c>
      <c r="DF33" s="76"/>
      <c r="DG33" s="127"/>
      <c r="DH33" s="127"/>
      <c r="DI33" s="128" t="str">
        <f>IF(DM33="","",DI$3)</f>
        <v/>
      </c>
      <c r="DJ33" s="129" t="str">
        <f>IF(DM33="","",DI$1)</f>
        <v/>
      </c>
      <c r="DK33" s="130" t="str">
        <f>IF(DM33="","",DI$2)</f>
        <v/>
      </c>
      <c r="DL33" s="130" t="str">
        <f>IF(DM33="","",DI$3)</f>
        <v/>
      </c>
      <c r="DM33" s="132" t="str">
        <f>IF(DT33="","",IF(ISNUMBER(SEARCH(":",DT33)),MID(DT33,FIND(":",DT33)+2,FIND("(",DT33)-FIND(":",DT33)-3),LEFT(DT33,FIND("(",DT33)-2)))</f>
        <v/>
      </c>
      <c r="DN33" s="133" t="str">
        <f>IF(DT33="","",MID(DT33,FIND("(",DT33)+1,4))</f>
        <v/>
      </c>
      <c r="DO33" s="134" t="str">
        <f>IF(ISNUMBER(SEARCH("*female*",DT33)),"female",IF(ISNUMBER(SEARCH("*male*",DT33)),"male",""))</f>
        <v/>
      </c>
      <c r="DP33" s="135" t="str">
        <f>IF(DT33="","",IF(ISERROR(MID(DT33,FIND("male,",DT33)+6,(FIND(")",DT33)-(FIND("male,",DT33)+6))))=TRUE,"missing/error",MID(DT33,FIND("male,",DT33)+6,(FIND(")",DT33)-(FIND("male,",DT33)+6)))))</f>
        <v/>
      </c>
      <c r="DQ33" s="136" t="str">
        <f>IF(DM33="","",(MID(DM33,(SEARCH("^^",SUBSTITUTE(DM33," ","^^",LEN(DM33)-LEN(SUBSTITUTE(DM33," ","")))))+1,99)&amp;"_"&amp;LEFT(DM33,FIND(" ",DM33)-1)&amp;"_"&amp;DN33))</f>
        <v/>
      </c>
      <c r="DR33" s="76"/>
      <c r="DS33" s="127"/>
      <c r="DT33" s="127"/>
      <c r="DU33" s="128" t="str">
        <f>IF(DY33="","",DU$3)</f>
        <v/>
      </c>
      <c r="DV33" s="129" t="str">
        <f>IF(DY33="","",DU$1)</f>
        <v/>
      </c>
      <c r="DW33" s="130" t="str">
        <f>IF(DY33="","",DU$2)</f>
        <v/>
      </c>
      <c r="DX33" s="130" t="str">
        <f>IF(DY33="","",DU$3)</f>
        <v/>
      </c>
      <c r="DY33" s="132" t="str">
        <f>IF(EF33="","",IF(ISNUMBER(SEARCH(":",EF33)),MID(EF33,FIND(":",EF33)+2,FIND("(",EF33)-FIND(":",EF33)-3),LEFT(EF33,FIND("(",EF33)-2)))</f>
        <v/>
      </c>
      <c r="DZ33" s="133" t="str">
        <f>IF(EF33="","",MID(EF33,FIND("(",EF33)+1,4))</f>
        <v/>
      </c>
      <c r="EA33" s="134" t="str">
        <f>IF(ISNUMBER(SEARCH("*female*",EF33)),"female",IF(ISNUMBER(SEARCH("*male*",EF33)),"male",""))</f>
        <v/>
      </c>
      <c r="EB33" s="135" t="str">
        <f>IF(EF33="","",IF(ISERROR(MID(EF33,FIND("male,",EF33)+6,(FIND(")",EF33)-(FIND("male,",EF33)+6))))=TRUE,"missing/error",MID(EF33,FIND("male,",EF33)+6,(FIND(")",EF33)-(FIND("male,",EF33)+6)))))</f>
        <v/>
      </c>
      <c r="EC33" s="136" t="str">
        <f>IF(DY33="","",(MID(DY33,(SEARCH("^^",SUBSTITUTE(DY33," ","^^",LEN(DY33)-LEN(SUBSTITUTE(DY33," ","")))))+1,99)&amp;"_"&amp;LEFT(DY33,FIND(" ",DY33)-1)&amp;"_"&amp;DZ33))</f>
        <v/>
      </c>
      <c r="ED33" s="76"/>
      <c r="EE33" s="127"/>
      <c r="EF33" s="127"/>
      <c r="EG33" s="128" t="str">
        <f>IF(EK33="","",EG$3)</f>
        <v/>
      </c>
      <c r="EH33" s="129" t="str">
        <f>IF(EK33="","",EG$1)</f>
        <v/>
      </c>
      <c r="EI33" s="130" t="str">
        <f>IF(EK33="","",EG$2)</f>
        <v/>
      </c>
      <c r="EJ33" s="130" t="str">
        <f>IF(EK33="","",EG$3)</f>
        <v/>
      </c>
      <c r="EK33" s="132" t="str">
        <f>IF(ER33="","",IF(ISNUMBER(SEARCH(":",ER33)),MID(ER33,FIND(":",ER33)+2,FIND("(",ER33)-FIND(":",ER33)-3),LEFT(ER33,FIND("(",ER33)-2)))</f>
        <v/>
      </c>
      <c r="EL33" s="133" t="str">
        <f>IF(ER33="","",MID(ER33,FIND("(",ER33)+1,4))</f>
        <v/>
      </c>
      <c r="EM33" s="134" t="str">
        <f>IF(ISNUMBER(SEARCH("*female*",ER33)),"female",IF(ISNUMBER(SEARCH("*male*",ER33)),"male",""))</f>
        <v/>
      </c>
      <c r="EN33" s="135" t="str">
        <f>IF(ER33="","",IF(ISERROR(MID(ER33,FIND("male,",ER33)+6,(FIND(")",ER33)-(FIND("male,",ER33)+6))))=TRUE,"missing/error",MID(ER33,FIND("male,",ER33)+6,(FIND(")",ER33)-(FIND("male,",ER33)+6)))))</f>
        <v/>
      </c>
      <c r="EO33" s="136" t="str">
        <f>IF(EK33="","",(MID(EK33,(SEARCH("^^",SUBSTITUTE(EK33," ","^^",LEN(EK33)-LEN(SUBSTITUTE(EK33," ","")))))+1,99)&amp;"_"&amp;LEFT(EK33,FIND(" ",EK33)-1)&amp;"_"&amp;EL33))</f>
        <v/>
      </c>
      <c r="EP33" s="76"/>
      <c r="EQ33" s="127"/>
      <c r="ER33" s="127"/>
      <c r="ES33" s="128" t="str">
        <f>IF(EW33="","",ES$3)</f>
        <v/>
      </c>
      <c r="ET33" s="129" t="str">
        <f>IF(EW33="","",ES$1)</f>
        <v/>
      </c>
      <c r="EU33" s="130" t="str">
        <f>IF(EW33="","",ES$2)</f>
        <v/>
      </c>
      <c r="EV33" s="130" t="str">
        <f>IF(EW33="","",ES$3)</f>
        <v/>
      </c>
      <c r="EW33" s="132" t="str">
        <f>IF(FD33="","",IF(ISNUMBER(SEARCH(":",FD33)),MID(FD33,FIND(":",FD33)+2,FIND("(",FD33)-FIND(":",FD33)-3),LEFT(FD33,FIND("(",FD33)-2)))</f>
        <v/>
      </c>
      <c r="EX33" s="133" t="str">
        <f>IF(FD33="","",MID(FD33,FIND("(",FD33)+1,4))</f>
        <v/>
      </c>
      <c r="EY33" s="134" t="str">
        <f>IF(ISNUMBER(SEARCH("*female*",FD33)),"female",IF(ISNUMBER(SEARCH("*male*",FD33)),"male",""))</f>
        <v/>
      </c>
      <c r="EZ33" s="135" t="str">
        <f>IF(FD33="","",IF(ISERROR(MID(FD33,FIND("male,",FD33)+6,(FIND(")",FD33)-(FIND("male,",FD33)+6))))=TRUE,"missing/error",MID(FD33,FIND("male,",FD33)+6,(FIND(")",FD33)-(FIND("male,",FD33)+6)))))</f>
        <v/>
      </c>
      <c r="FA33" s="136" t="str">
        <f>IF(EW33="","",(MID(EW33,(SEARCH("^^",SUBSTITUTE(EW33," ","^^",LEN(EW33)-LEN(SUBSTITUTE(EW33," ","")))))+1,99)&amp;"_"&amp;LEFT(EW33,FIND(" ",EW33)-1)&amp;"_"&amp;EX33))</f>
        <v/>
      </c>
      <c r="FB33" s="76"/>
      <c r="FC33" s="127"/>
      <c r="FD33" s="127"/>
      <c r="FE33" s="128" t="str">
        <f>IF(FI33="","",FE$3)</f>
        <v/>
      </c>
      <c r="FF33" s="129" t="str">
        <f>IF(FI33="","",FE$1)</f>
        <v/>
      </c>
      <c r="FG33" s="130" t="str">
        <f>IF(FI33="","",FE$2)</f>
        <v/>
      </c>
      <c r="FH33" s="130" t="str">
        <f>IF(FI33="","",FE$3)</f>
        <v/>
      </c>
      <c r="FI33" s="132" t="str">
        <f>IF(FP33="","",IF(ISNUMBER(SEARCH(":",FP33)),MID(FP33,FIND(":",FP33)+2,FIND("(",FP33)-FIND(":",FP33)-3),LEFT(FP33,FIND("(",FP33)-2)))</f>
        <v/>
      </c>
      <c r="FJ33" s="133" t="str">
        <f>IF(FP33="","",MID(FP33,FIND("(",FP33)+1,4))</f>
        <v/>
      </c>
      <c r="FK33" s="134" t="str">
        <f>IF(ISNUMBER(SEARCH("*female*",FP33)),"female",IF(ISNUMBER(SEARCH("*male*",FP33)),"male",""))</f>
        <v/>
      </c>
      <c r="FL33" s="135" t="str">
        <f>IF(FP33="","",IF(ISERROR(MID(FP33,FIND("male,",FP33)+6,(FIND(")",FP33)-(FIND("male,",FP33)+6))))=TRUE,"missing/error",MID(FP33,FIND("male,",FP33)+6,(FIND(")",FP33)-(FIND("male,",FP33)+6)))))</f>
        <v/>
      </c>
      <c r="FM33" s="136" t="str">
        <f>IF(FI33="","",(MID(FI33,(SEARCH("^^",SUBSTITUTE(FI33," ","^^",LEN(FI33)-LEN(SUBSTITUTE(FI33," ","")))))+1,99)&amp;"_"&amp;LEFT(FI33,FIND(" ",FI33)-1)&amp;"_"&amp;FJ33))</f>
        <v/>
      </c>
      <c r="FN33" s="76"/>
      <c r="FO33" s="127"/>
      <c r="FP33" s="127"/>
      <c r="FQ33" s="128" t="str">
        <f>IF(FU33="","",#REF!)</f>
        <v/>
      </c>
      <c r="FR33" s="129" t="str">
        <f>IF(FU33="","",FQ$1)</f>
        <v/>
      </c>
      <c r="FS33" s="130" t="str">
        <f>IF(FU33="","",FQ$2)</f>
        <v/>
      </c>
      <c r="FT33" s="130" t="str">
        <f>IF(FU33="","",FQ$3)</f>
        <v/>
      </c>
      <c r="FU33" s="132" t="str">
        <f>IF(GB33="","",IF(ISNUMBER(SEARCH(":",GB33)),MID(GB33,FIND(":",GB33)+2,FIND("(",GB33)-FIND(":",GB33)-3),LEFT(GB33,FIND("(",GB33)-2)))</f>
        <v/>
      </c>
      <c r="FV33" s="133" t="str">
        <f>IF(GB33="","",MID(GB33,FIND("(",GB33)+1,4))</f>
        <v/>
      </c>
      <c r="FW33" s="134" t="str">
        <f>IF(ISNUMBER(SEARCH("*female*",GB33)),"female",IF(ISNUMBER(SEARCH("*male*",GB33)),"male",""))</f>
        <v/>
      </c>
      <c r="FX33" s="135" t="str">
        <f>IF(GB33="","",IF(ISERROR(MID(GB33,FIND("male,",GB33)+6,(FIND(")",GB33)-(FIND("male,",GB33)+6))))=TRUE,"missing/error",MID(GB33,FIND("male,",GB33)+6,(FIND(")",GB33)-(FIND("male,",GB33)+6)))))</f>
        <v/>
      </c>
      <c r="FY33" s="136" t="str">
        <f>IF(FU33="","",(MID(FU33,(SEARCH("^^",SUBSTITUTE(FU33," ","^^",LEN(FU33)-LEN(SUBSTITUTE(FU33," ","")))))+1,99)&amp;"_"&amp;LEFT(FU33,FIND(" ",FU33)-1)&amp;"_"&amp;FV33))</f>
        <v/>
      </c>
      <c r="FZ33" s="76"/>
      <c r="GA33" s="127"/>
      <c r="GB33" s="127"/>
      <c r="GC33" s="128" t="str">
        <f>IF(GG33="","",GC$3)</f>
        <v/>
      </c>
      <c r="GD33" s="129" t="str">
        <f>IF(GG33="","",GC$1)</f>
        <v/>
      </c>
      <c r="GE33" s="130" t="str">
        <f>IF(GG33="","",GC$2)</f>
        <v/>
      </c>
      <c r="GF33" s="130" t="str">
        <f>IF(GG33="","",GC$3)</f>
        <v/>
      </c>
      <c r="GG33" s="132" t="str">
        <f>IF(GN33="","",IF(ISNUMBER(SEARCH(":",GN33)),MID(GN33,FIND(":",GN33)+2,FIND("(",GN33)-FIND(":",GN33)-3),LEFT(GN33,FIND("(",GN33)-2)))</f>
        <v/>
      </c>
      <c r="GH33" s="133" t="str">
        <f>IF(GN33="","",MID(GN33,FIND("(",GN33)+1,4))</f>
        <v/>
      </c>
      <c r="GI33" s="134" t="str">
        <f>IF(ISNUMBER(SEARCH("*female*",GN33)),"female",IF(ISNUMBER(SEARCH("*male*",GN33)),"male",""))</f>
        <v/>
      </c>
      <c r="GJ33" s="135" t="str">
        <f>IF(GN33="","",IF(ISERROR(MID(GN33,FIND("male,",GN33)+6,(FIND(")",GN33)-(FIND("male,",GN33)+6))))=TRUE,"missing/error",MID(GN33,FIND("male,",GN33)+6,(FIND(")",GN33)-(FIND("male,",GN33)+6)))))</f>
        <v/>
      </c>
      <c r="GK33" s="136" t="str">
        <f>IF(GG33="","",(MID(GG33,(SEARCH("^^",SUBSTITUTE(GG33," ","^^",LEN(GG33)-LEN(SUBSTITUTE(GG33," ","")))))+1,99)&amp;"_"&amp;LEFT(GG33,FIND(" ",GG33)-1)&amp;"_"&amp;GH33))</f>
        <v/>
      </c>
      <c r="GL33" s="76"/>
      <c r="GM33" s="127"/>
      <c r="GN33" s="127" t="s">
        <v>287</v>
      </c>
      <c r="GO33" s="128" t="str">
        <f>IF(GS33="","",GO$3)</f>
        <v/>
      </c>
      <c r="GP33" s="129" t="str">
        <f>IF(GS33="","",GO$1)</f>
        <v/>
      </c>
      <c r="GQ33" s="130" t="str">
        <f>IF(GS33="","",GO$2)</f>
        <v/>
      </c>
      <c r="GR33" s="130" t="str">
        <f>IF(GS33="","",GO$3)</f>
        <v/>
      </c>
      <c r="GS33" s="132" t="str">
        <f>IF(GZ33="","",IF(ISNUMBER(SEARCH(":",GZ33)),MID(GZ33,FIND(":",GZ33)+2,FIND("(",GZ33)-FIND(":",GZ33)-3),LEFT(GZ33,FIND("(",GZ33)-2)))</f>
        <v/>
      </c>
      <c r="GT33" s="133" t="str">
        <f>IF(GZ33="","",MID(GZ33,FIND("(",GZ33)+1,4))</f>
        <v/>
      </c>
      <c r="GU33" s="134" t="str">
        <f>IF(ISNUMBER(SEARCH("*female*",GZ33)),"female",IF(ISNUMBER(SEARCH("*male*",GZ33)),"male",""))</f>
        <v/>
      </c>
      <c r="GV33" s="135" t="str">
        <f>IF(GZ33="","",IF(ISERROR(MID(GZ33,FIND("male,",GZ33)+6,(FIND(")",GZ33)-(FIND("male,",GZ33)+6))))=TRUE,"missing/error",MID(GZ33,FIND("male,",GZ33)+6,(FIND(")",GZ33)-(FIND("male,",GZ33)+6)))))</f>
        <v/>
      </c>
      <c r="GW33" s="136" t="str">
        <f>IF(GS33="","",(MID(GS33,(SEARCH("^^",SUBSTITUTE(GS33," ","^^",LEN(GS33)-LEN(SUBSTITUTE(GS33," ","")))))+1,99)&amp;"_"&amp;LEFT(GS33,FIND(" ",GS33)-1)&amp;"_"&amp;GT33))</f>
        <v/>
      </c>
      <c r="GX33" s="76"/>
      <c r="GY33" s="127"/>
      <c r="GZ33" s="127"/>
      <c r="HA33" s="128" t="str">
        <f>IF(HE33="","",HA$3)</f>
        <v/>
      </c>
      <c r="HB33" s="129" t="str">
        <f>IF(HE33="","",HA$1)</f>
        <v/>
      </c>
      <c r="HC33" s="130" t="str">
        <f>IF(HE33="","",HA$2)</f>
        <v/>
      </c>
      <c r="HD33" s="130" t="str">
        <f>IF(HE33="","",HA$3)</f>
        <v/>
      </c>
      <c r="HE33" s="132" t="str">
        <f>IF(HL33="","",IF(ISNUMBER(SEARCH(":",HL33)),MID(HL33,FIND(":",HL33)+2,FIND("(",HL33)-FIND(":",HL33)-3),LEFT(HL33,FIND("(",HL33)-2)))</f>
        <v/>
      </c>
      <c r="HF33" s="133" t="str">
        <f>IF(HL33="","",MID(HL33,FIND("(",HL33)+1,4))</f>
        <v/>
      </c>
      <c r="HG33" s="134" t="str">
        <f>IF(ISNUMBER(SEARCH("*female*",HL33)),"female",IF(ISNUMBER(SEARCH("*male*",HL33)),"male",""))</f>
        <v/>
      </c>
      <c r="HH33" s="135" t="str">
        <f>IF(HL33="","",IF(ISERROR(MID(HL33,FIND("male,",HL33)+6,(FIND(")",HL33)-(FIND("male,",HL33)+6))))=TRUE,"missing/error",MID(HL33,FIND("male,",HL33)+6,(FIND(")",HL33)-(FIND("male,",HL33)+6)))))</f>
        <v/>
      </c>
      <c r="HI33" s="136" t="str">
        <f>IF(HE33="","",(MID(HE33,(SEARCH("^^",SUBSTITUTE(HE33," ","^^",LEN(HE33)-LEN(SUBSTITUTE(HE33," ","")))))+1,99)&amp;"_"&amp;LEFT(HE33,FIND(" ",HE33)-1)&amp;"_"&amp;HF33))</f>
        <v/>
      </c>
      <c r="HJ33" s="76"/>
      <c r="HK33" s="127"/>
      <c r="HL33" s="127" t="s">
        <v>287</v>
      </c>
      <c r="HM33" s="128" t="str">
        <f>IF(HQ33="","",HM$3)</f>
        <v/>
      </c>
      <c r="HN33" s="129" t="str">
        <f>IF(HQ33="","",HM$1)</f>
        <v/>
      </c>
      <c r="HO33" s="130" t="str">
        <f>IF(HQ33="","",HM$2)</f>
        <v/>
      </c>
      <c r="HP33" s="130" t="str">
        <f>IF(HQ33="","",HM$3)</f>
        <v/>
      </c>
      <c r="HQ33" s="132" t="str">
        <f>IF(HX33="","",IF(ISNUMBER(SEARCH(":",HX33)),MID(HX33,FIND(":",HX33)+2,FIND("(",HX33)-FIND(":",HX33)-3),LEFT(HX33,FIND("(",HX33)-2)))</f>
        <v/>
      </c>
      <c r="HR33" s="133" t="str">
        <f>IF(HX33="","",MID(HX33,FIND("(",HX33)+1,4))</f>
        <v/>
      </c>
      <c r="HS33" s="134" t="str">
        <f>IF(ISNUMBER(SEARCH("*female*",HX33)),"female",IF(ISNUMBER(SEARCH("*male*",HX33)),"male",""))</f>
        <v/>
      </c>
      <c r="HT33" s="135" t="str">
        <f>IF(HX33="","",IF(ISERROR(MID(HX33,FIND("male,",HX33)+6,(FIND(")",HX33)-(FIND("male,",HX33)+6))))=TRUE,"missing/error",MID(HX33,FIND("male,",HX33)+6,(FIND(")",HX33)-(FIND("male,",HX33)+6)))))</f>
        <v/>
      </c>
      <c r="HU33" s="136" t="str">
        <f>IF(HQ33="","",(MID(HQ33,(SEARCH("^^",SUBSTITUTE(HQ33," ","^^",LEN(HQ33)-LEN(SUBSTITUTE(HQ33," ","")))))+1,99)&amp;"_"&amp;LEFT(HQ33,FIND(" ",HQ33)-1)&amp;"_"&amp;HR33))</f>
        <v/>
      </c>
      <c r="HV33" s="76"/>
      <c r="HW33" s="127"/>
      <c r="HX33" s="127"/>
      <c r="HY33" s="128" t="str">
        <f>IF(IC33="","",HY$3)</f>
        <v/>
      </c>
      <c r="HZ33" s="129" t="str">
        <f>IF(IC33="","",HY$1)</f>
        <v/>
      </c>
      <c r="IA33" s="130" t="str">
        <f>IF(IC33="","",HY$2)</f>
        <v/>
      </c>
      <c r="IB33" s="130" t="str">
        <f>IF(IC33="","",HY$3)</f>
        <v/>
      </c>
      <c r="IC33" s="132" t="str">
        <f>IF(IJ33="","",IF(ISNUMBER(SEARCH(":",IJ33)),MID(IJ33,FIND(":",IJ33)+2,FIND("(",IJ33)-FIND(":",IJ33)-3),LEFT(IJ33,FIND("(",IJ33)-2)))</f>
        <v/>
      </c>
      <c r="ID33" s="133" t="str">
        <f>IF(IJ33="","",MID(IJ33,FIND("(",IJ33)+1,4))</f>
        <v/>
      </c>
      <c r="IE33" s="134" t="str">
        <f>IF(ISNUMBER(SEARCH("*female*",IJ33)),"female",IF(ISNUMBER(SEARCH("*male*",IJ33)),"male",""))</f>
        <v/>
      </c>
      <c r="IF33" s="135" t="str">
        <f>IF(IJ33="","",IF(ISERROR(MID(IJ33,FIND("male,",IJ33)+6,(FIND(")",IJ33)-(FIND("male,",IJ33)+6))))=TRUE,"missing/error",MID(IJ33,FIND("male,",IJ33)+6,(FIND(")",IJ33)-(FIND("male,",IJ33)+6)))))</f>
        <v/>
      </c>
      <c r="IG33" s="136" t="str">
        <f>IF(IC33="","",(MID(IC33,(SEARCH("^^",SUBSTITUTE(IC33," ","^^",LEN(IC33)-LEN(SUBSTITUTE(IC33," ","")))))+1,99)&amp;"_"&amp;LEFT(IC33,FIND(" ",IC33)-1)&amp;"_"&amp;ID33))</f>
        <v/>
      </c>
      <c r="IH33" s="76"/>
      <c r="II33" s="127"/>
      <c r="IJ33" s="127"/>
      <c r="IK33" s="128" t="str">
        <f>IF(IO33="","",IK$3)</f>
        <v/>
      </c>
      <c r="IL33" s="129" t="str">
        <f>IF(IO33="","",IK$1)</f>
        <v/>
      </c>
      <c r="IM33" s="130" t="str">
        <f>IF(IO33="","",IK$2)</f>
        <v/>
      </c>
      <c r="IN33" s="130" t="str">
        <f>IF(IO33="","",IK$3)</f>
        <v/>
      </c>
      <c r="IO33" s="132" t="str">
        <f>IF(IV33="","",IF(ISNUMBER(SEARCH(":",IV33)),MID(IV33,FIND(":",IV33)+2,FIND("(",IV33)-FIND(":",IV33)-3),LEFT(IV33,FIND("(",IV33)-2)))</f>
        <v/>
      </c>
      <c r="IP33" s="133" t="str">
        <f>IF(IV33="","",MID(IV33,FIND("(",IV33)+1,4))</f>
        <v/>
      </c>
      <c r="IQ33" s="134" t="str">
        <f>IF(ISNUMBER(SEARCH("*female*",IV33)),"female",IF(ISNUMBER(SEARCH("*male*",IV33)),"male",""))</f>
        <v/>
      </c>
      <c r="IR33" s="135" t="str">
        <f>IF(IV33="","",IF(ISERROR(MID(IV33,FIND("male,",IV33)+6,(FIND(")",IV33)-(FIND("male,",IV33)+6))))=TRUE,"missing/error",MID(IV33,FIND("male,",IV33)+6,(FIND(")",IV33)-(FIND("male,",IV33)+6)))))</f>
        <v/>
      </c>
      <c r="IS33" s="136" t="str">
        <f>IF(IO33="","",(MID(IO33,(SEARCH("^^",SUBSTITUTE(IO33," ","^^",LEN(IO33)-LEN(SUBSTITUTE(IO33," ","")))))+1,99)&amp;"_"&amp;LEFT(IO33,FIND(" ",IO33)-1)&amp;"_"&amp;IP33))</f>
        <v/>
      </c>
      <c r="IT33" s="76"/>
      <c r="IU33" s="127"/>
      <c r="IV33" s="127"/>
      <c r="IW33" s="128" t="str">
        <f>IF(JA33="","",IW$3)</f>
        <v/>
      </c>
      <c r="IX33" s="129" t="str">
        <f>IF(JA33="","",IW$1)</f>
        <v/>
      </c>
      <c r="IY33" s="130" t="str">
        <f>IF(JA33="","",IW$2)</f>
        <v/>
      </c>
      <c r="IZ33" s="130" t="str">
        <f>IF(JA33="","",IW$3)</f>
        <v/>
      </c>
      <c r="JA33" s="132" t="str">
        <f>IF(JH33="","",IF(ISNUMBER(SEARCH(":",JH33)),MID(JH33,FIND(":",JH33)+2,FIND("(",JH33)-FIND(":",JH33)-3),LEFT(JH33,FIND("(",JH33)-2)))</f>
        <v/>
      </c>
      <c r="JB33" s="133" t="str">
        <f>IF(JH33="","",MID(JH33,FIND("(",JH33)+1,4))</f>
        <v/>
      </c>
      <c r="JC33" s="134" t="str">
        <f>IF(ISNUMBER(SEARCH("*female*",JH33)),"female",IF(ISNUMBER(SEARCH("*male*",JH33)),"male",""))</f>
        <v/>
      </c>
      <c r="JD33" s="135" t="str">
        <f>IF(JH33="","",IF(ISERROR(MID(JH33,FIND("male,",JH33)+6,(FIND(")",JH33)-(FIND("male,",JH33)+6))))=TRUE,"missing/error",MID(JH33,FIND("male,",JH33)+6,(FIND(")",JH33)-(FIND("male,",JH33)+6)))))</f>
        <v/>
      </c>
      <c r="JE33" s="136" t="str">
        <f>IF(JA33="","",(MID(JA33,(SEARCH("^^",SUBSTITUTE(JA33," ","^^",LEN(JA33)-LEN(SUBSTITUTE(JA33," ","")))))+1,99)&amp;"_"&amp;LEFT(JA33,FIND(" ",JA33)-1)&amp;"_"&amp;JB33))</f>
        <v/>
      </c>
      <c r="JF33" s="76"/>
      <c r="JG33" s="127"/>
      <c r="JH33" s="127"/>
      <c r="JI33" s="128" t="str">
        <f>IF(JM33="","",JI$3)</f>
        <v/>
      </c>
      <c r="JJ33" s="129" t="str">
        <f>IF(JM33="","",JI$1)</f>
        <v/>
      </c>
      <c r="JK33" s="130" t="str">
        <f>IF(JM33="","",JI$2)</f>
        <v/>
      </c>
      <c r="JL33" s="130" t="str">
        <f>IF(JM33="","",JI$3)</f>
        <v/>
      </c>
      <c r="JM33" s="132" t="str">
        <f>IF(JT33="","",IF(ISNUMBER(SEARCH(":",JT33)),MID(JT33,FIND(":",JT33)+2,FIND("(",JT33)-FIND(":",JT33)-3),LEFT(JT33,FIND("(",JT33)-2)))</f>
        <v/>
      </c>
      <c r="JN33" s="133" t="str">
        <f>IF(JT33="","",MID(JT33,FIND("(",JT33)+1,4))</f>
        <v/>
      </c>
      <c r="JO33" s="134" t="str">
        <f>IF(ISNUMBER(SEARCH("*female*",JT33)),"female",IF(ISNUMBER(SEARCH("*male*",JT33)),"male",""))</f>
        <v/>
      </c>
      <c r="JP33" s="135" t="str">
        <f>IF(JT33="","",IF(ISERROR(MID(JT33,FIND("male,",JT33)+6,(FIND(")",JT33)-(FIND("male,",JT33)+6))))=TRUE,"missing/error",MID(JT33,FIND("male,",JT33)+6,(FIND(")",JT33)-(FIND("male,",JT33)+6)))))</f>
        <v/>
      </c>
      <c r="JQ33" s="136" t="str">
        <f>IF(JM33="","",(MID(JM33,(SEARCH("^^",SUBSTITUTE(JM33," ","^^",LEN(JM33)-LEN(SUBSTITUTE(JM33," ","")))))+1,99)&amp;"_"&amp;LEFT(JM33,FIND(" ",JM33)-1)&amp;"_"&amp;JN33))</f>
        <v/>
      </c>
      <c r="JR33" s="76"/>
      <c r="JS33" s="127"/>
      <c r="JT33" s="127"/>
      <c r="JU33" s="128" t="str">
        <f>IF(JY33="","",JU$3)</f>
        <v/>
      </c>
      <c r="JV33" s="129" t="str">
        <f>IF(JY33="","",JU$1)</f>
        <v/>
      </c>
      <c r="JW33" s="130" t="str">
        <f>IF(JY33="","",JU$2)</f>
        <v/>
      </c>
      <c r="JX33" s="130" t="str">
        <f>IF(JY33="","",JU$3)</f>
        <v/>
      </c>
      <c r="JY33" s="132" t="str">
        <f>IF(KF33="","",IF(ISNUMBER(SEARCH(":",KF33)),MID(KF33,FIND(":",KF33)+2,FIND("(",KF33)-FIND(":",KF33)-3),LEFT(KF33,FIND("(",KF33)-2)))</f>
        <v/>
      </c>
      <c r="JZ33" s="133" t="str">
        <f>IF(KF33="","",MID(KF33,FIND("(",KF33)+1,4))</f>
        <v/>
      </c>
      <c r="KA33" s="134" t="str">
        <f>IF(ISNUMBER(SEARCH("*female*",KF33)),"female",IF(ISNUMBER(SEARCH("*male*",KF33)),"male",""))</f>
        <v/>
      </c>
      <c r="KB33" s="135" t="str">
        <f>IF(KF33="","",IF(ISERROR(MID(KF33,FIND("male,",KF33)+6,(FIND(")",KF33)-(FIND("male,",KF33)+6))))=TRUE,"missing/error",MID(KF33,FIND("male,",KF33)+6,(FIND(")",KF33)-(FIND("male,",KF33)+6)))))</f>
        <v/>
      </c>
      <c r="KC33" s="136" t="str">
        <f>IF(JY33="","",(MID(JY33,(SEARCH("^^",SUBSTITUTE(JY33," ","^^",LEN(JY33)-LEN(SUBSTITUTE(JY33," ","")))))+1,99)&amp;"_"&amp;LEFT(JY33,FIND(" ",JY33)-1)&amp;"_"&amp;JZ33))</f>
        <v/>
      </c>
      <c r="KD33" s="76"/>
      <c r="KE33" s="127"/>
      <c r="KF33" s="127"/>
    </row>
    <row r="34" spans="1:292" ht="13.5" customHeight="1">
      <c r="A34" s="84"/>
      <c r="B34" s="127" t="s">
        <v>692</v>
      </c>
      <c r="C34" s="76" t="s">
        <v>693</v>
      </c>
      <c r="D34" s="219" t="s">
        <v>718</v>
      </c>
      <c r="E34" s="128">
        <f>IF(I34="","",E$3)</f>
        <v>41814</v>
      </c>
      <c r="F34" s="129" t="str">
        <f>IF(I34="","",E$1)</f>
        <v>Katainen I</v>
      </c>
      <c r="G34" s="130">
        <v>41229</v>
      </c>
      <c r="H34" s="130">
        <f>IF(I34="","",E$3)</f>
        <v>41814</v>
      </c>
      <c r="I34" s="132" t="str">
        <f>IF(P34="","",IF(ISNUMBER(SEARCH(":",P34)),MID(P34,FIND(":",P34)+2,FIND("(",P34)-FIND(":",P34)-3),LEFT(P34,FIND("(",P34)-2)))</f>
        <v>Jan Vapaavuori</v>
      </c>
      <c r="J34" s="133" t="str">
        <f>IF(P34="","",MID(P34,FIND("(",P34)+1,4))</f>
        <v>1965</v>
      </c>
      <c r="K34" s="134" t="str">
        <f>IF(ISNUMBER(SEARCH("*female*",P34)),"female",IF(ISNUMBER(SEARCH("*male*",P34)),"male",""))</f>
        <v>male</v>
      </c>
      <c r="L34" s="135" t="str">
        <f>IF(P34="","",IF(ISERROR(MID(P34,FIND("male,",P34)+6,(FIND(")",P34)-(FIND("male,",P34)+6))))=TRUE,"missing/error",MID(P34,FIND("male,",P34)+6,(FIND(")",P34)-(FIND("male,",P34)+6)))))</f>
        <v>fi_kok01</v>
      </c>
      <c r="M34" s="136" t="str">
        <f>IF(I34="","",(MID(I34,(SEARCH("^^",SUBSTITUTE(I34," ","^^",LEN(I34)-LEN(SUBSTITUTE(I34," ","")))))+1,99)&amp;"_"&amp;LEFT(I34,FIND(" ",I34)-1)&amp;"_"&amp;J34))</f>
        <v>Vapaavuori_Jan_1965</v>
      </c>
      <c r="O34" s="127"/>
      <c r="P34" s="219" t="s">
        <v>755</v>
      </c>
      <c r="Q34" s="128" t="str">
        <f>IF(U34="","",Q$3)</f>
        <v/>
      </c>
      <c r="R34" s="129" t="str">
        <f>IF(U34="","",Q$1)</f>
        <v/>
      </c>
      <c r="S34" s="130" t="str">
        <f>IF(U34="","",Q$2)</f>
        <v/>
      </c>
      <c r="T34" s="130" t="str">
        <f>IF(U34="","",Q$3)</f>
        <v/>
      </c>
      <c r="U34" s="132" t="str">
        <f>IF(AB34="","",IF(ISNUMBER(SEARCH(":",AB34)),MID(AB34,FIND(":",AB34)+2,FIND("(",AB34)-FIND(":",AB34)-3),LEFT(AB34,FIND("(",AB34)-2)))</f>
        <v/>
      </c>
      <c r="V34" s="133" t="str">
        <f>IF(AB34="","",MID(AB34,FIND("(",AB34)+1,4))</f>
        <v/>
      </c>
      <c r="W34" s="134" t="str">
        <f>IF(ISNUMBER(SEARCH("*female*",AB34)),"female",IF(ISNUMBER(SEARCH("*male*",AB34)),"male",""))</f>
        <v/>
      </c>
      <c r="X34" s="135" t="s">
        <v>287</v>
      </c>
      <c r="Y34" s="136" t="str">
        <f>IF(U34="","",(MID(U34,(SEARCH("^^",SUBSTITUTE(U34," ","^^",LEN(U34)-LEN(SUBSTITUTE(U34," ","")))))+1,99)&amp;"_"&amp;LEFT(U34,FIND(" ",U34)-1)&amp;"_"&amp;V34))</f>
        <v/>
      </c>
      <c r="AA34" s="127"/>
      <c r="AB34" s="127"/>
      <c r="AC34" s="128">
        <f>IF(AG34="","",AC$3)</f>
        <v>43622</v>
      </c>
      <c r="AD34" s="129" t="str">
        <f>IF(AG34="","",AC$1)</f>
        <v>Sipilä I</v>
      </c>
      <c r="AE34" s="130">
        <v>42733</v>
      </c>
      <c r="AF34" s="130">
        <f>IF(AG34="","",AC$3)</f>
        <v>43622</v>
      </c>
      <c r="AG34" s="132" t="str">
        <f>IF(AN34="","",IF(ISNUMBER(SEARCH(":",AN34)),MID(AN34,FIND(":",AN34)+2,FIND("(",AN34)-FIND(":",AN34)-3),LEFT(AN34,FIND("(",AN34)-2)))</f>
        <v>Mika Lintilä</v>
      </c>
      <c r="AH34" s="133" t="str">
        <f>IF(AN34="","",MID(AN34,FIND("(",AN34)+1,4))</f>
        <v>1966</v>
      </c>
      <c r="AI34" s="134" t="str">
        <f>IF(ISNUMBER(SEARCH("*female*",AN34)),"female",IF(ISNUMBER(SEARCH("*male*",AN34)),"male",""))</f>
        <v>male</v>
      </c>
      <c r="AJ34" s="135" t="str">
        <f>IF(AN34="","",IF(ISERROR(MID(AN34,FIND("male,",AN34)+6,(FIND(")",AN34)-(FIND("male,",AN34)+6))))=TRUE,"missing/error",MID(AN34,FIND("male,",AN34)+6,(FIND(")",AN34)-(FIND("male,",AN34)+6)))))</f>
        <v>fi_kesk01</v>
      </c>
      <c r="AK34" s="136" t="str">
        <f>IF(AG34="","",(MID(AG34,(SEARCH("^^",SUBSTITUTE(AG34," ","^^",LEN(AG34)-LEN(SUBSTITUTE(AG34," ","")))))+1,99)&amp;"_"&amp;LEFT(AG34,FIND(" ",AG34)-1)&amp;"_"&amp;AH34))</f>
        <v>Lintilä_Mika_1966</v>
      </c>
      <c r="AM34" s="127"/>
      <c r="AN34" s="127" t="s">
        <v>1042</v>
      </c>
      <c r="AO34" s="128" t="str">
        <f>IF(AS34="","",AO$3)</f>
        <v/>
      </c>
      <c r="AP34" s="129" t="str">
        <f>IF(AS34="","",AO$1)</f>
        <v/>
      </c>
      <c r="AQ34" s="130" t="str">
        <f>IF(AS34="","",AO$2)</f>
        <v/>
      </c>
      <c r="AR34" s="130" t="str">
        <f>IF(AS34="","",AO$3)</f>
        <v/>
      </c>
      <c r="AS34" s="132" t="str">
        <f>IF(AZ34="","",IF(ISNUMBER(SEARCH(":",AZ34)),MID(AZ34,FIND(":",AZ34)+2,FIND("(",AZ34)-FIND(":",AZ34)-3),LEFT(AZ34,FIND("(",AZ34)-2)))</f>
        <v/>
      </c>
      <c r="AT34" s="133" t="str">
        <f>IF(AZ34="","",MID(AZ34,FIND("(",AZ34)+1,4))</f>
        <v/>
      </c>
      <c r="AU34" s="134" t="str">
        <f>IF(ISNUMBER(SEARCH("*female*",AZ34)),"female",IF(ISNUMBER(SEARCH("*male*",AZ34)),"male",""))</f>
        <v/>
      </c>
      <c r="AV34" s="135" t="str">
        <f>IF(AZ34="","",IF(ISERROR(MID(AZ34,FIND("male,",AZ34)+6,(FIND(")",AZ34)-(FIND("male,",AZ34)+6))))=TRUE,"missing/error",MID(AZ34,FIND("male,",AZ34)+6,(FIND(")",AZ34)-(FIND("male,",AZ34)+6)))))</f>
        <v/>
      </c>
      <c r="AW34" s="136" t="str">
        <f>IF(AS34="","",(MID(AS34,(SEARCH("^^",SUBSTITUTE(AS34," ","^^",LEN(AS34)-LEN(SUBSTITUTE(AS34," ","")))))+1,99)&amp;"_"&amp;LEFT(AS34,FIND(" ",AS34)-1)&amp;"_"&amp;AT34))</f>
        <v/>
      </c>
      <c r="AX34" s="76"/>
      <c r="AY34" s="127"/>
      <c r="AZ34" s="127"/>
      <c r="BA34" s="128" t="str">
        <f>IF(BE34="","",BA$3)</f>
        <v/>
      </c>
      <c r="BB34" s="129" t="str">
        <f>IF(BE34="","",BA$1)</f>
        <v/>
      </c>
      <c r="BC34" s="130" t="str">
        <f>IF(BE34="","",BA$2)</f>
        <v/>
      </c>
      <c r="BD34" s="130" t="str">
        <f>IF(BE34="","",BA$3)</f>
        <v/>
      </c>
      <c r="BE34" s="132" t="str">
        <f>IF(BL34="","",IF(ISNUMBER(SEARCH(":",BL34)),MID(BL34,FIND(":",BL34)+2,FIND("(",BL34)-FIND(":",BL34)-3),LEFT(BL34,FIND("(",BL34)-2)))</f>
        <v/>
      </c>
      <c r="BF34" s="133" t="str">
        <f>IF(BL34="","",MID(BL34,FIND("(",BL34)+1,4))</f>
        <v/>
      </c>
      <c r="BG34" s="134" t="str">
        <f>IF(ISNUMBER(SEARCH("*female*",BL34)),"female",IF(ISNUMBER(SEARCH("*male*",BL34)),"male",""))</f>
        <v/>
      </c>
      <c r="BH34" s="135" t="str">
        <f>IF(BL34="","",IF(ISERROR(MID(BL34,FIND("male,",BL34)+6,(FIND(")",BL34)-(FIND("male,",BL34)+6))))=TRUE,"missing/error",MID(BL34,FIND("male,",BL34)+6,(FIND(")",BL34)-(FIND("male,",BL34)+6)))))</f>
        <v/>
      </c>
      <c r="BI34" s="136" t="str">
        <f>IF(BE34="","",(MID(BE34,(SEARCH("^^",SUBSTITUTE(BE34," ","^^",LEN(BE34)-LEN(SUBSTITUTE(BE34," ","")))))+1,99)&amp;"_"&amp;LEFT(BE34,FIND(" ",BE34)-1)&amp;"_"&amp;BF34))</f>
        <v/>
      </c>
      <c r="BJ34" s="76"/>
      <c r="BK34" s="127"/>
      <c r="BL34" s="127"/>
      <c r="BM34" s="128" t="str">
        <f>IF(BQ34="","",BM$3)</f>
        <v/>
      </c>
      <c r="BN34" s="129" t="str">
        <f>IF(BQ34="","",BM$1)</f>
        <v/>
      </c>
      <c r="BO34" s="130" t="str">
        <f>IF(BQ34="","",BM$2)</f>
        <v/>
      </c>
      <c r="BP34" s="130" t="str">
        <f>IF(BQ34="","",BM$3)</f>
        <v/>
      </c>
      <c r="BQ34" s="132" t="str">
        <f>IF(BX34="","",IF(ISNUMBER(SEARCH(":",BX34)),MID(BX34,FIND(":",BX34)+2,FIND("(",BX34)-FIND(":",BX34)-3),LEFT(BX34,FIND("(",BX34)-2)))</f>
        <v/>
      </c>
      <c r="BR34" s="133" t="str">
        <f>IF(BX34="","",MID(BX34,FIND("(",BX34)+1,4))</f>
        <v/>
      </c>
      <c r="BS34" s="134" t="str">
        <f>IF(ISNUMBER(SEARCH("*female*",BX34)),"female",IF(ISNUMBER(SEARCH("*male*",BX34)),"male",""))</f>
        <v/>
      </c>
      <c r="BT34" s="135" t="str">
        <f>IF(BX34="","",IF(ISERROR(MID(BX34,FIND("male,",BX34)+6,(FIND(")",BX34)-(FIND("male,",BX34)+6))))=TRUE,"missing/error",MID(BX34,FIND("male,",BX34)+6,(FIND(")",BX34)-(FIND("male,",BX34)+6)))))</f>
        <v/>
      </c>
      <c r="BU34" s="136" t="str">
        <f>IF(BQ34="","",(MID(BQ34,(SEARCH("^^",SUBSTITUTE(BQ34," ","^^",LEN(BQ34)-LEN(SUBSTITUTE(BQ34," ","")))))+1,99)&amp;"_"&amp;LEFT(BQ34,FIND(" ",BQ34)-1)&amp;"_"&amp;BR34))</f>
        <v/>
      </c>
      <c r="BV34" s="76"/>
      <c r="BW34" s="127"/>
      <c r="BX34" s="127"/>
      <c r="BY34" s="128" t="str">
        <f>IF(CC34="","",BY$3)</f>
        <v/>
      </c>
      <c r="BZ34" s="129" t="str">
        <f>IF(CC34="","",BY$1)</f>
        <v/>
      </c>
      <c r="CA34" s="130" t="str">
        <f>IF(CC34="","",BY$2)</f>
        <v/>
      </c>
      <c r="CB34" s="130" t="str">
        <f>IF(CC34="","",BY$3)</f>
        <v/>
      </c>
      <c r="CC34" s="132" t="str">
        <f>IF(CJ34="","",IF(ISNUMBER(SEARCH(":",CJ34)),MID(CJ34,FIND(":",CJ34)+2,FIND("(",CJ34)-FIND(":",CJ34)-3),LEFT(CJ34,FIND("(",CJ34)-2)))</f>
        <v/>
      </c>
      <c r="CD34" s="133" t="str">
        <f>IF(CJ34="","",MID(CJ34,FIND("(",CJ34)+1,4))</f>
        <v/>
      </c>
      <c r="CE34" s="134" t="str">
        <f>IF(ISNUMBER(SEARCH("*female*",CJ34)),"female",IF(ISNUMBER(SEARCH("*male*",CJ34)),"male",""))</f>
        <v/>
      </c>
      <c r="CF34" s="135" t="str">
        <f>IF(CJ34="","",IF(ISERROR(MID(CJ34,FIND("male,",CJ34)+6,(FIND(")",CJ34)-(FIND("male,",CJ34)+6))))=TRUE,"missing/error",MID(CJ34,FIND("male,",CJ34)+6,(FIND(")",CJ34)-(FIND("male,",CJ34)+6)))))</f>
        <v/>
      </c>
      <c r="CG34" s="136" t="str">
        <f>IF(CC34="","",(MID(CC34,(SEARCH("^^",SUBSTITUTE(CC34," ","^^",LEN(CC34)-LEN(SUBSTITUTE(CC34," ","")))))+1,99)&amp;"_"&amp;LEFT(CC34,FIND(" ",CC34)-1)&amp;"_"&amp;CD34))</f>
        <v/>
      </c>
      <c r="CH34" s="76"/>
      <c r="CI34" s="127"/>
      <c r="CJ34" s="127"/>
      <c r="CK34" s="128" t="str">
        <f>IF(CO34="","",CK$3)</f>
        <v/>
      </c>
      <c r="CL34" s="129" t="str">
        <f>IF(CO34="","",CK$1)</f>
        <v/>
      </c>
      <c r="CM34" s="130" t="str">
        <f>IF(CO34="","",CK$2)</f>
        <v/>
      </c>
      <c r="CN34" s="130" t="str">
        <f>IF(CO34="","",CK$3)</f>
        <v/>
      </c>
      <c r="CO34" s="132" t="str">
        <f>IF(CV34="","",IF(ISNUMBER(SEARCH(":",CV34)),MID(CV34,FIND(":",CV34)+2,FIND("(",CV34)-FIND(":",CV34)-3),LEFT(CV34,FIND("(",CV34)-2)))</f>
        <v/>
      </c>
      <c r="CP34" s="133" t="str">
        <f>IF(CV34="","",MID(CV34,FIND("(",CV34)+1,4))</f>
        <v/>
      </c>
      <c r="CQ34" s="134" t="str">
        <f>IF(ISNUMBER(SEARCH("*female*",CV34)),"female",IF(ISNUMBER(SEARCH("*male*",CV34)),"male",""))</f>
        <v/>
      </c>
      <c r="CR34" s="135" t="str">
        <f>IF(CV34="","",IF(ISERROR(MID(CV34,FIND("male,",CV34)+6,(FIND(")",CV34)-(FIND("male,",CV34)+6))))=TRUE,"missing/error",MID(CV34,FIND("male,",CV34)+6,(FIND(")",CV34)-(FIND("male,",CV34)+6)))))</f>
        <v/>
      </c>
      <c r="CS34" s="136" t="str">
        <f>IF(CO34="","",(MID(CO34,(SEARCH("^^",SUBSTITUTE(CO34," ","^^",LEN(CO34)-LEN(SUBSTITUTE(CO34," ","")))))+1,99)&amp;"_"&amp;LEFT(CO34,FIND(" ",CO34)-1)&amp;"_"&amp;CP34))</f>
        <v/>
      </c>
      <c r="CT34" s="76"/>
      <c r="CU34" s="127"/>
      <c r="CV34" s="127"/>
      <c r="CW34" s="128" t="str">
        <f>IF(DA34="","",CW$3)</f>
        <v/>
      </c>
      <c r="CX34" s="129" t="str">
        <f>IF(DA34="","",CW$1)</f>
        <v/>
      </c>
      <c r="CY34" s="130" t="str">
        <f>IF(DA34="","",CW$2)</f>
        <v/>
      </c>
      <c r="CZ34" s="130" t="str">
        <f>IF(DA34="","",CW$3)</f>
        <v/>
      </c>
      <c r="DA34" s="132" t="str">
        <f>IF(DH34="","",IF(ISNUMBER(SEARCH(":",DH34)),MID(DH34,FIND(":",DH34)+2,FIND("(",DH34)-FIND(":",DH34)-3),LEFT(DH34,FIND("(",DH34)-2)))</f>
        <v/>
      </c>
      <c r="DB34" s="133" t="str">
        <f>IF(DH34="","",MID(DH34,FIND("(",DH34)+1,4))</f>
        <v/>
      </c>
      <c r="DC34" s="134" t="str">
        <f>IF(ISNUMBER(SEARCH("*female*",DH34)),"female",IF(ISNUMBER(SEARCH("*male*",DH34)),"male",""))</f>
        <v/>
      </c>
      <c r="DD34" s="135" t="str">
        <f>IF(DH34="","",IF(ISERROR(MID(DH34,FIND("male,",DH34)+6,(FIND(")",DH34)-(FIND("male,",DH34)+6))))=TRUE,"missing/error",MID(DH34,FIND("male,",DH34)+6,(FIND(")",DH34)-(FIND("male,",DH34)+6)))))</f>
        <v/>
      </c>
      <c r="DE34" s="136" t="str">
        <f>IF(DA34="","",(MID(DA34,(SEARCH("^^",SUBSTITUTE(DA34," ","^^",LEN(DA34)-LEN(SUBSTITUTE(DA34," ","")))))+1,99)&amp;"_"&amp;LEFT(DA34,FIND(" ",DA34)-1)&amp;"_"&amp;DB34))</f>
        <v/>
      </c>
      <c r="DF34" s="76"/>
      <c r="DG34" s="127"/>
      <c r="DH34" s="127"/>
      <c r="DI34" s="128" t="str">
        <f>IF(DM34="","",DI$3)</f>
        <v/>
      </c>
      <c r="DJ34" s="129" t="str">
        <f>IF(DM34="","",DI$1)</f>
        <v/>
      </c>
      <c r="DK34" s="130" t="str">
        <f>IF(DM34="","",DI$2)</f>
        <v/>
      </c>
      <c r="DL34" s="130" t="str">
        <f>IF(DM34="","",DI$3)</f>
        <v/>
      </c>
      <c r="DM34" s="132" t="str">
        <f>IF(DT34="","",IF(ISNUMBER(SEARCH(":",DT34)),MID(DT34,FIND(":",DT34)+2,FIND("(",DT34)-FIND(":",DT34)-3),LEFT(DT34,FIND("(",DT34)-2)))</f>
        <v/>
      </c>
      <c r="DN34" s="133" t="str">
        <f>IF(DT34="","",MID(DT34,FIND("(",DT34)+1,4))</f>
        <v/>
      </c>
      <c r="DO34" s="134" t="str">
        <f>IF(ISNUMBER(SEARCH("*female*",DT34)),"female",IF(ISNUMBER(SEARCH("*male*",DT34)),"male",""))</f>
        <v/>
      </c>
      <c r="DP34" s="135" t="str">
        <f>IF(DT34="","",IF(ISERROR(MID(DT34,FIND("male,",DT34)+6,(FIND(")",DT34)-(FIND("male,",DT34)+6))))=TRUE,"missing/error",MID(DT34,FIND("male,",DT34)+6,(FIND(")",DT34)-(FIND("male,",DT34)+6)))))</f>
        <v/>
      </c>
      <c r="DQ34" s="136" t="str">
        <f>IF(DM34="","",(MID(DM34,(SEARCH("^^",SUBSTITUTE(DM34," ","^^",LEN(DM34)-LEN(SUBSTITUTE(DM34," ","")))))+1,99)&amp;"_"&amp;LEFT(DM34,FIND(" ",DM34)-1)&amp;"_"&amp;DN34))</f>
        <v/>
      </c>
      <c r="DR34" s="76"/>
      <c r="DS34" s="127"/>
      <c r="DT34" s="127"/>
      <c r="DU34" s="128" t="str">
        <f>IF(DY34="","",DU$3)</f>
        <v/>
      </c>
      <c r="DV34" s="129" t="str">
        <f>IF(DY34="","",DU$1)</f>
        <v/>
      </c>
      <c r="DW34" s="130" t="str">
        <f>IF(DY34="","",DU$2)</f>
        <v/>
      </c>
      <c r="DX34" s="130" t="str">
        <f>IF(DY34="","",DU$3)</f>
        <v/>
      </c>
      <c r="DY34" s="132" t="str">
        <f>IF(EF34="","",IF(ISNUMBER(SEARCH(":",EF34)),MID(EF34,FIND(":",EF34)+2,FIND("(",EF34)-FIND(":",EF34)-3),LEFT(EF34,FIND("(",EF34)-2)))</f>
        <v/>
      </c>
      <c r="DZ34" s="133" t="str">
        <f>IF(EF34="","",MID(EF34,FIND("(",EF34)+1,4))</f>
        <v/>
      </c>
      <c r="EA34" s="134" t="str">
        <f>IF(ISNUMBER(SEARCH("*female*",EF34)),"female",IF(ISNUMBER(SEARCH("*male*",EF34)),"male",""))</f>
        <v/>
      </c>
      <c r="EB34" s="135" t="str">
        <f>IF(EF34="","",IF(ISERROR(MID(EF34,FIND("male,",EF34)+6,(FIND(")",EF34)-(FIND("male,",EF34)+6))))=TRUE,"missing/error",MID(EF34,FIND("male,",EF34)+6,(FIND(")",EF34)-(FIND("male,",EF34)+6)))))</f>
        <v/>
      </c>
      <c r="EC34" s="136" t="str">
        <f>IF(DY34="","",(MID(DY34,(SEARCH("^^",SUBSTITUTE(DY34," ","^^",LEN(DY34)-LEN(SUBSTITUTE(DY34," ","")))))+1,99)&amp;"_"&amp;LEFT(DY34,FIND(" ",DY34)-1)&amp;"_"&amp;DZ34))</f>
        <v/>
      </c>
      <c r="ED34" s="76"/>
      <c r="EE34" s="127"/>
      <c r="EF34" s="127"/>
      <c r="EG34" s="128" t="str">
        <f>IF(EK34="","",EG$3)</f>
        <v/>
      </c>
      <c r="EH34" s="129" t="str">
        <f>IF(EK34="","",EG$1)</f>
        <v/>
      </c>
      <c r="EI34" s="130" t="str">
        <f>IF(EK34="","",EG$2)</f>
        <v/>
      </c>
      <c r="EJ34" s="130" t="str">
        <f>IF(EK34="","",EG$3)</f>
        <v/>
      </c>
      <c r="EK34" s="132" t="str">
        <f>IF(ER34="","",IF(ISNUMBER(SEARCH(":",ER34)),MID(ER34,FIND(":",ER34)+2,FIND("(",ER34)-FIND(":",ER34)-3),LEFT(ER34,FIND("(",ER34)-2)))</f>
        <v/>
      </c>
      <c r="EL34" s="133" t="str">
        <f>IF(ER34="","",MID(ER34,FIND("(",ER34)+1,4))</f>
        <v/>
      </c>
      <c r="EM34" s="134" t="str">
        <f>IF(ISNUMBER(SEARCH("*female*",ER34)),"female",IF(ISNUMBER(SEARCH("*male*",ER34)),"male",""))</f>
        <v/>
      </c>
      <c r="EN34" s="135" t="str">
        <f>IF(ER34="","",IF(ISERROR(MID(ER34,FIND("male,",ER34)+6,(FIND(")",ER34)-(FIND("male,",ER34)+6))))=TRUE,"missing/error",MID(ER34,FIND("male,",ER34)+6,(FIND(")",ER34)-(FIND("male,",ER34)+6)))))</f>
        <v/>
      </c>
      <c r="EO34" s="136" t="str">
        <f>IF(EK34="","",(MID(EK34,(SEARCH("^^",SUBSTITUTE(EK34," ","^^",LEN(EK34)-LEN(SUBSTITUTE(EK34," ","")))))+1,99)&amp;"_"&amp;LEFT(EK34,FIND(" ",EK34)-1)&amp;"_"&amp;EL34))</f>
        <v/>
      </c>
      <c r="EP34" s="76"/>
      <c r="EQ34" s="127"/>
      <c r="ER34" s="127"/>
      <c r="ES34" s="128" t="str">
        <f>IF(EW34="","",ES$3)</f>
        <v/>
      </c>
      <c r="ET34" s="129" t="str">
        <f>IF(EW34="","",ES$1)</f>
        <v/>
      </c>
      <c r="EU34" s="130" t="str">
        <f>IF(EW34="","",ES$2)</f>
        <v/>
      </c>
      <c r="EV34" s="130" t="str">
        <f>IF(EW34="","",ES$3)</f>
        <v/>
      </c>
      <c r="EW34" s="132" t="str">
        <f>IF(FD34="","",IF(ISNUMBER(SEARCH(":",FD34)),MID(FD34,FIND(":",FD34)+2,FIND("(",FD34)-FIND(":",FD34)-3),LEFT(FD34,FIND("(",FD34)-2)))</f>
        <v/>
      </c>
      <c r="EX34" s="133" t="str">
        <f>IF(FD34="","",MID(FD34,FIND("(",FD34)+1,4))</f>
        <v/>
      </c>
      <c r="EY34" s="134" t="str">
        <f>IF(ISNUMBER(SEARCH("*female*",FD34)),"female",IF(ISNUMBER(SEARCH("*male*",FD34)),"male",""))</f>
        <v/>
      </c>
      <c r="EZ34" s="135" t="str">
        <f>IF(FD34="","",IF(ISERROR(MID(FD34,FIND("male,",FD34)+6,(FIND(")",FD34)-(FIND("male,",FD34)+6))))=TRUE,"missing/error",MID(FD34,FIND("male,",FD34)+6,(FIND(")",FD34)-(FIND("male,",FD34)+6)))))</f>
        <v/>
      </c>
      <c r="FA34" s="136" t="str">
        <f>IF(EW34="","",(MID(EW34,(SEARCH("^^",SUBSTITUTE(EW34," ","^^",LEN(EW34)-LEN(SUBSTITUTE(EW34," ","")))))+1,99)&amp;"_"&amp;LEFT(EW34,FIND(" ",EW34)-1)&amp;"_"&amp;EX34))</f>
        <v/>
      </c>
      <c r="FB34" s="76"/>
      <c r="FC34" s="127"/>
      <c r="FD34" s="127"/>
      <c r="FE34" s="128" t="str">
        <f>IF(FI34="","",FE$3)</f>
        <v/>
      </c>
      <c r="FF34" s="129" t="str">
        <f>IF(FI34="","",FE$1)</f>
        <v/>
      </c>
      <c r="FG34" s="130" t="str">
        <f>IF(FI34="","",FE$2)</f>
        <v/>
      </c>
      <c r="FH34" s="130" t="str">
        <f>IF(FI34="","",FE$3)</f>
        <v/>
      </c>
      <c r="FI34" s="132" t="str">
        <f>IF(FP34="","",IF(ISNUMBER(SEARCH(":",FP34)),MID(FP34,FIND(":",FP34)+2,FIND("(",FP34)-FIND(":",FP34)-3),LEFT(FP34,FIND("(",FP34)-2)))</f>
        <v/>
      </c>
      <c r="FJ34" s="133" t="str">
        <f>IF(FP34="","",MID(FP34,FIND("(",FP34)+1,4))</f>
        <v/>
      </c>
      <c r="FK34" s="134" t="str">
        <f>IF(ISNUMBER(SEARCH("*female*",FP34)),"female",IF(ISNUMBER(SEARCH("*male*",FP34)),"male",""))</f>
        <v/>
      </c>
      <c r="FL34" s="135" t="str">
        <f>IF(FP34="","",IF(ISERROR(MID(FP34,FIND("male,",FP34)+6,(FIND(")",FP34)-(FIND("male,",FP34)+6))))=TRUE,"missing/error",MID(FP34,FIND("male,",FP34)+6,(FIND(")",FP34)-(FIND("male,",FP34)+6)))))</f>
        <v/>
      </c>
      <c r="FM34" s="136" t="str">
        <f>IF(FI34="","",(MID(FI34,(SEARCH("^^",SUBSTITUTE(FI34," ","^^",LEN(FI34)-LEN(SUBSTITUTE(FI34," ","")))))+1,99)&amp;"_"&amp;LEFT(FI34,FIND(" ",FI34)-1)&amp;"_"&amp;FJ34))</f>
        <v/>
      </c>
      <c r="FN34" s="76"/>
      <c r="FO34" s="127"/>
      <c r="FP34" s="127"/>
      <c r="FQ34" s="128" t="str">
        <f>IF(FU34="","",#REF!)</f>
        <v/>
      </c>
      <c r="FR34" s="129" t="str">
        <f>IF(FU34="","",FQ$1)</f>
        <v/>
      </c>
      <c r="FS34" s="130" t="str">
        <f>IF(FU34="","",FQ$2)</f>
        <v/>
      </c>
      <c r="FT34" s="130" t="str">
        <f>IF(FU34="","",FQ$3)</f>
        <v/>
      </c>
      <c r="FU34" s="132" t="str">
        <f>IF(GB34="","",IF(ISNUMBER(SEARCH(":",GB34)),MID(GB34,FIND(":",GB34)+2,FIND("(",GB34)-FIND(":",GB34)-3),LEFT(GB34,FIND("(",GB34)-2)))</f>
        <v/>
      </c>
      <c r="FV34" s="133" t="str">
        <f>IF(GB34="","",MID(GB34,FIND("(",GB34)+1,4))</f>
        <v/>
      </c>
      <c r="FW34" s="134" t="str">
        <f>IF(ISNUMBER(SEARCH("*female*",GB34)),"female",IF(ISNUMBER(SEARCH("*male*",GB34)),"male",""))</f>
        <v/>
      </c>
      <c r="FX34" s="135" t="str">
        <f>IF(GB34="","",IF(ISERROR(MID(GB34,FIND("male,",GB34)+6,(FIND(")",GB34)-(FIND("male,",GB34)+6))))=TRUE,"missing/error",MID(GB34,FIND("male,",GB34)+6,(FIND(")",GB34)-(FIND("male,",GB34)+6)))))</f>
        <v/>
      </c>
      <c r="FY34" s="136" t="str">
        <f>IF(FU34="","",(MID(FU34,(SEARCH("^^",SUBSTITUTE(FU34," ","^^",LEN(FU34)-LEN(SUBSTITUTE(FU34," ","")))))+1,99)&amp;"_"&amp;LEFT(FU34,FIND(" ",FU34)-1)&amp;"_"&amp;FV34))</f>
        <v/>
      </c>
      <c r="FZ34" s="76"/>
      <c r="GA34" s="127"/>
      <c r="GB34" s="127"/>
      <c r="GC34" s="128" t="str">
        <f>IF(GG34="","",GC$3)</f>
        <v/>
      </c>
      <c r="GD34" s="129" t="str">
        <f>IF(GG34="","",GC$1)</f>
        <v/>
      </c>
      <c r="GE34" s="130" t="str">
        <f>IF(GG34="","",GC$2)</f>
        <v/>
      </c>
      <c r="GF34" s="130" t="str">
        <f>IF(GG34="","",GC$3)</f>
        <v/>
      </c>
      <c r="GG34" s="132" t="str">
        <f>IF(GN34="","",IF(ISNUMBER(SEARCH(":",GN34)),MID(GN34,FIND(":",GN34)+2,FIND("(",GN34)-FIND(":",GN34)-3),LEFT(GN34,FIND("(",GN34)-2)))</f>
        <v/>
      </c>
      <c r="GH34" s="133" t="str">
        <f>IF(GN34="","",MID(GN34,FIND("(",GN34)+1,4))</f>
        <v/>
      </c>
      <c r="GI34" s="134" t="str">
        <f>IF(ISNUMBER(SEARCH("*female*",GN34)),"female",IF(ISNUMBER(SEARCH("*male*",GN34)),"male",""))</f>
        <v/>
      </c>
      <c r="GJ34" s="135" t="str">
        <f>IF(GN34="","",IF(ISERROR(MID(GN34,FIND("male,",GN34)+6,(FIND(")",GN34)-(FIND("male,",GN34)+6))))=TRUE,"missing/error",MID(GN34,FIND("male,",GN34)+6,(FIND(")",GN34)-(FIND("male,",GN34)+6)))))</f>
        <v/>
      </c>
      <c r="GK34" s="136" t="str">
        <f>IF(GG34="","",(MID(GG34,(SEARCH("^^",SUBSTITUTE(GG34," ","^^",LEN(GG34)-LEN(SUBSTITUTE(GG34," ","")))))+1,99)&amp;"_"&amp;LEFT(GG34,FIND(" ",GG34)-1)&amp;"_"&amp;GH34))</f>
        <v/>
      </c>
      <c r="GL34" s="76"/>
      <c r="GM34" s="127"/>
      <c r="GN34" s="127" t="s">
        <v>287</v>
      </c>
      <c r="GO34" s="128" t="str">
        <f>IF(GS34="","",GO$3)</f>
        <v/>
      </c>
      <c r="GP34" s="129" t="str">
        <f>IF(GS34="","",GO$1)</f>
        <v/>
      </c>
      <c r="GQ34" s="130" t="str">
        <f>IF(GS34="","",GO$2)</f>
        <v/>
      </c>
      <c r="GR34" s="130" t="str">
        <f>IF(GS34="","",GO$3)</f>
        <v/>
      </c>
      <c r="GS34" s="132" t="str">
        <f>IF(GZ34="","",IF(ISNUMBER(SEARCH(":",GZ34)),MID(GZ34,FIND(":",GZ34)+2,FIND("(",GZ34)-FIND(":",GZ34)-3),LEFT(GZ34,FIND("(",GZ34)-2)))</f>
        <v/>
      </c>
      <c r="GT34" s="133" t="str">
        <f>IF(GZ34="","",MID(GZ34,FIND("(",GZ34)+1,4))</f>
        <v/>
      </c>
      <c r="GU34" s="134" t="str">
        <f>IF(ISNUMBER(SEARCH("*female*",GZ34)),"female",IF(ISNUMBER(SEARCH("*male*",GZ34)),"male",""))</f>
        <v/>
      </c>
      <c r="GV34" s="135" t="str">
        <f>IF(GZ34="","",IF(ISERROR(MID(GZ34,FIND("male,",GZ34)+6,(FIND(")",GZ34)-(FIND("male,",GZ34)+6))))=TRUE,"missing/error",MID(GZ34,FIND("male,",GZ34)+6,(FIND(")",GZ34)-(FIND("male,",GZ34)+6)))))</f>
        <v/>
      </c>
      <c r="GW34" s="136" t="str">
        <f>IF(GS34="","",(MID(GS34,(SEARCH("^^",SUBSTITUTE(GS34," ","^^",LEN(GS34)-LEN(SUBSTITUTE(GS34," ","")))))+1,99)&amp;"_"&amp;LEFT(GS34,FIND(" ",GS34)-1)&amp;"_"&amp;GT34))</f>
        <v/>
      </c>
      <c r="GX34" s="76"/>
      <c r="GY34" s="127"/>
      <c r="GZ34" s="127"/>
      <c r="HA34" s="128" t="str">
        <f>IF(HE34="","",HA$3)</f>
        <v/>
      </c>
      <c r="HB34" s="129" t="str">
        <f>IF(HE34="","",HA$1)</f>
        <v/>
      </c>
      <c r="HC34" s="130" t="str">
        <f>IF(HE34="","",HA$2)</f>
        <v/>
      </c>
      <c r="HD34" s="130" t="str">
        <f>IF(HE34="","",HA$3)</f>
        <v/>
      </c>
      <c r="HE34" s="132" t="str">
        <f>IF(HL34="","",IF(ISNUMBER(SEARCH(":",HL34)),MID(HL34,FIND(":",HL34)+2,FIND("(",HL34)-FIND(":",HL34)-3),LEFT(HL34,FIND("(",HL34)-2)))</f>
        <v/>
      </c>
      <c r="HF34" s="133" t="str">
        <f>IF(HL34="","",MID(HL34,FIND("(",HL34)+1,4))</f>
        <v/>
      </c>
      <c r="HG34" s="134" t="str">
        <f>IF(ISNUMBER(SEARCH("*female*",HL34)),"female",IF(ISNUMBER(SEARCH("*male*",HL34)),"male",""))</f>
        <v/>
      </c>
      <c r="HH34" s="135" t="str">
        <f>IF(HL34="","",IF(ISERROR(MID(HL34,FIND("male,",HL34)+6,(FIND(")",HL34)-(FIND("male,",HL34)+6))))=TRUE,"missing/error",MID(HL34,FIND("male,",HL34)+6,(FIND(")",HL34)-(FIND("male,",HL34)+6)))))</f>
        <v/>
      </c>
      <c r="HI34" s="136" t="str">
        <f>IF(HE34="","",(MID(HE34,(SEARCH("^^",SUBSTITUTE(HE34," ","^^",LEN(HE34)-LEN(SUBSTITUTE(HE34," ","")))))+1,99)&amp;"_"&amp;LEFT(HE34,FIND(" ",HE34)-1)&amp;"_"&amp;HF34))</f>
        <v/>
      </c>
      <c r="HJ34" s="76"/>
      <c r="HK34" s="127"/>
      <c r="HL34" s="127" t="s">
        <v>287</v>
      </c>
      <c r="HM34" s="128" t="str">
        <f>IF(HQ34="","",HM$3)</f>
        <v/>
      </c>
      <c r="HN34" s="129" t="str">
        <f>IF(HQ34="","",HM$1)</f>
        <v/>
      </c>
      <c r="HO34" s="130" t="str">
        <f>IF(HQ34="","",HM$2)</f>
        <v/>
      </c>
      <c r="HP34" s="130" t="str">
        <f>IF(HQ34="","",HM$3)</f>
        <v/>
      </c>
      <c r="HQ34" s="132" t="str">
        <f>IF(HX34="","",IF(ISNUMBER(SEARCH(":",HX34)),MID(HX34,FIND(":",HX34)+2,FIND("(",HX34)-FIND(":",HX34)-3),LEFT(HX34,FIND("(",HX34)-2)))</f>
        <v/>
      </c>
      <c r="HR34" s="133" t="str">
        <f>IF(HX34="","",MID(HX34,FIND("(",HX34)+1,4))</f>
        <v/>
      </c>
      <c r="HS34" s="134" t="str">
        <f>IF(ISNUMBER(SEARCH("*female*",HX34)),"female",IF(ISNUMBER(SEARCH("*male*",HX34)),"male",""))</f>
        <v/>
      </c>
      <c r="HT34" s="135" t="str">
        <f>IF(HX34="","",IF(ISERROR(MID(HX34,FIND("male,",HX34)+6,(FIND(")",HX34)-(FIND("male,",HX34)+6))))=TRUE,"missing/error",MID(HX34,FIND("male,",HX34)+6,(FIND(")",HX34)-(FIND("male,",HX34)+6)))))</f>
        <v/>
      </c>
      <c r="HU34" s="136" t="str">
        <f>IF(HQ34="","",(MID(HQ34,(SEARCH("^^",SUBSTITUTE(HQ34," ","^^",LEN(HQ34)-LEN(SUBSTITUTE(HQ34," ","")))))+1,99)&amp;"_"&amp;LEFT(HQ34,FIND(" ",HQ34)-1)&amp;"_"&amp;HR34))</f>
        <v/>
      </c>
      <c r="HV34" s="76"/>
      <c r="HW34" s="127"/>
      <c r="HX34" s="127"/>
      <c r="HY34" s="128" t="str">
        <f>IF(IC34="","",HY$3)</f>
        <v/>
      </c>
      <c r="HZ34" s="129" t="str">
        <f>IF(IC34="","",HY$1)</f>
        <v/>
      </c>
      <c r="IA34" s="130" t="str">
        <f>IF(IC34="","",HY$2)</f>
        <v/>
      </c>
      <c r="IB34" s="130" t="str">
        <f>IF(IC34="","",HY$3)</f>
        <v/>
      </c>
      <c r="IC34" s="132" t="str">
        <f>IF(IJ34="","",IF(ISNUMBER(SEARCH(":",IJ34)),MID(IJ34,FIND(":",IJ34)+2,FIND("(",IJ34)-FIND(":",IJ34)-3),LEFT(IJ34,FIND("(",IJ34)-2)))</f>
        <v/>
      </c>
      <c r="ID34" s="133" t="str">
        <f>IF(IJ34="","",MID(IJ34,FIND("(",IJ34)+1,4))</f>
        <v/>
      </c>
      <c r="IE34" s="134" t="str">
        <f>IF(ISNUMBER(SEARCH("*female*",IJ34)),"female",IF(ISNUMBER(SEARCH("*male*",IJ34)),"male",""))</f>
        <v/>
      </c>
      <c r="IF34" s="135" t="str">
        <f>IF(IJ34="","",IF(ISERROR(MID(IJ34,FIND("male,",IJ34)+6,(FIND(")",IJ34)-(FIND("male,",IJ34)+6))))=TRUE,"missing/error",MID(IJ34,FIND("male,",IJ34)+6,(FIND(")",IJ34)-(FIND("male,",IJ34)+6)))))</f>
        <v/>
      </c>
      <c r="IG34" s="136" t="str">
        <f>IF(IC34="","",(MID(IC34,(SEARCH("^^",SUBSTITUTE(IC34," ","^^",LEN(IC34)-LEN(SUBSTITUTE(IC34," ","")))))+1,99)&amp;"_"&amp;LEFT(IC34,FIND(" ",IC34)-1)&amp;"_"&amp;ID34))</f>
        <v/>
      </c>
      <c r="IH34" s="76"/>
      <c r="II34" s="127"/>
      <c r="IJ34" s="127"/>
      <c r="IK34" s="128" t="str">
        <f>IF(IO34="","",IK$3)</f>
        <v/>
      </c>
      <c r="IL34" s="129" t="str">
        <f>IF(IO34="","",IK$1)</f>
        <v/>
      </c>
      <c r="IM34" s="130" t="str">
        <f>IF(IO34="","",IK$2)</f>
        <v/>
      </c>
      <c r="IN34" s="130" t="str">
        <f>IF(IO34="","",IK$3)</f>
        <v/>
      </c>
      <c r="IO34" s="132" t="str">
        <f>IF(IV34="","",IF(ISNUMBER(SEARCH(":",IV34)),MID(IV34,FIND(":",IV34)+2,FIND("(",IV34)-FIND(":",IV34)-3),LEFT(IV34,FIND("(",IV34)-2)))</f>
        <v/>
      </c>
      <c r="IP34" s="133" t="str">
        <f>IF(IV34="","",MID(IV34,FIND("(",IV34)+1,4))</f>
        <v/>
      </c>
      <c r="IQ34" s="134" t="str">
        <f>IF(ISNUMBER(SEARCH("*female*",IV34)),"female",IF(ISNUMBER(SEARCH("*male*",IV34)),"male",""))</f>
        <v/>
      </c>
      <c r="IR34" s="135" t="str">
        <f>IF(IV34="","",IF(ISERROR(MID(IV34,FIND("male,",IV34)+6,(FIND(")",IV34)-(FIND("male,",IV34)+6))))=TRUE,"missing/error",MID(IV34,FIND("male,",IV34)+6,(FIND(")",IV34)-(FIND("male,",IV34)+6)))))</f>
        <v/>
      </c>
      <c r="IS34" s="136" t="str">
        <f>IF(IO34="","",(MID(IO34,(SEARCH("^^",SUBSTITUTE(IO34," ","^^",LEN(IO34)-LEN(SUBSTITUTE(IO34," ","")))))+1,99)&amp;"_"&amp;LEFT(IO34,FIND(" ",IO34)-1)&amp;"_"&amp;IP34))</f>
        <v/>
      </c>
      <c r="IT34" s="76"/>
      <c r="IU34" s="127"/>
      <c r="IV34" s="127"/>
      <c r="IW34" s="128" t="str">
        <f>IF(JA34="","",IW$3)</f>
        <v/>
      </c>
      <c r="IX34" s="129" t="str">
        <f>IF(JA34="","",IW$1)</f>
        <v/>
      </c>
      <c r="IY34" s="130" t="str">
        <f>IF(JA34="","",IW$2)</f>
        <v/>
      </c>
      <c r="IZ34" s="130" t="str">
        <f>IF(JA34="","",IW$3)</f>
        <v/>
      </c>
      <c r="JA34" s="132" t="str">
        <f>IF(JH34="","",IF(ISNUMBER(SEARCH(":",JH34)),MID(JH34,FIND(":",JH34)+2,FIND("(",JH34)-FIND(":",JH34)-3),LEFT(JH34,FIND("(",JH34)-2)))</f>
        <v/>
      </c>
      <c r="JB34" s="133" t="str">
        <f>IF(JH34="","",MID(JH34,FIND("(",JH34)+1,4))</f>
        <v/>
      </c>
      <c r="JC34" s="134" t="str">
        <f>IF(ISNUMBER(SEARCH("*female*",JH34)),"female",IF(ISNUMBER(SEARCH("*male*",JH34)),"male",""))</f>
        <v/>
      </c>
      <c r="JD34" s="135" t="str">
        <f>IF(JH34="","",IF(ISERROR(MID(JH34,FIND("male,",JH34)+6,(FIND(")",JH34)-(FIND("male,",JH34)+6))))=TRUE,"missing/error",MID(JH34,FIND("male,",JH34)+6,(FIND(")",JH34)-(FIND("male,",JH34)+6)))))</f>
        <v/>
      </c>
      <c r="JE34" s="136" t="str">
        <f>IF(JA34="","",(MID(JA34,(SEARCH("^^",SUBSTITUTE(JA34," ","^^",LEN(JA34)-LEN(SUBSTITUTE(JA34," ","")))))+1,99)&amp;"_"&amp;LEFT(JA34,FIND(" ",JA34)-1)&amp;"_"&amp;JB34))</f>
        <v/>
      </c>
      <c r="JF34" s="76"/>
      <c r="JG34" s="127"/>
      <c r="JH34" s="127"/>
      <c r="JI34" s="128" t="str">
        <f>IF(JM34="","",JI$3)</f>
        <v/>
      </c>
      <c r="JJ34" s="129" t="str">
        <f>IF(JM34="","",JI$1)</f>
        <v/>
      </c>
      <c r="JK34" s="130" t="str">
        <f>IF(JM34="","",JI$2)</f>
        <v/>
      </c>
      <c r="JL34" s="130" t="str">
        <f>IF(JM34="","",JI$3)</f>
        <v/>
      </c>
      <c r="JM34" s="132" t="str">
        <f>IF(JT34="","",IF(ISNUMBER(SEARCH(":",JT34)),MID(JT34,FIND(":",JT34)+2,FIND("(",JT34)-FIND(":",JT34)-3),LEFT(JT34,FIND("(",JT34)-2)))</f>
        <v/>
      </c>
      <c r="JN34" s="133" t="str">
        <f>IF(JT34="","",MID(JT34,FIND("(",JT34)+1,4))</f>
        <v/>
      </c>
      <c r="JO34" s="134" t="str">
        <f>IF(ISNUMBER(SEARCH("*female*",JT34)),"female",IF(ISNUMBER(SEARCH("*male*",JT34)),"male",""))</f>
        <v/>
      </c>
      <c r="JP34" s="135" t="str">
        <f>IF(JT34="","",IF(ISERROR(MID(JT34,FIND("male,",JT34)+6,(FIND(")",JT34)-(FIND("male,",JT34)+6))))=TRUE,"missing/error",MID(JT34,FIND("male,",JT34)+6,(FIND(")",JT34)-(FIND("male,",JT34)+6)))))</f>
        <v/>
      </c>
      <c r="JQ34" s="136" t="str">
        <f>IF(JM34="","",(MID(JM34,(SEARCH("^^",SUBSTITUTE(JM34," ","^^",LEN(JM34)-LEN(SUBSTITUTE(JM34," ","")))))+1,99)&amp;"_"&amp;LEFT(JM34,FIND(" ",JM34)-1)&amp;"_"&amp;JN34))</f>
        <v/>
      </c>
      <c r="JR34" s="76"/>
      <c r="JS34" s="127"/>
      <c r="JT34" s="127"/>
      <c r="JU34" s="128" t="str">
        <f>IF(JY34="","",JU$3)</f>
        <v/>
      </c>
      <c r="JV34" s="129" t="str">
        <f>IF(JY34="","",JU$1)</f>
        <v/>
      </c>
      <c r="JW34" s="130" t="str">
        <f>IF(JY34="","",JU$2)</f>
        <v/>
      </c>
      <c r="JX34" s="130" t="str">
        <f>IF(JY34="","",JU$3)</f>
        <v/>
      </c>
      <c r="JY34" s="132" t="str">
        <f>IF(KF34="","",IF(ISNUMBER(SEARCH(":",KF34)),MID(KF34,FIND(":",KF34)+2,FIND("(",KF34)-FIND(":",KF34)-3),LEFT(KF34,FIND("(",KF34)-2)))</f>
        <v/>
      </c>
      <c r="JZ34" s="133" t="str">
        <f>IF(KF34="","",MID(KF34,FIND("(",KF34)+1,4))</f>
        <v/>
      </c>
      <c r="KA34" s="134" t="str">
        <f>IF(ISNUMBER(SEARCH("*female*",KF34)),"female",IF(ISNUMBER(SEARCH("*male*",KF34)),"male",""))</f>
        <v/>
      </c>
      <c r="KB34" s="135" t="str">
        <f>IF(KF34="","",IF(ISERROR(MID(KF34,FIND("male,",KF34)+6,(FIND(")",KF34)-(FIND("male,",KF34)+6))))=TRUE,"missing/error",MID(KF34,FIND("male,",KF34)+6,(FIND(")",KF34)-(FIND("male,",KF34)+6)))))</f>
        <v/>
      </c>
      <c r="KC34" s="136" t="str">
        <f>IF(JY34="","",(MID(JY34,(SEARCH("^^",SUBSTITUTE(JY34," ","^^",LEN(JY34)-LEN(SUBSTITUTE(JY34," ","")))))+1,99)&amp;"_"&amp;LEFT(JY34,FIND(" ",JY34)-1)&amp;"_"&amp;JZ34))</f>
        <v/>
      </c>
      <c r="KD34" s="76"/>
      <c r="KE34" s="127"/>
      <c r="KF34" s="127"/>
    </row>
    <row r="35" spans="1:292" ht="13.5" customHeight="1">
      <c r="A35" s="84"/>
      <c r="B35" s="127" t="s">
        <v>664</v>
      </c>
      <c r="C35" s="76" t="s">
        <v>665</v>
      </c>
      <c r="D35" s="219" t="s">
        <v>721</v>
      </c>
      <c r="E35" s="128" t="str">
        <f>IF(I35="","",E$3)</f>
        <v/>
      </c>
      <c r="F35" s="129" t="str">
        <f>IF(I35="","",E$1)</f>
        <v/>
      </c>
      <c r="G35" s="130" t="str">
        <f>IF(I35="","",E$2)</f>
        <v/>
      </c>
      <c r="H35" s="130" t="str">
        <f>IF(I35="","",E$3)</f>
        <v/>
      </c>
      <c r="I35" s="132" t="str">
        <f>IF(P35="","",IF(ISNUMBER(SEARCH(":",P35)),MID(P35,FIND(":",P35)+2,FIND("(",P35)-FIND(":",P35)-3),LEFT(P35,FIND("(",P35)-2)))</f>
        <v/>
      </c>
      <c r="J35" s="133" t="str">
        <f>IF(P35="","",MID(P35,FIND("(",P35)+1,4))</f>
        <v/>
      </c>
      <c r="K35" s="134" t="str">
        <f>IF(ISNUMBER(SEARCH("*female*",P35)),"female",IF(ISNUMBER(SEARCH("*male*",P35)),"male",""))</f>
        <v/>
      </c>
      <c r="L35" s="135" t="str">
        <f>IF(P35="","",IF(ISERROR(MID(P35,FIND("male,",P35)+6,(FIND(")",P35)-(FIND("male,",P35)+6))))=TRUE,"missing/error",MID(P35,FIND("male,",P35)+6,(FIND(")",P35)-(FIND("male,",P35)+6)))))</f>
        <v/>
      </c>
      <c r="M35" s="136" t="str">
        <f>IF(I35="","",(MID(I35,(SEARCH("^^",SUBSTITUTE(I35," ","^^",LEN(I35)-LEN(SUBSTITUTE(I35," ","")))))+1,99)&amp;"_"&amp;LEFT(I35,FIND(" ",I35)-1)&amp;"_"&amp;J35))</f>
        <v/>
      </c>
      <c r="O35" s="127"/>
      <c r="P35" s="219"/>
      <c r="Q35" s="128" t="str">
        <f>IF(U35="","",Q$3)</f>
        <v/>
      </c>
      <c r="R35" s="129" t="str">
        <f>IF(U35="","",Q$1)</f>
        <v/>
      </c>
      <c r="S35" s="130" t="str">
        <f>IF(U35="","",Q$2)</f>
        <v/>
      </c>
      <c r="T35" s="130" t="str">
        <f>IF(U35="","",Q$3)</f>
        <v/>
      </c>
      <c r="U35" s="132" t="str">
        <f>IF(AB35="","",IF(ISNUMBER(SEARCH(":",AB35)),MID(AB35,FIND(":",AB35)+2,FIND("(",AB35)-FIND(":",AB35)-3),LEFT(AB35,FIND("(",AB35)-2)))</f>
        <v/>
      </c>
      <c r="V35" s="133" t="str">
        <f>IF(AB35="","",MID(AB35,FIND("(",AB35)+1,4))</f>
        <v/>
      </c>
      <c r="W35" s="134" t="str">
        <f>IF(ISNUMBER(SEARCH("*female*",AB35)),"female",IF(ISNUMBER(SEARCH("*male*",AB35)),"male",""))</f>
        <v/>
      </c>
      <c r="X35" s="135" t="s">
        <v>287</v>
      </c>
      <c r="Y35" s="136" t="str">
        <f>IF(U35="","",(MID(U35,(SEARCH("^^",SUBSTITUTE(U35," ","^^",LEN(U35)-LEN(SUBSTITUTE(U35," ","")))))+1,99)&amp;"_"&amp;LEFT(U35,FIND(" ",U35)-1)&amp;"_"&amp;V35))</f>
        <v/>
      </c>
      <c r="AA35" s="127"/>
      <c r="AB35" s="127"/>
      <c r="AC35" s="128">
        <f>IF(AG35="","",AC$3)</f>
        <v>43622</v>
      </c>
      <c r="AD35" s="129" t="str">
        <f>IF(AG35="","",AC$1)</f>
        <v>Sipilä I</v>
      </c>
      <c r="AE35" s="130">
        <v>42860</v>
      </c>
      <c r="AF35" s="130">
        <f>IF(AG35="","",AC$3)</f>
        <v>43622</v>
      </c>
      <c r="AG35" s="132" t="str">
        <f>IF(AN35="","",IF(ISNUMBER(SEARCH(":",AN35)),MID(AN35,FIND(":",AN35)+2,FIND("(",AN35)-FIND(":",AN35)-3),LEFT(AN35,FIND("(",AN35)-2)))</f>
        <v>Sanni Grahn-Laasonen</v>
      </c>
      <c r="AH35" s="133" t="str">
        <f>IF(AN35="","",MID(AN35,FIND("(",AN35)+1,4))</f>
        <v>1983</v>
      </c>
      <c r="AI35" s="134" t="str">
        <f>IF(ISNUMBER(SEARCH("*female*",AN35)),"female",IF(ISNUMBER(SEARCH("*male*",AN35)),"male",""))</f>
        <v>female</v>
      </c>
      <c r="AJ35" s="135" t="str">
        <f>IF(AN35="","",IF(ISERROR(MID(AN35,FIND("male,",AN35)+6,(FIND(")",AN35)-(FIND("male,",AN35)+6))))=TRUE,"missing/error",MID(AN35,FIND("male,",AN35)+6,(FIND(")",AN35)-(FIND("male,",AN35)+6)))))</f>
        <v>fi_kok01</v>
      </c>
      <c r="AK35" s="136" t="str">
        <f>IF(AG35="","",(MID(AG35,(SEARCH("^^",SUBSTITUTE(AG35," ","^^",LEN(AG35)-LEN(SUBSTITUTE(AG35," ","")))))+1,99)&amp;"_"&amp;LEFT(AG35,FIND(" ",AG35)-1)&amp;"_"&amp;AH35))</f>
        <v>Grahn-Laasonen_Sanni_1983</v>
      </c>
      <c r="AL35" s="76" t="s">
        <v>1043</v>
      </c>
      <c r="AM35" s="127"/>
      <c r="AN35" s="127" t="s">
        <v>901</v>
      </c>
      <c r="AO35" s="128">
        <f>IF(AS35="","",AO$3)</f>
        <v>43809</v>
      </c>
      <c r="AP35" s="129" t="str">
        <f>IF(AS35="","",AO$1)</f>
        <v>Rinne I</v>
      </c>
      <c r="AQ35" s="130">
        <f>IF(AS35="","",AO$2)</f>
        <v>43622</v>
      </c>
      <c r="AR35" s="130">
        <f>IF(AS35="","",AO$3)</f>
        <v>43809</v>
      </c>
      <c r="AS35" s="132" t="str">
        <f>IF(AZ35="","",IF(ISNUMBER(SEARCH(":",AZ35)),MID(AZ35,FIND(":",AZ35)+2,FIND("(",AZ35)-FIND(":",AZ35)-3),LEFT(AZ35,FIND("(",AZ35)-2)))</f>
        <v>Li Andersson</v>
      </c>
      <c r="AT35" s="133" t="str">
        <f>IF(AZ35="","",MID(AZ35,FIND("(",AZ35)+1,4))</f>
        <v>1987</v>
      </c>
      <c r="AU35" s="134" t="str">
        <f>IF(ISNUMBER(SEARCH("*female*",AZ35)),"female",IF(ISNUMBER(SEARCH("*male*",AZ35)),"male",""))</f>
        <v>female</v>
      </c>
      <c r="AV35" s="135" t="str">
        <f>IF(AZ35="","",IF(ISERROR(MID(AZ35,FIND("male,",AZ35)+6,(FIND(")",AZ35)-(FIND("male,",AZ35)+6))))=TRUE,"missing/error",MID(AZ35,FIND("male,",AZ35)+6,(FIND(")",AZ35)-(FIND("male,",AZ35)+6)))))</f>
        <v>fi_vas01</v>
      </c>
      <c r="AW35" s="136" t="str">
        <f>IF(AS35="","",(MID(AS35,(SEARCH("^^",SUBSTITUTE(AS35," ","^^",LEN(AS35)-LEN(SUBSTITUTE(AS35," ","")))))+1,99)&amp;"_"&amp;LEFT(AS35,FIND(" ",AS35)-1)&amp;"_"&amp;AT35))</f>
        <v>Andersson_Li_1987</v>
      </c>
      <c r="AX35" s="76"/>
      <c r="AY35" s="127"/>
      <c r="AZ35" s="127" t="s">
        <v>1064</v>
      </c>
      <c r="BA35" s="128">
        <f>IF(BE35="","",BA$3)</f>
        <v>43830</v>
      </c>
      <c r="BB35" s="129" t="str">
        <f>IF(BE35="","",BA$1)</f>
        <v>Marin I</v>
      </c>
      <c r="BC35" s="130">
        <f>IF(BE35="","",BA$2)</f>
        <v>43809</v>
      </c>
      <c r="BD35" s="130">
        <f>IF(BE35="","",BA$3)</f>
        <v>43830</v>
      </c>
      <c r="BE35" s="132" t="str">
        <f>IF(BL35="","",IF(ISNUMBER(SEARCH(":",BL35)),MID(BL35,FIND(":",BL35)+2,FIND("(",BL35)-FIND(":",BL35)-3),LEFT(BL35,FIND("(",BL35)-2)))</f>
        <v>Li Andersson</v>
      </c>
      <c r="BF35" s="133" t="str">
        <f>IF(BL35="","",MID(BL35,FIND("(",BL35)+1,4))</f>
        <v>1987</v>
      </c>
      <c r="BG35" s="134" t="str">
        <f>IF(ISNUMBER(SEARCH("*female*",BL35)),"female",IF(ISNUMBER(SEARCH("*male*",BL35)),"male",""))</f>
        <v>female</v>
      </c>
      <c r="BH35" s="135" t="str">
        <f>IF(BL35="","",IF(ISERROR(MID(BL35,FIND("male,",BL35)+6,(FIND(")",BL35)-(FIND("male,",BL35)+6))))=TRUE,"missing/error",MID(BL35,FIND("male,",BL35)+6,(FIND(")",BL35)-(FIND("male,",BL35)+6)))))</f>
        <v>fi_vas01</v>
      </c>
      <c r="BI35" s="136" t="str">
        <f>IF(BE35="","",(MID(BE35,(SEARCH("^^",SUBSTITUTE(BE35," ","^^",LEN(BE35)-LEN(SUBSTITUTE(BE35," ","")))))+1,99)&amp;"_"&amp;LEFT(BE35,FIND(" ",BE35)-1)&amp;"_"&amp;BF35))</f>
        <v>Andersson_Li_1987</v>
      </c>
      <c r="BJ35" s="76"/>
      <c r="BK35" s="127"/>
      <c r="BL35" s="127" t="s">
        <v>1064</v>
      </c>
      <c r="BM35" s="128" t="str">
        <f>IF(BQ35="","",BM$3)</f>
        <v/>
      </c>
      <c r="BN35" s="129" t="str">
        <f>IF(BQ35="","",BM$1)</f>
        <v/>
      </c>
      <c r="BO35" s="130" t="str">
        <f>IF(BQ35="","",BM$2)</f>
        <v/>
      </c>
      <c r="BP35" s="130" t="str">
        <f>IF(BQ35="","",BM$3)</f>
        <v/>
      </c>
      <c r="BQ35" s="132" t="str">
        <f>IF(BX35="","",IF(ISNUMBER(SEARCH(":",BX35)),MID(BX35,FIND(":",BX35)+2,FIND("(",BX35)-FIND(":",BX35)-3),LEFT(BX35,FIND("(",BX35)-2)))</f>
        <v/>
      </c>
      <c r="BR35" s="133" t="str">
        <f>IF(BX35="","",MID(BX35,FIND("(",BX35)+1,4))</f>
        <v/>
      </c>
      <c r="BS35" s="134" t="str">
        <f>IF(ISNUMBER(SEARCH("*female*",BX35)),"female",IF(ISNUMBER(SEARCH("*male*",BX35)),"male",""))</f>
        <v/>
      </c>
      <c r="BT35" s="135" t="str">
        <f>IF(BX35="","",IF(ISERROR(MID(BX35,FIND("male,",BX35)+6,(FIND(")",BX35)-(FIND("male,",BX35)+6))))=TRUE,"missing/error",MID(BX35,FIND("male,",BX35)+6,(FIND(")",BX35)-(FIND("male,",BX35)+6)))))</f>
        <v/>
      </c>
      <c r="BU35" s="136" t="str">
        <f>IF(BQ35="","",(MID(BQ35,(SEARCH("^^",SUBSTITUTE(BQ35," ","^^",LEN(BQ35)-LEN(SUBSTITUTE(BQ35," ","")))))+1,99)&amp;"_"&amp;LEFT(BQ35,FIND(" ",BQ35)-1)&amp;"_"&amp;BR35))</f>
        <v/>
      </c>
      <c r="BV35" s="76"/>
      <c r="BW35" s="127"/>
      <c r="BX35" s="127"/>
      <c r="BY35" s="128" t="str">
        <f>IF(CC35="","",BY$3)</f>
        <v/>
      </c>
      <c r="BZ35" s="129" t="str">
        <f>IF(CC35="","",BY$1)</f>
        <v/>
      </c>
      <c r="CA35" s="130" t="str">
        <f>IF(CC35="","",BY$2)</f>
        <v/>
      </c>
      <c r="CB35" s="130" t="str">
        <f>IF(CC35="","",BY$3)</f>
        <v/>
      </c>
      <c r="CC35" s="132" t="str">
        <f>IF(CJ35="","",IF(ISNUMBER(SEARCH(":",CJ35)),MID(CJ35,FIND(":",CJ35)+2,FIND("(",CJ35)-FIND(":",CJ35)-3),LEFT(CJ35,FIND("(",CJ35)-2)))</f>
        <v/>
      </c>
      <c r="CD35" s="133" t="str">
        <f>IF(CJ35="","",MID(CJ35,FIND("(",CJ35)+1,4))</f>
        <v/>
      </c>
      <c r="CE35" s="134" t="str">
        <f>IF(ISNUMBER(SEARCH("*female*",CJ35)),"female",IF(ISNUMBER(SEARCH("*male*",CJ35)),"male",""))</f>
        <v/>
      </c>
      <c r="CF35" s="135" t="str">
        <f>IF(CJ35="","",IF(ISERROR(MID(CJ35,FIND("male,",CJ35)+6,(FIND(")",CJ35)-(FIND("male,",CJ35)+6))))=TRUE,"missing/error",MID(CJ35,FIND("male,",CJ35)+6,(FIND(")",CJ35)-(FIND("male,",CJ35)+6)))))</f>
        <v/>
      </c>
      <c r="CG35" s="136" t="str">
        <f>IF(CC35="","",(MID(CC35,(SEARCH("^^",SUBSTITUTE(CC35," ","^^",LEN(CC35)-LEN(SUBSTITUTE(CC35," ","")))))+1,99)&amp;"_"&amp;LEFT(CC35,FIND(" ",CC35)-1)&amp;"_"&amp;CD35))</f>
        <v/>
      </c>
      <c r="CH35" s="76"/>
      <c r="CI35" s="127"/>
      <c r="CJ35" s="127"/>
      <c r="CK35" s="128" t="str">
        <f>IF(CO35="","",CK$3)</f>
        <v/>
      </c>
      <c r="CL35" s="129" t="str">
        <f>IF(CO35="","",CK$1)</f>
        <v/>
      </c>
      <c r="CM35" s="130" t="str">
        <f>IF(CO35="","",CK$2)</f>
        <v/>
      </c>
      <c r="CN35" s="130" t="str">
        <f>IF(CO35="","",CK$3)</f>
        <v/>
      </c>
      <c r="CO35" s="132" t="str">
        <f>IF(CV35="","",IF(ISNUMBER(SEARCH(":",CV35)),MID(CV35,FIND(":",CV35)+2,FIND("(",CV35)-FIND(":",CV35)-3),LEFT(CV35,FIND("(",CV35)-2)))</f>
        <v/>
      </c>
      <c r="CP35" s="133" t="str">
        <f>IF(CV35="","",MID(CV35,FIND("(",CV35)+1,4))</f>
        <v/>
      </c>
      <c r="CQ35" s="134" t="str">
        <f>IF(ISNUMBER(SEARCH("*female*",CV35)),"female",IF(ISNUMBER(SEARCH("*male*",CV35)),"male",""))</f>
        <v/>
      </c>
      <c r="CR35" s="135" t="str">
        <f>IF(CV35="","",IF(ISERROR(MID(CV35,FIND("male,",CV35)+6,(FIND(")",CV35)-(FIND("male,",CV35)+6))))=TRUE,"missing/error",MID(CV35,FIND("male,",CV35)+6,(FIND(")",CV35)-(FIND("male,",CV35)+6)))))</f>
        <v/>
      </c>
      <c r="CS35" s="136" t="str">
        <f>IF(CO35="","",(MID(CO35,(SEARCH("^^",SUBSTITUTE(CO35," ","^^",LEN(CO35)-LEN(SUBSTITUTE(CO35," ","")))))+1,99)&amp;"_"&amp;LEFT(CO35,FIND(" ",CO35)-1)&amp;"_"&amp;CP35))</f>
        <v/>
      </c>
      <c r="CT35" s="76"/>
      <c r="CU35" s="127"/>
      <c r="CV35" s="127"/>
      <c r="CW35" s="128" t="str">
        <f>IF(DA35="","",CW$3)</f>
        <v/>
      </c>
      <c r="CX35" s="129" t="str">
        <f>IF(DA35="","",CW$1)</f>
        <v/>
      </c>
      <c r="CY35" s="130" t="str">
        <f>IF(DA35="","",CW$2)</f>
        <v/>
      </c>
      <c r="CZ35" s="130" t="str">
        <f>IF(DA35="","",CW$3)</f>
        <v/>
      </c>
      <c r="DA35" s="132" t="str">
        <f>IF(DH35="","",IF(ISNUMBER(SEARCH(":",DH35)),MID(DH35,FIND(":",DH35)+2,FIND("(",DH35)-FIND(":",DH35)-3),LEFT(DH35,FIND("(",DH35)-2)))</f>
        <v/>
      </c>
      <c r="DB35" s="133" t="str">
        <f>IF(DH35="","",MID(DH35,FIND("(",DH35)+1,4))</f>
        <v/>
      </c>
      <c r="DC35" s="134" t="str">
        <f>IF(ISNUMBER(SEARCH("*female*",DH35)),"female",IF(ISNUMBER(SEARCH("*male*",DH35)),"male",""))</f>
        <v/>
      </c>
      <c r="DD35" s="135" t="str">
        <f>IF(DH35="","",IF(ISERROR(MID(DH35,FIND("male,",DH35)+6,(FIND(")",DH35)-(FIND("male,",DH35)+6))))=TRUE,"missing/error",MID(DH35,FIND("male,",DH35)+6,(FIND(")",DH35)-(FIND("male,",DH35)+6)))))</f>
        <v/>
      </c>
      <c r="DE35" s="136" t="str">
        <f>IF(DA35="","",(MID(DA35,(SEARCH("^^",SUBSTITUTE(DA35," ","^^",LEN(DA35)-LEN(SUBSTITUTE(DA35," ","")))))+1,99)&amp;"_"&amp;LEFT(DA35,FIND(" ",DA35)-1)&amp;"_"&amp;DB35))</f>
        <v/>
      </c>
      <c r="DF35" s="76"/>
      <c r="DG35" s="127"/>
      <c r="DH35" s="127"/>
      <c r="DI35" s="128" t="str">
        <f>IF(DM35="","",DI$3)</f>
        <v/>
      </c>
      <c r="DJ35" s="129" t="str">
        <f>IF(DM35="","",DI$1)</f>
        <v/>
      </c>
      <c r="DK35" s="130" t="str">
        <f>IF(DM35="","",DI$2)</f>
        <v/>
      </c>
      <c r="DL35" s="130" t="str">
        <f>IF(DM35="","",DI$3)</f>
        <v/>
      </c>
      <c r="DM35" s="132" t="str">
        <f>IF(DT35="","",IF(ISNUMBER(SEARCH(":",DT35)),MID(DT35,FIND(":",DT35)+2,FIND("(",DT35)-FIND(":",DT35)-3),LEFT(DT35,FIND("(",DT35)-2)))</f>
        <v/>
      </c>
      <c r="DN35" s="133" t="str">
        <f>IF(DT35="","",MID(DT35,FIND("(",DT35)+1,4))</f>
        <v/>
      </c>
      <c r="DO35" s="134" t="str">
        <f>IF(ISNUMBER(SEARCH("*female*",DT35)),"female",IF(ISNUMBER(SEARCH("*male*",DT35)),"male",""))</f>
        <v/>
      </c>
      <c r="DP35" s="135" t="str">
        <f>IF(DT35="","",IF(ISERROR(MID(DT35,FIND("male,",DT35)+6,(FIND(")",DT35)-(FIND("male,",DT35)+6))))=TRUE,"missing/error",MID(DT35,FIND("male,",DT35)+6,(FIND(")",DT35)-(FIND("male,",DT35)+6)))))</f>
        <v/>
      </c>
      <c r="DQ35" s="136" t="str">
        <f>IF(DM35="","",(MID(DM35,(SEARCH("^^",SUBSTITUTE(DM35," ","^^",LEN(DM35)-LEN(SUBSTITUTE(DM35," ","")))))+1,99)&amp;"_"&amp;LEFT(DM35,FIND(" ",DM35)-1)&amp;"_"&amp;DN35))</f>
        <v/>
      </c>
      <c r="DR35" s="76"/>
      <c r="DS35" s="127"/>
      <c r="DT35" s="127"/>
      <c r="DU35" s="128" t="str">
        <f>IF(DY35="","",DU$3)</f>
        <v/>
      </c>
      <c r="DV35" s="129" t="str">
        <f>IF(DY35="","",DU$1)</f>
        <v/>
      </c>
      <c r="DW35" s="130" t="str">
        <f>IF(DY35="","",DU$2)</f>
        <v/>
      </c>
      <c r="DX35" s="130" t="str">
        <f>IF(DY35="","",DU$3)</f>
        <v/>
      </c>
      <c r="DY35" s="132" t="str">
        <f>IF(EF35="","",IF(ISNUMBER(SEARCH(":",EF35)),MID(EF35,FIND(":",EF35)+2,FIND("(",EF35)-FIND(":",EF35)-3),LEFT(EF35,FIND("(",EF35)-2)))</f>
        <v/>
      </c>
      <c r="DZ35" s="133" t="str">
        <f>IF(EF35="","",MID(EF35,FIND("(",EF35)+1,4))</f>
        <v/>
      </c>
      <c r="EA35" s="134" t="str">
        <f>IF(ISNUMBER(SEARCH("*female*",EF35)),"female",IF(ISNUMBER(SEARCH("*male*",EF35)),"male",""))</f>
        <v/>
      </c>
      <c r="EB35" s="135" t="str">
        <f>IF(EF35="","",IF(ISERROR(MID(EF35,FIND("male,",EF35)+6,(FIND(")",EF35)-(FIND("male,",EF35)+6))))=TRUE,"missing/error",MID(EF35,FIND("male,",EF35)+6,(FIND(")",EF35)-(FIND("male,",EF35)+6)))))</f>
        <v/>
      </c>
      <c r="EC35" s="136" t="str">
        <f>IF(DY35="","",(MID(DY35,(SEARCH("^^",SUBSTITUTE(DY35," ","^^",LEN(DY35)-LEN(SUBSTITUTE(DY35," ","")))))+1,99)&amp;"_"&amp;LEFT(DY35,FIND(" ",DY35)-1)&amp;"_"&amp;DZ35))</f>
        <v/>
      </c>
      <c r="ED35" s="76"/>
      <c r="EE35" s="127"/>
      <c r="EF35" s="127"/>
      <c r="EG35" s="128" t="str">
        <f>IF(EK35="","",EG$3)</f>
        <v/>
      </c>
      <c r="EH35" s="129" t="str">
        <f>IF(EK35="","",EG$1)</f>
        <v/>
      </c>
      <c r="EI35" s="130" t="str">
        <f>IF(EK35="","",EG$2)</f>
        <v/>
      </c>
      <c r="EJ35" s="130" t="str">
        <f>IF(EK35="","",EG$3)</f>
        <v/>
      </c>
      <c r="EK35" s="132" t="str">
        <f>IF(ER35="","",IF(ISNUMBER(SEARCH(":",ER35)),MID(ER35,FIND(":",ER35)+2,FIND("(",ER35)-FIND(":",ER35)-3),LEFT(ER35,FIND("(",ER35)-2)))</f>
        <v/>
      </c>
      <c r="EL35" s="133" t="str">
        <f>IF(ER35="","",MID(ER35,FIND("(",ER35)+1,4))</f>
        <v/>
      </c>
      <c r="EM35" s="134" t="str">
        <f>IF(ISNUMBER(SEARCH("*female*",ER35)),"female",IF(ISNUMBER(SEARCH("*male*",ER35)),"male",""))</f>
        <v/>
      </c>
      <c r="EN35" s="135" t="str">
        <f>IF(ER35="","",IF(ISERROR(MID(ER35,FIND("male,",ER35)+6,(FIND(")",ER35)-(FIND("male,",ER35)+6))))=TRUE,"missing/error",MID(ER35,FIND("male,",ER35)+6,(FIND(")",ER35)-(FIND("male,",ER35)+6)))))</f>
        <v/>
      </c>
      <c r="EO35" s="136" t="str">
        <f>IF(EK35="","",(MID(EK35,(SEARCH("^^",SUBSTITUTE(EK35," ","^^",LEN(EK35)-LEN(SUBSTITUTE(EK35," ","")))))+1,99)&amp;"_"&amp;LEFT(EK35,FIND(" ",EK35)-1)&amp;"_"&amp;EL35))</f>
        <v/>
      </c>
      <c r="EP35" s="76"/>
      <c r="EQ35" s="127"/>
      <c r="ER35" s="127"/>
      <c r="ES35" s="128" t="str">
        <f>IF(EW35="","",ES$3)</f>
        <v/>
      </c>
      <c r="ET35" s="129" t="str">
        <f>IF(EW35="","",ES$1)</f>
        <v/>
      </c>
      <c r="EU35" s="130" t="str">
        <f>IF(EW35="","",ES$2)</f>
        <v/>
      </c>
      <c r="EV35" s="130" t="str">
        <f>IF(EW35="","",ES$3)</f>
        <v/>
      </c>
      <c r="EW35" s="132" t="str">
        <f>IF(FD35="","",IF(ISNUMBER(SEARCH(":",FD35)),MID(FD35,FIND(":",FD35)+2,FIND("(",FD35)-FIND(":",FD35)-3),LEFT(FD35,FIND("(",FD35)-2)))</f>
        <v/>
      </c>
      <c r="EX35" s="133" t="str">
        <f>IF(FD35="","",MID(FD35,FIND("(",FD35)+1,4))</f>
        <v/>
      </c>
      <c r="EY35" s="134" t="str">
        <f>IF(ISNUMBER(SEARCH("*female*",FD35)),"female",IF(ISNUMBER(SEARCH("*male*",FD35)),"male",""))</f>
        <v/>
      </c>
      <c r="EZ35" s="135" t="str">
        <f>IF(FD35="","",IF(ISERROR(MID(FD35,FIND("male,",FD35)+6,(FIND(")",FD35)-(FIND("male,",FD35)+6))))=TRUE,"missing/error",MID(FD35,FIND("male,",FD35)+6,(FIND(")",FD35)-(FIND("male,",FD35)+6)))))</f>
        <v/>
      </c>
      <c r="FA35" s="136" t="str">
        <f>IF(EW35="","",(MID(EW35,(SEARCH("^^",SUBSTITUTE(EW35," ","^^",LEN(EW35)-LEN(SUBSTITUTE(EW35," ","")))))+1,99)&amp;"_"&amp;LEFT(EW35,FIND(" ",EW35)-1)&amp;"_"&amp;EX35))</f>
        <v/>
      </c>
      <c r="FB35" s="76"/>
      <c r="FC35" s="127"/>
      <c r="FD35" s="127"/>
      <c r="FE35" s="128" t="str">
        <f>IF(FI35="","",FE$3)</f>
        <v/>
      </c>
      <c r="FF35" s="129" t="str">
        <f>IF(FI35="","",FE$1)</f>
        <v/>
      </c>
      <c r="FG35" s="130" t="str">
        <f>IF(FI35="","",FE$2)</f>
        <v/>
      </c>
      <c r="FH35" s="130" t="str">
        <f>IF(FI35="","",FE$3)</f>
        <v/>
      </c>
      <c r="FI35" s="132" t="str">
        <f>IF(FP35="","",IF(ISNUMBER(SEARCH(":",FP35)),MID(FP35,FIND(":",FP35)+2,FIND("(",FP35)-FIND(":",FP35)-3),LEFT(FP35,FIND("(",FP35)-2)))</f>
        <v/>
      </c>
      <c r="FJ35" s="133" t="str">
        <f>IF(FP35="","",MID(FP35,FIND("(",FP35)+1,4))</f>
        <v/>
      </c>
      <c r="FK35" s="134" t="str">
        <f>IF(ISNUMBER(SEARCH("*female*",FP35)),"female",IF(ISNUMBER(SEARCH("*male*",FP35)),"male",""))</f>
        <v/>
      </c>
      <c r="FL35" s="135" t="str">
        <f>IF(FP35="","",IF(ISERROR(MID(FP35,FIND("male,",FP35)+6,(FIND(")",FP35)-(FIND("male,",FP35)+6))))=TRUE,"missing/error",MID(FP35,FIND("male,",FP35)+6,(FIND(")",FP35)-(FIND("male,",FP35)+6)))))</f>
        <v/>
      </c>
      <c r="FM35" s="136" t="str">
        <f>IF(FI35="","",(MID(FI35,(SEARCH("^^",SUBSTITUTE(FI35," ","^^",LEN(FI35)-LEN(SUBSTITUTE(FI35," ","")))))+1,99)&amp;"_"&amp;LEFT(FI35,FIND(" ",FI35)-1)&amp;"_"&amp;FJ35))</f>
        <v/>
      </c>
      <c r="FN35" s="76"/>
      <c r="FO35" s="127"/>
      <c r="FP35" s="127"/>
      <c r="FQ35" s="128" t="str">
        <f>IF(FU35="","",#REF!)</f>
        <v/>
      </c>
      <c r="FR35" s="129" t="str">
        <f>IF(FU35="","",FQ$1)</f>
        <v/>
      </c>
      <c r="FS35" s="130" t="str">
        <f>IF(FU35="","",FQ$2)</f>
        <v/>
      </c>
      <c r="FT35" s="130" t="str">
        <f>IF(FU35="","",FQ$3)</f>
        <v/>
      </c>
      <c r="FU35" s="132" t="str">
        <f>IF(GB35="","",IF(ISNUMBER(SEARCH(":",GB35)),MID(GB35,FIND(":",GB35)+2,FIND("(",GB35)-FIND(":",GB35)-3),LEFT(GB35,FIND("(",GB35)-2)))</f>
        <v/>
      </c>
      <c r="FV35" s="133" t="str">
        <f>IF(GB35="","",MID(GB35,FIND("(",GB35)+1,4))</f>
        <v/>
      </c>
      <c r="FW35" s="134" t="str">
        <f>IF(ISNUMBER(SEARCH("*female*",GB35)),"female",IF(ISNUMBER(SEARCH("*male*",GB35)),"male",""))</f>
        <v/>
      </c>
      <c r="FX35" s="135" t="str">
        <f>IF(GB35="","",IF(ISERROR(MID(GB35,FIND("male,",GB35)+6,(FIND(")",GB35)-(FIND("male,",GB35)+6))))=TRUE,"missing/error",MID(GB35,FIND("male,",GB35)+6,(FIND(")",GB35)-(FIND("male,",GB35)+6)))))</f>
        <v/>
      </c>
      <c r="FY35" s="136" t="str">
        <f>IF(FU35="","",(MID(FU35,(SEARCH("^^",SUBSTITUTE(FU35," ","^^",LEN(FU35)-LEN(SUBSTITUTE(FU35," ","")))))+1,99)&amp;"_"&amp;LEFT(FU35,FIND(" ",FU35)-1)&amp;"_"&amp;FV35))</f>
        <v/>
      </c>
      <c r="FZ35" s="76"/>
      <c r="GA35" s="127"/>
      <c r="GB35" s="127"/>
      <c r="GC35" s="128" t="str">
        <f>IF(GG35="","",GC$3)</f>
        <v/>
      </c>
      <c r="GD35" s="129" t="str">
        <f>IF(GG35="","",GC$1)</f>
        <v/>
      </c>
      <c r="GE35" s="130" t="str">
        <f>IF(GG35="","",GC$2)</f>
        <v/>
      </c>
      <c r="GF35" s="130" t="str">
        <f>IF(GG35="","",GC$3)</f>
        <v/>
      </c>
      <c r="GG35" s="132" t="str">
        <f>IF(GN35="","",IF(ISNUMBER(SEARCH(":",GN35)),MID(GN35,FIND(":",GN35)+2,FIND("(",GN35)-FIND(":",GN35)-3),LEFT(GN35,FIND("(",GN35)-2)))</f>
        <v/>
      </c>
      <c r="GH35" s="133" t="str">
        <f>IF(GN35="","",MID(GN35,FIND("(",GN35)+1,4))</f>
        <v/>
      </c>
      <c r="GI35" s="134" t="str">
        <f>IF(ISNUMBER(SEARCH("*female*",GN35)),"female",IF(ISNUMBER(SEARCH("*male*",GN35)),"male",""))</f>
        <v/>
      </c>
      <c r="GJ35" s="135" t="str">
        <f>IF(GN35="","",IF(ISERROR(MID(GN35,FIND("male,",GN35)+6,(FIND(")",GN35)-(FIND("male,",GN35)+6))))=TRUE,"missing/error",MID(GN35,FIND("male,",GN35)+6,(FIND(")",GN35)-(FIND("male,",GN35)+6)))))</f>
        <v/>
      </c>
      <c r="GK35" s="136" t="str">
        <f>IF(GG35="","",(MID(GG35,(SEARCH("^^",SUBSTITUTE(GG35," ","^^",LEN(GG35)-LEN(SUBSTITUTE(GG35," ","")))))+1,99)&amp;"_"&amp;LEFT(GG35,FIND(" ",GG35)-1)&amp;"_"&amp;GH35))</f>
        <v/>
      </c>
      <c r="GL35" s="76"/>
      <c r="GM35" s="127"/>
      <c r="GN35" s="127"/>
      <c r="GO35" s="128" t="str">
        <f>IF(GS35="","",GO$3)</f>
        <v/>
      </c>
      <c r="GP35" s="129" t="str">
        <f>IF(GS35="","",GO$1)</f>
        <v/>
      </c>
      <c r="GQ35" s="130" t="str">
        <f>IF(GS35="","",GO$2)</f>
        <v/>
      </c>
      <c r="GR35" s="130" t="str">
        <f>IF(GS35="","",GO$3)</f>
        <v/>
      </c>
      <c r="GS35" s="132" t="str">
        <f>IF(GZ35="","",IF(ISNUMBER(SEARCH(":",GZ35)),MID(GZ35,FIND(":",GZ35)+2,FIND("(",GZ35)-FIND(":",GZ35)-3),LEFT(GZ35,FIND("(",GZ35)-2)))</f>
        <v/>
      </c>
      <c r="GT35" s="133" t="str">
        <f>IF(GZ35="","",MID(GZ35,FIND("(",GZ35)+1,4))</f>
        <v/>
      </c>
      <c r="GU35" s="134" t="str">
        <f>IF(ISNUMBER(SEARCH("*female*",GZ35)),"female",IF(ISNUMBER(SEARCH("*male*",GZ35)),"male",""))</f>
        <v/>
      </c>
      <c r="GV35" s="135" t="str">
        <f>IF(GZ35="","",IF(ISERROR(MID(GZ35,FIND("male,",GZ35)+6,(FIND(")",GZ35)-(FIND("male,",GZ35)+6))))=TRUE,"missing/error",MID(GZ35,FIND("male,",GZ35)+6,(FIND(")",GZ35)-(FIND("male,",GZ35)+6)))))</f>
        <v/>
      </c>
      <c r="GW35" s="136" t="str">
        <f>IF(GS35="","",(MID(GS35,(SEARCH("^^",SUBSTITUTE(GS35," ","^^",LEN(GS35)-LEN(SUBSTITUTE(GS35," ","")))))+1,99)&amp;"_"&amp;LEFT(GS35,FIND(" ",GS35)-1)&amp;"_"&amp;GT35))</f>
        <v/>
      </c>
      <c r="GX35" s="76"/>
      <c r="GY35" s="127"/>
      <c r="GZ35" s="127"/>
      <c r="HA35" s="128" t="str">
        <f>IF(HE35="","",HA$3)</f>
        <v/>
      </c>
      <c r="HB35" s="129" t="str">
        <f>IF(HE35="","",HA$1)</f>
        <v/>
      </c>
      <c r="HC35" s="130" t="str">
        <f>IF(HE35="","",HA$2)</f>
        <v/>
      </c>
      <c r="HD35" s="130" t="str">
        <f>IF(HE35="","",HA$3)</f>
        <v/>
      </c>
      <c r="HE35" s="132" t="str">
        <f>IF(HL35="","",IF(ISNUMBER(SEARCH(":",HL35)),MID(HL35,FIND(":",HL35)+2,FIND("(",HL35)-FIND(":",HL35)-3),LEFT(HL35,FIND("(",HL35)-2)))</f>
        <v/>
      </c>
      <c r="HF35" s="133" t="str">
        <f>IF(HL35="","",MID(HL35,FIND("(",HL35)+1,4))</f>
        <v/>
      </c>
      <c r="HG35" s="134" t="str">
        <f>IF(ISNUMBER(SEARCH("*female*",HL35)),"female",IF(ISNUMBER(SEARCH("*male*",HL35)),"male",""))</f>
        <v/>
      </c>
      <c r="HH35" s="135" t="str">
        <f>IF(HL35="","",IF(ISERROR(MID(HL35,FIND("male,",HL35)+6,(FIND(")",HL35)-(FIND("male,",HL35)+6))))=TRUE,"missing/error",MID(HL35,FIND("male,",HL35)+6,(FIND(")",HL35)-(FIND("male,",HL35)+6)))))</f>
        <v/>
      </c>
      <c r="HI35" s="136" t="str">
        <f>IF(HE35="","",(MID(HE35,(SEARCH("^^",SUBSTITUTE(HE35," ","^^",LEN(HE35)-LEN(SUBSTITUTE(HE35," ","")))))+1,99)&amp;"_"&amp;LEFT(HE35,FIND(" ",HE35)-1)&amp;"_"&amp;HF35))</f>
        <v/>
      </c>
      <c r="HJ35" s="76"/>
      <c r="HK35" s="127"/>
      <c r="HL35" s="127" t="s">
        <v>287</v>
      </c>
      <c r="HM35" s="128" t="str">
        <f>IF(HQ35="","",HM$3)</f>
        <v/>
      </c>
      <c r="HN35" s="129" t="str">
        <f>IF(HQ35="","",HM$1)</f>
        <v/>
      </c>
      <c r="HO35" s="130" t="str">
        <f>IF(HQ35="","",HM$2)</f>
        <v/>
      </c>
      <c r="HP35" s="130" t="str">
        <f>IF(HQ35="","",HM$3)</f>
        <v/>
      </c>
      <c r="HQ35" s="132" t="str">
        <f>IF(HX35="","",IF(ISNUMBER(SEARCH(":",HX35)),MID(HX35,FIND(":",HX35)+2,FIND("(",HX35)-FIND(":",HX35)-3),LEFT(HX35,FIND("(",HX35)-2)))</f>
        <v/>
      </c>
      <c r="HR35" s="133" t="str">
        <f>IF(HX35="","",MID(HX35,FIND("(",HX35)+1,4))</f>
        <v/>
      </c>
      <c r="HS35" s="134" t="str">
        <f>IF(ISNUMBER(SEARCH("*female*",HX35)),"female",IF(ISNUMBER(SEARCH("*male*",HX35)),"male",""))</f>
        <v/>
      </c>
      <c r="HT35" s="135" t="str">
        <f>IF(HX35="","",IF(ISERROR(MID(HX35,FIND("male,",HX35)+6,(FIND(")",HX35)-(FIND("male,",HX35)+6))))=TRUE,"missing/error",MID(HX35,FIND("male,",HX35)+6,(FIND(")",HX35)-(FIND("male,",HX35)+6)))))</f>
        <v/>
      </c>
      <c r="HU35" s="136" t="str">
        <f>IF(HQ35="","",(MID(HQ35,(SEARCH("^^",SUBSTITUTE(HQ35," ","^^",LEN(HQ35)-LEN(SUBSTITUTE(HQ35," ","")))))+1,99)&amp;"_"&amp;LEFT(HQ35,FIND(" ",HQ35)-1)&amp;"_"&amp;HR35))</f>
        <v/>
      </c>
      <c r="HV35" s="76"/>
      <c r="HW35" s="127"/>
      <c r="HX35" s="127"/>
      <c r="HY35" s="128" t="str">
        <f>IF(IC35="","",HY$3)</f>
        <v/>
      </c>
      <c r="HZ35" s="129" t="str">
        <f>IF(IC35="","",HY$1)</f>
        <v/>
      </c>
      <c r="IA35" s="130" t="str">
        <f>IF(IC35="","",HY$2)</f>
        <v/>
      </c>
      <c r="IB35" s="130" t="str">
        <f>IF(IC35="","",HY$3)</f>
        <v/>
      </c>
      <c r="IC35" s="132" t="str">
        <f>IF(IJ35="","",IF(ISNUMBER(SEARCH(":",IJ35)),MID(IJ35,FIND(":",IJ35)+2,FIND("(",IJ35)-FIND(":",IJ35)-3),LEFT(IJ35,FIND("(",IJ35)-2)))</f>
        <v/>
      </c>
      <c r="ID35" s="133" t="str">
        <f>IF(IJ35="","",MID(IJ35,FIND("(",IJ35)+1,4))</f>
        <v/>
      </c>
      <c r="IE35" s="134" t="str">
        <f>IF(ISNUMBER(SEARCH("*female*",IJ35)),"female",IF(ISNUMBER(SEARCH("*male*",IJ35)),"male",""))</f>
        <v/>
      </c>
      <c r="IF35" s="135" t="str">
        <f>IF(IJ35="","",IF(ISERROR(MID(IJ35,FIND("male,",IJ35)+6,(FIND(")",IJ35)-(FIND("male,",IJ35)+6))))=TRUE,"missing/error",MID(IJ35,FIND("male,",IJ35)+6,(FIND(")",IJ35)-(FIND("male,",IJ35)+6)))))</f>
        <v/>
      </c>
      <c r="IG35" s="136" t="str">
        <f>IF(IC35="","",(MID(IC35,(SEARCH("^^",SUBSTITUTE(IC35," ","^^",LEN(IC35)-LEN(SUBSTITUTE(IC35," ","")))))+1,99)&amp;"_"&amp;LEFT(IC35,FIND(" ",IC35)-1)&amp;"_"&amp;ID35))</f>
        <v/>
      </c>
      <c r="IH35" s="76"/>
      <c r="II35" s="127"/>
      <c r="IJ35" s="127"/>
      <c r="IK35" s="128" t="str">
        <f>IF(IO35="","",IK$3)</f>
        <v/>
      </c>
      <c r="IL35" s="129" t="str">
        <f>IF(IO35="","",IK$1)</f>
        <v/>
      </c>
      <c r="IM35" s="130" t="str">
        <f>IF(IO35="","",IK$2)</f>
        <v/>
      </c>
      <c r="IN35" s="130" t="str">
        <f>IF(IO35="","",IK$3)</f>
        <v/>
      </c>
      <c r="IO35" s="132" t="str">
        <f>IF(IV35="","",IF(ISNUMBER(SEARCH(":",IV35)),MID(IV35,FIND(":",IV35)+2,FIND("(",IV35)-FIND(":",IV35)-3),LEFT(IV35,FIND("(",IV35)-2)))</f>
        <v/>
      </c>
      <c r="IP35" s="133" t="str">
        <f>IF(IV35="","",MID(IV35,FIND("(",IV35)+1,4))</f>
        <v/>
      </c>
      <c r="IQ35" s="134" t="str">
        <f>IF(ISNUMBER(SEARCH("*female*",IV35)),"female",IF(ISNUMBER(SEARCH("*male*",IV35)),"male",""))</f>
        <v/>
      </c>
      <c r="IR35" s="135" t="str">
        <f>IF(IV35="","",IF(ISERROR(MID(IV35,FIND("male,",IV35)+6,(FIND(")",IV35)-(FIND("male,",IV35)+6))))=TRUE,"missing/error",MID(IV35,FIND("male,",IV35)+6,(FIND(")",IV35)-(FIND("male,",IV35)+6)))))</f>
        <v/>
      </c>
      <c r="IS35" s="136" t="str">
        <f>IF(IO35="","",(MID(IO35,(SEARCH("^^",SUBSTITUTE(IO35," ","^^",LEN(IO35)-LEN(SUBSTITUTE(IO35," ","")))))+1,99)&amp;"_"&amp;LEFT(IO35,FIND(" ",IO35)-1)&amp;"_"&amp;IP35))</f>
        <v/>
      </c>
      <c r="IT35" s="76"/>
      <c r="IU35" s="127"/>
      <c r="IV35" s="127"/>
      <c r="IW35" s="128" t="str">
        <f>IF(JA35="","",IW$3)</f>
        <v/>
      </c>
      <c r="IX35" s="129" t="str">
        <f>IF(JA35="","",IW$1)</f>
        <v/>
      </c>
      <c r="IY35" s="130" t="str">
        <f>IF(JA35="","",IW$2)</f>
        <v/>
      </c>
      <c r="IZ35" s="130" t="str">
        <f>IF(JA35="","",IW$3)</f>
        <v/>
      </c>
      <c r="JA35" s="132" t="str">
        <f>IF(JH35="","",IF(ISNUMBER(SEARCH(":",JH35)),MID(JH35,FIND(":",JH35)+2,FIND("(",JH35)-FIND(":",JH35)-3),LEFT(JH35,FIND("(",JH35)-2)))</f>
        <v/>
      </c>
      <c r="JB35" s="133" t="str">
        <f>IF(JH35="","",MID(JH35,FIND("(",JH35)+1,4))</f>
        <v/>
      </c>
      <c r="JC35" s="134" t="str">
        <f>IF(ISNUMBER(SEARCH("*female*",JH35)),"female",IF(ISNUMBER(SEARCH("*male*",JH35)),"male",""))</f>
        <v/>
      </c>
      <c r="JD35" s="135" t="str">
        <f>IF(JH35="","",IF(ISERROR(MID(JH35,FIND("male,",JH35)+6,(FIND(")",JH35)-(FIND("male,",JH35)+6))))=TRUE,"missing/error",MID(JH35,FIND("male,",JH35)+6,(FIND(")",JH35)-(FIND("male,",JH35)+6)))))</f>
        <v/>
      </c>
      <c r="JE35" s="136" t="str">
        <f>IF(JA35="","",(MID(JA35,(SEARCH("^^",SUBSTITUTE(JA35," ","^^",LEN(JA35)-LEN(SUBSTITUTE(JA35," ","")))))+1,99)&amp;"_"&amp;LEFT(JA35,FIND(" ",JA35)-1)&amp;"_"&amp;JB35))</f>
        <v/>
      </c>
      <c r="JF35" s="76"/>
      <c r="JG35" s="127"/>
      <c r="JH35" s="127"/>
      <c r="JI35" s="128" t="str">
        <f>IF(JM35="","",JI$3)</f>
        <v/>
      </c>
      <c r="JJ35" s="129" t="str">
        <f>IF(JM35="","",JI$1)</f>
        <v/>
      </c>
      <c r="JK35" s="130" t="str">
        <f>IF(JM35="","",JI$2)</f>
        <v/>
      </c>
      <c r="JL35" s="130" t="str">
        <f>IF(JM35="","",JI$3)</f>
        <v/>
      </c>
      <c r="JM35" s="132" t="str">
        <f>IF(JT35="","",IF(ISNUMBER(SEARCH(":",JT35)),MID(JT35,FIND(":",JT35)+2,FIND("(",JT35)-FIND(":",JT35)-3),LEFT(JT35,FIND("(",JT35)-2)))</f>
        <v/>
      </c>
      <c r="JN35" s="133" t="str">
        <f>IF(JT35="","",MID(JT35,FIND("(",JT35)+1,4))</f>
        <v/>
      </c>
      <c r="JO35" s="134" t="str">
        <f>IF(ISNUMBER(SEARCH("*female*",JT35)),"female",IF(ISNUMBER(SEARCH("*male*",JT35)),"male",""))</f>
        <v/>
      </c>
      <c r="JP35" s="135" t="str">
        <f>IF(JT35="","",IF(ISERROR(MID(JT35,FIND("male,",JT35)+6,(FIND(")",JT35)-(FIND("male,",JT35)+6))))=TRUE,"missing/error",MID(JT35,FIND("male,",JT35)+6,(FIND(")",JT35)-(FIND("male,",JT35)+6)))))</f>
        <v/>
      </c>
      <c r="JQ35" s="136" t="str">
        <f>IF(JM35="","",(MID(JM35,(SEARCH("^^",SUBSTITUTE(JM35," ","^^",LEN(JM35)-LEN(SUBSTITUTE(JM35," ","")))))+1,99)&amp;"_"&amp;LEFT(JM35,FIND(" ",JM35)-1)&amp;"_"&amp;JN35))</f>
        <v/>
      </c>
      <c r="JR35" s="76"/>
      <c r="JS35" s="127"/>
      <c r="JT35" s="127"/>
      <c r="JU35" s="128" t="str">
        <f>IF(JY35="","",JU$3)</f>
        <v/>
      </c>
      <c r="JV35" s="129" t="str">
        <f>IF(JY35="","",JU$1)</f>
        <v/>
      </c>
      <c r="JW35" s="130" t="str">
        <f>IF(JY35="","",JU$2)</f>
        <v/>
      </c>
      <c r="JX35" s="130" t="str">
        <f>IF(JY35="","",JU$3)</f>
        <v/>
      </c>
      <c r="JY35" s="132" t="str">
        <f>IF(KF35="","",IF(ISNUMBER(SEARCH(":",KF35)),MID(KF35,FIND(":",KF35)+2,FIND("(",KF35)-FIND(":",KF35)-3),LEFT(KF35,FIND("(",KF35)-2)))</f>
        <v/>
      </c>
      <c r="JZ35" s="133" t="str">
        <f>IF(KF35="","",MID(KF35,FIND("(",KF35)+1,4))</f>
        <v/>
      </c>
      <c r="KA35" s="134" t="str">
        <f>IF(ISNUMBER(SEARCH("*female*",KF35)),"female",IF(ISNUMBER(SEARCH("*male*",KF35)),"male",""))</f>
        <v/>
      </c>
      <c r="KB35" s="135" t="str">
        <f>IF(KF35="","",IF(ISERROR(MID(KF35,FIND("male,",KF35)+6,(FIND(")",KF35)-(FIND("male,",KF35)+6))))=TRUE,"missing/error",MID(KF35,FIND("male,",KF35)+6,(FIND(")",KF35)-(FIND("male,",KF35)+6)))))</f>
        <v/>
      </c>
      <c r="KC35" s="136" t="str">
        <f>IF(JY35="","",(MID(JY35,(SEARCH("^^",SUBSTITUTE(JY35," ","^^",LEN(JY35)-LEN(SUBSTITUTE(JY35," ","")))))+1,99)&amp;"_"&amp;LEFT(JY35,FIND(" ",JY35)-1)&amp;"_"&amp;JZ35))</f>
        <v/>
      </c>
      <c r="KD35" s="76"/>
      <c r="KE35" s="127"/>
      <c r="KF35" s="127"/>
    </row>
    <row r="36" spans="1:292" ht="13.5" customHeight="1">
      <c r="A36" s="84"/>
      <c r="B36" s="127" t="s">
        <v>893</v>
      </c>
      <c r="C36" s="76" t="s">
        <v>892</v>
      </c>
      <c r="D36" s="219" t="s">
        <v>895</v>
      </c>
      <c r="E36" s="128">
        <f>IF(I36="","",E$3)</f>
        <v>41814</v>
      </c>
      <c r="F36" s="129" t="str">
        <f>IF(I36="","",E$1)</f>
        <v>Katainen I</v>
      </c>
      <c r="G36" s="130">
        <v>41733</v>
      </c>
      <c r="H36" s="130">
        <f>IF(I36="","",E$3)</f>
        <v>41814</v>
      </c>
      <c r="I36" s="132" t="str">
        <f>IF(P36="","",IF(ISNUMBER(SEARCH(":",P36)),MID(P36,FIND(":",P36)+2,FIND("(",P36)-FIND(":",P36)-3),LEFT(P36,FIND("(",P36)-2)))</f>
        <v>Krista Kiuru</v>
      </c>
      <c r="J36" s="133" t="str">
        <f>IF(P36="","",MID(P36,FIND("(",P36)+1,4))</f>
        <v>1974</v>
      </c>
      <c r="K36" s="134" t="str">
        <f>IF(ISNUMBER(SEARCH("*female*",P36)),"female",IF(ISNUMBER(SEARCH("*male*",P36)),"male",""))</f>
        <v>female</v>
      </c>
      <c r="L36" s="135" t="str">
        <f>IF(P36="","",IF(ISERROR(MID(P36,FIND("male,",P36)+6,(FIND(")",P36)-(FIND("male,",P36)+6))))=TRUE,"missing/error",MID(P36,FIND("male,",P36)+6,(FIND(")",P36)-(FIND("male,",P36)+6)))))</f>
        <v>fi_sdp01</v>
      </c>
      <c r="M36" s="136" t="str">
        <f>IF(I36="","",(MID(I36,(SEARCH("^^",SUBSTITUTE(I36," ","^^",LEN(I36)-LEN(SUBSTITUTE(I36," ","")))))+1,99)&amp;"_"&amp;LEFT(I36,FIND(" ",I36)-1)&amp;"_"&amp;J36))</f>
        <v>Kiuru_Krista_1974</v>
      </c>
      <c r="O36" s="127"/>
      <c r="P36" s="219" t="s">
        <v>747</v>
      </c>
      <c r="Q36" s="128">
        <f>IF(U36="","",Q$3)</f>
        <v>42153</v>
      </c>
      <c r="R36" s="129" t="str">
        <f>IF(U36="","",Q$1)</f>
        <v>Stubb I</v>
      </c>
      <c r="S36" s="130">
        <f>IF(U36="","",Q$2)</f>
        <v>41814</v>
      </c>
      <c r="T36" s="130">
        <f>IF(U36="","",Q$3)</f>
        <v>42153</v>
      </c>
      <c r="U36" s="132" t="str">
        <f>IF(AB36="","",IF(ISNUMBER(SEARCH(":",AB36)),MID(AB36,FIND(":",AB36)+2,FIND("(",AB36)-FIND(":",AB36)-3),LEFT(AB36,FIND("(",AB36)-2)))</f>
        <v>Krista Kiuru</v>
      </c>
      <c r="V36" s="133" t="str">
        <f>IF(AB36="","",MID(AB36,FIND("(",AB36)+1,4))</f>
        <v>1974</v>
      </c>
      <c r="W36" s="134" t="str">
        <f>IF(ISNUMBER(SEARCH("*female*",AB36)),"female",IF(ISNUMBER(SEARCH("*male*",AB36)),"male",""))</f>
        <v>female</v>
      </c>
      <c r="X36" s="135" t="s">
        <v>289</v>
      </c>
      <c r="Y36" s="136" t="str">
        <f>IF(U36="","",(MID(U36,(SEARCH("^^",SUBSTITUTE(U36," ","^^",LEN(U36)-LEN(SUBSTITUTE(U36," ","")))))+1,99)&amp;"_"&amp;LEFT(U36,FIND(" ",U36)-1)&amp;"_"&amp;V36))</f>
        <v>Kiuru_Krista_1974</v>
      </c>
      <c r="AA36" s="127"/>
      <c r="AB36" s="127" t="s">
        <v>881</v>
      </c>
      <c r="AC36" s="128" t="str">
        <f>IF(AG36="","",AC$3)</f>
        <v/>
      </c>
      <c r="AD36" s="129" t="str">
        <f>IF(AG36="","",AC$1)</f>
        <v/>
      </c>
      <c r="AE36" s="130" t="str">
        <f>IF(AG36="","",AC$2)</f>
        <v/>
      </c>
      <c r="AF36" s="130" t="str">
        <f>IF(AG36="","",AC$3)</f>
        <v/>
      </c>
      <c r="AG36" s="132" t="str">
        <f>IF(AN36="","",IF(ISNUMBER(SEARCH(":",AN36)),MID(AN36,FIND(":",AN36)+2,FIND("(",AN36)-FIND(":",AN36)-3),LEFT(AN36,FIND("(",AN36)-2)))</f>
        <v/>
      </c>
      <c r="AH36" s="133" t="str">
        <f>IF(AN36="","",MID(AN36,FIND("(",AN36)+1,4))</f>
        <v/>
      </c>
      <c r="AI36" s="134" t="str">
        <f>IF(ISNUMBER(SEARCH("*female*",AN36)),"female",IF(ISNUMBER(SEARCH("*male*",AN36)),"male",""))</f>
        <v/>
      </c>
      <c r="AJ36" s="135" t="str">
        <f>IF(AN36="","",IF(ISERROR(MID(AN36,FIND("male,",AN36)+6,(FIND(")",AN36)-(FIND("male,",AN36)+6))))=TRUE,"missing/error",MID(AN36,FIND("male,",AN36)+6,(FIND(")",AN36)-(FIND("male,",AN36)+6)))))</f>
        <v/>
      </c>
      <c r="AK36" s="136" t="str">
        <f>IF(AG36="","",(MID(AG36,(SEARCH("^^",SUBSTITUTE(AG36," ","^^",LEN(AG36)-LEN(SUBSTITUTE(AG36," ","")))))+1,99)&amp;"_"&amp;LEFT(AG36,FIND(" ",AG36)-1)&amp;"_"&amp;AH36))</f>
        <v/>
      </c>
      <c r="AM36" s="127"/>
      <c r="AN36" s="127"/>
      <c r="AO36" s="128"/>
      <c r="AP36" s="129"/>
      <c r="AQ36" s="130"/>
      <c r="AR36" s="130"/>
      <c r="AS36" s="132"/>
      <c r="AT36" s="133"/>
      <c r="AU36" s="134"/>
      <c r="AV36" s="135"/>
      <c r="AW36" s="136"/>
      <c r="AX36" s="76"/>
      <c r="AY36" s="127"/>
      <c r="AZ36" s="127"/>
      <c r="BA36" s="128"/>
      <c r="BB36" s="129"/>
      <c r="BC36" s="130"/>
      <c r="BD36" s="130"/>
      <c r="BE36" s="132"/>
      <c r="BF36" s="133"/>
      <c r="BG36" s="134"/>
      <c r="BH36" s="135"/>
      <c r="BI36" s="136"/>
      <c r="BJ36" s="76"/>
      <c r="BK36" s="127"/>
      <c r="BL36" s="127"/>
      <c r="BM36" s="128"/>
      <c r="BN36" s="129"/>
      <c r="BO36" s="130"/>
      <c r="BP36" s="130"/>
      <c r="BQ36" s="132"/>
      <c r="BR36" s="133"/>
      <c r="BS36" s="134"/>
      <c r="BT36" s="135"/>
      <c r="BU36" s="136"/>
      <c r="BV36" s="76"/>
      <c r="BW36" s="127"/>
      <c r="BX36" s="127"/>
      <c r="BY36" s="128"/>
      <c r="BZ36" s="129"/>
      <c r="CA36" s="130"/>
      <c r="CB36" s="130"/>
      <c r="CC36" s="132"/>
      <c r="CD36" s="133"/>
      <c r="CE36" s="134"/>
      <c r="CF36" s="135"/>
      <c r="CG36" s="136"/>
      <c r="CH36" s="76"/>
      <c r="CI36" s="127"/>
      <c r="CJ36" s="127"/>
      <c r="CK36" s="128"/>
      <c r="CL36" s="129"/>
      <c r="CM36" s="130"/>
      <c r="CN36" s="130"/>
      <c r="CO36" s="132"/>
      <c r="CP36" s="133"/>
      <c r="CQ36" s="134"/>
      <c r="CR36" s="135"/>
      <c r="CS36" s="136"/>
      <c r="CT36" s="76"/>
      <c r="CU36" s="127"/>
      <c r="CV36" s="127"/>
      <c r="CW36" s="128"/>
      <c r="CX36" s="129"/>
      <c r="CY36" s="130"/>
      <c r="CZ36" s="130"/>
      <c r="DA36" s="132"/>
      <c r="DB36" s="133"/>
      <c r="DC36" s="134"/>
      <c r="DD36" s="135"/>
      <c r="DE36" s="136"/>
      <c r="DF36" s="76"/>
      <c r="DG36" s="127"/>
      <c r="DH36" s="127"/>
      <c r="DI36" s="128"/>
      <c r="DJ36" s="129"/>
      <c r="DK36" s="130"/>
      <c r="DL36" s="130"/>
      <c r="DM36" s="132"/>
      <c r="DN36" s="133"/>
      <c r="DO36" s="134"/>
      <c r="DP36" s="135"/>
      <c r="DQ36" s="136"/>
      <c r="DR36" s="76"/>
      <c r="DS36" s="127"/>
      <c r="DT36" s="127"/>
      <c r="DU36" s="128"/>
      <c r="DV36" s="129"/>
      <c r="DW36" s="130"/>
      <c r="DX36" s="130"/>
      <c r="DY36" s="132"/>
      <c r="DZ36" s="133"/>
      <c r="EA36" s="134"/>
      <c r="EB36" s="135"/>
      <c r="EC36" s="136"/>
      <c r="ED36" s="76"/>
      <c r="EE36" s="127"/>
      <c r="EF36" s="127"/>
      <c r="EG36" s="128"/>
      <c r="EH36" s="129"/>
      <c r="EI36" s="130"/>
      <c r="EJ36" s="130"/>
      <c r="EK36" s="132"/>
      <c r="EL36" s="133"/>
      <c r="EM36" s="134"/>
      <c r="EN36" s="135"/>
      <c r="EO36" s="136"/>
      <c r="EP36" s="76"/>
      <c r="EQ36" s="127"/>
      <c r="ER36" s="127"/>
      <c r="ES36" s="128"/>
      <c r="ET36" s="129"/>
      <c r="EU36" s="130"/>
      <c r="EV36" s="130"/>
      <c r="EW36" s="132"/>
      <c r="EX36" s="133"/>
      <c r="EY36" s="134"/>
      <c r="EZ36" s="135"/>
      <c r="FA36" s="136"/>
      <c r="FB36" s="76"/>
      <c r="FC36" s="127"/>
      <c r="FD36" s="127"/>
      <c r="FE36" s="128"/>
      <c r="FF36" s="129"/>
      <c r="FG36" s="130"/>
      <c r="FH36" s="130"/>
      <c r="FI36" s="132"/>
      <c r="FJ36" s="133"/>
      <c r="FK36" s="134"/>
      <c r="FL36" s="135"/>
      <c r="FM36" s="136"/>
      <c r="FN36" s="76"/>
      <c r="FO36" s="127"/>
      <c r="FP36" s="127"/>
      <c r="FQ36" s="128"/>
      <c r="FR36" s="129"/>
      <c r="FS36" s="130"/>
      <c r="FT36" s="130"/>
      <c r="FU36" s="132"/>
      <c r="FV36" s="133"/>
      <c r="FW36" s="134"/>
      <c r="FX36" s="135"/>
      <c r="FY36" s="136"/>
      <c r="FZ36" s="76"/>
      <c r="GA36" s="127"/>
      <c r="GB36" s="127"/>
      <c r="GC36" s="128"/>
      <c r="GD36" s="129"/>
      <c r="GE36" s="130"/>
      <c r="GF36" s="130"/>
      <c r="GG36" s="132"/>
      <c r="GH36" s="133"/>
      <c r="GI36" s="134"/>
      <c r="GJ36" s="135"/>
      <c r="GK36" s="136"/>
      <c r="GL36" s="76"/>
      <c r="GM36" s="127"/>
      <c r="GN36" s="127"/>
      <c r="GO36" s="128"/>
      <c r="GP36" s="129"/>
      <c r="GQ36" s="130"/>
      <c r="GR36" s="130"/>
      <c r="GS36" s="132"/>
      <c r="GT36" s="133"/>
      <c r="GU36" s="134"/>
      <c r="GV36" s="135"/>
      <c r="GW36" s="136"/>
      <c r="GX36" s="76"/>
      <c r="GY36" s="127"/>
      <c r="GZ36" s="127"/>
      <c r="HA36" s="128"/>
      <c r="HB36" s="129"/>
      <c r="HC36" s="130"/>
      <c r="HD36" s="130"/>
      <c r="HE36" s="132"/>
      <c r="HF36" s="133"/>
      <c r="HG36" s="134"/>
      <c r="HH36" s="135"/>
      <c r="HI36" s="136"/>
      <c r="HJ36" s="76"/>
      <c r="HK36" s="127"/>
      <c r="HL36" s="127"/>
      <c r="HM36" s="128"/>
      <c r="HN36" s="129"/>
      <c r="HO36" s="130"/>
      <c r="HP36" s="130"/>
      <c r="HQ36" s="132"/>
      <c r="HR36" s="133"/>
      <c r="HS36" s="134"/>
      <c r="HT36" s="135"/>
      <c r="HU36" s="136"/>
      <c r="HV36" s="76"/>
      <c r="HW36" s="127"/>
      <c r="HX36" s="127"/>
      <c r="HY36" s="128"/>
      <c r="HZ36" s="129"/>
      <c r="IA36" s="130"/>
      <c r="IB36" s="130"/>
      <c r="IC36" s="132"/>
      <c r="ID36" s="133"/>
      <c r="IE36" s="134"/>
      <c r="IF36" s="135"/>
      <c r="IG36" s="136"/>
      <c r="IH36" s="76"/>
      <c r="II36" s="127"/>
      <c r="IJ36" s="127"/>
      <c r="IK36" s="128"/>
      <c r="IL36" s="129"/>
      <c r="IM36" s="130"/>
      <c r="IN36" s="130"/>
      <c r="IO36" s="132"/>
      <c r="IP36" s="133"/>
      <c r="IQ36" s="134"/>
      <c r="IR36" s="135"/>
      <c r="IS36" s="136"/>
      <c r="IT36" s="76"/>
      <c r="IU36" s="127"/>
      <c r="IV36" s="127"/>
      <c r="IW36" s="128"/>
      <c r="IX36" s="129"/>
      <c r="IY36" s="130"/>
      <c r="IZ36" s="130"/>
      <c r="JA36" s="132"/>
      <c r="JB36" s="133"/>
      <c r="JC36" s="134"/>
      <c r="JD36" s="135"/>
      <c r="JE36" s="136"/>
      <c r="JF36" s="76"/>
      <c r="JG36" s="127"/>
      <c r="JH36" s="127"/>
      <c r="JI36" s="128"/>
      <c r="JJ36" s="129"/>
      <c r="JK36" s="130"/>
      <c r="JL36" s="130"/>
      <c r="JM36" s="132"/>
      <c r="JN36" s="133"/>
      <c r="JO36" s="134"/>
      <c r="JP36" s="135"/>
      <c r="JQ36" s="136"/>
      <c r="JR36" s="76"/>
      <c r="JS36" s="127"/>
      <c r="JT36" s="127"/>
      <c r="JU36" s="128"/>
      <c r="JV36" s="129"/>
      <c r="JW36" s="130"/>
      <c r="JX36" s="130"/>
      <c r="JY36" s="132"/>
      <c r="JZ36" s="133"/>
      <c r="KA36" s="134"/>
      <c r="KB36" s="135"/>
      <c r="KC36" s="136"/>
      <c r="KD36" s="76"/>
      <c r="KE36" s="127"/>
      <c r="KF36" s="127"/>
    </row>
    <row r="37" spans="1:292" ht="13.5" customHeight="1">
      <c r="A37" s="84"/>
      <c r="B37" s="127" t="s">
        <v>934</v>
      </c>
      <c r="C37" s="76" t="s">
        <v>935</v>
      </c>
      <c r="D37" s="219" t="s">
        <v>936</v>
      </c>
      <c r="E37" s="128"/>
      <c r="F37" s="129"/>
      <c r="G37" s="130"/>
      <c r="H37" s="130"/>
      <c r="I37" s="132"/>
      <c r="J37" s="133"/>
      <c r="K37" s="134"/>
      <c r="L37" s="135"/>
      <c r="M37" s="136"/>
      <c r="O37" s="127"/>
      <c r="P37" s="219"/>
      <c r="Q37" s="128"/>
      <c r="R37" s="129"/>
      <c r="S37" s="130"/>
      <c r="T37" s="130"/>
      <c r="U37" s="132"/>
      <c r="V37" s="133"/>
      <c r="W37" s="134"/>
      <c r="X37" s="135"/>
      <c r="Y37" s="136"/>
      <c r="AA37" s="127"/>
      <c r="AB37" s="127"/>
      <c r="AC37" s="128">
        <f>IF(AG37="","",AC$3)</f>
        <v>43622</v>
      </c>
      <c r="AD37" s="129" t="str">
        <f>IF(AG37="","",AC$1)</f>
        <v>Sipilä I</v>
      </c>
      <c r="AE37" s="130">
        <f>IF(AG37="","",AC$2)</f>
        <v>42153</v>
      </c>
      <c r="AF37" s="130">
        <v>42860</v>
      </c>
      <c r="AG37" s="132" t="str">
        <f>IF(AN37="","",IF(ISNUMBER(SEARCH(":",AN37)),MID(AN37,FIND(":",AN37)+2,FIND("(",AN37)-FIND(":",AN37)-3),LEFT(AN37,FIND("(",AN37)-2)))</f>
        <v>Sanni Grahn-Laasonen</v>
      </c>
      <c r="AH37" s="133" t="str">
        <f>IF(AN37="","",MID(AN37,FIND("(",AN37)+1,4))</f>
        <v>1983</v>
      </c>
      <c r="AI37" s="134" t="str">
        <f>IF(ISNUMBER(SEARCH("*female*",AN37)),"female",IF(ISNUMBER(SEARCH("*male*",AN37)),"male",""))</f>
        <v>female</v>
      </c>
      <c r="AJ37" s="135" t="str">
        <f>IF(AN37="","",IF(ISERROR(MID(AN37,FIND("male,",AN37)+6,(FIND(")",AN37)-(FIND("male,",AN37)+6))))=TRUE,"missing/error",MID(AN37,FIND("male,",AN37)+6,(FIND(")",AN37)-(FIND("male,",AN37)+6)))))</f>
        <v>fi_kok01</v>
      </c>
      <c r="AK37" s="136" t="str">
        <f>IF(AG37="","",(MID(AG37,(SEARCH("^^",SUBSTITUTE(AG37," ","^^",LEN(AG37)-LEN(SUBSTITUTE(AG37," ","")))))+1,99)&amp;"_"&amp;LEFT(AG37,FIND(" ",AG37)-1)&amp;"_"&amp;AH37))</f>
        <v>Grahn-Laasonen_Sanni_1983</v>
      </c>
      <c r="AM37" s="127" t="s">
        <v>1047</v>
      </c>
      <c r="AN37" s="127" t="s">
        <v>901</v>
      </c>
      <c r="AO37" s="128"/>
      <c r="AP37" s="129"/>
      <c r="AQ37" s="130"/>
      <c r="AR37" s="130"/>
      <c r="AS37" s="132"/>
      <c r="AT37" s="133"/>
      <c r="AU37" s="134"/>
      <c r="AV37" s="135"/>
      <c r="AW37" s="136"/>
      <c r="AX37" s="76"/>
      <c r="AY37" s="127"/>
      <c r="AZ37" s="127"/>
      <c r="BA37" s="128"/>
      <c r="BB37" s="129"/>
      <c r="BC37" s="130"/>
      <c r="BD37" s="130"/>
      <c r="BE37" s="132"/>
      <c r="BF37" s="133"/>
      <c r="BG37" s="134"/>
      <c r="BH37" s="135"/>
      <c r="BI37" s="136"/>
      <c r="BJ37" s="76"/>
      <c r="BK37" s="127"/>
      <c r="BL37" s="127"/>
      <c r="BM37" s="128"/>
      <c r="BN37" s="129"/>
      <c r="BO37" s="130"/>
      <c r="BP37" s="130"/>
      <c r="BQ37" s="132"/>
      <c r="BR37" s="133"/>
      <c r="BS37" s="134"/>
      <c r="BT37" s="135"/>
      <c r="BU37" s="136"/>
      <c r="BV37" s="76"/>
      <c r="BW37" s="127"/>
      <c r="BX37" s="127"/>
      <c r="BY37" s="128"/>
      <c r="BZ37" s="129"/>
      <c r="CA37" s="130"/>
      <c r="CB37" s="130"/>
      <c r="CC37" s="132"/>
      <c r="CD37" s="133"/>
      <c r="CE37" s="134"/>
      <c r="CF37" s="135"/>
      <c r="CG37" s="136"/>
      <c r="CH37" s="76"/>
      <c r="CI37" s="127"/>
      <c r="CJ37" s="127"/>
      <c r="CK37" s="128"/>
      <c r="CL37" s="129"/>
      <c r="CM37" s="130"/>
      <c r="CN37" s="130"/>
      <c r="CO37" s="132"/>
      <c r="CP37" s="133"/>
      <c r="CQ37" s="134"/>
      <c r="CR37" s="135"/>
      <c r="CS37" s="136"/>
      <c r="CT37" s="76"/>
      <c r="CU37" s="127"/>
      <c r="CV37" s="127"/>
      <c r="CW37" s="128"/>
      <c r="CX37" s="129"/>
      <c r="CY37" s="130"/>
      <c r="CZ37" s="130"/>
      <c r="DA37" s="132"/>
      <c r="DB37" s="133"/>
      <c r="DC37" s="134"/>
      <c r="DD37" s="135"/>
      <c r="DE37" s="136"/>
      <c r="DF37" s="76"/>
      <c r="DG37" s="127"/>
      <c r="DH37" s="127"/>
      <c r="DI37" s="128"/>
      <c r="DJ37" s="129"/>
      <c r="DK37" s="130"/>
      <c r="DL37" s="130"/>
      <c r="DM37" s="132"/>
      <c r="DN37" s="133"/>
      <c r="DO37" s="134"/>
      <c r="DP37" s="135"/>
      <c r="DQ37" s="136"/>
      <c r="DR37" s="76"/>
      <c r="DS37" s="127"/>
      <c r="DT37" s="127"/>
      <c r="DU37" s="128"/>
      <c r="DV37" s="129"/>
      <c r="DW37" s="130"/>
      <c r="DX37" s="130"/>
      <c r="DY37" s="132"/>
      <c r="DZ37" s="133"/>
      <c r="EA37" s="134"/>
      <c r="EB37" s="135"/>
      <c r="EC37" s="136"/>
      <c r="ED37" s="76"/>
      <c r="EE37" s="127"/>
      <c r="EF37" s="127"/>
      <c r="EG37" s="128"/>
      <c r="EH37" s="129"/>
      <c r="EI37" s="130"/>
      <c r="EJ37" s="130"/>
      <c r="EK37" s="132"/>
      <c r="EL37" s="133"/>
      <c r="EM37" s="134"/>
      <c r="EN37" s="135"/>
      <c r="EO37" s="136"/>
      <c r="EP37" s="76"/>
      <c r="EQ37" s="127"/>
      <c r="ER37" s="127"/>
      <c r="ES37" s="128"/>
      <c r="ET37" s="129"/>
      <c r="EU37" s="130"/>
      <c r="EV37" s="130"/>
      <c r="EW37" s="132"/>
      <c r="EX37" s="133"/>
      <c r="EY37" s="134"/>
      <c r="EZ37" s="135"/>
      <c r="FA37" s="136"/>
      <c r="FB37" s="76"/>
      <c r="FC37" s="127"/>
      <c r="FD37" s="127"/>
      <c r="FE37" s="128"/>
      <c r="FF37" s="129"/>
      <c r="FG37" s="130"/>
      <c r="FH37" s="130"/>
      <c r="FI37" s="132"/>
      <c r="FJ37" s="133"/>
      <c r="FK37" s="134"/>
      <c r="FL37" s="135"/>
      <c r="FM37" s="136"/>
      <c r="FN37" s="76"/>
      <c r="FO37" s="127"/>
      <c r="FP37" s="127"/>
      <c r="FQ37" s="128"/>
      <c r="FR37" s="129"/>
      <c r="FS37" s="130"/>
      <c r="FT37" s="130"/>
      <c r="FU37" s="132"/>
      <c r="FV37" s="133"/>
      <c r="FW37" s="134"/>
      <c r="FX37" s="135"/>
      <c r="FY37" s="136"/>
      <c r="FZ37" s="76"/>
      <c r="GA37" s="127"/>
      <c r="GB37" s="127"/>
      <c r="GC37" s="128"/>
      <c r="GD37" s="129"/>
      <c r="GE37" s="130"/>
      <c r="GF37" s="130"/>
      <c r="GG37" s="132"/>
      <c r="GH37" s="133"/>
      <c r="GI37" s="134"/>
      <c r="GJ37" s="135"/>
      <c r="GK37" s="136"/>
      <c r="GL37" s="76"/>
      <c r="GM37" s="127"/>
      <c r="GN37" s="127"/>
      <c r="GO37" s="128"/>
      <c r="GP37" s="129"/>
      <c r="GQ37" s="130"/>
      <c r="GR37" s="130"/>
      <c r="GS37" s="132"/>
      <c r="GT37" s="133"/>
      <c r="GU37" s="134"/>
      <c r="GV37" s="135"/>
      <c r="GW37" s="136"/>
      <c r="GX37" s="76"/>
      <c r="GY37" s="127"/>
      <c r="GZ37" s="127"/>
      <c r="HA37" s="128"/>
      <c r="HB37" s="129"/>
      <c r="HC37" s="130"/>
      <c r="HD37" s="130"/>
      <c r="HE37" s="132"/>
      <c r="HF37" s="133"/>
      <c r="HG37" s="134"/>
      <c r="HH37" s="135"/>
      <c r="HI37" s="136"/>
      <c r="HJ37" s="76"/>
      <c r="HK37" s="127"/>
      <c r="HL37" s="127"/>
      <c r="HM37" s="128"/>
      <c r="HN37" s="129"/>
      <c r="HO37" s="130"/>
      <c r="HP37" s="130"/>
      <c r="HQ37" s="132"/>
      <c r="HR37" s="133"/>
      <c r="HS37" s="134"/>
      <c r="HT37" s="135"/>
      <c r="HU37" s="136"/>
      <c r="HV37" s="76"/>
      <c r="HW37" s="127"/>
      <c r="HX37" s="127"/>
      <c r="HY37" s="128"/>
      <c r="HZ37" s="129"/>
      <c r="IA37" s="130"/>
      <c r="IB37" s="130"/>
      <c r="IC37" s="132"/>
      <c r="ID37" s="133"/>
      <c r="IE37" s="134"/>
      <c r="IF37" s="135"/>
      <c r="IG37" s="136"/>
      <c r="IH37" s="76"/>
      <c r="II37" s="127"/>
      <c r="IJ37" s="127"/>
      <c r="IK37" s="128"/>
      <c r="IL37" s="129"/>
      <c r="IM37" s="130"/>
      <c r="IN37" s="130"/>
      <c r="IO37" s="132"/>
      <c r="IP37" s="133"/>
      <c r="IQ37" s="134"/>
      <c r="IR37" s="135"/>
      <c r="IS37" s="136"/>
      <c r="IT37" s="76"/>
      <c r="IU37" s="127"/>
      <c r="IV37" s="127"/>
      <c r="IW37" s="128"/>
      <c r="IX37" s="129"/>
      <c r="IY37" s="130"/>
      <c r="IZ37" s="130"/>
      <c r="JA37" s="132"/>
      <c r="JB37" s="133"/>
      <c r="JC37" s="134"/>
      <c r="JD37" s="135"/>
      <c r="JE37" s="136"/>
      <c r="JF37" s="76"/>
      <c r="JG37" s="127"/>
      <c r="JH37" s="127"/>
      <c r="JI37" s="128"/>
      <c r="JJ37" s="129"/>
      <c r="JK37" s="130"/>
      <c r="JL37" s="130"/>
      <c r="JM37" s="132"/>
      <c r="JN37" s="133"/>
      <c r="JO37" s="134"/>
      <c r="JP37" s="135"/>
      <c r="JQ37" s="136"/>
      <c r="JR37" s="76"/>
      <c r="JS37" s="127"/>
      <c r="JT37" s="127"/>
      <c r="JU37" s="128"/>
      <c r="JV37" s="129"/>
      <c r="JW37" s="130"/>
      <c r="JX37" s="130"/>
      <c r="JY37" s="132"/>
      <c r="JZ37" s="133"/>
      <c r="KA37" s="134"/>
      <c r="KB37" s="135"/>
      <c r="KC37" s="136"/>
      <c r="KD37" s="76"/>
      <c r="KE37" s="127"/>
      <c r="KF37" s="127"/>
    </row>
    <row r="38" spans="1:292" ht="13.5" customHeight="1">
      <c r="A38" s="84"/>
      <c r="B38" s="127" t="s">
        <v>723</v>
      </c>
      <c r="C38" s="76" t="s">
        <v>665</v>
      </c>
      <c r="D38" s="219" t="s">
        <v>724</v>
      </c>
      <c r="E38" s="128">
        <f>IF(I38="","",E$3)</f>
        <v>41814</v>
      </c>
      <c r="F38" s="129" t="str">
        <f>IF(I38="","",E$1)</f>
        <v>Katainen I</v>
      </c>
      <c r="G38" s="130">
        <f>IF(I38="","",E$2)</f>
        <v>40716</v>
      </c>
      <c r="H38" s="130">
        <v>41733</v>
      </c>
      <c r="I38" s="132" t="str">
        <f>IF(P38="","",IF(ISNUMBER(SEARCH(":",P38)),MID(P38,FIND(":",P38)+2,FIND("(",P38)-FIND(":",P38)-3),LEFT(P38,FIND("(",P38)-2)))</f>
        <v>Jukka Gustafsson</v>
      </c>
      <c r="J38" s="133" t="str">
        <f>IF(P38="","",MID(P38,FIND("(",P38)+1,4))</f>
        <v>1947</v>
      </c>
      <c r="K38" s="134" t="str">
        <f>IF(ISNUMBER(SEARCH("*female*",P38)),"female",IF(ISNUMBER(SEARCH("*male*",P38)),"male",""))</f>
        <v>male</v>
      </c>
      <c r="L38" s="135" t="str">
        <f>IF(P38="","",IF(ISERROR(MID(P38,FIND("male,",P38)+6,(FIND(")",P38)-(FIND("male,",P38)+6))))=TRUE,"missing/error",MID(P38,FIND("male,",P38)+6,(FIND(")",P38)-(FIND("male,",P38)+6)))))</f>
        <v>fi_sdp01</v>
      </c>
      <c r="M38" s="136" t="str">
        <f>IF(I38="","",(MID(I38,(SEARCH("^^",SUBSTITUTE(I38," ","^^",LEN(I38)-LEN(SUBSTITUTE(I38," ","")))))+1,99)&amp;"_"&amp;LEFT(I38,FIND(" ",I38)-1)&amp;"_"&amp;J38))</f>
        <v>Gustafsson_Jukka_1947</v>
      </c>
      <c r="O38" s="127"/>
      <c r="P38" s="219" t="s">
        <v>758</v>
      </c>
      <c r="Q38" s="128" t="str">
        <f>IF(U38="","",Q$3)</f>
        <v/>
      </c>
      <c r="R38" s="129" t="str">
        <f>IF(U38="","",Q$1)</f>
        <v/>
      </c>
      <c r="S38" s="130" t="str">
        <f>IF(U38="","",Q$2)</f>
        <v/>
      </c>
      <c r="T38" s="130" t="str">
        <f>IF(U38="","",Q$3)</f>
        <v/>
      </c>
      <c r="U38" s="132" t="str">
        <f>IF(AB38="","",IF(ISNUMBER(SEARCH(":",AB38)),MID(AB38,FIND(":",AB38)+2,FIND("(",AB38)-FIND(":",AB38)-3),LEFT(AB38,FIND("(",AB38)-2)))</f>
        <v/>
      </c>
      <c r="V38" s="133" t="str">
        <f>IF(AB38="","",MID(AB38,FIND("(",AB38)+1,4))</f>
        <v/>
      </c>
      <c r="W38" s="134" t="str">
        <f>IF(ISNUMBER(SEARCH("*female*",AB38)),"female",IF(ISNUMBER(SEARCH("*male*",AB38)),"male",""))</f>
        <v/>
      </c>
      <c r="X38" s="135" t="s">
        <v>287</v>
      </c>
      <c r="Y38" s="136" t="str">
        <f>IF(U38="","",(MID(U38,(SEARCH("^^",SUBSTITUTE(U38," ","^^",LEN(U38)-LEN(SUBSTITUTE(U38," ","")))))+1,99)&amp;"_"&amp;LEFT(U38,FIND(" ",U38)-1)&amp;"_"&amp;V38))</f>
        <v/>
      </c>
      <c r="AA38" s="127"/>
      <c r="AB38" s="127"/>
      <c r="AC38" s="128" t="str">
        <f>IF(AG38="","",AC$3)</f>
        <v/>
      </c>
      <c r="AD38" s="129" t="str">
        <f>IF(AG38="","",AC$1)</f>
        <v/>
      </c>
      <c r="AE38" s="130" t="str">
        <f>IF(AG38="","",AC$2)</f>
        <v/>
      </c>
      <c r="AF38" s="130" t="str">
        <f>IF(AG38="","",AC$3)</f>
        <v/>
      </c>
      <c r="AG38" s="132" t="str">
        <f>IF(AN38="","",IF(ISNUMBER(SEARCH(":",AN38)),MID(AN38,FIND(":",AN38)+2,FIND("(",AN38)-FIND(":",AN38)-3),LEFT(AN38,FIND("(",AN38)-2)))</f>
        <v/>
      </c>
      <c r="AH38" s="133" t="str">
        <f>IF(AN38="","",MID(AN38,FIND("(",AN38)+1,4))</f>
        <v/>
      </c>
      <c r="AI38" s="134" t="str">
        <f>IF(ISNUMBER(SEARCH("*female*",AN38)),"female",IF(ISNUMBER(SEARCH("*male*",AN38)),"male",""))</f>
        <v/>
      </c>
      <c r="AJ38" s="135" t="str">
        <f>IF(AN38="","",IF(ISERROR(MID(AN38,FIND("male,",AN38)+6,(FIND(")",AN38)-(FIND("male,",AN38)+6))))=TRUE,"missing/error",MID(AN38,FIND("male,",AN38)+6,(FIND(")",AN38)-(FIND("male,",AN38)+6)))))</f>
        <v/>
      </c>
      <c r="AK38" s="136" t="str">
        <f>IF(AG38="","",(MID(AG38,(SEARCH("^^",SUBSTITUTE(AG38," ","^^",LEN(AG38)-LEN(SUBSTITUTE(AG38," ","")))))+1,99)&amp;"_"&amp;LEFT(AG38,FIND(" ",AG38)-1)&amp;"_"&amp;AH38))</f>
        <v/>
      </c>
      <c r="AM38" s="127"/>
      <c r="AN38" s="127"/>
      <c r="AO38" s="128" t="str">
        <f>IF(AS38="","",AO$3)</f>
        <v/>
      </c>
      <c r="AP38" s="129" t="str">
        <f>IF(AS38="","",AO$1)</f>
        <v/>
      </c>
      <c r="AQ38" s="130" t="str">
        <f>IF(AS38="","",AO$2)</f>
        <v/>
      </c>
      <c r="AR38" s="130" t="str">
        <f>IF(AS38="","",AO$3)</f>
        <v/>
      </c>
      <c r="AS38" s="132" t="str">
        <f>IF(AZ38="","",IF(ISNUMBER(SEARCH(":",AZ38)),MID(AZ38,FIND(":",AZ38)+2,FIND("(",AZ38)-FIND(":",AZ38)-3),LEFT(AZ38,FIND("(",AZ38)-2)))</f>
        <v/>
      </c>
      <c r="AT38" s="133" t="str">
        <f>IF(AZ38="","",MID(AZ38,FIND("(",AZ38)+1,4))</f>
        <v/>
      </c>
      <c r="AU38" s="134" t="str">
        <f>IF(ISNUMBER(SEARCH("*female*",AZ38)),"female",IF(ISNUMBER(SEARCH("*male*",AZ38)),"male",""))</f>
        <v/>
      </c>
      <c r="AV38" s="135" t="str">
        <f>IF(AZ38="","",IF(ISERROR(MID(AZ38,FIND("male,",AZ38)+6,(FIND(")",AZ38)-(FIND("male,",AZ38)+6))))=TRUE,"missing/error",MID(AZ38,FIND("male,",AZ38)+6,(FIND(")",AZ38)-(FIND("male,",AZ38)+6)))))</f>
        <v/>
      </c>
      <c r="AW38" s="136" t="str">
        <f>IF(AS38="","",(MID(AS38,(SEARCH("^^",SUBSTITUTE(AS38," ","^^",LEN(AS38)-LEN(SUBSTITUTE(AS38," ","")))))+1,99)&amp;"_"&amp;LEFT(AS38,FIND(" ",AS38)-1)&amp;"_"&amp;AT38))</f>
        <v/>
      </c>
      <c r="AX38" s="76"/>
      <c r="AY38" s="127"/>
      <c r="AZ38" s="127"/>
      <c r="BA38" s="128" t="str">
        <f>IF(BE38="","",BA$3)</f>
        <v/>
      </c>
      <c r="BB38" s="129" t="str">
        <f>IF(BE38="","",BA$1)</f>
        <v/>
      </c>
      <c r="BC38" s="130" t="str">
        <f>IF(BE38="","",BA$2)</f>
        <v/>
      </c>
      <c r="BD38" s="130" t="str">
        <f>IF(BE38="","",BA$3)</f>
        <v/>
      </c>
      <c r="BE38" s="132" t="str">
        <f>IF(BL38="","",IF(ISNUMBER(SEARCH(":",BL38)),MID(BL38,FIND(":",BL38)+2,FIND("(",BL38)-FIND(":",BL38)-3),LEFT(BL38,FIND("(",BL38)-2)))</f>
        <v/>
      </c>
      <c r="BF38" s="133" t="str">
        <f>IF(BL38="","",MID(BL38,FIND("(",BL38)+1,4))</f>
        <v/>
      </c>
      <c r="BG38" s="134" t="str">
        <f>IF(ISNUMBER(SEARCH("*female*",BL38)),"female",IF(ISNUMBER(SEARCH("*male*",BL38)),"male",""))</f>
        <v/>
      </c>
      <c r="BH38" s="135" t="str">
        <f>IF(BL38="","",IF(ISERROR(MID(BL38,FIND("male,",BL38)+6,(FIND(")",BL38)-(FIND("male,",BL38)+6))))=TRUE,"missing/error",MID(BL38,FIND("male,",BL38)+6,(FIND(")",BL38)-(FIND("male,",BL38)+6)))))</f>
        <v/>
      </c>
      <c r="BI38" s="136" t="str">
        <f>IF(BE38="","",(MID(BE38,(SEARCH("^^",SUBSTITUTE(BE38," ","^^",LEN(BE38)-LEN(SUBSTITUTE(BE38," ","")))))+1,99)&amp;"_"&amp;LEFT(BE38,FIND(" ",BE38)-1)&amp;"_"&amp;BF38))</f>
        <v/>
      </c>
      <c r="BJ38" s="76"/>
      <c r="BK38" s="127"/>
      <c r="BL38" s="127"/>
      <c r="BM38" s="128" t="str">
        <f>IF(BQ38="","",BM$3)</f>
        <v/>
      </c>
      <c r="BN38" s="129" t="str">
        <f>IF(BQ38="","",BM$1)</f>
        <v/>
      </c>
      <c r="BO38" s="130" t="str">
        <f>IF(BQ38="","",BM$2)</f>
        <v/>
      </c>
      <c r="BP38" s="130" t="str">
        <f>IF(BQ38="","",BM$3)</f>
        <v/>
      </c>
      <c r="BQ38" s="132" t="str">
        <f>IF(BX38="","",IF(ISNUMBER(SEARCH(":",BX38)),MID(BX38,FIND(":",BX38)+2,FIND("(",BX38)-FIND(":",BX38)-3),LEFT(BX38,FIND("(",BX38)-2)))</f>
        <v/>
      </c>
      <c r="BR38" s="133" t="str">
        <f>IF(BX38="","",MID(BX38,FIND("(",BX38)+1,4))</f>
        <v/>
      </c>
      <c r="BS38" s="134" t="str">
        <f>IF(ISNUMBER(SEARCH("*female*",BX38)),"female",IF(ISNUMBER(SEARCH("*male*",BX38)),"male",""))</f>
        <v/>
      </c>
      <c r="BT38" s="135" t="str">
        <f>IF(BX38="","",IF(ISERROR(MID(BX38,FIND("male,",BX38)+6,(FIND(")",BX38)-(FIND("male,",BX38)+6))))=TRUE,"missing/error",MID(BX38,FIND("male,",BX38)+6,(FIND(")",BX38)-(FIND("male,",BX38)+6)))))</f>
        <v/>
      </c>
      <c r="BU38" s="136" t="str">
        <f>IF(BQ38="","",(MID(BQ38,(SEARCH("^^",SUBSTITUTE(BQ38," ","^^",LEN(BQ38)-LEN(SUBSTITUTE(BQ38," ","")))))+1,99)&amp;"_"&amp;LEFT(BQ38,FIND(" ",BQ38)-1)&amp;"_"&amp;BR38))</f>
        <v/>
      </c>
      <c r="BV38" s="76"/>
      <c r="BW38" s="127"/>
      <c r="BX38" s="127"/>
      <c r="BY38" s="128" t="str">
        <f>IF(CC38="","",BY$3)</f>
        <v/>
      </c>
      <c r="BZ38" s="129" t="str">
        <f>IF(CC38="","",BY$1)</f>
        <v/>
      </c>
      <c r="CA38" s="130" t="str">
        <f>IF(CC38="","",BY$2)</f>
        <v/>
      </c>
      <c r="CB38" s="130" t="str">
        <f>IF(CC38="","",BY$3)</f>
        <v/>
      </c>
      <c r="CC38" s="132" t="str">
        <f>IF(CJ38="","",IF(ISNUMBER(SEARCH(":",CJ38)),MID(CJ38,FIND(":",CJ38)+2,FIND("(",CJ38)-FIND(":",CJ38)-3),LEFT(CJ38,FIND("(",CJ38)-2)))</f>
        <v/>
      </c>
      <c r="CD38" s="133" t="str">
        <f>IF(CJ38="","",MID(CJ38,FIND("(",CJ38)+1,4))</f>
        <v/>
      </c>
      <c r="CE38" s="134" t="str">
        <f>IF(ISNUMBER(SEARCH("*female*",CJ38)),"female",IF(ISNUMBER(SEARCH("*male*",CJ38)),"male",""))</f>
        <v/>
      </c>
      <c r="CF38" s="135" t="str">
        <f>IF(CJ38="","",IF(ISERROR(MID(CJ38,FIND("male,",CJ38)+6,(FIND(")",CJ38)-(FIND("male,",CJ38)+6))))=TRUE,"missing/error",MID(CJ38,FIND("male,",CJ38)+6,(FIND(")",CJ38)-(FIND("male,",CJ38)+6)))))</f>
        <v/>
      </c>
      <c r="CG38" s="136" t="str">
        <f>IF(CC38="","",(MID(CC38,(SEARCH("^^",SUBSTITUTE(CC38," ","^^",LEN(CC38)-LEN(SUBSTITUTE(CC38," ","")))))+1,99)&amp;"_"&amp;LEFT(CC38,FIND(" ",CC38)-1)&amp;"_"&amp;CD38))</f>
        <v/>
      </c>
      <c r="CH38" s="76"/>
      <c r="CI38" s="127"/>
      <c r="CJ38" s="127"/>
      <c r="CK38" s="128" t="str">
        <f>IF(CO38="","",CK$3)</f>
        <v/>
      </c>
      <c r="CL38" s="129" t="str">
        <f>IF(CO38="","",CK$1)</f>
        <v/>
      </c>
      <c r="CM38" s="130" t="str">
        <f>IF(CO38="","",CK$2)</f>
        <v/>
      </c>
      <c r="CN38" s="130" t="str">
        <f>IF(CO38="","",CK$3)</f>
        <v/>
      </c>
      <c r="CO38" s="132" t="str">
        <f>IF(CV38="","",IF(ISNUMBER(SEARCH(":",CV38)),MID(CV38,FIND(":",CV38)+2,FIND("(",CV38)-FIND(":",CV38)-3),LEFT(CV38,FIND("(",CV38)-2)))</f>
        <v/>
      </c>
      <c r="CP38" s="133" t="str">
        <f>IF(CV38="","",MID(CV38,FIND("(",CV38)+1,4))</f>
        <v/>
      </c>
      <c r="CQ38" s="134" t="str">
        <f>IF(ISNUMBER(SEARCH("*female*",CV38)),"female",IF(ISNUMBER(SEARCH("*male*",CV38)),"male",""))</f>
        <v/>
      </c>
      <c r="CR38" s="135" t="str">
        <f>IF(CV38="","",IF(ISERROR(MID(CV38,FIND("male,",CV38)+6,(FIND(")",CV38)-(FIND("male,",CV38)+6))))=TRUE,"missing/error",MID(CV38,FIND("male,",CV38)+6,(FIND(")",CV38)-(FIND("male,",CV38)+6)))))</f>
        <v/>
      </c>
      <c r="CS38" s="136" t="str">
        <f>IF(CO38="","",(MID(CO38,(SEARCH("^^",SUBSTITUTE(CO38," ","^^",LEN(CO38)-LEN(SUBSTITUTE(CO38," ","")))))+1,99)&amp;"_"&amp;LEFT(CO38,FIND(" ",CO38)-1)&amp;"_"&amp;CP38))</f>
        <v/>
      </c>
      <c r="CT38" s="76"/>
      <c r="CU38" s="127"/>
      <c r="CV38" s="127"/>
      <c r="CW38" s="128" t="str">
        <f>IF(DA38="","",CW$3)</f>
        <v/>
      </c>
      <c r="CX38" s="129" t="str">
        <f>IF(DA38="","",CW$1)</f>
        <v/>
      </c>
      <c r="CY38" s="130" t="str">
        <f>IF(DA38="","",CW$2)</f>
        <v/>
      </c>
      <c r="CZ38" s="130" t="str">
        <f>IF(DA38="","",CW$3)</f>
        <v/>
      </c>
      <c r="DA38" s="132" t="str">
        <f>IF(DH38="","",IF(ISNUMBER(SEARCH(":",DH38)),MID(DH38,FIND(":",DH38)+2,FIND("(",DH38)-FIND(":",DH38)-3),LEFT(DH38,FIND("(",DH38)-2)))</f>
        <v/>
      </c>
      <c r="DB38" s="133" t="str">
        <f>IF(DH38="","",MID(DH38,FIND("(",DH38)+1,4))</f>
        <v/>
      </c>
      <c r="DC38" s="134" t="str">
        <f>IF(ISNUMBER(SEARCH("*female*",DH38)),"female",IF(ISNUMBER(SEARCH("*male*",DH38)),"male",""))</f>
        <v/>
      </c>
      <c r="DD38" s="135" t="str">
        <f>IF(DH38="","",IF(ISERROR(MID(DH38,FIND("male,",DH38)+6,(FIND(")",DH38)-(FIND("male,",DH38)+6))))=TRUE,"missing/error",MID(DH38,FIND("male,",DH38)+6,(FIND(")",DH38)-(FIND("male,",DH38)+6)))))</f>
        <v/>
      </c>
      <c r="DE38" s="136" t="str">
        <f>IF(DA38="","",(MID(DA38,(SEARCH("^^",SUBSTITUTE(DA38," ","^^",LEN(DA38)-LEN(SUBSTITUTE(DA38," ","")))))+1,99)&amp;"_"&amp;LEFT(DA38,FIND(" ",DA38)-1)&amp;"_"&amp;DB38))</f>
        <v/>
      </c>
      <c r="DF38" s="76"/>
      <c r="DG38" s="127"/>
      <c r="DH38" s="127"/>
      <c r="DI38" s="128" t="str">
        <f>IF(DM38="","",DI$3)</f>
        <v/>
      </c>
      <c r="DJ38" s="129" t="str">
        <f>IF(DM38="","",DI$1)</f>
        <v/>
      </c>
      <c r="DK38" s="130" t="str">
        <f>IF(DM38="","",DI$2)</f>
        <v/>
      </c>
      <c r="DL38" s="130" t="str">
        <f>IF(DM38="","",DI$3)</f>
        <v/>
      </c>
      <c r="DM38" s="132" t="str">
        <f>IF(DT38="","",IF(ISNUMBER(SEARCH(":",DT38)),MID(DT38,FIND(":",DT38)+2,FIND("(",DT38)-FIND(":",DT38)-3),LEFT(DT38,FIND("(",DT38)-2)))</f>
        <v/>
      </c>
      <c r="DN38" s="133" t="str">
        <f>IF(DT38="","",MID(DT38,FIND("(",DT38)+1,4))</f>
        <v/>
      </c>
      <c r="DO38" s="134" t="str">
        <f>IF(ISNUMBER(SEARCH("*female*",DT38)),"female",IF(ISNUMBER(SEARCH("*male*",DT38)),"male",""))</f>
        <v/>
      </c>
      <c r="DP38" s="135" t="str">
        <f>IF(DT38="","",IF(ISERROR(MID(DT38,FIND("male,",DT38)+6,(FIND(")",DT38)-(FIND("male,",DT38)+6))))=TRUE,"missing/error",MID(DT38,FIND("male,",DT38)+6,(FIND(")",DT38)-(FIND("male,",DT38)+6)))))</f>
        <v/>
      </c>
      <c r="DQ38" s="136" t="str">
        <f>IF(DM38="","",(MID(DM38,(SEARCH("^^",SUBSTITUTE(DM38," ","^^",LEN(DM38)-LEN(SUBSTITUTE(DM38," ","")))))+1,99)&amp;"_"&amp;LEFT(DM38,FIND(" ",DM38)-1)&amp;"_"&amp;DN38))</f>
        <v/>
      </c>
      <c r="DR38" s="76"/>
      <c r="DS38" s="127"/>
      <c r="DT38" s="127"/>
      <c r="DU38" s="128" t="str">
        <f>IF(DY38="","",DU$3)</f>
        <v/>
      </c>
      <c r="DV38" s="129" t="str">
        <f>IF(DY38="","",DU$1)</f>
        <v/>
      </c>
      <c r="DW38" s="130" t="str">
        <f>IF(DY38="","",DU$2)</f>
        <v/>
      </c>
      <c r="DX38" s="130" t="str">
        <f>IF(DY38="","",DU$3)</f>
        <v/>
      </c>
      <c r="DY38" s="132" t="str">
        <f>IF(EF38="","",IF(ISNUMBER(SEARCH(":",EF38)),MID(EF38,FIND(":",EF38)+2,FIND("(",EF38)-FIND(":",EF38)-3),LEFT(EF38,FIND("(",EF38)-2)))</f>
        <v/>
      </c>
      <c r="DZ38" s="133" t="str">
        <f>IF(EF38="","",MID(EF38,FIND("(",EF38)+1,4))</f>
        <v/>
      </c>
      <c r="EA38" s="134" t="str">
        <f>IF(ISNUMBER(SEARCH("*female*",EF38)),"female",IF(ISNUMBER(SEARCH("*male*",EF38)),"male",""))</f>
        <v/>
      </c>
      <c r="EB38" s="135" t="str">
        <f>IF(EF38="","",IF(ISERROR(MID(EF38,FIND("male,",EF38)+6,(FIND(")",EF38)-(FIND("male,",EF38)+6))))=TRUE,"missing/error",MID(EF38,FIND("male,",EF38)+6,(FIND(")",EF38)-(FIND("male,",EF38)+6)))))</f>
        <v/>
      </c>
      <c r="EC38" s="136" t="str">
        <f>IF(DY38="","",(MID(DY38,(SEARCH("^^",SUBSTITUTE(DY38," ","^^",LEN(DY38)-LEN(SUBSTITUTE(DY38," ","")))))+1,99)&amp;"_"&amp;LEFT(DY38,FIND(" ",DY38)-1)&amp;"_"&amp;DZ38))</f>
        <v/>
      </c>
      <c r="ED38" s="76"/>
      <c r="EE38" s="127"/>
      <c r="EF38" s="127"/>
      <c r="EG38" s="128" t="str">
        <f>IF(EK38="","",EG$3)</f>
        <v/>
      </c>
      <c r="EH38" s="129" t="str">
        <f>IF(EK38="","",EG$1)</f>
        <v/>
      </c>
      <c r="EI38" s="130" t="str">
        <f>IF(EK38="","",EG$2)</f>
        <v/>
      </c>
      <c r="EJ38" s="130" t="str">
        <f>IF(EK38="","",EG$3)</f>
        <v/>
      </c>
      <c r="EK38" s="132" t="str">
        <f>IF(ER38="","",IF(ISNUMBER(SEARCH(":",ER38)),MID(ER38,FIND(":",ER38)+2,FIND("(",ER38)-FIND(":",ER38)-3),LEFT(ER38,FIND("(",ER38)-2)))</f>
        <v/>
      </c>
      <c r="EL38" s="133" t="str">
        <f>IF(ER38="","",MID(ER38,FIND("(",ER38)+1,4))</f>
        <v/>
      </c>
      <c r="EM38" s="134" t="str">
        <f>IF(ISNUMBER(SEARCH("*female*",ER38)),"female",IF(ISNUMBER(SEARCH("*male*",ER38)),"male",""))</f>
        <v/>
      </c>
      <c r="EN38" s="135" t="str">
        <f>IF(ER38="","",IF(ISERROR(MID(ER38,FIND("male,",ER38)+6,(FIND(")",ER38)-(FIND("male,",ER38)+6))))=TRUE,"missing/error",MID(ER38,FIND("male,",ER38)+6,(FIND(")",ER38)-(FIND("male,",ER38)+6)))))</f>
        <v/>
      </c>
      <c r="EO38" s="136" t="str">
        <f>IF(EK38="","",(MID(EK38,(SEARCH("^^",SUBSTITUTE(EK38," ","^^",LEN(EK38)-LEN(SUBSTITUTE(EK38," ","")))))+1,99)&amp;"_"&amp;LEFT(EK38,FIND(" ",EK38)-1)&amp;"_"&amp;EL38))</f>
        <v/>
      </c>
      <c r="EP38" s="76"/>
      <c r="EQ38" s="127"/>
      <c r="ER38" s="127"/>
      <c r="ES38" s="128" t="str">
        <f>IF(EW38="","",ES$3)</f>
        <v/>
      </c>
      <c r="ET38" s="129" t="str">
        <f>IF(EW38="","",ES$1)</f>
        <v/>
      </c>
      <c r="EU38" s="130" t="str">
        <f>IF(EW38="","",ES$2)</f>
        <v/>
      </c>
      <c r="EV38" s="130" t="str">
        <f>IF(EW38="","",ES$3)</f>
        <v/>
      </c>
      <c r="EW38" s="132" t="str">
        <f>IF(FD38="","",IF(ISNUMBER(SEARCH(":",FD38)),MID(FD38,FIND(":",FD38)+2,FIND("(",FD38)-FIND(":",FD38)-3),LEFT(FD38,FIND("(",FD38)-2)))</f>
        <v/>
      </c>
      <c r="EX38" s="133" t="str">
        <f>IF(FD38="","",MID(FD38,FIND("(",FD38)+1,4))</f>
        <v/>
      </c>
      <c r="EY38" s="134" t="str">
        <f>IF(ISNUMBER(SEARCH("*female*",FD38)),"female",IF(ISNUMBER(SEARCH("*male*",FD38)),"male",""))</f>
        <v/>
      </c>
      <c r="EZ38" s="135" t="str">
        <f>IF(FD38="","",IF(ISERROR(MID(FD38,FIND("male,",FD38)+6,(FIND(")",FD38)-(FIND("male,",FD38)+6))))=TRUE,"missing/error",MID(FD38,FIND("male,",FD38)+6,(FIND(")",FD38)-(FIND("male,",FD38)+6)))))</f>
        <v/>
      </c>
      <c r="FA38" s="136" t="str">
        <f>IF(EW38="","",(MID(EW38,(SEARCH("^^",SUBSTITUTE(EW38," ","^^",LEN(EW38)-LEN(SUBSTITUTE(EW38," ","")))))+1,99)&amp;"_"&amp;LEFT(EW38,FIND(" ",EW38)-1)&amp;"_"&amp;EX38))</f>
        <v/>
      </c>
      <c r="FB38" s="76"/>
      <c r="FC38" s="127"/>
      <c r="FD38" s="127"/>
      <c r="FE38" s="128" t="str">
        <f>IF(FI38="","",FE$3)</f>
        <v/>
      </c>
      <c r="FF38" s="129" t="str">
        <f>IF(FI38="","",FE$1)</f>
        <v/>
      </c>
      <c r="FG38" s="130" t="str">
        <f>IF(FI38="","",FE$2)</f>
        <v/>
      </c>
      <c r="FH38" s="130" t="str">
        <f>IF(FI38="","",FE$3)</f>
        <v/>
      </c>
      <c r="FI38" s="132" t="str">
        <f>IF(FP38="","",IF(ISNUMBER(SEARCH(":",FP38)),MID(FP38,FIND(":",FP38)+2,FIND("(",FP38)-FIND(":",FP38)-3),LEFT(FP38,FIND("(",FP38)-2)))</f>
        <v/>
      </c>
      <c r="FJ38" s="133" t="str">
        <f>IF(FP38="","",MID(FP38,FIND("(",FP38)+1,4))</f>
        <v/>
      </c>
      <c r="FK38" s="134" t="str">
        <f>IF(ISNUMBER(SEARCH("*female*",FP38)),"female",IF(ISNUMBER(SEARCH("*male*",FP38)),"male",""))</f>
        <v/>
      </c>
      <c r="FL38" s="135" t="str">
        <f>IF(FP38="","",IF(ISERROR(MID(FP38,FIND("male,",FP38)+6,(FIND(")",FP38)-(FIND("male,",FP38)+6))))=TRUE,"missing/error",MID(FP38,FIND("male,",FP38)+6,(FIND(")",FP38)-(FIND("male,",FP38)+6)))))</f>
        <v/>
      </c>
      <c r="FM38" s="136" t="str">
        <f>IF(FI38="","",(MID(FI38,(SEARCH("^^",SUBSTITUTE(FI38," ","^^",LEN(FI38)-LEN(SUBSTITUTE(FI38," ","")))))+1,99)&amp;"_"&amp;LEFT(FI38,FIND(" ",FI38)-1)&amp;"_"&amp;FJ38))</f>
        <v/>
      </c>
      <c r="FN38" s="76"/>
      <c r="FO38" s="127"/>
      <c r="FP38" s="127"/>
      <c r="FQ38" s="128" t="str">
        <f>IF(FU38="","",#REF!)</f>
        <v/>
      </c>
      <c r="FR38" s="129" t="str">
        <f>IF(FU38="","",FQ$1)</f>
        <v/>
      </c>
      <c r="FS38" s="130" t="str">
        <f>IF(FU38="","",FQ$2)</f>
        <v/>
      </c>
      <c r="FT38" s="130" t="str">
        <f>IF(FU38="","",FQ$3)</f>
        <v/>
      </c>
      <c r="FU38" s="132" t="str">
        <f>IF(GB38="","",IF(ISNUMBER(SEARCH(":",GB38)),MID(GB38,FIND(":",GB38)+2,FIND("(",GB38)-FIND(":",GB38)-3),LEFT(GB38,FIND("(",GB38)-2)))</f>
        <v/>
      </c>
      <c r="FV38" s="133" t="str">
        <f>IF(GB38="","",MID(GB38,FIND("(",GB38)+1,4))</f>
        <v/>
      </c>
      <c r="FW38" s="134" t="str">
        <f>IF(ISNUMBER(SEARCH("*female*",GB38)),"female",IF(ISNUMBER(SEARCH("*male*",GB38)),"male",""))</f>
        <v/>
      </c>
      <c r="FX38" s="135" t="str">
        <f>IF(GB38="","",IF(ISERROR(MID(GB38,FIND("male,",GB38)+6,(FIND(")",GB38)-(FIND("male,",GB38)+6))))=TRUE,"missing/error",MID(GB38,FIND("male,",GB38)+6,(FIND(")",GB38)-(FIND("male,",GB38)+6)))))</f>
        <v/>
      </c>
      <c r="FY38" s="136" t="str">
        <f>IF(FU38="","",(MID(FU38,(SEARCH("^^",SUBSTITUTE(FU38," ","^^",LEN(FU38)-LEN(SUBSTITUTE(FU38," ","")))))+1,99)&amp;"_"&amp;LEFT(FU38,FIND(" ",FU38)-1)&amp;"_"&amp;FV38))</f>
        <v/>
      </c>
      <c r="FZ38" s="76"/>
      <c r="GA38" s="127"/>
      <c r="GB38" s="127"/>
      <c r="GC38" s="128" t="str">
        <f>IF(GG38="","",GC$3)</f>
        <v/>
      </c>
      <c r="GD38" s="129" t="str">
        <f>IF(GG38="","",GC$1)</f>
        <v/>
      </c>
      <c r="GE38" s="130" t="str">
        <f>IF(GG38="","",GC$2)</f>
        <v/>
      </c>
      <c r="GF38" s="130" t="str">
        <f>IF(GG38="","",GC$3)</f>
        <v/>
      </c>
      <c r="GG38" s="132" t="str">
        <f>IF(GN38="","",IF(ISNUMBER(SEARCH(":",GN38)),MID(GN38,FIND(":",GN38)+2,FIND("(",GN38)-FIND(":",GN38)-3),LEFT(GN38,FIND("(",GN38)-2)))</f>
        <v/>
      </c>
      <c r="GH38" s="133" t="str">
        <f>IF(GN38="","",MID(GN38,FIND("(",GN38)+1,4))</f>
        <v/>
      </c>
      <c r="GI38" s="134" t="str">
        <f>IF(ISNUMBER(SEARCH("*female*",GN38)),"female",IF(ISNUMBER(SEARCH("*male*",GN38)),"male",""))</f>
        <v/>
      </c>
      <c r="GJ38" s="135" t="str">
        <f>IF(GN38="","",IF(ISERROR(MID(GN38,FIND("male,",GN38)+6,(FIND(")",GN38)-(FIND("male,",GN38)+6))))=TRUE,"missing/error",MID(GN38,FIND("male,",GN38)+6,(FIND(")",GN38)-(FIND("male,",GN38)+6)))))</f>
        <v/>
      </c>
      <c r="GK38" s="136" t="str">
        <f>IF(GG38="","",(MID(GG38,(SEARCH("^^",SUBSTITUTE(GG38," ","^^",LEN(GG38)-LEN(SUBSTITUTE(GG38," ","")))))+1,99)&amp;"_"&amp;LEFT(GG38,FIND(" ",GG38)-1)&amp;"_"&amp;GH38))</f>
        <v/>
      </c>
      <c r="GL38" s="76"/>
      <c r="GM38" s="127"/>
      <c r="GN38" s="127"/>
      <c r="GO38" s="128" t="str">
        <f>IF(GS38="","",GO$3)</f>
        <v/>
      </c>
      <c r="GP38" s="129" t="str">
        <f>IF(GS38="","",GO$1)</f>
        <v/>
      </c>
      <c r="GQ38" s="130" t="str">
        <f>IF(GS38="","",GO$2)</f>
        <v/>
      </c>
      <c r="GR38" s="130" t="str">
        <f>IF(GS38="","",GO$3)</f>
        <v/>
      </c>
      <c r="GS38" s="132" t="str">
        <f>IF(GZ38="","",IF(ISNUMBER(SEARCH(":",GZ38)),MID(GZ38,FIND(":",GZ38)+2,FIND("(",GZ38)-FIND(":",GZ38)-3),LEFT(GZ38,FIND("(",GZ38)-2)))</f>
        <v/>
      </c>
      <c r="GT38" s="133" t="str">
        <f>IF(GZ38="","",MID(GZ38,FIND("(",GZ38)+1,4))</f>
        <v/>
      </c>
      <c r="GU38" s="134" t="str">
        <f>IF(ISNUMBER(SEARCH("*female*",GZ38)),"female",IF(ISNUMBER(SEARCH("*male*",GZ38)),"male",""))</f>
        <v/>
      </c>
      <c r="GV38" s="135" t="str">
        <f>IF(GZ38="","",IF(ISERROR(MID(GZ38,FIND("male,",GZ38)+6,(FIND(")",GZ38)-(FIND("male,",GZ38)+6))))=TRUE,"missing/error",MID(GZ38,FIND("male,",GZ38)+6,(FIND(")",GZ38)-(FIND("male,",GZ38)+6)))))</f>
        <v/>
      </c>
      <c r="GW38" s="136" t="str">
        <f>IF(GS38="","",(MID(GS38,(SEARCH("^^",SUBSTITUTE(GS38," ","^^",LEN(GS38)-LEN(SUBSTITUTE(GS38," ","")))))+1,99)&amp;"_"&amp;LEFT(GS38,FIND(" ",GS38)-1)&amp;"_"&amp;GT38))</f>
        <v/>
      </c>
      <c r="GX38" s="76"/>
      <c r="GY38" s="127"/>
      <c r="GZ38" s="127"/>
      <c r="HA38" s="128" t="str">
        <f>IF(HE38="","",HA$3)</f>
        <v/>
      </c>
      <c r="HB38" s="129" t="str">
        <f>IF(HE38="","",HA$1)</f>
        <v/>
      </c>
      <c r="HC38" s="130" t="str">
        <f>IF(HE38="","",HA$2)</f>
        <v/>
      </c>
      <c r="HD38" s="130" t="str">
        <f>IF(HE38="","",HA$3)</f>
        <v/>
      </c>
      <c r="HE38" s="132" t="str">
        <f>IF(HL38="","",IF(ISNUMBER(SEARCH(":",HL38)),MID(HL38,FIND(":",HL38)+2,FIND("(",HL38)-FIND(":",HL38)-3),LEFT(HL38,FIND("(",HL38)-2)))</f>
        <v/>
      </c>
      <c r="HF38" s="133" t="str">
        <f>IF(HL38="","",MID(HL38,FIND("(",HL38)+1,4))</f>
        <v/>
      </c>
      <c r="HG38" s="134" t="str">
        <f>IF(ISNUMBER(SEARCH("*female*",HL38)),"female",IF(ISNUMBER(SEARCH("*male*",HL38)),"male",""))</f>
        <v/>
      </c>
      <c r="HH38" s="135" t="str">
        <f>IF(HL38="","",IF(ISERROR(MID(HL38,FIND("male,",HL38)+6,(FIND(")",HL38)-(FIND("male,",HL38)+6))))=TRUE,"missing/error",MID(HL38,FIND("male,",HL38)+6,(FIND(")",HL38)-(FIND("male,",HL38)+6)))))</f>
        <v/>
      </c>
      <c r="HI38" s="136" t="str">
        <f>IF(HE38="","",(MID(HE38,(SEARCH("^^",SUBSTITUTE(HE38," ","^^",LEN(HE38)-LEN(SUBSTITUTE(HE38," ","")))))+1,99)&amp;"_"&amp;LEFT(HE38,FIND(" ",HE38)-1)&amp;"_"&amp;HF38))</f>
        <v/>
      </c>
      <c r="HJ38" s="76"/>
      <c r="HK38" s="127"/>
      <c r="HL38" s="127" t="s">
        <v>287</v>
      </c>
      <c r="HM38" s="128" t="str">
        <f>IF(HQ38="","",HM$3)</f>
        <v/>
      </c>
      <c r="HN38" s="129" t="str">
        <f>IF(HQ38="","",HM$1)</f>
        <v/>
      </c>
      <c r="HO38" s="130" t="str">
        <f>IF(HQ38="","",HM$2)</f>
        <v/>
      </c>
      <c r="HP38" s="130" t="str">
        <f>IF(HQ38="","",HM$3)</f>
        <v/>
      </c>
      <c r="HQ38" s="132" t="str">
        <f>IF(HX38="","",IF(ISNUMBER(SEARCH(":",HX38)),MID(HX38,FIND(":",HX38)+2,FIND("(",HX38)-FIND(":",HX38)-3),LEFT(HX38,FIND("(",HX38)-2)))</f>
        <v/>
      </c>
      <c r="HR38" s="133" t="str">
        <f>IF(HX38="","",MID(HX38,FIND("(",HX38)+1,4))</f>
        <v/>
      </c>
      <c r="HS38" s="134" t="str">
        <f>IF(ISNUMBER(SEARCH("*female*",HX38)),"female",IF(ISNUMBER(SEARCH("*male*",HX38)),"male",""))</f>
        <v/>
      </c>
      <c r="HT38" s="135" t="str">
        <f>IF(HX38="","",IF(ISERROR(MID(HX38,FIND("male,",HX38)+6,(FIND(")",HX38)-(FIND("male,",HX38)+6))))=TRUE,"missing/error",MID(HX38,FIND("male,",HX38)+6,(FIND(")",HX38)-(FIND("male,",HX38)+6)))))</f>
        <v/>
      </c>
      <c r="HU38" s="136" t="str">
        <f>IF(HQ38="","",(MID(HQ38,(SEARCH("^^",SUBSTITUTE(HQ38," ","^^",LEN(HQ38)-LEN(SUBSTITUTE(HQ38," ","")))))+1,99)&amp;"_"&amp;LEFT(HQ38,FIND(" ",HQ38)-1)&amp;"_"&amp;HR38))</f>
        <v/>
      </c>
      <c r="HV38" s="76"/>
      <c r="HW38" s="127"/>
      <c r="HX38" s="127"/>
      <c r="HY38" s="128" t="str">
        <f>IF(IC38="","",HY$3)</f>
        <v/>
      </c>
      <c r="HZ38" s="129" t="str">
        <f>IF(IC38="","",HY$1)</f>
        <v/>
      </c>
      <c r="IA38" s="130" t="str">
        <f>IF(IC38="","",HY$2)</f>
        <v/>
      </c>
      <c r="IB38" s="130" t="str">
        <f>IF(IC38="","",HY$3)</f>
        <v/>
      </c>
      <c r="IC38" s="132" t="str">
        <f>IF(IJ38="","",IF(ISNUMBER(SEARCH(":",IJ38)),MID(IJ38,FIND(":",IJ38)+2,FIND("(",IJ38)-FIND(":",IJ38)-3),LEFT(IJ38,FIND("(",IJ38)-2)))</f>
        <v/>
      </c>
      <c r="ID38" s="133" t="str">
        <f>IF(IJ38="","",MID(IJ38,FIND("(",IJ38)+1,4))</f>
        <v/>
      </c>
      <c r="IE38" s="134" t="str">
        <f>IF(ISNUMBER(SEARCH("*female*",IJ38)),"female",IF(ISNUMBER(SEARCH("*male*",IJ38)),"male",""))</f>
        <v/>
      </c>
      <c r="IF38" s="135" t="str">
        <f>IF(IJ38="","",IF(ISERROR(MID(IJ38,FIND("male,",IJ38)+6,(FIND(")",IJ38)-(FIND("male,",IJ38)+6))))=TRUE,"missing/error",MID(IJ38,FIND("male,",IJ38)+6,(FIND(")",IJ38)-(FIND("male,",IJ38)+6)))))</f>
        <v/>
      </c>
      <c r="IG38" s="136" t="str">
        <f>IF(IC38="","",(MID(IC38,(SEARCH("^^",SUBSTITUTE(IC38," ","^^",LEN(IC38)-LEN(SUBSTITUTE(IC38," ","")))))+1,99)&amp;"_"&amp;LEFT(IC38,FIND(" ",IC38)-1)&amp;"_"&amp;ID38))</f>
        <v/>
      </c>
      <c r="IH38" s="76"/>
      <c r="II38" s="127"/>
      <c r="IJ38" s="127"/>
      <c r="IK38" s="128" t="str">
        <f>IF(IO38="","",IK$3)</f>
        <v/>
      </c>
      <c r="IL38" s="129" t="str">
        <f>IF(IO38="","",IK$1)</f>
        <v/>
      </c>
      <c r="IM38" s="130" t="str">
        <f>IF(IO38="","",IK$2)</f>
        <v/>
      </c>
      <c r="IN38" s="130" t="str">
        <f>IF(IO38="","",IK$3)</f>
        <v/>
      </c>
      <c r="IO38" s="132" t="str">
        <f>IF(IV38="","",IF(ISNUMBER(SEARCH(":",IV38)),MID(IV38,FIND(":",IV38)+2,FIND("(",IV38)-FIND(":",IV38)-3),LEFT(IV38,FIND("(",IV38)-2)))</f>
        <v/>
      </c>
      <c r="IP38" s="133" t="str">
        <f>IF(IV38="","",MID(IV38,FIND("(",IV38)+1,4))</f>
        <v/>
      </c>
      <c r="IQ38" s="134" t="str">
        <f>IF(ISNUMBER(SEARCH("*female*",IV38)),"female",IF(ISNUMBER(SEARCH("*male*",IV38)),"male",""))</f>
        <v/>
      </c>
      <c r="IR38" s="135" t="str">
        <f>IF(IV38="","",IF(ISERROR(MID(IV38,FIND("male,",IV38)+6,(FIND(")",IV38)-(FIND("male,",IV38)+6))))=TRUE,"missing/error",MID(IV38,FIND("male,",IV38)+6,(FIND(")",IV38)-(FIND("male,",IV38)+6)))))</f>
        <v/>
      </c>
      <c r="IS38" s="136" t="str">
        <f>IF(IO38="","",(MID(IO38,(SEARCH("^^",SUBSTITUTE(IO38," ","^^",LEN(IO38)-LEN(SUBSTITUTE(IO38," ","")))))+1,99)&amp;"_"&amp;LEFT(IO38,FIND(" ",IO38)-1)&amp;"_"&amp;IP38))</f>
        <v/>
      </c>
      <c r="IT38" s="76"/>
      <c r="IU38" s="127"/>
      <c r="IV38" s="127"/>
      <c r="IW38" s="128" t="str">
        <f>IF(JA38="","",IW$3)</f>
        <v/>
      </c>
      <c r="IX38" s="129" t="str">
        <f>IF(JA38="","",IW$1)</f>
        <v/>
      </c>
      <c r="IY38" s="130" t="str">
        <f>IF(JA38="","",IW$2)</f>
        <v/>
      </c>
      <c r="IZ38" s="130" t="str">
        <f>IF(JA38="","",IW$3)</f>
        <v/>
      </c>
      <c r="JA38" s="132" t="str">
        <f>IF(JH38="","",IF(ISNUMBER(SEARCH(":",JH38)),MID(JH38,FIND(":",JH38)+2,FIND("(",JH38)-FIND(":",JH38)-3),LEFT(JH38,FIND("(",JH38)-2)))</f>
        <v/>
      </c>
      <c r="JB38" s="133" t="str">
        <f>IF(JH38="","",MID(JH38,FIND("(",JH38)+1,4))</f>
        <v/>
      </c>
      <c r="JC38" s="134" t="str">
        <f>IF(ISNUMBER(SEARCH("*female*",JH38)),"female",IF(ISNUMBER(SEARCH("*male*",JH38)),"male",""))</f>
        <v/>
      </c>
      <c r="JD38" s="135" t="str">
        <f>IF(JH38="","",IF(ISERROR(MID(JH38,FIND("male,",JH38)+6,(FIND(")",JH38)-(FIND("male,",JH38)+6))))=TRUE,"missing/error",MID(JH38,FIND("male,",JH38)+6,(FIND(")",JH38)-(FIND("male,",JH38)+6)))))</f>
        <v/>
      </c>
      <c r="JE38" s="136" t="str">
        <f>IF(JA38="","",(MID(JA38,(SEARCH("^^",SUBSTITUTE(JA38," ","^^",LEN(JA38)-LEN(SUBSTITUTE(JA38," ","")))))+1,99)&amp;"_"&amp;LEFT(JA38,FIND(" ",JA38)-1)&amp;"_"&amp;JB38))</f>
        <v/>
      </c>
      <c r="JF38" s="76"/>
      <c r="JG38" s="127"/>
      <c r="JH38" s="127"/>
      <c r="JI38" s="128" t="str">
        <f>IF(JM38="","",JI$3)</f>
        <v/>
      </c>
      <c r="JJ38" s="129" t="str">
        <f>IF(JM38="","",JI$1)</f>
        <v/>
      </c>
      <c r="JK38" s="130" t="str">
        <f>IF(JM38="","",JI$2)</f>
        <v/>
      </c>
      <c r="JL38" s="130" t="str">
        <f>IF(JM38="","",JI$3)</f>
        <v/>
      </c>
      <c r="JM38" s="132" t="str">
        <f>IF(JT38="","",IF(ISNUMBER(SEARCH(":",JT38)),MID(JT38,FIND(":",JT38)+2,FIND("(",JT38)-FIND(":",JT38)-3),LEFT(JT38,FIND("(",JT38)-2)))</f>
        <v/>
      </c>
      <c r="JN38" s="133" t="str">
        <f>IF(JT38="","",MID(JT38,FIND("(",JT38)+1,4))</f>
        <v/>
      </c>
      <c r="JO38" s="134" t="str">
        <f>IF(ISNUMBER(SEARCH("*female*",JT38)),"female",IF(ISNUMBER(SEARCH("*male*",JT38)),"male",""))</f>
        <v/>
      </c>
      <c r="JP38" s="135" t="str">
        <f>IF(JT38="","",IF(ISERROR(MID(JT38,FIND("male,",JT38)+6,(FIND(")",JT38)-(FIND("male,",JT38)+6))))=TRUE,"missing/error",MID(JT38,FIND("male,",JT38)+6,(FIND(")",JT38)-(FIND("male,",JT38)+6)))))</f>
        <v/>
      </c>
      <c r="JQ38" s="136" t="str">
        <f>IF(JM38="","",(MID(JM38,(SEARCH("^^",SUBSTITUTE(JM38," ","^^",LEN(JM38)-LEN(SUBSTITUTE(JM38," ","")))))+1,99)&amp;"_"&amp;LEFT(JM38,FIND(" ",JM38)-1)&amp;"_"&amp;JN38))</f>
        <v/>
      </c>
      <c r="JR38" s="76"/>
      <c r="JS38" s="127"/>
      <c r="JT38" s="127"/>
      <c r="JU38" s="128" t="str">
        <f>IF(JY38="","",JU$3)</f>
        <v/>
      </c>
      <c r="JV38" s="129" t="str">
        <f>IF(JY38="","",JU$1)</f>
        <v/>
      </c>
      <c r="JW38" s="130" t="str">
        <f>IF(JY38="","",JU$2)</f>
        <v/>
      </c>
      <c r="JX38" s="130" t="str">
        <f>IF(JY38="","",JU$3)</f>
        <v/>
      </c>
      <c r="JY38" s="132" t="str">
        <f>IF(KF38="","",IF(ISNUMBER(SEARCH(":",KF38)),MID(KF38,FIND(":",KF38)+2,FIND("(",KF38)-FIND(":",KF38)-3),LEFT(KF38,FIND("(",KF38)-2)))</f>
        <v/>
      </c>
      <c r="JZ38" s="133" t="str">
        <f>IF(KF38="","",MID(KF38,FIND("(",KF38)+1,4))</f>
        <v/>
      </c>
      <c r="KA38" s="134" t="str">
        <f>IF(ISNUMBER(SEARCH("*female*",KF38)),"female",IF(ISNUMBER(SEARCH("*male*",KF38)),"male",""))</f>
        <v/>
      </c>
      <c r="KB38" s="135" t="str">
        <f>IF(KF38="","",IF(ISERROR(MID(KF38,FIND("male,",KF38)+6,(FIND(")",KF38)-(FIND("male,",KF38)+6))))=TRUE,"missing/error",MID(KF38,FIND("male,",KF38)+6,(FIND(")",KF38)-(FIND("male,",KF38)+6)))))</f>
        <v/>
      </c>
      <c r="KC38" s="136" t="str">
        <f>IF(JY38="","",(MID(JY38,(SEARCH("^^",SUBSTITUTE(JY38," ","^^",LEN(JY38)-LEN(SUBSTITUTE(JY38," ","")))))+1,99)&amp;"_"&amp;LEFT(JY38,FIND(" ",JY38)-1)&amp;"_"&amp;JZ38))</f>
        <v/>
      </c>
      <c r="KD38" s="76"/>
      <c r="KE38" s="127"/>
      <c r="KF38" s="127"/>
    </row>
    <row r="39" spans="1:292" ht="13.5" customHeight="1">
      <c r="A39" s="84"/>
      <c r="B39" s="127" t="s">
        <v>723</v>
      </c>
      <c r="C39" s="76" t="s">
        <v>665</v>
      </c>
      <c r="D39" s="219" t="s">
        <v>724</v>
      </c>
      <c r="E39" s="128"/>
      <c r="F39" s="129"/>
      <c r="G39" s="130"/>
      <c r="H39" s="130"/>
      <c r="I39" s="132"/>
      <c r="J39" s="133"/>
      <c r="K39" s="134"/>
      <c r="L39" s="135"/>
      <c r="M39" s="136"/>
      <c r="O39" s="127"/>
      <c r="P39" s="219"/>
      <c r="Q39" s="128"/>
      <c r="R39" s="129"/>
      <c r="S39" s="130"/>
      <c r="T39" s="130"/>
      <c r="U39" s="132"/>
      <c r="V39" s="133"/>
      <c r="W39" s="134"/>
      <c r="X39" s="135"/>
      <c r="Y39" s="136"/>
      <c r="AA39" s="127"/>
      <c r="AB39" s="127"/>
      <c r="AC39" s="128" t="str">
        <f>IF(AG39="","",AC$3)</f>
        <v/>
      </c>
      <c r="AD39" s="129" t="str">
        <f>IF(AG39="","",AC$1)</f>
        <v/>
      </c>
      <c r="AE39" s="130" t="str">
        <f>IF(AG39="","",AC$2)</f>
        <v/>
      </c>
      <c r="AF39" s="130" t="str">
        <f>IF(AG39="","",AC$3)</f>
        <v/>
      </c>
      <c r="AG39" s="132" t="str">
        <f>IF(AN39="","",IF(ISNUMBER(SEARCH(":",AN39)),MID(AN39,FIND(":",AN39)+2,FIND("(",AN39)-FIND(":",AN39)-3),LEFT(AN39,FIND("(",AN39)-2)))</f>
        <v/>
      </c>
      <c r="AH39" s="133" t="str">
        <f>IF(AN39="","",MID(AN39,FIND("(",AN39)+1,4))</f>
        <v/>
      </c>
      <c r="AI39" s="134" t="str">
        <f>IF(ISNUMBER(SEARCH("*female*",AN39)),"female",IF(ISNUMBER(SEARCH("*male*",AN39)),"male",""))</f>
        <v/>
      </c>
      <c r="AJ39" s="135" t="str">
        <f>IF(AN39="","",IF(ISERROR(MID(AN39,FIND("male,",AN39)+6,(FIND(")",AN39)-(FIND("male,",AN39)+6))))=TRUE,"missing/error",MID(AN39,FIND("male,",AN39)+6,(FIND(")",AN39)-(FIND("male,",AN39)+6)))))</f>
        <v/>
      </c>
      <c r="AK39" s="136" t="str">
        <f>IF(AG39="","",(MID(AG39,(SEARCH("^^",SUBSTITUTE(AG39," ","^^",LEN(AG39)-LEN(SUBSTITUTE(AG39," ","")))))+1,99)&amp;"_"&amp;LEFT(AG39,FIND(" ",AG39)-1)&amp;"_"&amp;AH39))</f>
        <v/>
      </c>
      <c r="AM39" s="127"/>
      <c r="AN39" s="127"/>
      <c r="AO39" s="128"/>
      <c r="AP39" s="129"/>
      <c r="AQ39" s="130"/>
      <c r="AR39" s="130"/>
      <c r="AS39" s="132"/>
      <c r="AT39" s="133"/>
      <c r="AU39" s="134"/>
      <c r="AV39" s="135"/>
      <c r="AW39" s="136"/>
      <c r="AX39" s="76"/>
      <c r="AY39" s="127"/>
      <c r="AZ39" s="127"/>
      <c r="BA39" s="128"/>
      <c r="BB39" s="129"/>
      <c r="BC39" s="130"/>
      <c r="BD39" s="130"/>
      <c r="BE39" s="132"/>
      <c r="BF39" s="133"/>
      <c r="BG39" s="134"/>
      <c r="BH39" s="135"/>
      <c r="BI39" s="136"/>
      <c r="BJ39" s="76"/>
      <c r="BK39" s="127"/>
      <c r="BL39" s="127"/>
      <c r="BM39" s="128"/>
      <c r="BN39" s="129"/>
      <c r="BO39" s="130"/>
      <c r="BP39" s="130"/>
      <c r="BQ39" s="132"/>
      <c r="BR39" s="133"/>
      <c r="BS39" s="134"/>
      <c r="BT39" s="135"/>
      <c r="BU39" s="136"/>
      <c r="BV39" s="76"/>
      <c r="BW39" s="127"/>
      <c r="BX39" s="127"/>
      <c r="BY39" s="128"/>
      <c r="BZ39" s="129"/>
      <c r="CA39" s="130"/>
      <c r="CB39" s="130"/>
      <c r="CC39" s="132"/>
      <c r="CD39" s="133"/>
      <c r="CE39" s="134"/>
      <c r="CF39" s="135"/>
      <c r="CG39" s="136"/>
      <c r="CH39" s="76"/>
      <c r="CI39" s="127"/>
      <c r="CJ39" s="127"/>
      <c r="CK39" s="128"/>
      <c r="CL39" s="129"/>
      <c r="CM39" s="130"/>
      <c r="CN39" s="130"/>
      <c r="CO39" s="132"/>
      <c r="CP39" s="133"/>
      <c r="CQ39" s="134"/>
      <c r="CR39" s="135"/>
      <c r="CS39" s="136"/>
      <c r="CT39" s="76"/>
      <c r="CU39" s="127"/>
      <c r="CV39" s="127"/>
      <c r="CW39" s="128"/>
      <c r="CX39" s="129"/>
      <c r="CY39" s="130"/>
      <c r="CZ39" s="130"/>
      <c r="DA39" s="132"/>
      <c r="DB39" s="133"/>
      <c r="DC39" s="134"/>
      <c r="DD39" s="135"/>
      <c r="DE39" s="136"/>
      <c r="DF39" s="76"/>
      <c r="DG39" s="127"/>
      <c r="DH39" s="127"/>
      <c r="DI39" s="128"/>
      <c r="DJ39" s="129"/>
      <c r="DK39" s="130"/>
      <c r="DL39" s="130"/>
      <c r="DM39" s="132"/>
      <c r="DN39" s="133"/>
      <c r="DO39" s="134"/>
      <c r="DP39" s="135"/>
      <c r="DQ39" s="136"/>
      <c r="DR39" s="76"/>
      <c r="DS39" s="127"/>
      <c r="DT39" s="127"/>
      <c r="DU39" s="128"/>
      <c r="DV39" s="129"/>
      <c r="DW39" s="130"/>
      <c r="DX39" s="130"/>
      <c r="DY39" s="132"/>
      <c r="DZ39" s="133"/>
      <c r="EA39" s="134"/>
      <c r="EB39" s="135"/>
      <c r="EC39" s="136"/>
      <c r="ED39" s="76"/>
      <c r="EE39" s="127"/>
      <c r="EF39" s="127"/>
      <c r="EG39" s="128"/>
      <c r="EH39" s="129"/>
      <c r="EI39" s="130"/>
      <c r="EJ39" s="130"/>
      <c r="EK39" s="132"/>
      <c r="EL39" s="133"/>
      <c r="EM39" s="134"/>
      <c r="EN39" s="135"/>
      <c r="EO39" s="136"/>
      <c r="EP39" s="76"/>
      <c r="EQ39" s="127"/>
      <c r="ER39" s="127"/>
      <c r="ES39" s="128"/>
      <c r="ET39" s="129"/>
      <c r="EU39" s="130"/>
      <c r="EV39" s="130"/>
      <c r="EW39" s="132"/>
      <c r="EX39" s="133"/>
      <c r="EY39" s="134"/>
      <c r="EZ39" s="135"/>
      <c r="FA39" s="136"/>
      <c r="FB39" s="76"/>
      <c r="FC39" s="127"/>
      <c r="FD39" s="127"/>
      <c r="FE39" s="128"/>
      <c r="FF39" s="129"/>
      <c r="FG39" s="130"/>
      <c r="FH39" s="130"/>
      <c r="FI39" s="132"/>
      <c r="FJ39" s="133"/>
      <c r="FK39" s="134"/>
      <c r="FL39" s="135"/>
      <c r="FM39" s="136"/>
      <c r="FN39" s="76"/>
      <c r="FO39" s="127"/>
      <c r="FP39" s="127"/>
      <c r="FQ39" s="128"/>
      <c r="FR39" s="129"/>
      <c r="FS39" s="130"/>
      <c r="FT39" s="130"/>
      <c r="FU39" s="132"/>
      <c r="FV39" s="133"/>
      <c r="FW39" s="134"/>
      <c r="FX39" s="135"/>
      <c r="FY39" s="136"/>
      <c r="FZ39" s="76"/>
      <c r="GA39" s="127"/>
      <c r="GB39" s="127"/>
      <c r="GC39" s="128"/>
      <c r="GD39" s="129"/>
      <c r="GE39" s="130"/>
      <c r="GF39" s="130"/>
      <c r="GG39" s="132"/>
      <c r="GH39" s="133"/>
      <c r="GI39" s="134"/>
      <c r="GJ39" s="135"/>
      <c r="GK39" s="136"/>
      <c r="GL39" s="76"/>
      <c r="GM39" s="127"/>
      <c r="GN39" s="127"/>
      <c r="GO39" s="128"/>
      <c r="GP39" s="129"/>
      <c r="GQ39" s="130"/>
      <c r="GR39" s="130"/>
      <c r="GS39" s="132"/>
      <c r="GT39" s="133"/>
      <c r="GU39" s="134"/>
      <c r="GV39" s="135"/>
      <c r="GW39" s="136"/>
      <c r="GX39" s="76"/>
      <c r="GY39" s="127"/>
      <c r="GZ39" s="127"/>
      <c r="HA39" s="128"/>
      <c r="HB39" s="129"/>
      <c r="HC39" s="130"/>
      <c r="HD39" s="130"/>
      <c r="HE39" s="132"/>
      <c r="HF39" s="133"/>
      <c r="HG39" s="134"/>
      <c r="HH39" s="135"/>
      <c r="HI39" s="136"/>
      <c r="HJ39" s="76"/>
      <c r="HK39" s="127"/>
      <c r="HL39" s="127"/>
      <c r="HM39" s="128"/>
      <c r="HN39" s="129"/>
      <c r="HO39" s="130"/>
      <c r="HP39" s="130"/>
      <c r="HQ39" s="132"/>
      <c r="HR39" s="133"/>
      <c r="HS39" s="134"/>
      <c r="HT39" s="135"/>
      <c r="HU39" s="136"/>
      <c r="HV39" s="76"/>
      <c r="HW39" s="127"/>
      <c r="HX39" s="127"/>
      <c r="HY39" s="128"/>
      <c r="HZ39" s="129"/>
      <c r="IA39" s="130"/>
      <c r="IB39" s="130"/>
      <c r="IC39" s="132"/>
      <c r="ID39" s="133"/>
      <c r="IE39" s="134"/>
      <c r="IF39" s="135"/>
      <c r="IG39" s="136"/>
      <c r="IH39" s="76"/>
      <c r="II39" s="127"/>
      <c r="IJ39" s="127"/>
      <c r="IK39" s="128"/>
      <c r="IL39" s="129"/>
      <c r="IM39" s="130"/>
      <c r="IN39" s="130"/>
      <c r="IO39" s="132"/>
      <c r="IP39" s="133"/>
      <c r="IQ39" s="134"/>
      <c r="IR39" s="135"/>
      <c r="IS39" s="136"/>
      <c r="IT39" s="76"/>
      <c r="IU39" s="127"/>
      <c r="IV39" s="127"/>
      <c r="IW39" s="128"/>
      <c r="IX39" s="129"/>
      <c r="IY39" s="130"/>
      <c r="IZ39" s="130"/>
      <c r="JA39" s="132"/>
      <c r="JB39" s="133"/>
      <c r="JC39" s="134"/>
      <c r="JD39" s="135"/>
      <c r="JE39" s="136"/>
      <c r="JF39" s="76"/>
      <c r="JG39" s="127"/>
      <c r="JH39" s="127"/>
      <c r="JI39" s="128"/>
      <c r="JJ39" s="129"/>
      <c r="JK39" s="130"/>
      <c r="JL39" s="130"/>
      <c r="JM39" s="132"/>
      <c r="JN39" s="133"/>
      <c r="JO39" s="134"/>
      <c r="JP39" s="135"/>
      <c r="JQ39" s="136"/>
      <c r="JR39" s="76"/>
      <c r="JS39" s="127"/>
      <c r="JT39" s="127"/>
      <c r="JU39" s="128"/>
      <c r="JV39" s="129"/>
      <c r="JW39" s="130"/>
      <c r="JX39" s="130"/>
      <c r="JY39" s="132"/>
      <c r="JZ39" s="133"/>
      <c r="KA39" s="134"/>
      <c r="KB39" s="135"/>
      <c r="KC39" s="136"/>
      <c r="KD39" s="76"/>
      <c r="KE39" s="127"/>
      <c r="KF39" s="127"/>
    </row>
    <row r="40" spans="1:292" ht="13.5" customHeight="1">
      <c r="A40" s="84"/>
      <c r="B40" s="127" t="s">
        <v>666</v>
      </c>
      <c r="C40" s="76" t="s">
        <v>667</v>
      </c>
      <c r="D40" s="219" t="s">
        <v>722</v>
      </c>
      <c r="E40" s="128" t="str">
        <f>IF(I40="","",E$3)</f>
        <v/>
      </c>
      <c r="F40" s="129" t="str">
        <f>IF(I40="","",E$1)</f>
        <v/>
      </c>
      <c r="G40" s="130" t="str">
        <f>IF(I40="","",E$2)</f>
        <v/>
      </c>
      <c r="H40" s="130" t="str">
        <f>IF(I40="","",E$3)</f>
        <v/>
      </c>
      <c r="I40" s="132" t="str">
        <f>IF(P40="","",IF(ISNUMBER(SEARCH(":",P40)),MID(P40,FIND(":",P40)+2,FIND("(",P40)-FIND(":",P40)-3),LEFT(P40,FIND("(",P40)-2)))</f>
        <v/>
      </c>
      <c r="J40" s="133" t="str">
        <f>IF(P40="","",MID(P40,FIND("(",P40)+1,4))</f>
        <v/>
      </c>
      <c r="K40" s="134" t="str">
        <f>IF(ISNUMBER(SEARCH("*female*",P40)),"female",IF(ISNUMBER(SEARCH("*male*",P40)),"male",""))</f>
        <v/>
      </c>
      <c r="L40" s="135" t="str">
        <f>IF(P40="","",IF(ISERROR(MID(P40,FIND("male,",P40)+6,(FIND(")",P40)-(FIND("male,",P40)+6))))=TRUE,"missing/error",MID(P40,FIND("male,",P40)+6,(FIND(")",P40)-(FIND("male,",P40)+6)))))</f>
        <v/>
      </c>
      <c r="M40" s="136" t="str">
        <f>IF(I40="","",(MID(I40,(SEARCH("^^",SUBSTITUTE(I40," ","^^",LEN(I40)-LEN(SUBSTITUTE(I40," ","")))))+1,99)&amp;"_"&amp;LEFT(I40,FIND(" ",I40)-1)&amp;"_"&amp;J40))</f>
        <v/>
      </c>
      <c r="O40" s="127"/>
      <c r="P40" s="219"/>
      <c r="Q40" s="128" t="str">
        <f>IF(U40="","",Q$3)</f>
        <v/>
      </c>
      <c r="R40" s="129" t="str">
        <f>IF(U40="","",Q$1)</f>
        <v/>
      </c>
      <c r="S40" s="130" t="str">
        <f>IF(U40="","",Q$2)</f>
        <v/>
      </c>
      <c r="T40" s="130" t="str">
        <f>IF(U40="","",Q$3)</f>
        <v/>
      </c>
      <c r="U40" s="132" t="str">
        <f>IF(AB40="","",IF(ISNUMBER(SEARCH(":",AB40)),MID(AB40,FIND(":",AB40)+2,FIND("(",AB40)-FIND(":",AB40)-3),LEFT(AB40,FIND("(",AB40)-2)))</f>
        <v/>
      </c>
      <c r="V40" s="133" t="str">
        <f>IF(AB40="","",MID(AB40,FIND("(",AB40)+1,4))</f>
        <v/>
      </c>
      <c r="W40" s="134" t="str">
        <f>IF(ISNUMBER(SEARCH("*female*",AB40)),"female",IF(ISNUMBER(SEARCH("*male*",AB40)),"male",""))</f>
        <v/>
      </c>
      <c r="X40" s="135" t="s">
        <v>287</v>
      </c>
      <c r="Y40" s="136" t="str">
        <f>IF(U40="","",(MID(U40,(SEARCH("^^",SUBSTITUTE(U40," ","^^",LEN(U40)-LEN(SUBSTITUTE(U40," ","")))))+1,99)&amp;"_"&amp;LEFT(U40,FIND(" ",U40)-1)&amp;"_"&amp;V40))</f>
        <v/>
      </c>
      <c r="AA40" s="127"/>
      <c r="AB40" s="145"/>
      <c r="AC40" s="128" t="str">
        <f>IF(AG40="","",AC$3)</f>
        <v/>
      </c>
      <c r="AD40" s="129" t="str">
        <f>IF(AG40="","",AC$1)</f>
        <v/>
      </c>
      <c r="AE40" s="130" t="str">
        <f>IF(AG40="","",AC$2)</f>
        <v/>
      </c>
      <c r="AF40" s="130" t="str">
        <f>IF(AG40="","",AC$3)</f>
        <v/>
      </c>
      <c r="AG40" s="132" t="str">
        <f>IF(AN40="","",IF(ISNUMBER(SEARCH(":",AN40)),MID(AN40,FIND(":",AN40)+2,FIND("(",AN40)-FIND(":",AN40)-3),LEFT(AN40,FIND("(",AN40)-2)))</f>
        <v/>
      </c>
      <c r="AH40" s="133" t="str">
        <f>IF(AN40="","",MID(AN40,FIND("(",AN40)+1,4))</f>
        <v/>
      </c>
      <c r="AI40" s="134" t="str">
        <f>IF(ISNUMBER(SEARCH("*female*",AN40)),"female",IF(ISNUMBER(SEARCH("*male*",AN40)),"male",""))</f>
        <v/>
      </c>
      <c r="AJ40" s="135" t="str">
        <f>IF(AN40="","",IF(ISERROR(MID(AN40,FIND("male,",AN40)+6,(FIND(")",AN40)-(FIND("male,",AN40)+6))))=TRUE,"missing/error",MID(AN40,FIND("male,",AN40)+6,(FIND(")",AN40)-(FIND("male,",AN40)+6)))))</f>
        <v/>
      </c>
      <c r="AK40" s="136" t="str">
        <f>IF(AG40="","",(MID(AG40,(SEARCH("^^",SUBSTITUTE(AG40," ","^^",LEN(AG40)-LEN(SUBSTITUTE(AG40," ","")))))+1,99)&amp;"_"&amp;LEFT(AG40,FIND(" ",AG40)-1)&amp;"_"&amp;AH40))</f>
        <v/>
      </c>
      <c r="AM40" s="127"/>
      <c r="AN40" s="145"/>
      <c r="AO40" s="128" t="str">
        <f>IF(AS40="","",AO$3)</f>
        <v/>
      </c>
      <c r="AP40" s="129" t="str">
        <f>IF(AS40="","",AO$1)</f>
        <v/>
      </c>
      <c r="AQ40" s="130" t="str">
        <f>IF(AS40="","",AO$2)</f>
        <v/>
      </c>
      <c r="AR40" s="130" t="str">
        <f>IF(AS40="","",AO$3)</f>
        <v/>
      </c>
      <c r="AS40" s="132" t="str">
        <f>IF(AZ40="","",IF(ISNUMBER(SEARCH(":",AZ40)),MID(AZ40,FIND(":",AZ40)+2,FIND("(",AZ40)-FIND(":",AZ40)-3),LEFT(AZ40,FIND("(",AZ40)-2)))</f>
        <v/>
      </c>
      <c r="AT40" s="133" t="str">
        <f>IF(AZ40="","",MID(AZ40,FIND("(",AZ40)+1,4))</f>
        <v/>
      </c>
      <c r="AU40" s="134" t="str">
        <f>IF(ISNUMBER(SEARCH("*female*",AZ40)),"female",IF(ISNUMBER(SEARCH("*male*",AZ40)),"male",""))</f>
        <v/>
      </c>
      <c r="AV40" s="135" t="str">
        <f>IF(AZ40="","",IF(ISERROR(MID(AZ40,FIND("male,",AZ40)+6,(FIND(")",AZ40)-(FIND("male,",AZ40)+6))))=TRUE,"missing/error",MID(AZ40,FIND("male,",AZ40)+6,(FIND(")",AZ40)-(FIND("male,",AZ40)+6)))))</f>
        <v/>
      </c>
      <c r="AW40" s="136" t="str">
        <f>IF(AS40="","",(MID(AS40,(SEARCH("^^",SUBSTITUTE(AS40," ","^^",LEN(AS40)-LEN(SUBSTITUTE(AS40," ","")))))+1,99)&amp;"_"&amp;LEFT(AS40,FIND(" ",AS40)-1)&amp;"_"&amp;AT40))</f>
        <v/>
      </c>
      <c r="AX40" s="76"/>
      <c r="AY40" s="127"/>
      <c r="AZ40" s="145"/>
      <c r="BA40" s="128" t="str">
        <f>IF(BE40="","",BA$3)</f>
        <v/>
      </c>
      <c r="BB40" s="129" t="str">
        <f>IF(BE40="","",BA$1)</f>
        <v/>
      </c>
      <c r="BC40" s="130" t="str">
        <f>IF(BE40="","",BA$2)</f>
        <v/>
      </c>
      <c r="BD40" s="130" t="str">
        <f>IF(BE40="","",BA$3)</f>
        <v/>
      </c>
      <c r="BE40" s="132" t="str">
        <f>IF(BL40="","",IF(ISNUMBER(SEARCH(":",BL40)),MID(BL40,FIND(":",BL40)+2,FIND("(",BL40)-FIND(":",BL40)-3),LEFT(BL40,FIND("(",BL40)-2)))</f>
        <v/>
      </c>
      <c r="BF40" s="133" t="str">
        <f>IF(BL40="","",MID(BL40,FIND("(",BL40)+1,4))</f>
        <v/>
      </c>
      <c r="BG40" s="134" t="str">
        <f>IF(ISNUMBER(SEARCH("*female*",BL40)),"female",IF(ISNUMBER(SEARCH("*male*",BL40)),"male",""))</f>
        <v/>
      </c>
      <c r="BH40" s="135" t="str">
        <f>IF(BL40="","",IF(ISERROR(MID(BL40,FIND("male,",BL40)+6,(FIND(")",BL40)-(FIND("male,",BL40)+6))))=TRUE,"missing/error",MID(BL40,FIND("male,",BL40)+6,(FIND(")",BL40)-(FIND("male,",BL40)+6)))))</f>
        <v/>
      </c>
      <c r="BI40" s="136" t="str">
        <f>IF(BE40="","",(MID(BE40,(SEARCH("^^",SUBSTITUTE(BE40," ","^^",LEN(BE40)-LEN(SUBSTITUTE(BE40," ","")))))+1,99)&amp;"_"&amp;LEFT(BE40,FIND(" ",BE40)-1)&amp;"_"&amp;BF40))</f>
        <v/>
      </c>
      <c r="BJ40" s="76"/>
      <c r="BK40" s="127"/>
      <c r="BL40" s="145"/>
      <c r="BM40" s="128" t="str">
        <f>IF(BQ40="","",BM$3)</f>
        <v/>
      </c>
      <c r="BN40" s="129" t="str">
        <f>IF(BQ40="","",BM$1)</f>
        <v/>
      </c>
      <c r="BO40" s="130" t="str">
        <f>IF(BQ40="","",BM$2)</f>
        <v/>
      </c>
      <c r="BP40" s="130" t="str">
        <f>IF(BQ40="","",BM$3)</f>
        <v/>
      </c>
      <c r="BQ40" s="132" t="str">
        <f>IF(BX40="","",IF(ISNUMBER(SEARCH(":",BX40)),MID(BX40,FIND(":",BX40)+2,FIND("(",BX40)-FIND(":",BX40)-3),LEFT(BX40,FIND("(",BX40)-2)))</f>
        <v/>
      </c>
      <c r="BR40" s="133" t="str">
        <f>IF(BX40="","",MID(BX40,FIND("(",BX40)+1,4))</f>
        <v/>
      </c>
      <c r="BS40" s="134" t="str">
        <f>IF(ISNUMBER(SEARCH("*female*",BX40)),"female",IF(ISNUMBER(SEARCH("*male*",BX40)),"male",""))</f>
        <v/>
      </c>
      <c r="BT40" s="135" t="str">
        <f>IF(BX40="","",IF(ISERROR(MID(BX40,FIND("male,",BX40)+6,(FIND(")",BX40)-(FIND("male,",BX40)+6))))=TRUE,"missing/error",MID(BX40,FIND("male,",BX40)+6,(FIND(")",BX40)-(FIND("male,",BX40)+6)))))</f>
        <v/>
      </c>
      <c r="BU40" s="136" t="str">
        <f>IF(BQ40="","",(MID(BQ40,(SEARCH("^^",SUBSTITUTE(BQ40," ","^^",LEN(BQ40)-LEN(SUBSTITUTE(BQ40," ","")))))+1,99)&amp;"_"&amp;LEFT(BQ40,FIND(" ",BQ40)-1)&amp;"_"&amp;BR40))</f>
        <v/>
      </c>
      <c r="BV40" s="76"/>
      <c r="BW40" s="127"/>
      <c r="BX40" s="145"/>
      <c r="BY40" s="128" t="str">
        <f>IF(CC40="","",BY$3)</f>
        <v/>
      </c>
      <c r="BZ40" s="129" t="str">
        <f>IF(CC40="","",BY$1)</f>
        <v/>
      </c>
      <c r="CA40" s="130" t="str">
        <f>IF(CC40="","",BY$2)</f>
        <v/>
      </c>
      <c r="CB40" s="130" t="str">
        <f>IF(CC40="","",BY$3)</f>
        <v/>
      </c>
      <c r="CC40" s="132" t="str">
        <f>IF(CJ40="","",IF(ISNUMBER(SEARCH(":",CJ40)),MID(CJ40,FIND(":",CJ40)+2,FIND("(",CJ40)-FIND(":",CJ40)-3),LEFT(CJ40,FIND("(",CJ40)-2)))</f>
        <v/>
      </c>
      <c r="CD40" s="133" t="str">
        <f>IF(CJ40="","",MID(CJ40,FIND("(",CJ40)+1,4))</f>
        <v/>
      </c>
      <c r="CE40" s="134" t="str">
        <f>IF(ISNUMBER(SEARCH("*female*",CJ40)),"female",IF(ISNUMBER(SEARCH("*male*",CJ40)),"male",""))</f>
        <v/>
      </c>
      <c r="CF40" s="135" t="str">
        <f>IF(CJ40="","",IF(ISERROR(MID(CJ40,FIND("male,",CJ40)+6,(FIND(")",CJ40)-(FIND("male,",CJ40)+6))))=TRUE,"missing/error",MID(CJ40,FIND("male,",CJ40)+6,(FIND(")",CJ40)-(FIND("male,",CJ40)+6)))))</f>
        <v/>
      </c>
      <c r="CG40" s="136" t="str">
        <f>IF(CC40="","",(MID(CC40,(SEARCH("^^",SUBSTITUTE(CC40," ","^^",LEN(CC40)-LEN(SUBSTITUTE(CC40," ","")))))+1,99)&amp;"_"&amp;LEFT(CC40,FIND(" ",CC40)-1)&amp;"_"&amp;CD40))</f>
        <v/>
      </c>
      <c r="CH40" s="76"/>
      <c r="CI40" s="127"/>
      <c r="CJ40" s="145"/>
      <c r="CK40" s="128" t="str">
        <f>IF(CO40="","",CK$3)</f>
        <v/>
      </c>
      <c r="CL40" s="129" t="str">
        <f>IF(CO40="","",CK$1)</f>
        <v/>
      </c>
      <c r="CM40" s="130" t="str">
        <f>IF(CO40="","",CK$2)</f>
        <v/>
      </c>
      <c r="CN40" s="130" t="str">
        <f>IF(CO40="","",CK$3)</f>
        <v/>
      </c>
      <c r="CO40" s="132" t="str">
        <f>IF(CV40="","",IF(ISNUMBER(SEARCH(":",CV40)),MID(CV40,FIND(":",CV40)+2,FIND("(",CV40)-FIND(":",CV40)-3),LEFT(CV40,FIND("(",CV40)-2)))</f>
        <v/>
      </c>
      <c r="CP40" s="133" t="str">
        <f>IF(CV40="","",MID(CV40,FIND("(",CV40)+1,4))</f>
        <v/>
      </c>
      <c r="CQ40" s="134" t="str">
        <f>IF(ISNUMBER(SEARCH("*female*",CV40)),"female",IF(ISNUMBER(SEARCH("*male*",CV40)),"male",""))</f>
        <v/>
      </c>
      <c r="CR40" s="135" t="str">
        <f>IF(CV40="","",IF(ISERROR(MID(CV40,FIND("male,",CV40)+6,(FIND(")",CV40)-(FIND("male,",CV40)+6))))=TRUE,"missing/error",MID(CV40,FIND("male,",CV40)+6,(FIND(")",CV40)-(FIND("male,",CV40)+6)))))</f>
        <v/>
      </c>
      <c r="CS40" s="136" t="str">
        <f>IF(CO40="","",(MID(CO40,(SEARCH("^^",SUBSTITUTE(CO40," ","^^",LEN(CO40)-LEN(SUBSTITUTE(CO40," ","")))))+1,99)&amp;"_"&amp;LEFT(CO40,FIND(" ",CO40)-1)&amp;"_"&amp;CP40))</f>
        <v/>
      </c>
      <c r="CT40" s="76"/>
      <c r="CU40" s="127"/>
      <c r="CV40" s="145"/>
      <c r="CW40" s="128" t="str">
        <f>IF(DA40="","",CW$3)</f>
        <v/>
      </c>
      <c r="CX40" s="129" t="str">
        <f>IF(DA40="","",CW$1)</f>
        <v/>
      </c>
      <c r="CY40" s="130" t="str">
        <f>IF(DA40="","",CW$2)</f>
        <v/>
      </c>
      <c r="CZ40" s="130" t="str">
        <f>IF(DA40="","",CW$3)</f>
        <v/>
      </c>
      <c r="DA40" s="132" t="str">
        <f>IF(DH40="","",IF(ISNUMBER(SEARCH(":",DH40)),MID(DH40,FIND(":",DH40)+2,FIND("(",DH40)-FIND(":",DH40)-3),LEFT(DH40,FIND("(",DH40)-2)))</f>
        <v/>
      </c>
      <c r="DB40" s="133" t="str">
        <f>IF(DH40="","",MID(DH40,FIND("(",DH40)+1,4))</f>
        <v/>
      </c>
      <c r="DC40" s="134" t="str">
        <f>IF(ISNUMBER(SEARCH("*female*",DH40)),"female",IF(ISNUMBER(SEARCH("*male*",DH40)),"male",""))</f>
        <v/>
      </c>
      <c r="DD40" s="135" t="str">
        <f>IF(DH40="","",IF(ISERROR(MID(DH40,FIND("male,",DH40)+6,(FIND(")",DH40)-(FIND("male,",DH40)+6))))=TRUE,"missing/error",MID(DH40,FIND("male,",DH40)+6,(FIND(")",DH40)-(FIND("male,",DH40)+6)))))</f>
        <v/>
      </c>
      <c r="DE40" s="136" t="str">
        <f>IF(DA40="","",(MID(DA40,(SEARCH("^^",SUBSTITUTE(DA40," ","^^",LEN(DA40)-LEN(SUBSTITUTE(DA40," ","")))))+1,99)&amp;"_"&amp;LEFT(DA40,FIND(" ",DA40)-1)&amp;"_"&amp;DB40))</f>
        <v/>
      </c>
      <c r="DF40" s="76"/>
      <c r="DG40" s="127"/>
      <c r="DH40" s="145"/>
      <c r="DI40" s="128" t="str">
        <f>IF(DM40="","",DI$3)</f>
        <v/>
      </c>
      <c r="DJ40" s="129" t="str">
        <f>IF(DM40="","",DI$1)</f>
        <v/>
      </c>
      <c r="DK40" s="130" t="str">
        <f>IF(DM40="","",DI$2)</f>
        <v/>
      </c>
      <c r="DL40" s="130" t="str">
        <f>IF(DM40="","",DI$3)</f>
        <v/>
      </c>
      <c r="DM40" s="132" t="str">
        <f>IF(DT40="","",IF(ISNUMBER(SEARCH(":",DT40)),MID(DT40,FIND(":",DT40)+2,FIND("(",DT40)-FIND(":",DT40)-3),LEFT(DT40,FIND("(",DT40)-2)))</f>
        <v/>
      </c>
      <c r="DN40" s="133" t="str">
        <f>IF(DT40="","",MID(DT40,FIND("(",DT40)+1,4))</f>
        <v/>
      </c>
      <c r="DO40" s="134" t="str">
        <f>IF(ISNUMBER(SEARCH("*female*",DT40)),"female",IF(ISNUMBER(SEARCH("*male*",DT40)),"male",""))</f>
        <v/>
      </c>
      <c r="DP40" s="135" t="str">
        <f>IF(DT40="","",IF(ISERROR(MID(DT40,FIND("male,",DT40)+6,(FIND(")",DT40)-(FIND("male,",DT40)+6))))=TRUE,"missing/error",MID(DT40,FIND("male,",DT40)+6,(FIND(")",DT40)-(FIND("male,",DT40)+6)))))</f>
        <v/>
      </c>
      <c r="DQ40" s="136" t="str">
        <f>IF(DM40="","",(MID(DM40,(SEARCH("^^",SUBSTITUTE(DM40," ","^^",LEN(DM40)-LEN(SUBSTITUTE(DM40," ","")))))+1,99)&amp;"_"&amp;LEFT(DM40,FIND(" ",DM40)-1)&amp;"_"&amp;DN40))</f>
        <v/>
      </c>
      <c r="DR40" s="76"/>
      <c r="DS40" s="127"/>
      <c r="DT40" s="145"/>
      <c r="DU40" s="128" t="str">
        <f>IF(DY40="","",DU$3)</f>
        <v/>
      </c>
      <c r="DV40" s="129" t="str">
        <f>IF(DY40="","",DU$1)</f>
        <v/>
      </c>
      <c r="DW40" s="130" t="str">
        <f>IF(DY40="","",DU$2)</f>
        <v/>
      </c>
      <c r="DX40" s="130" t="str">
        <f>IF(DY40="","",DU$3)</f>
        <v/>
      </c>
      <c r="DY40" s="132" t="str">
        <f>IF(EF40="","",IF(ISNUMBER(SEARCH(":",EF40)),MID(EF40,FIND(":",EF40)+2,FIND("(",EF40)-FIND(":",EF40)-3),LEFT(EF40,FIND("(",EF40)-2)))</f>
        <v/>
      </c>
      <c r="DZ40" s="133" t="str">
        <f>IF(EF40="","",MID(EF40,FIND("(",EF40)+1,4))</f>
        <v/>
      </c>
      <c r="EA40" s="134" t="str">
        <f>IF(ISNUMBER(SEARCH("*female*",EF40)),"female",IF(ISNUMBER(SEARCH("*male*",EF40)),"male",""))</f>
        <v/>
      </c>
      <c r="EB40" s="135" t="str">
        <f>IF(EF40="","",IF(ISERROR(MID(EF40,FIND("male,",EF40)+6,(FIND(")",EF40)-(FIND("male,",EF40)+6))))=TRUE,"missing/error",MID(EF40,FIND("male,",EF40)+6,(FIND(")",EF40)-(FIND("male,",EF40)+6)))))</f>
        <v/>
      </c>
      <c r="EC40" s="136" t="str">
        <f>IF(DY40="","",(MID(DY40,(SEARCH("^^",SUBSTITUTE(DY40," ","^^",LEN(DY40)-LEN(SUBSTITUTE(DY40," ","")))))+1,99)&amp;"_"&amp;LEFT(DY40,FIND(" ",DY40)-1)&amp;"_"&amp;DZ40))</f>
        <v/>
      </c>
      <c r="ED40" s="76"/>
      <c r="EE40" s="127"/>
      <c r="EF40" s="145"/>
      <c r="EG40" s="128" t="str">
        <f>IF(EK40="","",EG$3)</f>
        <v/>
      </c>
      <c r="EH40" s="129" t="str">
        <f>IF(EK40="","",EG$1)</f>
        <v/>
      </c>
      <c r="EI40" s="130" t="str">
        <f>IF(EK40="","",EG$2)</f>
        <v/>
      </c>
      <c r="EJ40" s="130" t="str">
        <f>IF(EK40="","",EG$3)</f>
        <v/>
      </c>
      <c r="EK40" s="132" t="str">
        <f>IF(ER40="","",IF(ISNUMBER(SEARCH(":",ER40)),MID(ER40,FIND(":",ER40)+2,FIND("(",ER40)-FIND(":",ER40)-3),LEFT(ER40,FIND("(",ER40)-2)))</f>
        <v/>
      </c>
      <c r="EL40" s="133" t="str">
        <f>IF(ER40="","",MID(ER40,FIND("(",ER40)+1,4))</f>
        <v/>
      </c>
      <c r="EM40" s="134" t="str">
        <f>IF(ISNUMBER(SEARCH("*female*",ER40)),"female",IF(ISNUMBER(SEARCH("*male*",ER40)),"male",""))</f>
        <v/>
      </c>
      <c r="EN40" s="135" t="str">
        <f>IF(ER40="","",IF(ISERROR(MID(ER40,FIND("male,",ER40)+6,(FIND(")",ER40)-(FIND("male,",ER40)+6))))=TRUE,"missing/error",MID(ER40,FIND("male,",ER40)+6,(FIND(")",ER40)-(FIND("male,",ER40)+6)))))</f>
        <v/>
      </c>
      <c r="EO40" s="136" t="str">
        <f>IF(EK40="","",(MID(EK40,(SEARCH("^^",SUBSTITUTE(EK40," ","^^",LEN(EK40)-LEN(SUBSTITUTE(EK40," ","")))))+1,99)&amp;"_"&amp;LEFT(EK40,FIND(" ",EK40)-1)&amp;"_"&amp;EL40))</f>
        <v/>
      </c>
      <c r="EP40" s="76"/>
      <c r="EQ40" s="127"/>
      <c r="ER40" s="145"/>
      <c r="ES40" s="128" t="str">
        <f>IF(EW40="","",ES$3)</f>
        <v/>
      </c>
      <c r="ET40" s="129" t="str">
        <f>IF(EW40="","",ES$1)</f>
        <v/>
      </c>
      <c r="EU40" s="130" t="str">
        <f>IF(EW40="","",ES$2)</f>
        <v/>
      </c>
      <c r="EV40" s="130" t="str">
        <f>IF(EW40="","",ES$3)</f>
        <v/>
      </c>
      <c r="EW40" s="132" t="str">
        <f>IF(FD40="","",IF(ISNUMBER(SEARCH(":",FD40)),MID(FD40,FIND(":",FD40)+2,FIND("(",FD40)-FIND(":",FD40)-3),LEFT(FD40,FIND("(",FD40)-2)))</f>
        <v/>
      </c>
      <c r="EX40" s="133" t="str">
        <f>IF(FD40="","",MID(FD40,FIND("(",FD40)+1,4))</f>
        <v/>
      </c>
      <c r="EY40" s="134" t="str">
        <f>IF(ISNUMBER(SEARCH("*female*",FD40)),"female",IF(ISNUMBER(SEARCH("*male*",FD40)),"male",""))</f>
        <v/>
      </c>
      <c r="EZ40" s="135" t="str">
        <f>IF(FD40="","",IF(ISERROR(MID(FD40,FIND("male,",FD40)+6,(FIND(")",FD40)-(FIND("male,",FD40)+6))))=TRUE,"missing/error",MID(FD40,FIND("male,",FD40)+6,(FIND(")",FD40)-(FIND("male,",FD40)+6)))))</f>
        <v/>
      </c>
      <c r="FA40" s="136" t="str">
        <f>IF(EW40="","",(MID(EW40,(SEARCH("^^",SUBSTITUTE(EW40," ","^^",LEN(EW40)-LEN(SUBSTITUTE(EW40," ","")))))+1,99)&amp;"_"&amp;LEFT(EW40,FIND(" ",EW40)-1)&amp;"_"&amp;EX40))</f>
        <v/>
      </c>
      <c r="FB40" s="76"/>
      <c r="FC40" s="127"/>
      <c r="FD40" s="145"/>
      <c r="FE40" s="128" t="str">
        <f>IF(FI40="","",FE$3)</f>
        <v/>
      </c>
      <c r="FF40" s="129" t="str">
        <f>IF(FI40="","",FE$1)</f>
        <v/>
      </c>
      <c r="FG40" s="130" t="str">
        <f>IF(FI40="","",FE$2)</f>
        <v/>
      </c>
      <c r="FH40" s="130" t="str">
        <f>IF(FI40="","",FE$3)</f>
        <v/>
      </c>
      <c r="FI40" s="132" t="str">
        <f>IF(FP40="","",IF(ISNUMBER(SEARCH(":",FP40)),MID(FP40,FIND(":",FP40)+2,FIND("(",FP40)-FIND(":",FP40)-3),LEFT(FP40,FIND("(",FP40)-2)))</f>
        <v/>
      </c>
      <c r="FJ40" s="133" t="str">
        <f>IF(FP40="","",MID(FP40,FIND("(",FP40)+1,4))</f>
        <v/>
      </c>
      <c r="FK40" s="134" t="str">
        <f>IF(ISNUMBER(SEARCH("*female*",FP40)),"female",IF(ISNUMBER(SEARCH("*male*",FP40)),"male",""))</f>
        <v/>
      </c>
      <c r="FL40" s="135" t="str">
        <f>IF(FP40="","",IF(ISERROR(MID(FP40,FIND("male,",FP40)+6,(FIND(")",FP40)-(FIND("male,",FP40)+6))))=TRUE,"missing/error",MID(FP40,FIND("male,",FP40)+6,(FIND(")",FP40)-(FIND("male,",FP40)+6)))))</f>
        <v/>
      </c>
      <c r="FM40" s="136" t="str">
        <f>IF(FI40="","",(MID(FI40,(SEARCH("^^",SUBSTITUTE(FI40," ","^^",LEN(FI40)-LEN(SUBSTITUTE(FI40," ","")))))+1,99)&amp;"_"&amp;LEFT(FI40,FIND(" ",FI40)-1)&amp;"_"&amp;FJ40))</f>
        <v/>
      </c>
      <c r="FN40" s="76"/>
      <c r="FO40" s="127"/>
      <c r="FP40" s="145"/>
      <c r="FQ40" s="128" t="str">
        <f>IF(FU40="","",#REF!)</f>
        <v/>
      </c>
      <c r="FR40" s="129" t="str">
        <f>IF(FU40="","",FQ$1)</f>
        <v/>
      </c>
      <c r="FS40" s="130" t="str">
        <f>IF(FU40="","",FQ$2)</f>
        <v/>
      </c>
      <c r="FT40" s="130" t="str">
        <f>IF(FU40="","",FQ$3)</f>
        <v/>
      </c>
      <c r="FU40" s="132" t="str">
        <f>IF(GB40="","",IF(ISNUMBER(SEARCH(":",GB40)),MID(GB40,FIND(":",GB40)+2,FIND("(",GB40)-FIND(":",GB40)-3),LEFT(GB40,FIND("(",GB40)-2)))</f>
        <v/>
      </c>
      <c r="FV40" s="133" t="str">
        <f>IF(GB40="","",MID(GB40,FIND("(",GB40)+1,4))</f>
        <v/>
      </c>
      <c r="FW40" s="134" t="str">
        <f>IF(ISNUMBER(SEARCH("*female*",GB40)),"female",IF(ISNUMBER(SEARCH("*male*",GB40)),"male",""))</f>
        <v/>
      </c>
      <c r="FX40" s="135" t="str">
        <f>IF(GB40="","",IF(ISERROR(MID(GB40,FIND("male,",GB40)+6,(FIND(")",GB40)-(FIND("male,",GB40)+6))))=TRUE,"missing/error",MID(GB40,FIND("male,",GB40)+6,(FIND(")",GB40)-(FIND("male,",GB40)+6)))))</f>
        <v/>
      </c>
      <c r="FY40" s="136" t="str">
        <f>IF(FU40="","",(MID(FU40,(SEARCH("^^",SUBSTITUTE(FU40," ","^^",LEN(FU40)-LEN(SUBSTITUTE(FU40," ","")))))+1,99)&amp;"_"&amp;LEFT(FU40,FIND(" ",FU40)-1)&amp;"_"&amp;FV40))</f>
        <v/>
      </c>
      <c r="FZ40" s="76"/>
      <c r="GA40" s="127"/>
      <c r="GB40" s="145"/>
      <c r="GC40" s="128" t="str">
        <f>IF(GG40="","",GC$3)</f>
        <v/>
      </c>
      <c r="GD40" s="129" t="str">
        <f>IF(GG40="","",GC$1)</f>
        <v/>
      </c>
      <c r="GE40" s="130" t="str">
        <f>IF(GG40="","",GC$2)</f>
        <v/>
      </c>
      <c r="GF40" s="130" t="str">
        <f>IF(GG40="","",GC$3)</f>
        <v/>
      </c>
      <c r="GG40" s="132" t="str">
        <f>IF(GN40="","",IF(ISNUMBER(SEARCH(":",GN40)),MID(GN40,FIND(":",GN40)+2,FIND("(",GN40)-FIND(":",GN40)-3),LEFT(GN40,FIND("(",GN40)-2)))</f>
        <v/>
      </c>
      <c r="GH40" s="133" t="str">
        <f>IF(GN40="","",MID(GN40,FIND("(",GN40)+1,4))</f>
        <v/>
      </c>
      <c r="GI40" s="134" t="str">
        <f>IF(ISNUMBER(SEARCH("*female*",GN40)),"female",IF(ISNUMBER(SEARCH("*male*",GN40)),"male",""))</f>
        <v/>
      </c>
      <c r="GJ40" s="135" t="str">
        <f>IF(GN40="","",IF(ISERROR(MID(GN40,FIND("male,",GN40)+6,(FIND(")",GN40)-(FIND("male,",GN40)+6))))=TRUE,"missing/error",MID(GN40,FIND("male,",GN40)+6,(FIND(")",GN40)-(FIND("male,",GN40)+6)))))</f>
        <v/>
      </c>
      <c r="GK40" s="136" t="str">
        <f>IF(GG40="","",(MID(GG40,(SEARCH("^^",SUBSTITUTE(GG40," ","^^",LEN(GG40)-LEN(SUBSTITUTE(GG40," ","")))))+1,99)&amp;"_"&amp;LEFT(GG40,FIND(" ",GG40)-1)&amp;"_"&amp;GH40))</f>
        <v/>
      </c>
      <c r="GL40" s="76"/>
      <c r="GM40" s="127"/>
      <c r="GN40" s="145"/>
      <c r="GO40" s="128" t="str">
        <f>IF(GS40="","",GO$3)</f>
        <v/>
      </c>
      <c r="GP40" s="129" t="str">
        <f>IF(GS40="","",GO$1)</f>
        <v/>
      </c>
      <c r="GQ40" s="130" t="str">
        <f>IF(GS40="","",GO$2)</f>
        <v/>
      </c>
      <c r="GR40" s="130" t="str">
        <f>IF(GS40="","",GO$3)</f>
        <v/>
      </c>
      <c r="GS40" s="132" t="str">
        <f>IF(GZ40="","",IF(ISNUMBER(SEARCH(":",GZ40)),MID(GZ40,FIND(":",GZ40)+2,FIND("(",GZ40)-FIND(":",GZ40)-3),LEFT(GZ40,FIND("(",GZ40)-2)))</f>
        <v/>
      </c>
      <c r="GT40" s="133" t="str">
        <f>IF(GZ40="","",MID(GZ40,FIND("(",GZ40)+1,4))</f>
        <v/>
      </c>
      <c r="GU40" s="134" t="str">
        <f>IF(ISNUMBER(SEARCH("*female*",GZ40)),"female",IF(ISNUMBER(SEARCH("*male*",GZ40)),"male",""))</f>
        <v/>
      </c>
      <c r="GV40" s="135" t="str">
        <f>IF(GZ40="","",IF(ISERROR(MID(GZ40,FIND("male,",GZ40)+6,(FIND(")",GZ40)-(FIND("male,",GZ40)+6))))=TRUE,"missing/error",MID(GZ40,FIND("male,",GZ40)+6,(FIND(")",GZ40)-(FIND("male,",GZ40)+6)))))</f>
        <v/>
      </c>
      <c r="GW40" s="136" t="str">
        <f>IF(GS40="","",(MID(GS40,(SEARCH("^^",SUBSTITUTE(GS40," ","^^",LEN(GS40)-LEN(SUBSTITUTE(GS40," ","")))))+1,99)&amp;"_"&amp;LEFT(GS40,FIND(" ",GS40)-1)&amp;"_"&amp;GT40))</f>
        <v/>
      </c>
      <c r="GX40" s="76"/>
      <c r="GY40" s="127"/>
      <c r="GZ40" s="145"/>
      <c r="HA40" s="128" t="str">
        <f>IF(HE40="","",HA$3)</f>
        <v/>
      </c>
      <c r="HB40" s="129" t="str">
        <f>IF(HE40="","",HA$1)</f>
        <v/>
      </c>
      <c r="HC40" s="130" t="str">
        <f>IF(HE40="","",HA$2)</f>
        <v/>
      </c>
      <c r="HD40" s="130" t="str">
        <f>IF(HE40="","",HA$3)</f>
        <v/>
      </c>
      <c r="HE40" s="132" t="str">
        <f>IF(HL40="","",IF(ISNUMBER(SEARCH(":",HL40)),MID(HL40,FIND(":",HL40)+2,FIND("(",HL40)-FIND(":",HL40)-3),LEFT(HL40,FIND("(",HL40)-2)))</f>
        <v/>
      </c>
      <c r="HF40" s="133" t="str">
        <f>IF(HL40="","",MID(HL40,FIND("(",HL40)+1,4))</f>
        <v/>
      </c>
      <c r="HG40" s="134" t="str">
        <f>IF(ISNUMBER(SEARCH("*female*",HL40)),"female",IF(ISNUMBER(SEARCH("*male*",HL40)),"male",""))</f>
        <v/>
      </c>
      <c r="HH40" s="135" t="str">
        <f>IF(HL40="","",IF(ISERROR(MID(HL40,FIND("male,",HL40)+6,(FIND(")",HL40)-(FIND("male,",HL40)+6))))=TRUE,"missing/error",MID(HL40,FIND("male,",HL40)+6,(FIND(")",HL40)-(FIND("male,",HL40)+6)))))</f>
        <v/>
      </c>
      <c r="HI40" s="136" t="str">
        <f>IF(HE40="","",(MID(HE40,(SEARCH("^^",SUBSTITUTE(HE40," ","^^",LEN(HE40)-LEN(SUBSTITUTE(HE40," ","")))))+1,99)&amp;"_"&amp;LEFT(HE40,FIND(" ",HE40)-1)&amp;"_"&amp;HF40))</f>
        <v/>
      </c>
      <c r="HJ40" s="76"/>
      <c r="HK40" s="127"/>
      <c r="HL40" s="145" t="s">
        <v>287</v>
      </c>
      <c r="HM40" s="128" t="str">
        <f>IF(HQ40="","",HM$3)</f>
        <v/>
      </c>
      <c r="HN40" s="129" t="str">
        <f>IF(HQ40="","",HM$1)</f>
        <v/>
      </c>
      <c r="HO40" s="130" t="str">
        <f>IF(HQ40="","",HM$2)</f>
        <v/>
      </c>
      <c r="HP40" s="130" t="str">
        <f>IF(HQ40="","",HM$3)</f>
        <v/>
      </c>
      <c r="HQ40" s="132" t="str">
        <f>IF(HX40="","",IF(ISNUMBER(SEARCH(":",HX40)),MID(HX40,FIND(":",HX40)+2,FIND("(",HX40)-FIND(":",HX40)-3),LEFT(HX40,FIND("(",HX40)-2)))</f>
        <v/>
      </c>
      <c r="HR40" s="133" t="str">
        <f>IF(HX40="","",MID(HX40,FIND("(",HX40)+1,4))</f>
        <v/>
      </c>
      <c r="HS40" s="134" t="str">
        <f>IF(ISNUMBER(SEARCH("*female*",HX40)),"female",IF(ISNUMBER(SEARCH("*male*",HX40)),"male",""))</f>
        <v/>
      </c>
      <c r="HT40" s="135" t="str">
        <f>IF(HX40="","",IF(ISERROR(MID(HX40,FIND("male,",HX40)+6,(FIND(")",HX40)-(FIND("male,",HX40)+6))))=TRUE,"missing/error",MID(HX40,FIND("male,",HX40)+6,(FIND(")",HX40)-(FIND("male,",HX40)+6)))))</f>
        <v/>
      </c>
      <c r="HU40" s="136" t="str">
        <f>IF(HQ40="","",(MID(HQ40,(SEARCH("^^",SUBSTITUTE(HQ40," ","^^",LEN(HQ40)-LEN(SUBSTITUTE(HQ40," ","")))))+1,99)&amp;"_"&amp;LEFT(HQ40,FIND(" ",HQ40)-1)&amp;"_"&amp;HR40))</f>
        <v/>
      </c>
      <c r="HV40" s="76"/>
      <c r="HW40" s="127"/>
      <c r="HX40" s="145"/>
      <c r="HY40" s="128" t="str">
        <f>IF(IC40="","",HY$3)</f>
        <v/>
      </c>
      <c r="HZ40" s="129" t="str">
        <f>IF(IC40="","",HY$1)</f>
        <v/>
      </c>
      <c r="IA40" s="130" t="str">
        <f>IF(IC40="","",HY$2)</f>
        <v/>
      </c>
      <c r="IB40" s="130" t="str">
        <f>IF(IC40="","",HY$3)</f>
        <v/>
      </c>
      <c r="IC40" s="132" t="str">
        <f>IF(IJ40="","",IF(ISNUMBER(SEARCH(":",IJ40)),MID(IJ40,FIND(":",IJ40)+2,FIND("(",IJ40)-FIND(":",IJ40)-3),LEFT(IJ40,FIND("(",IJ40)-2)))</f>
        <v/>
      </c>
      <c r="ID40" s="133" t="str">
        <f>IF(IJ40="","",MID(IJ40,FIND("(",IJ40)+1,4))</f>
        <v/>
      </c>
      <c r="IE40" s="134" t="str">
        <f>IF(ISNUMBER(SEARCH("*female*",IJ40)),"female",IF(ISNUMBER(SEARCH("*male*",IJ40)),"male",""))</f>
        <v/>
      </c>
      <c r="IF40" s="135" t="str">
        <f>IF(IJ40="","",IF(ISERROR(MID(IJ40,FIND("male,",IJ40)+6,(FIND(")",IJ40)-(FIND("male,",IJ40)+6))))=TRUE,"missing/error",MID(IJ40,FIND("male,",IJ40)+6,(FIND(")",IJ40)-(FIND("male,",IJ40)+6)))))</f>
        <v/>
      </c>
      <c r="IG40" s="136" t="str">
        <f>IF(IC40="","",(MID(IC40,(SEARCH("^^",SUBSTITUTE(IC40," ","^^",LEN(IC40)-LEN(SUBSTITUTE(IC40," ","")))))+1,99)&amp;"_"&amp;LEFT(IC40,FIND(" ",IC40)-1)&amp;"_"&amp;ID40))</f>
        <v/>
      </c>
      <c r="IH40" s="76"/>
      <c r="II40" s="127"/>
      <c r="IJ40" s="145"/>
      <c r="IK40" s="128" t="str">
        <f>IF(IO40="","",IK$3)</f>
        <v/>
      </c>
      <c r="IL40" s="129" t="str">
        <f>IF(IO40="","",IK$1)</f>
        <v/>
      </c>
      <c r="IM40" s="130" t="str">
        <f>IF(IO40="","",IK$2)</f>
        <v/>
      </c>
      <c r="IN40" s="130" t="str">
        <f>IF(IO40="","",IK$3)</f>
        <v/>
      </c>
      <c r="IO40" s="132" t="str">
        <f>IF(IV40="","",IF(ISNUMBER(SEARCH(":",IV40)),MID(IV40,FIND(":",IV40)+2,FIND("(",IV40)-FIND(":",IV40)-3),LEFT(IV40,FIND("(",IV40)-2)))</f>
        <v/>
      </c>
      <c r="IP40" s="133" t="str">
        <f>IF(IV40="","",MID(IV40,FIND("(",IV40)+1,4))</f>
        <v/>
      </c>
      <c r="IQ40" s="134" t="str">
        <f>IF(ISNUMBER(SEARCH("*female*",IV40)),"female",IF(ISNUMBER(SEARCH("*male*",IV40)),"male",""))</f>
        <v/>
      </c>
      <c r="IR40" s="135" t="str">
        <f>IF(IV40="","",IF(ISERROR(MID(IV40,FIND("male,",IV40)+6,(FIND(")",IV40)-(FIND("male,",IV40)+6))))=TRUE,"missing/error",MID(IV40,FIND("male,",IV40)+6,(FIND(")",IV40)-(FIND("male,",IV40)+6)))))</f>
        <v/>
      </c>
      <c r="IS40" s="136" t="str">
        <f>IF(IO40="","",(MID(IO40,(SEARCH("^^",SUBSTITUTE(IO40," ","^^",LEN(IO40)-LEN(SUBSTITUTE(IO40," ","")))))+1,99)&amp;"_"&amp;LEFT(IO40,FIND(" ",IO40)-1)&amp;"_"&amp;IP40))</f>
        <v/>
      </c>
      <c r="IT40" s="76"/>
      <c r="IU40" s="127"/>
      <c r="IV40" s="145"/>
      <c r="IW40" s="128" t="str">
        <f>IF(JA40="","",IW$3)</f>
        <v/>
      </c>
      <c r="IX40" s="129" t="str">
        <f>IF(JA40="","",IW$1)</f>
        <v/>
      </c>
      <c r="IY40" s="130" t="str">
        <f>IF(JA40="","",IW$2)</f>
        <v/>
      </c>
      <c r="IZ40" s="130" t="str">
        <f>IF(JA40="","",IW$3)</f>
        <v/>
      </c>
      <c r="JA40" s="132" t="str">
        <f>IF(JH40="","",IF(ISNUMBER(SEARCH(":",JH40)),MID(JH40,FIND(":",JH40)+2,FIND("(",JH40)-FIND(":",JH40)-3),LEFT(JH40,FIND("(",JH40)-2)))</f>
        <v/>
      </c>
      <c r="JB40" s="133" t="str">
        <f>IF(JH40="","",MID(JH40,FIND("(",JH40)+1,4))</f>
        <v/>
      </c>
      <c r="JC40" s="134" t="str">
        <f>IF(ISNUMBER(SEARCH("*female*",JH40)),"female",IF(ISNUMBER(SEARCH("*male*",JH40)),"male",""))</f>
        <v/>
      </c>
      <c r="JD40" s="135" t="str">
        <f>IF(JH40="","",IF(ISERROR(MID(JH40,FIND("male,",JH40)+6,(FIND(")",JH40)-(FIND("male,",JH40)+6))))=TRUE,"missing/error",MID(JH40,FIND("male,",JH40)+6,(FIND(")",JH40)-(FIND("male,",JH40)+6)))))</f>
        <v/>
      </c>
      <c r="JE40" s="136" t="str">
        <f>IF(JA40="","",(MID(JA40,(SEARCH("^^",SUBSTITUTE(JA40," ","^^",LEN(JA40)-LEN(SUBSTITUTE(JA40," ","")))))+1,99)&amp;"_"&amp;LEFT(JA40,FIND(" ",JA40)-1)&amp;"_"&amp;JB40))</f>
        <v/>
      </c>
      <c r="JF40" s="76"/>
      <c r="JG40" s="127"/>
      <c r="JH40" s="145"/>
      <c r="JI40" s="128" t="str">
        <f>IF(JM40="","",JI$3)</f>
        <v/>
      </c>
      <c r="JJ40" s="129" t="str">
        <f>IF(JM40="","",JI$1)</f>
        <v/>
      </c>
      <c r="JK40" s="130" t="str">
        <f>IF(JM40="","",JI$2)</f>
        <v/>
      </c>
      <c r="JL40" s="130" t="str">
        <f>IF(JM40="","",JI$3)</f>
        <v/>
      </c>
      <c r="JM40" s="132" t="str">
        <f>IF(JT40="","",IF(ISNUMBER(SEARCH(":",JT40)),MID(JT40,FIND(":",JT40)+2,FIND("(",JT40)-FIND(":",JT40)-3),LEFT(JT40,FIND("(",JT40)-2)))</f>
        <v/>
      </c>
      <c r="JN40" s="133" t="str">
        <f>IF(JT40="","",MID(JT40,FIND("(",JT40)+1,4))</f>
        <v/>
      </c>
      <c r="JO40" s="134" t="str">
        <f>IF(ISNUMBER(SEARCH("*female*",JT40)),"female",IF(ISNUMBER(SEARCH("*male*",JT40)),"male",""))</f>
        <v/>
      </c>
      <c r="JP40" s="135" t="str">
        <f>IF(JT40="","",IF(ISERROR(MID(JT40,FIND("male,",JT40)+6,(FIND(")",JT40)-(FIND("male,",JT40)+6))))=TRUE,"missing/error",MID(JT40,FIND("male,",JT40)+6,(FIND(")",JT40)-(FIND("male,",JT40)+6)))))</f>
        <v/>
      </c>
      <c r="JQ40" s="136" t="str">
        <f>IF(JM40="","",(MID(JM40,(SEARCH("^^",SUBSTITUTE(JM40," ","^^",LEN(JM40)-LEN(SUBSTITUTE(JM40," ","")))))+1,99)&amp;"_"&amp;LEFT(JM40,FIND(" ",JM40)-1)&amp;"_"&amp;JN40))</f>
        <v/>
      </c>
      <c r="JR40" s="76"/>
      <c r="JS40" s="127"/>
      <c r="JT40" s="145"/>
      <c r="JU40" s="128" t="str">
        <f>IF(JY40="","",JU$3)</f>
        <v/>
      </c>
      <c r="JV40" s="129" t="str">
        <f>IF(JY40="","",JU$1)</f>
        <v/>
      </c>
      <c r="JW40" s="130" t="str">
        <f>IF(JY40="","",JU$2)</f>
        <v/>
      </c>
      <c r="JX40" s="130" t="str">
        <f>IF(JY40="","",JU$3)</f>
        <v/>
      </c>
      <c r="JY40" s="132" t="str">
        <f>IF(KF40="","",IF(ISNUMBER(SEARCH(":",KF40)),MID(KF40,FIND(":",KF40)+2,FIND("(",KF40)-FIND(":",KF40)-3),LEFT(KF40,FIND("(",KF40)-2)))</f>
        <v/>
      </c>
      <c r="JZ40" s="133" t="str">
        <f>IF(KF40="","",MID(KF40,FIND("(",KF40)+1,4))</f>
        <v/>
      </c>
      <c r="KA40" s="134" t="str">
        <f>IF(ISNUMBER(SEARCH("*female*",KF40)),"female",IF(ISNUMBER(SEARCH("*male*",KF40)),"male",""))</f>
        <v/>
      </c>
      <c r="KB40" s="135" t="str">
        <f>IF(KF40="","",IF(ISERROR(MID(KF40,FIND("male,",KF40)+6,(FIND(")",KF40)-(FIND("male,",KF40)+6))))=TRUE,"missing/error",MID(KF40,FIND("male,",KF40)+6,(FIND(")",KF40)-(FIND("male,",KF40)+6)))))</f>
        <v/>
      </c>
      <c r="KC40" s="136" t="str">
        <f>IF(JY40="","",(MID(JY40,(SEARCH("^^",SUBSTITUTE(JY40," ","^^",LEN(JY40)-LEN(SUBSTITUTE(JY40," ","")))))+1,99)&amp;"_"&amp;LEFT(JY40,FIND(" ",JY40)-1)&amp;"_"&amp;JZ40))</f>
        <v/>
      </c>
      <c r="KD40" s="76"/>
      <c r="KE40" s="127"/>
      <c r="KF40" s="145"/>
    </row>
    <row r="41" spans="1:292" ht="13.5" customHeight="1">
      <c r="A41" s="84"/>
      <c r="B41" s="127" t="s">
        <v>652</v>
      </c>
      <c r="C41" s="76" t="s">
        <v>653</v>
      </c>
      <c r="D41" s="219" t="s">
        <v>713</v>
      </c>
      <c r="E41" s="128" t="str">
        <f>IF(I41="","",E$3)</f>
        <v/>
      </c>
      <c r="F41" s="129" t="str">
        <f>IF(I41="","",E$1)</f>
        <v/>
      </c>
      <c r="G41" s="130" t="str">
        <f>IF(I41="","",E$2)</f>
        <v/>
      </c>
      <c r="H41" s="130" t="str">
        <f>IF(I41="","",E$3)</f>
        <v/>
      </c>
      <c r="I41" s="132" t="str">
        <f>IF(P41="","",IF(ISNUMBER(SEARCH(":",P41)),MID(P41,FIND(":",P41)+2,FIND("(",P41)-FIND(":",P41)-3),LEFT(P41,FIND("(",P41)-2)))</f>
        <v/>
      </c>
      <c r="J41" s="133" t="str">
        <f>IF(P41="","",MID(P41,FIND("(",P41)+1,4))</f>
        <v/>
      </c>
      <c r="K41" s="134" t="str">
        <f>IF(ISNUMBER(SEARCH("*female*",P41)),"female",IF(ISNUMBER(SEARCH("*male*",P41)),"male",""))</f>
        <v/>
      </c>
      <c r="L41" s="135" t="str">
        <f>IF(P41="","",IF(ISERROR(MID(P41,FIND("male,",P41)+6,(FIND(")",P41)-(FIND("male,",P41)+6))))=TRUE,"missing/error",MID(P41,FIND("male,",P41)+6,(FIND(")",P41)-(FIND("male,",P41)+6)))))</f>
        <v/>
      </c>
      <c r="M41" s="136" t="str">
        <f>IF(I41="","",(MID(I41,(SEARCH("^^",SUBSTITUTE(I41," ","^^",LEN(I41)-LEN(SUBSTITUTE(I41," ","")))))+1,99)&amp;"_"&amp;LEFT(I41,FIND(" ",I41)-1)&amp;"_"&amp;J41))</f>
        <v/>
      </c>
      <c r="O41" s="127"/>
      <c r="P41" s="219"/>
      <c r="Q41" s="128" t="str">
        <f>IF(U41="","",Q$3)</f>
        <v/>
      </c>
      <c r="R41" s="129" t="str">
        <f>IF(U41="","",Q$1)</f>
        <v/>
      </c>
      <c r="S41" s="130" t="str">
        <f>IF(U41="","",Q$2)</f>
        <v/>
      </c>
      <c r="T41" s="130" t="str">
        <f>IF(U41="","",Q$3)</f>
        <v/>
      </c>
      <c r="U41" s="132" t="str">
        <f>IF(AB41="","",IF(ISNUMBER(SEARCH(":",AB41)),MID(AB41,FIND(":",AB41)+2,FIND("(",AB41)-FIND(":",AB41)-3),LEFT(AB41,FIND("(",AB41)-2)))</f>
        <v/>
      </c>
      <c r="V41" s="133" t="str">
        <f>IF(AB41="","",MID(AB41,FIND("(",AB41)+1,4))</f>
        <v/>
      </c>
      <c r="W41" s="134" t="str">
        <f>IF(ISNUMBER(SEARCH("*female*",AB41)),"female",IF(ISNUMBER(SEARCH("*male*",AB41)),"male",""))</f>
        <v/>
      </c>
      <c r="X41" s="135" t="s">
        <v>287</v>
      </c>
      <c r="Y41" s="136" t="str">
        <f>IF(U41="","",(MID(U41,(SEARCH("^^",SUBSTITUTE(U41," ","^^",LEN(U41)-LEN(SUBSTITUTE(U41," ","")))))+1,99)&amp;"_"&amp;LEFT(U41,FIND(" ",U41)-1)&amp;"_"&amp;V41))</f>
        <v/>
      </c>
      <c r="AA41" s="127"/>
      <c r="AB41" s="127"/>
      <c r="AC41" s="128" t="str">
        <f>IF(AG41="","",AC$3)</f>
        <v/>
      </c>
      <c r="AD41" s="129" t="str">
        <f>IF(AG41="","",AC$1)</f>
        <v/>
      </c>
      <c r="AE41" s="130" t="str">
        <f>IF(AG41="","",AC$2)</f>
        <v/>
      </c>
      <c r="AF41" s="130" t="str">
        <f>IF(AG41="","",AC$3)</f>
        <v/>
      </c>
      <c r="AG41" s="132" t="str">
        <f>IF(AN41="","",IF(ISNUMBER(SEARCH(":",AN41)),MID(AN41,FIND(":",AN41)+2,FIND("(",AN41)-FIND(":",AN41)-3),LEFT(AN41,FIND("(",AN41)-2)))</f>
        <v/>
      </c>
      <c r="AH41" s="133" t="str">
        <f>IF(AN41="","",MID(AN41,FIND("(",AN41)+1,4))</f>
        <v/>
      </c>
      <c r="AI41" s="134" t="str">
        <f>IF(ISNUMBER(SEARCH("*female*",AN41)),"female",IF(ISNUMBER(SEARCH("*male*",AN41)),"male",""))</f>
        <v/>
      </c>
      <c r="AJ41" s="135" t="str">
        <f>IF(AN41="","",IF(ISERROR(MID(AN41,FIND("male,",AN41)+6,(FIND(")",AN41)-(FIND("male,",AN41)+6))))=TRUE,"missing/error",MID(AN41,FIND("male,",AN41)+6,(FIND(")",AN41)-(FIND("male,",AN41)+6)))))</f>
        <v/>
      </c>
      <c r="AK41" s="136" t="str">
        <f>IF(AG41="","",(MID(AG41,(SEARCH("^^",SUBSTITUTE(AG41," ","^^",LEN(AG41)-LEN(SUBSTITUTE(AG41," ","")))))+1,99)&amp;"_"&amp;LEFT(AG41,FIND(" ",AG41)-1)&amp;"_"&amp;AH41))</f>
        <v/>
      </c>
      <c r="AM41" s="127"/>
      <c r="AN41" s="127"/>
      <c r="AO41" s="128">
        <f>IF(AS41="","",AO$3)</f>
        <v>43809</v>
      </c>
      <c r="AP41" s="129" t="str">
        <f>IF(AS41="","",AO$1)</f>
        <v>Rinne I</v>
      </c>
      <c r="AQ41" s="130">
        <f>IF(AS41="","",AO$2)</f>
        <v>43622</v>
      </c>
      <c r="AR41" s="130">
        <f>IF(AS41="","",AO$3)</f>
        <v>43809</v>
      </c>
      <c r="AS41" s="132" t="str">
        <f>IF(AZ41="","",IF(ISNUMBER(SEARCH(":",AZ41)),MID(AZ41,FIND(":",AZ41)+2,FIND("(",AZ41)-FIND(":",AZ41)-3),LEFT(AZ41,FIND("(",AZ41)-2)))</f>
        <v>Timo Harakka</v>
      </c>
      <c r="AT41" s="133" t="str">
        <f>IF(AZ41="","",MID(AZ41,FIND("(",AZ41)+1,4))</f>
        <v>1962</v>
      </c>
      <c r="AU41" s="134" t="str">
        <f>IF(ISNUMBER(SEARCH("*female*",AZ41)),"female",IF(ISNUMBER(SEARCH("*male*",AZ41)),"male",""))</f>
        <v>male</v>
      </c>
      <c r="AV41" s="135" t="str">
        <f>IF(AZ41="","",IF(ISERROR(MID(AZ41,FIND("male,",AZ41)+6,(FIND(")",AZ41)-(FIND("male,",AZ41)+6))))=TRUE,"missing/error",MID(AZ41,FIND("male,",AZ41)+6,(FIND(")",AZ41)-(FIND("male,",AZ41)+6)))))</f>
        <v>fi_sdp01</v>
      </c>
      <c r="AW41" s="136" t="str">
        <f>IF(AS41="","",(MID(AS41,(SEARCH("^^",SUBSTITUTE(AS41," ","^^",LEN(AS41)-LEN(SUBSTITUTE(AS41," ","")))))+1,99)&amp;"_"&amp;LEFT(AS41,FIND(" ",AS41)-1)&amp;"_"&amp;AT41))</f>
        <v>Harakka_Timo_1962</v>
      </c>
      <c r="AX41" s="76"/>
      <c r="AY41" s="127"/>
      <c r="AZ41" s="127" t="s">
        <v>1060</v>
      </c>
      <c r="BA41" s="128">
        <f>IF(BE41="","",BA$3)</f>
        <v>43830</v>
      </c>
      <c r="BB41" s="129" t="str">
        <f>IF(BE41="","",BA$1)</f>
        <v>Marin I</v>
      </c>
      <c r="BC41" s="130">
        <f>IF(BE41="","",BA$2)</f>
        <v>43809</v>
      </c>
      <c r="BD41" s="130">
        <f>IF(BE41="","",BA$3)</f>
        <v>43830</v>
      </c>
      <c r="BE41" s="132" t="str">
        <f>IF(BL41="","",IF(ISNUMBER(SEARCH(":",BL41)),MID(BL41,FIND(":",BL41)+2,FIND("(",BL41)-FIND(":",BL41)-3),LEFT(BL41,FIND("(",BL41)-2)))</f>
        <v>Tuula Haatainen</v>
      </c>
      <c r="BF41" s="133" t="str">
        <f>IF(BL41="","",MID(BL41,FIND("(",BL41)+1,4))</f>
        <v>1960</v>
      </c>
      <c r="BG41" s="134" t="str">
        <f>IF(ISNUMBER(SEARCH("*female*",BL41)),"female",IF(ISNUMBER(SEARCH("*male*",BL41)),"male",""))</f>
        <v>female</v>
      </c>
      <c r="BH41" s="135" t="str">
        <f>IF(BL41="","",IF(ISERROR(MID(BL41,FIND("male,",BL41)+6,(FIND(")",BL41)-(FIND("male,",BL41)+6))))=TRUE,"missing/error",MID(BL41,FIND("male,",BL41)+6,(FIND(")",BL41)-(FIND("male,",BL41)+6)))))</f>
        <v>fi_sdp01</v>
      </c>
      <c r="BI41" s="136" t="str">
        <f>IF(BE41="","",(MID(BE41,(SEARCH("^^",SUBSTITUTE(BE41," ","^^",LEN(BE41)-LEN(SUBSTITUTE(BE41," ","")))))+1,99)&amp;"_"&amp;LEFT(BE41,FIND(" ",BE41)-1)&amp;"_"&amp;BF41))</f>
        <v>Haatainen_Tuula_1960</v>
      </c>
      <c r="BJ41" s="76"/>
      <c r="BK41" s="127"/>
      <c r="BL41" s="127" t="s">
        <v>1075</v>
      </c>
      <c r="BM41" s="128" t="str">
        <f>IF(BQ41="","",BM$3)</f>
        <v/>
      </c>
      <c r="BN41" s="129" t="str">
        <f>IF(BQ41="","",BM$1)</f>
        <v/>
      </c>
      <c r="BO41" s="130" t="str">
        <f>IF(BQ41="","",BM$2)</f>
        <v/>
      </c>
      <c r="BP41" s="130" t="str">
        <f>IF(BQ41="","",BM$3)</f>
        <v/>
      </c>
      <c r="BQ41" s="132" t="str">
        <f>IF(BX41="","",IF(ISNUMBER(SEARCH(":",BX41)),MID(BX41,FIND(":",BX41)+2,FIND("(",BX41)-FIND(":",BX41)-3),LEFT(BX41,FIND("(",BX41)-2)))</f>
        <v/>
      </c>
      <c r="BR41" s="133" t="str">
        <f>IF(BX41="","",MID(BX41,FIND("(",BX41)+1,4))</f>
        <v/>
      </c>
      <c r="BS41" s="134" t="str">
        <f>IF(ISNUMBER(SEARCH("*female*",BX41)),"female",IF(ISNUMBER(SEARCH("*male*",BX41)),"male",""))</f>
        <v/>
      </c>
      <c r="BT41" s="135" t="str">
        <f>IF(BX41="","",IF(ISERROR(MID(BX41,FIND("male,",BX41)+6,(FIND(")",BX41)-(FIND("male,",BX41)+6))))=TRUE,"missing/error",MID(BX41,FIND("male,",BX41)+6,(FIND(")",BX41)-(FIND("male,",BX41)+6)))))</f>
        <v/>
      </c>
      <c r="BU41" s="136" t="str">
        <f>IF(BQ41="","",(MID(BQ41,(SEARCH("^^",SUBSTITUTE(BQ41," ","^^",LEN(BQ41)-LEN(SUBSTITUTE(BQ41," ","")))))+1,99)&amp;"_"&amp;LEFT(BQ41,FIND(" ",BQ41)-1)&amp;"_"&amp;BR41))</f>
        <v/>
      </c>
      <c r="BV41" s="76"/>
      <c r="BW41" s="127"/>
      <c r="BX41" s="127"/>
      <c r="BY41" s="128" t="str">
        <f>IF(CC41="","",BY$3)</f>
        <v/>
      </c>
      <c r="BZ41" s="129" t="str">
        <f>IF(CC41="","",BY$1)</f>
        <v/>
      </c>
      <c r="CA41" s="130" t="str">
        <f>IF(CC41="","",BY$2)</f>
        <v/>
      </c>
      <c r="CB41" s="130" t="str">
        <f>IF(CC41="","",BY$3)</f>
        <v/>
      </c>
      <c r="CC41" s="132" t="str">
        <f>IF(CJ41="","",IF(ISNUMBER(SEARCH(":",CJ41)),MID(CJ41,FIND(":",CJ41)+2,FIND("(",CJ41)-FIND(":",CJ41)-3),LEFT(CJ41,FIND("(",CJ41)-2)))</f>
        <v/>
      </c>
      <c r="CD41" s="133" t="str">
        <f>IF(CJ41="","",MID(CJ41,FIND("(",CJ41)+1,4))</f>
        <v/>
      </c>
      <c r="CE41" s="134" t="str">
        <f>IF(ISNUMBER(SEARCH("*female*",CJ41)),"female",IF(ISNUMBER(SEARCH("*male*",CJ41)),"male",""))</f>
        <v/>
      </c>
      <c r="CF41" s="135" t="str">
        <f>IF(CJ41="","",IF(ISERROR(MID(CJ41,FIND("male,",CJ41)+6,(FIND(")",CJ41)-(FIND("male,",CJ41)+6))))=TRUE,"missing/error",MID(CJ41,FIND("male,",CJ41)+6,(FIND(")",CJ41)-(FIND("male,",CJ41)+6)))))</f>
        <v/>
      </c>
      <c r="CG41" s="136" t="str">
        <f>IF(CC41="","",(MID(CC41,(SEARCH("^^",SUBSTITUTE(CC41," ","^^",LEN(CC41)-LEN(SUBSTITUTE(CC41," ","")))))+1,99)&amp;"_"&amp;LEFT(CC41,FIND(" ",CC41)-1)&amp;"_"&amp;CD41))</f>
        <v/>
      </c>
      <c r="CH41" s="76"/>
      <c r="CI41" s="127"/>
      <c r="CJ41" s="127"/>
      <c r="CK41" s="128" t="str">
        <f>IF(CO41="","",CK$3)</f>
        <v/>
      </c>
      <c r="CL41" s="129" t="str">
        <f>IF(CO41="","",CK$1)</f>
        <v/>
      </c>
      <c r="CM41" s="130" t="str">
        <f>IF(CO41="","",CK$2)</f>
        <v/>
      </c>
      <c r="CN41" s="130" t="str">
        <f>IF(CO41="","",CK$3)</f>
        <v/>
      </c>
      <c r="CO41" s="132" t="str">
        <f>IF(CV41="","",IF(ISNUMBER(SEARCH(":",CV41)),MID(CV41,FIND(":",CV41)+2,FIND("(",CV41)-FIND(":",CV41)-3),LEFT(CV41,FIND("(",CV41)-2)))</f>
        <v/>
      </c>
      <c r="CP41" s="133" t="str">
        <f>IF(CV41="","",MID(CV41,FIND("(",CV41)+1,4))</f>
        <v/>
      </c>
      <c r="CQ41" s="134" t="str">
        <f>IF(ISNUMBER(SEARCH("*female*",CV41)),"female",IF(ISNUMBER(SEARCH("*male*",CV41)),"male",""))</f>
        <v/>
      </c>
      <c r="CR41" s="135" t="str">
        <f>IF(CV41="","",IF(ISERROR(MID(CV41,FIND("male,",CV41)+6,(FIND(")",CV41)-(FIND("male,",CV41)+6))))=TRUE,"missing/error",MID(CV41,FIND("male,",CV41)+6,(FIND(")",CV41)-(FIND("male,",CV41)+6)))))</f>
        <v/>
      </c>
      <c r="CS41" s="136" t="str">
        <f>IF(CO41="","",(MID(CO41,(SEARCH("^^",SUBSTITUTE(CO41," ","^^",LEN(CO41)-LEN(SUBSTITUTE(CO41," ","")))))+1,99)&amp;"_"&amp;LEFT(CO41,FIND(" ",CO41)-1)&amp;"_"&amp;CP41))</f>
        <v/>
      </c>
      <c r="CT41" s="76"/>
      <c r="CU41" s="127"/>
      <c r="CV41" s="127"/>
      <c r="CW41" s="128" t="str">
        <f>IF(DA41="","",CW$3)</f>
        <v/>
      </c>
      <c r="CX41" s="129" t="str">
        <f>IF(DA41="","",CW$1)</f>
        <v/>
      </c>
      <c r="CY41" s="130" t="str">
        <f>IF(DA41="","",CW$2)</f>
        <v/>
      </c>
      <c r="CZ41" s="130" t="str">
        <f>IF(DA41="","",CW$3)</f>
        <v/>
      </c>
      <c r="DA41" s="132" t="str">
        <f>IF(DH41="","",IF(ISNUMBER(SEARCH(":",DH41)),MID(DH41,FIND(":",DH41)+2,FIND("(",DH41)-FIND(":",DH41)-3),LEFT(DH41,FIND("(",DH41)-2)))</f>
        <v/>
      </c>
      <c r="DB41" s="133" t="str">
        <f>IF(DH41="","",MID(DH41,FIND("(",DH41)+1,4))</f>
        <v/>
      </c>
      <c r="DC41" s="134" t="str">
        <f>IF(ISNUMBER(SEARCH("*female*",DH41)),"female",IF(ISNUMBER(SEARCH("*male*",DH41)),"male",""))</f>
        <v/>
      </c>
      <c r="DD41" s="135" t="str">
        <f>IF(DH41="","",IF(ISERROR(MID(DH41,FIND("male,",DH41)+6,(FIND(")",DH41)-(FIND("male,",DH41)+6))))=TRUE,"missing/error",MID(DH41,FIND("male,",DH41)+6,(FIND(")",DH41)-(FIND("male,",DH41)+6)))))</f>
        <v/>
      </c>
      <c r="DE41" s="136" t="str">
        <f>IF(DA41="","",(MID(DA41,(SEARCH("^^",SUBSTITUTE(DA41," ","^^",LEN(DA41)-LEN(SUBSTITUTE(DA41," ","")))))+1,99)&amp;"_"&amp;LEFT(DA41,FIND(" ",DA41)-1)&amp;"_"&amp;DB41))</f>
        <v/>
      </c>
      <c r="DF41" s="76"/>
      <c r="DG41" s="127"/>
      <c r="DH41" s="127"/>
      <c r="DI41" s="128" t="str">
        <f>IF(DM41="","",DI$3)</f>
        <v/>
      </c>
      <c r="DJ41" s="129" t="str">
        <f>IF(DM41="","",DI$1)</f>
        <v/>
      </c>
      <c r="DK41" s="130" t="str">
        <f>IF(DM41="","",DI$2)</f>
        <v/>
      </c>
      <c r="DL41" s="130" t="str">
        <f>IF(DM41="","",DI$3)</f>
        <v/>
      </c>
      <c r="DM41" s="132" t="str">
        <f>IF(DT41="","",IF(ISNUMBER(SEARCH(":",DT41)),MID(DT41,FIND(":",DT41)+2,FIND("(",DT41)-FIND(":",DT41)-3),LEFT(DT41,FIND("(",DT41)-2)))</f>
        <v/>
      </c>
      <c r="DN41" s="133" t="str">
        <f>IF(DT41="","",MID(DT41,FIND("(",DT41)+1,4))</f>
        <v/>
      </c>
      <c r="DO41" s="134" t="str">
        <f>IF(ISNUMBER(SEARCH("*female*",DT41)),"female",IF(ISNUMBER(SEARCH("*male*",DT41)),"male",""))</f>
        <v/>
      </c>
      <c r="DP41" s="135" t="str">
        <f>IF(DT41="","",IF(ISERROR(MID(DT41,FIND("male,",DT41)+6,(FIND(")",DT41)-(FIND("male,",DT41)+6))))=TRUE,"missing/error",MID(DT41,FIND("male,",DT41)+6,(FIND(")",DT41)-(FIND("male,",DT41)+6)))))</f>
        <v/>
      </c>
      <c r="DQ41" s="136" t="str">
        <f>IF(DM41="","",(MID(DM41,(SEARCH("^^",SUBSTITUTE(DM41," ","^^",LEN(DM41)-LEN(SUBSTITUTE(DM41," ","")))))+1,99)&amp;"_"&amp;LEFT(DM41,FIND(" ",DM41)-1)&amp;"_"&amp;DN41))</f>
        <v/>
      </c>
      <c r="DR41" s="76"/>
      <c r="DS41" s="127"/>
      <c r="DT41" s="127"/>
      <c r="DU41" s="128" t="str">
        <f>IF(DY41="","",DU$3)</f>
        <v/>
      </c>
      <c r="DV41" s="129" t="str">
        <f>IF(DY41="","",DU$1)</f>
        <v/>
      </c>
      <c r="DW41" s="130" t="str">
        <f>IF(DY41="","",DU$2)</f>
        <v/>
      </c>
      <c r="DX41" s="130" t="str">
        <f>IF(DY41="","",DU$3)</f>
        <v/>
      </c>
      <c r="DY41" s="132" t="str">
        <f>IF(EF41="","",IF(ISNUMBER(SEARCH(":",EF41)),MID(EF41,FIND(":",EF41)+2,FIND("(",EF41)-FIND(":",EF41)-3),LEFT(EF41,FIND("(",EF41)-2)))</f>
        <v/>
      </c>
      <c r="DZ41" s="133" t="str">
        <f>IF(EF41="","",MID(EF41,FIND("(",EF41)+1,4))</f>
        <v/>
      </c>
      <c r="EA41" s="134" t="str">
        <f>IF(ISNUMBER(SEARCH("*female*",EF41)),"female",IF(ISNUMBER(SEARCH("*male*",EF41)),"male",""))</f>
        <v/>
      </c>
      <c r="EB41" s="135" t="str">
        <f>IF(EF41="","",IF(ISERROR(MID(EF41,FIND("male,",EF41)+6,(FIND(")",EF41)-(FIND("male,",EF41)+6))))=TRUE,"missing/error",MID(EF41,FIND("male,",EF41)+6,(FIND(")",EF41)-(FIND("male,",EF41)+6)))))</f>
        <v/>
      </c>
      <c r="EC41" s="136" t="str">
        <f>IF(DY41="","",(MID(DY41,(SEARCH("^^",SUBSTITUTE(DY41," ","^^",LEN(DY41)-LEN(SUBSTITUTE(DY41," ","")))))+1,99)&amp;"_"&amp;LEFT(DY41,FIND(" ",DY41)-1)&amp;"_"&amp;DZ41))</f>
        <v/>
      </c>
      <c r="ED41" s="76"/>
      <c r="EE41" s="127"/>
      <c r="EF41" s="127"/>
      <c r="EG41" s="128" t="str">
        <f>IF(EK41="","",EG$3)</f>
        <v/>
      </c>
      <c r="EH41" s="129" t="str">
        <f>IF(EK41="","",EG$1)</f>
        <v/>
      </c>
      <c r="EI41" s="130" t="str">
        <f>IF(EK41="","",EG$2)</f>
        <v/>
      </c>
      <c r="EJ41" s="130" t="str">
        <f>IF(EK41="","",EG$3)</f>
        <v/>
      </c>
      <c r="EK41" s="132" t="str">
        <f>IF(ER41="","",IF(ISNUMBER(SEARCH(":",ER41)),MID(ER41,FIND(":",ER41)+2,FIND("(",ER41)-FIND(":",ER41)-3),LEFT(ER41,FIND("(",ER41)-2)))</f>
        <v/>
      </c>
      <c r="EL41" s="133" t="str">
        <f>IF(ER41="","",MID(ER41,FIND("(",ER41)+1,4))</f>
        <v/>
      </c>
      <c r="EM41" s="134" t="str">
        <f>IF(ISNUMBER(SEARCH("*female*",ER41)),"female",IF(ISNUMBER(SEARCH("*male*",ER41)),"male",""))</f>
        <v/>
      </c>
      <c r="EN41" s="135" t="str">
        <f>IF(ER41="","",IF(ISERROR(MID(ER41,FIND("male,",ER41)+6,(FIND(")",ER41)-(FIND("male,",ER41)+6))))=TRUE,"missing/error",MID(ER41,FIND("male,",ER41)+6,(FIND(")",ER41)-(FIND("male,",ER41)+6)))))</f>
        <v/>
      </c>
      <c r="EO41" s="136" t="str">
        <f>IF(EK41="","",(MID(EK41,(SEARCH("^^",SUBSTITUTE(EK41," ","^^",LEN(EK41)-LEN(SUBSTITUTE(EK41," ","")))))+1,99)&amp;"_"&amp;LEFT(EK41,FIND(" ",EK41)-1)&amp;"_"&amp;EL41))</f>
        <v/>
      </c>
      <c r="EP41" s="76"/>
      <c r="EQ41" s="127"/>
      <c r="ER41" s="127"/>
      <c r="ES41" s="128" t="str">
        <f>IF(EW41="","",ES$3)</f>
        <v/>
      </c>
      <c r="ET41" s="129" t="str">
        <f>IF(EW41="","",ES$1)</f>
        <v/>
      </c>
      <c r="EU41" s="130" t="str">
        <f>IF(EW41="","",ES$2)</f>
        <v/>
      </c>
      <c r="EV41" s="130" t="str">
        <f>IF(EW41="","",ES$3)</f>
        <v/>
      </c>
      <c r="EW41" s="132" t="str">
        <f>IF(FD41="","",IF(ISNUMBER(SEARCH(":",FD41)),MID(FD41,FIND(":",FD41)+2,FIND("(",FD41)-FIND(":",FD41)-3),LEFT(FD41,FIND("(",FD41)-2)))</f>
        <v/>
      </c>
      <c r="EX41" s="133" t="str">
        <f>IF(FD41="","",MID(FD41,FIND("(",FD41)+1,4))</f>
        <v/>
      </c>
      <c r="EY41" s="134" t="str">
        <f>IF(ISNUMBER(SEARCH("*female*",FD41)),"female",IF(ISNUMBER(SEARCH("*male*",FD41)),"male",""))</f>
        <v/>
      </c>
      <c r="EZ41" s="135" t="str">
        <f>IF(FD41="","",IF(ISERROR(MID(FD41,FIND("male,",FD41)+6,(FIND(")",FD41)-(FIND("male,",FD41)+6))))=TRUE,"missing/error",MID(FD41,FIND("male,",FD41)+6,(FIND(")",FD41)-(FIND("male,",FD41)+6)))))</f>
        <v/>
      </c>
      <c r="FA41" s="136" t="str">
        <f>IF(EW41="","",(MID(EW41,(SEARCH("^^",SUBSTITUTE(EW41," ","^^",LEN(EW41)-LEN(SUBSTITUTE(EW41," ","")))))+1,99)&amp;"_"&amp;LEFT(EW41,FIND(" ",EW41)-1)&amp;"_"&amp;EX41))</f>
        <v/>
      </c>
      <c r="FB41" s="76"/>
      <c r="FC41" s="127"/>
      <c r="FD41" s="127"/>
      <c r="FE41" s="128" t="str">
        <f>IF(FI41="","",FE$3)</f>
        <v/>
      </c>
      <c r="FF41" s="129" t="str">
        <f>IF(FI41="","",FE$1)</f>
        <v/>
      </c>
      <c r="FG41" s="130" t="str">
        <f>IF(FI41="","",FE$2)</f>
        <v/>
      </c>
      <c r="FH41" s="130" t="str">
        <f>IF(FI41="","",FE$3)</f>
        <v/>
      </c>
      <c r="FI41" s="132" t="str">
        <f>IF(FP41="","",IF(ISNUMBER(SEARCH(":",FP41)),MID(FP41,FIND(":",FP41)+2,FIND("(",FP41)-FIND(":",FP41)-3),LEFT(FP41,FIND("(",FP41)-2)))</f>
        <v/>
      </c>
      <c r="FJ41" s="133" t="str">
        <f>IF(FP41="","",MID(FP41,FIND("(",FP41)+1,4))</f>
        <v/>
      </c>
      <c r="FK41" s="134" t="str">
        <f>IF(ISNUMBER(SEARCH("*female*",FP41)),"female",IF(ISNUMBER(SEARCH("*male*",FP41)),"male",""))</f>
        <v/>
      </c>
      <c r="FL41" s="135" t="str">
        <f>IF(FP41="","",IF(ISERROR(MID(FP41,FIND("male,",FP41)+6,(FIND(")",FP41)-(FIND("male,",FP41)+6))))=TRUE,"missing/error",MID(FP41,FIND("male,",FP41)+6,(FIND(")",FP41)-(FIND("male,",FP41)+6)))))</f>
        <v/>
      </c>
      <c r="FM41" s="136" t="str">
        <f>IF(FI41="","",(MID(FI41,(SEARCH("^^",SUBSTITUTE(FI41," ","^^",LEN(FI41)-LEN(SUBSTITUTE(FI41," ","")))))+1,99)&amp;"_"&amp;LEFT(FI41,FIND(" ",FI41)-1)&amp;"_"&amp;FJ41))</f>
        <v/>
      </c>
      <c r="FN41" s="76"/>
      <c r="FO41" s="127"/>
      <c r="FP41" s="127"/>
      <c r="FQ41" s="128" t="str">
        <f>IF(FU41="","",#REF!)</f>
        <v/>
      </c>
      <c r="FR41" s="129" t="str">
        <f>IF(FU41="","",FQ$1)</f>
        <v/>
      </c>
      <c r="FS41" s="130" t="str">
        <f>IF(FU41="","",FQ$2)</f>
        <v/>
      </c>
      <c r="FT41" s="130" t="str">
        <f>IF(FU41="","",FQ$3)</f>
        <v/>
      </c>
      <c r="FU41" s="132" t="str">
        <f>IF(GB41="","",IF(ISNUMBER(SEARCH(":",GB41)),MID(GB41,FIND(":",GB41)+2,FIND("(",GB41)-FIND(":",GB41)-3),LEFT(GB41,FIND("(",GB41)-2)))</f>
        <v/>
      </c>
      <c r="FV41" s="133" t="str">
        <f>IF(GB41="","",MID(GB41,FIND("(",GB41)+1,4))</f>
        <v/>
      </c>
      <c r="FW41" s="134" t="str">
        <f>IF(ISNUMBER(SEARCH("*female*",GB41)),"female",IF(ISNUMBER(SEARCH("*male*",GB41)),"male",""))</f>
        <v/>
      </c>
      <c r="FX41" s="135" t="str">
        <f>IF(GB41="","",IF(ISERROR(MID(GB41,FIND("male,",GB41)+6,(FIND(")",GB41)-(FIND("male,",GB41)+6))))=TRUE,"missing/error",MID(GB41,FIND("male,",GB41)+6,(FIND(")",GB41)-(FIND("male,",GB41)+6)))))</f>
        <v/>
      </c>
      <c r="FY41" s="136" t="str">
        <f>IF(FU41="","",(MID(FU41,(SEARCH("^^",SUBSTITUTE(FU41," ","^^",LEN(FU41)-LEN(SUBSTITUTE(FU41," ","")))))+1,99)&amp;"_"&amp;LEFT(FU41,FIND(" ",FU41)-1)&amp;"_"&amp;FV41))</f>
        <v/>
      </c>
      <c r="FZ41" s="76"/>
      <c r="GA41" s="127"/>
      <c r="GB41" s="127"/>
      <c r="GC41" s="128" t="str">
        <f>IF(GG41="","",GC$3)</f>
        <v/>
      </c>
      <c r="GD41" s="129" t="str">
        <f>IF(GG41="","",GC$1)</f>
        <v/>
      </c>
      <c r="GE41" s="130" t="str">
        <f>IF(GG41="","",GC$2)</f>
        <v/>
      </c>
      <c r="GF41" s="130" t="str">
        <f>IF(GG41="","",GC$3)</f>
        <v/>
      </c>
      <c r="GG41" s="132" t="str">
        <f>IF(GN41="","",IF(ISNUMBER(SEARCH(":",GN41)),MID(GN41,FIND(":",GN41)+2,FIND("(",GN41)-FIND(":",GN41)-3),LEFT(GN41,FIND("(",GN41)-2)))</f>
        <v/>
      </c>
      <c r="GH41" s="133" t="str">
        <f>IF(GN41="","",MID(GN41,FIND("(",GN41)+1,4))</f>
        <v/>
      </c>
      <c r="GI41" s="134" t="str">
        <f>IF(ISNUMBER(SEARCH("*female*",GN41)),"female",IF(ISNUMBER(SEARCH("*male*",GN41)),"male",""))</f>
        <v/>
      </c>
      <c r="GJ41" s="135" t="str">
        <f>IF(GN41="","",IF(ISERROR(MID(GN41,FIND("male,",GN41)+6,(FIND(")",GN41)-(FIND("male,",GN41)+6))))=TRUE,"missing/error",MID(GN41,FIND("male,",GN41)+6,(FIND(")",GN41)-(FIND("male,",GN41)+6)))))</f>
        <v/>
      </c>
      <c r="GK41" s="136" t="str">
        <f>IF(GG41="","",(MID(GG41,(SEARCH("^^",SUBSTITUTE(GG41," ","^^",LEN(GG41)-LEN(SUBSTITUTE(GG41," ","")))))+1,99)&amp;"_"&amp;LEFT(GG41,FIND(" ",GG41)-1)&amp;"_"&amp;GH41))</f>
        <v/>
      </c>
      <c r="GL41" s="76"/>
      <c r="GM41" s="127"/>
      <c r="GN41" s="127" t="s">
        <v>287</v>
      </c>
      <c r="GO41" s="128" t="str">
        <f>IF(GS41="","",GO$3)</f>
        <v/>
      </c>
      <c r="GP41" s="129" t="str">
        <f>IF(GS41="","",GO$1)</f>
        <v/>
      </c>
      <c r="GQ41" s="130" t="str">
        <f>IF(GS41="","",GO$2)</f>
        <v/>
      </c>
      <c r="GR41" s="130" t="str">
        <f>IF(GS41="","",GO$3)</f>
        <v/>
      </c>
      <c r="GS41" s="132" t="str">
        <f>IF(GZ41="","",IF(ISNUMBER(SEARCH(":",GZ41)),MID(GZ41,FIND(":",GZ41)+2,FIND("(",GZ41)-FIND(":",GZ41)-3),LEFT(GZ41,FIND("(",GZ41)-2)))</f>
        <v/>
      </c>
      <c r="GT41" s="133" t="str">
        <f>IF(GZ41="","",MID(GZ41,FIND("(",GZ41)+1,4))</f>
        <v/>
      </c>
      <c r="GU41" s="134" t="str">
        <f>IF(ISNUMBER(SEARCH("*female*",GZ41)),"female",IF(ISNUMBER(SEARCH("*male*",GZ41)),"male",""))</f>
        <v/>
      </c>
      <c r="GV41" s="135" t="str">
        <f>IF(GZ41="","",IF(ISERROR(MID(GZ41,FIND("male,",GZ41)+6,(FIND(")",GZ41)-(FIND("male,",GZ41)+6))))=TRUE,"missing/error",MID(GZ41,FIND("male,",GZ41)+6,(FIND(")",GZ41)-(FIND("male,",GZ41)+6)))))</f>
        <v/>
      </c>
      <c r="GW41" s="136" t="str">
        <f>IF(GS41="","",(MID(GS41,(SEARCH("^^",SUBSTITUTE(GS41," ","^^",LEN(GS41)-LEN(SUBSTITUTE(GS41," ","")))))+1,99)&amp;"_"&amp;LEFT(GS41,FIND(" ",GS41)-1)&amp;"_"&amp;GT41))</f>
        <v/>
      </c>
      <c r="GX41" s="76"/>
      <c r="GY41" s="127"/>
      <c r="GZ41" s="127"/>
      <c r="HA41" s="128" t="str">
        <f>IF(HE41="","",HA$3)</f>
        <v/>
      </c>
      <c r="HB41" s="129" t="str">
        <f>IF(HE41="","",HA$1)</f>
        <v/>
      </c>
      <c r="HC41" s="130" t="str">
        <f>IF(HE41="","",HA$2)</f>
        <v/>
      </c>
      <c r="HD41" s="130" t="str">
        <f>IF(HE41="","",HA$3)</f>
        <v/>
      </c>
      <c r="HE41" s="132" t="str">
        <f>IF(HL41="","",IF(ISNUMBER(SEARCH(":",HL41)),MID(HL41,FIND(":",HL41)+2,FIND("(",HL41)-FIND(":",HL41)-3),LEFT(HL41,FIND("(",HL41)-2)))</f>
        <v/>
      </c>
      <c r="HF41" s="133" t="str">
        <f>IF(HL41="","",MID(HL41,FIND("(",HL41)+1,4))</f>
        <v/>
      </c>
      <c r="HG41" s="134" t="str">
        <f>IF(ISNUMBER(SEARCH("*female*",HL41)),"female",IF(ISNUMBER(SEARCH("*male*",HL41)),"male",""))</f>
        <v/>
      </c>
      <c r="HH41" s="135" t="str">
        <f>IF(HL41="","",IF(ISERROR(MID(HL41,FIND("male,",HL41)+6,(FIND(")",HL41)-(FIND("male,",HL41)+6))))=TRUE,"missing/error",MID(HL41,FIND("male,",HL41)+6,(FIND(")",HL41)-(FIND("male,",HL41)+6)))))</f>
        <v/>
      </c>
      <c r="HI41" s="136" t="str">
        <f>IF(HE41="","",(MID(HE41,(SEARCH("^^",SUBSTITUTE(HE41," ","^^",LEN(HE41)-LEN(SUBSTITUTE(HE41," ","")))))+1,99)&amp;"_"&amp;LEFT(HE41,FIND(" ",HE41)-1)&amp;"_"&amp;HF41))</f>
        <v/>
      </c>
      <c r="HJ41" s="76"/>
      <c r="HK41" s="127"/>
      <c r="HL41" s="127" t="s">
        <v>287</v>
      </c>
      <c r="HM41" s="128" t="str">
        <f>IF(HQ41="","",HM$3)</f>
        <v/>
      </c>
      <c r="HN41" s="129" t="str">
        <f>IF(HQ41="","",HM$1)</f>
        <v/>
      </c>
      <c r="HO41" s="130" t="str">
        <f>IF(HQ41="","",HM$2)</f>
        <v/>
      </c>
      <c r="HP41" s="130" t="str">
        <f>IF(HQ41="","",HM$3)</f>
        <v/>
      </c>
      <c r="HQ41" s="132" t="str">
        <f>IF(HX41="","",IF(ISNUMBER(SEARCH(":",HX41)),MID(HX41,FIND(":",HX41)+2,FIND("(",HX41)-FIND(":",HX41)-3),LEFT(HX41,FIND("(",HX41)-2)))</f>
        <v/>
      </c>
      <c r="HR41" s="133" t="str">
        <f>IF(HX41="","",MID(HX41,FIND("(",HX41)+1,4))</f>
        <v/>
      </c>
      <c r="HS41" s="134" t="str">
        <f>IF(ISNUMBER(SEARCH("*female*",HX41)),"female",IF(ISNUMBER(SEARCH("*male*",HX41)),"male",""))</f>
        <v/>
      </c>
      <c r="HT41" s="135" t="str">
        <f>IF(HX41="","",IF(ISERROR(MID(HX41,FIND("male,",HX41)+6,(FIND(")",HX41)-(FIND("male,",HX41)+6))))=TRUE,"missing/error",MID(HX41,FIND("male,",HX41)+6,(FIND(")",HX41)-(FIND("male,",HX41)+6)))))</f>
        <v/>
      </c>
      <c r="HU41" s="136" t="str">
        <f>IF(HQ41="","",(MID(HQ41,(SEARCH("^^",SUBSTITUTE(HQ41," ","^^",LEN(HQ41)-LEN(SUBSTITUTE(HQ41," ","")))))+1,99)&amp;"_"&amp;LEFT(HQ41,FIND(" ",HQ41)-1)&amp;"_"&amp;HR41))</f>
        <v/>
      </c>
      <c r="HV41" s="76"/>
      <c r="HW41" s="127"/>
      <c r="HX41" s="127"/>
      <c r="HY41" s="128" t="str">
        <f>IF(IC41="","",HY$3)</f>
        <v/>
      </c>
      <c r="HZ41" s="129" t="str">
        <f>IF(IC41="","",HY$1)</f>
        <v/>
      </c>
      <c r="IA41" s="130" t="str">
        <f>IF(IC41="","",HY$2)</f>
        <v/>
      </c>
      <c r="IB41" s="130" t="str">
        <f>IF(IC41="","",HY$3)</f>
        <v/>
      </c>
      <c r="IC41" s="132" t="str">
        <f>IF(IJ41="","",IF(ISNUMBER(SEARCH(":",IJ41)),MID(IJ41,FIND(":",IJ41)+2,FIND("(",IJ41)-FIND(":",IJ41)-3),LEFT(IJ41,FIND("(",IJ41)-2)))</f>
        <v/>
      </c>
      <c r="ID41" s="133" t="str">
        <f>IF(IJ41="","",MID(IJ41,FIND("(",IJ41)+1,4))</f>
        <v/>
      </c>
      <c r="IE41" s="134" t="str">
        <f>IF(ISNUMBER(SEARCH("*female*",IJ41)),"female",IF(ISNUMBER(SEARCH("*male*",IJ41)),"male",""))</f>
        <v/>
      </c>
      <c r="IF41" s="135" t="str">
        <f>IF(IJ41="","",IF(ISERROR(MID(IJ41,FIND("male,",IJ41)+6,(FIND(")",IJ41)-(FIND("male,",IJ41)+6))))=TRUE,"missing/error",MID(IJ41,FIND("male,",IJ41)+6,(FIND(")",IJ41)-(FIND("male,",IJ41)+6)))))</f>
        <v/>
      </c>
      <c r="IG41" s="136" t="str">
        <f>IF(IC41="","",(MID(IC41,(SEARCH("^^",SUBSTITUTE(IC41," ","^^",LEN(IC41)-LEN(SUBSTITUTE(IC41," ","")))))+1,99)&amp;"_"&amp;LEFT(IC41,FIND(" ",IC41)-1)&amp;"_"&amp;ID41))</f>
        <v/>
      </c>
      <c r="IH41" s="76"/>
      <c r="II41" s="127"/>
      <c r="IJ41" s="127"/>
      <c r="IK41" s="128" t="str">
        <f>IF(IO41="","",IK$3)</f>
        <v/>
      </c>
      <c r="IL41" s="129" t="str">
        <f>IF(IO41="","",IK$1)</f>
        <v/>
      </c>
      <c r="IM41" s="130" t="str">
        <f>IF(IO41="","",IK$2)</f>
        <v/>
      </c>
      <c r="IN41" s="130" t="str">
        <f>IF(IO41="","",IK$3)</f>
        <v/>
      </c>
      <c r="IO41" s="132" t="str">
        <f>IF(IV41="","",IF(ISNUMBER(SEARCH(":",IV41)),MID(IV41,FIND(":",IV41)+2,FIND("(",IV41)-FIND(":",IV41)-3),LEFT(IV41,FIND("(",IV41)-2)))</f>
        <v/>
      </c>
      <c r="IP41" s="133" t="str">
        <f>IF(IV41="","",MID(IV41,FIND("(",IV41)+1,4))</f>
        <v/>
      </c>
      <c r="IQ41" s="134" t="str">
        <f>IF(ISNUMBER(SEARCH("*female*",IV41)),"female",IF(ISNUMBER(SEARCH("*male*",IV41)),"male",""))</f>
        <v/>
      </c>
      <c r="IR41" s="135" t="str">
        <f>IF(IV41="","",IF(ISERROR(MID(IV41,FIND("male,",IV41)+6,(FIND(")",IV41)-(FIND("male,",IV41)+6))))=TRUE,"missing/error",MID(IV41,FIND("male,",IV41)+6,(FIND(")",IV41)-(FIND("male,",IV41)+6)))))</f>
        <v/>
      </c>
      <c r="IS41" s="136" t="str">
        <f>IF(IO41="","",(MID(IO41,(SEARCH("^^",SUBSTITUTE(IO41," ","^^",LEN(IO41)-LEN(SUBSTITUTE(IO41," ","")))))+1,99)&amp;"_"&amp;LEFT(IO41,FIND(" ",IO41)-1)&amp;"_"&amp;IP41))</f>
        <v/>
      </c>
      <c r="IT41" s="76"/>
      <c r="IU41" s="127"/>
      <c r="IV41" s="127"/>
      <c r="IW41" s="128" t="str">
        <f>IF(JA41="","",IW$3)</f>
        <v/>
      </c>
      <c r="IX41" s="129" t="str">
        <f>IF(JA41="","",IW$1)</f>
        <v/>
      </c>
      <c r="IY41" s="130" t="str">
        <f>IF(JA41="","",IW$2)</f>
        <v/>
      </c>
      <c r="IZ41" s="130" t="str">
        <f>IF(JA41="","",IW$3)</f>
        <v/>
      </c>
      <c r="JA41" s="132" t="str">
        <f>IF(JH41="","",IF(ISNUMBER(SEARCH(":",JH41)),MID(JH41,FIND(":",JH41)+2,FIND("(",JH41)-FIND(":",JH41)-3),LEFT(JH41,FIND("(",JH41)-2)))</f>
        <v/>
      </c>
      <c r="JB41" s="133" t="str">
        <f>IF(JH41="","",MID(JH41,FIND("(",JH41)+1,4))</f>
        <v/>
      </c>
      <c r="JC41" s="134" t="str">
        <f>IF(ISNUMBER(SEARCH("*female*",JH41)),"female",IF(ISNUMBER(SEARCH("*male*",JH41)),"male",""))</f>
        <v/>
      </c>
      <c r="JD41" s="135" t="str">
        <f>IF(JH41="","",IF(ISERROR(MID(JH41,FIND("male,",JH41)+6,(FIND(")",JH41)-(FIND("male,",JH41)+6))))=TRUE,"missing/error",MID(JH41,FIND("male,",JH41)+6,(FIND(")",JH41)-(FIND("male,",JH41)+6)))))</f>
        <v/>
      </c>
      <c r="JE41" s="136" t="str">
        <f>IF(JA41="","",(MID(JA41,(SEARCH("^^",SUBSTITUTE(JA41," ","^^",LEN(JA41)-LEN(SUBSTITUTE(JA41," ","")))))+1,99)&amp;"_"&amp;LEFT(JA41,FIND(" ",JA41)-1)&amp;"_"&amp;JB41))</f>
        <v/>
      </c>
      <c r="JF41" s="76"/>
      <c r="JG41" s="127"/>
      <c r="JH41" s="127"/>
      <c r="JI41" s="128" t="str">
        <f>IF(JM41="","",JI$3)</f>
        <v/>
      </c>
      <c r="JJ41" s="129" t="str">
        <f>IF(JM41="","",JI$1)</f>
        <v/>
      </c>
      <c r="JK41" s="130" t="str">
        <f>IF(JM41="","",JI$2)</f>
        <v/>
      </c>
      <c r="JL41" s="130" t="str">
        <f>IF(JM41="","",JI$3)</f>
        <v/>
      </c>
      <c r="JM41" s="132" t="str">
        <f>IF(JT41="","",IF(ISNUMBER(SEARCH(":",JT41)),MID(JT41,FIND(":",JT41)+2,FIND("(",JT41)-FIND(":",JT41)-3),LEFT(JT41,FIND("(",JT41)-2)))</f>
        <v/>
      </c>
      <c r="JN41" s="133" t="str">
        <f>IF(JT41="","",MID(JT41,FIND("(",JT41)+1,4))</f>
        <v/>
      </c>
      <c r="JO41" s="134" t="str">
        <f>IF(ISNUMBER(SEARCH("*female*",JT41)),"female",IF(ISNUMBER(SEARCH("*male*",JT41)),"male",""))</f>
        <v/>
      </c>
      <c r="JP41" s="135" t="str">
        <f>IF(JT41="","",IF(ISERROR(MID(JT41,FIND("male,",JT41)+6,(FIND(")",JT41)-(FIND("male,",JT41)+6))))=TRUE,"missing/error",MID(JT41,FIND("male,",JT41)+6,(FIND(")",JT41)-(FIND("male,",JT41)+6)))))</f>
        <v/>
      </c>
      <c r="JQ41" s="136" t="str">
        <f>IF(JM41="","",(MID(JM41,(SEARCH("^^",SUBSTITUTE(JM41," ","^^",LEN(JM41)-LEN(SUBSTITUTE(JM41," ","")))))+1,99)&amp;"_"&amp;LEFT(JM41,FIND(" ",JM41)-1)&amp;"_"&amp;JN41))</f>
        <v/>
      </c>
      <c r="JR41" s="76"/>
      <c r="JS41" s="127"/>
      <c r="JT41" s="127"/>
      <c r="JU41" s="128" t="str">
        <f>IF(JY41="","",JU$3)</f>
        <v/>
      </c>
      <c r="JV41" s="129" t="str">
        <f>IF(JY41="","",JU$1)</f>
        <v/>
      </c>
      <c r="JW41" s="130" t="str">
        <f>IF(JY41="","",JU$2)</f>
        <v/>
      </c>
      <c r="JX41" s="130" t="str">
        <f>IF(JY41="","",JU$3)</f>
        <v/>
      </c>
      <c r="JY41" s="132" t="str">
        <f>IF(KF41="","",IF(ISNUMBER(SEARCH(":",KF41)),MID(KF41,FIND(":",KF41)+2,FIND("(",KF41)-FIND(":",KF41)-3),LEFT(KF41,FIND("(",KF41)-2)))</f>
        <v/>
      </c>
      <c r="JZ41" s="133" t="str">
        <f>IF(KF41="","",MID(KF41,FIND("(",KF41)+1,4))</f>
        <v/>
      </c>
      <c r="KA41" s="134" t="str">
        <f>IF(ISNUMBER(SEARCH("*female*",KF41)),"female",IF(ISNUMBER(SEARCH("*male*",KF41)),"male",""))</f>
        <v/>
      </c>
      <c r="KB41" s="135" t="str">
        <f>IF(KF41="","",IF(ISERROR(MID(KF41,FIND("male,",KF41)+6,(FIND(")",KF41)-(FIND("male,",KF41)+6))))=TRUE,"missing/error",MID(KF41,FIND("male,",KF41)+6,(FIND(")",KF41)-(FIND("male,",KF41)+6)))))</f>
        <v/>
      </c>
      <c r="KC41" s="136" t="str">
        <f>IF(JY41="","",(MID(JY41,(SEARCH("^^",SUBSTITUTE(JY41," ","^^",LEN(JY41)-LEN(SUBSTITUTE(JY41," ","")))))+1,99)&amp;"_"&amp;LEFT(JY41,FIND(" ",JY41)-1)&amp;"_"&amp;JZ41))</f>
        <v/>
      </c>
      <c r="KD41" s="76"/>
      <c r="KE41" s="127"/>
      <c r="KF41" s="127"/>
    </row>
    <row r="42" spans="1:292" ht="13.5" customHeight="1">
      <c r="A42" s="84"/>
      <c r="B42" s="127" t="s">
        <v>668</v>
      </c>
      <c r="C42" s="76" t="s">
        <v>669</v>
      </c>
      <c r="D42" s="219" t="s">
        <v>940</v>
      </c>
      <c r="E42" s="128">
        <f>IF(I42="","",E$3)</f>
        <v>41814</v>
      </c>
      <c r="F42" s="129" t="str">
        <f>IF(I42="","",E$1)</f>
        <v>Katainen I</v>
      </c>
      <c r="G42" s="130">
        <f>IF(I42="","",E$2)</f>
        <v>40716</v>
      </c>
      <c r="H42" s="130">
        <f>IF(I42="","",E$3)</f>
        <v>41814</v>
      </c>
      <c r="I42" s="132" t="str">
        <f>IF(P42="","",IF(ISNUMBER(SEARCH(":",P42)),MID(P42,FIND(":",P42)+2,FIND("(",P42)-FIND(":",P42)-3),LEFT(P42,FIND("(",P42)-2)))</f>
        <v>Ville Niinistö</v>
      </c>
      <c r="J42" s="133" t="str">
        <f>IF(P42="","",MID(P42,FIND("(",P42)+1,4))</f>
        <v>1976</v>
      </c>
      <c r="K42" s="134" t="str">
        <f>IF(ISNUMBER(SEARCH("*female*",P42)),"female",IF(ISNUMBER(SEARCH("*male*",P42)),"male",""))</f>
        <v>male</v>
      </c>
      <c r="L42" s="135" t="str">
        <f>IF(P42="","",IF(ISERROR(MID(P42,FIND("male,",P42)+6,(FIND(")",P42)-(FIND("male,",P42)+6))))=TRUE,"missing/error",MID(P42,FIND("male,",P42)+6,(FIND(")",P42)-(FIND("male,",P42)+6)))))</f>
        <v>fi_vihr01</v>
      </c>
      <c r="M42" s="136" t="str">
        <f>IF(I42="","",(MID(I42,(SEARCH("^^",SUBSTITUTE(I42," ","^^",LEN(I42)-LEN(SUBSTITUTE(I42," ","")))))+1,99)&amp;"_"&amp;LEFT(I42,FIND(" ",I42)-1)&amp;"_"&amp;J42))</f>
        <v>Niinistö_Ville_1976</v>
      </c>
      <c r="O42" s="127"/>
      <c r="P42" s="219" t="s">
        <v>746</v>
      </c>
      <c r="Q42" s="128">
        <f>IF(U42="","",Q$3)</f>
        <v>42153</v>
      </c>
      <c r="R42" s="129" t="str">
        <f>IF(U42="","",Q$1)</f>
        <v>Stubb I</v>
      </c>
      <c r="S42" s="130">
        <f>IF(U42="","",Q$2)</f>
        <v>41814</v>
      </c>
      <c r="T42" s="130">
        <v>41908</v>
      </c>
      <c r="U42" s="132" t="str">
        <f>IF(AB42="","",IF(ISNUMBER(SEARCH(":",AB42)),MID(AB42,FIND(":",AB42)+2,FIND("(",AB42)-FIND(":",AB42)-3),LEFT(AB42,FIND("(",AB42)-2)))</f>
        <v>Ville Niinistö</v>
      </c>
      <c r="V42" s="133" t="str">
        <f>IF(AB42="","",MID(AB42,FIND("(",AB42)+1,4))</f>
        <v>1976</v>
      </c>
      <c r="W42" s="134" t="str">
        <f>IF(ISNUMBER(SEARCH("*female*",AB42)),"female",IF(ISNUMBER(SEARCH("*male*",AB42)),"male",""))</f>
        <v>male</v>
      </c>
      <c r="X42" s="135" t="s">
        <v>342</v>
      </c>
      <c r="Y42" s="136" t="str">
        <f>IF(U42="","",(MID(U42,(SEARCH("^^",SUBSTITUTE(U42," ","^^",LEN(U42)-LEN(SUBSTITUTE(U42," ","")))))+1,99)&amp;"_"&amp;LEFT(U42,FIND(" ",U42)-1)&amp;"_"&amp;V42))</f>
        <v>Niinistö_Ville_1976</v>
      </c>
      <c r="AA42" s="127"/>
      <c r="AB42" s="127" t="s">
        <v>889</v>
      </c>
      <c r="AC42" s="128" t="str">
        <f>IF(AG42="","",AC$3)</f>
        <v/>
      </c>
      <c r="AD42" s="129" t="str">
        <f>IF(AG42="","",AC$1)</f>
        <v/>
      </c>
      <c r="AE42" s="130" t="str">
        <f>IF(AG42="","",AC$2)</f>
        <v/>
      </c>
      <c r="AF42" s="130" t="str">
        <f>IF(AG42="","",AC$3)</f>
        <v/>
      </c>
      <c r="AG42" s="132" t="str">
        <f>IF(AN42="","",IF(ISNUMBER(SEARCH(":",AN42)),MID(AN42,FIND(":",AN42)+2,FIND("(",AN42)-FIND(":",AN42)-3),LEFT(AN42,FIND("(",AN42)-2)))</f>
        <v/>
      </c>
      <c r="AH42" s="133" t="str">
        <f>IF(AN42="","",MID(AN42,FIND("(",AN42)+1,4))</f>
        <v/>
      </c>
      <c r="AI42" s="134" t="str">
        <f>IF(ISNUMBER(SEARCH("*female*",AN42)),"female",IF(ISNUMBER(SEARCH("*male*",AN42)),"male",""))</f>
        <v/>
      </c>
      <c r="AJ42" s="135" t="str">
        <f>IF(AN42="","",IF(ISERROR(MID(AN42,FIND("male,",AN42)+6,(FIND(")",AN42)-(FIND("male,",AN42)+6))))=TRUE,"missing/error",MID(AN42,FIND("male,",AN42)+6,(FIND(")",AN42)-(FIND("male,",AN42)+6)))))</f>
        <v/>
      </c>
      <c r="AK42" s="136" t="str">
        <f>IF(AG42="","",(MID(AG42,(SEARCH("^^",SUBSTITUTE(AG42," ","^^",LEN(AG42)-LEN(SUBSTITUTE(AG42," ","")))))+1,99)&amp;"_"&amp;LEFT(AG42,FIND(" ",AG42)-1)&amp;"_"&amp;AH42))</f>
        <v/>
      </c>
      <c r="AM42" s="127"/>
      <c r="AN42" s="127"/>
      <c r="AO42" s="128" t="str">
        <f>IF(AS42="","",AO$3)</f>
        <v/>
      </c>
      <c r="AP42" s="129" t="str">
        <f>IF(AS42="","",AO$1)</f>
        <v/>
      </c>
      <c r="AQ42" s="130" t="str">
        <f>IF(AS42="","",AO$2)</f>
        <v/>
      </c>
      <c r="AR42" s="130" t="str">
        <f>IF(AS42="","",AO$3)</f>
        <v/>
      </c>
      <c r="AS42" s="132" t="str">
        <f>IF(AZ42="","",IF(ISNUMBER(SEARCH(":",AZ42)),MID(AZ42,FIND(":",AZ42)+2,FIND("(",AZ42)-FIND(":",AZ42)-3),LEFT(AZ42,FIND("(",AZ42)-2)))</f>
        <v/>
      </c>
      <c r="AT42" s="133" t="str">
        <f>IF(AZ42="","",MID(AZ42,FIND("(",AZ42)+1,4))</f>
        <v/>
      </c>
      <c r="AU42" s="134" t="str">
        <f>IF(ISNUMBER(SEARCH("*female*",AZ42)),"female",IF(ISNUMBER(SEARCH("*male*",AZ42)),"male",""))</f>
        <v/>
      </c>
      <c r="AV42" s="135" t="str">
        <f>IF(AZ42="","",IF(ISERROR(MID(AZ42,FIND("male,",AZ42)+6,(FIND(")",AZ42)-(FIND("male,",AZ42)+6))))=TRUE,"missing/error",MID(AZ42,FIND("male,",AZ42)+6,(FIND(")",AZ42)-(FIND("male,",AZ42)+6)))))</f>
        <v/>
      </c>
      <c r="AW42" s="136" t="str">
        <f>IF(AS42="","",(MID(AS42,(SEARCH("^^",SUBSTITUTE(AS42," ","^^",LEN(AS42)-LEN(SUBSTITUTE(AS42," ","")))))+1,99)&amp;"_"&amp;LEFT(AS42,FIND(" ",AS42)-1)&amp;"_"&amp;AT42))</f>
        <v/>
      </c>
      <c r="AX42" s="76"/>
      <c r="AY42" s="127"/>
      <c r="AZ42" s="127"/>
      <c r="BA42" s="128" t="str">
        <f>IF(BE42="","",BA$3)</f>
        <v/>
      </c>
      <c r="BB42" s="129" t="str">
        <f>IF(BE42="","",BA$1)</f>
        <v/>
      </c>
      <c r="BC42" s="130" t="str">
        <f>IF(BE42="","",BA$2)</f>
        <v/>
      </c>
      <c r="BD42" s="130" t="str">
        <f>IF(BE42="","",BA$3)</f>
        <v/>
      </c>
      <c r="BE42" s="132" t="str">
        <f>IF(BL42="","",IF(ISNUMBER(SEARCH(":",BL42)),MID(BL42,FIND(":",BL42)+2,FIND("(",BL42)-FIND(":",BL42)-3),LEFT(BL42,FIND("(",BL42)-2)))</f>
        <v/>
      </c>
      <c r="BF42" s="133" t="str">
        <f>IF(BL42="","",MID(BL42,FIND("(",BL42)+1,4))</f>
        <v/>
      </c>
      <c r="BG42" s="134" t="str">
        <f>IF(ISNUMBER(SEARCH("*female*",BL42)),"female",IF(ISNUMBER(SEARCH("*male*",BL42)),"male",""))</f>
        <v/>
      </c>
      <c r="BH42" s="135" t="str">
        <f>IF(BL42="","",IF(ISERROR(MID(BL42,FIND("male,",BL42)+6,(FIND(")",BL42)-(FIND("male,",BL42)+6))))=TRUE,"missing/error",MID(BL42,FIND("male,",BL42)+6,(FIND(")",BL42)-(FIND("male,",BL42)+6)))))</f>
        <v/>
      </c>
      <c r="BI42" s="136" t="str">
        <f>IF(BE42="","",(MID(BE42,(SEARCH("^^",SUBSTITUTE(BE42," ","^^",LEN(BE42)-LEN(SUBSTITUTE(BE42," ","")))))+1,99)&amp;"_"&amp;LEFT(BE42,FIND(" ",BE42)-1)&amp;"_"&amp;BF42))</f>
        <v/>
      </c>
      <c r="BJ42" s="76"/>
      <c r="BK42" s="127"/>
      <c r="BL42" s="127"/>
      <c r="BM42" s="128" t="str">
        <f>IF(BQ42="","",BM$3)</f>
        <v/>
      </c>
      <c r="BN42" s="129" t="str">
        <f>IF(BQ42="","",BM$1)</f>
        <v/>
      </c>
      <c r="BO42" s="130" t="str">
        <f>IF(BQ42="","",BM$2)</f>
        <v/>
      </c>
      <c r="BP42" s="130" t="str">
        <f>IF(BQ42="","",BM$3)</f>
        <v/>
      </c>
      <c r="BQ42" s="132" t="str">
        <f>IF(BX42="","",IF(ISNUMBER(SEARCH(":",BX42)),MID(BX42,FIND(":",BX42)+2,FIND("(",BX42)-FIND(":",BX42)-3),LEFT(BX42,FIND("(",BX42)-2)))</f>
        <v/>
      </c>
      <c r="BR42" s="133" t="str">
        <f>IF(BX42="","",MID(BX42,FIND("(",BX42)+1,4))</f>
        <v/>
      </c>
      <c r="BS42" s="134" t="str">
        <f>IF(ISNUMBER(SEARCH("*female*",BX42)),"female",IF(ISNUMBER(SEARCH("*male*",BX42)),"male",""))</f>
        <v/>
      </c>
      <c r="BT42" s="135" t="str">
        <f>IF(BX42="","",IF(ISERROR(MID(BX42,FIND("male,",BX42)+6,(FIND(")",BX42)-(FIND("male,",BX42)+6))))=TRUE,"missing/error",MID(BX42,FIND("male,",BX42)+6,(FIND(")",BX42)-(FIND("male,",BX42)+6)))))</f>
        <v/>
      </c>
      <c r="BU42" s="136" t="str">
        <f>IF(BQ42="","",(MID(BQ42,(SEARCH("^^",SUBSTITUTE(BQ42," ","^^",LEN(BQ42)-LEN(SUBSTITUTE(BQ42," ","")))))+1,99)&amp;"_"&amp;LEFT(BQ42,FIND(" ",BQ42)-1)&amp;"_"&amp;BR42))</f>
        <v/>
      </c>
      <c r="BV42" s="76"/>
      <c r="BW42" s="127"/>
      <c r="BX42" s="127"/>
      <c r="BY42" s="128" t="str">
        <f>IF(CC42="","",BY$3)</f>
        <v/>
      </c>
      <c r="BZ42" s="129" t="str">
        <f>IF(CC42="","",BY$1)</f>
        <v/>
      </c>
      <c r="CA42" s="130" t="str">
        <f>IF(CC42="","",BY$2)</f>
        <v/>
      </c>
      <c r="CB42" s="130" t="str">
        <f>IF(CC42="","",BY$3)</f>
        <v/>
      </c>
      <c r="CC42" s="132" t="str">
        <f>IF(CJ42="","",IF(ISNUMBER(SEARCH(":",CJ42)),MID(CJ42,FIND(":",CJ42)+2,FIND("(",CJ42)-FIND(":",CJ42)-3),LEFT(CJ42,FIND("(",CJ42)-2)))</f>
        <v/>
      </c>
      <c r="CD42" s="133" t="str">
        <f>IF(CJ42="","",MID(CJ42,FIND("(",CJ42)+1,4))</f>
        <v/>
      </c>
      <c r="CE42" s="134" t="str">
        <f>IF(ISNUMBER(SEARCH("*female*",CJ42)),"female",IF(ISNUMBER(SEARCH("*male*",CJ42)),"male",""))</f>
        <v/>
      </c>
      <c r="CF42" s="135" t="str">
        <f>IF(CJ42="","",IF(ISERROR(MID(CJ42,FIND("male,",CJ42)+6,(FIND(")",CJ42)-(FIND("male,",CJ42)+6))))=TRUE,"missing/error",MID(CJ42,FIND("male,",CJ42)+6,(FIND(")",CJ42)-(FIND("male,",CJ42)+6)))))</f>
        <v/>
      </c>
      <c r="CG42" s="136" t="str">
        <f>IF(CC42="","",(MID(CC42,(SEARCH("^^",SUBSTITUTE(CC42," ","^^",LEN(CC42)-LEN(SUBSTITUTE(CC42," ","")))))+1,99)&amp;"_"&amp;LEFT(CC42,FIND(" ",CC42)-1)&amp;"_"&amp;CD42))</f>
        <v/>
      </c>
      <c r="CH42" s="76"/>
      <c r="CI42" s="127"/>
      <c r="CJ42" s="127"/>
      <c r="CK42" s="128" t="str">
        <f>IF(CO42="","",CK$3)</f>
        <v/>
      </c>
      <c r="CL42" s="129" t="str">
        <f>IF(CO42="","",CK$1)</f>
        <v/>
      </c>
      <c r="CM42" s="130" t="str">
        <f>IF(CO42="","",CK$2)</f>
        <v/>
      </c>
      <c r="CN42" s="130" t="str">
        <f>IF(CO42="","",CK$3)</f>
        <v/>
      </c>
      <c r="CO42" s="132" t="str">
        <f>IF(CV42="","",IF(ISNUMBER(SEARCH(":",CV42)),MID(CV42,FIND(":",CV42)+2,FIND("(",CV42)-FIND(":",CV42)-3),LEFT(CV42,FIND("(",CV42)-2)))</f>
        <v/>
      </c>
      <c r="CP42" s="133" t="str">
        <f>IF(CV42="","",MID(CV42,FIND("(",CV42)+1,4))</f>
        <v/>
      </c>
      <c r="CQ42" s="134" t="str">
        <f>IF(ISNUMBER(SEARCH("*female*",CV42)),"female",IF(ISNUMBER(SEARCH("*male*",CV42)),"male",""))</f>
        <v/>
      </c>
      <c r="CR42" s="135" t="str">
        <f>IF(CV42="","",IF(ISERROR(MID(CV42,FIND("male,",CV42)+6,(FIND(")",CV42)-(FIND("male,",CV42)+6))))=TRUE,"missing/error",MID(CV42,FIND("male,",CV42)+6,(FIND(")",CV42)-(FIND("male,",CV42)+6)))))</f>
        <v/>
      </c>
      <c r="CS42" s="136" t="str">
        <f>IF(CO42="","",(MID(CO42,(SEARCH("^^",SUBSTITUTE(CO42," ","^^",LEN(CO42)-LEN(SUBSTITUTE(CO42," ","")))))+1,99)&amp;"_"&amp;LEFT(CO42,FIND(" ",CO42)-1)&amp;"_"&amp;CP42))</f>
        <v/>
      </c>
      <c r="CT42" s="76"/>
      <c r="CU42" s="127"/>
      <c r="CV42" s="127"/>
      <c r="CW42" s="128" t="str">
        <f>IF(DA42="","",CW$3)</f>
        <v/>
      </c>
      <c r="CX42" s="129" t="str">
        <f>IF(DA42="","",CW$1)</f>
        <v/>
      </c>
      <c r="CY42" s="130" t="str">
        <f>IF(DA42="","",CW$2)</f>
        <v/>
      </c>
      <c r="CZ42" s="130" t="str">
        <f>IF(DA42="","",CW$3)</f>
        <v/>
      </c>
      <c r="DA42" s="132" t="str">
        <f>IF(DH42="","",IF(ISNUMBER(SEARCH(":",DH42)),MID(DH42,FIND(":",DH42)+2,FIND("(",DH42)-FIND(":",DH42)-3),LEFT(DH42,FIND("(",DH42)-2)))</f>
        <v/>
      </c>
      <c r="DB42" s="133" t="str">
        <f>IF(DH42="","",MID(DH42,FIND("(",DH42)+1,4))</f>
        <v/>
      </c>
      <c r="DC42" s="134" t="str">
        <f>IF(ISNUMBER(SEARCH("*female*",DH42)),"female",IF(ISNUMBER(SEARCH("*male*",DH42)),"male",""))</f>
        <v/>
      </c>
      <c r="DD42" s="135" t="str">
        <f>IF(DH42="","",IF(ISERROR(MID(DH42,FIND("male,",DH42)+6,(FIND(")",DH42)-(FIND("male,",DH42)+6))))=TRUE,"missing/error",MID(DH42,FIND("male,",DH42)+6,(FIND(")",DH42)-(FIND("male,",DH42)+6)))))</f>
        <v/>
      </c>
      <c r="DE42" s="136" t="str">
        <f>IF(DA42="","",(MID(DA42,(SEARCH("^^",SUBSTITUTE(DA42," ","^^",LEN(DA42)-LEN(SUBSTITUTE(DA42," ","")))))+1,99)&amp;"_"&amp;LEFT(DA42,FIND(" ",DA42)-1)&amp;"_"&amp;DB42))</f>
        <v/>
      </c>
      <c r="DF42" s="76"/>
      <c r="DG42" s="127"/>
      <c r="DH42" s="127"/>
      <c r="DI42" s="128" t="str">
        <f>IF(DM42="","",DI$3)</f>
        <v/>
      </c>
      <c r="DJ42" s="129" t="str">
        <f>IF(DM42="","",DI$1)</f>
        <v/>
      </c>
      <c r="DK42" s="130" t="str">
        <f>IF(DM42="","",DI$2)</f>
        <v/>
      </c>
      <c r="DL42" s="130" t="str">
        <f>IF(DM42="","",DI$3)</f>
        <v/>
      </c>
      <c r="DM42" s="132" t="str">
        <f>IF(DT42="","",IF(ISNUMBER(SEARCH(":",DT42)),MID(DT42,FIND(":",DT42)+2,FIND("(",DT42)-FIND(":",DT42)-3),LEFT(DT42,FIND("(",DT42)-2)))</f>
        <v/>
      </c>
      <c r="DN42" s="133" t="str">
        <f>IF(DT42="","",MID(DT42,FIND("(",DT42)+1,4))</f>
        <v/>
      </c>
      <c r="DO42" s="134" t="str">
        <f>IF(ISNUMBER(SEARCH("*female*",DT42)),"female",IF(ISNUMBER(SEARCH("*male*",DT42)),"male",""))</f>
        <v/>
      </c>
      <c r="DP42" s="135" t="str">
        <f>IF(DT42="","",IF(ISERROR(MID(DT42,FIND("male,",DT42)+6,(FIND(")",DT42)-(FIND("male,",DT42)+6))))=TRUE,"missing/error",MID(DT42,FIND("male,",DT42)+6,(FIND(")",DT42)-(FIND("male,",DT42)+6)))))</f>
        <v/>
      </c>
      <c r="DQ42" s="136" t="str">
        <f>IF(DM42="","",(MID(DM42,(SEARCH("^^",SUBSTITUTE(DM42," ","^^",LEN(DM42)-LEN(SUBSTITUTE(DM42," ","")))))+1,99)&amp;"_"&amp;LEFT(DM42,FIND(" ",DM42)-1)&amp;"_"&amp;DN42))</f>
        <v/>
      </c>
      <c r="DR42" s="76"/>
      <c r="DS42" s="127"/>
      <c r="DT42" s="127"/>
      <c r="DU42" s="128" t="str">
        <f>IF(DY42="","",DU$3)</f>
        <v/>
      </c>
      <c r="DV42" s="129" t="str">
        <f>IF(DY42="","",DU$1)</f>
        <v/>
      </c>
      <c r="DW42" s="130" t="str">
        <f>IF(DY42="","",DU$2)</f>
        <v/>
      </c>
      <c r="DX42" s="130" t="str">
        <f>IF(DY42="","",DU$3)</f>
        <v/>
      </c>
      <c r="DY42" s="132" t="str">
        <f>IF(EF42="","",IF(ISNUMBER(SEARCH(":",EF42)),MID(EF42,FIND(":",EF42)+2,FIND("(",EF42)-FIND(":",EF42)-3),LEFT(EF42,FIND("(",EF42)-2)))</f>
        <v/>
      </c>
      <c r="DZ42" s="133" t="str">
        <f>IF(EF42="","",MID(EF42,FIND("(",EF42)+1,4))</f>
        <v/>
      </c>
      <c r="EA42" s="134" t="str">
        <f>IF(ISNUMBER(SEARCH("*female*",EF42)),"female",IF(ISNUMBER(SEARCH("*male*",EF42)),"male",""))</f>
        <v/>
      </c>
      <c r="EB42" s="135" t="str">
        <f>IF(EF42="","",IF(ISERROR(MID(EF42,FIND("male,",EF42)+6,(FIND(")",EF42)-(FIND("male,",EF42)+6))))=TRUE,"missing/error",MID(EF42,FIND("male,",EF42)+6,(FIND(")",EF42)-(FIND("male,",EF42)+6)))))</f>
        <v/>
      </c>
      <c r="EC42" s="136" t="str">
        <f>IF(DY42="","",(MID(DY42,(SEARCH("^^",SUBSTITUTE(DY42," ","^^",LEN(DY42)-LEN(SUBSTITUTE(DY42," ","")))))+1,99)&amp;"_"&amp;LEFT(DY42,FIND(" ",DY42)-1)&amp;"_"&amp;DZ42))</f>
        <v/>
      </c>
      <c r="ED42" s="76"/>
      <c r="EE42" s="127"/>
      <c r="EF42" s="127"/>
      <c r="EG42" s="128" t="str">
        <f>IF(EK42="","",EG$3)</f>
        <v/>
      </c>
      <c r="EH42" s="129" t="str">
        <f>IF(EK42="","",EG$1)</f>
        <v/>
      </c>
      <c r="EI42" s="130" t="str">
        <f>IF(EK42="","",EG$2)</f>
        <v/>
      </c>
      <c r="EJ42" s="130" t="str">
        <f>IF(EK42="","",EG$3)</f>
        <v/>
      </c>
      <c r="EK42" s="132" t="str">
        <f>IF(ER42="","",IF(ISNUMBER(SEARCH(":",ER42)),MID(ER42,FIND(":",ER42)+2,FIND("(",ER42)-FIND(":",ER42)-3),LEFT(ER42,FIND("(",ER42)-2)))</f>
        <v/>
      </c>
      <c r="EL42" s="133" t="str">
        <f>IF(ER42="","",MID(ER42,FIND("(",ER42)+1,4))</f>
        <v/>
      </c>
      <c r="EM42" s="134" t="str">
        <f>IF(ISNUMBER(SEARCH("*female*",ER42)),"female",IF(ISNUMBER(SEARCH("*male*",ER42)),"male",""))</f>
        <v/>
      </c>
      <c r="EN42" s="135" t="str">
        <f>IF(ER42="","",IF(ISERROR(MID(ER42,FIND("male,",ER42)+6,(FIND(")",ER42)-(FIND("male,",ER42)+6))))=TRUE,"missing/error",MID(ER42,FIND("male,",ER42)+6,(FIND(")",ER42)-(FIND("male,",ER42)+6)))))</f>
        <v/>
      </c>
      <c r="EO42" s="136" t="str">
        <f>IF(EK42="","",(MID(EK42,(SEARCH("^^",SUBSTITUTE(EK42," ","^^",LEN(EK42)-LEN(SUBSTITUTE(EK42," ","")))))+1,99)&amp;"_"&amp;LEFT(EK42,FIND(" ",EK42)-1)&amp;"_"&amp;EL42))</f>
        <v/>
      </c>
      <c r="EP42" s="76"/>
      <c r="EQ42" s="127"/>
      <c r="ER42" s="127"/>
      <c r="ES42" s="128" t="str">
        <f>IF(EW42="","",ES$3)</f>
        <v/>
      </c>
      <c r="ET42" s="129" t="str">
        <f>IF(EW42="","",ES$1)</f>
        <v/>
      </c>
      <c r="EU42" s="130" t="str">
        <f>IF(EW42="","",ES$2)</f>
        <v/>
      </c>
      <c r="EV42" s="130" t="str">
        <f>IF(EW42="","",ES$3)</f>
        <v/>
      </c>
      <c r="EW42" s="132" t="str">
        <f>IF(FD42="","",IF(ISNUMBER(SEARCH(":",FD42)),MID(FD42,FIND(":",FD42)+2,FIND("(",FD42)-FIND(":",FD42)-3),LEFT(FD42,FIND("(",FD42)-2)))</f>
        <v/>
      </c>
      <c r="EX42" s="133" t="str">
        <f>IF(FD42="","",MID(FD42,FIND("(",FD42)+1,4))</f>
        <v/>
      </c>
      <c r="EY42" s="134" t="str">
        <f>IF(ISNUMBER(SEARCH("*female*",FD42)),"female",IF(ISNUMBER(SEARCH("*male*",FD42)),"male",""))</f>
        <v/>
      </c>
      <c r="EZ42" s="135" t="str">
        <f>IF(FD42="","",IF(ISERROR(MID(FD42,FIND("male,",FD42)+6,(FIND(")",FD42)-(FIND("male,",FD42)+6))))=TRUE,"missing/error",MID(FD42,FIND("male,",FD42)+6,(FIND(")",FD42)-(FIND("male,",FD42)+6)))))</f>
        <v/>
      </c>
      <c r="FA42" s="136" t="str">
        <f>IF(EW42="","",(MID(EW42,(SEARCH("^^",SUBSTITUTE(EW42," ","^^",LEN(EW42)-LEN(SUBSTITUTE(EW42," ","")))))+1,99)&amp;"_"&amp;LEFT(EW42,FIND(" ",EW42)-1)&amp;"_"&amp;EX42))</f>
        <v/>
      </c>
      <c r="FB42" s="76"/>
      <c r="FC42" s="127"/>
      <c r="FD42" s="127"/>
      <c r="FE42" s="128" t="str">
        <f>IF(FI42="","",FE$3)</f>
        <v/>
      </c>
      <c r="FF42" s="129" t="str">
        <f>IF(FI42="","",FE$1)</f>
        <v/>
      </c>
      <c r="FG42" s="130" t="str">
        <f>IF(FI42="","",FE$2)</f>
        <v/>
      </c>
      <c r="FH42" s="130" t="str">
        <f>IF(FI42="","",FE$3)</f>
        <v/>
      </c>
      <c r="FI42" s="132" t="str">
        <f>IF(FP42="","",IF(ISNUMBER(SEARCH(":",FP42)),MID(FP42,FIND(":",FP42)+2,FIND("(",FP42)-FIND(":",FP42)-3),LEFT(FP42,FIND("(",FP42)-2)))</f>
        <v/>
      </c>
      <c r="FJ42" s="133" t="str">
        <f>IF(FP42="","",MID(FP42,FIND("(",FP42)+1,4))</f>
        <v/>
      </c>
      <c r="FK42" s="134" t="str">
        <f>IF(ISNUMBER(SEARCH("*female*",FP42)),"female",IF(ISNUMBER(SEARCH("*male*",FP42)),"male",""))</f>
        <v/>
      </c>
      <c r="FL42" s="135" t="str">
        <f>IF(FP42="","",IF(ISERROR(MID(FP42,FIND("male,",FP42)+6,(FIND(")",FP42)-(FIND("male,",FP42)+6))))=TRUE,"missing/error",MID(FP42,FIND("male,",FP42)+6,(FIND(")",FP42)-(FIND("male,",FP42)+6)))))</f>
        <v/>
      </c>
      <c r="FM42" s="136" t="str">
        <f>IF(FI42="","",(MID(FI42,(SEARCH("^^",SUBSTITUTE(FI42," ","^^",LEN(FI42)-LEN(SUBSTITUTE(FI42," ","")))))+1,99)&amp;"_"&amp;LEFT(FI42,FIND(" ",FI42)-1)&amp;"_"&amp;FJ42))</f>
        <v/>
      </c>
      <c r="FN42" s="76"/>
      <c r="FO42" s="127"/>
      <c r="FP42" s="127"/>
      <c r="FQ42" s="128" t="str">
        <f>IF(FU42="","",#REF!)</f>
        <v/>
      </c>
      <c r="FR42" s="129" t="str">
        <f>IF(FU42="","",FQ$1)</f>
        <v/>
      </c>
      <c r="FS42" s="130" t="str">
        <f>IF(FU42="","",FQ$2)</f>
        <v/>
      </c>
      <c r="FT42" s="130" t="str">
        <f>IF(FU42="","",FQ$3)</f>
        <v/>
      </c>
      <c r="FU42" s="132" t="str">
        <f>IF(GB42="","",IF(ISNUMBER(SEARCH(":",GB42)),MID(GB42,FIND(":",GB42)+2,FIND("(",GB42)-FIND(":",GB42)-3),LEFT(GB42,FIND("(",GB42)-2)))</f>
        <v/>
      </c>
      <c r="FV42" s="133" t="str">
        <f>IF(GB42="","",MID(GB42,FIND("(",GB42)+1,4))</f>
        <v/>
      </c>
      <c r="FW42" s="134" t="str">
        <f>IF(ISNUMBER(SEARCH("*female*",GB42)),"female",IF(ISNUMBER(SEARCH("*male*",GB42)),"male",""))</f>
        <v/>
      </c>
      <c r="FX42" s="135" t="str">
        <f>IF(GB42="","",IF(ISERROR(MID(GB42,FIND("male,",GB42)+6,(FIND(")",GB42)-(FIND("male,",GB42)+6))))=TRUE,"missing/error",MID(GB42,FIND("male,",GB42)+6,(FIND(")",GB42)-(FIND("male,",GB42)+6)))))</f>
        <v/>
      </c>
      <c r="FY42" s="136" t="str">
        <f>IF(FU42="","",(MID(FU42,(SEARCH("^^",SUBSTITUTE(FU42," ","^^",LEN(FU42)-LEN(SUBSTITUTE(FU42," ","")))))+1,99)&amp;"_"&amp;LEFT(FU42,FIND(" ",FU42)-1)&amp;"_"&amp;FV42))</f>
        <v/>
      </c>
      <c r="FZ42" s="76"/>
      <c r="GA42" s="127"/>
      <c r="GB42" s="127"/>
      <c r="GC42" s="128" t="str">
        <f>IF(GG42="","",GC$3)</f>
        <v/>
      </c>
      <c r="GD42" s="129" t="str">
        <f>IF(GG42="","",GC$1)</f>
        <v/>
      </c>
      <c r="GE42" s="130" t="str">
        <f>IF(GG42="","",GC$2)</f>
        <v/>
      </c>
      <c r="GF42" s="130" t="str">
        <f>IF(GG42="","",GC$3)</f>
        <v/>
      </c>
      <c r="GG42" s="132" t="str">
        <f>IF(GN42="","",IF(ISNUMBER(SEARCH(":",GN42)),MID(GN42,FIND(":",GN42)+2,FIND("(",GN42)-FIND(":",GN42)-3),LEFT(GN42,FIND("(",GN42)-2)))</f>
        <v/>
      </c>
      <c r="GH42" s="133" t="str">
        <f>IF(GN42="","",MID(GN42,FIND("(",GN42)+1,4))</f>
        <v/>
      </c>
      <c r="GI42" s="134" t="str">
        <f>IF(ISNUMBER(SEARCH("*female*",GN42)),"female",IF(ISNUMBER(SEARCH("*male*",GN42)),"male",""))</f>
        <v/>
      </c>
      <c r="GJ42" s="135" t="str">
        <f>IF(GN42="","",IF(ISERROR(MID(GN42,FIND("male,",GN42)+6,(FIND(")",GN42)-(FIND("male,",GN42)+6))))=TRUE,"missing/error",MID(GN42,FIND("male,",GN42)+6,(FIND(")",GN42)-(FIND("male,",GN42)+6)))))</f>
        <v/>
      </c>
      <c r="GK42" s="136" t="str">
        <f>IF(GG42="","",(MID(GG42,(SEARCH("^^",SUBSTITUTE(GG42," ","^^",LEN(GG42)-LEN(SUBSTITUTE(GG42," ","")))))+1,99)&amp;"_"&amp;LEFT(GG42,FIND(" ",GG42)-1)&amp;"_"&amp;GH42))</f>
        <v/>
      </c>
      <c r="GL42" s="76"/>
      <c r="GM42" s="127"/>
      <c r="GN42" s="127"/>
      <c r="GO42" s="128" t="str">
        <f>IF(GS42="","",GO$3)</f>
        <v/>
      </c>
      <c r="GP42" s="129" t="str">
        <f>IF(GS42="","",GO$1)</f>
        <v/>
      </c>
      <c r="GQ42" s="130" t="str">
        <f>IF(GS42="","",GO$2)</f>
        <v/>
      </c>
      <c r="GR42" s="130" t="str">
        <f>IF(GS42="","",GO$3)</f>
        <v/>
      </c>
      <c r="GS42" s="132" t="str">
        <f>IF(GZ42="","",IF(ISNUMBER(SEARCH(":",GZ42)),MID(GZ42,FIND(":",GZ42)+2,FIND("(",GZ42)-FIND(":",GZ42)-3),LEFT(GZ42,FIND("(",GZ42)-2)))</f>
        <v/>
      </c>
      <c r="GT42" s="133" t="str">
        <f>IF(GZ42="","",MID(GZ42,FIND("(",GZ42)+1,4))</f>
        <v/>
      </c>
      <c r="GU42" s="134" t="str">
        <f>IF(ISNUMBER(SEARCH("*female*",GZ42)),"female",IF(ISNUMBER(SEARCH("*male*",GZ42)),"male",""))</f>
        <v/>
      </c>
      <c r="GV42" s="135" t="str">
        <f>IF(GZ42="","",IF(ISERROR(MID(GZ42,FIND("male,",GZ42)+6,(FIND(")",GZ42)-(FIND("male,",GZ42)+6))))=TRUE,"missing/error",MID(GZ42,FIND("male,",GZ42)+6,(FIND(")",GZ42)-(FIND("male,",GZ42)+6)))))</f>
        <v/>
      </c>
      <c r="GW42" s="136" t="str">
        <f>IF(GS42="","",(MID(GS42,(SEARCH("^^",SUBSTITUTE(GS42," ","^^",LEN(GS42)-LEN(SUBSTITUTE(GS42," ","")))))+1,99)&amp;"_"&amp;LEFT(GS42,FIND(" ",GS42)-1)&amp;"_"&amp;GT42))</f>
        <v/>
      </c>
      <c r="GX42" s="76"/>
      <c r="GY42" s="127"/>
      <c r="GZ42" s="127"/>
      <c r="HA42" s="128" t="str">
        <f>IF(HE42="","",HA$3)</f>
        <v/>
      </c>
      <c r="HB42" s="129" t="str">
        <f>IF(HE42="","",HA$1)</f>
        <v/>
      </c>
      <c r="HC42" s="130" t="str">
        <f>IF(HE42="","",HA$2)</f>
        <v/>
      </c>
      <c r="HD42" s="130" t="str">
        <f>IF(HE42="","",HA$3)</f>
        <v/>
      </c>
      <c r="HE42" s="132" t="str">
        <f>IF(HL42="","",IF(ISNUMBER(SEARCH(":",HL42)),MID(HL42,FIND(":",HL42)+2,FIND("(",HL42)-FIND(":",HL42)-3),LEFT(HL42,FIND("(",HL42)-2)))</f>
        <v/>
      </c>
      <c r="HF42" s="133" t="str">
        <f>IF(HL42="","",MID(HL42,FIND("(",HL42)+1,4))</f>
        <v/>
      </c>
      <c r="HG42" s="134" t="str">
        <f>IF(ISNUMBER(SEARCH("*female*",HL42)),"female",IF(ISNUMBER(SEARCH("*male*",HL42)),"male",""))</f>
        <v/>
      </c>
      <c r="HH42" s="135" t="str">
        <f>IF(HL42="","",IF(ISERROR(MID(HL42,FIND("male,",HL42)+6,(FIND(")",HL42)-(FIND("male,",HL42)+6))))=TRUE,"missing/error",MID(HL42,FIND("male,",HL42)+6,(FIND(")",HL42)-(FIND("male,",HL42)+6)))))</f>
        <v/>
      </c>
      <c r="HI42" s="136" t="str">
        <f>IF(HE42="","",(MID(HE42,(SEARCH("^^",SUBSTITUTE(HE42," ","^^",LEN(HE42)-LEN(SUBSTITUTE(HE42," ","")))))+1,99)&amp;"_"&amp;LEFT(HE42,FIND(" ",HE42)-1)&amp;"_"&amp;HF42))</f>
        <v/>
      </c>
      <c r="HJ42" s="76"/>
      <c r="HK42" s="127"/>
      <c r="HL42" s="127" t="s">
        <v>287</v>
      </c>
      <c r="HM42" s="128" t="str">
        <f>IF(HQ42="","",HM$3)</f>
        <v/>
      </c>
      <c r="HN42" s="129" t="str">
        <f>IF(HQ42="","",HM$1)</f>
        <v/>
      </c>
      <c r="HO42" s="130" t="str">
        <f>IF(HQ42="","",HM$2)</f>
        <v/>
      </c>
      <c r="HP42" s="130" t="str">
        <f>IF(HQ42="","",HM$3)</f>
        <v/>
      </c>
      <c r="HQ42" s="132" t="str">
        <f>IF(HX42="","",IF(ISNUMBER(SEARCH(":",HX42)),MID(HX42,FIND(":",HX42)+2,FIND("(",HX42)-FIND(":",HX42)-3),LEFT(HX42,FIND("(",HX42)-2)))</f>
        <v/>
      </c>
      <c r="HR42" s="133" t="str">
        <f>IF(HX42="","",MID(HX42,FIND("(",HX42)+1,4))</f>
        <v/>
      </c>
      <c r="HS42" s="134" t="str">
        <f>IF(ISNUMBER(SEARCH("*female*",HX42)),"female",IF(ISNUMBER(SEARCH("*male*",HX42)),"male",""))</f>
        <v/>
      </c>
      <c r="HT42" s="135" t="str">
        <f>IF(HX42="","",IF(ISERROR(MID(HX42,FIND("male,",HX42)+6,(FIND(")",HX42)-(FIND("male,",HX42)+6))))=TRUE,"missing/error",MID(HX42,FIND("male,",HX42)+6,(FIND(")",HX42)-(FIND("male,",HX42)+6)))))</f>
        <v/>
      </c>
      <c r="HU42" s="136" t="str">
        <f>IF(HQ42="","",(MID(HQ42,(SEARCH("^^",SUBSTITUTE(HQ42," ","^^",LEN(HQ42)-LEN(SUBSTITUTE(HQ42," ","")))))+1,99)&amp;"_"&amp;LEFT(HQ42,FIND(" ",HQ42)-1)&amp;"_"&amp;HR42))</f>
        <v/>
      </c>
      <c r="HV42" s="76"/>
      <c r="HW42" s="127"/>
      <c r="HX42" s="127"/>
      <c r="HY42" s="128" t="str">
        <f>IF(IC42="","",HY$3)</f>
        <v/>
      </c>
      <c r="HZ42" s="129" t="str">
        <f>IF(IC42="","",HY$1)</f>
        <v/>
      </c>
      <c r="IA42" s="130" t="str">
        <f>IF(IC42="","",HY$2)</f>
        <v/>
      </c>
      <c r="IB42" s="130" t="str">
        <f>IF(IC42="","",HY$3)</f>
        <v/>
      </c>
      <c r="IC42" s="132" t="str">
        <f>IF(IJ42="","",IF(ISNUMBER(SEARCH(":",IJ42)),MID(IJ42,FIND(":",IJ42)+2,FIND("(",IJ42)-FIND(":",IJ42)-3),LEFT(IJ42,FIND("(",IJ42)-2)))</f>
        <v/>
      </c>
      <c r="ID42" s="133" t="str">
        <f>IF(IJ42="","",MID(IJ42,FIND("(",IJ42)+1,4))</f>
        <v/>
      </c>
      <c r="IE42" s="134" t="str">
        <f>IF(ISNUMBER(SEARCH("*female*",IJ42)),"female",IF(ISNUMBER(SEARCH("*male*",IJ42)),"male",""))</f>
        <v/>
      </c>
      <c r="IF42" s="135" t="str">
        <f>IF(IJ42="","",IF(ISERROR(MID(IJ42,FIND("male,",IJ42)+6,(FIND(")",IJ42)-(FIND("male,",IJ42)+6))))=TRUE,"missing/error",MID(IJ42,FIND("male,",IJ42)+6,(FIND(")",IJ42)-(FIND("male,",IJ42)+6)))))</f>
        <v/>
      </c>
      <c r="IG42" s="136" t="str">
        <f>IF(IC42="","",(MID(IC42,(SEARCH("^^",SUBSTITUTE(IC42," ","^^",LEN(IC42)-LEN(SUBSTITUTE(IC42," ","")))))+1,99)&amp;"_"&amp;LEFT(IC42,FIND(" ",IC42)-1)&amp;"_"&amp;ID42))</f>
        <v/>
      </c>
      <c r="IH42" s="76"/>
      <c r="II42" s="127"/>
      <c r="IJ42" s="127"/>
      <c r="IK42" s="128" t="str">
        <f>IF(IO42="","",IK$3)</f>
        <v/>
      </c>
      <c r="IL42" s="129" t="str">
        <f>IF(IO42="","",IK$1)</f>
        <v/>
      </c>
      <c r="IM42" s="130" t="str">
        <f>IF(IO42="","",IK$2)</f>
        <v/>
      </c>
      <c r="IN42" s="130" t="str">
        <f>IF(IO42="","",IK$3)</f>
        <v/>
      </c>
      <c r="IO42" s="132" t="str">
        <f>IF(IV42="","",IF(ISNUMBER(SEARCH(":",IV42)),MID(IV42,FIND(":",IV42)+2,FIND("(",IV42)-FIND(":",IV42)-3),LEFT(IV42,FIND("(",IV42)-2)))</f>
        <v/>
      </c>
      <c r="IP42" s="133" t="str">
        <f>IF(IV42="","",MID(IV42,FIND("(",IV42)+1,4))</f>
        <v/>
      </c>
      <c r="IQ42" s="134" t="str">
        <f>IF(ISNUMBER(SEARCH("*female*",IV42)),"female",IF(ISNUMBER(SEARCH("*male*",IV42)),"male",""))</f>
        <v/>
      </c>
      <c r="IR42" s="135" t="str">
        <f>IF(IV42="","",IF(ISERROR(MID(IV42,FIND("male,",IV42)+6,(FIND(")",IV42)-(FIND("male,",IV42)+6))))=TRUE,"missing/error",MID(IV42,FIND("male,",IV42)+6,(FIND(")",IV42)-(FIND("male,",IV42)+6)))))</f>
        <v/>
      </c>
      <c r="IS42" s="136" t="str">
        <f>IF(IO42="","",(MID(IO42,(SEARCH("^^",SUBSTITUTE(IO42," ","^^",LEN(IO42)-LEN(SUBSTITUTE(IO42," ","")))))+1,99)&amp;"_"&amp;LEFT(IO42,FIND(" ",IO42)-1)&amp;"_"&amp;IP42))</f>
        <v/>
      </c>
      <c r="IT42" s="76"/>
      <c r="IU42" s="127"/>
      <c r="IV42" s="127"/>
      <c r="IW42" s="128" t="str">
        <f>IF(JA42="","",IW$3)</f>
        <v/>
      </c>
      <c r="IX42" s="129" t="str">
        <f>IF(JA42="","",IW$1)</f>
        <v/>
      </c>
      <c r="IY42" s="130" t="str">
        <f>IF(JA42="","",IW$2)</f>
        <v/>
      </c>
      <c r="IZ42" s="130" t="str">
        <f>IF(JA42="","",IW$3)</f>
        <v/>
      </c>
      <c r="JA42" s="132" t="str">
        <f>IF(JH42="","",IF(ISNUMBER(SEARCH(":",JH42)),MID(JH42,FIND(":",JH42)+2,FIND("(",JH42)-FIND(":",JH42)-3),LEFT(JH42,FIND("(",JH42)-2)))</f>
        <v/>
      </c>
      <c r="JB42" s="133" t="str">
        <f>IF(JH42="","",MID(JH42,FIND("(",JH42)+1,4))</f>
        <v/>
      </c>
      <c r="JC42" s="134" t="str">
        <f>IF(ISNUMBER(SEARCH("*female*",JH42)),"female",IF(ISNUMBER(SEARCH("*male*",JH42)),"male",""))</f>
        <v/>
      </c>
      <c r="JD42" s="135" t="str">
        <f>IF(JH42="","",IF(ISERROR(MID(JH42,FIND("male,",JH42)+6,(FIND(")",JH42)-(FIND("male,",JH42)+6))))=TRUE,"missing/error",MID(JH42,FIND("male,",JH42)+6,(FIND(")",JH42)-(FIND("male,",JH42)+6)))))</f>
        <v/>
      </c>
      <c r="JE42" s="136" t="str">
        <f>IF(JA42="","",(MID(JA42,(SEARCH("^^",SUBSTITUTE(JA42," ","^^",LEN(JA42)-LEN(SUBSTITUTE(JA42," ","")))))+1,99)&amp;"_"&amp;LEFT(JA42,FIND(" ",JA42)-1)&amp;"_"&amp;JB42))</f>
        <v/>
      </c>
      <c r="JF42" s="76"/>
      <c r="JG42" s="127"/>
      <c r="JH42" s="127"/>
      <c r="JI42" s="128" t="str">
        <f>IF(JM42="","",JI$3)</f>
        <v/>
      </c>
      <c r="JJ42" s="129" t="str">
        <f>IF(JM42="","",JI$1)</f>
        <v/>
      </c>
      <c r="JK42" s="130" t="str">
        <f>IF(JM42="","",JI$2)</f>
        <v/>
      </c>
      <c r="JL42" s="130" t="str">
        <f>IF(JM42="","",JI$3)</f>
        <v/>
      </c>
      <c r="JM42" s="132" t="str">
        <f>IF(JT42="","",IF(ISNUMBER(SEARCH(":",JT42)),MID(JT42,FIND(":",JT42)+2,FIND("(",JT42)-FIND(":",JT42)-3),LEFT(JT42,FIND("(",JT42)-2)))</f>
        <v/>
      </c>
      <c r="JN42" s="133" t="str">
        <f>IF(JT42="","",MID(JT42,FIND("(",JT42)+1,4))</f>
        <v/>
      </c>
      <c r="JO42" s="134" t="str">
        <f>IF(ISNUMBER(SEARCH("*female*",JT42)),"female",IF(ISNUMBER(SEARCH("*male*",JT42)),"male",""))</f>
        <v/>
      </c>
      <c r="JP42" s="135" t="str">
        <f>IF(JT42="","",IF(ISERROR(MID(JT42,FIND("male,",JT42)+6,(FIND(")",JT42)-(FIND("male,",JT42)+6))))=TRUE,"missing/error",MID(JT42,FIND("male,",JT42)+6,(FIND(")",JT42)-(FIND("male,",JT42)+6)))))</f>
        <v/>
      </c>
      <c r="JQ42" s="136" t="str">
        <f>IF(JM42="","",(MID(JM42,(SEARCH("^^",SUBSTITUTE(JM42," ","^^",LEN(JM42)-LEN(SUBSTITUTE(JM42," ","")))))+1,99)&amp;"_"&amp;LEFT(JM42,FIND(" ",JM42)-1)&amp;"_"&amp;JN42))</f>
        <v/>
      </c>
      <c r="JR42" s="76"/>
      <c r="JS42" s="127"/>
      <c r="JT42" s="127"/>
      <c r="JU42" s="128" t="str">
        <f>IF(JY42="","",JU$3)</f>
        <v/>
      </c>
      <c r="JV42" s="129" t="str">
        <f>IF(JY42="","",JU$1)</f>
        <v/>
      </c>
      <c r="JW42" s="130" t="str">
        <f>IF(JY42="","",JU$2)</f>
        <v/>
      </c>
      <c r="JX42" s="130" t="str">
        <f>IF(JY42="","",JU$3)</f>
        <v/>
      </c>
      <c r="JY42" s="132" t="str">
        <f>IF(KF42="","",IF(ISNUMBER(SEARCH(":",KF42)),MID(KF42,FIND(":",KF42)+2,FIND("(",KF42)-FIND(":",KF42)-3),LEFT(KF42,FIND("(",KF42)-2)))</f>
        <v/>
      </c>
      <c r="JZ42" s="133" t="str">
        <f>IF(KF42="","",MID(KF42,FIND("(",KF42)+1,4))</f>
        <v/>
      </c>
      <c r="KA42" s="134" t="str">
        <f>IF(ISNUMBER(SEARCH("*female*",KF42)),"female",IF(ISNUMBER(SEARCH("*male*",KF42)),"male",""))</f>
        <v/>
      </c>
      <c r="KB42" s="135" t="str">
        <f>IF(KF42="","",IF(ISERROR(MID(KF42,FIND("male,",KF42)+6,(FIND(")",KF42)-(FIND("male,",KF42)+6))))=TRUE,"missing/error",MID(KF42,FIND("male,",KF42)+6,(FIND(")",KF42)-(FIND("male,",KF42)+6)))))</f>
        <v/>
      </c>
      <c r="KC42" s="136" t="str">
        <f>IF(JY42="","",(MID(JY42,(SEARCH("^^",SUBSTITUTE(JY42," ","^^",LEN(JY42)-LEN(SUBSTITUTE(JY42," ","")))))+1,99)&amp;"_"&amp;LEFT(JY42,FIND(" ",JY42)-1)&amp;"_"&amp;JZ42))</f>
        <v/>
      </c>
      <c r="KD42" s="76"/>
      <c r="KE42" s="127"/>
      <c r="KF42" s="127"/>
    </row>
    <row r="43" spans="1:292" ht="13.5" customHeight="1">
      <c r="A43" s="84"/>
      <c r="B43" s="127" t="s">
        <v>668</v>
      </c>
      <c r="C43" s="76" t="s">
        <v>669</v>
      </c>
      <c r="D43" s="219" t="s">
        <v>940</v>
      </c>
      <c r="E43" s="128"/>
      <c r="F43" s="129"/>
      <c r="G43" s="130"/>
      <c r="H43" s="130"/>
      <c r="I43" s="132"/>
      <c r="J43" s="133"/>
      <c r="K43" s="134"/>
      <c r="L43" s="135"/>
      <c r="M43" s="136"/>
      <c r="O43" s="127"/>
      <c r="P43" s="219"/>
      <c r="Q43" s="128">
        <f>IF(U43="","",Q$3)</f>
        <v>42153</v>
      </c>
      <c r="R43" s="129" t="str">
        <f>IF(U43="","",Q$1)</f>
        <v>Stubb I</v>
      </c>
      <c r="S43" s="130">
        <v>41908</v>
      </c>
      <c r="T43" s="130">
        <f>IF(U43="","",Q$3)</f>
        <v>42153</v>
      </c>
      <c r="U43" s="132" t="str">
        <f>IF(AB43="","",IF(ISNUMBER(SEARCH(":",AB43)),MID(AB43,FIND(":",AB43)+2,FIND("(",AB43)-FIND(":",AB43)-3),LEFT(AB43,FIND("(",AB43)-2)))</f>
        <v>Sanni Grahn-Laasonen</v>
      </c>
      <c r="V43" s="133" t="str">
        <f>IF(AB43="","",MID(AB43,FIND("(",AB43)+1,4))</f>
        <v>1983</v>
      </c>
      <c r="W43" s="134" t="str">
        <f>IF(ISNUMBER(SEARCH("*female*",AB43)),"female",IF(ISNUMBER(SEARCH("*male*",AB43)),"male",""))</f>
        <v>female</v>
      </c>
      <c r="X43" s="135" t="s">
        <v>311</v>
      </c>
      <c r="Y43" s="136" t="str">
        <f>IF(U43="","",(MID(U43,(SEARCH("^^",SUBSTITUTE(U43," ","^^",LEN(U43)-LEN(SUBSTITUTE(U43," ","")))))+1,99)&amp;"_"&amp;LEFT(U43,FIND(" ",U43)-1)&amp;"_"&amp;V43))</f>
        <v>Grahn-Laasonen_Sanni_1983</v>
      </c>
      <c r="AA43" s="127"/>
      <c r="AB43" s="127" t="s">
        <v>901</v>
      </c>
      <c r="AC43" s="128" t="str">
        <f>IF(AG43="","",AC$3)</f>
        <v/>
      </c>
      <c r="AD43" s="129" t="str">
        <f>IF(AG43="","",AC$1)</f>
        <v/>
      </c>
      <c r="AE43" s="130" t="str">
        <f>IF(AG43="","",AC$2)</f>
        <v/>
      </c>
      <c r="AF43" s="130" t="str">
        <f>IF(AG43="","",AC$3)</f>
        <v/>
      </c>
      <c r="AG43" s="132" t="str">
        <f>IF(AN43="","",IF(ISNUMBER(SEARCH(":",AN43)),MID(AN43,FIND(":",AN43)+2,FIND("(",AN43)-FIND(":",AN43)-3),LEFT(AN43,FIND("(",AN43)-2)))</f>
        <v/>
      </c>
      <c r="AH43" s="133" t="str">
        <f>IF(AN43="","",MID(AN43,FIND("(",AN43)+1,4))</f>
        <v/>
      </c>
      <c r="AI43" s="134" t="str">
        <f>IF(ISNUMBER(SEARCH("*female*",AN43)),"female",IF(ISNUMBER(SEARCH("*male*",AN43)),"male",""))</f>
        <v/>
      </c>
      <c r="AJ43" s="135" t="str">
        <f>IF(AN43="","",IF(ISERROR(MID(AN43,FIND("male,",AN43)+6,(FIND(")",AN43)-(FIND("male,",AN43)+6))))=TRUE,"missing/error",MID(AN43,FIND("male,",AN43)+6,(FIND(")",AN43)-(FIND("male,",AN43)+6)))))</f>
        <v/>
      </c>
      <c r="AK43" s="136" t="str">
        <f>IF(AG43="","",(MID(AG43,(SEARCH("^^",SUBSTITUTE(AG43," ","^^",LEN(AG43)-LEN(SUBSTITUTE(AG43," ","")))))+1,99)&amp;"_"&amp;LEFT(AG43,FIND(" ",AG43)-1)&amp;"_"&amp;AH43))</f>
        <v/>
      </c>
      <c r="AM43" s="127"/>
      <c r="AN43" s="127"/>
      <c r="AO43" s="128"/>
      <c r="AP43" s="129"/>
      <c r="AQ43" s="130"/>
      <c r="AR43" s="130"/>
      <c r="AS43" s="132"/>
      <c r="AT43" s="133"/>
      <c r="AU43" s="134"/>
      <c r="AV43" s="135"/>
      <c r="AW43" s="136"/>
      <c r="AX43" s="76"/>
      <c r="AY43" s="127"/>
      <c r="AZ43" s="127"/>
      <c r="BA43" s="128"/>
      <c r="BB43" s="129"/>
      <c r="BC43" s="130"/>
      <c r="BD43" s="130"/>
      <c r="BE43" s="132"/>
      <c r="BF43" s="133"/>
      <c r="BG43" s="134"/>
      <c r="BH43" s="135"/>
      <c r="BI43" s="136"/>
      <c r="BJ43" s="76"/>
      <c r="BK43" s="127"/>
      <c r="BL43" s="127"/>
      <c r="BM43" s="128"/>
      <c r="BN43" s="129"/>
      <c r="BO43" s="130"/>
      <c r="BP43" s="130"/>
      <c r="BQ43" s="132"/>
      <c r="BR43" s="133"/>
      <c r="BS43" s="134"/>
      <c r="BT43" s="135"/>
      <c r="BU43" s="136"/>
      <c r="BV43" s="76"/>
      <c r="BW43" s="127"/>
      <c r="BX43" s="127"/>
      <c r="BY43" s="128"/>
      <c r="BZ43" s="129"/>
      <c r="CA43" s="130"/>
      <c r="CB43" s="130"/>
      <c r="CC43" s="132"/>
      <c r="CD43" s="133"/>
      <c r="CE43" s="134"/>
      <c r="CF43" s="135"/>
      <c r="CG43" s="136"/>
      <c r="CH43" s="76"/>
      <c r="CI43" s="127"/>
      <c r="CJ43" s="127"/>
      <c r="CK43" s="128"/>
      <c r="CL43" s="129"/>
      <c r="CM43" s="130"/>
      <c r="CN43" s="130"/>
      <c r="CO43" s="132"/>
      <c r="CP43" s="133"/>
      <c r="CQ43" s="134"/>
      <c r="CR43" s="135"/>
      <c r="CS43" s="136"/>
      <c r="CT43" s="76"/>
      <c r="CU43" s="127"/>
      <c r="CV43" s="127"/>
      <c r="CW43" s="128"/>
      <c r="CX43" s="129"/>
      <c r="CY43" s="130"/>
      <c r="CZ43" s="130"/>
      <c r="DA43" s="132"/>
      <c r="DB43" s="133"/>
      <c r="DC43" s="134"/>
      <c r="DD43" s="135"/>
      <c r="DE43" s="136"/>
      <c r="DF43" s="76"/>
      <c r="DG43" s="127"/>
      <c r="DH43" s="127"/>
      <c r="DI43" s="128"/>
      <c r="DJ43" s="129"/>
      <c r="DK43" s="130"/>
      <c r="DL43" s="130"/>
      <c r="DM43" s="132"/>
      <c r="DN43" s="133"/>
      <c r="DO43" s="134"/>
      <c r="DP43" s="135"/>
      <c r="DQ43" s="136"/>
      <c r="DR43" s="76"/>
      <c r="DS43" s="127"/>
      <c r="DT43" s="127"/>
      <c r="DU43" s="128"/>
      <c r="DV43" s="129"/>
      <c r="DW43" s="130"/>
      <c r="DX43" s="130"/>
      <c r="DY43" s="132"/>
      <c r="DZ43" s="133"/>
      <c r="EA43" s="134"/>
      <c r="EB43" s="135"/>
      <c r="EC43" s="136"/>
      <c r="ED43" s="76"/>
      <c r="EE43" s="127"/>
      <c r="EF43" s="127"/>
      <c r="EG43" s="128"/>
      <c r="EH43" s="129"/>
      <c r="EI43" s="130"/>
      <c r="EJ43" s="130"/>
      <c r="EK43" s="132"/>
      <c r="EL43" s="133"/>
      <c r="EM43" s="134"/>
      <c r="EN43" s="135"/>
      <c r="EO43" s="136"/>
      <c r="EP43" s="76"/>
      <c r="EQ43" s="127"/>
      <c r="ER43" s="127"/>
      <c r="ES43" s="128"/>
      <c r="ET43" s="129"/>
      <c r="EU43" s="130"/>
      <c r="EV43" s="130"/>
      <c r="EW43" s="132"/>
      <c r="EX43" s="133"/>
      <c r="EY43" s="134"/>
      <c r="EZ43" s="135"/>
      <c r="FA43" s="136"/>
      <c r="FB43" s="76"/>
      <c r="FC43" s="127"/>
      <c r="FD43" s="127"/>
      <c r="FE43" s="128"/>
      <c r="FF43" s="129"/>
      <c r="FG43" s="130"/>
      <c r="FH43" s="130"/>
      <c r="FI43" s="132"/>
      <c r="FJ43" s="133"/>
      <c r="FK43" s="134"/>
      <c r="FL43" s="135"/>
      <c r="FM43" s="136"/>
      <c r="FN43" s="76"/>
      <c r="FO43" s="127"/>
      <c r="FP43" s="127"/>
      <c r="FQ43" s="128"/>
      <c r="FR43" s="129"/>
      <c r="FS43" s="130"/>
      <c r="FT43" s="130"/>
      <c r="FU43" s="132"/>
      <c r="FV43" s="133"/>
      <c r="FW43" s="134"/>
      <c r="FX43" s="135"/>
      <c r="FY43" s="136"/>
      <c r="FZ43" s="76"/>
      <c r="GA43" s="127"/>
      <c r="GB43" s="127"/>
      <c r="GC43" s="128"/>
      <c r="GD43" s="129"/>
      <c r="GE43" s="130"/>
      <c r="GF43" s="130"/>
      <c r="GG43" s="132"/>
      <c r="GH43" s="133"/>
      <c r="GI43" s="134"/>
      <c r="GJ43" s="135"/>
      <c r="GK43" s="136"/>
      <c r="GL43" s="76"/>
      <c r="GM43" s="127"/>
      <c r="GN43" s="127"/>
      <c r="GO43" s="128"/>
      <c r="GP43" s="129"/>
      <c r="GQ43" s="130"/>
      <c r="GR43" s="130"/>
      <c r="GS43" s="132"/>
      <c r="GT43" s="133"/>
      <c r="GU43" s="134"/>
      <c r="GV43" s="135"/>
      <c r="GW43" s="136"/>
      <c r="GX43" s="76"/>
      <c r="GY43" s="127"/>
      <c r="GZ43" s="127"/>
      <c r="HA43" s="128"/>
      <c r="HB43" s="129"/>
      <c r="HC43" s="130"/>
      <c r="HD43" s="130"/>
      <c r="HE43" s="132"/>
      <c r="HF43" s="133"/>
      <c r="HG43" s="134"/>
      <c r="HH43" s="135"/>
      <c r="HI43" s="136"/>
      <c r="HJ43" s="76"/>
      <c r="HK43" s="127"/>
      <c r="HL43" s="127"/>
      <c r="HM43" s="128"/>
      <c r="HN43" s="129"/>
      <c r="HO43" s="130"/>
      <c r="HP43" s="130"/>
      <c r="HQ43" s="132"/>
      <c r="HR43" s="133"/>
      <c r="HS43" s="134"/>
      <c r="HT43" s="135"/>
      <c r="HU43" s="136"/>
      <c r="HV43" s="76"/>
      <c r="HW43" s="127"/>
      <c r="HX43" s="127"/>
      <c r="HY43" s="128"/>
      <c r="HZ43" s="129"/>
      <c r="IA43" s="130"/>
      <c r="IB43" s="130"/>
      <c r="IC43" s="132"/>
      <c r="ID43" s="133"/>
      <c r="IE43" s="134"/>
      <c r="IF43" s="135"/>
      <c r="IG43" s="136"/>
      <c r="IH43" s="76"/>
      <c r="II43" s="127"/>
      <c r="IJ43" s="127"/>
      <c r="IK43" s="128"/>
      <c r="IL43" s="129"/>
      <c r="IM43" s="130"/>
      <c r="IN43" s="130"/>
      <c r="IO43" s="132"/>
      <c r="IP43" s="133"/>
      <c r="IQ43" s="134"/>
      <c r="IR43" s="135"/>
      <c r="IS43" s="136"/>
      <c r="IT43" s="76"/>
      <c r="IU43" s="127"/>
      <c r="IV43" s="127"/>
      <c r="IW43" s="128"/>
      <c r="IX43" s="129"/>
      <c r="IY43" s="130"/>
      <c r="IZ43" s="130"/>
      <c r="JA43" s="132"/>
      <c r="JB43" s="133"/>
      <c r="JC43" s="134"/>
      <c r="JD43" s="135"/>
      <c r="JE43" s="136"/>
      <c r="JF43" s="76"/>
      <c r="JG43" s="127"/>
      <c r="JH43" s="127"/>
      <c r="JI43" s="128"/>
      <c r="JJ43" s="129"/>
      <c r="JK43" s="130"/>
      <c r="JL43" s="130"/>
      <c r="JM43" s="132"/>
      <c r="JN43" s="133"/>
      <c r="JO43" s="134"/>
      <c r="JP43" s="135"/>
      <c r="JQ43" s="136"/>
      <c r="JR43" s="76"/>
      <c r="JS43" s="127"/>
      <c r="JT43" s="127"/>
      <c r="JU43" s="128"/>
      <c r="JV43" s="129"/>
      <c r="JW43" s="130"/>
      <c r="JX43" s="130"/>
      <c r="JY43" s="132"/>
      <c r="JZ43" s="133"/>
      <c r="KA43" s="134"/>
      <c r="KB43" s="135"/>
      <c r="KC43" s="136"/>
      <c r="KD43" s="76"/>
      <c r="KE43" s="127"/>
      <c r="KF43" s="127"/>
    </row>
    <row r="44" spans="1:292" ht="13.5" customHeight="1">
      <c r="A44" s="84"/>
      <c r="B44" s="127" t="s">
        <v>1068</v>
      </c>
      <c r="D44" s="219"/>
      <c r="E44" s="128"/>
      <c r="F44" s="129"/>
      <c r="G44" s="130"/>
      <c r="H44" s="130"/>
      <c r="I44" s="132"/>
      <c r="J44" s="133"/>
      <c r="K44" s="134"/>
      <c r="L44" s="135"/>
      <c r="M44" s="136"/>
      <c r="O44" s="127"/>
      <c r="P44" s="219"/>
      <c r="Q44" s="128"/>
      <c r="R44" s="129"/>
      <c r="S44" s="130"/>
      <c r="T44" s="130"/>
      <c r="U44" s="132"/>
      <c r="V44" s="133"/>
      <c r="W44" s="134"/>
      <c r="X44" s="135"/>
      <c r="Y44" s="136"/>
      <c r="AA44" s="127"/>
      <c r="AB44" s="127"/>
      <c r="AC44" s="128"/>
      <c r="AD44" s="129"/>
      <c r="AE44" s="130"/>
      <c r="AF44" s="130"/>
      <c r="AG44" s="132"/>
      <c r="AH44" s="133"/>
      <c r="AI44" s="134"/>
      <c r="AJ44" s="135"/>
      <c r="AK44" s="136"/>
      <c r="AM44" s="127"/>
      <c r="AN44" s="127"/>
      <c r="AO44" s="128">
        <f>IF(AS44="","",AO$3)</f>
        <v>43809</v>
      </c>
      <c r="AP44" s="129" t="str">
        <f>IF(AS44="","",AO$1)</f>
        <v>Rinne I</v>
      </c>
      <c r="AQ44" s="130">
        <f>IF(AS44="","",AO$2)</f>
        <v>43622</v>
      </c>
      <c r="AR44" s="130">
        <f>IF(AS44="","",AO$3)</f>
        <v>43809</v>
      </c>
      <c r="AS44" s="132" t="str">
        <f>IF(AZ44="","",IF(ISNUMBER(SEARCH(":",AZ44)),MID(AZ44,FIND(":",AZ44)+2,FIND("(",AZ44)-FIND(":",AZ44)-3),LEFT(AZ44,FIND("(",AZ44)-2)))</f>
        <v>Krista Mikkonen</v>
      </c>
      <c r="AT44" s="133" t="str">
        <f>IF(AZ44="","",MID(AZ44,FIND("(",AZ44)+1,4))</f>
        <v>1972</v>
      </c>
      <c r="AU44" s="134" t="str">
        <f>IF(ISNUMBER(SEARCH("*female*",AZ44)),"female",IF(ISNUMBER(SEARCH("*male*",AZ44)),"male",""))</f>
        <v>female</v>
      </c>
      <c r="AV44" s="135" t="str">
        <f>IF(AZ44="","",IF(ISERROR(MID(AZ44,FIND("male,",AZ44)+6,(FIND(")",AZ44)-(FIND("male,",AZ44)+6))))=TRUE,"missing/error",MID(AZ44,FIND("male,",AZ44)+6,(FIND(")",AZ44)-(FIND("male,",AZ44)+6)))))</f>
        <v>fi_vihr01</v>
      </c>
      <c r="AW44" s="136" t="str">
        <f>IF(AS44="","",(MID(AS44,(SEARCH("^^",SUBSTITUTE(AS44," ","^^",LEN(AS44)-LEN(SUBSTITUTE(AS44," ","")))))+1,99)&amp;"_"&amp;LEFT(AS44,FIND(" ",AS44)-1)&amp;"_"&amp;AT44))</f>
        <v>Mikkonen_Krista_1972</v>
      </c>
      <c r="AX44" s="76"/>
      <c r="AY44" s="127"/>
      <c r="AZ44" s="127" t="s">
        <v>1069</v>
      </c>
      <c r="BA44" s="128">
        <f>IF(BE44="","",BA$3)</f>
        <v>43830</v>
      </c>
      <c r="BB44" s="129" t="str">
        <f>IF(BE44="","",BA$1)</f>
        <v>Marin I</v>
      </c>
      <c r="BC44" s="130">
        <f>IF(BE44="","",BA$2)</f>
        <v>43809</v>
      </c>
      <c r="BD44" s="130">
        <f>IF(BE44="","",BA$3)</f>
        <v>43830</v>
      </c>
      <c r="BE44" s="132" t="str">
        <f>IF(BL44="","",IF(ISNUMBER(SEARCH(":",BL44)),MID(BL44,FIND(":",BL44)+2,FIND("(",BL44)-FIND(":",BL44)-3),LEFT(BL44,FIND("(",BL44)-2)))</f>
        <v>Krista Mikkonen</v>
      </c>
      <c r="BF44" s="133" t="str">
        <f>IF(BL44="","",MID(BL44,FIND("(",BL44)+1,4))</f>
        <v>1972</v>
      </c>
      <c r="BG44" s="134" t="str">
        <f>IF(ISNUMBER(SEARCH("*female*",BL44)),"female",IF(ISNUMBER(SEARCH("*male*",BL44)),"male",""))</f>
        <v>female</v>
      </c>
      <c r="BH44" s="135" t="str">
        <f>IF(BL44="","",IF(ISERROR(MID(BL44,FIND("male,",BL44)+6,(FIND(")",BL44)-(FIND("male,",BL44)+6))))=TRUE,"missing/error",MID(BL44,FIND("male,",BL44)+6,(FIND(")",BL44)-(FIND("male,",BL44)+6)))))</f>
        <v>fi_vihr01</v>
      </c>
      <c r="BI44" s="136" t="str">
        <f>IF(BE44="","",(MID(BE44,(SEARCH("^^",SUBSTITUTE(BE44," ","^^",LEN(BE44)-LEN(SUBSTITUTE(BE44," ","")))))+1,99)&amp;"_"&amp;LEFT(BE44,FIND(" ",BE44)-1)&amp;"_"&amp;BF44))</f>
        <v>Mikkonen_Krista_1972</v>
      </c>
      <c r="BJ44" s="76"/>
      <c r="BK44" s="127"/>
      <c r="BL44" s="127" t="s">
        <v>1069</v>
      </c>
      <c r="BM44" s="128"/>
      <c r="BN44" s="129"/>
      <c r="BO44" s="130"/>
      <c r="BP44" s="130"/>
      <c r="BQ44" s="132"/>
      <c r="BR44" s="133"/>
      <c r="BS44" s="134"/>
      <c r="BT44" s="135"/>
      <c r="BU44" s="136"/>
      <c r="BV44" s="76"/>
      <c r="BW44" s="127"/>
      <c r="BX44" s="127"/>
      <c r="BY44" s="128"/>
      <c r="BZ44" s="129"/>
      <c r="CA44" s="130"/>
      <c r="CB44" s="130"/>
      <c r="CC44" s="132"/>
      <c r="CD44" s="133"/>
      <c r="CE44" s="134"/>
      <c r="CF44" s="135"/>
      <c r="CG44" s="136"/>
      <c r="CH44" s="76"/>
      <c r="CI44" s="127"/>
      <c r="CJ44" s="127"/>
      <c r="CK44" s="128"/>
      <c r="CL44" s="129"/>
      <c r="CM44" s="130"/>
      <c r="CN44" s="130"/>
      <c r="CO44" s="132"/>
      <c r="CP44" s="133"/>
      <c r="CQ44" s="134"/>
      <c r="CR44" s="135"/>
      <c r="CS44" s="136"/>
      <c r="CT44" s="76"/>
      <c r="CU44" s="127"/>
      <c r="CV44" s="127"/>
      <c r="CW44" s="128"/>
      <c r="CX44" s="129"/>
      <c r="CY44" s="130"/>
      <c r="CZ44" s="130"/>
      <c r="DA44" s="132"/>
      <c r="DB44" s="133"/>
      <c r="DC44" s="134"/>
      <c r="DD44" s="135"/>
      <c r="DE44" s="136"/>
      <c r="DF44" s="76"/>
      <c r="DG44" s="127"/>
      <c r="DH44" s="127"/>
      <c r="DI44" s="128"/>
      <c r="DJ44" s="129"/>
      <c r="DK44" s="130"/>
      <c r="DL44" s="130"/>
      <c r="DM44" s="132"/>
      <c r="DN44" s="133"/>
      <c r="DO44" s="134"/>
      <c r="DP44" s="135"/>
      <c r="DQ44" s="136"/>
      <c r="DR44" s="76"/>
      <c r="DS44" s="127"/>
      <c r="DT44" s="127"/>
      <c r="DU44" s="128"/>
      <c r="DV44" s="129"/>
      <c r="DW44" s="130"/>
      <c r="DX44" s="130"/>
      <c r="DY44" s="132"/>
      <c r="DZ44" s="133"/>
      <c r="EA44" s="134"/>
      <c r="EB44" s="135"/>
      <c r="EC44" s="136"/>
      <c r="ED44" s="76"/>
      <c r="EE44" s="127"/>
      <c r="EF44" s="127"/>
      <c r="EG44" s="128"/>
      <c r="EH44" s="129"/>
      <c r="EI44" s="130"/>
      <c r="EJ44" s="130"/>
      <c r="EK44" s="132"/>
      <c r="EL44" s="133"/>
      <c r="EM44" s="134"/>
      <c r="EN44" s="135"/>
      <c r="EO44" s="136"/>
      <c r="EP44" s="76"/>
      <c r="EQ44" s="127"/>
      <c r="ER44" s="127"/>
      <c r="ES44" s="128"/>
      <c r="ET44" s="129"/>
      <c r="EU44" s="130"/>
      <c r="EV44" s="130"/>
      <c r="EW44" s="132"/>
      <c r="EX44" s="133"/>
      <c r="EY44" s="134"/>
      <c r="EZ44" s="135"/>
      <c r="FA44" s="136"/>
      <c r="FB44" s="76"/>
      <c r="FC44" s="127"/>
      <c r="FD44" s="127"/>
      <c r="FE44" s="128"/>
      <c r="FF44" s="129"/>
      <c r="FG44" s="130"/>
      <c r="FH44" s="130"/>
      <c r="FI44" s="132"/>
      <c r="FJ44" s="133"/>
      <c r="FK44" s="134"/>
      <c r="FL44" s="135"/>
      <c r="FM44" s="136"/>
      <c r="FN44" s="76"/>
      <c r="FO44" s="127"/>
      <c r="FP44" s="127"/>
      <c r="FQ44" s="128"/>
      <c r="FR44" s="129"/>
      <c r="FS44" s="130"/>
      <c r="FT44" s="130"/>
      <c r="FU44" s="132"/>
      <c r="FV44" s="133"/>
      <c r="FW44" s="134"/>
      <c r="FX44" s="135"/>
      <c r="FY44" s="136"/>
      <c r="FZ44" s="76"/>
      <c r="GA44" s="127"/>
      <c r="GB44" s="127"/>
      <c r="GC44" s="128"/>
      <c r="GD44" s="129"/>
      <c r="GE44" s="130"/>
      <c r="GF44" s="130"/>
      <c r="GG44" s="132"/>
      <c r="GH44" s="133"/>
      <c r="GI44" s="134"/>
      <c r="GJ44" s="135"/>
      <c r="GK44" s="136"/>
      <c r="GL44" s="76"/>
      <c r="GM44" s="127"/>
      <c r="GN44" s="127"/>
      <c r="GO44" s="128"/>
      <c r="GP44" s="129"/>
      <c r="GQ44" s="130"/>
      <c r="GR44" s="130"/>
      <c r="GS44" s="132"/>
      <c r="GT44" s="133"/>
      <c r="GU44" s="134"/>
      <c r="GV44" s="135"/>
      <c r="GW44" s="136"/>
      <c r="GX44" s="76"/>
      <c r="GY44" s="127"/>
      <c r="GZ44" s="127"/>
      <c r="HA44" s="128"/>
      <c r="HB44" s="129"/>
      <c r="HC44" s="130"/>
      <c r="HD44" s="130"/>
      <c r="HE44" s="132"/>
      <c r="HF44" s="133"/>
      <c r="HG44" s="134"/>
      <c r="HH44" s="135"/>
      <c r="HI44" s="136"/>
      <c r="HJ44" s="76"/>
      <c r="HK44" s="127"/>
      <c r="HL44" s="127"/>
      <c r="HM44" s="128"/>
      <c r="HN44" s="129"/>
      <c r="HO44" s="130"/>
      <c r="HP44" s="130"/>
      <c r="HQ44" s="132"/>
      <c r="HR44" s="133"/>
      <c r="HS44" s="134"/>
      <c r="HT44" s="135"/>
      <c r="HU44" s="136"/>
      <c r="HV44" s="76"/>
      <c r="HW44" s="127"/>
      <c r="HX44" s="127"/>
      <c r="HY44" s="128"/>
      <c r="HZ44" s="129"/>
      <c r="IA44" s="130"/>
      <c r="IB44" s="130"/>
      <c r="IC44" s="132"/>
      <c r="ID44" s="133"/>
      <c r="IE44" s="134"/>
      <c r="IF44" s="135"/>
      <c r="IG44" s="136"/>
      <c r="IH44" s="76"/>
      <c r="II44" s="127"/>
      <c r="IJ44" s="127"/>
      <c r="IK44" s="128"/>
      <c r="IL44" s="129"/>
      <c r="IM44" s="130"/>
      <c r="IN44" s="130"/>
      <c r="IO44" s="132"/>
      <c r="IP44" s="133"/>
      <c r="IQ44" s="134"/>
      <c r="IR44" s="135"/>
      <c r="IS44" s="136"/>
      <c r="IT44" s="76"/>
      <c r="IU44" s="127"/>
      <c r="IV44" s="127"/>
      <c r="IW44" s="128"/>
      <c r="IX44" s="129"/>
      <c r="IY44" s="130"/>
      <c r="IZ44" s="130"/>
      <c r="JA44" s="132"/>
      <c r="JB44" s="133"/>
      <c r="JC44" s="134"/>
      <c r="JD44" s="135"/>
      <c r="JE44" s="136"/>
      <c r="JF44" s="76"/>
      <c r="JG44" s="127"/>
      <c r="JH44" s="127"/>
      <c r="JI44" s="128"/>
      <c r="JJ44" s="129"/>
      <c r="JK44" s="130"/>
      <c r="JL44" s="130"/>
      <c r="JM44" s="132"/>
      <c r="JN44" s="133"/>
      <c r="JO44" s="134"/>
      <c r="JP44" s="135"/>
      <c r="JQ44" s="136"/>
      <c r="JR44" s="76"/>
      <c r="JS44" s="127"/>
      <c r="JT44" s="127"/>
      <c r="JU44" s="128"/>
      <c r="JV44" s="129"/>
      <c r="JW44" s="130"/>
      <c r="JX44" s="130"/>
      <c r="JY44" s="132"/>
      <c r="JZ44" s="133"/>
      <c r="KA44" s="134"/>
      <c r="KB44" s="135"/>
      <c r="KC44" s="136"/>
      <c r="KD44" s="76"/>
      <c r="KE44" s="127"/>
      <c r="KF44" s="127"/>
    </row>
    <row r="45" spans="1:292" ht="13.5" customHeight="1">
      <c r="A45" s="84"/>
      <c r="B45" s="127" t="s">
        <v>1079</v>
      </c>
      <c r="D45" s="219"/>
      <c r="E45" s="128"/>
      <c r="F45" s="129"/>
      <c r="G45" s="130"/>
      <c r="H45" s="130"/>
      <c r="I45" s="132"/>
      <c r="J45" s="133"/>
      <c r="K45" s="134"/>
      <c r="L45" s="135"/>
      <c r="M45" s="136"/>
      <c r="O45" s="127"/>
      <c r="P45" s="219"/>
      <c r="Q45" s="128"/>
      <c r="R45" s="129"/>
      <c r="S45" s="130"/>
      <c r="T45" s="130"/>
      <c r="U45" s="132"/>
      <c r="V45" s="133"/>
      <c r="W45" s="134"/>
      <c r="X45" s="135"/>
      <c r="Y45" s="136"/>
      <c r="AA45" s="127"/>
      <c r="AB45" s="127"/>
      <c r="AC45" s="128">
        <f>IF(AG45="","",AC$3)</f>
        <v>43622</v>
      </c>
      <c r="AD45" s="129" t="str">
        <f>IF(AG45="","",AC$1)</f>
        <v>Sipilä I</v>
      </c>
      <c r="AE45" s="130">
        <v>42860</v>
      </c>
      <c r="AF45" s="130">
        <f>IF(AG45="","",AC$3)</f>
        <v>43622</v>
      </c>
      <c r="AG45" s="132" t="str">
        <f>IF(AN45="","",IF(ISNUMBER(SEARCH(":",AN45)),MID(AN45,FIND(":",AN45)+2,FIND("(",AN45)-FIND(":",AN45)-3),LEFT(AN45,FIND("(",AN45)-2)))</f>
        <v>Kimmo Tiilikainen</v>
      </c>
      <c r="AH45" s="133" t="str">
        <f>IF(AN45="","",MID(AN45,FIND("(",AN45)+1,4))</f>
        <v>1966</v>
      </c>
      <c r="AI45" s="134" t="str">
        <f>IF(ISNUMBER(SEARCH("*female*",AN45)),"female",IF(ISNUMBER(SEARCH("*male*",AN45)),"male",""))</f>
        <v>male</v>
      </c>
      <c r="AJ45" s="135" t="str">
        <f>IF(AN45="","",IF(ISERROR(MID(AN45,FIND("male,",AN45)+6,(FIND(")",AN45)-(FIND("male,",AN45)+6))))=TRUE,"missing/error",MID(AN45,FIND("male,",AN45)+6,(FIND(")",AN45)-(FIND("male,",AN45)+6)))))</f>
        <v>fi_kesk01</v>
      </c>
      <c r="AK45" s="136" t="str">
        <f>IF(AG45="","",(MID(AG45,(SEARCH("^^",SUBSTITUTE(AG45," ","^^",LEN(AG45)-LEN(SUBSTITUTE(AG45," ","")))))+1,99)&amp;"_"&amp;LEFT(AG45,FIND(" ",AG45)-1)&amp;"_"&amp;AH45))</f>
        <v>Tiilikainen_Kimmo_1966</v>
      </c>
      <c r="AL45" s="76" t="s">
        <v>1043</v>
      </c>
      <c r="AM45" s="127"/>
      <c r="AN45" s="127" t="s">
        <v>948</v>
      </c>
      <c r="AO45" s="128"/>
      <c r="AP45" s="129"/>
      <c r="AQ45" s="130"/>
      <c r="AR45" s="130"/>
      <c r="AS45" s="132"/>
      <c r="AT45" s="133"/>
      <c r="AU45" s="134"/>
      <c r="AV45" s="135"/>
      <c r="AW45" s="136"/>
      <c r="AX45" s="76"/>
      <c r="AY45" s="127"/>
      <c r="AZ45" s="127"/>
      <c r="BA45" s="128"/>
      <c r="BB45" s="129"/>
      <c r="BC45" s="130"/>
      <c r="BD45" s="130"/>
      <c r="BE45" s="132"/>
      <c r="BF45" s="133"/>
      <c r="BG45" s="134"/>
      <c r="BH45" s="135"/>
      <c r="BI45" s="136"/>
      <c r="BJ45" s="76"/>
      <c r="BK45" s="127"/>
      <c r="BL45" s="127"/>
      <c r="BM45" s="128"/>
      <c r="BN45" s="129"/>
      <c r="BO45" s="130"/>
      <c r="BP45" s="130"/>
      <c r="BQ45" s="132"/>
      <c r="BR45" s="133"/>
      <c r="BS45" s="134"/>
      <c r="BT45" s="135"/>
      <c r="BU45" s="136"/>
      <c r="BV45" s="76"/>
      <c r="BW45" s="127"/>
      <c r="BX45" s="127"/>
      <c r="BY45" s="128"/>
      <c r="BZ45" s="129"/>
      <c r="CA45" s="130"/>
      <c r="CB45" s="130"/>
      <c r="CC45" s="132"/>
      <c r="CD45" s="133"/>
      <c r="CE45" s="134"/>
      <c r="CF45" s="135"/>
      <c r="CG45" s="136"/>
      <c r="CH45" s="76"/>
      <c r="CI45" s="127"/>
      <c r="CJ45" s="127"/>
      <c r="CK45" s="128"/>
      <c r="CL45" s="129"/>
      <c r="CM45" s="130"/>
      <c r="CN45" s="130"/>
      <c r="CO45" s="132"/>
      <c r="CP45" s="133"/>
      <c r="CQ45" s="134"/>
      <c r="CR45" s="135"/>
      <c r="CS45" s="136"/>
      <c r="CT45" s="76"/>
      <c r="CU45" s="127"/>
      <c r="CV45" s="127"/>
      <c r="CW45" s="128"/>
      <c r="CX45" s="129"/>
      <c r="CY45" s="130"/>
      <c r="CZ45" s="130"/>
      <c r="DA45" s="132"/>
      <c r="DB45" s="133"/>
      <c r="DC45" s="134"/>
      <c r="DD45" s="135"/>
      <c r="DE45" s="136"/>
      <c r="DF45" s="76"/>
      <c r="DG45" s="127"/>
      <c r="DH45" s="127"/>
      <c r="DI45" s="128"/>
      <c r="DJ45" s="129"/>
      <c r="DK45" s="130"/>
      <c r="DL45" s="130"/>
      <c r="DM45" s="132"/>
      <c r="DN45" s="133"/>
      <c r="DO45" s="134"/>
      <c r="DP45" s="135"/>
      <c r="DQ45" s="136"/>
      <c r="DR45" s="76"/>
      <c r="DS45" s="127"/>
      <c r="DT45" s="127"/>
      <c r="DU45" s="128"/>
      <c r="DV45" s="129"/>
      <c r="DW45" s="130"/>
      <c r="DX45" s="130"/>
      <c r="DY45" s="132"/>
      <c r="DZ45" s="133"/>
      <c r="EA45" s="134"/>
      <c r="EB45" s="135"/>
      <c r="EC45" s="136"/>
      <c r="ED45" s="76"/>
      <c r="EE45" s="127"/>
      <c r="EF45" s="127"/>
      <c r="EG45" s="128"/>
      <c r="EH45" s="129"/>
      <c r="EI45" s="130"/>
      <c r="EJ45" s="130"/>
      <c r="EK45" s="132"/>
      <c r="EL45" s="133"/>
      <c r="EM45" s="134"/>
      <c r="EN45" s="135"/>
      <c r="EO45" s="136"/>
      <c r="EP45" s="76"/>
      <c r="EQ45" s="127"/>
      <c r="ER45" s="127"/>
      <c r="ES45" s="128"/>
      <c r="ET45" s="129"/>
      <c r="EU45" s="130"/>
      <c r="EV45" s="130"/>
      <c r="EW45" s="132"/>
      <c r="EX45" s="133"/>
      <c r="EY45" s="134"/>
      <c r="EZ45" s="135"/>
      <c r="FA45" s="136"/>
      <c r="FB45" s="76"/>
      <c r="FC45" s="127"/>
      <c r="FD45" s="127"/>
      <c r="FE45" s="128"/>
      <c r="FF45" s="129"/>
      <c r="FG45" s="130"/>
      <c r="FH45" s="130"/>
      <c r="FI45" s="132"/>
      <c r="FJ45" s="133"/>
      <c r="FK45" s="134"/>
      <c r="FL45" s="135"/>
      <c r="FM45" s="136"/>
      <c r="FN45" s="76"/>
      <c r="FO45" s="127"/>
      <c r="FP45" s="127"/>
      <c r="FQ45" s="128"/>
      <c r="FR45" s="129"/>
      <c r="FS45" s="130"/>
      <c r="FT45" s="130"/>
      <c r="FU45" s="132"/>
      <c r="FV45" s="133"/>
      <c r="FW45" s="134"/>
      <c r="FX45" s="135"/>
      <c r="FY45" s="136"/>
      <c r="FZ45" s="76"/>
      <c r="GA45" s="127"/>
      <c r="GB45" s="127"/>
      <c r="GC45" s="128"/>
      <c r="GD45" s="129"/>
      <c r="GE45" s="130"/>
      <c r="GF45" s="130"/>
      <c r="GG45" s="132"/>
      <c r="GH45" s="133"/>
      <c r="GI45" s="134"/>
      <c r="GJ45" s="135"/>
      <c r="GK45" s="136"/>
      <c r="GL45" s="76"/>
      <c r="GM45" s="127"/>
      <c r="GN45" s="127"/>
      <c r="GO45" s="128"/>
      <c r="GP45" s="129"/>
      <c r="GQ45" s="130"/>
      <c r="GR45" s="130"/>
      <c r="GS45" s="132"/>
      <c r="GT45" s="133"/>
      <c r="GU45" s="134"/>
      <c r="GV45" s="135"/>
      <c r="GW45" s="136"/>
      <c r="GX45" s="76"/>
      <c r="GY45" s="127"/>
      <c r="GZ45" s="127"/>
      <c r="HA45" s="128"/>
      <c r="HB45" s="129"/>
      <c r="HC45" s="130"/>
      <c r="HD45" s="130"/>
      <c r="HE45" s="132"/>
      <c r="HF45" s="133"/>
      <c r="HG45" s="134"/>
      <c r="HH45" s="135"/>
      <c r="HI45" s="136"/>
      <c r="HJ45" s="76"/>
      <c r="HK45" s="127"/>
      <c r="HL45" s="127"/>
      <c r="HM45" s="128"/>
      <c r="HN45" s="129"/>
      <c r="HO45" s="130"/>
      <c r="HP45" s="130"/>
      <c r="HQ45" s="132"/>
      <c r="HR45" s="133"/>
      <c r="HS45" s="134"/>
      <c r="HT45" s="135"/>
      <c r="HU45" s="136"/>
      <c r="HV45" s="76"/>
      <c r="HW45" s="127"/>
      <c r="HX45" s="127"/>
      <c r="HY45" s="128"/>
      <c r="HZ45" s="129"/>
      <c r="IA45" s="130"/>
      <c r="IB45" s="130"/>
      <c r="IC45" s="132"/>
      <c r="ID45" s="133"/>
      <c r="IE45" s="134"/>
      <c r="IF45" s="135"/>
      <c r="IG45" s="136"/>
      <c r="IH45" s="76"/>
      <c r="II45" s="127"/>
      <c r="IJ45" s="127"/>
      <c r="IK45" s="128"/>
      <c r="IL45" s="129"/>
      <c r="IM45" s="130"/>
      <c r="IN45" s="130"/>
      <c r="IO45" s="132"/>
      <c r="IP45" s="133"/>
      <c r="IQ45" s="134"/>
      <c r="IR45" s="135"/>
      <c r="IS45" s="136"/>
      <c r="IT45" s="76"/>
      <c r="IU45" s="127"/>
      <c r="IV45" s="127"/>
      <c r="IW45" s="128"/>
      <c r="IX45" s="129"/>
      <c r="IY45" s="130"/>
      <c r="IZ45" s="130"/>
      <c r="JA45" s="132"/>
      <c r="JB45" s="133"/>
      <c r="JC45" s="134"/>
      <c r="JD45" s="135"/>
      <c r="JE45" s="136"/>
      <c r="JF45" s="76"/>
      <c r="JG45" s="127"/>
      <c r="JH45" s="127"/>
      <c r="JI45" s="128"/>
      <c r="JJ45" s="129"/>
      <c r="JK45" s="130"/>
      <c r="JL45" s="130"/>
      <c r="JM45" s="132"/>
      <c r="JN45" s="133"/>
      <c r="JO45" s="134"/>
      <c r="JP45" s="135"/>
      <c r="JQ45" s="136"/>
      <c r="JR45" s="76"/>
      <c r="JS45" s="127"/>
      <c r="JT45" s="127"/>
      <c r="JU45" s="128"/>
      <c r="JV45" s="129"/>
      <c r="JW45" s="130"/>
      <c r="JX45" s="130"/>
      <c r="JY45" s="132"/>
      <c r="JZ45" s="133"/>
      <c r="KA45" s="134"/>
      <c r="KB45" s="135"/>
      <c r="KC45" s="136"/>
      <c r="KD45" s="76"/>
      <c r="KE45" s="127"/>
      <c r="KF45" s="127"/>
    </row>
    <row r="46" spans="1:292" ht="13.5" customHeight="1">
      <c r="A46" s="84"/>
      <c r="B46" s="127" t="s">
        <v>1066</v>
      </c>
      <c r="D46" s="219"/>
      <c r="E46" s="128"/>
      <c r="F46" s="129"/>
      <c r="G46" s="130"/>
      <c r="H46" s="130"/>
      <c r="I46" s="132"/>
      <c r="J46" s="133"/>
      <c r="K46" s="134"/>
      <c r="L46" s="135"/>
      <c r="M46" s="136"/>
      <c r="O46" s="127"/>
      <c r="P46" s="219"/>
      <c r="Q46" s="128"/>
      <c r="R46" s="129"/>
      <c r="S46" s="130"/>
      <c r="T46" s="130"/>
      <c r="U46" s="132"/>
      <c r="V46" s="133"/>
      <c r="W46" s="134"/>
      <c r="X46" s="135"/>
      <c r="Y46" s="136"/>
      <c r="AA46" s="127"/>
      <c r="AB46" s="127"/>
      <c r="AC46" s="128"/>
      <c r="AD46" s="129"/>
      <c r="AE46" s="130"/>
      <c r="AF46" s="130"/>
      <c r="AG46" s="132"/>
      <c r="AH46" s="133"/>
      <c r="AI46" s="134"/>
      <c r="AJ46" s="135"/>
      <c r="AK46" s="136"/>
      <c r="AM46" s="127"/>
      <c r="AN46" s="127"/>
      <c r="AO46" s="128">
        <f>IF(AS46="","",AO$3)</f>
        <v>43809</v>
      </c>
      <c r="AP46" s="129" t="str">
        <f>IF(AS46="","",AO$1)</f>
        <v>Rinne I</v>
      </c>
      <c r="AQ46" s="130">
        <f>IF(AS46="","",AO$2)</f>
        <v>43622</v>
      </c>
      <c r="AR46" s="130">
        <f>IF(AS46="","",AO$3)</f>
        <v>43809</v>
      </c>
      <c r="AS46" s="132" t="str">
        <f>IF(AZ46="","",IF(ISNUMBER(SEARCH(":",AZ46)),MID(AZ46,FIND(":",AZ46)+2,FIND("(",AZ46)-FIND(":",AZ46)-3),LEFT(AZ46,FIND("(",AZ46)-2)))</f>
        <v>Tytti Tuppurainen</v>
      </c>
      <c r="AT46" s="133" t="str">
        <f>IF(AZ46="","",MID(AZ46,FIND("(",AZ46)+1,4))</f>
        <v>1976</v>
      </c>
      <c r="AU46" s="134" t="str">
        <f>IF(ISNUMBER(SEARCH("*female*",AZ46)),"female",IF(ISNUMBER(SEARCH("*male*",AZ46)),"male",""))</f>
        <v>female</v>
      </c>
      <c r="AV46" s="135" t="str">
        <f>IF(AZ46="","",IF(ISERROR(MID(AZ46,FIND("male,",AZ46)+6,(FIND(")",AZ46)-(FIND("male,",AZ46)+6))))=TRUE,"missing/error",MID(AZ46,FIND("male,",AZ46)+6,(FIND(")",AZ46)-(FIND("male,",AZ46)+6)))))</f>
        <v>fi_sdp01</v>
      </c>
      <c r="AW46" s="136" t="str">
        <f>IF(AS46="","",(MID(AS46,(SEARCH("^^",SUBSTITUTE(AS46," ","^^",LEN(AS46)-LEN(SUBSTITUTE(AS46," ","")))))+1,99)&amp;"_"&amp;LEFT(AS46,FIND(" ",AS46)-1)&amp;"_"&amp;AT46))</f>
        <v>Tuppurainen_Tytti_1976</v>
      </c>
      <c r="AX46" s="76"/>
      <c r="AY46" s="127"/>
      <c r="AZ46" s="127" t="s">
        <v>1067</v>
      </c>
      <c r="BA46" s="128"/>
      <c r="BB46" s="129"/>
      <c r="BC46" s="130"/>
      <c r="BD46" s="130"/>
      <c r="BE46" s="132"/>
      <c r="BF46" s="133"/>
      <c r="BG46" s="134"/>
      <c r="BH46" s="135"/>
      <c r="BI46" s="136"/>
      <c r="BJ46" s="76"/>
      <c r="BK46" s="127"/>
      <c r="BL46" s="127"/>
      <c r="BM46" s="128"/>
      <c r="BN46" s="129"/>
      <c r="BO46" s="130"/>
      <c r="BP46" s="130"/>
      <c r="BQ46" s="132"/>
      <c r="BR46" s="133"/>
      <c r="BS46" s="134"/>
      <c r="BT46" s="135"/>
      <c r="BU46" s="136"/>
      <c r="BV46" s="76"/>
      <c r="BW46" s="127"/>
      <c r="BX46" s="127"/>
      <c r="BY46" s="128"/>
      <c r="BZ46" s="129"/>
      <c r="CA46" s="130"/>
      <c r="CB46" s="130"/>
      <c r="CC46" s="132"/>
      <c r="CD46" s="133"/>
      <c r="CE46" s="134"/>
      <c r="CF46" s="135"/>
      <c r="CG46" s="136"/>
      <c r="CH46" s="76"/>
      <c r="CI46" s="127"/>
      <c r="CJ46" s="127"/>
      <c r="CK46" s="128"/>
      <c r="CL46" s="129"/>
      <c r="CM46" s="130"/>
      <c r="CN46" s="130"/>
      <c r="CO46" s="132"/>
      <c r="CP46" s="133"/>
      <c r="CQ46" s="134"/>
      <c r="CR46" s="135"/>
      <c r="CS46" s="136"/>
      <c r="CT46" s="76"/>
      <c r="CU46" s="127"/>
      <c r="CV46" s="127"/>
      <c r="CW46" s="128"/>
      <c r="CX46" s="129"/>
      <c r="CY46" s="130"/>
      <c r="CZ46" s="130"/>
      <c r="DA46" s="132"/>
      <c r="DB46" s="133"/>
      <c r="DC46" s="134"/>
      <c r="DD46" s="135"/>
      <c r="DE46" s="136"/>
      <c r="DF46" s="76"/>
      <c r="DG46" s="127"/>
      <c r="DH46" s="127"/>
      <c r="DI46" s="128"/>
      <c r="DJ46" s="129"/>
      <c r="DK46" s="130"/>
      <c r="DL46" s="130"/>
      <c r="DM46" s="132"/>
      <c r="DN46" s="133"/>
      <c r="DO46" s="134"/>
      <c r="DP46" s="135"/>
      <c r="DQ46" s="136"/>
      <c r="DR46" s="76"/>
      <c r="DS46" s="127"/>
      <c r="DT46" s="127"/>
      <c r="DU46" s="128"/>
      <c r="DV46" s="129"/>
      <c r="DW46" s="130"/>
      <c r="DX46" s="130"/>
      <c r="DY46" s="132"/>
      <c r="DZ46" s="133"/>
      <c r="EA46" s="134"/>
      <c r="EB46" s="135"/>
      <c r="EC46" s="136"/>
      <c r="ED46" s="76"/>
      <c r="EE46" s="127"/>
      <c r="EF46" s="127"/>
      <c r="EG46" s="128"/>
      <c r="EH46" s="129"/>
      <c r="EI46" s="130"/>
      <c r="EJ46" s="130"/>
      <c r="EK46" s="132"/>
      <c r="EL46" s="133"/>
      <c r="EM46" s="134"/>
      <c r="EN46" s="135"/>
      <c r="EO46" s="136"/>
      <c r="EP46" s="76"/>
      <c r="EQ46" s="127"/>
      <c r="ER46" s="127"/>
      <c r="ES46" s="128"/>
      <c r="ET46" s="129"/>
      <c r="EU46" s="130"/>
      <c r="EV46" s="130"/>
      <c r="EW46" s="132"/>
      <c r="EX46" s="133"/>
      <c r="EY46" s="134"/>
      <c r="EZ46" s="135"/>
      <c r="FA46" s="136"/>
      <c r="FB46" s="76"/>
      <c r="FC46" s="127"/>
      <c r="FD46" s="127"/>
      <c r="FE46" s="128"/>
      <c r="FF46" s="129"/>
      <c r="FG46" s="130"/>
      <c r="FH46" s="130"/>
      <c r="FI46" s="132"/>
      <c r="FJ46" s="133"/>
      <c r="FK46" s="134"/>
      <c r="FL46" s="135"/>
      <c r="FM46" s="136"/>
      <c r="FN46" s="76"/>
      <c r="FO46" s="127"/>
      <c r="FP46" s="127"/>
      <c r="FQ46" s="128"/>
      <c r="FR46" s="129"/>
      <c r="FS46" s="130"/>
      <c r="FT46" s="130"/>
      <c r="FU46" s="132"/>
      <c r="FV46" s="133"/>
      <c r="FW46" s="134"/>
      <c r="FX46" s="135"/>
      <c r="FY46" s="136"/>
      <c r="FZ46" s="76"/>
      <c r="GA46" s="127"/>
      <c r="GB46" s="127"/>
      <c r="GC46" s="128"/>
      <c r="GD46" s="129"/>
      <c r="GE46" s="130"/>
      <c r="GF46" s="130"/>
      <c r="GG46" s="132"/>
      <c r="GH46" s="133"/>
      <c r="GI46" s="134"/>
      <c r="GJ46" s="135"/>
      <c r="GK46" s="136"/>
      <c r="GL46" s="76"/>
      <c r="GM46" s="127"/>
      <c r="GN46" s="127"/>
      <c r="GO46" s="128"/>
      <c r="GP46" s="129"/>
      <c r="GQ46" s="130"/>
      <c r="GR46" s="130"/>
      <c r="GS46" s="132"/>
      <c r="GT46" s="133"/>
      <c r="GU46" s="134"/>
      <c r="GV46" s="135"/>
      <c r="GW46" s="136"/>
      <c r="GX46" s="76"/>
      <c r="GY46" s="127"/>
      <c r="GZ46" s="127"/>
      <c r="HA46" s="128"/>
      <c r="HB46" s="129"/>
      <c r="HC46" s="130"/>
      <c r="HD46" s="130"/>
      <c r="HE46" s="132"/>
      <c r="HF46" s="133"/>
      <c r="HG46" s="134"/>
      <c r="HH46" s="135"/>
      <c r="HI46" s="136"/>
      <c r="HJ46" s="76"/>
      <c r="HK46" s="127"/>
      <c r="HL46" s="127"/>
      <c r="HM46" s="128"/>
      <c r="HN46" s="129"/>
      <c r="HO46" s="130"/>
      <c r="HP46" s="130"/>
      <c r="HQ46" s="132"/>
      <c r="HR46" s="133"/>
      <c r="HS46" s="134"/>
      <c r="HT46" s="135"/>
      <c r="HU46" s="136"/>
      <c r="HV46" s="76"/>
      <c r="HW46" s="127"/>
      <c r="HX46" s="127"/>
      <c r="HY46" s="128"/>
      <c r="HZ46" s="129"/>
      <c r="IA46" s="130"/>
      <c r="IB46" s="130"/>
      <c r="IC46" s="132"/>
      <c r="ID46" s="133"/>
      <c r="IE46" s="134"/>
      <c r="IF46" s="135"/>
      <c r="IG46" s="136"/>
      <c r="IH46" s="76"/>
      <c r="II46" s="127"/>
      <c r="IJ46" s="127"/>
      <c r="IK46" s="128"/>
      <c r="IL46" s="129"/>
      <c r="IM46" s="130"/>
      <c r="IN46" s="130"/>
      <c r="IO46" s="132"/>
      <c r="IP46" s="133"/>
      <c r="IQ46" s="134"/>
      <c r="IR46" s="135"/>
      <c r="IS46" s="136"/>
      <c r="IT46" s="76"/>
      <c r="IU46" s="127"/>
      <c r="IV46" s="127"/>
      <c r="IW46" s="128"/>
      <c r="IX46" s="129"/>
      <c r="IY46" s="130"/>
      <c r="IZ46" s="130"/>
      <c r="JA46" s="132"/>
      <c r="JB46" s="133"/>
      <c r="JC46" s="134"/>
      <c r="JD46" s="135"/>
      <c r="JE46" s="136"/>
      <c r="JF46" s="76"/>
      <c r="JG46" s="127"/>
      <c r="JH46" s="127"/>
      <c r="JI46" s="128"/>
      <c r="JJ46" s="129"/>
      <c r="JK46" s="130"/>
      <c r="JL46" s="130"/>
      <c r="JM46" s="132"/>
      <c r="JN46" s="133"/>
      <c r="JO46" s="134"/>
      <c r="JP46" s="135"/>
      <c r="JQ46" s="136"/>
      <c r="JR46" s="76"/>
      <c r="JS46" s="127"/>
      <c r="JT46" s="127"/>
      <c r="JU46" s="128"/>
      <c r="JV46" s="129"/>
      <c r="JW46" s="130"/>
      <c r="JX46" s="130"/>
      <c r="JY46" s="132"/>
      <c r="JZ46" s="133"/>
      <c r="KA46" s="134"/>
      <c r="KB46" s="135"/>
      <c r="KC46" s="136"/>
      <c r="KD46" s="76"/>
      <c r="KE46" s="127"/>
      <c r="KF46" s="127"/>
    </row>
    <row r="47" spans="1:292" ht="13.5" customHeight="1">
      <c r="A47" s="84"/>
      <c r="B47" s="127" t="s">
        <v>643</v>
      </c>
      <c r="C47" s="76" t="s">
        <v>644</v>
      </c>
      <c r="D47" s="219" t="s">
        <v>645</v>
      </c>
      <c r="E47" s="128">
        <f>IF(I47="","",E$3)</f>
        <v>41814</v>
      </c>
      <c r="F47" s="129" t="str">
        <f>IF(I47="","",E$1)</f>
        <v>Katainen I</v>
      </c>
      <c r="G47" s="130">
        <f>IF(I47="","",E$2)</f>
        <v>40716</v>
      </c>
      <c r="H47" s="130">
        <f>IF(I47="","",E$3)</f>
        <v>41814</v>
      </c>
      <c r="I47" s="132" t="str">
        <f>IF(P47="","",IF(ISNUMBER(SEARCH(":",P47)),MID(P47,FIND(":",P47)+2,FIND("(",P47)-FIND(":",P47)-3),LEFT(P47,FIND("(",P47)-2)))</f>
        <v>Alexander Stubb</v>
      </c>
      <c r="J47" s="133" t="str">
        <f>IF(P47="","",MID(P47,FIND("(",P47)+1,4))</f>
        <v>1968</v>
      </c>
      <c r="K47" s="134" t="str">
        <f>IF(ISNUMBER(SEARCH("*female*",P47)),"female",IF(ISNUMBER(SEARCH("*male*",P47)),"male",""))</f>
        <v>male</v>
      </c>
      <c r="L47" s="135" t="str">
        <f>IF(P47="","",IF(ISERROR(MID(P47,FIND("male,",P47)+6,(FIND(")",P47)-(FIND("male,",P47)+6))))=TRUE,"missing/error",MID(P47,FIND("male,",P47)+6,(FIND(")",P47)-(FIND("male,",P47)+6)))))</f>
        <v>fi_kok01</v>
      </c>
      <c r="M47" s="136" t="str">
        <f>IF(I47="","",(MID(I47,(SEARCH("^^",SUBSTITUTE(I47," ","^^",LEN(I47)-LEN(SUBSTITUTE(I47," ","")))))+1,99)&amp;"_"&amp;LEFT(I47,FIND(" ",I47)-1)&amp;"_"&amp;J47))</f>
        <v>Stubb_Alexander_1968</v>
      </c>
      <c r="O47" s="127"/>
      <c r="P47" s="219" t="s">
        <v>741</v>
      </c>
      <c r="Q47" s="128">
        <f>IF(U47="","",Q$3)</f>
        <v>42153</v>
      </c>
      <c r="R47" s="129" t="str">
        <f>IF(U47="","",Q$1)</f>
        <v>Stubb I</v>
      </c>
      <c r="S47" s="130">
        <f>IF(U47="","",Q$2)</f>
        <v>41814</v>
      </c>
      <c r="T47" s="130">
        <f>IF(U47="","",Q$3)</f>
        <v>42153</v>
      </c>
      <c r="U47" s="132" t="str">
        <f>IF(AB47="","",IF(ISNUMBER(SEARCH(":",AB47)),MID(AB47,FIND(":",AB47)+2,FIND("(",AB47)-FIND(":",AB47)-3),LEFT(AB47,FIND("(",AB47)-2)))</f>
        <v>Lenita Toivakka</v>
      </c>
      <c r="V47" s="133" t="str">
        <f>IF(AB47="","",MID(AB47,FIND("(",AB47)+1,4))</f>
        <v>1961</v>
      </c>
      <c r="W47" s="134" t="str">
        <f>IF(ISNUMBER(SEARCH("*female*",AB47)),"female",IF(ISNUMBER(SEARCH("*male*",AB47)),"male",""))</f>
        <v>female</v>
      </c>
      <c r="X47" s="135" t="s">
        <v>311</v>
      </c>
      <c r="Y47" s="136" t="str">
        <f>IF(U47="","",(MID(U47,(SEARCH("^^",SUBSTITUTE(U47," ","^^",LEN(U47)-LEN(SUBSTITUTE(U47," ","")))))+1,99)&amp;"_"&amp;LEFT(U47,FIND(" ",U47)-1)&amp;"_"&amp;V47))</f>
        <v>Toivakka_Lenita_1961</v>
      </c>
      <c r="AA47" s="127"/>
      <c r="AB47" s="127" t="s">
        <v>900</v>
      </c>
      <c r="AC47" s="128" t="str">
        <f>IF(AG47="","",AC$3)</f>
        <v/>
      </c>
      <c r="AD47" s="129" t="str">
        <f>IF(AG47="","",AC$1)</f>
        <v/>
      </c>
      <c r="AE47" s="130" t="str">
        <f>IF(AG47="","",AC$2)</f>
        <v/>
      </c>
      <c r="AF47" s="130" t="str">
        <f>IF(AG47="","",AC$3)</f>
        <v/>
      </c>
      <c r="AG47" s="132" t="str">
        <f>IF(AN47="","",IF(ISNUMBER(SEARCH(":",AN47)),MID(AN47,FIND(":",AN47)+2,FIND("(",AN47)-FIND(":",AN47)-3),LEFT(AN47,FIND("(",AN47)-2)))</f>
        <v/>
      </c>
      <c r="AH47" s="133" t="str">
        <f>IF(AN47="","",MID(AN47,FIND("(",AN47)+1,4))</f>
        <v/>
      </c>
      <c r="AI47" s="134" t="str">
        <f>IF(ISNUMBER(SEARCH("*female*",AN47)),"female",IF(ISNUMBER(SEARCH("*male*",AN47)),"male",""))</f>
        <v/>
      </c>
      <c r="AJ47" s="135" t="str">
        <f>IF(AN47="","",IF(ISERROR(MID(AN47,FIND("male,",AN47)+6,(FIND(")",AN47)-(FIND("male,",AN47)+6))))=TRUE,"missing/error",MID(AN47,FIND("male,",AN47)+6,(FIND(")",AN47)-(FIND("male,",AN47)+6)))))</f>
        <v/>
      </c>
      <c r="AK47" s="136" t="str">
        <f>IF(AG47="","",(MID(AG47,(SEARCH("^^",SUBSTITUTE(AG47," ","^^",LEN(AG47)-LEN(SUBSTITUTE(AG47," ","")))))+1,99)&amp;"_"&amp;LEFT(AG47,FIND(" ",AG47)-1)&amp;"_"&amp;AH47))</f>
        <v/>
      </c>
      <c r="AM47" s="127"/>
      <c r="AN47" s="127"/>
      <c r="AO47" s="128" t="str">
        <f>IF(AS47="","",AO$3)</f>
        <v/>
      </c>
      <c r="AP47" s="129" t="str">
        <f>IF(AS47="","",AO$1)</f>
        <v/>
      </c>
      <c r="AQ47" s="130" t="str">
        <f>IF(AS47="","",AO$2)</f>
        <v/>
      </c>
      <c r="AR47" s="130" t="str">
        <f>IF(AS47="","",AO$3)</f>
        <v/>
      </c>
      <c r="AS47" s="132" t="str">
        <f>IF(AZ47="","",IF(ISNUMBER(SEARCH(":",AZ47)),MID(AZ47,FIND(":",AZ47)+2,FIND("(",AZ47)-FIND(":",AZ47)-3),LEFT(AZ47,FIND("(",AZ47)-2)))</f>
        <v/>
      </c>
      <c r="AT47" s="133" t="str">
        <f>IF(AZ47="","",MID(AZ47,FIND("(",AZ47)+1,4))</f>
        <v/>
      </c>
      <c r="AU47" s="134" t="str">
        <f>IF(ISNUMBER(SEARCH("*female*",AZ47)),"female",IF(ISNUMBER(SEARCH("*male*",AZ47)),"male",""))</f>
        <v/>
      </c>
      <c r="AV47" s="135" t="str">
        <f>IF(AZ47="","",IF(ISERROR(MID(AZ47,FIND("male,",AZ47)+6,(FIND(")",AZ47)-(FIND("male,",AZ47)+6))))=TRUE,"missing/error",MID(AZ47,FIND("male,",AZ47)+6,(FIND(")",AZ47)-(FIND("male,",AZ47)+6)))))</f>
        <v/>
      </c>
      <c r="AW47" s="136" t="str">
        <f>IF(AS47="","",(MID(AS47,(SEARCH("^^",SUBSTITUTE(AS47," ","^^",LEN(AS47)-LEN(SUBSTITUTE(AS47," ","")))))+1,99)&amp;"_"&amp;LEFT(AS47,FIND(" ",AS47)-1)&amp;"_"&amp;AT47))</f>
        <v/>
      </c>
      <c r="AX47" s="76"/>
      <c r="AY47" s="127"/>
      <c r="AZ47" s="127"/>
      <c r="BA47" s="128" t="str">
        <f>IF(BE47="","",BA$3)</f>
        <v/>
      </c>
      <c r="BB47" s="129" t="str">
        <f>IF(BE47="","",BA$1)</f>
        <v/>
      </c>
      <c r="BC47" s="130" t="str">
        <f>IF(BE47="","",BA$2)</f>
        <v/>
      </c>
      <c r="BD47" s="130" t="str">
        <f>IF(BE47="","",BA$3)</f>
        <v/>
      </c>
      <c r="BE47" s="132" t="str">
        <f>IF(BL47="","",IF(ISNUMBER(SEARCH(":",BL47)),MID(BL47,FIND(":",BL47)+2,FIND("(",BL47)-FIND(":",BL47)-3),LEFT(BL47,FIND("(",BL47)-2)))</f>
        <v/>
      </c>
      <c r="BF47" s="133" t="str">
        <f>IF(BL47="","",MID(BL47,FIND("(",BL47)+1,4))</f>
        <v/>
      </c>
      <c r="BG47" s="134" t="str">
        <f>IF(ISNUMBER(SEARCH("*female*",BL47)),"female",IF(ISNUMBER(SEARCH("*male*",BL47)),"male",""))</f>
        <v/>
      </c>
      <c r="BH47" s="135" t="str">
        <f>IF(BL47="","",IF(ISERROR(MID(BL47,FIND("male,",BL47)+6,(FIND(")",BL47)-(FIND("male,",BL47)+6))))=TRUE,"missing/error",MID(BL47,FIND("male,",BL47)+6,(FIND(")",BL47)-(FIND("male,",BL47)+6)))))</f>
        <v/>
      </c>
      <c r="BI47" s="136" t="str">
        <f>IF(BE47="","",(MID(BE47,(SEARCH("^^",SUBSTITUTE(BE47," ","^^",LEN(BE47)-LEN(SUBSTITUTE(BE47," ","")))))+1,99)&amp;"_"&amp;LEFT(BE47,FIND(" ",BE47)-1)&amp;"_"&amp;BF47))</f>
        <v/>
      </c>
      <c r="BJ47" s="76"/>
      <c r="BK47" s="127"/>
      <c r="BL47" s="127"/>
      <c r="BM47" s="128" t="str">
        <f>IF(BQ47="","",BM$3)</f>
        <v/>
      </c>
      <c r="BN47" s="129" t="str">
        <f>IF(BQ47="","",BM$1)</f>
        <v/>
      </c>
      <c r="BO47" s="130" t="str">
        <f>IF(BQ47="","",BM$2)</f>
        <v/>
      </c>
      <c r="BP47" s="130" t="str">
        <f>IF(BQ47="","",BM$3)</f>
        <v/>
      </c>
      <c r="BQ47" s="132" t="str">
        <f>IF(BX47="","",IF(ISNUMBER(SEARCH(":",BX47)),MID(BX47,FIND(":",BX47)+2,FIND("(",BX47)-FIND(":",BX47)-3),LEFT(BX47,FIND("(",BX47)-2)))</f>
        <v/>
      </c>
      <c r="BR47" s="133" t="str">
        <f>IF(BX47="","",MID(BX47,FIND("(",BX47)+1,4))</f>
        <v/>
      </c>
      <c r="BS47" s="134" t="str">
        <f>IF(ISNUMBER(SEARCH("*female*",BX47)),"female",IF(ISNUMBER(SEARCH("*male*",BX47)),"male",""))</f>
        <v/>
      </c>
      <c r="BT47" s="135" t="str">
        <f>IF(BX47="","",IF(ISERROR(MID(BX47,FIND("male,",BX47)+6,(FIND(")",BX47)-(FIND("male,",BX47)+6))))=TRUE,"missing/error",MID(BX47,FIND("male,",BX47)+6,(FIND(")",BX47)-(FIND("male,",BX47)+6)))))</f>
        <v/>
      </c>
      <c r="BU47" s="136" t="str">
        <f>IF(BQ47="","",(MID(BQ47,(SEARCH("^^",SUBSTITUTE(BQ47," ","^^",LEN(BQ47)-LEN(SUBSTITUTE(BQ47," ","")))))+1,99)&amp;"_"&amp;LEFT(BQ47,FIND(" ",BQ47)-1)&amp;"_"&amp;BR47))</f>
        <v/>
      </c>
      <c r="BV47" s="76"/>
      <c r="BW47" s="127"/>
      <c r="BX47" s="127"/>
      <c r="BY47" s="128" t="str">
        <f>IF(CC47="","",BY$3)</f>
        <v/>
      </c>
      <c r="BZ47" s="129" t="str">
        <f>IF(CC47="","",BY$1)</f>
        <v/>
      </c>
      <c r="CA47" s="130" t="str">
        <f>IF(CC47="","",BY$2)</f>
        <v/>
      </c>
      <c r="CB47" s="130" t="str">
        <f>IF(CC47="","",BY$3)</f>
        <v/>
      </c>
      <c r="CC47" s="132" t="str">
        <f>IF(CJ47="","",IF(ISNUMBER(SEARCH(":",CJ47)),MID(CJ47,FIND(":",CJ47)+2,FIND("(",CJ47)-FIND(":",CJ47)-3),LEFT(CJ47,FIND("(",CJ47)-2)))</f>
        <v/>
      </c>
      <c r="CD47" s="133" t="str">
        <f>IF(CJ47="","",MID(CJ47,FIND("(",CJ47)+1,4))</f>
        <v/>
      </c>
      <c r="CE47" s="134" t="str">
        <f>IF(ISNUMBER(SEARCH("*female*",CJ47)),"female",IF(ISNUMBER(SEARCH("*male*",CJ47)),"male",""))</f>
        <v/>
      </c>
      <c r="CF47" s="135" t="str">
        <f>IF(CJ47="","",IF(ISERROR(MID(CJ47,FIND("male,",CJ47)+6,(FIND(")",CJ47)-(FIND("male,",CJ47)+6))))=TRUE,"missing/error",MID(CJ47,FIND("male,",CJ47)+6,(FIND(")",CJ47)-(FIND("male,",CJ47)+6)))))</f>
        <v/>
      </c>
      <c r="CG47" s="136" t="str">
        <f>IF(CC47="","",(MID(CC47,(SEARCH("^^",SUBSTITUTE(CC47," ","^^",LEN(CC47)-LEN(SUBSTITUTE(CC47," ","")))))+1,99)&amp;"_"&amp;LEFT(CC47,FIND(" ",CC47)-1)&amp;"_"&amp;CD47))</f>
        <v/>
      </c>
      <c r="CH47" s="76"/>
      <c r="CI47" s="127"/>
      <c r="CJ47" s="127"/>
      <c r="CK47" s="128" t="str">
        <f>IF(CO47="","",CK$3)</f>
        <v/>
      </c>
      <c r="CL47" s="129" t="str">
        <f>IF(CO47="","",CK$1)</f>
        <v/>
      </c>
      <c r="CM47" s="130" t="str">
        <f>IF(CO47="","",CK$2)</f>
        <v/>
      </c>
      <c r="CN47" s="130" t="str">
        <f>IF(CO47="","",CK$3)</f>
        <v/>
      </c>
      <c r="CO47" s="132" t="str">
        <f>IF(CV47="","",IF(ISNUMBER(SEARCH(":",CV47)),MID(CV47,FIND(":",CV47)+2,FIND("(",CV47)-FIND(":",CV47)-3),LEFT(CV47,FIND("(",CV47)-2)))</f>
        <v/>
      </c>
      <c r="CP47" s="133" t="str">
        <f>IF(CV47="","",MID(CV47,FIND("(",CV47)+1,4))</f>
        <v/>
      </c>
      <c r="CQ47" s="134" t="str">
        <f>IF(ISNUMBER(SEARCH("*female*",CV47)),"female",IF(ISNUMBER(SEARCH("*male*",CV47)),"male",""))</f>
        <v/>
      </c>
      <c r="CR47" s="135" t="str">
        <f>IF(CV47="","",IF(ISERROR(MID(CV47,FIND("male,",CV47)+6,(FIND(")",CV47)-(FIND("male,",CV47)+6))))=TRUE,"missing/error",MID(CV47,FIND("male,",CV47)+6,(FIND(")",CV47)-(FIND("male,",CV47)+6)))))</f>
        <v/>
      </c>
      <c r="CS47" s="136" t="str">
        <f>IF(CO47="","",(MID(CO47,(SEARCH("^^",SUBSTITUTE(CO47," ","^^",LEN(CO47)-LEN(SUBSTITUTE(CO47," ","")))))+1,99)&amp;"_"&amp;LEFT(CO47,FIND(" ",CO47)-1)&amp;"_"&amp;CP47))</f>
        <v/>
      </c>
      <c r="CT47" s="76"/>
      <c r="CU47" s="127"/>
      <c r="CV47" s="127"/>
      <c r="CW47" s="128" t="str">
        <f>IF(DA47="","",CW$3)</f>
        <v/>
      </c>
      <c r="CX47" s="129" t="str">
        <f>IF(DA47="","",CW$1)</f>
        <v/>
      </c>
      <c r="CY47" s="130" t="str">
        <f>IF(DA47="","",CW$2)</f>
        <v/>
      </c>
      <c r="CZ47" s="130" t="str">
        <f>IF(DA47="","",CW$3)</f>
        <v/>
      </c>
      <c r="DA47" s="132" t="str">
        <f>IF(DH47="","",IF(ISNUMBER(SEARCH(":",DH47)),MID(DH47,FIND(":",DH47)+2,FIND("(",DH47)-FIND(":",DH47)-3),LEFT(DH47,FIND("(",DH47)-2)))</f>
        <v/>
      </c>
      <c r="DB47" s="133" t="str">
        <f>IF(DH47="","",MID(DH47,FIND("(",DH47)+1,4))</f>
        <v/>
      </c>
      <c r="DC47" s="134" t="str">
        <f>IF(ISNUMBER(SEARCH("*female*",DH47)),"female",IF(ISNUMBER(SEARCH("*male*",DH47)),"male",""))</f>
        <v/>
      </c>
      <c r="DD47" s="135" t="str">
        <f>IF(DH47="","",IF(ISERROR(MID(DH47,FIND("male,",DH47)+6,(FIND(")",DH47)-(FIND("male,",DH47)+6))))=TRUE,"missing/error",MID(DH47,FIND("male,",DH47)+6,(FIND(")",DH47)-(FIND("male,",DH47)+6)))))</f>
        <v/>
      </c>
      <c r="DE47" s="136" t="str">
        <f>IF(DA47="","",(MID(DA47,(SEARCH("^^",SUBSTITUTE(DA47," ","^^",LEN(DA47)-LEN(SUBSTITUTE(DA47," ","")))))+1,99)&amp;"_"&amp;LEFT(DA47,FIND(" ",DA47)-1)&amp;"_"&amp;DB47))</f>
        <v/>
      </c>
      <c r="DF47" s="76"/>
      <c r="DG47" s="127"/>
      <c r="DH47" s="127"/>
      <c r="DI47" s="128" t="str">
        <f>IF(DM47="","",DI$3)</f>
        <v/>
      </c>
      <c r="DJ47" s="129" t="str">
        <f>IF(DM47="","",DI$1)</f>
        <v/>
      </c>
      <c r="DK47" s="130" t="str">
        <f>IF(DM47="","",DI$2)</f>
        <v/>
      </c>
      <c r="DL47" s="130" t="str">
        <f>IF(DM47="","",DI$3)</f>
        <v/>
      </c>
      <c r="DM47" s="132" t="str">
        <f>IF(DT47="","",IF(ISNUMBER(SEARCH(":",DT47)),MID(DT47,FIND(":",DT47)+2,FIND("(",DT47)-FIND(":",DT47)-3),LEFT(DT47,FIND("(",DT47)-2)))</f>
        <v/>
      </c>
      <c r="DN47" s="133" t="str">
        <f>IF(DT47="","",MID(DT47,FIND("(",DT47)+1,4))</f>
        <v/>
      </c>
      <c r="DO47" s="134" t="str">
        <f>IF(ISNUMBER(SEARCH("*female*",DT47)),"female",IF(ISNUMBER(SEARCH("*male*",DT47)),"male",""))</f>
        <v/>
      </c>
      <c r="DP47" s="135" t="str">
        <f>IF(DT47="","",IF(ISERROR(MID(DT47,FIND("male,",DT47)+6,(FIND(")",DT47)-(FIND("male,",DT47)+6))))=TRUE,"missing/error",MID(DT47,FIND("male,",DT47)+6,(FIND(")",DT47)-(FIND("male,",DT47)+6)))))</f>
        <v/>
      </c>
      <c r="DQ47" s="136" t="str">
        <f>IF(DM47="","",(MID(DM47,(SEARCH("^^",SUBSTITUTE(DM47," ","^^",LEN(DM47)-LEN(SUBSTITUTE(DM47," ","")))))+1,99)&amp;"_"&amp;LEFT(DM47,FIND(" ",DM47)-1)&amp;"_"&amp;DN47))</f>
        <v/>
      </c>
      <c r="DR47" s="76"/>
      <c r="DS47" s="127"/>
      <c r="DT47" s="127"/>
      <c r="DU47" s="128" t="str">
        <f>IF(DY47="","",DU$3)</f>
        <v/>
      </c>
      <c r="DV47" s="129" t="str">
        <f>IF(DY47="","",DU$1)</f>
        <v/>
      </c>
      <c r="DW47" s="130" t="str">
        <f>IF(DY47="","",DU$2)</f>
        <v/>
      </c>
      <c r="DX47" s="130" t="str">
        <f>IF(DY47="","",DU$3)</f>
        <v/>
      </c>
      <c r="DY47" s="132" t="str">
        <f>IF(EF47="","",IF(ISNUMBER(SEARCH(":",EF47)),MID(EF47,FIND(":",EF47)+2,FIND("(",EF47)-FIND(":",EF47)-3),LEFT(EF47,FIND("(",EF47)-2)))</f>
        <v/>
      </c>
      <c r="DZ47" s="133" t="str">
        <f>IF(EF47="","",MID(EF47,FIND("(",EF47)+1,4))</f>
        <v/>
      </c>
      <c r="EA47" s="134" t="str">
        <f>IF(ISNUMBER(SEARCH("*female*",EF47)),"female",IF(ISNUMBER(SEARCH("*male*",EF47)),"male",""))</f>
        <v/>
      </c>
      <c r="EB47" s="135" t="str">
        <f>IF(EF47="","",IF(ISERROR(MID(EF47,FIND("male,",EF47)+6,(FIND(")",EF47)-(FIND("male,",EF47)+6))))=TRUE,"missing/error",MID(EF47,FIND("male,",EF47)+6,(FIND(")",EF47)-(FIND("male,",EF47)+6)))))</f>
        <v/>
      </c>
      <c r="EC47" s="136" t="str">
        <f>IF(DY47="","",(MID(DY47,(SEARCH("^^",SUBSTITUTE(DY47," ","^^",LEN(DY47)-LEN(SUBSTITUTE(DY47," ","")))))+1,99)&amp;"_"&amp;LEFT(DY47,FIND(" ",DY47)-1)&amp;"_"&amp;DZ47))</f>
        <v/>
      </c>
      <c r="ED47" s="76"/>
      <c r="EE47" s="127"/>
      <c r="EF47" s="127"/>
      <c r="EG47" s="128" t="str">
        <f>IF(EK47="","",EG$3)</f>
        <v/>
      </c>
      <c r="EH47" s="129" t="str">
        <f>IF(EK47="","",EG$1)</f>
        <v/>
      </c>
      <c r="EI47" s="130" t="str">
        <f>IF(EK47="","",EG$2)</f>
        <v/>
      </c>
      <c r="EJ47" s="130" t="str">
        <f>IF(EK47="","",EG$3)</f>
        <v/>
      </c>
      <c r="EK47" s="132" t="str">
        <f>IF(ER47="","",IF(ISNUMBER(SEARCH(":",ER47)),MID(ER47,FIND(":",ER47)+2,FIND("(",ER47)-FIND(":",ER47)-3),LEFT(ER47,FIND("(",ER47)-2)))</f>
        <v/>
      </c>
      <c r="EL47" s="133" t="str">
        <f>IF(ER47="","",MID(ER47,FIND("(",ER47)+1,4))</f>
        <v/>
      </c>
      <c r="EM47" s="134" t="str">
        <f>IF(ISNUMBER(SEARCH("*female*",ER47)),"female",IF(ISNUMBER(SEARCH("*male*",ER47)),"male",""))</f>
        <v/>
      </c>
      <c r="EN47" s="135" t="str">
        <f>IF(ER47="","",IF(ISERROR(MID(ER47,FIND("male,",ER47)+6,(FIND(")",ER47)-(FIND("male,",ER47)+6))))=TRUE,"missing/error",MID(ER47,FIND("male,",ER47)+6,(FIND(")",ER47)-(FIND("male,",ER47)+6)))))</f>
        <v/>
      </c>
      <c r="EO47" s="136" t="str">
        <f>IF(EK47="","",(MID(EK47,(SEARCH("^^",SUBSTITUTE(EK47," ","^^",LEN(EK47)-LEN(SUBSTITUTE(EK47," ","")))))+1,99)&amp;"_"&amp;LEFT(EK47,FIND(" ",EK47)-1)&amp;"_"&amp;EL47))</f>
        <v/>
      </c>
      <c r="EP47" s="76"/>
      <c r="EQ47" s="127"/>
      <c r="ER47" s="127"/>
      <c r="ES47" s="128" t="str">
        <f>IF(EW47="","",ES$3)</f>
        <v/>
      </c>
      <c r="ET47" s="129" t="str">
        <f>IF(EW47="","",ES$1)</f>
        <v/>
      </c>
      <c r="EU47" s="130" t="str">
        <f>IF(EW47="","",ES$2)</f>
        <v/>
      </c>
      <c r="EV47" s="130" t="str">
        <f>IF(EW47="","",ES$3)</f>
        <v/>
      </c>
      <c r="EW47" s="132" t="str">
        <f>IF(FD47="","",IF(ISNUMBER(SEARCH(":",FD47)),MID(FD47,FIND(":",FD47)+2,FIND("(",FD47)-FIND(":",FD47)-3),LEFT(FD47,FIND("(",FD47)-2)))</f>
        <v/>
      </c>
      <c r="EX47" s="133" t="str">
        <f>IF(FD47="","",MID(FD47,FIND("(",FD47)+1,4))</f>
        <v/>
      </c>
      <c r="EY47" s="134" t="str">
        <f>IF(ISNUMBER(SEARCH("*female*",FD47)),"female",IF(ISNUMBER(SEARCH("*male*",FD47)),"male",""))</f>
        <v/>
      </c>
      <c r="EZ47" s="135" t="str">
        <f>IF(FD47="","",IF(ISERROR(MID(FD47,FIND("male,",FD47)+6,(FIND(")",FD47)-(FIND("male,",FD47)+6))))=TRUE,"missing/error",MID(FD47,FIND("male,",FD47)+6,(FIND(")",FD47)-(FIND("male,",FD47)+6)))))</f>
        <v/>
      </c>
      <c r="FA47" s="136" t="str">
        <f>IF(EW47="","",(MID(EW47,(SEARCH("^^",SUBSTITUTE(EW47," ","^^",LEN(EW47)-LEN(SUBSTITUTE(EW47," ","")))))+1,99)&amp;"_"&amp;LEFT(EW47,FIND(" ",EW47)-1)&amp;"_"&amp;EX47))</f>
        <v/>
      </c>
      <c r="FB47" s="76"/>
      <c r="FC47" s="127"/>
      <c r="FD47" s="127"/>
      <c r="FE47" s="128" t="str">
        <f>IF(FI47="","",FE$3)</f>
        <v/>
      </c>
      <c r="FF47" s="129" t="str">
        <f>IF(FI47="","",FE$1)</f>
        <v/>
      </c>
      <c r="FG47" s="130" t="str">
        <f>IF(FI47="","",FE$2)</f>
        <v/>
      </c>
      <c r="FH47" s="130" t="str">
        <f>IF(FI47="","",FE$3)</f>
        <v/>
      </c>
      <c r="FI47" s="132" t="str">
        <f>IF(FP47="","",IF(ISNUMBER(SEARCH(":",FP47)),MID(FP47,FIND(":",FP47)+2,FIND("(",FP47)-FIND(":",FP47)-3),LEFT(FP47,FIND("(",FP47)-2)))</f>
        <v/>
      </c>
      <c r="FJ47" s="133" t="str">
        <f>IF(FP47="","",MID(FP47,FIND("(",FP47)+1,4))</f>
        <v/>
      </c>
      <c r="FK47" s="134" t="str">
        <f>IF(ISNUMBER(SEARCH("*female*",FP47)),"female",IF(ISNUMBER(SEARCH("*male*",FP47)),"male",""))</f>
        <v/>
      </c>
      <c r="FL47" s="135" t="str">
        <f>IF(FP47="","",IF(ISERROR(MID(FP47,FIND("male,",FP47)+6,(FIND(")",FP47)-(FIND("male,",FP47)+6))))=TRUE,"missing/error",MID(FP47,FIND("male,",FP47)+6,(FIND(")",FP47)-(FIND("male,",FP47)+6)))))</f>
        <v/>
      </c>
      <c r="FM47" s="136" t="str">
        <f>IF(FI47="","",(MID(FI47,(SEARCH("^^",SUBSTITUTE(FI47," ","^^",LEN(FI47)-LEN(SUBSTITUTE(FI47," ","")))))+1,99)&amp;"_"&amp;LEFT(FI47,FIND(" ",FI47)-1)&amp;"_"&amp;FJ47))</f>
        <v/>
      </c>
      <c r="FN47" s="76"/>
      <c r="FO47" s="127"/>
      <c r="FP47" s="127"/>
      <c r="FQ47" s="128" t="str">
        <f>IF(FU47="","",#REF!)</f>
        <v/>
      </c>
      <c r="FR47" s="129" t="str">
        <f>IF(FU47="","",FQ$1)</f>
        <v/>
      </c>
      <c r="FS47" s="130" t="str">
        <f>IF(FU47="","",FQ$2)</f>
        <v/>
      </c>
      <c r="FT47" s="130" t="str">
        <f>IF(FU47="","",FQ$3)</f>
        <v/>
      </c>
      <c r="FU47" s="132" t="str">
        <f>IF(GB47="","",IF(ISNUMBER(SEARCH(":",GB47)),MID(GB47,FIND(":",GB47)+2,FIND("(",GB47)-FIND(":",GB47)-3),LEFT(GB47,FIND("(",GB47)-2)))</f>
        <v/>
      </c>
      <c r="FV47" s="133" t="str">
        <f>IF(GB47="","",MID(GB47,FIND("(",GB47)+1,4))</f>
        <v/>
      </c>
      <c r="FW47" s="134" t="str">
        <f>IF(ISNUMBER(SEARCH("*female*",GB47)),"female",IF(ISNUMBER(SEARCH("*male*",GB47)),"male",""))</f>
        <v/>
      </c>
      <c r="FX47" s="135" t="str">
        <f>IF(GB47="","",IF(ISERROR(MID(GB47,FIND("male,",GB47)+6,(FIND(")",GB47)-(FIND("male,",GB47)+6))))=TRUE,"missing/error",MID(GB47,FIND("male,",GB47)+6,(FIND(")",GB47)-(FIND("male,",GB47)+6)))))</f>
        <v/>
      </c>
      <c r="FY47" s="136" t="str">
        <f>IF(FU47="","",(MID(FU47,(SEARCH("^^",SUBSTITUTE(FU47," ","^^",LEN(FU47)-LEN(SUBSTITUTE(FU47," ","")))))+1,99)&amp;"_"&amp;LEFT(FU47,FIND(" ",FU47)-1)&amp;"_"&amp;FV47))</f>
        <v/>
      </c>
      <c r="FZ47" s="76"/>
      <c r="GA47" s="127"/>
      <c r="GB47" s="127"/>
      <c r="GC47" s="128" t="str">
        <f>IF(GG47="","",GC$3)</f>
        <v/>
      </c>
      <c r="GD47" s="129" t="str">
        <f>IF(GG47="","",GC$1)</f>
        <v/>
      </c>
      <c r="GE47" s="130" t="str">
        <f>IF(GG47="","",GC$2)</f>
        <v/>
      </c>
      <c r="GF47" s="130" t="str">
        <f>IF(GG47="","",GC$3)</f>
        <v/>
      </c>
      <c r="GG47" s="132" t="str">
        <f>IF(GN47="","",IF(ISNUMBER(SEARCH(":",GN47)),MID(GN47,FIND(":",GN47)+2,FIND("(",GN47)-FIND(":",GN47)-3),LEFT(GN47,FIND("(",GN47)-2)))</f>
        <v/>
      </c>
      <c r="GH47" s="133" t="str">
        <f>IF(GN47="","",MID(GN47,FIND("(",GN47)+1,4))</f>
        <v/>
      </c>
      <c r="GI47" s="134" t="str">
        <f>IF(ISNUMBER(SEARCH("*female*",GN47)),"female",IF(ISNUMBER(SEARCH("*male*",GN47)),"male",""))</f>
        <v/>
      </c>
      <c r="GJ47" s="135" t="str">
        <f>IF(GN47="","",IF(ISERROR(MID(GN47,FIND("male,",GN47)+6,(FIND(")",GN47)-(FIND("male,",GN47)+6))))=TRUE,"missing/error",MID(GN47,FIND("male,",GN47)+6,(FIND(")",GN47)-(FIND("male,",GN47)+6)))))</f>
        <v/>
      </c>
      <c r="GK47" s="136" t="str">
        <f>IF(GG47="","",(MID(GG47,(SEARCH("^^",SUBSTITUTE(GG47," ","^^",LEN(GG47)-LEN(SUBSTITUTE(GG47," ","")))))+1,99)&amp;"_"&amp;LEFT(GG47,FIND(" ",GG47)-1)&amp;"_"&amp;GH47))</f>
        <v/>
      </c>
      <c r="GL47" s="76"/>
      <c r="GM47" s="127"/>
      <c r="GN47" s="127" t="s">
        <v>287</v>
      </c>
      <c r="GO47" s="128" t="str">
        <f>IF(GS47="","",GO$3)</f>
        <v/>
      </c>
      <c r="GP47" s="129" t="str">
        <f>IF(GS47="","",GO$1)</f>
        <v/>
      </c>
      <c r="GQ47" s="130" t="str">
        <f>IF(GS47="","",GO$2)</f>
        <v/>
      </c>
      <c r="GR47" s="130" t="str">
        <f>IF(GS47="","",GO$3)</f>
        <v/>
      </c>
      <c r="GS47" s="132" t="str">
        <f>IF(GZ47="","",IF(ISNUMBER(SEARCH(":",GZ47)),MID(GZ47,FIND(":",GZ47)+2,FIND("(",GZ47)-FIND(":",GZ47)-3),LEFT(GZ47,FIND("(",GZ47)-2)))</f>
        <v/>
      </c>
      <c r="GT47" s="133" t="str">
        <f>IF(GZ47="","",MID(GZ47,FIND("(",GZ47)+1,4))</f>
        <v/>
      </c>
      <c r="GU47" s="134" t="str">
        <f>IF(ISNUMBER(SEARCH("*female*",GZ47)),"female",IF(ISNUMBER(SEARCH("*male*",GZ47)),"male",""))</f>
        <v/>
      </c>
      <c r="GV47" s="135" t="str">
        <f>IF(GZ47="","",IF(ISERROR(MID(GZ47,FIND("male,",GZ47)+6,(FIND(")",GZ47)-(FIND("male,",GZ47)+6))))=TRUE,"missing/error",MID(GZ47,FIND("male,",GZ47)+6,(FIND(")",GZ47)-(FIND("male,",GZ47)+6)))))</f>
        <v/>
      </c>
      <c r="GW47" s="136" t="str">
        <f>IF(GS47="","",(MID(GS47,(SEARCH("^^",SUBSTITUTE(GS47," ","^^",LEN(GS47)-LEN(SUBSTITUTE(GS47," ","")))))+1,99)&amp;"_"&amp;LEFT(GS47,FIND(" ",GS47)-1)&amp;"_"&amp;GT47))</f>
        <v/>
      </c>
      <c r="GX47" s="76"/>
      <c r="GY47" s="127"/>
      <c r="GZ47" s="127"/>
      <c r="HA47" s="128" t="str">
        <f>IF(HE47="","",HA$3)</f>
        <v/>
      </c>
      <c r="HB47" s="129" t="str">
        <f>IF(HE47="","",HA$1)</f>
        <v/>
      </c>
      <c r="HC47" s="130" t="str">
        <f>IF(HE47="","",HA$2)</f>
        <v/>
      </c>
      <c r="HD47" s="130" t="str">
        <f>IF(HE47="","",HA$3)</f>
        <v/>
      </c>
      <c r="HE47" s="132" t="str">
        <f>IF(HL47="","",IF(ISNUMBER(SEARCH(":",HL47)),MID(HL47,FIND(":",HL47)+2,FIND("(",HL47)-FIND(":",HL47)-3),LEFT(HL47,FIND("(",HL47)-2)))</f>
        <v/>
      </c>
      <c r="HF47" s="133" t="str">
        <f>IF(HL47="","",MID(HL47,FIND("(",HL47)+1,4))</f>
        <v/>
      </c>
      <c r="HG47" s="134" t="str">
        <f>IF(ISNUMBER(SEARCH("*female*",HL47)),"female",IF(ISNUMBER(SEARCH("*male*",HL47)),"male",""))</f>
        <v/>
      </c>
      <c r="HH47" s="135" t="str">
        <f>IF(HL47="","",IF(ISERROR(MID(HL47,FIND("male,",HL47)+6,(FIND(")",HL47)-(FIND("male,",HL47)+6))))=TRUE,"missing/error",MID(HL47,FIND("male,",HL47)+6,(FIND(")",HL47)-(FIND("male,",HL47)+6)))))</f>
        <v/>
      </c>
      <c r="HI47" s="136" t="str">
        <f>IF(HE47="","",(MID(HE47,(SEARCH("^^",SUBSTITUTE(HE47," ","^^",LEN(HE47)-LEN(SUBSTITUTE(HE47," ","")))))+1,99)&amp;"_"&amp;LEFT(HE47,FIND(" ",HE47)-1)&amp;"_"&amp;HF47))</f>
        <v/>
      </c>
      <c r="HJ47" s="76"/>
      <c r="HK47" s="127"/>
      <c r="HL47" s="127" t="s">
        <v>287</v>
      </c>
      <c r="HM47" s="128" t="str">
        <f>IF(HQ47="","",HM$3)</f>
        <v/>
      </c>
      <c r="HN47" s="129" t="str">
        <f>IF(HQ47="","",HM$1)</f>
        <v/>
      </c>
      <c r="HO47" s="130" t="str">
        <f>IF(HQ47="","",HM$2)</f>
        <v/>
      </c>
      <c r="HP47" s="130" t="str">
        <f>IF(HQ47="","",HM$3)</f>
        <v/>
      </c>
      <c r="HQ47" s="132" t="str">
        <f>IF(HX47="","",IF(ISNUMBER(SEARCH(":",HX47)),MID(HX47,FIND(":",HX47)+2,FIND("(",HX47)-FIND(":",HX47)-3),LEFT(HX47,FIND("(",HX47)-2)))</f>
        <v/>
      </c>
      <c r="HR47" s="133" t="str">
        <f>IF(HX47="","",MID(HX47,FIND("(",HX47)+1,4))</f>
        <v/>
      </c>
      <c r="HS47" s="134" t="str">
        <f>IF(ISNUMBER(SEARCH("*female*",HX47)),"female",IF(ISNUMBER(SEARCH("*male*",HX47)),"male",""))</f>
        <v/>
      </c>
      <c r="HT47" s="135" t="str">
        <f>IF(HX47="","",IF(ISERROR(MID(HX47,FIND("male,",HX47)+6,(FIND(")",HX47)-(FIND("male,",HX47)+6))))=TRUE,"missing/error",MID(HX47,FIND("male,",HX47)+6,(FIND(")",HX47)-(FIND("male,",HX47)+6)))))</f>
        <v/>
      </c>
      <c r="HU47" s="136" t="str">
        <f>IF(HQ47="","",(MID(HQ47,(SEARCH("^^",SUBSTITUTE(HQ47," ","^^",LEN(HQ47)-LEN(SUBSTITUTE(HQ47," ","")))))+1,99)&amp;"_"&amp;LEFT(HQ47,FIND(" ",HQ47)-1)&amp;"_"&amp;HR47))</f>
        <v/>
      </c>
      <c r="HV47" s="76"/>
      <c r="HW47" s="127"/>
      <c r="HX47" s="127"/>
      <c r="HY47" s="128" t="str">
        <f>IF(IC47="","",HY$3)</f>
        <v/>
      </c>
      <c r="HZ47" s="129" t="str">
        <f>IF(IC47="","",HY$1)</f>
        <v/>
      </c>
      <c r="IA47" s="130" t="str">
        <f>IF(IC47="","",HY$2)</f>
        <v/>
      </c>
      <c r="IB47" s="130" t="str">
        <f>IF(IC47="","",HY$3)</f>
        <v/>
      </c>
      <c r="IC47" s="132" t="str">
        <f>IF(IJ47="","",IF(ISNUMBER(SEARCH(":",IJ47)),MID(IJ47,FIND(":",IJ47)+2,FIND("(",IJ47)-FIND(":",IJ47)-3),LEFT(IJ47,FIND("(",IJ47)-2)))</f>
        <v/>
      </c>
      <c r="ID47" s="133" t="str">
        <f>IF(IJ47="","",MID(IJ47,FIND("(",IJ47)+1,4))</f>
        <v/>
      </c>
      <c r="IE47" s="134" t="str">
        <f>IF(ISNUMBER(SEARCH("*female*",IJ47)),"female",IF(ISNUMBER(SEARCH("*male*",IJ47)),"male",""))</f>
        <v/>
      </c>
      <c r="IF47" s="135" t="str">
        <f>IF(IJ47="","",IF(ISERROR(MID(IJ47,FIND("male,",IJ47)+6,(FIND(")",IJ47)-(FIND("male,",IJ47)+6))))=TRUE,"missing/error",MID(IJ47,FIND("male,",IJ47)+6,(FIND(")",IJ47)-(FIND("male,",IJ47)+6)))))</f>
        <v/>
      </c>
      <c r="IG47" s="136" t="str">
        <f>IF(IC47="","",(MID(IC47,(SEARCH("^^",SUBSTITUTE(IC47," ","^^",LEN(IC47)-LEN(SUBSTITUTE(IC47," ","")))))+1,99)&amp;"_"&amp;LEFT(IC47,FIND(" ",IC47)-1)&amp;"_"&amp;ID47))</f>
        <v/>
      </c>
      <c r="IH47" s="76"/>
      <c r="II47" s="127"/>
      <c r="IJ47" s="127"/>
      <c r="IK47" s="128" t="str">
        <f>IF(IO47="","",IK$3)</f>
        <v/>
      </c>
      <c r="IL47" s="129" t="str">
        <f>IF(IO47="","",IK$1)</f>
        <v/>
      </c>
      <c r="IM47" s="130" t="str">
        <f>IF(IO47="","",IK$2)</f>
        <v/>
      </c>
      <c r="IN47" s="130" t="str">
        <f>IF(IO47="","",IK$3)</f>
        <v/>
      </c>
      <c r="IO47" s="132" t="str">
        <f>IF(IV47="","",IF(ISNUMBER(SEARCH(":",IV47)),MID(IV47,FIND(":",IV47)+2,FIND("(",IV47)-FIND(":",IV47)-3),LEFT(IV47,FIND("(",IV47)-2)))</f>
        <v/>
      </c>
      <c r="IP47" s="133" t="str">
        <f>IF(IV47="","",MID(IV47,FIND("(",IV47)+1,4))</f>
        <v/>
      </c>
      <c r="IQ47" s="134" t="str">
        <f>IF(ISNUMBER(SEARCH("*female*",IV47)),"female",IF(ISNUMBER(SEARCH("*male*",IV47)),"male",""))</f>
        <v/>
      </c>
      <c r="IR47" s="135" t="str">
        <f>IF(IV47="","",IF(ISERROR(MID(IV47,FIND("male,",IV47)+6,(FIND(")",IV47)-(FIND("male,",IV47)+6))))=TRUE,"missing/error",MID(IV47,FIND("male,",IV47)+6,(FIND(")",IV47)-(FIND("male,",IV47)+6)))))</f>
        <v/>
      </c>
      <c r="IS47" s="136" t="str">
        <f>IF(IO47="","",(MID(IO47,(SEARCH("^^",SUBSTITUTE(IO47," ","^^",LEN(IO47)-LEN(SUBSTITUTE(IO47," ","")))))+1,99)&amp;"_"&amp;LEFT(IO47,FIND(" ",IO47)-1)&amp;"_"&amp;IP47))</f>
        <v/>
      </c>
      <c r="IT47" s="76"/>
      <c r="IU47" s="127"/>
      <c r="IV47" s="127"/>
      <c r="IW47" s="128" t="str">
        <f>IF(JA47="","",IW$3)</f>
        <v/>
      </c>
      <c r="IX47" s="129" t="str">
        <f>IF(JA47="","",IW$1)</f>
        <v/>
      </c>
      <c r="IY47" s="130" t="str">
        <f>IF(JA47="","",IW$2)</f>
        <v/>
      </c>
      <c r="IZ47" s="130" t="str">
        <f>IF(JA47="","",IW$3)</f>
        <v/>
      </c>
      <c r="JA47" s="132" t="str">
        <f>IF(JH47="","",IF(ISNUMBER(SEARCH(":",JH47)),MID(JH47,FIND(":",JH47)+2,FIND("(",JH47)-FIND(":",JH47)-3),LEFT(JH47,FIND("(",JH47)-2)))</f>
        <v/>
      </c>
      <c r="JB47" s="133" t="str">
        <f>IF(JH47="","",MID(JH47,FIND("(",JH47)+1,4))</f>
        <v/>
      </c>
      <c r="JC47" s="134" t="str">
        <f>IF(ISNUMBER(SEARCH("*female*",JH47)),"female",IF(ISNUMBER(SEARCH("*male*",JH47)),"male",""))</f>
        <v/>
      </c>
      <c r="JD47" s="135" t="str">
        <f>IF(JH47="","",IF(ISERROR(MID(JH47,FIND("male,",JH47)+6,(FIND(")",JH47)-(FIND("male,",JH47)+6))))=TRUE,"missing/error",MID(JH47,FIND("male,",JH47)+6,(FIND(")",JH47)-(FIND("male,",JH47)+6)))))</f>
        <v/>
      </c>
      <c r="JE47" s="136" t="str">
        <f>IF(JA47="","",(MID(JA47,(SEARCH("^^",SUBSTITUTE(JA47," ","^^",LEN(JA47)-LEN(SUBSTITUTE(JA47," ","")))))+1,99)&amp;"_"&amp;LEFT(JA47,FIND(" ",JA47)-1)&amp;"_"&amp;JB47))</f>
        <v/>
      </c>
      <c r="JF47" s="76"/>
      <c r="JG47" s="127"/>
      <c r="JH47" s="127"/>
      <c r="JI47" s="128" t="str">
        <f>IF(JM47="","",JI$3)</f>
        <v/>
      </c>
      <c r="JJ47" s="129" t="str">
        <f>IF(JM47="","",JI$1)</f>
        <v/>
      </c>
      <c r="JK47" s="130" t="str">
        <f>IF(JM47="","",JI$2)</f>
        <v/>
      </c>
      <c r="JL47" s="130" t="str">
        <f>IF(JM47="","",JI$3)</f>
        <v/>
      </c>
      <c r="JM47" s="132" t="str">
        <f>IF(JT47="","",IF(ISNUMBER(SEARCH(":",JT47)),MID(JT47,FIND(":",JT47)+2,FIND("(",JT47)-FIND(":",JT47)-3),LEFT(JT47,FIND("(",JT47)-2)))</f>
        <v/>
      </c>
      <c r="JN47" s="133" t="str">
        <f>IF(JT47="","",MID(JT47,FIND("(",JT47)+1,4))</f>
        <v/>
      </c>
      <c r="JO47" s="134" t="str">
        <f>IF(ISNUMBER(SEARCH("*female*",JT47)),"female",IF(ISNUMBER(SEARCH("*male*",JT47)),"male",""))</f>
        <v/>
      </c>
      <c r="JP47" s="135" t="str">
        <f>IF(JT47="","",IF(ISERROR(MID(JT47,FIND("male,",JT47)+6,(FIND(")",JT47)-(FIND("male,",JT47)+6))))=TRUE,"missing/error",MID(JT47,FIND("male,",JT47)+6,(FIND(")",JT47)-(FIND("male,",JT47)+6)))))</f>
        <v/>
      </c>
      <c r="JQ47" s="136" t="str">
        <f>IF(JM47="","",(MID(JM47,(SEARCH("^^",SUBSTITUTE(JM47," ","^^",LEN(JM47)-LEN(SUBSTITUTE(JM47," ","")))))+1,99)&amp;"_"&amp;LEFT(JM47,FIND(" ",JM47)-1)&amp;"_"&amp;JN47))</f>
        <v/>
      </c>
      <c r="JR47" s="76"/>
      <c r="JS47" s="127"/>
      <c r="JT47" s="127"/>
      <c r="JU47" s="128" t="str">
        <f>IF(JY47="","",JU$3)</f>
        <v/>
      </c>
      <c r="JV47" s="129" t="str">
        <f>IF(JY47="","",JU$1)</f>
        <v/>
      </c>
      <c r="JW47" s="130" t="str">
        <f>IF(JY47="","",JU$2)</f>
        <v/>
      </c>
      <c r="JX47" s="130" t="str">
        <f>IF(JY47="","",JU$3)</f>
        <v/>
      </c>
      <c r="JY47" s="132" t="str">
        <f>IF(KF47="","",IF(ISNUMBER(SEARCH(":",KF47)),MID(KF47,FIND(":",KF47)+2,FIND("(",KF47)-FIND(":",KF47)-3),LEFT(KF47,FIND("(",KF47)-2)))</f>
        <v/>
      </c>
      <c r="JZ47" s="133" t="str">
        <f>IF(KF47="","",MID(KF47,FIND("(",KF47)+1,4))</f>
        <v/>
      </c>
      <c r="KA47" s="134" t="str">
        <f>IF(ISNUMBER(SEARCH("*female*",KF47)),"female",IF(ISNUMBER(SEARCH("*male*",KF47)),"male",""))</f>
        <v/>
      </c>
      <c r="KB47" s="135" t="str">
        <f>IF(KF47="","",IF(ISERROR(MID(KF47,FIND("male,",KF47)+6,(FIND(")",KF47)-(FIND("male,",KF47)+6))))=TRUE,"missing/error",MID(KF47,FIND("male,",KF47)+6,(FIND(")",KF47)-(FIND("male,",KF47)+6)))))</f>
        <v/>
      </c>
      <c r="KC47" s="136" t="str">
        <f>IF(JY47="","",(MID(JY47,(SEARCH("^^",SUBSTITUTE(JY47," ","^^",LEN(JY47)-LEN(SUBSTITUTE(JY47," ","")))))+1,99)&amp;"_"&amp;LEFT(JY47,FIND(" ",JY47)-1)&amp;"_"&amp;JZ47))</f>
        <v/>
      </c>
      <c r="KD47" s="76"/>
      <c r="KE47" s="127"/>
      <c r="KF47" s="127"/>
    </row>
    <row r="48" spans="1:292" ht="13.5" customHeight="1">
      <c r="A48" s="84"/>
      <c r="B48" s="127" t="s">
        <v>1078</v>
      </c>
      <c r="D48" s="219"/>
      <c r="E48" s="128"/>
      <c r="F48" s="129"/>
      <c r="G48" s="130"/>
      <c r="H48" s="130"/>
      <c r="I48" s="132"/>
      <c r="J48" s="133"/>
      <c r="K48" s="134"/>
      <c r="L48" s="135"/>
      <c r="M48" s="136"/>
      <c r="O48" s="127"/>
      <c r="P48" s="219"/>
      <c r="Q48" s="128"/>
      <c r="R48" s="129"/>
      <c r="S48" s="130"/>
      <c r="T48" s="130"/>
      <c r="U48" s="132"/>
      <c r="V48" s="133"/>
      <c r="W48" s="134"/>
      <c r="X48" s="135"/>
      <c r="Y48" s="136"/>
      <c r="AA48" s="127"/>
      <c r="AB48" s="127"/>
      <c r="AC48" s="128"/>
      <c r="AD48" s="129"/>
      <c r="AE48" s="130"/>
      <c r="AF48" s="130"/>
      <c r="AG48" s="132"/>
      <c r="AH48" s="133"/>
      <c r="AI48" s="134"/>
      <c r="AJ48" s="135"/>
      <c r="AK48" s="136"/>
      <c r="AM48" s="127"/>
      <c r="AN48" s="127"/>
      <c r="AO48" s="128"/>
      <c r="AP48" s="129"/>
      <c r="AQ48" s="130"/>
      <c r="AR48" s="130"/>
      <c r="AS48" s="132"/>
      <c r="AT48" s="133"/>
      <c r="AU48" s="134"/>
      <c r="AV48" s="135"/>
      <c r="AW48" s="136"/>
      <c r="AX48" s="76"/>
      <c r="AY48" s="127"/>
      <c r="AZ48" s="127"/>
      <c r="BA48" s="128">
        <f>IF(BE48="","",BA$3)</f>
        <v>43830</v>
      </c>
      <c r="BB48" s="129" t="str">
        <f>IF(BE48="","",BA$1)</f>
        <v>Marin I</v>
      </c>
      <c r="BC48" s="130">
        <f>IF(BE48="","",BA$2)</f>
        <v>43809</v>
      </c>
      <c r="BD48" s="130">
        <f>IF(BE48="","",BA$3)</f>
        <v>43830</v>
      </c>
      <c r="BE48" s="132" t="str">
        <f>IF(BL48="","",IF(ISNUMBER(SEARCH(":",BL48)),MID(BL48,FIND(":",BL48)+2,FIND("(",BL48)-FIND(":",BL48)-3),LEFT(BL48,FIND("(",BL48)-2)))</f>
        <v>Tytti Tuppurainen</v>
      </c>
      <c r="BF48" s="133" t="str">
        <f>IF(BL48="","",MID(BL48,FIND("(",BL48)+1,4))</f>
        <v>1976</v>
      </c>
      <c r="BG48" s="134" t="str">
        <f>IF(ISNUMBER(SEARCH("*female*",BL48)),"female",IF(ISNUMBER(SEARCH("*male*",BL48)),"male",""))</f>
        <v>female</v>
      </c>
      <c r="BH48" s="135" t="str">
        <f>IF(BL48="","",IF(ISERROR(MID(BL48,FIND("male,",BL48)+6,(FIND(")",BL48)-(FIND("male,",BL48)+6))))=TRUE,"missing/error",MID(BL48,FIND("male,",BL48)+6,(FIND(")",BL48)-(FIND("male,",BL48)+6)))))</f>
        <v>fi_sdp01</v>
      </c>
      <c r="BI48" s="136" t="str">
        <f>IF(BE48="","",(MID(BE48,(SEARCH("^^",SUBSTITUTE(BE48," ","^^",LEN(BE48)-LEN(SUBSTITUTE(BE48," ","")))))+1,99)&amp;"_"&amp;LEFT(BE48,FIND(" ",BE48)-1)&amp;"_"&amp;BF48))</f>
        <v>Tuppurainen_Tytti_1976</v>
      </c>
      <c r="BJ48" s="76"/>
      <c r="BK48" s="127"/>
      <c r="BL48" s="127" t="s">
        <v>1067</v>
      </c>
      <c r="BM48" s="128"/>
      <c r="BN48" s="129"/>
      <c r="BO48" s="130"/>
      <c r="BP48" s="130"/>
      <c r="BQ48" s="132"/>
      <c r="BR48" s="133"/>
      <c r="BS48" s="134"/>
      <c r="BT48" s="135"/>
      <c r="BU48" s="136"/>
      <c r="BV48" s="76"/>
      <c r="BW48" s="127"/>
      <c r="BX48" s="127"/>
      <c r="BY48" s="128"/>
      <c r="BZ48" s="129"/>
      <c r="CA48" s="130"/>
      <c r="CB48" s="130"/>
      <c r="CC48" s="132"/>
      <c r="CD48" s="133"/>
      <c r="CE48" s="134"/>
      <c r="CF48" s="135"/>
      <c r="CG48" s="136"/>
      <c r="CH48" s="76"/>
      <c r="CI48" s="127"/>
      <c r="CJ48" s="127"/>
      <c r="CK48" s="128"/>
      <c r="CL48" s="129"/>
      <c r="CM48" s="130"/>
      <c r="CN48" s="130"/>
      <c r="CO48" s="132"/>
      <c r="CP48" s="133"/>
      <c r="CQ48" s="134"/>
      <c r="CR48" s="135"/>
      <c r="CS48" s="136"/>
      <c r="CT48" s="76"/>
      <c r="CU48" s="127"/>
      <c r="CV48" s="127"/>
      <c r="CW48" s="128"/>
      <c r="CX48" s="129"/>
      <c r="CY48" s="130"/>
      <c r="CZ48" s="130"/>
      <c r="DA48" s="132"/>
      <c r="DB48" s="133"/>
      <c r="DC48" s="134"/>
      <c r="DD48" s="135"/>
      <c r="DE48" s="136"/>
      <c r="DF48" s="76"/>
      <c r="DG48" s="127"/>
      <c r="DH48" s="127"/>
      <c r="DI48" s="128"/>
      <c r="DJ48" s="129"/>
      <c r="DK48" s="130"/>
      <c r="DL48" s="130"/>
      <c r="DM48" s="132"/>
      <c r="DN48" s="133"/>
      <c r="DO48" s="134"/>
      <c r="DP48" s="135"/>
      <c r="DQ48" s="136"/>
      <c r="DR48" s="76"/>
      <c r="DS48" s="127"/>
      <c r="DT48" s="127"/>
      <c r="DU48" s="128"/>
      <c r="DV48" s="129"/>
      <c r="DW48" s="130"/>
      <c r="DX48" s="130"/>
      <c r="DY48" s="132"/>
      <c r="DZ48" s="133"/>
      <c r="EA48" s="134"/>
      <c r="EB48" s="135"/>
      <c r="EC48" s="136"/>
      <c r="ED48" s="76"/>
      <c r="EE48" s="127"/>
      <c r="EF48" s="127"/>
      <c r="EG48" s="128"/>
      <c r="EH48" s="129"/>
      <c r="EI48" s="130"/>
      <c r="EJ48" s="130"/>
      <c r="EK48" s="132"/>
      <c r="EL48" s="133"/>
      <c r="EM48" s="134"/>
      <c r="EN48" s="135"/>
      <c r="EO48" s="136"/>
      <c r="EP48" s="76"/>
      <c r="EQ48" s="127"/>
      <c r="ER48" s="127"/>
      <c r="ES48" s="128"/>
      <c r="ET48" s="129"/>
      <c r="EU48" s="130"/>
      <c r="EV48" s="130"/>
      <c r="EW48" s="132"/>
      <c r="EX48" s="133"/>
      <c r="EY48" s="134"/>
      <c r="EZ48" s="135"/>
      <c r="FA48" s="136"/>
      <c r="FB48" s="76"/>
      <c r="FC48" s="127"/>
      <c r="FD48" s="127"/>
      <c r="FE48" s="128"/>
      <c r="FF48" s="129"/>
      <c r="FG48" s="130"/>
      <c r="FH48" s="130"/>
      <c r="FI48" s="132"/>
      <c r="FJ48" s="133"/>
      <c r="FK48" s="134"/>
      <c r="FL48" s="135"/>
      <c r="FM48" s="136"/>
      <c r="FN48" s="76"/>
      <c r="FO48" s="127"/>
      <c r="FP48" s="127"/>
      <c r="FQ48" s="128"/>
      <c r="FR48" s="129"/>
      <c r="FS48" s="130"/>
      <c r="FT48" s="130"/>
      <c r="FU48" s="132"/>
      <c r="FV48" s="133"/>
      <c r="FW48" s="134"/>
      <c r="FX48" s="135"/>
      <c r="FY48" s="136"/>
      <c r="FZ48" s="76"/>
      <c r="GA48" s="127"/>
      <c r="GB48" s="127"/>
      <c r="GC48" s="128"/>
      <c r="GD48" s="129"/>
      <c r="GE48" s="130"/>
      <c r="GF48" s="130"/>
      <c r="GG48" s="132"/>
      <c r="GH48" s="133"/>
      <c r="GI48" s="134"/>
      <c r="GJ48" s="135"/>
      <c r="GK48" s="136"/>
      <c r="GL48" s="76"/>
      <c r="GM48" s="127"/>
      <c r="GN48" s="127"/>
      <c r="GO48" s="128"/>
      <c r="GP48" s="129"/>
      <c r="GQ48" s="130"/>
      <c r="GR48" s="130"/>
      <c r="GS48" s="132"/>
      <c r="GT48" s="133"/>
      <c r="GU48" s="134"/>
      <c r="GV48" s="135"/>
      <c r="GW48" s="136"/>
      <c r="GX48" s="76"/>
      <c r="GY48" s="127"/>
      <c r="GZ48" s="127"/>
      <c r="HA48" s="128"/>
      <c r="HB48" s="129"/>
      <c r="HC48" s="130"/>
      <c r="HD48" s="130"/>
      <c r="HE48" s="132"/>
      <c r="HF48" s="133"/>
      <c r="HG48" s="134"/>
      <c r="HH48" s="135"/>
      <c r="HI48" s="136"/>
      <c r="HJ48" s="76"/>
      <c r="HK48" s="127"/>
      <c r="HL48" s="127"/>
      <c r="HM48" s="128"/>
      <c r="HN48" s="129"/>
      <c r="HO48" s="130"/>
      <c r="HP48" s="130"/>
      <c r="HQ48" s="132"/>
      <c r="HR48" s="133"/>
      <c r="HS48" s="134"/>
      <c r="HT48" s="135"/>
      <c r="HU48" s="136"/>
      <c r="HV48" s="76"/>
      <c r="HW48" s="127"/>
      <c r="HX48" s="127"/>
      <c r="HY48" s="128"/>
      <c r="HZ48" s="129"/>
      <c r="IA48" s="130"/>
      <c r="IB48" s="130"/>
      <c r="IC48" s="132"/>
      <c r="ID48" s="133"/>
      <c r="IE48" s="134"/>
      <c r="IF48" s="135"/>
      <c r="IG48" s="136"/>
      <c r="IH48" s="76"/>
      <c r="II48" s="127"/>
      <c r="IJ48" s="127"/>
      <c r="IK48" s="128"/>
      <c r="IL48" s="129"/>
      <c r="IM48" s="130"/>
      <c r="IN48" s="130"/>
      <c r="IO48" s="132"/>
      <c r="IP48" s="133"/>
      <c r="IQ48" s="134"/>
      <c r="IR48" s="135"/>
      <c r="IS48" s="136"/>
      <c r="IT48" s="76"/>
      <c r="IU48" s="127"/>
      <c r="IV48" s="127"/>
      <c r="IW48" s="128"/>
      <c r="IX48" s="129"/>
      <c r="IY48" s="130"/>
      <c r="IZ48" s="130"/>
      <c r="JA48" s="132"/>
      <c r="JB48" s="133"/>
      <c r="JC48" s="134"/>
      <c r="JD48" s="135"/>
      <c r="JE48" s="136"/>
      <c r="JF48" s="76"/>
      <c r="JG48" s="127"/>
      <c r="JH48" s="127"/>
      <c r="JI48" s="128"/>
      <c r="JJ48" s="129"/>
      <c r="JK48" s="130"/>
      <c r="JL48" s="130"/>
      <c r="JM48" s="132"/>
      <c r="JN48" s="133"/>
      <c r="JO48" s="134"/>
      <c r="JP48" s="135"/>
      <c r="JQ48" s="136"/>
      <c r="JR48" s="76"/>
      <c r="JS48" s="127"/>
      <c r="JT48" s="127"/>
      <c r="JU48" s="128"/>
      <c r="JV48" s="129"/>
      <c r="JW48" s="130"/>
      <c r="JX48" s="130"/>
      <c r="JY48" s="132"/>
      <c r="JZ48" s="133"/>
      <c r="KA48" s="134"/>
      <c r="KB48" s="135"/>
      <c r="KC48" s="136"/>
      <c r="KD48" s="76"/>
      <c r="KE48" s="127"/>
      <c r="KF48" s="127"/>
    </row>
    <row r="49" spans="1:292" ht="13.5" customHeight="1">
      <c r="A49" s="84"/>
      <c r="B49" s="127" t="s">
        <v>1045</v>
      </c>
      <c r="D49" s="219"/>
      <c r="E49" s="128"/>
      <c r="F49" s="129"/>
      <c r="G49" s="130"/>
      <c r="H49" s="130"/>
      <c r="I49" s="132"/>
      <c r="J49" s="133"/>
      <c r="K49" s="134"/>
      <c r="L49" s="135"/>
      <c r="M49" s="136"/>
      <c r="O49" s="127"/>
      <c r="P49" s="219"/>
      <c r="Q49" s="128"/>
      <c r="R49" s="129"/>
      <c r="S49" s="130"/>
      <c r="T49" s="130"/>
      <c r="U49" s="132"/>
      <c r="V49" s="133"/>
      <c r="W49" s="134"/>
      <c r="X49" s="135"/>
      <c r="Y49" s="136"/>
      <c r="AA49" s="127"/>
      <c r="AB49" s="127"/>
      <c r="AC49" s="128">
        <f>IF(AG49="","",AC$3)</f>
        <v>43622</v>
      </c>
      <c r="AD49" s="129" t="str">
        <f>IF(AG49="","",AC$1)</f>
        <v>Sipilä I</v>
      </c>
      <c r="AE49" s="130">
        <v>42860</v>
      </c>
      <c r="AF49" s="130">
        <f>IF(AG49="","",AC$3)</f>
        <v>43622</v>
      </c>
      <c r="AG49" s="132" t="str">
        <f>IF(AN49="","",IF(ISNUMBER(SEARCH(":",AN49)),MID(AN49,FIND(":",AN49)+2,FIND("(",AN49)-FIND(":",AN49)-3),LEFT(AN49,FIND("(",AN49)-2)))</f>
        <v>Sampo Terho</v>
      </c>
      <c r="AH49" s="133" t="str">
        <f>IF(AN49="","",MID(AN49,FIND("(",AN49)+1,4))</f>
        <v>1977</v>
      </c>
      <c r="AI49" s="134" t="str">
        <f>IF(ISNUMBER(SEARCH("*female*",AN49)),"female",IF(ISNUMBER(SEARCH("*male*",AN49)),"male",""))</f>
        <v>male</v>
      </c>
      <c r="AJ49" s="135" t="str">
        <f>IF(AN49="","",IF(ISERROR(MID(AN49,FIND("male,",AN49)+6,(FIND(")",AN49)-(FIND("male,",AN49)+6))))=TRUE,"missing/error",MID(AN49,FIND("male,",AN49)+6,(FIND(")",AN49)-(FIND("male,",AN49)+6)))))</f>
        <v>fi_sin01</v>
      </c>
      <c r="AK49" s="136" t="str">
        <f>IF(AG49="","",(MID(AG49,(SEARCH("^^",SUBSTITUTE(AG49," ","^^",LEN(AG49)-LEN(SUBSTITUTE(AG49," ","")))))+1,99)&amp;"_"&amp;LEFT(AG49,FIND(" ",AG49)-1)&amp;"_"&amp;AH49))</f>
        <v>Terho_Sampo_1977</v>
      </c>
      <c r="AM49" s="127"/>
      <c r="AN49" s="127" t="s">
        <v>1046</v>
      </c>
      <c r="AO49" s="128"/>
      <c r="AP49" s="129"/>
      <c r="AQ49" s="130"/>
      <c r="AR49" s="130"/>
      <c r="AS49" s="132"/>
      <c r="AT49" s="133"/>
      <c r="AU49" s="134"/>
      <c r="AV49" s="135"/>
      <c r="AW49" s="136"/>
      <c r="AX49" s="76"/>
      <c r="AY49" s="127"/>
      <c r="AZ49" s="127"/>
      <c r="BA49" s="128"/>
      <c r="BB49" s="129"/>
      <c r="BC49" s="130"/>
      <c r="BD49" s="130"/>
      <c r="BE49" s="132"/>
      <c r="BF49" s="133"/>
      <c r="BG49" s="134"/>
      <c r="BH49" s="135"/>
      <c r="BI49" s="136"/>
      <c r="BJ49" s="76"/>
      <c r="BK49" s="127"/>
      <c r="BL49" s="127"/>
      <c r="BM49" s="128"/>
      <c r="BN49" s="129"/>
      <c r="BO49" s="130"/>
      <c r="BP49" s="130"/>
      <c r="BQ49" s="132"/>
      <c r="BR49" s="133"/>
      <c r="BS49" s="134"/>
      <c r="BT49" s="135"/>
      <c r="BU49" s="136"/>
      <c r="BV49" s="76"/>
      <c r="BW49" s="127"/>
      <c r="BX49" s="127"/>
      <c r="BY49" s="128"/>
      <c r="BZ49" s="129"/>
      <c r="CA49" s="130"/>
      <c r="CB49" s="130"/>
      <c r="CC49" s="132"/>
      <c r="CD49" s="133"/>
      <c r="CE49" s="134"/>
      <c r="CF49" s="135"/>
      <c r="CG49" s="136"/>
      <c r="CH49" s="76"/>
      <c r="CI49" s="127"/>
      <c r="CJ49" s="127"/>
      <c r="CK49" s="128"/>
      <c r="CL49" s="129"/>
      <c r="CM49" s="130"/>
      <c r="CN49" s="130"/>
      <c r="CO49" s="132"/>
      <c r="CP49" s="133"/>
      <c r="CQ49" s="134"/>
      <c r="CR49" s="135"/>
      <c r="CS49" s="136"/>
      <c r="CT49" s="76"/>
      <c r="CU49" s="127"/>
      <c r="CV49" s="127"/>
      <c r="CW49" s="128"/>
      <c r="CX49" s="129"/>
      <c r="CY49" s="130"/>
      <c r="CZ49" s="130"/>
      <c r="DA49" s="132"/>
      <c r="DB49" s="133"/>
      <c r="DC49" s="134"/>
      <c r="DD49" s="135"/>
      <c r="DE49" s="136"/>
      <c r="DF49" s="76"/>
      <c r="DG49" s="127"/>
      <c r="DH49" s="127"/>
      <c r="DI49" s="128"/>
      <c r="DJ49" s="129"/>
      <c r="DK49" s="130"/>
      <c r="DL49" s="130"/>
      <c r="DM49" s="132"/>
      <c r="DN49" s="133"/>
      <c r="DO49" s="134"/>
      <c r="DP49" s="135"/>
      <c r="DQ49" s="136"/>
      <c r="DR49" s="76"/>
      <c r="DS49" s="127"/>
      <c r="DT49" s="127"/>
      <c r="DU49" s="128"/>
      <c r="DV49" s="129"/>
      <c r="DW49" s="130"/>
      <c r="DX49" s="130"/>
      <c r="DY49" s="132"/>
      <c r="DZ49" s="133"/>
      <c r="EA49" s="134"/>
      <c r="EB49" s="135"/>
      <c r="EC49" s="136"/>
      <c r="ED49" s="76"/>
      <c r="EE49" s="127"/>
      <c r="EF49" s="127"/>
      <c r="EG49" s="128"/>
      <c r="EH49" s="129"/>
      <c r="EI49" s="130"/>
      <c r="EJ49" s="130"/>
      <c r="EK49" s="132"/>
      <c r="EL49" s="133"/>
      <c r="EM49" s="134"/>
      <c r="EN49" s="135"/>
      <c r="EO49" s="136"/>
      <c r="EP49" s="76"/>
      <c r="EQ49" s="127"/>
      <c r="ER49" s="127"/>
      <c r="ES49" s="128"/>
      <c r="ET49" s="129"/>
      <c r="EU49" s="130"/>
      <c r="EV49" s="130"/>
      <c r="EW49" s="132"/>
      <c r="EX49" s="133"/>
      <c r="EY49" s="134"/>
      <c r="EZ49" s="135"/>
      <c r="FA49" s="136"/>
      <c r="FB49" s="76"/>
      <c r="FC49" s="127"/>
      <c r="FD49" s="127"/>
      <c r="FE49" s="128"/>
      <c r="FF49" s="129"/>
      <c r="FG49" s="130"/>
      <c r="FH49" s="130"/>
      <c r="FI49" s="132"/>
      <c r="FJ49" s="133"/>
      <c r="FK49" s="134"/>
      <c r="FL49" s="135"/>
      <c r="FM49" s="136"/>
      <c r="FN49" s="76"/>
      <c r="FO49" s="127"/>
      <c r="FP49" s="127"/>
      <c r="FQ49" s="128"/>
      <c r="FR49" s="129"/>
      <c r="FS49" s="130"/>
      <c r="FT49" s="130"/>
      <c r="FU49" s="132"/>
      <c r="FV49" s="133"/>
      <c r="FW49" s="134"/>
      <c r="FX49" s="135"/>
      <c r="FY49" s="136"/>
      <c r="FZ49" s="76"/>
      <c r="GA49" s="127"/>
      <c r="GB49" s="127"/>
      <c r="GC49" s="128"/>
      <c r="GD49" s="129"/>
      <c r="GE49" s="130"/>
      <c r="GF49" s="130"/>
      <c r="GG49" s="132"/>
      <c r="GH49" s="133"/>
      <c r="GI49" s="134"/>
      <c r="GJ49" s="135"/>
      <c r="GK49" s="136"/>
      <c r="GL49" s="76"/>
      <c r="GM49" s="127"/>
      <c r="GN49" s="127"/>
      <c r="GO49" s="128"/>
      <c r="GP49" s="129"/>
      <c r="GQ49" s="130"/>
      <c r="GR49" s="130"/>
      <c r="GS49" s="132"/>
      <c r="GT49" s="133"/>
      <c r="GU49" s="134"/>
      <c r="GV49" s="135"/>
      <c r="GW49" s="136"/>
      <c r="GX49" s="76"/>
      <c r="GY49" s="127"/>
      <c r="GZ49" s="127"/>
      <c r="HA49" s="128"/>
      <c r="HB49" s="129"/>
      <c r="HC49" s="130"/>
      <c r="HD49" s="130"/>
      <c r="HE49" s="132"/>
      <c r="HF49" s="133"/>
      <c r="HG49" s="134"/>
      <c r="HH49" s="135"/>
      <c r="HI49" s="136"/>
      <c r="HJ49" s="76"/>
      <c r="HK49" s="127"/>
      <c r="HL49" s="127"/>
      <c r="HM49" s="128"/>
      <c r="HN49" s="129"/>
      <c r="HO49" s="130"/>
      <c r="HP49" s="130"/>
      <c r="HQ49" s="132"/>
      <c r="HR49" s="133"/>
      <c r="HS49" s="134"/>
      <c r="HT49" s="135"/>
      <c r="HU49" s="136"/>
      <c r="HV49" s="76"/>
      <c r="HW49" s="127"/>
      <c r="HX49" s="127"/>
      <c r="HY49" s="128"/>
      <c r="HZ49" s="129"/>
      <c r="IA49" s="130"/>
      <c r="IB49" s="130"/>
      <c r="IC49" s="132"/>
      <c r="ID49" s="133"/>
      <c r="IE49" s="134"/>
      <c r="IF49" s="135"/>
      <c r="IG49" s="136"/>
      <c r="IH49" s="76"/>
      <c r="II49" s="127"/>
      <c r="IJ49" s="127"/>
      <c r="IK49" s="128"/>
      <c r="IL49" s="129"/>
      <c r="IM49" s="130"/>
      <c r="IN49" s="130"/>
      <c r="IO49" s="132"/>
      <c r="IP49" s="133"/>
      <c r="IQ49" s="134"/>
      <c r="IR49" s="135"/>
      <c r="IS49" s="136"/>
      <c r="IT49" s="76"/>
      <c r="IU49" s="127"/>
      <c r="IV49" s="127"/>
      <c r="IW49" s="128"/>
      <c r="IX49" s="129"/>
      <c r="IY49" s="130"/>
      <c r="IZ49" s="130"/>
      <c r="JA49" s="132"/>
      <c r="JB49" s="133"/>
      <c r="JC49" s="134"/>
      <c r="JD49" s="135"/>
      <c r="JE49" s="136"/>
      <c r="JF49" s="76"/>
      <c r="JG49" s="127"/>
      <c r="JH49" s="127"/>
      <c r="JI49" s="128"/>
      <c r="JJ49" s="129"/>
      <c r="JK49" s="130"/>
      <c r="JL49" s="130"/>
      <c r="JM49" s="132"/>
      <c r="JN49" s="133"/>
      <c r="JO49" s="134"/>
      <c r="JP49" s="135"/>
      <c r="JQ49" s="136"/>
      <c r="JR49" s="76"/>
      <c r="JS49" s="127"/>
      <c r="JT49" s="127"/>
      <c r="JU49" s="128"/>
      <c r="JV49" s="129"/>
      <c r="JW49" s="130"/>
      <c r="JX49" s="130"/>
      <c r="JY49" s="132"/>
      <c r="JZ49" s="133"/>
      <c r="KA49" s="134"/>
      <c r="KB49" s="135"/>
      <c r="KC49" s="136"/>
      <c r="KD49" s="76"/>
      <c r="KE49" s="127"/>
      <c r="KF49" s="127"/>
    </row>
    <row r="50" spans="1:292" ht="13.5" customHeight="1">
      <c r="A50" s="84"/>
      <c r="B50" s="127" t="s">
        <v>943</v>
      </c>
      <c r="C50" s="76" t="s">
        <v>944</v>
      </c>
      <c r="D50" s="219" t="s">
        <v>945</v>
      </c>
      <c r="E50" s="128"/>
      <c r="F50" s="129"/>
      <c r="G50" s="130"/>
      <c r="H50" s="130"/>
      <c r="I50" s="132"/>
      <c r="J50" s="133"/>
      <c r="K50" s="134"/>
      <c r="L50" s="135"/>
      <c r="M50" s="136"/>
      <c r="O50" s="127"/>
      <c r="P50" s="219"/>
      <c r="Q50" s="128"/>
      <c r="R50" s="129"/>
      <c r="S50" s="130"/>
      <c r="T50" s="130"/>
      <c r="U50" s="132"/>
      <c r="V50" s="133"/>
      <c r="W50" s="134"/>
      <c r="X50" s="135"/>
      <c r="Y50" s="136"/>
      <c r="AA50" s="127"/>
      <c r="AB50" s="127"/>
      <c r="AC50" s="128">
        <f>IF(AG50="","",AC$3)</f>
        <v>43622</v>
      </c>
      <c r="AD50" s="129" t="str">
        <f>IF(AG50="","",AC$1)</f>
        <v>Sipilä I</v>
      </c>
      <c r="AE50" s="130">
        <f>IF(AG50="","",AC$2)</f>
        <v>42153</v>
      </c>
      <c r="AF50" s="130">
        <v>42926</v>
      </c>
      <c r="AG50" s="132" t="str">
        <f>IF(AN50="","",IF(ISNUMBER(SEARCH(":",AN50)),MID(AN50,FIND(":",AN50)+2,FIND("(",AN50)-FIND(":",AN50)-3),LEFT(AN50,FIND("(",AN50)-2)))</f>
        <v>Juha Rehula</v>
      </c>
      <c r="AH50" s="133" t="str">
        <f>IF(AN50="","",MID(AN50,FIND("(",AN50)+1,4))</f>
        <v>1963</v>
      </c>
      <c r="AI50" s="134" t="str">
        <f>IF(ISNUMBER(SEARCH("*female*",AN50)),"female",IF(ISNUMBER(SEARCH("*male*",AN50)),"male",""))</f>
        <v>male</v>
      </c>
      <c r="AJ50" s="135" t="str">
        <f>IF(AN50="","",IF(ISERROR(MID(AN50,FIND("male,",AN50)+6,(FIND(")",AN50)-(FIND("male,",AN50)+6))))=TRUE,"missing/error",MID(AN50,FIND("male,",AN50)+6,(FIND(")",AN50)-(FIND("male,",AN50)+6)))))</f>
        <v>fi_kesk01</v>
      </c>
      <c r="AK50" s="136" t="str">
        <f>IF(AG50="","",(MID(AG50,(SEARCH("^^",SUBSTITUTE(AG50," ","^^",LEN(AG50)-LEN(SUBSTITUTE(AG50," ","")))))+1,99)&amp;"_"&amp;LEFT(AG50,FIND(" ",AG50)-1)&amp;"_"&amp;AH50))</f>
        <v>Rehula_Juha_1963</v>
      </c>
      <c r="AM50" s="127"/>
      <c r="AN50" s="127" t="s">
        <v>951</v>
      </c>
      <c r="AO50" s="128">
        <f>IF(AS50="","",AO$3)</f>
        <v>43809</v>
      </c>
      <c r="AP50" s="129" t="str">
        <f>IF(AS50="","",AO$1)</f>
        <v>Rinne I</v>
      </c>
      <c r="AQ50" s="130">
        <f>IF(AS50="","",AO$2)</f>
        <v>43622</v>
      </c>
      <c r="AR50" s="130">
        <f>IF(AS50="","",AO$3)</f>
        <v>43809</v>
      </c>
      <c r="AS50" s="132" t="str">
        <f>IF(AZ50="","",IF(ISNUMBER(SEARCH(":",AZ50)),MID(AZ50,FIND(":",AZ50)+2,FIND("(",AZ50)-FIND(":",AZ50)-3),LEFT(AZ50,FIND("(",AZ50)-2)))</f>
        <v>Krista Kiuru</v>
      </c>
      <c r="AT50" s="133" t="str">
        <f>IF(AZ50="","",MID(AZ50,FIND("(",AZ50)+1,4))</f>
        <v>1974</v>
      </c>
      <c r="AU50" s="134" t="str">
        <f>IF(ISNUMBER(SEARCH("*female*",AZ50)),"female",IF(ISNUMBER(SEARCH("*male*",AZ50)),"male",""))</f>
        <v>female</v>
      </c>
      <c r="AV50" s="135" t="str">
        <f>IF(AZ50="","",IF(ISERROR(MID(AZ50,FIND("male,",AZ50)+6,(FIND(")",AZ50)-(FIND("male,",AZ50)+6))))=TRUE,"missing/error",MID(AZ50,FIND("male,",AZ50)+6,(FIND(")",AZ50)-(FIND("male,",AZ50)+6)))))</f>
        <v>fi_sdp01</v>
      </c>
      <c r="AW50" s="136" t="str">
        <f>IF(AS50="","",(MID(AS50,(SEARCH("^^",SUBSTITUTE(AS50," ","^^",LEN(AS50)-LEN(SUBSTITUTE(AS50," ","")))))+1,99)&amp;"_"&amp;LEFT(AS50,FIND(" ",AS50)-1)&amp;"_"&amp;AT50))</f>
        <v>Kiuru_Krista_1974</v>
      </c>
      <c r="AX50" s="76"/>
      <c r="AY50" s="127"/>
      <c r="AZ50" s="127" t="s">
        <v>747</v>
      </c>
      <c r="BA50" s="128">
        <f>IF(BE50="","",BA$3)</f>
        <v>43830</v>
      </c>
      <c r="BB50" s="129" t="str">
        <f>IF(BE50="","",BA$1)</f>
        <v>Marin I</v>
      </c>
      <c r="BC50" s="130">
        <f>IF(BE50="","",BA$2)</f>
        <v>43809</v>
      </c>
      <c r="BD50" s="130">
        <f>IF(BE50="","",BA$3)</f>
        <v>43830</v>
      </c>
      <c r="BE50" s="132" t="str">
        <f>IF(BL50="","",IF(ISNUMBER(SEARCH(":",BL50)),MID(BL50,FIND(":",BL50)+2,FIND("(",BL50)-FIND(":",BL50)-3),LEFT(BL50,FIND("(",BL50)-2)))</f>
        <v>Krista Kiuru</v>
      </c>
      <c r="BF50" s="133" t="str">
        <f>IF(BL50="","",MID(BL50,FIND("(",BL50)+1,4))</f>
        <v>1974</v>
      </c>
      <c r="BG50" s="134" t="str">
        <f>IF(ISNUMBER(SEARCH("*female*",BL50)),"female",IF(ISNUMBER(SEARCH("*male*",BL50)),"male",""))</f>
        <v>female</v>
      </c>
      <c r="BH50" s="135" t="str">
        <f>IF(BL50="","",IF(ISERROR(MID(BL50,FIND("male,",BL50)+6,(FIND(")",BL50)-(FIND("male,",BL50)+6))))=TRUE,"missing/error",MID(BL50,FIND("male,",BL50)+6,(FIND(")",BL50)-(FIND("male,",BL50)+6)))))</f>
        <v>fi_sdp01</v>
      </c>
      <c r="BI50" s="136" t="str">
        <f>IF(BE50="","",(MID(BE50,(SEARCH("^^",SUBSTITUTE(BE50," ","^^",LEN(BE50)-LEN(SUBSTITUTE(BE50," ","")))))+1,99)&amp;"_"&amp;LEFT(BE50,FIND(" ",BE50)-1)&amp;"_"&amp;BF50))</f>
        <v>Kiuru_Krista_1974</v>
      </c>
      <c r="BJ50" s="76"/>
      <c r="BK50" s="127"/>
      <c r="BL50" s="127" t="s">
        <v>747</v>
      </c>
      <c r="BM50" s="128"/>
      <c r="BN50" s="129"/>
      <c r="BO50" s="130"/>
      <c r="BP50" s="130"/>
      <c r="BQ50" s="132"/>
      <c r="BR50" s="133"/>
      <c r="BS50" s="134"/>
      <c r="BT50" s="135"/>
      <c r="BU50" s="136"/>
      <c r="BV50" s="76"/>
      <c r="BW50" s="127"/>
      <c r="BX50" s="127"/>
      <c r="BY50" s="128"/>
      <c r="BZ50" s="129"/>
      <c r="CA50" s="130"/>
      <c r="CB50" s="130"/>
      <c r="CC50" s="132"/>
      <c r="CD50" s="133"/>
      <c r="CE50" s="134"/>
      <c r="CF50" s="135"/>
      <c r="CG50" s="136"/>
      <c r="CH50" s="76"/>
      <c r="CI50" s="127"/>
      <c r="CJ50" s="127"/>
      <c r="CK50" s="128"/>
      <c r="CL50" s="129"/>
      <c r="CM50" s="130"/>
      <c r="CN50" s="130"/>
      <c r="CO50" s="132"/>
      <c r="CP50" s="133"/>
      <c r="CQ50" s="134"/>
      <c r="CR50" s="135"/>
      <c r="CS50" s="136"/>
      <c r="CT50" s="76"/>
      <c r="CU50" s="127"/>
      <c r="CV50" s="127"/>
      <c r="CW50" s="128"/>
      <c r="CX50" s="129"/>
      <c r="CY50" s="130"/>
      <c r="CZ50" s="130"/>
      <c r="DA50" s="132"/>
      <c r="DB50" s="133"/>
      <c r="DC50" s="134"/>
      <c r="DD50" s="135"/>
      <c r="DE50" s="136"/>
      <c r="DF50" s="76"/>
      <c r="DG50" s="127"/>
      <c r="DH50" s="127"/>
      <c r="DI50" s="128"/>
      <c r="DJ50" s="129"/>
      <c r="DK50" s="130"/>
      <c r="DL50" s="130"/>
      <c r="DM50" s="132"/>
      <c r="DN50" s="133"/>
      <c r="DO50" s="134"/>
      <c r="DP50" s="135"/>
      <c r="DQ50" s="136"/>
      <c r="DR50" s="76"/>
      <c r="DS50" s="127"/>
      <c r="DT50" s="127"/>
      <c r="DU50" s="128"/>
      <c r="DV50" s="129"/>
      <c r="DW50" s="130"/>
      <c r="DX50" s="130"/>
      <c r="DY50" s="132"/>
      <c r="DZ50" s="133"/>
      <c r="EA50" s="134"/>
      <c r="EB50" s="135"/>
      <c r="EC50" s="136"/>
      <c r="ED50" s="76"/>
      <c r="EE50" s="127"/>
      <c r="EF50" s="127"/>
      <c r="EG50" s="128"/>
      <c r="EH50" s="129"/>
      <c r="EI50" s="130"/>
      <c r="EJ50" s="130"/>
      <c r="EK50" s="132"/>
      <c r="EL50" s="133"/>
      <c r="EM50" s="134"/>
      <c r="EN50" s="135"/>
      <c r="EO50" s="136"/>
      <c r="EP50" s="76"/>
      <c r="EQ50" s="127"/>
      <c r="ER50" s="127"/>
      <c r="ES50" s="128"/>
      <c r="ET50" s="129"/>
      <c r="EU50" s="130"/>
      <c r="EV50" s="130"/>
      <c r="EW50" s="132"/>
      <c r="EX50" s="133"/>
      <c r="EY50" s="134"/>
      <c r="EZ50" s="135"/>
      <c r="FA50" s="136"/>
      <c r="FB50" s="76"/>
      <c r="FC50" s="127"/>
      <c r="FD50" s="127"/>
      <c r="FE50" s="128"/>
      <c r="FF50" s="129"/>
      <c r="FG50" s="130"/>
      <c r="FH50" s="130"/>
      <c r="FI50" s="132"/>
      <c r="FJ50" s="133"/>
      <c r="FK50" s="134"/>
      <c r="FL50" s="135"/>
      <c r="FM50" s="136"/>
      <c r="FN50" s="76"/>
      <c r="FO50" s="127"/>
      <c r="FP50" s="127"/>
      <c r="FQ50" s="128"/>
      <c r="FR50" s="129"/>
      <c r="FS50" s="130"/>
      <c r="FT50" s="130"/>
      <c r="FU50" s="132"/>
      <c r="FV50" s="133"/>
      <c r="FW50" s="134"/>
      <c r="FX50" s="135"/>
      <c r="FY50" s="136"/>
      <c r="FZ50" s="76"/>
      <c r="GA50" s="127"/>
      <c r="GB50" s="127"/>
      <c r="GC50" s="128"/>
      <c r="GD50" s="129"/>
      <c r="GE50" s="130"/>
      <c r="GF50" s="130"/>
      <c r="GG50" s="132"/>
      <c r="GH50" s="133"/>
      <c r="GI50" s="134"/>
      <c r="GJ50" s="135"/>
      <c r="GK50" s="136"/>
      <c r="GL50" s="76"/>
      <c r="GM50" s="127"/>
      <c r="GN50" s="127"/>
      <c r="GO50" s="128"/>
      <c r="GP50" s="129"/>
      <c r="GQ50" s="130"/>
      <c r="GR50" s="130"/>
      <c r="GS50" s="132"/>
      <c r="GT50" s="133"/>
      <c r="GU50" s="134"/>
      <c r="GV50" s="135"/>
      <c r="GW50" s="136"/>
      <c r="GX50" s="76"/>
      <c r="GY50" s="127"/>
      <c r="GZ50" s="127"/>
      <c r="HA50" s="128"/>
      <c r="HB50" s="129"/>
      <c r="HC50" s="130"/>
      <c r="HD50" s="130"/>
      <c r="HE50" s="132"/>
      <c r="HF50" s="133"/>
      <c r="HG50" s="134"/>
      <c r="HH50" s="135"/>
      <c r="HI50" s="136"/>
      <c r="HJ50" s="76"/>
      <c r="HK50" s="127"/>
      <c r="HL50" s="127"/>
      <c r="HM50" s="128"/>
      <c r="HN50" s="129"/>
      <c r="HO50" s="130"/>
      <c r="HP50" s="130"/>
      <c r="HQ50" s="132"/>
      <c r="HR50" s="133"/>
      <c r="HS50" s="134"/>
      <c r="HT50" s="135"/>
      <c r="HU50" s="136"/>
      <c r="HV50" s="76"/>
      <c r="HW50" s="127"/>
      <c r="HX50" s="127"/>
      <c r="HY50" s="128"/>
      <c r="HZ50" s="129"/>
      <c r="IA50" s="130"/>
      <c r="IB50" s="130"/>
      <c r="IC50" s="132"/>
      <c r="ID50" s="133"/>
      <c r="IE50" s="134"/>
      <c r="IF50" s="135"/>
      <c r="IG50" s="136"/>
      <c r="IH50" s="76"/>
      <c r="II50" s="127"/>
      <c r="IJ50" s="127"/>
      <c r="IK50" s="128"/>
      <c r="IL50" s="129"/>
      <c r="IM50" s="130"/>
      <c r="IN50" s="130"/>
      <c r="IO50" s="132"/>
      <c r="IP50" s="133"/>
      <c r="IQ50" s="134"/>
      <c r="IR50" s="135"/>
      <c r="IS50" s="136"/>
      <c r="IT50" s="76"/>
      <c r="IU50" s="127"/>
      <c r="IV50" s="127"/>
      <c r="IW50" s="128"/>
      <c r="IX50" s="129"/>
      <c r="IY50" s="130"/>
      <c r="IZ50" s="130"/>
      <c r="JA50" s="132"/>
      <c r="JB50" s="133"/>
      <c r="JC50" s="134"/>
      <c r="JD50" s="135"/>
      <c r="JE50" s="136"/>
      <c r="JF50" s="76"/>
      <c r="JG50" s="127"/>
      <c r="JH50" s="127"/>
      <c r="JI50" s="128"/>
      <c r="JJ50" s="129"/>
      <c r="JK50" s="130"/>
      <c r="JL50" s="130"/>
      <c r="JM50" s="132"/>
      <c r="JN50" s="133"/>
      <c r="JO50" s="134"/>
      <c r="JP50" s="135"/>
      <c r="JQ50" s="136"/>
      <c r="JR50" s="76"/>
      <c r="JS50" s="127"/>
      <c r="JT50" s="127"/>
      <c r="JU50" s="128"/>
      <c r="JV50" s="129"/>
      <c r="JW50" s="130"/>
      <c r="JX50" s="130"/>
      <c r="JY50" s="132"/>
      <c r="JZ50" s="133"/>
      <c r="KA50" s="134"/>
      <c r="KB50" s="135"/>
      <c r="KC50" s="136"/>
      <c r="KD50" s="76"/>
      <c r="KE50" s="127"/>
      <c r="KF50" s="127"/>
    </row>
    <row r="51" spans="1:292" ht="13.5" customHeight="1">
      <c r="A51" s="84"/>
      <c r="B51" s="127" t="s">
        <v>943</v>
      </c>
      <c r="C51" s="76" t="s">
        <v>944</v>
      </c>
      <c r="D51" s="219" t="s">
        <v>945</v>
      </c>
      <c r="E51" s="128"/>
      <c r="F51" s="129"/>
      <c r="G51" s="130"/>
      <c r="H51" s="130"/>
      <c r="I51" s="132"/>
      <c r="J51" s="133"/>
      <c r="K51" s="134"/>
      <c r="L51" s="135"/>
      <c r="M51" s="136"/>
      <c r="O51" s="127"/>
      <c r="P51" s="219"/>
      <c r="Q51" s="128"/>
      <c r="R51" s="129"/>
      <c r="S51" s="130"/>
      <c r="T51" s="130"/>
      <c r="U51" s="132"/>
      <c r="V51" s="133"/>
      <c r="W51" s="134"/>
      <c r="X51" s="135"/>
      <c r="Y51" s="136"/>
      <c r="AA51" s="127"/>
      <c r="AB51" s="127"/>
      <c r="AC51" s="128">
        <f>IF(AG51="","",AC$3)</f>
        <v>43622</v>
      </c>
      <c r="AD51" s="129" t="str">
        <f>IF(AG51="","",AC$1)</f>
        <v>Sipilä I</v>
      </c>
      <c r="AE51" s="130">
        <v>42926</v>
      </c>
      <c r="AF51" s="130">
        <f>IF(AG51="","",AC$3)</f>
        <v>43622</v>
      </c>
      <c r="AG51" s="132" t="str">
        <f>IF(AN51="","",IF(ISNUMBER(SEARCH(":",AN51)),MID(AN51,FIND(":",AN51)+2,FIND("(",AN51)-FIND(":",AN51)-3),LEFT(AN51,FIND("(",AN51)-2)))</f>
        <v>Annika Saarikko</v>
      </c>
      <c r="AH51" s="133" t="str">
        <f>IF(AN51="","",MID(AN51,FIND("(",AN51)+1,4))</f>
        <v>1983</v>
      </c>
      <c r="AI51" s="134" t="str">
        <f>IF(ISNUMBER(SEARCH("*female*",AN51)),"female",IF(ISNUMBER(SEARCH("*male*",AN51)),"male",""))</f>
        <v>female</v>
      </c>
      <c r="AJ51" s="135" t="str">
        <f>IF(AN51="","",IF(ISERROR(MID(AN51,FIND("male,",AN51)+6,(FIND(")",AN51)-(FIND("male,",AN51)+6))))=TRUE,"missing/error",MID(AN51,FIND("male,",AN51)+6,(FIND(")",AN51)-(FIND("male,",AN51)+6)))))</f>
        <v>fi_kesk01</v>
      </c>
      <c r="AK51" s="136" t="str">
        <f>IF(AG51="","",(MID(AG51,(SEARCH("^^",SUBSTITUTE(AG51," ","^^",LEN(AG51)-LEN(SUBSTITUTE(AG51," ","")))))+1,99)&amp;"_"&amp;LEFT(AG51,FIND(" ",AG51)-1)&amp;"_"&amp;AH51))</f>
        <v>Saarikko_Annika_1983</v>
      </c>
      <c r="AM51" s="127"/>
      <c r="AN51" s="127" t="s">
        <v>1049</v>
      </c>
      <c r="AO51" s="128"/>
      <c r="AP51" s="129"/>
      <c r="AQ51" s="130"/>
      <c r="AR51" s="130"/>
      <c r="AS51" s="132"/>
      <c r="AT51" s="133"/>
      <c r="AU51" s="134"/>
      <c r="AV51" s="135"/>
      <c r="AW51" s="136"/>
      <c r="AX51" s="76"/>
      <c r="AY51" s="127"/>
      <c r="AZ51" s="127"/>
      <c r="BA51" s="128"/>
      <c r="BB51" s="129"/>
      <c r="BC51" s="130"/>
      <c r="BD51" s="130"/>
      <c r="BE51" s="132"/>
      <c r="BF51" s="133"/>
      <c r="BG51" s="134"/>
      <c r="BH51" s="135"/>
      <c r="BI51" s="136"/>
      <c r="BJ51" s="76"/>
      <c r="BK51" s="127"/>
      <c r="BL51" s="127"/>
      <c r="BM51" s="128"/>
      <c r="BN51" s="129"/>
      <c r="BO51" s="130"/>
      <c r="BP51" s="130"/>
      <c r="BQ51" s="132"/>
      <c r="BR51" s="133"/>
      <c r="BS51" s="134"/>
      <c r="BT51" s="135"/>
      <c r="BU51" s="136"/>
      <c r="BV51" s="76"/>
      <c r="BW51" s="127"/>
      <c r="BX51" s="127"/>
      <c r="BY51" s="128"/>
      <c r="BZ51" s="129"/>
      <c r="CA51" s="130"/>
      <c r="CB51" s="130"/>
      <c r="CC51" s="132"/>
      <c r="CD51" s="133"/>
      <c r="CE51" s="134"/>
      <c r="CF51" s="135"/>
      <c r="CG51" s="136"/>
      <c r="CH51" s="76"/>
      <c r="CI51" s="127"/>
      <c r="CJ51" s="127"/>
      <c r="CK51" s="128"/>
      <c r="CL51" s="129"/>
      <c r="CM51" s="130"/>
      <c r="CN51" s="130"/>
      <c r="CO51" s="132"/>
      <c r="CP51" s="133"/>
      <c r="CQ51" s="134"/>
      <c r="CR51" s="135"/>
      <c r="CS51" s="136"/>
      <c r="CT51" s="76"/>
      <c r="CU51" s="127"/>
      <c r="CV51" s="127"/>
      <c r="CW51" s="128"/>
      <c r="CX51" s="129"/>
      <c r="CY51" s="130"/>
      <c r="CZ51" s="130"/>
      <c r="DA51" s="132"/>
      <c r="DB51" s="133"/>
      <c r="DC51" s="134"/>
      <c r="DD51" s="135"/>
      <c r="DE51" s="136"/>
      <c r="DF51" s="76"/>
      <c r="DG51" s="127"/>
      <c r="DH51" s="127"/>
      <c r="DI51" s="128"/>
      <c r="DJ51" s="129"/>
      <c r="DK51" s="130"/>
      <c r="DL51" s="130"/>
      <c r="DM51" s="132"/>
      <c r="DN51" s="133"/>
      <c r="DO51" s="134"/>
      <c r="DP51" s="135"/>
      <c r="DQ51" s="136"/>
      <c r="DR51" s="76"/>
      <c r="DS51" s="127"/>
      <c r="DT51" s="127"/>
      <c r="DU51" s="128"/>
      <c r="DV51" s="129"/>
      <c r="DW51" s="130"/>
      <c r="DX51" s="130"/>
      <c r="DY51" s="132"/>
      <c r="DZ51" s="133"/>
      <c r="EA51" s="134"/>
      <c r="EB51" s="135"/>
      <c r="EC51" s="136"/>
      <c r="ED51" s="76"/>
      <c r="EE51" s="127"/>
      <c r="EF51" s="127"/>
      <c r="EG51" s="128"/>
      <c r="EH51" s="129"/>
      <c r="EI51" s="130"/>
      <c r="EJ51" s="130"/>
      <c r="EK51" s="132"/>
      <c r="EL51" s="133"/>
      <c r="EM51" s="134"/>
      <c r="EN51" s="135"/>
      <c r="EO51" s="136"/>
      <c r="EP51" s="76"/>
      <c r="EQ51" s="127"/>
      <c r="ER51" s="127"/>
      <c r="ES51" s="128"/>
      <c r="ET51" s="129"/>
      <c r="EU51" s="130"/>
      <c r="EV51" s="130"/>
      <c r="EW51" s="132"/>
      <c r="EX51" s="133"/>
      <c r="EY51" s="134"/>
      <c r="EZ51" s="135"/>
      <c r="FA51" s="136"/>
      <c r="FB51" s="76"/>
      <c r="FC51" s="127"/>
      <c r="FD51" s="127"/>
      <c r="FE51" s="128"/>
      <c r="FF51" s="129"/>
      <c r="FG51" s="130"/>
      <c r="FH51" s="130"/>
      <c r="FI51" s="132"/>
      <c r="FJ51" s="133"/>
      <c r="FK51" s="134"/>
      <c r="FL51" s="135"/>
      <c r="FM51" s="136"/>
      <c r="FN51" s="76"/>
      <c r="FO51" s="127"/>
      <c r="FP51" s="127"/>
      <c r="FQ51" s="128"/>
      <c r="FR51" s="129"/>
      <c r="FS51" s="130"/>
      <c r="FT51" s="130"/>
      <c r="FU51" s="132"/>
      <c r="FV51" s="133"/>
      <c r="FW51" s="134"/>
      <c r="FX51" s="135"/>
      <c r="FY51" s="136"/>
      <c r="FZ51" s="76"/>
      <c r="GA51" s="127"/>
      <c r="GB51" s="127"/>
      <c r="GC51" s="128"/>
      <c r="GD51" s="129"/>
      <c r="GE51" s="130"/>
      <c r="GF51" s="130"/>
      <c r="GG51" s="132"/>
      <c r="GH51" s="133"/>
      <c r="GI51" s="134"/>
      <c r="GJ51" s="135"/>
      <c r="GK51" s="136"/>
      <c r="GL51" s="76"/>
      <c r="GM51" s="127"/>
      <c r="GN51" s="127"/>
      <c r="GO51" s="128"/>
      <c r="GP51" s="129"/>
      <c r="GQ51" s="130"/>
      <c r="GR51" s="130"/>
      <c r="GS51" s="132"/>
      <c r="GT51" s="133"/>
      <c r="GU51" s="134"/>
      <c r="GV51" s="135"/>
      <c r="GW51" s="136"/>
      <c r="GX51" s="76"/>
      <c r="GY51" s="127"/>
      <c r="GZ51" s="127"/>
      <c r="HA51" s="128"/>
      <c r="HB51" s="129"/>
      <c r="HC51" s="130"/>
      <c r="HD51" s="130"/>
      <c r="HE51" s="132"/>
      <c r="HF51" s="133"/>
      <c r="HG51" s="134"/>
      <c r="HH51" s="135"/>
      <c r="HI51" s="136"/>
      <c r="HJ51" s="76"/>
      <c r="HK51" s="127"/>
      <c r="HL51" s="127"/>
      <c r="HM51" s="128"/>
      <c r="HN51" s="129"/>
      <c r="HO51" s="130"/>
      <c r="HP51" s="130"/>
      <c r="HQ51" s="132"/>
      <c r="HR51" s="133"/>
      <c r="HS51" s="134"/>
      <c r="HT51" s="135"/>
      <c r="HU51" s="136"/>
      <c r="HV51" s="76"/>
      <c r="HW51" s="127"/>
      <c r="HX51" s="127"/>
      <c r="HY51" s="128"/>
      <c r="HZ51" s="129"/>
      <c r="IA51" s="130"/>
      <c r="IB51" s="130"/>
      <c r="IC51" s="132"/>
      <c r="ID51" s="133"/>
      <c r="IE51" s="134"/>
      <c r="IF51" s="135"/>
      <c r="IG51" s="136"/>
      <c r="IH51" s="76"/>
      <c r="II51" s="127"/>
      <c r="IJ51" s="127"/>
      <c r="IK51" s="128"/>
      <c r="IL51" s="129"/>
      <c r="IM51" s="130"/>
      <c r="IN51" s="130"/>
      <c r="IO51" s="132"/>
      <c r="IP51" s="133"/>
      <c r="IQ51" s="134"/>
      <c r="IR51" s="135"/>
      <c r="IS51" s="136"/>
      <c r="IT51" s="76"/>
      <c r="IU51" s="127"/>
      <c r="IV51" s="127"/>
      <c r="IW51" s="128"/>
      <c r="IX51" s="129"/>
      <c r="IY51" s="130"/>
      <c r="IZ51" s="130"/>
      <c r="JA51" s="132"/>
      <c r="JB51" s="133"/>
      <c r="JC51" s="134"/>
      <c r="JD51" s="135"/>
      <c r="JE51" s="136"/>
      <c r="JF51" s="76"/>
      <c r="JG51" s="127"/>
      <c r="JH51" s="127"/>
      <c r="JI51" s="128"/>
      <c r="JJ51" s="129"/>
      <c r="JK51" s="130"/>
      <c r="JL51" s="130"/>
      <c r="JM51" s="132"/>
      <c r="JN51" s="133"/>
      <c r="JO51" s="134"/>
      <c r="JP51" s="135"/>
      <c r="JQ51" s="136"/>
      <c r="JR51" s="76"/>
      <c r="JS51" s="127"/>
      <c r="JT51" s="127"/>
      <c r="JU51" s="128"/>
      <c r="JV51" s="129"/>
      <c r="JW51" s="130"/>
      <c r="JX51" s="130"/>
      <c r="JY51" s="132"/>
      <c r="JZ51" s="133"/>
      <c r="KA51" s="134"/>
      <c r="KB51" s="135"/>
      <c r="KC51" s="136"/>
      <c r="KD51" s="76"/>
      <c r="KE51" s="127"/>
      <c r="KF51" s="127"/>
    </row>
    <row r="52" spans="1:292" ht="13.5" customHeight="1">
      <c r="A52" s="84"/>
      <c r="B52" s="127" t="s">
        <v>654</v>
      </c>
      <c r="C52" s="76" t="s">
        <v>655</v>
      </c>
      <c r="D52" s="219" t="s">
        <v>714</v>
      </c>
      <c r="E52" s="128">
        <f>IF(I52="","",E$3)</f>
        <v>41814</v>
      </c>
      <c r="F52" s="129" t="str">
        <f>IF(I52="","",E$1)</f>
        <v>Katainen I</v>
      </c>
      <c r="G52" s="130">
        <f>IF(I52="","",E$2)</f>
        <v>40716</v>
      </c>
      <c r="H52" s="130">
        <v>41796</v>
      </c>
      <c r="I52" s="132" t="str">
        <f>IF(P52="","",IF(ISNUMBER(SEARCH(":",P52)),MID(P52,FIND(":",P52)+2,FIND("(",P52)-FIND(":",P52)-3),LEFT(P52,FIND("(",P52)-2)))</f>
        <v>Jutta Urpilainen</v>
      </c>
      <c r="J52" s="133" t="str">
        <f>IF(P52="","",MID(P52,FIND("(",P52)+1,4))</f>
        <v>1975</v>
      </c>
      <c r="K52" s="134" t="str">
        <f>IF(ISNUMBER(SEARCH("*female*",P52)),"female",IF(ISNUMBER(SEARCH("*male*",P52)),"male",""))</f>
        <v>female</v>
      </c>
      <c r="L52" s="135" t="str">
        <f>IF(P52="","",IF(ISERROR(MID(P52,FIND("male,",P52)+6,(FIND(")",P52)-(FIND("male,",P52)+6))))=TRUE,"missing/error",MID(P52,FIND("male,",P52)+6,(FIND(")",P52)-(FIND("male,",P52)+6)))))</f>
        <v>fi_sdp01</v>
      </c>
      <c r="M52" s="136" t="str">
        <f>IF(I52="","",(MID(I52,(SEARCH("^^",SUBSTITUTE(I52," ","^^",LEN(I52)-LEN(SUBSTITUTE(I52," ","")))))+1,99)&amp;"_"&amp;LEFT(I52,FIND(" ",I52)-1)&amp;"_"&amp;J52))</f>
        <v>Urpilainen_Jutta_1975</v>
      </c>
      <c r="O52" s="127"/>
      <c r="P52" s="219" t="s">
        <v>743</v>
      </c>
      <c r="Q52" s="128">
        <f>IF(U52="","",Q$3)</f>
        <v>42153</v>
      </c>
      <c r="R52" s="129" t="str">
        <f>IF(U52="","",Q$1)</f>
        <v>Stubb I</v>
      </c>
      <c r="S52" s="130">
        <f>IF(U52="","",Q$2)</f>
        <v>41814</v>
      </c>
      <c r="T52" s="130">
        <f>IF(U52="","",Q$3)</f>
        <v>42153</v>
      </c>
      <c r="U52" s="132" t="str">
        <f>IF(AB52="","",IF(ISNUMBER(SEARCH(":",AB52)),MID(AB52,FIND(":",AB52)+2,FIND("(",AB52)-FIND(":",AB52)-3),LEFT(AB52,FIND("(",AB52)-2)))</f>
        <v>Antti Rinne</v>
      </c>
      <c r="V52" s="133" t="str">
        <f>IF(AB52="","",MID(AB52,FIND("(",AB52)+1,4))</f>
        <v>1962</v>
      </c>
      <c r="W52" s="134" t="str">
        <f>IF(ISNUMBER(SEARCH("*female*",AB52)),"female",IF(ISNUMBER(SEARCH("*male*",AB52)),"male",""))</f>
        <v>male</v>
      </c>
      <c r="X52" s="135" t="s">
        <v>289</v>
      </c>
      <c r="Y52" s="136" t="str">
        <f>IF(U52="","",(MID(U52,(SEARCH("^^",SUBSTITUTE(U52," ","^^",LEN(U52)-LEN(SUBSTITUTE(U52," ","")))))+1,99)&amp;"_"&amp;LEFT(U52,FIND(" ",U52)-1)&amp;"_"&amp;V52))</f>
        <v>Rinne_Antti_1962</v>
      </c>
      <c r="AA52" s="127"/>
      <c r="AB52" s="127" t="s">
        <v>877</v>
      </c>
      <c r="AC52" s="128">
        <f>IF(AG52="","",AC$3)</f>
        <v>43622</v>
      </c>
      <c r="AD52" s="129" t="str">
        <f>IF(AG52="","",AC$1)</f>
        <v>Sipilä I</v>
      </c>
      <c r="AE52" s="130">
        <f>IF(AG52="","",AC$2)</f>
        <v>42153</v>
      </c>
      <c r="AF52" s="130">
        <v>42543</v>
      </c>
      <c r="AG52" s="132" t="str">
        <f>IF(AN52="","",IF(ISNUMBER(SEARCH(":",AN52)),MID(AN52,FIND(":",AN52)+2,FIND("(",AN52)-FIND(":",AN52)-3),LEFT(AN52,FIND("(",AN52)-2)))</f>
        <v>Alexander Stubb</v>
      </c>
      <c r="AH52" s="133" t="str">
        <f>IF(AN52="","",MID(AN52,FIND("(",AN52)+1,4))</f>
        <v>1968</v>
      </c>
      <c r="AI52" s="134" t="str">
        <f>IF(ISNUMBER(SEARCH("*female*",AN52)),"female",IF(ISNUMBER(SEARCH("*male*",AN52)),"male",""))</f>
        <v>male</v>
      </c>
      <c r="AJ52" s="135" t="str">
        <f>IF(AN52="","",IF(ISERROR(MID(AN52,FIND("male,",AN52)+6,(FIND(")",AN52)-(FIND("male,",AN52)+6))))=TRUE,"missing/error",MID(AN52,FIND("male,",AN52)+6,(FIND(")",AN52)-(FIND("male,",AN52)+6)))))</f>
        <v>fi_kok01</v>
      </c>
      <c r="AK52" s="136" t="str">
        <f>IF(AG52="","",(MID(AG52,(SEARCH("^^",SUBSTITUTE(AG52," ","^^",LEN(AG52)-LEN(SUBSTITUTE(AG52," ","")))))+1,99)&amp;"_"&amp;LEFT(AG52,FIND(" ",AG52)-1)&amp;"_"&amp;AH52))</f>
        <v>Stubb_Alexander_1968</v>
      </c>
      <c r="AM52" s="127"/>
      <c r="AN52" s="127" t="s">
        <v>741</v>
      </c>
      <c r="AO52" s="128">
        <f>IF(AS52="","",AO$3)</f>
        <v>43809</v>
      </c>
      <c r="AP52" s="129" t="str">
        <f>IF(AS52="","",AO$1)</f>
        <v>Rinne I</v>
      </c>
      <c r="AQ52" s="130">
        <f>IF(AS52="","",AO$2)</f>
        <v>43622</v>
      </c>
      <c r="AR52" s="130">
        <f>IF(AS52="","",AO$3)</f>
        <v>43809</v>
      </c>
      <c r="AS52" s="132" t="str">
        <f>IF(AZ52="","",IF(ISNUMBER(SEARCH(":",AZ52)),MID(AZ52,FIND(":",AZ52)+2,FIND("(",AZ52)-FIND(":",AZ52)-3),LEFT(AZ52,FIND("(",AZ52)-2)))</f>
        <v>Mika Lintilä</v>
      </c>
      <c r="AT52" s="133" t="str">
        <f>IF(AZ52="","",MID(AZ52,FIND("(",AZ52)+1,4))</f>
        <v>1966</v>
      </c>
      <c r="AU52" s="134" t="str">
        <f>IF(ISNUMBER(SEARCH("*female*",AZ52)),"female",IF(ISNUMBER(SEARCH("*male*",AZ52)),"male",""))</f>
        <v>male</v>
      </c>
      <c r="AV52" s="135" t="str">
        <f>IF(AZ52="","",IF(ISERROR(MID(AZ52,FIND("male,",AZ52)+6,(FIND(")",AZ52)-(FIND("male,",AZ52)+6))))=TRUE,"missing/error",MID(AZ52,FIND("male,",AZ52)+6,(FIND(")",AZ52)-(FIND("male,",AZ52)+6)))))</f>
        <v>fi_kesk01</v>
      </c>
      <c r="AW52" s="136" t="str">
        <f>IF(AS52="","",(MID(AS52,(SEARCH("^^",SUBSTITUTE(AS52," ","^^",LEN(AS52)-LEN(SUBSTITUTE(AS52," ","")))))+1,99)&amp;"_"&amp;LEFT(AS52,FIND(" ",AS52)-1)&amp;"_"&amp;AT52))</f>
        <v>Lintilä_Mika_1966</v>
      </c>
      <c r="AX52" s="76"/>
      <c r="AY52" s="127"/>
      <c r="AZ52" s="127" t="s">
        <v>1042</v>
      </c>
      <c r="BA52" s="128">
        <f>IF(BE52="","",BA$3)</f>
        <v>43830</v>
      </c>
      <c r="BB52" s="129" t="str">
        <f>IF(BE52="","",BA$1)</f>
        <v>Marin I</v>
      </c>
      <c r="BC52" s="130">
        <f>IF(BE52="","",BA$2)</f>
        <v>43809</v>
      </c>
      <c r="BD52" s="130">
        <f>IF(BE52="","",BA$3)</f>
        <v>43830</v>
      </c>
      <c r="BE52" s="132" t="str">
        <f>IF(BL52="","",IF(ISNUMBER(SEARCH(":",BL52)),MID(BL52,FIND(":",BL52)+2,FIND("(",BL52)-FIND(":",BL52)-3),LEFT(BL52,FIND("(",BL52)-2)))</f>
        <v>Katri Kulmuni</v>
      </c>
      <c r="BF52" s="133" t="str">
        <f>IF(BL52="","",MID(BL52,FIND("(",BL52)+1,4))</f>
        <v>1987</v>
      </c>
      <c r="BG52" s="134" t="str">
        <f>IF(ISNUMBER(SEARCH("*female*",BL52)),"female",IF(ISNUMBER(SEARCH("*male*",BL52)),"male",""))</f>
        <v>female</v>
      </c>
      <c r="BH52" s="135" t="str">
        <f>IF(BL52="","",IF(ISERROR(MID(BL52,FIND("male,",BL52)+6,(FIND(")",BL52)-(FIND("male,",BL52)+6))))=TRUE,"missing/error",MID(BL52,FIND("male,",BL52)+6,(FIND(")",BL52)-(FIND("male,",BL52)+6)))))</f>
        <v>fi_kesk01</v>
      </c>
      <c r="BI52" s="136" t="str">
        <f>IF(BE52="","",(MID(BE52,(SEARCH("^^",SUBSTITUTE(BE52," ","^^",LEN(BE52)-LEN(SUBSTITUTE(BE52," ","")))))+1,99)&amp;"_"&amp;LEFT(BE52,FIND(" ",BE52)-1)&amp;"_"&amp;BF52))</f>
        <v>Kulmuni_Katri_1987</v>
      </c>
      <c r="BJ52" s="76"/>
      <c r="BK52" s="127"/>
      <c r="BL52" s="127" t="s">
        <v>1071</v>
      </c>
      <c r="BM52" s="128" t="str">
        <f>IF(BQ52="","",BM$3)</f>
        <v/>
      </c>
      <c r="BN52" s="129" t="str">
        <f>IF(BQ52="","",BM$1)</f>
        <v/>
      </c>
      <c r="BO52" s="130" t="str">
        <f>IF(BQ52="","",BM$2)</f>
        <v/>
      </c>
      <c r="BP52" s="130" t="str">
        <f>IF(BQ52="","",BM$3)</f>
        <v/>
      </c>
      <c r="BQ52" s="132" t="str">
        <f>IF(BX52="","",IF(ISNUMBER(SEARCH(":",BX52)),MID(BX52,FIND(":",BX52)+2,FIND("(",BX52)-FIND(":",BX52)-3),LEFT(BX52,FIND("(",BX52)-2)))</f>
        <v/>
      </c>
      <c r="BR52" s="133" t="str">
        <f>IF(BX52="","",MID(BX52,FIND("(",BX52)+1,4))</f>
        <v/>
      </c>
      <c r="BS52" s="134" t="str">
        <f>IF(ISNUMBER(SEARCH("*female*",BX52)),"female",IF(ISNUMBER(SEARCH("*male*",BX52)),"male",""))</f>
        <v/>
      </c>
      <c r="BT52" s="135" t="str">
        <f>IF(BX52="","",IF(ISERROR(MID(BX52,FIND("male,",BX52)+6,(FIND(")",BX52)-(FIND("male,",BX52)+6))))=TRUE,"missing/error",MID(BX52,FIND("male,",BX52)+6,(FIND(")",BX52)-(FIND("male,",BX52)+6)))))</f>
        <v/>
      </c>
      <c r="BU52" s="136" t="str">
        <f>IF(BQ52="","",(MID(BQ52,(SEARCH("^^",SUBSTITUTE(BQ52," ","^^",LEN(BQ52)-LEN(SUBSTITUTE(BQ52," ","")))))+1,99)&amp;"_"&amp;LEFT(BQ52,FIND(" ",BQ52)-1)&amp;"_"&amp;BR52))</f>
        <v/>
      </c>
      <c r="BV52" s="76"/>
      <c r="BW52" s="127"/>
      <c r="BX52" s="127"/>
      <c r="BY52" s="128" t="str">
        <f>IF(CC52="","",BY$3)</f>
        <v/>
      </c>
      <c r="BZ52" s="129" t="str">
        <f>IF(CC52="","",BY$1)</f>
        <v/>
      </c>
      <c r="CA52" s="130" t="str">
        <f>IF(CC52="","",BY$2)</f>
        <v/>
      </c>
      <c r="CB52" s="130" t="str">
        <f>IF(CC52="","",BY$3)</f>
        <v/>
      </c>
      <c r="CC52" s="132" t="str">
        <f>IF(CJ52="","",IF(ISNUMBER(SEARCH(":",CJ52)),MID(CJ52,FIND(":",CJ52)+2,FIND("(",CJ52)-FIND(":",CJ52)-3),LEFT(CJ52,FIND("(",CJ52)-2)))</f>
        <v/>
      </c>
      <c r="CD52" s="133" t="str">
        <f>IF(CJ52="","",MID(CJ52,FIND("(",CJ52)+1,4))</f>
        <v/>
      </c>
      <c r="CE52" s="134" t="str">
        <f>IF(ISNUMBER(SEARCH("*female*",CJ52)),"female",IF(ISNUMBER(SEARCH("*male*",CJ52)),"male",""))</f>
        <v/>
      </c>
      <c r="CF52" s="135" t="str">
        <f>IF(CJ52="","",IF(ISERROR(MID(CJ52,FIND("male,",CJ52)+6,(FIND(")",CJ52)-(FIND("male,",CJ52)+6))))=TRUE,"missing/error",MID(CJ52,FIND("male,",CJ52)+6,(FIND(")",CJ52)-(FIND("male,",CJ52)+6)))))</f>
        <v/>
      </c>
      <c r="CG52" s="136" t="str">
        <f>IF(CC52="","",(MID(CC52,(SEARCH("^^",SUBSTITUTE(CC52," ","^^",LEN(CC52)-LEN(SUBSTITUTE(CC52," ","")))))+1,99)&amp;"_"&amp;LEFT(CC52,FIND(" ",CC52)-1)&amp;"_"&amp;CD52))</f>
        <v/>
      </c>
      <c r="CH52" s="76"/>
      <c r="CI52" s="127"/>
      <c r="CJ52" s="127"/>
      <c r="CK52" s="128" t="str">
        <f>IF(CO52="","",CK$3)</f>
        <v/>
      </c>
      <c r="CL52" s="129" t="str">
        <f>IF(CO52="","",CK$1)</f>
        <v/>
      </c>
      <c r="CM52" s="130" t="str">
        <f>IF(CO52="","",CK$2)</f>
        <v/>
      </c>
      <c r="CN52" s="130" t="str">
        <f>IF(CO52="","",CK$3)</f>
        <v/>
      </c>
      <c r="CO52" s="132" t="str">
        <f>IF(CV52="","",IF(ISNUMBER(SEARCH(":",CV52)),MID(CV52,FIND(":",CV52)+2,FIND("(",CV52)-FIND(":",CV52)-3),LEFT(CV52,FIND("(",CV52)-2)))</f>
        <v/>
      </c>
      <c r="CP52" s="133" t="str">
        <f>IF(CV52="","",MID(CV52,FIND("(",CV52)+1,4))</f>
        <v/>
      </c>
      <c r="CQ52" s="134" t="str">
        <f>IF(ISNUMBER(SEARCH("*female*",CV52)),"female",IF(ISNUMBER(SEARCH("*male*",CV52)),"male",""))</f>
        <v/>
      </c>
      <c r="CR52" s="135" t="str">
        <f>IF(CV52="","",IF(ISERROR(MID(CV52,FIND("male,",CV52)+6,(FIND(")",CV52)-(FIND("male,",CV52)+6))))=TRUE,"missing/error",MID(CV52,FIND("male,",CV52)+6,(FIND(")",CV52)-(FIND("male,",CV52)+6)))))</f>
        <v/>
      </c>
      <c r="CS52" s="136" t="str">
        <f>IF(CO52="","",(MID(CO52,(SEARCH("^^",SUBSTITUTE(CO52," ","^^",LEN(CO52)-LEN(SUBSTITUTE(CO52," ","")))))+1,99)&amp;"_"&amp;LEFT(CO52,FIND(" ",CO52)-1)&amp;"_"&amp;CP52))</f>
        <v/>
      </c>
      <c r="CT52" s="76"/>
      <c r="CU52" s="127"/>
      <c r="CV52" s="127"/>
      <c r="CW52" s="128" t="str">
        <f>IF(DA52="","",CW$3)</f>
        <v/>
      </c>
      <c r="CX52" s="129" t="str">
        <f>IF(DA52="","",CW$1)</f>
        <v/>
      </c>
      <c r="CY52" s="130" t="str">
        <f>IF(DA52="","",CW$2)</f>
        <v/>
      </c>
      <c r="CZ52" s="130" t="str">
        <f>IF(DA52="","",CW$3)</f>
        <v/>
      </c>
      <c r="DA52" s="132" t="str">
        <f>IF(DH52="","",IF(ISNUMBER(SEARCH(":",DH52)),MID(DH52,FIND(":",DH52)+2,FIND("(",DH52)-FIND(":",DH52)-3),LEFT(DH52,FIND("(",DH52)-2)))</f>
        <v/>
      </c>
      <c r="DB52" s="133" t="str">
        <f>IF(DH52="","",MID(DH52,FIND("(",DH52)+1,4))</f>
        <v/>
      </c>
      <c r="DC52" s="134" t="str">
        <f>IF(ISNUMBER(SEARCH("*female*",DH52)),"female",IF(ISNUMBER(SEARCH("*male*",DH52)),"male",""))</f>
        <v/>
      </c>
      <c r="DD52" s="135" t="str">
        <f>IF(DH52="","",IF(ISERROR(MID(DH52,FIND("male,",DH52)+6,(FIND(")",DH52)-(FIND("male,",DH52)+6))))=TRUE,"missing/error",MID(DH52,FIND("male,",DH52)+6,(FIND(")",DH52)-(FIND("male,",DH52)+6)))))</f>
        <v/>
      </c>
      <c r="DE52" s="136" t="str">
        <f>IF(DA52="","",(MID(DA52,(SEARCH("^^",SUBSTITUTE(DA52," ","^^",LEN(DA52)-LEN(SUBSTITUTE(DA52," ","")))))+1,99)&amp;"_"&amp;LEFT(DA52,FIND(" ",DA52)-1)&amp;"_"&amp;DB52))</f>
        <v/>
      </c>
      <c r="DF52" s="76"/>
      <c r="DG52" s="127"/>
      <c r="DH52" s="127"/>
      <c r="DI52" s="128" t="str">
        <f>IF(DM52="","",DI$3)</f>
        <v/>
      </c>
      <c r="DJ52" s="129" t="str">
        <f>IF(DM52="","",DI$1)</f>
        <v/>
      </c>
      <c r="DK52" s="130" t="str">
        <f>IF(DM52="","",DI$2)</f>
        <v/>
      </c>
      <c r="DL52" s="130" t="str">
        <f>IF(DM52="","",DI$3)</f>
        <v/>
      </c>
      <c r="DM52" s="132" t="str">
        <f>IF(DT52="","",IF(ISNUMBER(SEARCH(":",DT52)),MID(DT52,FIND(":",DT52)+2,FIND("(",DT52)-FIND(":",DT52)-3),LEFT(DT52,FIND("(",DT52)-2)))</f>
        <v/>
      </c>
      <c r="DN52" s="133" t="str">
        <f>IF(DT52="","",MID(DT52,FIND("(",DT52)+1,4))</f>
        <v/>
      </c>
      <c r="DO52" s="134" t="str">
        <f>IF(ISNUMBER(SEARCH("*female*",DT52)),"female",IF(ISNUMBER(SEARCH("*male*",DT52)),"male",""))</f>
        <v/>
      </c>
      <c r="DP52" s="135" t="str">
        <f>IF(DT52="","",IF(ISERROR(MID(DT52,FIND("male,",DT52)+6,(FIND(")",DT52)-(FIND("male,",DT52)+6))))=TRUE,"missing/error",MID(DT52,FIND("male,",DT52)+6,(FIND(")",DT52)-(FIND("male,",DT52)+6)))))</f>
        <v/>
      </c>
      <c r="DQ52" s="136" t="str">
        <f>IF(DM52="","",(MID(DM52,(SEARCH("^^",SUBSTITUTE(DM52," ","^^",LEN(DM52)-LEN(SUBSTITUTE(DM52," ","")))))+1,99)&amp;"_"&amp;LEFT(DM52,FIND(" ",DM52)-1)&amp;"_"&amp;DN52))</f>
        <v/>
      </c>
      <c r="DR52" s="76"/>
      <c r="DS52" s="127"/>
      <c r="DT52" s="127"/>
      <c r="DU52" s="128" t="str">
        <f>IF(DY52="","",DU$3)</f>
        <v/>
      </c>
      <c r="DV52" s="129" t="str">
        <f>IF(DY52="","",DU$1)</f>
        <v/>
      </c>
      <c r="DW52" s="130" t="str">
        <f>IF(DY52="","",DU$2)</f>
        <v/>
      </c>
      <c r="DX52" s="130" t="str">
        <f>IF(DY52="","",DU$3)</f>
        <v/>
      </c>
      <c r="DY52" s="132" t="str">
        <f>IF(EF52="","",IF(ISNUMBER(SEARCH(":",EF52)),MID(EF52,FIND(":",EF52)+2,FIND("(",EF52)-FIND(":",EF52)-3),LEFT(EF52,FIND("(",EF52)-2)))</f>
        <v/>
      </c>
      <c r="DZ52" s="133" t="str">
        <f>IF(EF52="","",MID(EF52,FIND("(",EF52)+1,4))</f>
        <v/>
      </c>
      <c r="EA52" s="134" t="str">
        <f>IF(ISNUMBER(SEARCH("*female*",EF52)),"female",IF(ISNUMBER(SEARCH("*male*",EF52)),"male",""))</f>
        <v/>
      </c>
      <c r="EB52" s="135" t="str">
        <f>IF(EF52="","",IF(ISERROR(MID(EF52,FIND("male,",EF52)+6,(FIND(")",EF52)-(FIND("male,",EF52)+6))))=TRUE,"missing/error",MID(EF52,FIND("male,",EF52)+6,(FIND(")",EF52)-(FIND("male,",EF52)+6)))))</f>
        <v/>
      </c>
      <c r="EC52" s="136" t="str">
        <f>IF(DY52="","",(MID(DY52,(SEARCH("^^",SUBSTITUTE(DY52," ","^^",LEN(DY52)-LEN(SUBSTITUTE(DY52," ","")))))+1,99)&amp;"_"&amp;LEFT(DY52,FIND(" ",DY52)-1)&amp;"_"&amp;DZ52))</f>
        <v/>
      </c>
      <c r="ED52" s="76"/>
      <c r="EE52" s="127"/>
      <c r="EF52" s="127"/>
      <c r="EG52" s="128" t="str">
        <f>IF(EK52="","",EG$3)</f>
        <v/>
      </c>
      <c r="EH52" s="129" t="str">
        <f>IF(EK52="","",EG$1)</f>
        <v/>
      </c>
      <c r="EI52" s="130" t="str">
        <f>IF(EK52="","",EG$2)</f>
        <v/>
      </c>
      <c r="EJ52" s="130" t="str">
        <f>IF(EK52="","",EG$3)</f>
        <v/>
      </c>
      <c r="EK52" s="132" t="str">
        <f>IF(ER52="","",IF(ISNUMBER(SEARCH(":",ER52)),MID(ER52,FIND(":",ER52)+2,FIND("(",ER52)-FIND(":",ER52)-3),LEFT(ER52,FIND("(",ER52)-2)))</f>
        <v/>
      </c>
      <c r="EL52" s="133" t="str">
        <f>IF(ER52="","",MID(ER52,FIND("(",ER52)+1,4))</f>
        <v/>
      </c>
      <c r="EM52" s="134" t="str">
        <f>IF(ISNUMBER(SEARCH("*female*",ER52)),"female",IF(ISNUMBER(SEARCH("*male*",ER52)),"male",""))</f>
        <v/>
      </c>
      <c r="EN52" s="135" t="str">
        <f>IF(ER52="","",IF(ISERROR(MID(ER52,FIND("male,",ER52)+6,(FIND(")",ER52)-(FIND("male,",ER52)+6))))=TRUE,"missing/error",MID(ER52,FIND("male,",ER52)+6,(FIND(")",ER52)-(FIND("male,",ER52)+6)))))</f>
        <v/>
      </c>
      <c r="EO52" s="136" t="str">
        <f>IF(EK52="","",(MID(EK52,(SEARCH("^^",SUBSTITUTE(EK52," ","^^",LEN(EK52)-LEN(SUBSTITUTE(EK52," ","")))))+1,99)&amp;"_"&amp;LEFT(EK52,FIND(" ",EK52)-1)&amp;"_"&amp;EL52))</f>
        <v/>
      </c>
      <c r="EP52" s="76"/>
      <c r="EQ52" s="127"/>
      <c r="ER52" s="127"/>
      <c r="ES52" s="128" t="str">
        <f>IF(EW52="","",ES$3)</f>
        <v/>
      </c>
      <c r="ET52" s="129" t="str">
        <f>IF(EW52="","",ES$1)</f>
        <v/>
      </c>
      <c r="EU52" s="130" t="str">
        <f>IF(EW52="","",ES$2)</f>
        <v/>
      </c>
      <c r="EV52" s="130" t="str">
        <f>IF(EW52="","",ES$3)</f>
        <v/>
      </c>
      <c r="EW52" s="132" t="str">
        <f>IF(FD52="","",IF(ISNUMBER(SEARCH(":",FD52)),MID(FD52,FIND(":",FD52)+2,FIND("(",FD52)-FIND(":",FD52)-3),LEFT(FD52,FIND("(",FD52)-2)))</f>
        <v/>
      </c>
      <c r="EX52" s="133" t="str">
        <f>IF(FD52="","",MID(FD52,FIND("(",FD52)+1,4))</f>
        <v/>
      </c>
      <c r="EY52" s="134" t="str">
        <f>IF(ISNUMBER(SEARCH("*female*",FD52)),"female",IF(ISNUMBER(SEARCH("*male*",FD52)),"male",""))</f>
        <v/>
      </c>
      <c r="EZ52" s="135" t="str">
        <f>IF(FD52="","",IF(ISERROR(MID(FD52,FIND("male,",FD52)+6,(FIND(")",FD52)-(FIND("male,",FD52)+6))))=TRUE,"missing/error",MID(FD52,FIND("male,",FD52)+6,(FIND(")",FD52)-(FIND("male,",FD52)+6)))))</f>
        <v/>
      </c>
      <c r="FA52" s="136" t="str">
        <f>IF(EW52="","",(MID(EW52,(SEARCH("^^",SUBSTITUTE(EW52," ","^^",LEN(EW52)-LEN(SUBSTITUTE(EW52," ","")))))+1,99)&amp;"_"&amp;LEFT(EW52,FIND(" ",EW52)-1)&amp;"_"&amp;EX52))</f>
        <v/>
      </c>
      <c r="FB52" s="76"/>
      <c r="FC52" s="127"/>
      <c r="FD52" s="127"/>
      <c r="FE52" s="128" t="str">
        <f>IF(FI52="","",FE$3)</f>
        <v/>
      </c>
      <c r="FF52" s="129" t="str">
        <f>IF(FI52="","",FE$1)</f>
        <v/>
      </c>
      <c r="FG52" s="130" t="str">
        <f>IF(FI52="","",FE$2)</f>
        <v/>
      </c>
      <c r="FH52" s="130" t="str">
        <f>IF(FI52="","",FE$3)</f>
        <v/>
      </c>
      <c r="FI52" s="132" t="str">
        <f>IF(FP52="","",IF(ISNUMBER(SEARCH(":",FP52)),MID(FP52,FIND(":",FP52)+2,FIND("(",FP52)-FIND(":",FP52)-3),LEFT(FP52,FIND("(",FP52)-2)))</f>
        <v/>
      </c>
      <c r="FJ52" s="133" t="str">
        <f>IF(FP52="","",MID(FP52,FIND("(",FP52)+1,4))</f>
        <v/>
      </c>
      <c r="FK52" s="134" t="str">
        <f>IF(ISNUMBER(SEARCH("*female*",FP52)),"female",IF(ISNUMBER(SEARCH("*male*",FP52)),"male",""))</f>
        <v/>
      </c>
      <c r="FL52" s="135" t="str">
        <f>IF(FP52="","",IF(ISERROR(MID(FP52,FIND("male,",FP52)+6,(FIND(")",FP52)-(FIND("male,",FP52)+6))))=TRUE,"missing/error",MID(FP52,FIND("male,",FP52)+6,(FIND(")",FP52)-(FIND("male,",FP52)+6)))))</f>
        <v/>
      </c>
      <c r="FM52" s="136" t="str">
        <f>IF(FI52="","",(MID(FI52,(SEARCH("^^",SUBSTITUTE(FI52," ","^^",LEN(FI52)-LEN(SUBSTITUTE(FI52," ","")))))+1,99)&amp;"_"&amp;LEFT(FI52,FIND(" ",FI52)-1)&amp;"_"&amp;FJ52))</f>
        <v/>
      </c>
      <c r="FN52" s="76"/>
      <c r="FO52" s="127"/>
      <c r="FP52" s="127"/>
      <c r="FQ52" s="128" t="str">
        <f>IF(FU52="","",#REF!)</f>
        <v/>
      </c>
      <c r="FR52" s="129" t="str">
        <f>IF(FU52="","",FQ$1)</f>
        <v/>
      </c>
      <c r="FS52" s="130" t="str">
        <f>IF(FU52="","",FQ$2)</f>
        <v/>
      </c>
      <c r="FT52" s="130" t="str">
        <f>IF(FU52="","",FQ$3)</f>
        <v/>
      </c>
      <c r="FU52" s="132" t="str">
        <f>IF(GB52="","",IF(ISNUMBER(SEARCH(":",GB52)),MID(GB52,FIND(":",GB52)+2,FIND("(",GB52)-FIND(":",GB52)-3),LEFT(GB52,FIND("(",GB52)-2)))</f>
        <v/>
      </c>
      <c r="FV52" s="133" t="str">
        <f>IF(GB52="","",MID(GB52,FIND("(",GB52)+1,4))</f>
        <v/>
      </c>
      <c r="FW52" s="134" t="str">
        <f>IF(ISNUMBER(SEARCH("*female*",GB52)),"female",IF(ISNUMBER(SEARCH("*male*",GB52)),"male",""))</f>
        <v/>
      </c>
      <c r="FX52" s="135" t="str">
        <f>IF(GB52="","",IF(ISERROR(MID(GB52,FIND("male,",GB52)+6,(FIND(")",GB52)-(FIND("male,",GB52)+6))))=TRUE,"missing/error",MID(GB52,FIND("male,",GB52)+6,(FIND(")",GB52)-(FIND("male,",GB52)+6)))))</f>
        <v/>
      </c>
      <c r="FY52" s="136" t="str">
        <f>IF(FU52="","",(MID(FU52,(SEARCH("^^",SUBSTITUTE(FU52," ","^^",LEN(FU52)-LEN(SUBSTITUTE(FU52," ","")))))+1,99)&amp;"_"&amp;LEFT(FU52,FIND(" ",FU52)-1)&amp;"_"&amp;FV52))</f>
        <v/>
      </c>
      <c r="FZ52" s="76"/>
      <c r="GA52" s="127"/>
      <c r="GB52" s="127"/>
      <c r="GC52" s="128" t="str">
        <f>IF(GG52="","",GC$3)</f>
        <v/>
      </c>
      <c r="GD52" s="129" t="str">
        <f>IF(GG52="","",GC$1)</f>
        <v/>
      </c>
      <c r="GE52" s="130" t="str">
        <f>IF(GG52="","",GC$2)</f>
        <v/>
      </c>
      <c r="GF52" s="130" t="str">
        <f>IF(GG52="","",GC$3)</f>
        <v/>
      </c>
      <c r="GG52" s="132" t="str">
        <f>IF(GN52="","",IF(ISNUMBER(SEARCH(":",GN52)),MID(GN52,FIND(":",GN52)+2,FIND("(",GN52)-FIND(":",GN52)-3),LEFT(GN52,FIND("(",GN52)-2)))</f>
        <v/>
      </c>
      <c r="GH52" s="133" t="str">
        <f>IF(GN52="","",MID(GN52,FIND("(",GN52)+1,4))</f>
        <v/>
      </c>
      <c r="GI52" s="134" t="str">
        <f>IF(ISNUMBER(SEARCH("*female*",GN52)),"female",IF(ISNUMBER(SEARCH("*male*",GN52)),"male",""))</f>
        <v/>
      </c>
      <c r="GJ52" s="135" t="str">
        <f>IF(GN52="","",IF(ISERROR(MID(GN52,FIND("male,",GN52)+6,(FIND(")",GN52)-(FIND("male,",GN52)+6))))=TRUE,"missing/error",MID(GN52,FIND("male,",GN52)+6,(FIND(")",GN52)-(FIND("male,",GN52)+6)))))</f>
        <v/>
      </c>
      <c r="GK52" s="136" t="str">
        <f>IF(GG52="","",(MID(GG52,(SEARCH("^^",SUBSTITUTE(GG52," ","^^",LEN(GG52)-LEN(SUBSTITUTE(GG52," ","")))))+1,99)&amp;"_"&amp;LEFT(GG52,FIND(" ",GG52)-1)&amp;"_"&amp;GH52))</f>
        <v/>
      </c>
      <c r="GL52" s="76"/>
      <c r="GM52" s="127"/>
      <c r="GN52" s="127" t="s">
        <v>287</v>
      </c>
      <c r="GO52" s="128" t="str">
        <f>IF(GS52="","",GO$3)</f>
        <v/>
      </c>
      <c r="GP52" s="129" t="str">
        <f>IF(GS52="","",GO$1)</f>
        <v/>
      </c>
      <c r="GQ52" s="130" t="str">
        <f>IF(GS52="","",GO$2)</f>
        <v/>
      </c>
      <c r="GR52" s="130" t="str">
        <f>IF(GS52="","",GO$3)</f>
        <v/>
      </c>
      <c r="GS52" s="132" t="str">
        <f>IF(GZ52="","",IF(ISNUMBER(SEARCH(":",GZ52)),MID(GZ52,FIND(":",GZ52)+2,FIND("(",GZ52)-FIND(":",GZ52)-3),LEFT(GZ52,FIND("(",GZ52)-2)))</f>
        <v/>
      </c>
      <c r="GT52" s="133" t="str">
        <f>IF(GZ52="","",MID(GZ52,FIND("(",GZ52)+1,4))</f>
        <v/>
      </c>
      <c r="GU52" s="134" t="str">
        <f>IF(ISNUMBER(SEARCH("*female*",GZ52)),"female",IF(ISNUMBER(SEARCH("*male*",GZ52)),"male",""))</f>
        <v/>
      </c>
      <c r="GV52" s="135" t="str">
        <f>IF(GZ52="","",IF(ISERROR(MID(GZ52,FIND("male,",GZ52)+6,(FIND(")",GZ52)-(FIND("male,",GZ52)+6))))=TRUE,"missing/error",MID(GZ52,FIND("male,",GZ52)+6,(FIND(")",GZ52)-(FIND("male,",GZ52)+6)))))</f>
        <v/>
      </c>
      <c r="GW52" s="136" t="str">
        <f>IF(GS52="","",(MID(GS52,(SEARCH("^^",SUBSTITUTE(GS52," ","^^",LEN(GS52)-LEN(SUBSTITUTE(GS52," ","")))))+1,99)&amp;"_"&amp;LEFT(GS52,FIND(" ",GS52)-1)&amp;"_"&amp;GT52))</f>
        <v/>
      </c>
      <c r="GX52" s="76"/>
      <c r="GY52" s="127"/>
      <c r="GZ52" s="127"/>
      <c r="HA52" s="128" t="str">
        <f>IF(HE52="","",HA$3)</f>
        <v/>
      </c>
      <c r="HB52" s="129" t="str">
        <f>IF(HE52="","",HA$1)</f>
        <v/>
      </c>
      <c r="HC52" s="130" t="str">
        <f>IF(HE52="","",HA$2)</f>
        <v/>
      </c>
      <c r="HD52" s="130" t="str">
        <f>IF(HE52="","",HA$3)</f>
        <v/>
      </c>
      <c r="HE52" s="132" t="str">
        <f>IF(HL52="","",IF(ISNUMBER(SEARCH(":",HL52)),MID(HL52,FIND(":",HL52)+2,FIND("(",HL52)-FIND(":",HL52)-3),LEFT(HL52,FIND("(",HL52)-2)))</f>
        <v/>
      </c>
      <c r="HF52" s="133" t="str">
        <f>IF(HL52="","",MID(HL52,FIND("(",HL52)+1,4))</f>
        <v/>
      </c>
      <c r="HG52" s="134" t="str">
        <f>IF(ISNUMBER(SEARCH("*female*",HL52)),"female",IF(ISNUMBER(SEARCH("*male*",HL52)),"male",""))</f>
        <v/>
      </c>
      <c r="HH52" s="135" t="str">
        <f>IF(HL52="","",IF(ISERROR(MID(HL52,FIND("male,",HL52)+6,(FIND(")",HL52)-(FIND("male,",HL52)+6))))=TRUE,"missing/error",MID(HL52,FIND("male,",HL52)+6,(FIND(")",HL52)-(FIND("male,",HL52)+6)))))</f>
        <v/>
      </c>
      <c r="HI52" s="136" t="str">
        <f>IF(HE52="","",(MID(HE52,(SEARCH("^^",SUBSTITUTE(HE52," ","^^",LEN(HE52)-LEN(SUBSTITUTE(HE52," ","")))))+1,99)&amp;"_"&amp;LEFT(HE52,FIND(" ",HE52)-1)&amp;"_"&amp;HF52))</f>
        <v/>
      </c>
      <c r="HJ52" s="76"/>
      <c r="HK52" s="127"/>
      <c r="HL52" s="127" t="s">
        <v>287</v>
      </c>
      <c r="HM52" s="128" t="str">
        <f>IF(HQ52="","",HM$3)</f>
        <v/>
      </c>
      <c r="HN52" s="129" t="str">
        <f>IF(HQ52="","",HM$1)</f>
        <v/>
      </c>
      <c r="HO52" s="130" t="str">
        <f>IF(HQ52="","",HM$2)</f>
        <v/>
      </c>
      <c r="HP52" s="130" t="str">
        <f>IF(HQ52="","",HM$3)</f>
        <v/>
      </c>
      <c r="HQ52" s="132" t="str">
        <f>IF(HX52="","",IF(ISNUMBER(SEARCH(":",HX52)),MID(HX52,FIND(":",HX52)+2,FIND("(",HX52)-FIND(":",HX52)-3),LEFT(HX52,FIND("(",HX52)-2)))</f>
        <v/>
      </c>
      <c r="HR52" s="133" t="str">
        <f>IF(HX52="","",MID(HX52,FIND("(",HX52)+1,4))</f>
        <v/>
      </c>
      <c r="HS52" s="134" t="str">
        <f>IF(ISNUMBER(SEARCH("*female*",HX52)),"female",IF(ISNUMBER(SEARCH("*male*",HX52)),"male",""))</f>
        <v/>
      </c>
      <c r="HT52" s="135" t="str">
        <f>IF(HX52="","",IF(ISERROR(MID(HX52,FIND("male,",HX52)+6,(FIND(")",HX52)-(FIND("male,",HX52)+6))))=TRUE,"missing/error",MID(HX52,FIND("male,",HX52)+6,(FIND(")",HX52)-(FIND("male,",HX52)+6)))))</f>
        <v/>
      </c>
      <c r="HU52" s="136" t="str">
        <f>IF(HQ52="","",(MID(HQ52,(SEARCH("^^",SUBSTITUTE(HQ52," ","^^",LEN(HQ52)-LEN(SUBSTITUTE(HQ52," ","")))))+1,99)&amp;"_"&amp;LEFT(HQ52,FIND(" ",HQ52)-1)&amp;"_"&amp;HR52))</f>
        <v/>
      </c>
      <c r="HV52" s="76"/>
      <c r="HW52" s="127"/>
      <c r="HX52" s="127"/>
      <c r="HY52" s="128" t="str">
        <f>IF(IC52="","",HY$3)</f>
        <v/>
      </c>
      <c r="HZ52" s="129" t="str">
        <f>IF(IC52="","",HY$1)</f>
        <v/>
      </c>
      <c r="IA52" s="130" t="str">
        <f>IF(IC52="","",HY$2)</f>
        <v/>
      </c>
      <c r="IB52" s="130" t="str">
        <f>IF(IC52="","",HY$3)</f>
        <v/>
      </c>
      <c r="IC52" s="132" t="str">
        <f>IF(IJ52="","",IF(ISNUMBER(SEARCH(":",IJ52)),MID(IJ52,FIND(":",IJ52)+2,FIND("(",IJ52)-FIND(":",IJ52)-3),LEFT(IJ52,FIND("(",IJ52)-2)))</f>
        <v/>
      </c>
      <c r="ID52" s="133" t="str">
        <f>IF(IJ52="","",MID(IJ52,FIND("(",IJ52)+1,4))</f>
        <v/>
      </c>
      <c r="IE52" s="134" t="str">
        <f>IF(ISNUMBER(SEARCH("*female*",IJ52)),"female",IF(ISNUMBER(SEARCH("*male*",IJ52)),"male",""))</f>
        <v/>
      </c>
      <c r="IF52" s="135" t="str">
        <f>IF(IJ52="","",IF(ISERROR(MID(IJ52,FIND("male,",IJ52)+6,(FIND(")",IJ52)-(FIND("male,",IJ52)+6))))=TRUE,"missing/error",MID(IJ52,FIND("male,",IJ52)+6,(FIND(")",IJ52)-(FIND("male,",IJ52)+6)))))</f>
        <v/>
      </c>
      <c r="IG52" s="136" t="str">
        <f>IF(IC52="","",(MID(IC52,(SEARCH("^^",SUBSTITUTE(IC52," ","^^",LEN(IC52)-LEN(SUBSTITUTE(IC52," ","")))))+1,99)&amp;"_"&amp;LEFT(IC52,FIND(" ",IC52)-1)&amp;"_"&amp;ID52))</f>
        <v/>
      </c>
      <c r="IH52" s="76"/>
      <c r="II52" s="127"/>
      <c r="IJ52" s="127"/>
      <c r="IK52" s="128" t="str">
        <f>IF(IO52="","",IK$3)</f>
        <v/>
      </c>
      <c r="IL52" s="129" t="str">
        <f>IF(IO52="","",IK$1)</f>
        <v/>
      </c>
      <c r="IM52" s="130" t="str">
        <f>IF(IO52="","",IK$2)</f>
        <v/>
      </c>
      <c r="IN52" s="130" t="str">
        <f>IF(IO52="","",IK$3)</f>
        <v/>
      </c>
      <c r="IO52" s="132" t="str">
        <f>IF(IV52="","",IF(ISNUMBER(SEARCH(":",IV52)),MID(IV52,FIND(":",IV52)+2,FIND("(",IV52)-FIND(":",IV52)-3),LEFT(IV52,FIND("(",IV52)-2)))</f>
        <v/>
      </c>
      <c r="IP52" s="133" t="str">
        <f>IF(IV52="","",MID(IV52,FIND("(",IV52)+1,4))</f>
        <v/>
      </c>
      <c r="IQ52" s="134" t="str">
        <f>IF(ISNUMBER(SEARCH("*female*",IV52)),"female",IF(ISNUMBER(SEARCH("*male*",IV52)),"male",""))</f>
        <v/>
      </c>
      <c r="IR52" s="135" t="str">
        <f>IF(IV52="","",IF(ISERROR(MID(IV52,FIND("male,",IV52)+6,(FIND(")",IV52)-(FIND("male,",IV52)+6))))=TRUE,"missing/error",MID(IV52,FIND("male,",IV52)+6,(FIND(")",IV52)-(FIND("male,",IV52)+6)))))</f>
        <v/>
      </c>
      <c r="IS52" s="136" t="str">
        <f>IF(IO52="","",(MID(IO52,(SEARCH("^^",SUBSTITUTE(IO52," ","^^",LEN(IO52)-LEN(SUBSTITUTE(IO52," ","")))))+1,99)&amp;"_"&amp;LEFT(IO52,FIND(" ",IO52)-1)&amp;"_"&amp;IP52))</f>
        <v/>
      </c>
      <c r="IT52" s="76"/>
      <c r="IU52" s="127"/>
      <c r="IV52" s="127"/>
      <c r="IW52" s="128" t="str">
        <f>IF(JA52="","",IW$3)</f>
        <v/>
      </c>
      <c r="IX52" s="129" t="str">
        <f>IF(JA52="","",IW$1)</f>
        <v/>
      </c>
      <c r="IY52" s="130" t="str">
        <f>IF(JA52="","",IW$2)</f>
        <v/>
      </c>
      <c r="IZ52" s="130" t="str">
        <f>IF(JA52="","",IW$3)</f>
        <v/>
      </c>
      <c r="JA52" s="132" t="str">
        <f>IF(JH52="","",IF(ISNUMBER(SEARCH(":",JH52)),MID(JH52,FIND(":",JH52)+2,FIND("(",JH52)-FIND(":",JH52)-3),LEFT(JH52,FIND("(",JH52)-2)))</f>
        <v/>
      </c>
      <c r="JB52" s="133" t="str">
        <f>IF(JH52="","",MID(JH52,FIND("(",JH52)+1,4))</f>
        <v/>
      </c>
      <c r="JC52" s="134" t="str">
        <f>IF(ISNUMBER(SEARCH("*female*",JH52)),"female",IF(ISNUMBER(SEARCH("*male*",JH52)),"male",""))</f>
        <v/>
      </c>
      <c r="JD52" s="135" t="str">
        <f>IF(JH52="","",IF(ISERROR(MID(JH52,FIND("male,",JH52)+6,(FIND(")",JH52)-(FIND("male,",JH52)+6))))=TRUE,"missing/error",MID(JH52,FIND("male,",JH52)+6,(FIND(")",JH52)-(FIND("male,",JH52)+6)))))</f>
        <v/>
      </c>
      <c r="JE52" s="136" t="str">
        <f>IF(JA52="","",(MID(JA52,(SEARCH("^^",SUBSTITUTE(JA52," ","^^",LEN(JA52)-LEN(SUBSTITUTE(JA52," ","")))))+1,99)&amp;"_"&amp;LEFT(JA52,FIND(" ",JA52)-1)&amp;"_"&amp;JB52))</f>
        <v/>
      </c>
      <c r="JF52" s="76"/>
      <c r="JG52" s="127"/>
      <c r="JH52" s="127"/>
      <c r="JI52" s="128" t="str">
        <f>IF(JM52="","",JI$3)</f>
        <v/>
      </c>
      <c r="JJ52" s="129" t="str">
        <f>IF(JM52="","",JI$1)</f>
        <v/>
      </c>
      <c r="JK52" s="130" t="str">
        <f>IF(JM52="","",JI$2)</f>
        <v/>
      </c>
      <c r="JL52" s="130" t="str">
        <f>IF(JM52="","",JI$3)</f>
        <v/>
      </c>
      <c r="JM52" s="132" t="str">
        <f>IF(JT52="","",IF(ISNUMBER(SEARCH(":",JT52)),MID(JT52,FIND(":",JT52)+2,FIND("(",JT52)-FIND(":",JT52)-3),LEFT(JT52,FIND("(",JT52)-2)))</f>
        <v/>
      </c>
      <c r="JN52" s="133" t="str">
        <f>IF(JT52="","",MID(JT52,FIND("(",JT52)+1,4))</f>
        <v/>
      </c>
      <c r="JO52" s="134" t="str">
        <f>IF(ISNUMBER(SEARCH("*female*",JT52)),"female",IF(ISNUMBER(SEARCH("*male*",JT52)),"male",""))</f>
        <v/>
      </c>
      <c r="JP52" s="135" t="str">
        <f>IF(JT52="","",IF(ISERROR(MID(JT52,FIND("male,",JT52)+6,(FIND(")",JT52)-(FIND("male,",JT52)+6))))=TRUE,"missing/error",MID(JT52,FIND("male,",JT52)+6,(FIND(")",JT52)-(FIND("male,",JT52)+6)))))</f>
        <v/>
      </c>
      <c r="JQ52" s="136" t="str">
        <f>IF(JM52="","",(MID(JM52,(SEARCH("^^",SUBSTITUTE(JM52," ","^^",LEN(JM52)-LEN(SUBSTITUTE(JM52," ","")))))+1,99)&amp;"_"&amp;LEFT(JM52,FIND(" ",JM52)-1)&amp;"_"&amp;JN52))</f>
        <v/>
      </c>
      <c r="JR52" s="76"/>
      <c r="JS52" s="127"/>
      <c r="JT52" s="127"/>
      <c r="JU52" s="128" t="str">
        <f>IF(JY52="","",JU$3)</f>
        <v/>
      </c>
      <c r="JV52" s="129" t="str">
        <f>IF(JY52="","",JU$1)</f>
        <v/>
      </c>
      <c r="JW52" s="130" t="str">
        <f>IF(JY52="","",JU$2)</f>
        <v/>
      </c>
      <c r="JX52" s="130" t="str">
        <f>IF(JY52="","",JU$3)</f>
        <v/>
      </c>
      <c r="JY52" s="132" t="str">
        <f>IF(KF52="","",IF(ISNUMBER(SEARCH(":",KF52)),MID(KF52,FIND(":",KF52)+2,FIND("(",KF52)-FIND(":",KF52)-3),LEFT(KF52,FIND("(",KF52)-2)))</f>
        <v/>
      </c>
      <c r="JZ52" s="133" t="str">
        <f>IF(KF52="","",MID(KF52,FIND("(",KF52)+1,4))</f>
        <v/>
      </c>
      <c r="KA52" s="134" t="str">
        <f>IF(ISNUMBER(SEARCH("*female*",KF52)),"female",IF(ISNUMBER(SEARCH("*male*",KF52)),"male",""))</f>
        <v/>
      </c>
      <c r="KB52" s="135" t="str">
        <f>IF(KF52="","",IF(ISERROR(MID(KF52,FIND("male,",KF52)+6,(FIND(")",KF52)-(FIND("male,",KF52)+6))))=TRUE,"missing/error",MID(KF52,FIND("male,",KF52)+6,(FIND(")",KF52)-(FIND("male,",KF52)+6)))))</f>
        <v/>
      </c>
      <c r="KC52" s="136" t="str">
        <f>IF(JY52="","",(MID(JY52,(SEARCH("^^",SUBSTITUTE(JY52," ","^^",LEN(JY52)-LEN(SUBSTITUTE(JY52," ","")))))+1,99)&amp;"_"&amp;LEFT(JY52,FIND(" ",JY52)-1)&amp;"_"&amp;JZ52))</f>
        <v/>
      </c>
      <c r="KD52" s="76"/>
      <c r="KE52" s="127"/>
      <c r="KF52" s="127"/>
    </row>
    <row r="53" spans="1:292" ht="13.5" customHeight="1">
      <c r="A53" s="84"/>
      <c r="B53" s="127" t="s">
        <v>654</v>
      </c>
      <c r="C53" s="76" t="s">
        <v>655</v>
      </c>
      <c r="D53" s="219" t="s">
        <v>714</v>
      </c>
      <c r="E53" s="128">
        <f>IF(I53="","",E$3)</f>
        <v>41814</v>
      </c>
      <c r="F53" s="129" t="str">
        <f>IF(I53="","",E$1)</f>
        <v>Katainen I</v>
      </c>
      <c r="G53" s="130">
        <v>41796</v>
      </c>
      <c r="H53" s="130">
        <f>IF(I53="","",E$3)</f>
        <v>41814</v>
      </c>
      <c r="I53" s="132" t="str">
        <f>IF(P53="","",IF(ISNUMBER(SEARCH(":",P53)),MID(P53,FIND(":",P53)+2,FIND("(",P53)-FIND(":",P53)-3),LEFT(P53,FIND("(",P53)-2)))</f>
        <v>Antti Rinne</v>
      </c>
      <c r="J53" s="133" t="str">
        <f>IF(P53="","",MID(P53,FIND("(",P53)+1,4))</f>
        <v>1962</v>
      </c>
      <c r="K53" s="134" t="str">
        <f>IF(ISNUMBER(SEARCH("*female*",P53)),"female",IF(ISNUMBER(SEARCH("*male*",P53)),"male",""))</f>
        <v>male</v>
      </c>
      <c r="L53" s="135" t="s">
        <v>289</v>
      </c>
      <c r="M53" s="136" t="str">
        <f>IF(I53="","",(MID(I53,(SEARCH("^^",SUBSTITUTE(I53," ","^^",LEN(I53)-LEN(SUBSTITUTE(I53," ","")))))+1,99)&amp;"_"&amp;LEFT(I53,FIND(" ",I53)-1)&amp;"_"&amp;J53))</f>
        <v>Rinne_Antti_1962</v>
      </c>
      <c r="O53" s="127"/>
      <c r="P53" s="127" t="s">
        <v>877</v>
      </c>
      <c r="Q53" s="128"/>
      <c r="R53" s="129"/>
      <c r="S53" s="130"/>
      <c r="T53" s="130"/>
      <c r="U53" s="132"/>
      <c r="V53" s="133"/>
      <c r="W53" s="134"/>
      <c r="X53" s="135"/>
      <c r="Y53" s="136"/>
      <c r="AA53" s="127"/>
      <c r="AB53" s="127"/>
      <c r="AC53" s="128">
        <f>IF(AG53="","",AC$3)</f>
        <v>43622</v>
      </c>
      <c r="AD53" s="129" t="str">
        <f>IF(AG53="","",AC$1)</f>
        <v>Sipilä I</v>
      </c>
      <c r="AE53" s="130">
        <v>42543</v>
      </c>
      <c r="AF53" s="130">
        <f>IF(AG53="","",AC$3)</f>
        <v>43622</v>
      </c>
      <c r="AG53" s="132" t="str">
        <f>IF(AN53="","",IF(ISNUMBER(SEARCH(":",AN53)),MID(AN53,FIND(":",AN53)+2,FIND("(",AN53)-FIND(":",AN53)-3),LEFT(AN53,FIND("(",AN53)-2)))</f>
        <v>Petteri Orpo</v>
      </c>
      <c r="AH53" s="133" t="str">
        <f>IF(AN53="","",MID(AN53,FIND("(",AN53)+1,4))</f>
        <v>1969</v>
      </c>
      <c r="AI53" s="134" t="str">
        <f>IF(ISNUMBER(SEARCH("*female*",AN53)),"female",IF(ISNUMBER(SEARCH("*male*",AN53)),"male",""))</f>
        <v>male</v>
      </c>
      <c r="AJ53" s="135" t="s">
        <v>311</v>
      </c>
      <c r="AK53" s="136" t="str">
        <f>IF(AG53="","",(MID(AG53,(SEARCH("^^",SUBSTITUTE(AG53," ","^^",LEN(AG53)-LEN(SUBSTITUTE(AG53," ","")))))+1,99)&amp;"_"&amp;LEFT(AG53,FIND(" ",AG53)-1)&amp;"_"&amp;AH53))</f>
        <v>Orpo_Petteri_1969</v>
      </c>
      <c r="AM53" s="127"/>
      <c r="AN53" s="127" t="s">
        <v>932</v>
      </c>
      <c r="AO53" s="128"/>
      <c r="AP53" s="129"/>
      <c r="AQ53" s="130"/>
      <c r="AR53" s="130"/>
      <c r="AS53" s="132"/>
      <c r="AT53" s="133"/>
      <c r="AU53" s="134"/>
      <c r="AV53" s="135"/>
      <c r="AW53" s="136"/>
      <c r="AX53" s="76"/>
      <c r="AY53" s="127"/>
      <c r="AZ53" s="127"/>
      <c r="BA53" s="128"/>
      <c r="BB53" s="129"/>
      <c r="BC53" s="130"/>
      <c r="BD53" s="130"/>
      <c r="BE53" s="132"/>
      <c r="BF53" s="133"/>
      <c r="BG53" s="134"/>
      <c r="BH53" s="135"/>
      <c r="BI53" s="136"/>
      <c r="BJ53" s="76"/>
      <c r="BK53" s="127"/>
      <c r="BL53" s="127"/>
      <c r="BM53" s="128"/>
      <c r="BN53" s="129"/>
      <c r="BO53" s="130"/>
      <c r="BP53" s="130"/>
      <c r="BQ53" s="132"/>
      <c r="BR53" s="133"/>
      <c r="BS53" s="134"/>
      <c r="BT53" s="135"/>
      <c r="BU53" s="136"/>
      <c r="BV53" s="76"/>
      <c r="BW53" s="127"/>
      <c r="BX53" s="127"/>
      <c r="BY53" s="128"/>
      <c r="BZ53" s="129"/>
      <c r="CA53" s="130"/>
      <c r="CB53" s="130"/>
      <c r="CC53" s="132"/>
      <c r="CD53" s="133"/>
      <c r="CE53" s="134"/>
      <c r="CF53" s="135"/>
      <c r="CG53" s="136"/>
      <c r="CH53" s="76"/>
      <c r="CI53" s="127"/>
      <c r="CJ53" s="127"/>
      <c r="CK53" s="128"/>
      <c r="CL53" s="129"/>
      <c r="CM53" s="130"/>
      <c r="CN53" s="130"/>
      <c r="CO53" s="132"/>
      <c r="CP53" s="133"/>
      <c r="CQ53" s="134"/>
      <c r="CR53" s="135"/>
      <c r="CS53" s="136"/>
      <c r="CT53" s="76"/>
      <c r="CU53" s="127"/>
      <c r="CV53" s="127"/>
      <c r="CW53" s="128"/>
      <c r="CX53" s="129"/>
      <c r="CY53" s="130"/>
      <c r="CZ53" s="130"/>
      <c r="DA53" s="132"/>
      <c r="DB53" s="133"/>
      <c r="DC53" s="134"/>
      <c r="DD53" s="135"/>
      <c r="DE53" s="136"/>
      <c r="DF53" s="76"/>
      <c r="DG53" s="127"/>
      <c r="DH53" s="127"/>
      <c r="DI53" s="128"/>
      <c r="DJ53" s="129"/>
      <c r="DK53" s="130"/>
      <c r="DL53" s="130"/>
      <c r="DM53" s="132"/>
      <c r="DN53" s="133"/>
      <c r="DO53" s="134"/>
      <c r="DP53" s="135"/>
      <c r="DQ53" s="136"/>
      <c r="DR53" s="76"/>
      <c r="DS53" s="127"/>
      <c r="DT53" s="127"/>
      <c r="DU53" s="128"/>
      <c r="DV53" s="129"/>
      <c r="DW53" s="130"/>
      <c r="DX53" s="130"/>
      <c r="DY53" s="132"/>
      <c r="DZ53" s="133"/>
      <c r="EA53" s="134"/>
      <c r="EB53" s="135"/>
      <c r="EC53" s="136"/>
      <c r="ED53" s="76"/>
      <c r="EE53" s="127"/>
      <c r="EF53" s="127"/>
      <c r="EG53" s="128"/>
      <c r="EH53" s="129"/>
      <c r="EI53" s="130"/>
      <c r="EJ53" s="130"/>
      <c r="EK53" s="132"/>
      <c r="EL53" s="133"/>
      <c r="EM53" s="134"/>
      <c r="EN53" s="135"/>
      <c r="EO53" s="136"/>
      <c r="EP53" s="76"/>
      <c r="EQ53" s="127"/>
      <c r="ER53" s="127"/>
      <c r="ES53" s="128"/>
      <c r="ET53" s="129"/>
      <c r="EU53" s="130"/>
      <c r="EV53" s="130"/>
      <c r="EW53" s="132"/>
      <c r="EX53" s="133"/>
      <c r="EY53" s="134"/>
      <c r="EZ53" s="135"/>
      <c r="FA53" s="136"/>
      <c r="FB53" s="76"/>
      <c r="FC53" s="127"/>
      <c r="FD53" s="127"/>
      <c r="FE53" s="128"/>
      <c r="FF53" s="129"/>
      <c r="FG53" s="130"/>
      <c r="FH53" s="130"/>
      <c r="FI53" s="132"/>
      <c r="FJ53" s="133"/>
      <c r="FK53" s="134"/>
      <c r="FL53" s="135"/>
      <c r="FM53" s="136"/>
      <c r="FN53" s="76"/>
      <c r="FO53" s="127"/>
      <c r="FP53" s="127"/>
      <c r="FQ53" s="128"/>
      <c r="FR53" s="129"/>
      <c r="FS53" s="130"/>
      <c r="FT53" s="130"/>
      <c r="FU53" s="132"/>
      <c r="FV53" s="133"/>
      <c r="FW53" s="134"/>
      <c r="FX53" s="135"/>
      <c r="FY53" s="136"/>
      <c r="FZ53" s="76"/>
      <c r="GA53" s="127"/>
      <c r="GB53" s="127"/>
      <c r="GC53" s="128"/>
      <c r="GD53" s="129"/>
      <c r="GE53" s="130"/>
      <c r="GF53" s="130"/>
      <c r="GG53" s="132"/>
      <c r="GH53" s="133"/>
      <c r="GI53" s="134"/>
      <c r="GJ53" s="135"/>
      <c r="GK53" s="136"/>
      <c r="GL53" s="76"/>
      <c r="GM53" s="127"/>
      <c r="GN53" s="127"/>
      <c r="GO53" s="128"/>
      <c r="GP53" s="129"/>
      <c r="GQ53" s="130"/>
      <c r="GR53" s="130"/>
      <c r="GS53" s="132"/>
      <c r="GT53" s="133"/>
      <c r="GU53" s="134"/>
      <c r="GV53" s="135"/>
      <c r="GW53" s="136"/>
      <c r="GX53" s="76"/>
      <c r="GY53" s="127"/>
      <c r="GZ53" s="127"/>
      <c r="HA53" s="128"/>
      <c r="HB53" s="129"/>
      <c r="HC53" s="130"/>
      <c r="HD53" s="130"/>
      <c r="HE53" s="132"/>
      <c r="HF53" s="133"/>
      <c r="HG53" s="134"/>
      <c r="HH53" s="135"/>
      <c r="HI53" s="136"/>
      <c r="HJ53" s="76"/>
      <c r="HK53" s="127"/>
      <c r="HL53" s="127"/>
      <c r="HM53" s="128"/>
      <c r="HN53" s="129"/>
      <c r="HO53" s="130"/>
      <c r="HP53" s="130"/>
      <c r="HQ53" s="132"/>
      <c r="HR53" s="133"/>
      <c r="HS53" s="134"/>
      <c r="HT53" s="135"/>
      <c r="HU53" s="136"/>
      <c r="HV53" s="76"/>
      <c r="HW53" s="127"/>
      <c r="HX53" s="127"/>
      <c r="HY53" s="128"/>
      <c r="HZ53" s="129"/>
      <c r="IA53" s="130"/>
      <c r="IB53" s="130"/>
      <c r="IC53" s="132"/>
      <c r="ID53" s="133"/>
      <c r="IE53" s="134"/>
      <c r="IF53" s="135"/>
      <c r="IG53" s="136"/>
      <c r="IH53" s="76"/>
      <c r="II53" s="127"/>
      <c r="IJ53" s="127"/>
      <c r="IK53" s="128"/>
      <c r="IL53" s="129"/>
      <c r="IM53" s="130"/>
      <c r="IN53" s="130"/>
      <c r="IO53" s="132"/>
      <c r="IP53" s="133"/>
      <c r="IQ53" s="134"/>
      <c r="IR53" s="135"/>
      <c r="IS53" s="136"/>
      <c r="IT53" s="76"/>
      <c r="IU53" s="127"/>
      <c r="IV53" s="127"/>
      <c r="IW53" s="128"/>
      <c r="IX53" s="129"/>
      <c r="IY53" s="130"/>
      <c r="IZ53" s="130"/>
      <c r="JA53" s="132"/>
      <c r="JB53" s="133"/>
      <c r="JC53" s="134"/>
      <c r="JD53" s="135"/>
      <c r="JE53" s="136"/>
      <c r="JF53" s="76"/>
      <c r="JG53" s="127"/>
      <c r="JH53" s="127"/>
      <c r="JI53" s="128"/>
      <c r="JJ53" s="129"/>
      <c r="JK53" s="130"/>
      <c r="JL53" s="130"/>
      <c r="JM53" s="132"/>
      <c r="JN53" s="133"/>
      <c r="JO53" s="134"/>
      <c r="JP53" s="135"/>
      <c r="JQ53" s="136"/>
      <c r="JR53" s="76"/>
      <c r="JS53" s="127"/>
      <c r="JT53" s="127"/>
      <c r="JU53" s="128"/>
      <c r="JV53" s="129"/>
      <c r="JW53" s="130"/>
      <c r="JX53" s="130"/>
      <c r="JY53" s="132"/>
      <c r="JZ53" s="133"/>
      <c r="KA53" s="134"/>
      <c r="KB53" s="135"/>
      <c r="KC53" s="136"/>
      <c r="KD53" s="76"/>
      <c r="KE53" s="127"/>
      <c r="KF53" s="127"/>
    </row>
    <row r="54" spans="1:292" ht="13.5" customHeight="1">
      <c r="A54" s="84"/>
      <c r="B54" s="127" t="s">
        <v>656</v>
      </c>
      <c r="C54" s="76" t="s">
        <v>657</v>
      </c>
      <c r="D54" s="219" t="s">
        <v>715</v>
      </c>
      <c r="E54" s="128" t="str">
        <f>IF(I54="","",E$3)</f>
        <v/>
      </c>
      <c r="F54" s="129" t="str">
        <f>IF(I54="","",E$1)</f>
        <v/>
      </c>
      <c r="G54" s="130" t="str">
        <f>IF(I54="","",E$2)</f>
        <v/>
      </c>
      <c r="H54" s="130" t="str">
        <f>IF(I54="","",E$3)</f>
        <v/>
      </c>
      <c r="I54" s="132" t="str">
        <f>IF(P54="","",IF(ISNUMBER(SEARCH(":",P54)),MID(P54,FIND(":",P54)+2,FIND("(",P54)-FIND(":",P54)-3),LEFT(P54,FIND("(",P54)-2)))</f>
        <v/>
      </c>
      <c r="J54" s="133" t="str">
        <f>IF(P54="","",MID(P54,FIND("(",P54)+1,4))</f>
        <v/>
      </c>
      <c r="K54" s="134" t="str">
        <f>IF(ISNUMBER(SEARCH("*female*",P54)),"female",IF(ISNUMBER(SEARCH("*male*",P54)),"male",""))</f>
        <v/>
      </c>
      <c r="L54" s="135" t="str">
        <f>IF(P54="","",IF(ISERROR(MID(P54,FIND("male,",P54)+6,(FIND(")",P54)-(FIND("male,",P54)+6))))=TRUE,"missing/error",MID(P54,FIND("male,",P54)+6,(FIND(")",P54)-(FIND("male,",P54)+6)))))</f>
        <v/>
      </c>
      <c r="M54" s="136" t="str">
        <f>IF(I54="","",(MID(I54,(SEARCH("^^",SUBSTITUTE(I54," ","^^",LEN(I54)-LEN(SUBSTITUTE(I54," ","")))))+1,99)&amp;"_"&amp;LEFT(I54,FIND(" ",I54)-1)&amp;"_"&amp;J54))</f>
        <v/>
      </c>
      <c r="O54" s="127"/>
      <c r="P54" s="219"/>
      <c r="Q54" s="128" t="str">
        <f>IF(U54="","",Q$3)</f>
        <v/>
      </c>
      <c r="R54" s="129" t="str">
        <f>IF(U54="","",Q$1)</f>
        <v/>
      </c>
      <c r="S54" s="130" t="str">
        <f>IF(U54="","",Q$2)</f>
        <v/>
      </c>
      <c r="T54" s="130" t="str">
        <f>IF(U54="","",Q$3)</f>
        <v/>
      </c>
      <c r="U54" s="132" t="str">
        <f>IF(AB54="","",IF(ISNUMBER(SEARCH(":",AB54)),MID(AB54,FIND(":",AB54)+2,FIND("(",AB54)-FIND(":",AB54)-3),LEFT(AB54,FIND("(",AB54)-2)))</f>
        <v/>
      </c>
      <c r="V54" s="133" t="str">
        <f>IF(AB54="","",MID(AB54,FIND("(",AB54)+1,4))</f>
        <v/>
      </c>
      <c r="W54" s="134" t="str">
        <f>IF(ISNUMBER(SEARCH("*female*",AB54)),"female",IF(ISNUMBER(SEARCH("*male*",AB54)),"male",""))</f>
        <v/>
      </c>
      <c r="X54" s="135" t="s">
        <v>287</v>
      </c>
      <c r="Y54" s="136" t="str">
        <f>IF(U54="","",(MID(U54,(SEARCH("^^",SUBSTITUTE(U54," ","^^",LEN(U54)-LEN(SUBSTITUTE(U54," ","")))))+1,99)&amp;"_"&amp;LEFT(U54,FIND(" ",U54)-1)&amp;"_"&amp;V54))</f>
        <v/>
      </c>
      <c r="AA54" s="127"/>
      <c r="AB54" s="127"/>
      <c r="AC54" s="128" t="str">
        <f>IF(AG54="","",AC$3)</f>
        <v/>
      </c>
      <c r="AD54" s="129" t="str">
        <f>IF(AG54="","",AC$1)</f>
        <v/>
      </c>
      <c r="AE54" s="130" t="str">
        <f>IF(AG54="","",AC$2)</f>
        <v/>
      </c>
      <c r="AF54" s="130" t="str">
        <f>IF(AG54="","",AC$3)</f>
        <v/>
      </c>
      <c r="AG54" s="132" t="str">
        <f>IF(AN54="","",IF(ISNUMBER(SEARCH(":",AN54)),MID(AN54,FIND(":",AN54)+2,FIND("(",AN54)-FIND(":",AN54)-3),LEFT(AN54,FIND("(",AN54)-2)))</f>
        <v/>
      </c>
      <c r="AH54" s="133" t="str">
        <f>IF(AN54="","",MID(AN54,FIND("(",AN54)+1,4))</f>
        <v/>
      </c>
      <c r="AI54" s="134" t="str">
        <f>IF(ISNUMBER(SEARCH("*female*",AN54)),"female",IF(ISNUMBER(SEARCH("*male*",AN54)),"male",""))</f>
        <v/>
      </c>
      <c r="AJ54" s="135" t="str">
        <f>IF(AN54="","",IF(ISERROR(MID(AN54,FIND("male,",AN54)+6,(FIND(")",AN54)-(FIND("male,",AN54)+6))))=TRUE,"missing/error",MID(AN54,FIND("male,",AN54)+6,(FIND(")",AN54)-(FIND("male,",AN54)+6)))))</f>
        <v/>
      </c>
      <c r="AK54" s="136" t="str">
        <f>IF(AG54="","",(MID(AG54,(SEARCH("^^",SUBSTITUTE(AG54," ","^^",LEN(AG54)-LEN(SUBSTITUTE(AG54," ","")))))+1,99)&amp;"_"&amp;LEFT(AG54,FIND(" ",AG54)-1)&amp;"_"&amp;AH54))</f>
        <v/>
      </c>
      <c r="AM54" s="127"/>
      <c r="AN54" s="127"/>
      <c r="AO54" s="128" t="str">
        <f>IF(AS54="","",AO$3)</f>
        <v/>
      </c>
      <c r="AP54" s="129" t="str">
        <f>IF(AS54="","",AO$1)</f>
        <v/>
      </c>
      <c r="AQ54" s="130" t="str">
        <f>IF(AS54="","",AO$2)</f>
        <v/>
      </c>
      <c r="AR54" s="130" t="str">
        <f>IF(AS54="","",AO$3)</f>
        <v/>
      </c>
      <c r="AS54" s="132" t="str">
        <f>IF(AZ54="","",IF(ISNUMBER(SEARCH(":",AZ54)),MID(AZ54,FIND(":",AZ54)+2,FIND("(",AZ54)-FIND(":",AZ54)-3),LEFT(AZ54,FIND("(",AZ54)-2)))</f>
        <v/>
      </c>
      <c r="AT54" s="133" t="str">
        <f>IF(AZ54="","",MID(AZ54,FIND("(",AZ54)+1,4))</f>
        <v/>
      </c>
      <c r="AU54" s="134" t="str">
        <f>IF(ISNUMBER(SEARCH("*female*",AZ54)),"female",IF(ISNUMBER(SEARCH("*male*",AZ54)),"male",""))</f>
        <v/>
      </c>
      <c r="AV54" s="135" t="str">
        <f>IF(AZ54="","",IF(ISERROR(MID(AZ54,FIND("male,",AZ54)+6,(FIND(")",AZ54)-(FIND("male,",AZ54)+6))))=TRUE,"missing/error",MID(AZ54,FIND("male,",AZ54)+6,(FIND(")",AZ54)-(FIND("male,",AZ54)+6)))))</f>
        <v/>
      </c>
      <c r="AW54" s="136" t="str">
        <f>IF(AS54="","",(MID(AS54,(SEARCH("^^",SUBSTITUTE(AS54," ","^^",LEN(AS54)-LEN(SUBSTITUTE(AS54," ","")))))+1,99)&amp;"_"&amp;LEFT(AS54,FIND(" ",AS54)-1)&amp;"_"&amp;AT54))</f>
        <v/>
      </c>
      <c r="AX54" s="76"/>
      <c r="AY54" s="127"/>
      <c r="AZ54" s="127"/>
      <c r="BA54" s="128" t="str">
        <f>IF(BE54="","",BA$3)</f>
        <v/>
      </c>
      <c r="BB54" s="129" t="str">
        <f>IF(BE54="","",BA$1)</f>
        <v/>
      </c>
      <c r="BC54" s="130" t="str">
        <f>IF(BE54="","",BA$2)</f>
        <v/>
      </c>
      <c r="BD54" s="130" t="str">
        <f>IF(BE54="","",BA$3)</f>
        <v/>
      </c>
      <c r="BE54" s="132" t="str">
        <f>IF(BL54="","",IF(ISNUMBER(SEARCH(":",BL54)),MID(BL54,FIND(":",BL54)+2,FIND("(",BL54)-FIND(":",BL54)-3),LEFT(BL54,FIND("(",BL54)-2)))</f>
        <v/>
      </c>
      <c r="BF54" s="133" t="str">
        <f>IF(BL54="","",MID(BL54,FIND("(",BL54)+1,4))</f>
        <v/>
      </c>
      <c r="BG54" s="134" t="str">
        <f>IF(ISNUMBER(SEARCH("*female*",BL54)),"female",IF(ISNUMBER(SEARCH("*male*",BL54)),"male",""))</f>
        <v/>
      </c>
      <c r="BH54" s="135" t="str">
        <f>IF(BL54="","",IF(ISERROR(MID(BL54,FIND("male,",BL54)+6,(FIND(")",BL54)-(FIND("male,",BL54)+6))))=TRUE,"missing/error",MID(BL54,FIND("male,",BL54)+6,(FIND(")",BL54)-(FIND("male,",BL54)+6)))))</f>
        <v/>
      </c>
      <c r="BI54" s="136" t="str">
        <f>IF(BE54="","",(MID(BE54,(SEARCH("^^",SUBSTITUTE(BE54," ","^^",LEN(BE54)-LEN(SUBSTITUTE(BE54," ","")))))+1,99)&amp;"_"&amp;LEFT(BE54,FIND(" ",BE54)-1)&amp;"_"&amp;BF54))</f>
        <v/>
      </c>
      <c r="BJ54" s="76"/>
      <c r="BK54" s="127"/>
      <c r="BL54" s="127"/>
      <c r="BM54" s="128" t="str">
        <f>IF(BQ54="","",BM$3)</f>
        <v/>
      </c>
      <c r="BN54" s="129" t="str">
        <f>IF(BQ54="","",BM$1)</f>
        <v/>
      </c>
      <c r="BO54" s="130" t="str">
        <f>IF(BQ54="","",BM$2)</f>
        <v/>
      </c>
      <c r="BP54" s="130" t="str">
        <f>IF(BQ54="","",BM$3)</f>
        <v/>
      </c>
      <c r="BQ54" s="132" t="str">
        <f>IF(BX54="","",IF(ISNUMBER(SEARCH(":",BX54)),MID(BX54,FIND(":",BX54)+2,FIND("(",BX54)-FIND(":",BX54)-3),LEFT(BX54,FIND("(",BX54)-2)))</f>
        <v/>
      </c>
      <c r="BR54" s="133" t="str">
        <f>IF(BX54="","",MID(BX54,FIND("(",BX54)+1,4))</f>
        <v/>
      </c>
      <c r="BS54" s="134" t="str">
        <f>IF(ISNUMBER(SEARCH("*female*",BX54)),"female",IF(ISNUMBER(SEARCH("*male*",BX54)),"male",""))</f>
        <v/>
      </c>
      <c r="BT54" s="135" t="str">
        <f>IF(BX54="","",IF(ISERROR(MID(BX54,FIND("male,",BX54)+6,(FIND(")",BX54)-(FIND("male,",BX54)+6))))=TRUE,"missing/error",MID(BX54,FIND("male,",BX54)+6,(FIND(")",BX54)-(FIND("male,",BX54)+6)))))</f>
        <v/>
      </c>
      <c r="BU54" s="136" t="str">
        <f>IF(BQ54="","",(MID(BQ54,(SEARCH("^^",SUBSTITUTE(BQ54," ","^^",LEN(BQ54)-LEN(SUBSTITUTE(BQ54," ","")))))+1,99)&amp;"_"&amp;LEFT(BQ54,FIND(" ",BQ54)-1)&amp;"_"&amp;BR54))</f>
        <v/>
      </c>
      <c r="BV54" s="76"/>
      <c r="BW54" s="127"/>
      <c r="BX54" s="127"/>
      <c r="BY54" s="128" t="str">
        <f>IF(CC54="","",BY$3)</f>
        <v/>
      </c>
      <c r="BZ54" s="129" t="str">
        <f>IF(CC54="","",BY$1)</f>
        <v/>
      </c>
      <c r="CA54" s="130" t="str">
        <f>IF(CC54="","",BY$2)</f>
        <v/>
      </c>
      <c r="CB54" s="130" t="str">
        <f>IF(CC54="","",BY$3)</f>
        <v/>
      </c>
      <c r="CC54" s="132" t="str">
        <f>IF(CJ54="","",IF(ISNUMBER(SEARCH(":",CJ54)),MID(CJ54,FIND(":",CJ54)+2,FIND("(",CJ54)-FIND(":",CJ54)-3),LEFT(CJ54,FIND("(",CJ54)-2)))</f>
        <v/>
      </c>
      <c r="CD54" s="133" t="str">
        <f>IF(CJ54="","",MID(CJ54,FIND("(",CJ54)+1,4))</f>
        <v/>
      </c>
      <c r="CE54" s="134" t="str">
        <f>IF(ISNUMBER(SEARCH("*female*",CJ54)),"female",IF(ISNUMBER(SEARCH("*male*",CJ54)),"male",""))</f>
        <v/>
      </c>
      <c r="CF54" s="135" t="str">
        <f>IF(CJ54="","",IF(ISERROR(MID(CJ54,FIND("male,",CJ54)+6,(FIND(")",CJ54)-(FIND("male,",CJ54)+6))))=TRUE,"missing/error",MID(CJ54,FIND("male,",CJ54)+6,(FIND(")",CJ54)-(FIND("male,",CJ54)+6)))))</f>
        <v/>
      </c>
      <c r="CG54" s="136" t="str">
        <f>IF(CC54="","",(MID(CC54,(SEARCH("^^",SUBSTITUTE(CC54," ","^^",LEN(CC54)-LEN(SUBSTITUTE(CC54," ","")))))+1,99)&amp;"_"&amp;LEFT(CC54,FIND(" ",CC54)-1)&amp;"_"&amp;CD54))</f>
        <v/>
      </c>
      <c r="CH54" s="76"/>
      <c r="CI54" s="127"/>
      <c r="CJ54" s="127"/>
      <c r="CK54" s="128" t="str">
        <f>IF(CO54="","",CK$3)</f>
        <v/>
      </c>
      <c r="CL54" s="129" t="str">
        <f>IF(CO54="","",CK$1)</f>
        <v/>
      </c>
      <c r="CM54" s="130" t="str">
        <f>IF(CO54="","",CK$2)</f>
        <v/>
      </c>
      <c r="CN54" s="130" t="str">
        <f>IF(CO54="","",CK$3)</f>
        <v/>
      </c>
      <c r="CO54" s="132" t="str">
        <f>IF(CV54="","",IF(ISNUMBER(SEARCH(":",CV54)),MID(CV54,FIND(":",CV54)+2,FIND("(",CV54)-FIND(":",CV54)-3),LEFT(CV54,FIND("(",CV54)-2)))</f>
        <v/>
      </c>
      <c r="CP54" s="133" t="str">
        <f>IF(CV54="","",MID(CV54,FIND("(",CV54)+1,4))</f>
        <v/>
      </c>
      <c r="CQ54" s="134" t="str">
        <f>IF(ISNUMBER(SEARCH("*female*",CV54)),"female",IF(ISNUMBER(SEARCH("*male*",CV54)),"male",""))</f>
        <v/>
      </c>
      <c r="CR54" s="135" t="str">
        <f>IF(CV54="","",IF(ISERROR(MID(CV54,FIND("male,",CV54)+6,(FIND(")",CV54)-(FIND("male,",CV54)+6))))=TRUE,"missing/error",MID(CV54,FIND("male,",CV54)+6,(FIND(")",CV54)-(FIND("male,",CV54)+6)))))</f>
        <v/>
      </c>
      <c r="CS54" s="136" t="str">
        <f>IF(CO54="","",(MID(CO54,(SEARCH("^^",SUBSTITUTE(CO54," ","^^",LEN(CO54)-LEN(SUBSTITUTE(CO54," ","")))))+1,99)&amp;"_"&amp;LEFT(CO54,FIND(" ",CO54)-1)&amp;"_"&amp;CP54))</f>
        <v/>
      </c>
      <c r="CT54" s="76"/>
      <c r="CU54" s="127"/>
      <c r="CV54" s="127"/>
      <c r="CW54" s="128" t="str">
        <f>IF(DA54="","",CW$3)</f>
        <v/>
      </c>
      <c r="CX54" s="129" t="str">
        <f>IF(DA54="","",CW$1)</f>
        <v/>
      </c>
      <c r="CY54" s="130" t="str">
        <f>IF(DA54="","",CW$2)</f>
        <v/>
      </c>
      <c r="CZ54" s="130" t="str">
        <f>IF(DA54="","",CW$3)</f>
        <v/>
      </c>
      <c r="DA54" s="132" t="str">
        <f>IF(DH54="","",IF(ISNUMBER(SEARCH(":",DH54)),MID(DH54,FIND(":",DH54)+2,FIND("(",DH54)-FIND(":",DH54)-3),LEFT(DH54,FIND("(",DH54)-2)))</f>
        <v/>
      </c>
      <c r="DB54" s="133" t="str">
        <f>IF(DH54="","",MID(DH54,FIND("(",DH54)+1,4))</f>
        <v/>
      </c>
      <c r="DC54" s="134" t="str">
        <f>IF(ISNUMBER(SEARCH("*female*",DH54)),"female",IF(ISNUMBER(SEARCH("*male*",DH54)),"male",""))</f>
        <v/>
      </c>
      <c r="DD54" s="135" t="str">
        <f>IF(DH54="","",IF(ISERROR(MID(DH54,FIND("male,",DH54)+6,(FIND(")",DH54)-(FIND("male,",DH54)+6))))=TRUE,"missing/error",MID(DH54,FIND("male,",DH54)+6,(FIND(")",DH54)-(FIND("male,",DH54)+6)))))</f>
        <v/>
      </c>
      <c r="DE54" s="136" t="str">
        <f>IF(DA54="","",(MID(DA54,(SEARCH("^^",SUBSTITUTE(DA54," ","^^",LEN(DA54)-LEN(SUBSTITUTE(DA54," ","")))))+1,99)&amp;"_"&amp;LEFT(DA54,FIND(" ",DA54)-1)&amp;"_"&amp;DB54))</f>
        <v/>
      </c>
      <c r="DF54" s="76"/>
      <c r="DG54" s="127"/>
      <c r="DH54" s="127"/>
      <c r="DI54" s="128" t="str">
        <f>IF(DM54="","",DI$3)</f>
        <v/>
      </c>
      <c r="DJ54" s="129" t="str">
        <f>IF(DM54="","",DI$1)</f>
        <v/>
      </c>
      <c r="DK54" s="130" t="str">
        <f>IF(DM54="","",DI$2)</f>
        <v/>
      </c>
      <c r="DL54" s="130" t="str">
        <f>IF(DM54="","",DI$3)</f>
        <v/>
      </c>
      <c r="DM54" s="132" t="str">
        <f>IF(DT54="","",IF(ISNUMBER(SEARCH(":",DT54)),MID(DT54,FIND(":",DT54)+2,FIND("(",DT54)-FIND(":",DT54)-3),LEFT(DT54,FIND("(",DT54)-2)))</f>
        <v/>
      </c>
      <c r="DN54" s="133" t="str">
        <f>IF(DT54="","",MID(DT54,FIND("(",DT54)+1,4))</f>
        <v/>
      </c>
      <c r="DO54" s="134" t="str">
        <f>IF(ISNUMBER(SEARCH("*female*",DT54)),"female",IF(ISNUMBER(SEARCH("*male*",DT54)),"male",""))</f>
        <v/>
      </c>
      <c r="DP54" s="135" t="str">
        <f>IF(DT54="","",IF(ISERROR(MID(DT54,FIND("male,",DT54)+6,(FIND(")",DT54)-(FIND("male,",DT54)+6))))=TRUE,"missing/error",MID(DT54,FIND("male,",DT54)+6,(FIND(")",DT54)-(FIND("male,",DT54)+6)))))</f>
        <v/>
      </c>
      <c r="DQ54" s="136" t="str">
        <f>IF(DM54="","",(MID(DM54,(SEARCH("^^",SUBSTITUTE(DM54," ","^^",LEN(DM54)-LEN(SUBSTITUTE(DM54," ","")))))+1,99)&amp;"_"&amp;LEFT(DM54,FIND(" ",DM54)-1)&amp;"_"&amp;DN54))</f>
        <v/>
      </c>
      <c r="DR54" s="76"/>
      <c r="DS54" s="127"/>
      <c r="DT54" s="127"/>
      <c r="DU54" s="128" t="str">
        <f>IF(DY54="","",DU$3)</f>
        <v/>
      </c>
      <c r="DV54" s="129" t="str">
        <f>IF(DY54="","",DU$1)</f>
        <v/>
      </c>
      <c r="DW54" s="130" t="str">
        <f>IF(DY54="","",DU$2)</f>
        <v/>
      </c>
      <c r="DX54" s="130" t="str">
        <f>IF(DY54="","",DU$3)</f>
        <v/>
      </c>
      <c r="DY54" s="132" t="str">
        <f>IF(EF54="","",IF(ISNUMBER(SEARCH(":",EF54)),MID(EF54,FIND(":",EF54)+2,FIND("(",EF54)-FIND(":",EF54)-3),LEFT(EF54,FIND("(",EF54)-2)))</f>
        <v/>
      </c>
      <c r="DZ54" s="133" t="str">
        <f>IF(EF54="","",MID(EF54,FIND("(",EF54)+1,4))</f>
        <v/>
      </c>
      <c r="EA54" s="134" t="str">
        <f>IF(ISNUMBER(SEARCH("*female*",EF54)),"female",IF(ISNUMBER(SEARCH("*male*",EF54)),"male",""))</f>
        <v/>
      </c>
      <c r="EB54" s="135" t="str">
        <f>IF(EF54="","",IF(ISERROR(MID(EF54,FIND("male,",EF54)+6,(FIND(")",EF54)-(FIND("male,",EF54)+6))))=TRUE,"missing/error",MID(EF54,FIND("male,",EF54)+6,(FIND(")",EF54)-(FIND("male,",EF54)+6)))))</f>
        <v/>
      </c>
      <c r="EC54" s="136" t="str">
        <f>IF(DY54="","",(MID(DY54,(SEARCH("^^",SUBSTITUTE(DY54," ","^^",LEN(DY54)-LEN(SUBSTITUTE(DY54," ","")))))+1,99)&amp;"_"&amp;LEFT(DY54,FIND(" ",DY54)-1)&amp;"_"&amp;DZ54))</f>
        <v/>
      </c>
      <c r="ED54" s="76"/>
      <c r="EE54" s="127"/>
      <c r="EF54" s="127"/>
      <c r="EG54" s="128" t="str">
        <f>IF(EK54="","",EG$3)</f>
        <v/>
      </c>
      <c r="EH54" s="129" t="str">
        <f>IF(EK54="","",EG$1)</f>
        <v/>
      </c>
      <c r="EI54" s="130" t="str">
        <f>IF(EK54="","",EG$2)</f>
        <v/>
      </c>
      <c r="EJ54" s="130" t="str">
        <f>IF(EK54="","",EG$3)</f>
        <v/>
      </c>
      <c r="EK54" s="132" t="str">
        <f>IF(ER54="","",IF(ISNUMBER(SEARCH(":",ER54)),MID(ER54,FIND(":",ER54)+2,FIND("(",ER54)-FIND(":",ER54)-3),LEFT(ER54,FIND("(",ER54)-2)))</f>
        <v/>
      </c>
      <c r="EL54" s="133" t="str">
        <f>IF(ER54="","",MID(ER54,FIND("(",ER54)+1,4))</f>
        <v/>
      </c>
      <c r="EM54" s="134" t="str">
        <f>IF(ISNUMBER(SEARCH("*female*",ER54)),"female",IF(ISNUMBER(SEARCH("*male*",ER54)),"male",""))</f>
        <v/>
      </c>
      <c r="EN54" s="135" t="str">
        <f>IF(ER54="","",IF(ISERROR(MID(ER54,FIND("male,",ER54)+6,(FIND(")",ER54)-(FIND("male,",ER54)+6))))=TRUE,"missing/error",MID(ER54,FIND("male,",ER54)+6,(FIND(")",ER54)-(FIND("male,",ER54)+6)))))</f>
        <v/>
      </c>
      <c r="EO54" s="136" t="str">
        <f>IF(EK54="","",(MID(EK54,(SEARCH("^^",SUBSTITUTE(EK54," ","^^",LEN(EK54)-LEN(SUBSTITUTE(EK54," ","")))))+1,99)&amp;"_"&amp;LEFT(EK54,FIND(" ",EK54)-1)&amp;"_"&amp;EL54))</f>
        <v/>
      </c>
      <c r="EP54" s="76"/>
      <c r="EQ54" s="127"/>
      <c r="ER54" s="127"/>
      <c r="ES54" s="128" t="str">
        <f>IF(EW54="","",ES$3)</f>
        <v/>
      </c>
      <c r="ET54" s="129" t="str">
        <f>IF(EW54="","",ES$1)</f>
        <v/>
      </c>
      <c r="EU54" s="130" t="str">
        <f>IF(EW54="","",ES$2)</f>
        <v/>
      </c>
      <c r="EV54" s="130" t="str">
        <f>IF(EW54="","",ES$3)</f>
        <v/>
      </c>
      <c r="EW54" s="132" t="str">
        <f>IF(FD54="","",IF(ISNUMBER(SEARCH(":",FD54)),MID(FD54,FIND(":",FD54)+2,FIND("(",FD54)-FIND(":",FD54)-3),LEFT(FD54,FIND("(",FD54)-2)))</f>
        <v/>
      </c>
      <c r="EX54" s="133" t="str">
        <f>IF(FD54="","",MID(FD54,FIND("(",FD54)+1,4))</f>
        <v/>
      </c>
      <c r="EY54" s="134" t="str">
        <f>IF(ISNUMBER(SEARCH("*female*",FD54)),"female",IF(ISNUMBER(SEARCH("*male*",FD54)),"male",""))</f>
        <v/>
      </c>
      <c r="EZ54" s="135" t="str">
        <f>IF(FD54="","",IF(ISERROR(MID(FD54,FIND("male,",FD54)+6,(FIND(")",FD54)-(FIND("male,",FD54)+6))))=TRUE,"missing/error",MID(FD54,FIND("male,",FD54)+6,(FIND(")",FD54)-(FIND("male,",FD54)+6)))))</f>
        <v/>
      </c>
      <c r="FA54" s="136" t="str">
        <f>IF(EW54="","",(MID(EW54,(SEARCH("^^",SUBSTITUTE(EW54," ","^^",LEN(EW54)-LEN(SUBSTITUTE(EW54," ","")))))+1,99)&amp;"_"&amp;LEFT(EW54,FIND(" ",EW54)-1)&amp;"_"&amp;EX54))</f>
        <v/>
      </c>
      <c r="FB54" s="76"/>
      <c r="FC54" s="127"/>
      <c r="FD54" s="127"/>
      <c r="FE54" s="128" t="str">
        <f>IF(FI54="","",FE$3)</f>
        <v/>
      </c>
      <c r="FF54" s="129" t="str">
        <f>IF(FI54="","",FE$1)</f>
        <v/>
      </c>
      <c r="FG54" s="130" t="str">
        <f>IF(FI54="","",FE$2)</f>
        <v/>
      </c>
      <c r="FH54" s="130" t="str">
        <f>IF(FI54="","",FE$3)</f>
        <v/>
      </c>
      <c r="FI54" s="132" t="str">
        <f>IF(FP54="","",IF(ISNUMBER(SEARCH(":",FP54)),MID(FP54,FIND(":",FP54)+2,FIND("(",FP54)-FIND(":",FP54)-3),LEFT(FP54,FIND("(",FP54)-2)))</f>
        <v/>
      </c>
      <c r="FJ54" s="133" t="str">
        <f>IF(FP54="","",MID(FP54,FIND("(",FP54)+1,4))</f>
        <v/>
      </c>
      <c r="FK54" s="134" t="str">
        <f>IF(ISNUMBER(SEARCH("*female*",FP54)),"female",IF(ISNUMBER(SEARCH("*male*",FP54)),"male",""))</f>
        <v/>
      </c>
      <c r="FL54" s="135" t="str">
        <f>IF(FP54="","",IF(ISERROR(MID(FP54,FIND("male,",FP54)+6,(FIND(")",FP54)-(FIND("male,",FP54)+6))))=TRUE,"missing/error",MID(FP54,FIND("male,",FP54)+6,(FIND(")",FP54)-(FIND("male,",FP54)+6)))))</f>
        <v/>
      </c>
      <c r="FM54" s="136" t="str">
        <f>IF(FI54="","",(MID(FI54,(SEARCH("^^",SUBSTITUTE(FI54," ","^^",LEN(FI54)-LEN(SUBSTITUTE(FI54," ","")))))+1,99)&amp;"_"&amp;LEFT(FI54,FIND(" ",FI54)-1)&amp;"_"&amp;FJ54))</f>
        <v/>
      </c>
      <c r="FN54" s="76"/>
      <c r="FO54" s="127"/>
      <c r="FP54" s="127"/>
      <c r="FQ54" s="128" t="str">
        <f>IF(FU54="","",#REF!)</f>
        <v/>
      </c>
      <c r="FR54" s="129" t="str">
        <f>IF(FU54="","",FQ$1)</f>
        <v/>
      </c>
      <c r="FS54" s="130" t="str">
        <f>IF(FU54="","",FQ$2)</f>
        <v/>
      </c>
      <c r="FT54" s="130" t="str">
        <f>IF(FU54="","",FQ$3)</f>
        <v/>
      </c>
      <c r="FU54" s="132" t="str">
        <f>IF(GB54="","",IF(ISNUMBER(SEARCH(":",GB54)),MID(GB54,FIND(":",GB54)+2,FIND("(",GB54)-FIND(":",GB54)-3),LEFT(GB54,FIND("(",GB54)-2)))</f>
        <v/>
      </c>
      <c r="FV54" s="133" t="str">
        <f>IF(GB54="","",MID(GB54,FIND("(",GB54)+1,4))</f>
        <v/>
      </c>
      <c r="FW54" s="134" t="str">
        <f>IF(ISNUMBER(SEARCH("*female*",GB54)),"female",IF(ISNUMBER(SEARCH("*male*",GB54)),"male",""))</f>
        <v/>
      </c>
      <c r="FX54" s="135" t="str">
        <f>IF(GB54="","",IF(ISERROR(MID(GB54,FIND("male,",GB54)+6,(FIND(")",GB54)-(FIND("male,",GB54)+6))))=TRUE,"missing/error",MID(GB54,FIND("male,",GB54)+6,(FIND(")",GB54)-(FIND("male,",GB54)+6)))))</f>
        <v/>
      </c>
      <c r="FY54" s="136" t="str">
        <f>IF(FU54="","",(MID(FU54,(SEARCH("^^",SUBSTITUTE(FU54," ","^^",LEN(FU54)-LEN(SUBSTITUTE(FU54," ","")))))+1,99)&amp;"_"&amp;LEFT(FU54,FIND(" ",FU54)-1)&amp;"_"&amp;FV54))</f>
        <v/>
      </c>
      <c r="FZ54" s="76"/>
      <c r="GA54" s="127"/>
      <c r="GB54" s="127"/>
      <c r="GC54" s="128" t="str">
        <f>IF(GG54="","",GC$3)</f>
        <v/>
      </c>
      <c r="GD54" s="129" t="str">
        <f>IF(GG54="","",GC$1)</f>
        <v/>
      </c>
      <c r="GE54" s="130" t="str">
        <f>IF(GG54="","",GC$2)</f>
        <v/>
      </c>
      <c r="GF54" s="130" t="str">
        <f>IF(GG54="","",GC$3)</f>
        <v/>
      </c>
      <c r="GG54" s="132" t="str">
        <f>IF(GN54="","",IF(ISNUMBER(SEARCH(":",GN54)),MID(GN54,FIND(":",GN54)+2,FIND("(",GN54)-FIND(":",GN54)-3),LEFT(GN54,FIND("(",GN54)-2)))</f>
        <v/>
      </c>
      <c r="GH54" s="133" t="str">
        <f>IF(GN54="","",MID(GN54,FIND("(",GN54)+1,4))</f>
        <v/>
      </c>
      <c r="GI54" s="134" t="str">
        <f>IF(ISNUMBER(SEARCH("*female*",GN54)),"female",IF(ISNUMBER(SEARCH("*male*",GN54)),"male",""))</f>
        <v/>
      </c>
      <c r="GJ54" s="135" t="str">
        <f>IF(GN54="","",IF(ISERROR(MID(GN54,FIND("male,",GN54)+6,(FIND(")",GN54)-(FIND("male,",GN54)+6))))=TRUE,"missing/error",MID(GN54,FIND("male,",GN54)+6,(FIND(")",GN54)-(FIND("male,",GN54)+6)))))</f>
        <v/>
      </c>
      <c r="GK54" s="136" t="str">
        <f>IF(GG54="","",(MID(GG54,(SEARCH("^^",SUBSTITUTE(GG54," ","^^",LEN(GG54)-LEN(SUBSTITUTE(GG54," ","")))))+1,99)&amp;"_"&amp;LEFT(GG54,FIND(" ",GG54)-1)&amp;"_"&amp;GH54))</f>
        <v/>
      </c>
      <c r="GL54" s="76"/>
      <c r="GM54" s="127"/>
      <c r="GN54" s="127" t="s">
        <v>287</v>
      </c>
      <c r="GO54" s="128" t="str">
        <f>IF(GS54="","",GO$3)</f>
        <v/>
      </c>
      <c r="GP54" s="129" t="str">
        <f>IF(GS54="","",GO$1)</f>
        <v/>
      </c>
      <c r="GQ54" s="130" t="str">
        <f>IF(GS54="","",GO$2)</f>
        <v/>
      </c>
      <c r="GR54" s="130" t="str">
        <f>IF(GS54="","",GO$3)</f>
        <v/>
      </c>
      <c r="GS54" s="132" t="str">
        <f>IF(GZ54="","",IF(ISNUMBER(SEARCH(":",GZ54)),MID(GZ54,FIND(":",GZ54)+2,FIND("(",GZ54)-FIND(":",GZ54)-3),LEFT(GZ54,FIND("(",GZ54)-2)))</f>
        <v/>
      </c>
      <c r="GT54" s="133" t="str">
        <f>IF(GZ54="","",MID(GZ54,FIND("(",GZ54)+1,4))</f>
        <v/>
      </c>
      <c r="GU54" s="134" t="str">
        <f>IF(ISNUMBER(SEARCH("*female*",GZ54)),"female",IF(ISNUMBER(SEARCH("*male*",GZ54)),"male",""))</f>
        <v/>
      </c>
      <c r="GV54" s="135" t="str">
        <f>IF(GZ54="","",IF(ISERROR(MID(GZ54,FIND("male,",GZ54)+6,(FIND(")",GZ54)-(FIND("male,",GZ54)+6))))=TRUE,"missing/error",MID(GZ54,FIND("male,",GZ54)+6,(FIND(")",GZ54)-(FIND("male,",GZ54)+6)))))</f>
        <v/>
      </c>
      <c r="GW54" s="136" t="str">
        <f>IF(GS54="","",(MID(GS54,(SEARCH("^^",SUBSTITUTE(GS54," ","^^",LEN(GS54)-LEN(SUBSTITUTE(GS54," ","")))))+1,99)&amp;"_"&amp;LEFT(GS54,FIND(" ",GS54)-1)&amp;"_"&amp;GT54))</f>
        <v/>
      </c>
      <c r="GX54" s="76"/>
      <c r="GY54" s="127"/>
      <c r="GZ54" s="127"/>
      <c r="HA54" s="128" t="str">
        <f>IF(HE54="","",HA$3)</f>
        <v/>
      </c>
      <c r="HB54" s="129" t="str">
        <f>IF(HE54="","",HA$1)</f>
        <v/>
      </c>
      <c r="HC54" s="130" t="str">
        <f>IF(HE54="","",HA$2)</f>
        <v/>
      </c>
      <c r="HD54" s="130" t="str">
        <f>IF(HE54="","",HA$3)</f>
        <v/>
      </c>
      <c r="HE54" s="132" t="str">
        <f>IF(HL54="","",IF(ISNUMBER(SEARCH(":",HL54)),MID(HL54,FIND(":",HL54)+2,FIND("(",HL54)-FIND(":",HL54)-3),LEFT(HL54,FIND("(",HL54)-2)))</f>
        <v/>
      </c>
      <c r="HF54" s="133" t="str">
        <f>IF(HL54="","",MID(HL54,FIND("(",HL54)+1,4))</f>
        <v/>
      </c>
      <c r="HG54" s="134" t="str">
        <f>IF(ISNUMBER(SEARCH("*female*",HL54)),"female",IF(ISNUMBER(SEARCH("*male*",HL54)),"male",""))</f>
        <v/>
      </c>
      <c r="HH54" s="135" t="str">
        <f>IF(HL54="","",IF(ISERROR(MID(HL54,FIND("male,",HL54)+6,(FIND(")",HL54)-(FIND("male,",HL54)+6))))=TRUE,"missing/error",MID(HL54,FIND("male,",HL54)+6,(FIND(")",HL54)-(FIND("male,",HL54)+6)))))</f>
        <v/>
      </c>
      <c r="HI54" s="136" t="str">
        <f>IF(HE54="","",(MID(HE54,(SEARCH("^^",SUBSTITUTE(HE54," ","^^",LEN(HE54)-LEN(SUBSTITUTE(HE54," ","")))))+1,99)&amp;"_"&amp;LEFT(HE54,FIND(" ",HE54)-1)&amp;"_"&amp;HF54))</f>
        <v/>
      </c>
      <c r="HJ54" s="76"/>
      <c r="HK54" s="127"/>
      <c r="HL54" s="127" t="s">
        <v>287</v>
      </c>
      <c r="HM54" s="128" t="str">
        <f>IF(HQ54="","",HM$3)</f>
        <v/>
      </c>
      <c r="HN54" s="129" t="str">
        <f>IF(HQ54="","",HM$1)</f>
        <v/>
      </c>
      <c r="HO54" s="130" t="str">
        <f>IF(HQ54="","",HM$2)</f>
        <v/>
      </c>
      <c r="HP54" s="130" t="str">
        <f>IF(HQ54="","",HM$3)</f>
        <v/>
      </c>
      <c r="HQ54" s="132" t="str">
        <f>IF(HX54="","",IF(ISNUMBER(SEARCH(":",HX54)),MID(HX54,FIND(":",HX54)+2,FIND("(",HX54)-FIND(":",HX54)-3),LEFT(HX54,FIND("(",HX54)-2)))</f>
        <v/>
      </c>
      <c r="HR54" s="133" t="str">
        <f>IF(HX54="","",MID(HX54,FIND("(",HX54)+1,4))</f>
        <v/>
      </c>
      <c r="HS54" s="134" t="str">
        <f>IF(ISNUMBER(SEARCH("*female*",HX54)),"female",IF(ISNUMBER(SEARCH("*male*",HX54)),"male",""))</f>
        <v/>
      </c>
      <c r="HT54" s="135" t="str">
        <f>IF(HX54="","",IF(ISERROR(MID(HX54,FIND("male,",HX54)+6,(FIND(")",HX54)-(FIND("male,",HX54)+6))))=TRUE,"missing/error",MID(HX54,FIND("male,",HX54)+6,(FIND(")",HX54)-(FIND("male,",HX54)+6)))))</f>
        <v/>
      </c>
      <c r="HU54" s="136" t="str">
        <f>IF(HQ54="","",(MID(HQ54,(SEARCH("^^",SUBSTITUTE(HQ54," ","^^",LEN(HQ54)-LEN(SUBSTITUTE(HQ54," ","")))))+1,99)&amp;"_"&amp;LEFT(HQ54,FIND(" ",HQ54)-1)&amp;"_"&amp;HR54))</f>
        <v/>
      </c>
      <c r="HV54" s="76"/>
      <c r="HW54" s="127"/>
      <c r="HX54" s="127"/>
      <c r="HY54" s="128" t="str">
        <f>IF(IC54="","",HY$3)</f>
        <v/>
      </c>
      <c r="HZ54" s="129" t="str">
        <f>IF(IC54="","",HY$1)</f>
        <v/>
      </c>
      <c r="IA54" s="130" t="str">
        <f>IF(IC54="","",HY$2)</f>
        <v/>
      </c>
      <c r="IB54" s="130" t="str">
        <f>IF(IC54="","",HY$3)</f>
        <v/>
      </c>
      <c r="IC54" s="132" t="str">
        <f>IF(IJ54="","",IF(ISNUMBER(SEARCH(":",IJ54)),MID(IJ54,FIND(":",IJ54)+2,FIND("(",IJ54)-FIND(":",IJ54)-3),LEFT(IJ54,FIND("(",IJ54)-2)))</f>
        <v/>
      </c>
      <c r="ID54" s="133" t="str">
        <f>IF(IJ54="","",MID(IJ54,FIND("(",IJ54)+1,4))</f>
        <v/>
      </c>
      <c r="IE54" s="134" t="str">
        <f>IF(ISNUMBER(SEARCH("*female*",IJ54)),"female",IF(ISNUMBER(SEARCH("*male*",IJ54)),"male",""))</f>
        <v/>
      </c>
      <c r="IF54" s="135" t="str">
        <f>IF(IJ54="","",IF(ISERROR(MID(IJ54,FIND("male,",IJ54)+6,(FIND(")",IJ54)-(FIND("male,",IJ54)+6))))=TRUE,"missing/error",MID(IJ54,FIND("male,",IJ54)+6,(FIND(")",IJ54)-(FIND("male,",IJ54)+6)))))</f>
        <v/>
      </c>
      <c r="IG54" s="136" t="str">
        <f>IF(IC54="","",(MID(IC54,(SEARCH("^^",SUBSTITUTE(IC54," ","^^",LEN(IC54)-LEN(SUBSTITUTE(IC54," ","")))))+1,99)&amp;"_"&amp;LEFT(IC54,FIND(" ",IC54)-1)&amp;"_"&amp;ID54))</f>
        <v/>
      </c>
      <c r="IH54" s="76"/>
      <c r="II54" s="127"/>
      <c r="IJ54" s="127"/>
      <c r="IK54" s="128" t="str">
        <f>IF(IO54="","",IK$3)</f>
        <v/>
      </c>
      <c r="IL54" s="129" t="str">
        <f>IF(IO54="","",IK$1)</f>
        <v/>
      </c>
      <c r="IM54" s="130" t="str">
        <f>IF(IO54="","",IK$2)</f>
        <v/>
      </c>
      <c r="IN54" s="130" t="str">
        <f>IF(IO54="","",IK$3)</f>
        <v/>
      </c>
      <c r="IO54" s="132" t="str">
        <f>IF(IV54="","",IF(ISNUMBER(SEARCH(":",IV54)),MID(IV54,FIND(":",IV54)+2,FIND("(",IV54)-FIND(":",IV54)-3),LEFT(IV54,FIND("(",IV54)-2)))</f>
        <v/>
      </c>
      <c r="IP54" s="133" t="str">
        <f>IF(IV54="","",MID(IV54,FIND("(",IV54)+1,4))</f>
        <v/>
      </c>
      <c r="IQ54" s="134" t="str">
        <f>IF(ISNUMBER(SEARCH("*female*",IV54)),"female",IF(ISNUMBER(SEARCH("*male*",IV54)),"male",""))</f>
        <v/>
      </c>
      <c r="IR54" s="135" t="str">
        <f>IF(IV54="","",IF(ISERROR(MID(IV54,FIND("male,",IV54)+6,(FIND(")",IV54)-(FIND("male,",IV54)+6))))=TRUE,"missing/error",MID(IV54,FIND("male,",IV54)+6,(FIND(")",IV54)-(FIND("male,",IV54)+6)))))</f>
        <v/>
      </c>
      <c r="IS54" s="136" t="str">
        <f>IF(IO54="","",(MID(IO54,(SEARCH("^^",SUBSTITUTE(IO54," ","^^",LEN(IO54)-LEN(SUBSTITUTE(IO54," ","")))))+1,99)&amp;"_"&amp;LEFT(IO54,FIND(" ",IO54)-1)&amp;"_"&amp;IP54))</f>
        <v/>
      </c>
      <c r="IT54" s="76"/>
      <c r="IU54" s="127"/>
      <c r="IV54" s="127"/>
      <c r="IW54" s="128" t="str">
        <f>IF(JA54="","",IW$3)</f>
        <v/>
      </c>
      <c r="IX54" s="129" t="str">
        <f>IF(JA54="","",IW$1)</f>
        <v/>
      </c>
      <c r="IY54" s="130" t="str">
        <f>IF(JA54="","",IW$2)</f>
        <v/>
      </c>
      <c r="IZ54" s="130" t="str">
        <f>IF(JA54="","",IW$3)</f>
        <v/>
      </c>
      <c r="JA54" s="132" t="str">
        <f>IF(JH54="","",IF(ISNUMBER(SEARCH(":",JH54)),MID(JH54,FIND(":",JH54)+2,FIND("(",JH54)-FIND(":",JH54)-3),LEFT(JH54,FIND("(",JH54)-2)))</f>
        <v/>
      </c>
      <c r="JB54" s="133" t="str">
        <f>IF(JH54="","",MID(JH54,FIND("(",JH54)+1,4))</f>
        <v/>
      </c>
      <c r="JC54" s="134" t="str">
        <f>IF(ISNUMBER(SEARCH("*female*",JH54)),"female",IF(ISNUMBER(SEARCH("*male*",JH54)),"male",""))</f>
        <v/>
      </c>
      <c r="JD54" s="135" t="str">
        <f>IF(JH54="","",IF(ISERROR(MID(JH54,FIND("male,",JH54)+6,(FIND(")",JH54)-(FIND("male,",JH54)+6))))=TRUE,"missing/error",MID(JH54,FIND("male,",JH54)+6,(FIND(")",JH54)-(FIND("male,",JH54)+6)))))</f>
        <v/>
      </c>
      <c r="JE54" s="136" t="str">
        <f>IF(JA54="","",(MID(JA54,(SEARCH("^^",SUBSTITUTE(JA54," ","^^",LEN(JA54)-LEN(SUBSTITUTE(JA54," ","")))))+1,99)&amp;"_"&amp;LEFT(JA54,FIND(" ",JA54)-1)&amp;"_"&amp;JB54))</f>
        <v/>
      </c>
      <c r="JF54" s="76"/>
      <c r="JG54" s="127"/>
      <c r="JH54" s="127"/>
      <c r="JI54" s="128" t="str">
        <f>IF(JM54="","",JI$3)</f>
        <v/>
      </c>
      <c r="JJ54" s="129" t="str">
        <f>IF(JM54="","",JI$1)</f>
        <v/>
      </c>
      <c r="JK54" s="130" t="str">
        <f>IF(JM54="","",JI$2)</f>
        <v/>
      </c>
      <c r="JL54" s="130" t="str">
        <f>IF(JM54="","",JI$3)</f>
        <v/>
      </c>
      <c r="JM54" s="132" t="str">
        <f>IF(JT54="","",IF(ISNUMBER(SEARCH(":",JT54)),MID(JT54,FIND(":",JT54)+2,FIND("(",JT54)-FIND(":",JT54)-3),LEFT(JT54,FIND("(",JT54)-2)))</f>
        <v/>
      </c>
      <c r="JN54" s="133" t="str">
        <f>IF(JT54="","",MID(JT54,FIND("(",JT54)+1,4))</f>
        <v/>
      </c>
      <c r="JO54" s="134" t="str">
        <f>IF(ISNUMBER(SEARCH("*female*",JT54)),"female",IF(ISNUMBER(SEARCH("*male*",JT54)),"male",""))</f>
        <v/>
      </c>
      <c r="JP54" s="135" t="str">
        <f>IF(JT54="","",IF(ISERROR(MID(JT54,FIND("male,",JT54)+6,(FIND(")",JT54)-(FIND("male,",JT54)+6))))=TRUE,"missing/error",MID(JT54,FIND("male,",JT54)+6,(FIND(")",JT54)-(FIND("male,",JT54)+6)))))</f>
        <v/>
      </c>
      <c r="JQ54" s="136" t="str">
        <f>IF(JM54="","",(MID(JM54,(SEARCH("^^",SUBSTITUTE(JM54," ","^^",LEN(JM54)-LEN(SUBSTITUTE(JM54," ","")))))+1,99)&amp;"_"&amp;LEFT(JM54,FIND(" ",JM54)-1)&amp;"_"&amp;JN54))</f>
        <v/>
      </c>
      <c r="JR54" s="76"/>
      <c r="JS54" s="127"/>
      <c r="JT54" s="127"/>
      <c r="JU54" s="128" t="str">
        <f>IF(JY54="","",JU$3)</f>
        <v/>
      </c>
      <c r="JV54" s="129" t="str">
        <f>IF(JY54="","",JU$1)</f>
        <v/>
      </c>
      <c r="JW54" s="130" t="str">
        <f>IF(JY54="","",JU$2)</f>
        <v/>
      </c>
      <c r="JX54" s="130" t="str">
        <f>IF(JY54="","",JU$3)</f>
        <v/>
      </c>
      <c r="JY54" s="132" t="str">
        <f>IF(KF54="","",IF(ISNUMBER(SEARCH(":",KF54)),MID(KF54,FIND(":",KF54)+2,FIND("(",KF54)-FIND(":",KF54)-3),LEFT(KF54,FIND("(",KF54)-2)))</f>
        <v/>
      </c>
      <c r="JZ54" s="133" t="str">
        <f>IF(KF54="","",MID(KF54,FIND("(",KF54)+1,4))</f>
        <v/>
      </c>
      <c r="KA54" s="134" t="str">
        <f>IF(ISNUMBER(SEARCH("*female*",KF54)),"female",IF(ISNUMBER(SEARCH("*male*",KF54)),"male",""))</f>
        <v/>
      </c>
      <c r="KB54" s="135" t="str">
        <f>IF(KF54="","",IF(ISERROR(MID(KF54,FIND("male,",KF54)+6,(FIND(")",KF54)-(FIND("male,",KF54)+6))))=TRUE,"missing/error",MID(KF54,FIND("male,",KF54)+6,(FIND(")",KF54)-(FIND("male,",KF54)+6)))))</f>
        <v/>
      </c>
      <c r="KC54" s="136" t="str">
        <f>IF(JY54="","",(MID(JY54,(SEARCH("^^",SUBSTITUTE(JY54," ","^^",LEN(JY54)-LEN(SUBSTITUTE(JY54," ","")))))+1,99)&amp;"_"&amp;LEFT(JY54,FIND(" ",JY54)-1)&amp;"_"&amp;JZ54))</f>
        <v/>
      </c>
      <c r="KD54" s="76"/>
      <c r="KE54" s="127"/>
      <c r="KF54" s="127"/>
    </row>
    <row r="55" spans="1:292" ht="13.5" customHeight="1">
      <c r="A55" s="84"/>
      <c r="B55" s="127" t="s">
        <v>658</v>
      </c>
      <c r="C55" s="76" t="s">
        <v>659</v>
      </c>
      <c r="D55" s="219" t="s">
        <v>716</v>
      </c>
      <c r="E55" s="128" t="str">
        <f>IF(I55="","",E$3)</f>
        <v/>
      </c>
      <c r="F55" s="129" t="str">
        <f>IF(I55="","",E$1)</f>
        <v/>
      </c>
      <c r="G55" s="130" t="str">
        <f>IF(I55="","",E$2)</f>
        <v/>
      </c>
      <c r="H55" s="130" t="str">
        <f>IF(I55="","",E$3)</f>
        <v/>
      </c>
      <c r="I55" s="132" t="str">
        <f>IF(P55="","",IF(ISNUMBER(SEARCH(":",P55)),MID(P55,FIND(":",P55)+2,FIND("(",P55)-FIND(":",P55)-3),LEFT(P55,FIND("(",P55)-2)))</f>
        <v/>
      </c>
      <c r="J55" s="133" t="str">
        <f>IF(P55="","",MID(P55,FIND("(",P55)+1,4))</f>
        <v/>
      </c>
      <c r="K55" s="134" t="str">
        <f>IF(ISNUMBER(SEARCH("*female*",P55)),"female",IF(ISNUMBER(SEARCH("*male*",P55)),"male",""))</f>
        <v/>
      </c>
      <c r="L55" s="135" t="str">
        <f>IF(P55="","",IF(ISERROR(MID(P55,FIND("male,",P55)+6,(FIND(")",P55)-(FIND("male,",P55)+6))))=TRUE,"missing/error",MID(P55,FIND("male,",P55)+6,(FIND(")",P55)-(FIND("male,",P55)+6)))))</f>
        <v/>
      </c>
      <c r="M55" s="136" t="str">
        <f>IF(I55="","",(MID(I55,(SEARCH("^^",SUBSTITUTE(I55," ","^^",LEN(I55)-LEN(SUBSTITUTE(I55," ","")))))+1,99)&amp;"_"&amp;LEFT(I55,FIND(" ",I55)-1)&amp;"_"&amp;J55))</f>
        <v/>
      </c>
      <c r="O55" s="127"/>
      <c r="P55" s="219"/>
      <c r="Q55" s="128" t="str">
        <f>IF(U55="","",Q$3)</f>
        <v/>
      </c>
      <c r="R55" s="129" t="str">
        <f>IF(U55="","",Q$1)</f>
        <v/>
      </c>
      <c r="S55" s="130" t="str">
        <f>IF(U55="","",Q$2)</f>
        <v/>
      </c>
      <c r="T55" s="130" t="str">
        <f>IF(U55="","",Q$3)</f>
        <v/>
      </c>
      <c r="U55" s="132" t="str">
        <f>IF(AB55="","",IF(ISNUMBER(SEARCH(":",AB55)),MID(AB55,FIND(":",AB55)+2,FIND("(",AB55)-FIND(":",AB55)-3),LEFT(AB55,FIND("(",AB55)-2)))</f>
        <v/>
      </c>
      <c r="V55" s="133" t="str">
        <f>IF(AB55="","",MID(AB55,FIND("(",AB55)+1,4))</f>
        <v/>
      </c>
      <c r="W55" s="134" t="str">
        <f>IF(ISNUMBER(SEARCH("*female*",AB55)),"female",IF(ISNUMBER(SEARCH("*male*",AB55)),"male",""))</f>
        <v/>
      </c>
      <c r="X55" s="135" t="s">
        <v>287</v>
      </c>
      <c r="Y55" s="136" t="str">
        <f>IF(U55="","",(MID(U55,(SEARCH("^^",SUBSTITUTE(U55," ","^^",LEN(U55)-LEN(SUBSTITUTE(U55," ","")))))+1,99)&amp;"_"&amp;LEFT(U55,FIND(" ",U55)-1)&amp;"_"&amp;V55))</f>
        <v/>
      </c>
      <c r="AA55" s="127"/>
      <c r="AB55" s="127"/>
      <c r="AC55" s="128" t="str">
        <f>IF(AG55="","",AC$3)</f>
        <v/>
      </c>
      <c r="AD55" s="129" t="str">
        <f>IF(AG55="","",AC$1)</f>
        <v/>
      </c>
      <c r="AE55" s="130" t="str">
        <f>IF(AG55="","",AC$2)</f>
        <v/>
      </c>
      <c r="AF55" s="130" t="str">
        <f>IF(AG55="","",AC$3)</f>
        <v/>
      </c>
      <c r="AG55" s="132" t="str">
        <f>IF(AN55="","",IF(ISNUMBER(SEARCH(":",AN55)),MID(AN55,FIND(":",AN55)+2,FIND("(",AN55)-FIND(":",AN55)-3),LEFT(AN55,FIND("(",AN55)-2)))</f>
        <v/>
      </c>
      <c r="AH55" s="133" t="str">
        <f>IF(AN55="","",MID(AN55,FIND("(",AN55)+1,4))</f>
        <v/>
      </c>
      <c r="AI55" s="134" t="str">
        <f>IF(ISNUMBER(SEARCH("*female*",AN55)),"female",IF(ISNUMBER(SEARCH("*male*",AN55)),"male",""))</f>
        <v/>
      </c>
      <c r="AJ55" s="135" t="str">
        <f>IF(AN55="","",IF(ISERROR(MID(AN55,FIND("male,",AN55)+6,(FIND(")",AN55)-(FIND("male,",AN55)+6))))=TRUE,"missing/error",MID(AN55,FIND("male,",AN55)+6,(FIND(")",AN55)-(FIND("male,",AN55)+6)))))</f>
        <v/>
      </c>
      <c r="AK55" s="136" t="str">
        <f>IF(AG55="","",(MID(AG55,(SEARCH("^^",SUBSTITUTE(AG55," ","^^",LEN(AG55)-LEN(SUBSTITUTE(AG55," ","")))))+1,99)&amp;"_"&amp;LEFT(AG55,FIND(" ",AG55)-1)&amp;"_"&amp;AH55))</f>
        <v/>
      </c>
      <c r="AM55" s="127"/>
      <c r="AN55" s="127"/>
      <c r="AO55" s="128" t="str">
        <f>IF(AS55="","",AO$3)</f>
        <v/>
      </c>
      <c r="AP55" s="129" t="str">
        <f>IF(AS55="","",AO$1)</f>
        <v/>
      </c>
      <c r="AQ55" s="130" t="str">
        <f>IF(AS55="","",AO$2)</f>
        <v/>
      </c>
      <c r="AR55" s="130" t="str">
        <f>IF(AS55="","",AO$3)</f>
        <v/>
      </c>
      <c r="AS55" s="132" t="str">
        <f>IF(AZ55="","",IF(ISNUMBER(SEARCH(":",AZ55)),MID(AZ55,FIND(":",AZ55)+2,FIND("(",AZ55)-FIND(":",AZ55)-3),LEFT(AZ55,FIND("(",AZ55)-2)))</f>
        <v/>
      </c>
      <c r="AT55" s="133" t="str">
        <f>IF(AZ55="","",MID(AZ55,FIND("(",AZ55)+1,4))</f>
        <v/>
      </c>
      <c r="AU55" s="134" t="str">
        <f>IF(ISNUMBER(SEARCH("*female*",AZ55)),"female",IF(ISNUMBER(SEARCH("*male*",AZ55)),"male",""))</f>
        <v/>
      </c>
      <c r="AV55" s="135" t="str">
        <f>IF(AZ55="","",IF(ISERROR(MID(AZ55,FIND("male,",AZ55)+6,(FIND(")",AZ55)-(FIND("male,",AZ55)+6))))=TRUE,"missing/error",MID(AZ55,FIND("male,",AZ55)+6,(FIND(")",AZ55)-(FIND("male,",AZ55)+6)))))</f>
        <v/>
      </c>
      <c r="AW55" s="136" t="str">
        <f>IF(AS55="","",(MID(AS55,(SEARCH("^^",SUBSTITUTE(AS55," ","^^",LEN(AS55)-LEN(SUBSTITUTE(AS55," ","")))))+1,99)&amp;"_"&amp;LEFT(AS55,FIND(" ",AS55)-1)&amp;"_"&amp;AT55))</f>
        <v/>
      </c>
      <c r="AX55" s="76"/>
      <c r="AY55" s="127"/>
      <c r="AZ55" s="127"/>
      <c r="BA55" s="128" t="str">
        <f>IF(BE55="","",BA$3)</f>
        <v/>
      </c>
      <c r="BB55" s="129" t="str">
        <f>IF(BE55="","",BA$1)</f>
        <v/>
      </c>
      <c r="BC55" s="130" t="str">
        <f>IF(BE55="","",BA$2)</f>
        <v/>
      </c>
      <c r="BD55" s="130" t="str">
        <f>IF(BE55="","",BA$3)</f>
        <v/>
      </c>
      <c r="BE55" s="132" t="str">
        <f>IF(BL55="","",IF(ISNUMBER(SEARCH(":",BL55)),MID(BL55,FIND(":",BL55)+2,FIND("(",BL55)-FIND(":",BL55)-3),LEFT(BL55,FIND("(",BL55)-2)))</f>
        <v/>
      </c>
      <c r="BF55" s="133" t="str">
        <f>IF(BL55="","",MID(BL55,FIND("(",BL55)+1,4))</f>
        <v/>
      </c>
      <c r="BG55" s="134" t="str">
        <f>IF(ISNUMBER(SEARCH("*female*",BL55)),"female",IF(ISNUMBER(SEARCH("*male*",BL55)),"male",""))</f>
        <v/>
      </c>
      <c r="BH55" s="135" t="str">
        <f>IF(BL55="","",IF(ISERROR(MID(BL55,FIND("male,",BL55)+6,(FIND(")",BL55)-(FIND("male,",BL55)+6))))=TRUE,"missing/error",MID(BL55,FIND("male,",BL55)+6,(FIND(")",BL55)-(FIND("male,",BL55)+6)))))</f>
        <v/>
      </c>
      <c r="BI55" s="136" t="str">
        <f>IF(BE55="","",(MID(BE55,(SEARCH("^^",SUBSTITUTE(BE55," ","^^",LEN(BE55)-LEN(SUBSTITUTE(BE55," ","")))))+1,99)&amp;"_"&amp;LEFT(BE55,FIND(" ",BE55)-1)&amp;"_"&amp;BF55))</f>
        <v/>
      </c>
      <c r="BJ55" s="76"/>
      <c r="BK55" s="127"/>
      <c r="BL55" s="127"/>
      <c r="BM55" s="128" t="str">
        <f>IF(BQ55="","",BM$3)</f>
        <v/>
      </c>
      <c r="BN55" s="129" t="str">
        <f>IF(BQ55="","",BM$1)</f>
        <v/>
      </c>
      <c r="BO55" s="130" t="str">
        <f>IF(BQ55="","",BM$2)</f>
        <v/>
      </c>
      <c r="BP55" s="130" t="str">
        <f>IF(BQ55="","",BM$3)</f>
        <v/>
      </c>
      <c r="BQ55" s="132" t="str">
        <f>IF(BX55="","",IF(ISNUMBER(SEARCH(":",BX55)),MID(BX55,FIND(":",BX55)+2,FIND("(",BX55)-FIND(":",BX55)-3),LEFT(BX55,FIND("(",BX55)-2)))</f>
        <v/>
      </c>
      <c r="BR55" s="133" t="str">
        <f>IF(BX55="","",MID(BX55,FIND("(",BX55)+1,4))</f>
        <v/>
      </c>
      <c r="BS55" s="134" t="str">
        <f>IF(ISNUMBER(SEARCH("*female*",BX55)),"female",IF(ISNUMBER(SEARCH("*male*",BX55)),"male",""))</f>
        <v/>
      </c>
      <c r="BT55" s="135" t="str">
        <f>IF(BX55="","",IF(ISERROR(MID(BX55,FIND("male,",BX55)+6,(FIND(")",BX55)-(FIND("male,",BX55)+6))))=TRUE,"missing/error",MID(BX55,FIND("male,",BX55)+6,(FIND(")",BX55)-(FIND("male,",BX55)+6)))))</f>
        <v/>
      </c>
      <c r="BU55" s="136" t="str">
        <f>IF(BQ55="","",(MID(BQ55,(SEARCH("^^",SUBSTITUTE(BQ55," ","^^",LEN(BQ55)-LEN(SUBSTITUTE(BQ55," ","")))))+1,99)&amp;"_"&amp;LEFT(BQ55,FIND(" ",BQ55)-1)&amp;"_"&amp;BR55))</f>
        <v/>
      </c>
      <c r="BV55" s="76"/>
      <c r="BW55" s="127"/>
      <c r="BX55" s="127"/>
      <c r="BY55" s="128" t="str">
        <f>IF(CC55="","",BY$3)</f>
        <v/>
      </c>
      <c r="BZ55" s="129" t="str">
        <f>IF(CC55="","",BY$1)</f>
        <v/>
      </c>
      <c r="CA55" s="130" t="str">
        <f>IF(CC55="","",BY$2)</f>
        <v/>
      </c>
      <c r="CB55" s="130" t="str">
        <f>IF(CC55="","",BY$3)</f>
        <v/>
      </c>
      <c r="CC55" s="132" t="str">
        <f>IF(CJ55="","",IF(ISNUMBER(SEARCH(":",CJ55)),MID(CJ55,FIND(":",CJ55)+2,FIND("(",CJ55)-FIND(":",CJ55)-3),LEFT(CJ55,FIND("(",CJ55)-2)))</f>
        <v/>
      </c>
      <c r="CD55" s="133" t="str">
        <f>IF(CJ55="","",MID(CJ55,FIND("(",CJ55)+1,4))</f>
        <v/>
      </c>
      <c r="CE55" s="134" t="str">
        <f>IF(ISNUMBER(SEARCH("*female*",CJ55)),"female",IF(ISNUMBER(SEARCH("*male*",CJ55)),"male",""))</f>
        <v/>
      </c>
      <c r="CF55" s="135" t="str">
        <f>IF(CJ55="","",IF(ISERROR(MID(CJ55,FIND("male,",CJ55)+6,(FIND(")",CJ55)-(FIND("male,",CJ55)+6))))=TRUE,"missing/error",MID(CJ55,FIND("male,",CJ55)+6,(FIND(")",CJ55)-(FIND("male,",CJ55)+6)))))</f>
        <v/>
      </c>
      <c r="CG55" s="136" t="str">
        <f>IF(CC55="","",(MID(CC55,(SEARCH("^^",SUBSTITUTE(CC55," ","^^",LEN(CC55)-LEN(SUBSTITUTE(CC55," ","")))))+1,99)&amp;"_"&amp;LEFT(CC55,FIND(" ",CC55)-1)&amp;"_"&amp;CD55))</f>
        <v/>
      </c>
      <c r="CH55" s="76"/>
      <c r="CI55" s="127"/>
      <c r="CJ55" s="127"/>
      <c r="CK55" s="128" t="str">
        <f>IF(CO55="","",CK$3)</f>
        <v/>
      </c>
      <c r="CL55" s="129" t="str">
        <f>IF(CO55="","",CK$1)</f>
        <v/>
      </c>
      <c r="CM55" s="130" t="str">
        <f>IF(CO55="","",CK$2)</f>
        <v/>
      </c>
      <c r="CN55" s="130" t="str">
        <f>IF(CO55="","",CK$3)</f>
        <v/>
      </c>
      <c r="CO55" s="132" t="str">
        <f>IF(CV55="","",IF(ISNUMBER(SEARCH(":",CV55)),MID(CV55,FIND(":",CV55)+2,FIND("(",CV55)-FIND(":",CV55)-3),LEFT(CV55,FIND("(",CV55)-2)))</f>
        <v/>
      </c>
      <c r="CP55" s="133" t="str">
        <f>IF(CV55="","",MID(CV55,FIND("(",CV55)+1,4))</f>
        <v/>
      </c>
      <c r="CQ55" s="134" t="str">
        <f>IF(ISNUMBER(SEARCH("*female*",CV55)),"female",IF(ISNUMBER(SEARCH("*male*",CV55)),"male",""))</f>
        <v/>
      </c>
      <c r="CR55" s="135" t="str">
        <f>IF(CV55="","",IF(ISERROR(MID(CV55,FIND("male,",CV55)+6,(FIND(")",CV55)-(FIND("male,",CV55)+6))))=TRUE,"missing/error",MID(CV55,FIND("male,",CV55)+6,(FIND(")",CV55)-(FIND("male,",CV55)+6)))))</f>
        <v/>
      </c>
      <c r="CS55" s="136" t="str">
        <f>IF(CO55="","",(MID(CO55,(SEARCH("^^",SUBSTITUTE(CO55," ","^^",LEN(CO55)-LEN(SUBSTITUTE(CO55," ","")))))+1,99)&amp;"_"&amp;LEFT(CO55,FIND(" ",CO55)-1)&amp;"_"&amp;CP55))</f>
        <v/>
      </c>
      <c r="CT55" s="76"/>
      <c r="CU55" s="127"/>
      <c r="CV55" s="127"/>
      <c r="CW55" s="128" t="str">
        <f>IF(DA55="","",CW$3)</f>
        <v/>
      </c>
      <c r="CX55" s="129" t="str">
        <f>IF(DA55="","",CW$1)</f>
        <v/>
      </c>
      <c r="CY55" s="130" t="str">
        <f>IF(DA55="","",CW$2)</f>
        <v/>
      </c>
      <c r="CZ55" s="130" t="str">
        <f>IF(DA55="","",CW$3)</f>
        <v/>
      </c>
      <c r="DA55" s="132" t="str">
        <f>IF(DH55="","",IF(ISNUMBER(SEARCH(":",DH55)),MID(DH55,FIND(":",DH55)+2,FIND("(",DH55)-FIND(":",DH55)-3),LEFT(DH55,FIND("(",DH55)-2)))</f>
        <v/>
      </c>
      <c r="DB55" s="133" t="str">
        <f>IF(DH55="","",MID(DH55,FIND("(",DH55)+1,4))</f>
        <v/>
      </c>
      <c r="DC55" s="134" t="str">
        <f>IF(ISNUMBER(SEARCH("*female*",DH55)),"female",IF(ISNUMBER(SEARCH("*male*",DH55)),"male",""))</f>
        <v/>
      </c>
      <c r="DD55" s="135" t="str">
        <f>IF(DH55="","",IF(ISERROR(MID(DH55,FIND("male,",DH55)+6,(FIND(")",DH55)-(FIND("male,",DH55)+6))))=TRUE,"missing/error",MID(DH55,FIND("male,",DH55)+6,(FIND(")",DH55)-(FIND("male,",DH55)+6)))))</f>
        <v/>
      </c>
      <c r="DE55" s="136" t="str">
        <f>IF(DA55="","",(MID(DA55,(SEARCH("^^",SUBSTITUTE(DA55," ","^^",LEN(DA55)-LEN(SUBSTITUTE(DA55," ","")))))+1,99)&amp;"_"&amp;LEFT(DA55,FIND(" ",DA55)-1)&amp;"_"&amp;DB55))</f>
        <v/>
      </c>
      <c r="DF55" s="76"/>
      <c r="DG55" s="127"/>
      <c r="DH55" s="127"/>
      <c r="DI55" s="128" t="str">
        <f>IF(DM55="","",DI$3)</f>
        <v/>
      </c>
      <c r="DJ55" s="129" t="str">
        <f>IF(DM55="","",DI$1)</f>
        <v/>
      </c>
      <c r="DK55" s="130" t="str">
        <f>IF(DM55="","",DI$2)</f>
        <v/>
      </c>
      <c r="DL55" s="130" t="str">
        <f>IF(DM55="","",DI$3)</f>
        <v/>
      </c>
      <c r="DM55" s="132" t="str">
        <f>IF(DT55="","",IF(ISNUMBER(SEARCH(":",DT55)),MID(DT55,FIND(":",DT55)+2,FIND("(",DT55)-FIND(":",DT55)-3),LEFT(DT55,FIND("(",DT55)-2)))</f>
        <v/>
      </c>
      <c r="DN55" s="133" t="str">
        <f>IF(DT55="","",MID(DT55,FIND("(",DT55)+1,4))</f>
        <v/>
      </c>
      <c r="DO55" s="134" t="str">
        <f>IF(ISNUMBER(SEARCH("*female*",DT55)),"female",IF(ISNUMBER(SEARCH("*male*",DT55)),"male",""))</f>
        <v/>
      </c>
      <c r="DP55" s="135" t="str">
        <f>IF(DT55="","",IF(ISERROR(MID(DT55,FIND("male,",DT55)+6,(FIND(")",DT55)-(FIND("male,",DT55)+6))))=TRUE,"missing/error",MID(DT55,FIND("male,",DT55)+6,(FIND(")",DT55)-(FIND("male,",DT55)+6)))))</f>
        <v/>
      </c>
      <c r="DQ55" s="136" t="str">
        <f>IF(DM55="","",(MID(DM55,(SEARCH("^^",SUBSTITUTE(DM55," ","^^",LEN(DM55)-LEN(SUBSTITUTE(DM55," ","")))))+1,99)&amp;"_"&amp;LEFT(DM55,FIND(" ",DM55)-1)&amp;"_"&amp;DN55))</f>
        <v/>
      </c>
      <c r="DR55" s="76"/>
      <c r="DS55" s="127"/>
      <c r="DT55" s="127"/>
      <c r="DU55" s="128" t="str">
        <f>IF(DY55="","",DU$3)</f>
        <v/>
      </c>
      <c r="DV55" s="129" t="str">
        <f>IF(DY55="","",DU$1)</f>
        <v/>
      </c>
      <c r="DW55" s="130" t="str">
        <f>IF(DY55="","",DU$2)</f>
        <v/>
      </c>
      <c r="DX55" s="130" t="str">
        <f>IF(DY55="","",DU$3)</f>
        <v/>
      </c>
      <c r="DY55" s="132" t="str">
        <f>IF(EF55="","",IF(ISNUMBER(SEARCH(":",EF55)),MID(EF55,FIND(":",EF55)+2,FIND("(",EF55)-FIND(":",EF55)-3),LEFT(EF55,FIND("(",EF55)-2)))</f>
        <v/>
      </c>
      <c r="DZ55" s="133" t="str">
        <f>IF(EF55="","",MID(EF55,FIND("(",EF55)+1,4))</f>
        <v/>
      </c>
      <c r="EA55" s="134" t="str">
        <f>IF(ISNUMBER(SEARCH("*female*",EF55)),"female",IF(ISNUMBER(SEARCH("*male*",EF55)),"male",""))</f>
        <v/>
      </c>
      <c r="EB55" s="135" t="str">
        <f>IF(EF55="","",IF(ISERROR(MID(EF55,FIND("male,",EF55)+6,(FIND(")",EF55)-(FIND("male,",EF55)+6))))=TRUE,"missing/error",MID(EF55,FIND("male,",EF55)+6,(FIND(")",EF55)-(FIND("male,",EF55)+6)))))</f>
        <v/>
      </c>
      <c r="EC55" s="136" t="str">
        <f>IF(DY55="","",(MID(DY55,(SEARCH("^^",SUBSTITUTE(DY55," ","^^",LEN(DY55)-LEN(SUBSTITUTE(DY55," ","")))))+1,99)&amp;"_"&amp;LEFT(DY55,FIND(" ",DY55)-1)&amp;"_"&amp;DZ55))</f>
        <v/>
      </c>
      <c r="ED55" s="76"/>
      <c r="EE55" s="127"/>
      <c r="EF55" s="127"/>
      <c r="EG55" s="128" t="str">
        <f>IF(EK55="","",EG$3)</f>
        <v/>
      </c>
      <c r="EH55" s="129" t="str">
        <f>IF(EK55="","",EG$1)</f>
        <v/>
      </c>
      <c r="EI55" s="130" t="str">
        <f>IF(EK55="","",EG$2)</f>
        <v/>
      </c>
      <c r="EJ55" s="130" t="str">
        <f>IF(EK55="","",EG$3)</f>
        <v/>
      </c>
      <c r="EK55" s="132" t="str">
        <f>IF(ER55="","",IF(ISNUMBER(SEARCH(":",ER55)),MID(ER55,FIND(":",ER55)+2,FIND("(",ER55)-FIND(":",ER55)-3),LEFT(ER55,FIND("(",ER55)-2)))</f>
        <v/>
      </c>
      <c r="EL55" s="133" t="str">
        <f>IF(ER55="","",MID(ER55,FIND("(",ER55)+1,4))</f>
        <v/>
      </c>
      <c r="EM55" s="134" t="str">
        <f>IF(ISNUMBER(SEARCH("*female*",ER55)),"female",IF(ISNUMBER(SEARCH("*male*",ER55)),"male",""))</f>
        <v/>
      </c>
      <c r="EN55" s="135" t="str">
        <f>IF(ER55="","",IF(ISERROR(MID(ER55,FIND("male,",ER55)+6,(FIND(")",ER55)-(FIND("male,",ER55)+6))))=TRUE,"missing/error",MID(ER55,FIND("male,",ER55)+6,(FIND(")",ER55)-(FIND("male,",ER55)+6)))))</f>
        <v/>
      </c>
      <c r="EO55" s="136" t="str">
        <f>IF(EK55="","",(MID(EK55,(SEARCH("^^",SUBSTITUTE(EK55," ","^^",LEN(EK55)-LEN(SUBSTITUTE(EK55," ","")))))+1,99)&amp;"_"&amp;LEFT(EK55,FIND(" ",EK55)-1)&amp;"_"&amp;EL55))</f>
        <v/>
      </c>
      <c r="EP55" s="76"/>
      <c r="EQ55" s="127"/>
      <c r="ER55" s="127"/>
      <c r="ES55" s="128" t="str">
        <f>IF(EW55="","",ES$3)</f>
        <v/>
      </c>
      <c r="ET55" s="129" t="str">
        <f>IF(EW55="","",ES$1)</f>
        <v/>
      </c>
      <c r="EU55" s="130" t="str">
        <f>IF(EW55="","",ES$2)</f>
        <v/>
      </c>
      <c r="EV55" s="130" t="str">
        <f>IF(EW55="","",ES$3)</f>
        <v/>
      </c>
      <c r="EW55" s="132" t="str">
        <f>IF(FD55="","",IF(ISNUMBER(SEARCH(":",FD55)),MID(FD55,FIND(":",FD55)+2,FIND("(",FD55)-FIND(":",FD55)-3),LEFT(FD55,FIND("(",FD55)-2)))</f>
        <v/>
      </c>
      <c r="EX55" s="133" t="str">
        <f>IF(FD55="","",MID(FD55,FIND("(",FD55)+1,4))</f>
        <v/>
      </c>
      <c r="EY55" s="134" t="str">
        <f>IF(ISNUMBER(SEARCH("*female*",FD55)),"female",IF(ISNUMBER(SEARCH("*male*",FD55)),"male",""))</f>
        <v/>
      </c>
      <c r="EZ55" s="135" t="str">
        <f>IF(FD55="","",IF(ISERROR(MID(FD55,FIND("male,",FD55)+6,(FIND(")",FD55)-(FIND("male,",FD55)+6))))=TRUE,"missing/error",MID(FD55,FIND("male,",FD55)+6,(FIND(")",FD55)-(FIND("male,",FD55)+6)))))</f>
        <v/>
      </c>
      <c r="FA55" s="136" t="str">
        <f>IF(EW55="","",(MID(EW55,(SEARCH("^^",SUBSTITUTE(EW55," ","^^",LEN(EW55)-LEN(SUBSTITUTE(EW55," ","")))))+1,99)&amp;"_"&amp;LEFT(EW55,FIND(" ",EW55)-1)&amp;"_"&amp;EX55))</f>
        <v/>
      </c>
      <c r="FB55" s="76"/>
      <c r="FC55" s="127"/>
      <c r="FD55" s="127"/>
      <c r="FE55" s="128" t="str">
        <f>IF(FI55="","",FE$3)</f>
        <v/>
      </c>
      <c r="FF55" s="129" t="str">
        <f>IF(FI55="","",FE$1)</f>
        <v/>
      </c>
      <c r="FG55" s="130" t="str">
        <f>IF(FI55="","",FE$2)</f>
        <v/>
      </c>
      <c r="FH55" s="130" t="str">
        <f>IF(FI55="","",FE$3)</f>
        <v/>
      </c>
      <c r="FI55" s="132" t="str">
        <f>IF(FP55="","",IF(ISNUMBER(SEARCH(":",FP55)),MID(FP55,FIND(":",FP55)+2,FIND("(",FP55)-FIND(":",FP55)-3),LEFT(FP55,FIND("(",FP55)-2)))</f>
        <v/>
      </c>
      <c r="FJ55" s="133" t="str">
        <f>IF(FP55="","",MID(FP55,FIND("(",FP55)+1,4))</f>
        <v/>
      </c>
      <c r="FK55" s="134" t="str">
        <f>IF(ISNUMBER(SEARCH("*female*",FP55)),"female",IF(ISNUMBER(SEARCH("*male*",FP55)),"male",""))</f>
        <v/>
      </c>
      <c r="FL55" s="135" t="str">
        <f>IF(FP55="","",IF(ISERROR(MID(FP55,FIND("male,",FP55)+6,(FIND(")",FP55)-(FIND("male,",FP55)+6))))=TRUE,"missing/error",MID(FP55,FIND("male,",FP55)+6,(FIND(")",FP55)-(FIND("male,",FP55)+6)))))</f>
        <v/>
      </c>
      <c r="FM55" s="136" t="str">
        <f>IF(FI55="","",(MID(FI55,(SEARCH("^^",SUBSTITUTE(FI55," ","^^",LEN(FI55)-LEN(SUBSTITUTE(FI55," ","")))))+1,99)&amp;"_"&amp;LEFT(FI55,FIND(" ",FI55)-1)&amp;"_"&amp;FJ55))</f>
        <v/>
      </c>
      <c r="FN55" s="76"/>
      <c r="FO55" s="127"/>
      <c r="FP55" s="127"/>
      <c r="FQ55" s="128" t="str">
        <f>IF(FU55="","",#REF!)</f>
        <v/>
      </c>
      <c r="FR55" s="129" t="str">
        <f>IF(FU55="","",FQ$1)</f>
        <v/>
      </c>
      <c r="FS55" s="130" t="str">
        <f>IF(FU55="","",FQ$2)</f>
        <v/>
      </c>
      <c r="FT55" s="130" t="str">
        <f>IF(FU55="","",FQ$3)</f>
        <v/>
      </c>
      <c r="FU55" s="132" t="str">
        <f>IF(GB55="","",IF(ISNUMBER(SEARCH(":",GB55)),MID(GB55,FIND(":",GB55)+2,FIND("(",GB55)-FIND(":",GB55)-3),LEFT(GB55,FIND("(",GB55)-2)))</f>
        <v/>
      </c>
      <c r="FV55" s="133" t="str">
        <f>IF(GB55="","",MID(GB55,FIND("(",GB55)+1,4))</f>
        <v/>
      </c>
      <c r="FW55" s="134" t="str">
        <f>IF(ISNUMBER(SEARCH("*female*",GB55)),"female",IF(ISNUMBER(SEARCH("*male*",GB55)),"male",""))</f>
        <v/>
      </c>
      <c r="FX55" s="135" t="str">
        <f>IF(GB55="","",IF(ISERROR(MID(GB55,FIND("male,",GB55)+6,(FIND(")",GB55)-(FIND("male,",GB55)+6))))=TRUE,"missing/error",MID(GB55,FIND("male,",GB55)+6,(FIND(")",GB55)-(FIND("male,",GB55)+6)))))</f>
        <v/>
      </c>
      <c r="FY55" s="136" t="str">
        <f>IF(FU55="","",(MID(FU55,(SEARCH("^^",SUBSTITUTE(FU55," ","^^",LEN(FU55)-LEN(SUBSTITUTE(FU55," ","")))))+1,99)&amp;"_"&amp;LEFT(FU55,FIND(" ",FU55)-1)&amp;"_"&amp;FV55))</f>
        <v/>
      </c>
      <c r="FZ55" s="76"/>
      <c r="GA55" s="127"/>
      <c r="GB55" s="127"/>
      <c r="GC55" s="128" t="str">
        <f>IF(GG55="","",GC$3)</f>
        <v/>
      </c>
      <c r="GD55" s="129" t="str">
        <f>IF(GG55="","",GC$1)</f>
        <v/>
      </c>
      <c r="GE55" s="130" t="str">
        <f>IF(GG55="","",GC$2)</f>
        <v/>
      </c>
      <c r="GF55" s="130" t="str">
        <f>IF(GG55="","",GC$3)</f>
        <v/>
      </c>
      <c r="GG55" s="132" t="str">
        <f>IF(GN55="","",IF(ISNUMBER(SEARCH(":",GN55)),MID(GN55,FIND(":",GN55)+2,FIND("(",GN55)-FIND(":",GN55)-3),LEFT(GN55,FIND("(",GN55)-2)))</f>
        <v/>
      </c>
      <c r="GH55" s="133" t="str">
        <f>IF(GN55="","",MID(GN55,FIND("(",GN55)+1,4))</f>
        <v/>
      </c>
      <c r="GI55" s="134" t="str">
        <f>IF(ISNUMBER(SEARCH("*female*",GN55)),"female",IF(ISNUMBER(SEARCH("*male*",GN55)),"male",""))</f>
        <v/>
      </c>
      <c r="GJ55" s="135" t="str">
        <f>IF(GN55="","",IF(ISERROR(MID(GN55,FIND("male,",GN55)+6,(FIND(")",GN55)-(FIND("male,",GN55)+6))))=TRUE,"missing/error",MID(GN55,FIND("male,",GN55)+6,(FIND(")",GN55)-(FIND("male,",GN55)+6)))))</f>
        <v/>
      </c>
      <c r="GK55" s="136" t="str">
        <f>IF(GG55="","",(MID(GG55,(SEARCH("^^",SUBSTITUTE(GG55," ","^^",LEN(GG55)-LEN(SUBSTITUTE(GG55," ","")))))+1,99)&amp;"_"&amp;LEFT(GG55,FIND(" ",GG55)-1)&amp;"_"&amp;GH55))</f>
        <v/>
      </c>
      <c r="GL55" s="76"/>
      <c r="GM55" s="127"/>
      <c r="GN55" s="127" t="s">
        <v>287</v>
      </c>
      <c r="GO55" s="128" t="str">
        <f>IF(GS55="","",GO$3)</f>
        <v/>
      </c>
      <c r="GP55" s="129" t="str">
        <f>IF(GS55="","",GO$1)</f>
        <v/>
      </c>
      <c r="GQ55" s="130" t="str">
        <f>IF(GS55="","",GO$2)</f>
        <v/>
      </c>
      <c r="GR55" s="130" t="str">
        <f>IF(GS55="","",GO$3)</f>
        <v/>
      </c>
      <c r="GS55" s="132" t="str">
        <f>IF(GZ55="","",IF(ISNUMBER(SEARCH(":",GZ55)),MID(GZ55,FIND(":",GZ55)+2,FIND("(",GZ55)-FIND(":",GZ55)-3),LEFT(GZ55,FIND("(",GZ55)-2)))</f>
        <v/>
      </c>
      <c r="GT55" s="133" t="str">
        <f>IF(GZ55="","",MID(GZ55,FIND("(",GZ55)+1,4))</f>
        <v/>
      </c>
      <c r="GU55" s="134" t="str">
        <f>IF(ISNUMBER(SEARCH("*female*",GZ55)),"female",IF(ISNUMBER(SEARCH("*male*",GZ55)),"male",""))</f>
        <v/>
      </c>
      <c r="GV55" s="135" t="str">
        <f>IF(GZ55="","",IF(ISERROR(MID(GZ55,FIND("male,",GZ55)+6,(FIND(")",GZ55)-(FIND("male,",GZ55)+6))))=TRUE,"missing/error",MID(GZ55,FIND("male,",GZ55)+6,(FIND(")",GZ55)-(FIND("male,",GZ55)+6)))))</f>
        <v/>
      </c>
      <c r="GW55" s="136" t="str">
        <f>IF(GS55="","",(MID(GS55,(SEARCH("^^",SUBSTITUTE(GS55," ","^^",LEN(GS55)-LEN(SUBSTITUTE(GS55," ","")))))+1,99)&amp;"_"&amp;LEFT(GS55,FIND(" ",GS55)-1)&amp;"_"&amp;GT55))</f>
        <v/>
      </c>
      <c r="GX55" s="76"/>
      <c r="GY55" s="127"/>
      <c r="GZ55" s="127"/>
      <c r="HA55" s="128" t="str">
        <f>IF(HE55="","",HA$3)</f>
        <v/>
      </c>
      <c r="HB55" s="129" t="str">
        <f>IF(HE55="","",HA$1)</f>
        <v/>
      </c>
      <c r="HC55" s="130" t="str">
        <f>IF(HE55="","",HA$2)</f>
        <v/>
      </c>
      <c r="HD55" s="130" t="str">
        <f>IF(HE55="","",HA$3)</f>
        <v/>
      </c>
      <c r="HE55" s="132" t="str">
        <f>IF(HL55="","",IF(ISNUMBER(SEARCH(":",HL55)),MID(HL55,FIND(":",HL55)+2,FIND("(",HL55)-FIND(":",HL55)-3),LEFT(HL55,FIND("(",HL55)-2)))</f>
        <v/>
      </c>
      <c r="HF55" s="133" t="str">
        <f>IF(HL55="","",MID(HL55,FIND("(",HL55)+1,4))</f>
        <v/>
      </c>
      <c r="HG55" s="134" t="str">
        <f>IF(ISNUMBER(SEARCH("*female*",HL55)),"female",IF(ISNUMBER(SEARCH("*male*",HL55)),"male",""))</f>
        <v/>
      </c>
      <c r="HH55" s="135" t="str">
        <f>IF(HL55="","",IF(ISERROR(MID(HL55,FIND("male,",HL55)+6,(FIND(")",HL55)-(FIND("male,",HL55)+6))))=TRUE,"missing/error",MID(HL55,FIND("male,",HL55)+6,(FIND(")",HL55)-(FIND("male,",HL55)+6)))))</f>
        <v/>
      </c>
      <c r="HI55" s="136" t="str">
        <f>IF(HE55="","",(MID(HE55,(SEARCH("^^",SUBSTITUTE(HE55," ","^^",LEN(HE55)-LEN(SUBSTITUTE(HE55," ","")))))+1,99)&amp;"_"&amp;LEFT(HE55,FIND(" ",HE55)-1)&amp;"_"&amp;HF55))</f>
        <v/>
      </c>
      <c r="HJ55" s="76"/>
      <c r="HK55" s="127"/>
      <c r="HL55" s="127" t="s">
        <v>287</v>
      </c>
      <c r="HM55" s="128" t="str">
        <f>IF(HQ55="","",HM$3)</f>
        <v/>
      </c>
      <c r="HN55" s="129" t="str">
        <f>IF(HQ55="","",HM$1)</f>
        <v/>
      </c>
      <c r="HO55" s="130" t="str">
        <f>IF(HQ55="","",HM$2)</f>
        <v/>
      </c>
      <c r="HP55" s="130" t="str">
        <f>IF(HQ55="","",HM$3)</f>
        <v/>
      </c>
      <c r="HQ55" s="132" t="str">
        <f>IF(HX55="","",IF(ISNUMBER(SEARCH(":",HX55)),MID(HX55,FIND(":",HX55)+2,FIND("(",HX55)-FIND(":",HX55)-3),LEFT(HX55,FIND("(",HX55)-2)))</f>
        <v/>
      </c>
      <c r="HR55" s="133" t="str">
        <f>IF(HX55="","",MID(HX55,FIND("(",HX55)+1,4))</f>
        <v/>
      </c>
      <c r="HS55" s="134" t="str">
        <f>IF(ISNUMBER(SEARCH("*female*",HX55)),"female",IF(ISNUMBER(SEARCH("*male*",HX55)),"male",""))</f>
        <v/>
      </c>
      <c r="HT55" s="135" t="str">
        <f>IF(HX55="","",IF(ISERROR(MID(HX55,FIND("male,",HX55)+6,(FIND(")",HX55)-(FIND("male,",HX55)+6))))=TRUE,"missing/error",MID(HX55,FIND("male,",HX55)+6,(FIND(")",HX55)-(FIND("male,",HX55)+6)))))</f>
        <v/>
      </c>
      <c r="HU55" s="136" t="str">
        <f>IF(HQ55="","",(MID(HQ55,(SEARCH("^^",SUBSTITUTE(HQ55," ","^^",LEN(HQ55)-LEN(SUBSTITUTE(HQ55," ","")))))+1,99)&amp;"_"&amp;LEFT(HQ55,FIND(" ",HQ55)-1)&amp;"_"&amp;HR55))</f>
        <v/>
      </c>
      <c r="HV55" s="76"/>
      <c r="HW55" s="127"/>
      <c r="HX55" s="127"/>
      <c r="HY55" s="128" t="str">
        <f>IF(IC55="","",HY$3)</f>
        <v/>
      </c>
      <c r="HZ55" s="129" t="str">
        <f>IF(IC55="","",HY$1)</f>
        <v/>
      </c>
      <c r="IA55" s="130" t="str">
        <f>IF(IC55="","",HY$2)</f>
        <v/>
      </c>
      <c r="IB55" s="130" t="str">
        <f>IF(IC55="","",HY$3)</f>
        <v/>
      </c>
      <c r="IC55" s="132" t="str">
        <f>IF(IJ55="","",IF(ISNUMBER(SEARCH(":",IJ55)),MID(IJ55,FIND(":",IJ55)+2,FIND("(",IJ55)-FIND(":",IJ55)-3),LEFT(IJ55,FIND("(",IJ55)-2)))</f>
        <v/>
      </c>
      <c r="ID55" s="133" t="str">
        <f>IF(IJ55="","",MID(IJ55,FIND("(",IJ55)+1,4))</f>
        <v/>
      </c>
      <c r="IE55" s="134" t="str">
        <f>IF(ISNUMBER(SEARCH("*female*",IJ55)),"female",IF(ISNUMBER(SEARCH("*male*",IJ55)),"male",""))</f>
        <v/>
      </c>
      <c r="IF55" s="135" t="str">
        <f>IF(IJ55="","",IF(ISERROR(MID(IJ55,FIND("male,",IJ55)+6,(FIND(")",IJ55)-(FIND("male,",IJ55)+6))))=TRUE,"missing/error",MID(IJ55,FIND("male,",IJ55)+6,(FIND(")",IJ55)-(FIND("male,",IJ55)+6)))))</f>
        <v/>
      </c>
      <c r="IG55" s="136" t="str">
        <f>IF(IC55="","",(MID(IC55,(SEARCH("^^",SUBSTITUTE(IC55," ","^^",LEN(IC55)-LEN(SUBSTITUTE(IC55," ","")))))+1,99)&amp;"_"&amp;LEFT(IC55,FIND(" ",IC55)-1)&amp;"_"&amp;ID55))</f>
        <v/>
      </c>
      <c r="IH55" s="76"/>
      <c r="II55" s="127"/>
      <c r="IJ55" s="127"/>
      <c r="IK55" s="128" t="str">
        <f>IF(IO55="","",IK$3)</f>
        <v/>
      </c>
      <c r="IL55" s="129" t="str">
        <f>IF(IO55="","",IK$1)</f>
        <v/>
      </c>
      <c r="IM55" s="130" t="str">
        <f>IF(IO55="","",IK$2)</f>
        <v/>
      </c>
      <c r="IN55" s="130" t="str">
        <f>IF(IO55="","",IK$3)</f>
        <v/>
      </c>
      <c r="IO55" s="132" t="str">
        <f>IF(IV55="","",IF(ISNUMBER(SEARCH(":",IV55)),MID(IV55,FIND(":",IV55)+2,FIND("(",IV55)-FIND(":",IV55)-3),LEFT(IV55,FIND("(",IV55)-2)))</f>
        <v/>
      </c>
      <c r="IP55" s="133" t="str">
        <f>IF(IV55="","",MID(IV55,FIND("(",IV55)+1,4))</f>
        <v/>
      </c>
      <c r="IQ55" s="134" t="str">
        <f>IF(ISNUMBER(SEARCH("*female*",IV55)),"female",IF(ISNUMBER(SEARCH("*male*",IV55)),"male",""))</f>
        <v/>
      </c>
      <c r="IR55" s="135" t="str">
        <f>IF(IV55="","",IF(ISERROR(MID(IV55,FIND("male,",IV55)+6,(FIND(")",IV55)-(FIND("male,",IV55)+6))))=TRUE,"missing/error",MID(IV55,FIND("male,",IV55)+6,(FIND(")",IV55)-(FIND("male,",IV55)+6)))))</f>
        <v/>
      </c>
      <c r="IS55" s="136" t="str">
        <f>IF(IO55="","",(MID(IO55,(SEARCH("^^",SUBSTITUTE(IO55," ","^^",LEN(IO55)-LEN(SUBSTITUTE(IO55," ","")))))+1,99)&amp;"_"&amp;LEFT(IO55,FIND(" ",IO55)-1)&amp;"_"&amp;IP55))</f>
        <v/>
      </c>
      <c r="IT55" s="76"/>
      <c r="IU55" s="127"/>
      <c r="IV55" s="127"/>
      <c r="IW55" s="128" t="str">
        <f>IF(JA55="","",IW$3)</f>
        <v/>
      </c>
      <c r="IX55" s="129" t="str">
        <f>IF(JA55="","",IW$1)</f>
        <v/>
      </c>
      <c r="IY55" s="130" t="str">
        <f>IF(JA55="","",IW$2)</f>
        <v/>
      </c>
      <c r="IZ55" s="130" t="str">
        <f>IF(JA55="","",IW$3)</f>
        <v/>
      </c>
      <c r="JA55" s="132" t="str">
        <f>IF(JH55="","",IF(ISNUMBER(SEARCH(":",JH55)),MID(JH55,FIND(":",JH55)+2,FIND("(",JH55)-FIND(":",JH55)-3),LEFT(JH55,FIND("(",JH55)-2)))</f>
        <v/>
      </c>
      <c r="JB55" s="133" t="str">
        <f>IF(JH55="","",MID(JH55,FIND("(",JH55)+1,4))</f>
        <v/>
      </c>
      <c r="JC55" s="134" t="str">
        <f>IF(ISNUMBER(SEARCH("*female*",JH55)),"female",IF(ISNUMBER(SEARCH("*male*",JH55)),"male",""))</f>
        <v/>
      </c>
      <c r="JD55" s="135" t="str">
        <f>IF(JH55="","",IF(ISERROR(MID(JH55,FIND("male,",JH55)+6,(FIND(")",JH55)-(FIND("male,",JH55)+6))))=TRUE,"missing/error",MID(JH55,FIND("male,",JH55)+6,(FIND(")",JH55)-(FIND("male,",JH55)+6)))))</f>
        <v/>
      </c>
      <c r="JE55" s="136" t="str">
        <f>IF(JA55="","",(MID(JA55,(SEARCH("^^",SUBSTITUTE(JA55," ","^^",LEN(JA55)-LEN(SUBSTITUTE(JA55," ","")))))+1,99)&amp;"_"&amp;LEFT(JA55,FIND(" ",JA55)-1)&amp;"_"&amp;JB55))</f>
        <v/>
      </c>
      <c r="JF55" s="76"/>
      <c r="JG55" s="127"/>
      <c r="JH55" s="127"/>
      <c r="JI55" s="128" t="str">
        <f>IF(JM55="","",JI$3)</f>
        <v/>
      </c>
      <c r="JJ55" s="129" t="str">
        <f>IF(JM55="","",JI$1)</f>
        <v/>
      </c>
      <c r="JK55" s="130" t="str">
        <f>IF(JM55="","",JI$2)</f>
        <v/>
      </c>
      <c r="JL55" s="130" t="str">
        <f>IF(JM55="","",JI$3)</f>
        <v/>
      </c>
      <c r="JM55" s="132" t="str">
        <f>IF(JT55="","",IF(ISNUMBER(SEARCH(":",JT55)),MID(JT55,FIND(":",JT55)+2,FIND("(",JT55)-FIND(":",JT55)-3),LEFT(JT55,FIND("(",JT55)-2)))</f>
        <v/>
      </c>
      <c r="JN55" s="133" t="str">
        <f>IF(JT55="","",MID(JT55,FIND("(",JT55)+1,4))</f>
        <v/>
      </c>
      <c r="JO55" s="134" t="str">
        <f>IF(ISNUMBER(SEARCH("*female*",JT55)),"female",IF(ISNUMBER(SEARCH("*male*",JT55)),"male",""))</f>
        <v/>
      </c>
      <c r="JP55" s="135" t="str">
        <f>IF(JT55="","",IF(ISERROR(MID(JT55,FIND("male,",JT55)+6,(FIND(")",JT55)-(FIND("male,",JT55)+6))))=TRUE,"missing/error",MID(JT55,FIND("male,",JT55)+6,(FIND(")",JT55)-(FIND("male,",JT55)+6)))))</f>
        <v/>
      </c>
      <c r="JQ55" s="136" t="str">
        <f>IF(JM55="","",(MID(JM55,(SEARCH("^^",SUBSTITUTE(JM55," ","^^",LEN(JM55)-LEN(SUBSTITUTE(JM55," ","")))))+1,99)&amp;"_"&amp;LEFT(JM55,FIND(" ",JM55)-1)&amp;"_"&amp;JN55))</f>
        <v/>
      </c>
      <c r="JR55" s="76"/>
      <c r="JS55" s="127"/>
      <c r="JT55" s="127"/>
      <c r="JU55" s="128" t="str">
        <f>IF(JY55="","",JU$3)</f>
        <v/>
      </c>
      <c r="JV55" s="129" t="str">
        <f>IF(JY55="","",JU$1)</f>
        <v/>
      </c>
      <c r="JW55" s="130" t="str">
        <f>IF(JY55="","",JU$2)</f>
        <v/>
      </c>
      <c r="JX55" s="130" t="str">
        <f>IF(JY55="","",JU$3)</f>
        <v/>
      </c>
      <c r="JY55" s="132" t="str">
        <f>IF(KF55="","",IF(ISNUMBER(SEARCH(":",KF55)),MID(KF55,FIND(":",KF55)+2,FIND("(",KF55)-FIND(":",KF55)-3),LEFT(KF55,FIND("(",KF55)-2)))</f>
        <v/>
      </c>
      <c r="JZ55" s="133" t="str">
        <f>IF(KF55="","",MID(KF55,FIND("(",KF55)+1,4))</f>
        <v/>
      </c>
      <c r="KA55" s="134" t="str">
        <f>IF(ISNUMBER(SEARCH("*female*",KF55)),"female",IF(ISNUMBER(SEARCH("*male*",KF55)),"male",""))</f>
        <v/>
      </c>
      <c r="KB55" s="135" t="str">
        <f>IF(KF55="","",IF(ISERROR(MID(KF55,FIND("male,",KF55)+6,(FIND(")",KF55)-(FIND("male,",KF55)+6))))=TRUE,"missing/error",MID(KF55,FIND("male,",KF55)+6,(FIND(")",KF55)-(FIND("male,",KF55)+6)))))</f>
        <v/>
      </c>
      <c r="KC55" s="136" t="str">
        <f>IF(JY55="","",(MID(JY55,(SEARCH("^^",SUBSTITUTE(JY55," ","^^",LEN(JY55)-LEN(SUBSTITUTE(JY55," ","")))))+1,99)&amp;"_"&amp;LEFT(JY55,FIND(" ",JY55)-1)&amp;"_"&amp;JZ55))</f>
        <v/>
      </c>
      <c r="KD55" s="76"/>
      <c r="KE55" s="127"/>
      <c r="KF55" s="127"/>
    </row>
    <row r="56" spans="1:292" ht="13.5" customHeight="1">
      <c r="A56" s="84"/>
      <c r="B56" s="127" t="s">
        <v>677</v>
      </c>
      <c r="C56" s="76" t="s">
        <v>678</v>
      </c>
      <c r="D56" s="219" t="s">
        <v>732</v>
      </c>
      <c r="E56" s="128">
        <f>IF(I56="","",E$3)</f>
        <v>41814</v>
      </c>
      <c r="F56" s="129" t="str">
        <f>IF(I56="","",E$1)</f>
        <v>Katainen I</v>
      </c>
      <c r="G56" s="130">
        <f>IF(I56="","",E$2)</f>
        <v>40716</v>
      </c>
      <c r="H56" s="130">
        <f>IF(I56="","",E$3)</f>
        <v>41814</v>
      </c>
      <c r="I56" s="132" t="str">
        <f>IF(P56="","",IF(ISNUMBER(SEARCH(":",P56)),MID(P56,FIND(":",P56)+2,FIND("(",P56)-FIND(":",P56)-3),LEFT(P56,FIND("(",P56)-2)))</f>
        <v>Maria Guzenina-Richardson</v>
      </c>
      <c r="J56" s="133" t="str">
        <f>IF(P56="","",MID(P56,FIND("(",P56)+1,4))</f>
        <v>1969</v>
      </c>
      <c r="K56" s="134" t="str">
        <f>IF(ISNUMBER(SEARCH("*female*",P56)),"female",IF(ISNUMBER(SEARCH("*male*",P56)),"male",""))</f>
        <v>female</v>
      </c>
      <c r="L56" s="135" t="str">
        <f>IF(P56="","",IF(ISERROR(MID(P56,FIND("male,",P56)+6,(FIND(")",P56)-(FIND("male,",P56)+6))))=TRUE,"missing/error",MID(P56,FIND("male,",P56)+6,(FIND(")",P56)-(FIND("male,",P56)+6)))))</f>
        <v>fi_sdp01</v>
      </c>
      <c r="M56" s="136" t="str">
        <f>IF(I56="","",(MID(I56,(SEARCH("^^",SUBSTITUTE(I56," ","^^",LEN(I56)-LEN(SUBSTITUTE(I56," ","")))))+1,99)&amp;"_"&amp;LEFT(I56,FIND(" ",I56)-1)&amp;"_"&amp;J56))</f>
        <v>Guzenina-Richardson_Maria_1969</v>
      </c>
      <c r="O56" s="127"/>
      <c r="P56" s="219" t="s">
        <v>749</v>
      </c>
      <c r="Q56" s="128">
        <f>IF(U56="","",Q$3)</f>
        <v>42153</v>
      </c>
      <c r="R56" s="129" t="str">
        <f>IF(U56="","",Q$1)</f>
        <v>Stubb I</v>
      </c>
      <c r="S56" s="130">
        <f>IF(U56="","",Q$2)</f>
        <v>41814</v>
      </c>
      <c r="T56" s="130">
        <f>IF(U56="","",Q$3)</f>
        <v>42153</v>
      </c>
      <c r="U56" s="132" t="str">
        <f>IF(AB56="","",IF(ISNUMBER(SEARCH(":",AB56)),MID(AB56,FIND(":",AB56)+2,FIND("(",AB56)-FIND(":",AB56)-3),LEFT(AB56,FIND("(",AB56)-2)))</f>
        <v>Susanna Huovinen</v>
      </c>
      <c r="V56" s="133" t="str">
        <f>IF(AB56="","",MID(AB56,FIND("(",AB56)+1,4))</f>
        <v>1972</v>
      </c>
      <c r="W56" s="134" t="str">
        <f>IF(ISNUMBER(SEARCH("*female*",AB56)),"female",IF(ISNUMBER(SEARCH("*male*",AB56)),"male",""))</f>
        <v>female</v>
      </c>
      <c r="X56" s="135" t="s">
        <v>289</v>
      </c>
      <c r="Y56" s="136" t="str">
        <f>IF(U56="","",(MID(U56,(SEARCH("^^",SUBSTITUTE(U56," ","^^",LEN(U56)-LEN(SUBSTITUTE(U56," ","")))))+1,99)&amp;"_"&amp;LEFT(U56,FIND(" ",U56)-1)&amp;"_"&amp;V56))</f>
        <v>Huovinen_Susanna_1972</v>
      </c>
      <c r="AA56" s="127"/>
      <c r="AB56" s="127" t="s">
        <v>888</v>
      </c>
      <c r="AC56" s="128" t="str">
        <f>IF(AG56="","",AC$3)</f>
        <v/>
      </c>
      <c r="AD56" s="129" t="str">
        <f>IF(AG56="","",AC$1)</f>
        <v/>
      </c>
      <c r="AE56" s="130" t="str">
        <f>IF(AG56="","",AC$2)</f>
        <v/>
      </c>
      <c r="AF56" s="130" t="str">
        <f>IF(AG56="","",AC$3)</f>
        <v/>
      </c>
      <c r="AG56" s="132" t="str">
        <f>IF(AN56="","",IF(ISNUMBER(SEARCH(":",AN56)),MID(AN56,FIND(":",AN56)+2,FIND("(",AN56)-FIND(":",AN56)-3),LEFT(AN56,FIND("(",AN56)-2)))</f>
        <v/>
      </c>
      <c r="AH56" s="133" t="str">
        <f>IF(AN56="","",MID(AN56,FIND("(",AN56)+1,4))</f>
        <v/>
      </c>
      <c r="AI56" s="134" t="str">
        <f>IF(ISNUMBER(SEARCH("*female*",AN56)),"female",IF(ISNUMBER(SEARCH("*male*",AN56)),"male",""))</f>
        <v/>
      </c>
      <c r="AJ56" s="135" t="str">
        <f>IF(AN56="","",IF(ISERROR(MID(AN56,FIND("male,",AN56)+6,(FIND(")",AN56)-(FIND("male,",AN56)+6))))=TRUE,"missing/error",MID(AN56,FIND("male,",AN56)+6,(FIND(")",AN56)-(FIND("male,",AN56)+6)))))</f>
        <v/>
      </c>
      <c r="AK56" s="136" t="str">
        <f>IF(AG56="","",(MID(AG56,(SEARCH("^^",SUBSTITUTE(AG56," ","^^",LEN(AG56)-LEN(SUBSTITUTE(AG56," ","")))))+1,99)&amp;"_"&amp;LEFT(AG56,FIND(" ",AG56)-1)&amp;"_"&amp;AH56))</f>
        <v/>
      </c>
      <c r="AM56" s="127"/>
      <c r="AN56" s="127"/>
      <c r="AO56" s="128" t="str">
        <f>IF(AS56="","",AO$3)</f>
        <v/>
      </c>
      <c r="AP56" s="129" t="str">
        <f>IF(AS56="","",AO$1)</f>
        <v/>
      </c>
      <c r="AQ56" s="130" t="str">
        <f>IF(AS56="","",AO$2)</f>
        <v/>
      </c>
      <c r="AR56" s="130" t="str">
        <f>IF(AS56="","",AO$3)</f>
        <v/>
      </c>
      <c r="AS56" s="132" t="str">
        <f>IF(AZ56="","",IF(ISNUMBER(SEARCH(":",AZ56)),MID(AZ56,FIND(":",AZ56)+2,FIND("(",AZ56)-FIND(":",AZ56)-3),LEFT(AZ56,FIND("(",AZ56)-2)))</f>
        <v/>
      </c>
      <c r="AT56" s="133" t="str">
        <f>IF(AZ56="","",MID(AZ56,FIND("(",AZ56)+1,4))</f>
        <v/>
      </c>
      <c r="AU56" s="134" t="str">
        <f>IF(ISNUMBER(SEARCH("*female*",AZ56)),"female",IF(ISNUMBER(SEARCH("*male*",AZ56)),"male",""))</f>
        <v/>
      </c>
      <c r="AV56" s="135" t="str">
        <f>IF(AZ56="","",IF(ISERROR(MID(AZ56,FIND("male,",AZ56)+6,(FIND(")",AZ56)-(FIND("male,",AZ56)+6))))=TRUE,"missing/error",MID(AZ56,FIND("male,",AZ56)+6,(FIND(")",AZ56)-(FIND("male,",AZ56)+6)))))</f>
        <v/>
      </c>
      <c r="AW56" s="136" t="str">
        <f>IF(AS56="","",(MID(AS56,(SEARCH("^^",SUBSTITUTE(AS56," ","^^",LEN(AS56)-LEN(SUBSTITUTE(AS56," ","")))))+1,99)&amp;"_"&amp;LEFT(AS56,FIND(" ",AS56)-1)&amp;"_"&amp;AT56))</f>
        <v/>
      </c>
      <c r="AX56" s="76"/>
      <c r="AY56" s="127"/>
      <c r="AZ56" s="127"/>
      <c r="BA56" s="128" t="str">
        <f>IF(BE56="","",BA$3)</f>
        <v/>
      </c>
      <c r="BB56" s="129" t="str">
        <f>IF(BE56="","",BA$1)</f>
        <v/>
      </c>
      <c r="BC56" s="130" t="str">
        <f>IF(BE56="","",BA$2)</f>
        <v/>
      </c>
      <c r="BD56" s="130" t="str">
        <f>IF(BE56="","",BA$3)</f>
        <v/>
      </c>
      <c r="BE56" s="132" t="str">
        <f>IF(BL56="","",IF(ISNUMBER(SEARCH(":",BL56)),MID(BL56,FIND(":",BL56)+2,FIND("(",BL56)-FIND(":",BL56)-3),LEFT(BL56,FIND("(",BL56)-2)))</f>
        <v/>
      </c>
      <c r="BF56" s="133" t="str">
        <f>IF(BL56="","",MID(BL56,FIND("(",BL56)+1,4))</f>
        <v/>
      </c>
      <c r="BG56" s="134" t="str">
        <f>IF(ISNUMBER(SEARCH("*female*",BL56)),"female",IF(ISNUMBER(SEARCH("*male*",BL56)),"male",""))</f>
        <v/>
      </c>
      <c r="BH56" s="135" t="str">
        <f>IF(BL56="","",IF(ISERROR(MID(BL56,FIND("male,",BL56)+6,(FIND(")",BL56)-(FIND("male,",BL56)+6))))=TRUE,"missing/error",MID(BL56,FIND("male,",BL56)+6,(FIND(")",BL56)-(FIND("male,",BL56)+6)))))</f>
        <v/>
      </c>
      <c r="BI56" s="136" t="str">
        <f>IF(BE56="","",(MID(BE56,(SEARCH("^^",SUBSTITUTE(BE56," ","^^",LEN(BE56)-LEN(SUBSTITUTE(BE56," ","")))))+1,99)&amp;"_"&amp;LEFT(BE56,FIND(" ",BE56)-1)&amp;"_"&amp;BF56))</f>
        <v/>
      </c>
      <c r="BJ56" s="76"/>
      <c r="BK56" s="127"/>
      <c r="BL56" s="127"/>
      <c r="BM56" s="128" t="str">
        <f>IF(BQ56="","",BM$3)</f>
        <v/>
      </c>
      <c r="BN56" s="129" t="str">
        <f>IF(BQ56="","",BM$1)</f>
        <v/>
      </c>
      <c r="BO56" s="130" t="str">
        <f>IF(BQ56="","",BM$2)</f>
        <v/>
      </c>
      <c r="BP56" s="130" t="str">
        <f>IF(BQ56="","",BM$3)</f>
        <v/>
      </c>
      <c r="BQ56" s="132" t="str">
        <f>IF(BX56="","",IF(ISNUMBER(SEARCH(":",BX56)),MID(BX56,FIND(":",BX56)+2,FIND("(",BX56)-FIND(":",BX56)-3),LEFT(BX56,FIND("(",BX56)-2)))</f>
        <v/>
      </c>
      <c r="BR56" s="133" t="str">
        <f>IF(BX56="","",MID(BX56,FIND("(",BX56)+1,4))</f>
        <v/>
      </c>
      <c r="BS56" s="134" t="str">
        <f>IF(ISNUMBER(SEARCH("*female*",BX56)),"female",IF(ISNUMBER(SEARCH("*male*",BX56)),"male",""))</f>
        <v/>
      </c>
      <c r="BT56" s="135" t="str">
        <f>IF(BX56="","",IF(ISERROR(MID(BX56,FIND("male,",BX56)+6,(FIND(")",BX56)-(FIND("male,",BX56)+6))))=TRUE,"missing/error",MID(BX56,FIND("male,",BX56)+6,(FIND(")",BX56)-(FIND("male,",BX56)+6)))))</f>
        <v/>
      </c>
      <c r="BU56" s="136" t="str">
        <f>IF(BQ56="","",(MID(BQ56,(SEARCH("^^",SUBSTITUTE(BQ56," ","^^",LEN(BQ56)-LEN(SUBSTITUTE(BQ56," ","")))))+1,99)&amp;"_"&amp;LEFT(BQ56,FIND(" ",BQ56)-1)&amp;"_"&amp;BR56))</f>
        <v/>
      </c>
      <c r="BV56" s="76"/>
      <c r="BW56" s="127"/>
      <c r="BX56" s="127"/>
      <c r="BY56" s="128" t="str">
        <f>IF(CC56="","",BY$3)</f>
        <v/>
      </c>
      <c r="BZ56" s="129" t="str">
        <f>IF(CC56="","",BY$1)</f>
        <v/>
      </c>
      <c r="CA56" s="130" t="str">
        <f>IF(CC56="","",BY$2)</f>
        <v/>
      </c>
      <c r="CB56" s="130" t="str">
        <f>IF(CC56="","",BY$3)</f>
        <v/>
      </c>
      <c r="CC56" s="132" t="str">
        <f>IF(CJ56="","",IF(ISNUMBER(SEARCH(":",CJ56)),MID(CJ56,FIND(":",CJ56)+2,FIND("(",CJ56)-FIND(":",CJ56)-3),LEFT(CJ56,FIND("(",CJ56)-2)))</f>
        <v/>
      </c>
      <c r="CD56" s="133" t="str">
        <f>IF(CJ56="","",MID(CJ56,FIND("(",CJ56)+1,4))</f>
        <v/>
      </c>
      <c r="CE56" s="134" t="str">
        <f>IF(ISNUMBER(SEARCH("*female*",CJ56)),"female",IF(ISNUMBER(SEARCH("*male*",CJ56)),"male",""))</f>
        <v/>
      </c>
      <c r="CF56" s="135" t="str">
        <f>IF(CJ56="","",IF(ISERROR(MID(CJ56,FIND("male,",CJ56)+6,(FIND(")",CJ56)-(FIND("male,",CJ56)+6))))=TRUE,"missing/error",MID(CJ56,FIND("male,",CJ56)+6,(FIND(")",CJ56)-(FIND("male,",CJ56)+6)))))</f>
        <v/>
      </c>
      <c r="CG56" s="136" t="str">
        <f>IF(CC56="","",(MID(CC56,(SEARCH("^^",SUBSTITUTE(CC56," ","^^",LEN(CC56)-LEN(SUBSTITUTE(CC56," ","")))))+1,99)&amp;"_"&amp;LEFT(CC56,FIND(" ",CC56)-1)&amp;"_"&amp;CD56))</f>
        <v/>
      </c>
      <c r="CH56" s="76"/>
      <c r="CI56" s="127"/>
      <c r="CJ56" s="127"/>
      <c r="CK56" s="128" t="str">
        <f>IF(CO56="","",CK$3)</f>
        <v/>
      </c>
      <c r="CL56" s="129" t="str">
        <f>IF(CO56="","",CK$1)</f>
        <v/>
      </c>
      <c r="CM56" s="130" t="str">
        <f>IF(CO56="","",CK$2)</f>
        <v/>
      </c>
      <c r="CN56" s="130" t="str">
        <f>IF(CO56="","",CK$3)</f>
        <v/>
      </c>
      <c r="CO56" s="132" t="str">
        <f>IF(CV56="","",IF(ISNUMBER(SEARCH(":",CV56)),MID(CV56,FIND(":",CV56)+2,FIND("(",CV56)-FIND(":",CV56)-3),LEFT(CV56,FIND("(",CV56)-2)))</f>
        <v/>
      </c>
      <c r="CP56" s="133" t="str">
        <f>IF(CV56="","",MID(CV56,FIND("(",CV56)+1,4))</f>
        <v/>
      </c>
      <c r="CQ56" s="134" t="str">
        <f>IF(ISNUMBER(SEARCH("*female*",CV56)),"female",IF(ISNUMBER(SEARCH("*male*",CV56)),"male",""))</f>
        <v/>
      </c>
      <c r="CR56" s="135" t="str">
        <f>IF(CV56="","",IF(ISERROR(MID(CV56,FIND("male,",CV56)+6,(FIND(")",CV56)-(FIND("male,",CV56)+6))))=TRUE,"missing/error",MID(CV56,FIND("male,",CV56)+6,(FIND(")",CV56)-(FIND("male,",CV56)+6)))))</f>
        <v/>
      </c>
      <c r="CS56" s="136" t="str">
        <f>IF(CO56="","",(MID(CO56,(SEARCH("^^",SUBSTITUTE(CO56," ","^^",LEN(CO56)-LEN(SUBSTITUTE(CO56," ","")))))+1,99)&amp;"_"&amp;LEFT(CO56,FIND(" ",CO56)-1)&amp;"_"&amp;CP56))</f>
        <v/>
      </c>
      <c r="CT56" s="76"/>
      <c r="CU56" s="127"/>
      <c r="CV56" s="127"/>
      <c r="CW56" s="128" t="str">
        <f>IF(DA56="","",CW$3)</f>
        <v/>
      </c>
      <c r="CX56" s="129" t="str">
        <f>IF(DA56="","",CW$1)</f>
        <v/>
      </c>
      <c r="CY56" s="130" t="str">
        <f>IF(DA56="","",CW$2)</f>
        <v/>
      </c>
      <c r="CZ56" s="130" t="str">
        <f>IF(DA56="","",CW$3)</f>
        <v/>
      </c>
      <c r="DA56" s="132" t="str">
        <f>IF(DH56="","",IF(ISNUMBER(SEARCH(":",DH56)),MID(DH56,FIND(":",DH56)+2,FIND("(",DH56)-FIND(":",DH56)-3),LEFT(DH56,FIND("(",DH56)-2)))</f>
        <v/>
      </c>
      <c r="DB56" s="133" t="str">
        <f>IF(DH56="","",MID(DH56,FIND("(",DH56)+1,4))</f>
        <v/>
      </c>
      <c r="DC56" s="134" t="str">
        <f>IF(ISNUMBER(SEARCH("*female*",DH56)),"female",IF(ISNUMBER(SEARCH("*male*",DH56)),"male",""))</f>
        <v/>
      </c>
      <c r="DD56" s="135" t="str">
        <f>IF(DH56="","",IF(ISERROR(MID(DH56,FIND("male,",DH56)+6,(FIND(")",DH56)-(FIND("male,",DH56)+6))))=TRUE,"missing/error",MID(DH56,FIND("male,",DH56)+6,(FIND(")",DH56)-(FIND("male,",DH56)+6)))))</f>
        <v/>
      </c>
      <c r="DE56" s="136" t="str">
        <f>IF(DA56="","",(MID(DA56,(SEARCH("^^",SUBSTITUTE(DA56," ","^^",LEN(DA56)-LEN(SUBSTITUTE(DA56," ","")))))+1,99)&amp;"_"&amp;LEFT(DA56,FIND(" ",DA56)-1)&amp;"_"&amp;DB56))</f>
        <v/>
      </c>
      <c r="DF56" s="76"/>
      <c r="DG56" s="127"/>
      <c r="DH56" s="127"/>
      <c r="DI56" s="128" t="str">
        <f>IF(DM56="","",DI$3)</f>
        <v/>
      </c>
      <c r="DJ56" s="129" t="str">
        <f>IF(DM56="","",DI$1)</f>
        <v/>
      </c>
      <c r="DK56" s="130" t="str">
        <f>IF(DM56="","",DI$2)</f>
        <v/>
      </c>
      <c r="DL56" s="130" t="str">
        <f>IF(DM56="","",DI$3)</f>
        <v/>
      </c>
      <c r="DM56" s="132" t="str">
        <f>IF(DT56="","",IF(ISNUMBER(SEARCH(":",DT56)),MID(DT56,FIND(":",DT56)+2,FIND("(",DT56)-FIND(":",DT56)-3),LEFT(DT56,FIND("(",DT56)-2)))</f>
        <v/>
      </c>
      <c r="DN56" s="133" t="str">
        <f>IF(DT56="","",MID(DT56,FIND("(",DT56)+1,4))</f>
        <v/>
      </c>
      <c r="DO56" s="134" t="str">
        <f>IF(ISNUMBER(SEARCH("*female*",DT56)),"female",IF(ISNUMBER(SEARCH("*male*",DT56)),"male",""))</f>
        <v/>
      </c>
      <c r="DP56" s="135" t="str">
        <f>IF(DT56="","",IF(ISERROR(MID(DT56,FIND("male,",DT56)+6,(FIND(")",DT56)-(FIND("male,",DT56)+6))))=TRUE,"missing/error",MID(DT56,FIND("male,",DT56)+6,(FIND(")",DT56)-(FIND("male,",DT56)+6)))))</f>
        <v/>
      </c>
      <c r="DQ56" s="136" t="str">
        <f>IF(DM56="","",(MID(DM56,(SEARCH("^^",SUBSTITUTE(DM56," ","^^",LEN(DM56)-LEN(SUBSTITUTE(DM56," ","")))))+1,99)&amp;"_"&amp;LEFT(DM56,FIND(" ",DM56)-1)&amp;"_"&amp;DN56))</f>
        <v/>
      </c>
      <c r="DR56" s="76"/>
      <c r="DS56" s="127"/>
      <c r="DT56" s="127"/>
      <c r="DU56" s="128" t="str">
        <f>IF(DY56="","",DU$3)</f>
        <v/>
      </c>
      <c r="DV56" s="129" t="str">
        <f>IF(DY56="","",DU$1)</f>
        <v/>
      </c>
      <c r="DW56" s="130" t="str">
        <f>IF(DY56="","",DU$2)</f>
        <v/>
      </c>
      <c r="DX56" s="130" t="str">
        <f>IF(DY56="","",DU$3)</f>
        <v/>
      </c>
      <c r="DY56" s="132" t="str">
        <f>IF(EF56="","",IF(ISNUMBER(SEARCH(":",EF56)),MID(EF56,FIND(":",EF56)+2,FIND("(",EF56)-FIND(":",EF56)-3),LEFT(EF56,FIND("(",EF56)-2)))</f>
        <v/>
      </c>
      <c r="DZ56" s="133" t="str">
        <f>IF(EF56="","",MID(EF56,FIND("(",EF56)+1,4))</f>
        <v/>
      </c>
      <c r="EA56" s="134" t="str">
        <f>IF(ISNUMBER(SEARCH("*female*",EF56)),"female",IF(ISNUMBER(SEARCH("*male*",EF56)),"male",""))</f>
        <v/>
      </c>
      <c r="EB56" s="135" t="str">
        <f>IF(EF56="","",IF(ISERROR(MID(EF56,FIND("male,",EF56)+6,(FIND(")",EF56)-(FIND("male,",EF56)+6))))=TRUE,"missing/error",MID(EF56,FIND("male,",EF56)+6,(FIND(")",EF56)-(FIND("male,",EF56)+6)))))</f>
        <v/>
      </c>
      <c r="EC56" s="136" t="str">
        <f>IF(DY56="","",(MID(DY56,(SEARCH("^^",SUBSTITUTE(DY56," ","^^",LEN(DY56)-LEN(SUBSTITUTE(DY56," ","")))))+1,99)&amp;"_"&amp;LEFT(DY56,FIND(" ",DY56)-1)&amp;"_"&amp;DZ56))</f>
        <v/>
      </c>
      <c r="ED56" s="76"/>
      <c r="EE56" s="127"/>
      <c r="EF56" s="127"/>
      <c r="EG56" s="128" t="str">
        <f>IF(EK56="","",EG$3)</f>
        <v/>
      </c>
      <c r="EH56" s="129" t="str">
        <f>IF(EK56="","",EG$1)</f>
        <v/>
      </c>
      <c r="EI56" s="130" t="str">
        <f>IF(EK56="","",EG$2)</f>
        <v/>
      </c>
      <c r="EJ56" s="130" t="str">
        <f>IF(EK56="","",EG$3)</f>
        <v/>
      </c>
      <c r="EK56" s="132" t="str">
        <f>IF(ER56="","",IF(ISNUMBER(SEARCH(":",ER56)),MID(ER56,FIND(":",ER56)+2,FIND("(",ER56)-FIND(":",ER56)-3),LEFT(ER56,FIND("(",ER56)-2)))</f>
        <v/>
      </c>
      <c r="EL56" s="133" t="str">
        <f>IF(ER56="","",MID(ER56,FIND("(",ER56)+1,4))</f>
        <v/>
      </c>
      <c r="EM56" s="134" t="str">
        <f>IF(ISNUMBER(SEARCH("*female*",ER56)),"female",IF(ISNUMBER(SEARCH("*male*",ER56)),"male",""))</f>
        <v/>
      </c>
      <c r="EN56" s="135" t="str">
        <f>IF(ER56="","",IF(ISERROR(MID(ER56,FIND("male,",ER56)+6,(FIND(")",ER56)-(FIND("male,",ER56)+6))))=TRUE,"missing/error",MID(ER56,FIND("male,",ER56)+6,(FIND(")",ER56)-(FIND("male,",ER56)+6)))))</f>
        <v/>
      </c>
      <c r="EO56" s="136" t="str">
        <f>IF(EK56="","",(MID(EK56,(SEARCH("^^",SUBSTITUTE(EK56," ","^^",LEN(EK56)-LEN(SUBSTITUTE(EK56," ","")))))+1,99)&amp;"_"&amp;LEFT(EK56,FIND(" ",EK56)-1)&amp;"_"&amp;EL56))</f>
        <v/>
      </c>
      <c r="EP56" s="76"/>
      <c r="EQ56" s="127"/>
      <c r="ER56" s="127"/>
      <c r="ES56" s="128" t="str">
        <f>IF(EW56="","",ES$3)</f>
        <v/>
      </c>
      <c r="ET56" s="129" t="str">
        <f>IF(EW56="","",ES$1)</f>
        <v/>
      </c>
      <c r="EU56" s="130" t="str">
        <f>IF(EW56="","",ES$2)</f>
        <v/>
      </c>
      <c r="EV56" s="130" t="str">
        <f>IF(EW56="","",ES$3)</f>
        <v/>
      </c>
      <c r="EW56" s="132" t="str">
        <f>IF(FD56="","",IF(ISNUMBER(SEARCH(":",FD56)),MID(FD56,FIND(":",FD56)+2,FIND("(",FD56)-FIND(":",FD56)-3),LEFT(FD56,FIND("(",FD56)-2)))</f>
        <v/>
      </c>
      <c r="EX56" s="133" t="str">
        <f>IF(FD56="","",MID(FD56,FIND("(",FD56)+1,4))</f>
        <v/>
      </c>
      <c r="EY56" s="134" t="str">
        <f>IF(ISNUMBER(SEARCH("*female*",FD56)),"female",IF(ISNUMBER(SEARCH("*male*",FD56)),"male",""))</f>
        <v/>
      </c>
      <c r="EZ56" s="135" t="str">
        <f>IF(FD56="","",IF(ISERROR(MID(FD56,FIND("male,",FD56)+6,(FIND(")",FD56)-(FIND("male,",FD56)+6))))=TRUE,"missing/error",MID(FD56,FIND("male,",FD56)+6,(FIND(")",FD56)-(FIND("male,",FD56)+6)))))</f>
        <v/>
      </c>
      <c r="FA56" s="136" t="str">
        <f>IF(EW56="","",(MID(EW56,(SEARCH("^^",SUBSTITUTE(EW56," ","^^",LEN(EW56)-LEN(SUBSTITUTE(EW56," ","")))))+1,99)&amp;"_"&amp;LEFT(EW56,FIND(" ",EW56)-1)&amp;"_"&amp;EX56))</f>
        <v/>
      </c>
      <c r="FB56" s="76"/>
      <c r="FC56" s="127"/>
      <c r="FD56" s="127"/>
      <c r="FE56" s="128" t="str">
        <f>IF(FI56="","",FE$3)</f>
        <v/>
      </c>
      <c r="FF56" s="129" t="str">
        <f>IF(FI56="","",FE$1)</f>
        <v/>
      </c>
      <c r="FG56" s="130" t="str">
        <f>IF(FI56="","",FE$2)</f>
        <v/>
      </c>
      <c r="FH56" s="130" t="str">
        <f>IF(FI56="","",FE$3)</f>
        <v/>
      </c>
      <c r="FI56" s="132" t="str">
        <f>IF(FP56="","",IF(ISNUMBER(SEARCH(":",FP56)),MID(FP56,FIND(":",FP56)+2,FIND("(",FP56)-FIND(":",FP56)-3),LEFT(FP56,FIND("(",FP56)-2)))</f>
        <v/>
      </c>
      <c r="FJ56" s="133" t="str">
        <f>IF(FP56="","",MID(FP56,FIND("(",FP56)+1,4))</f>
        <v/>
      </c>
      <c r="FK56" s="134" t="str">
        <f>IF(ISNUMBER(SEARCH("*female*",FP56)),"female",IF(ISNUMBER(SEARCH("*male*",FP56)),"male",""))</f>
        <v/>
      </c>
      <c r="FL56" s="135" t="str">
        <f>IF(FP56="","",IF(ISERROR(MID(FP56,FIND("male,",FP56)+6,(FIND(")",FP56)-(FIND("male,",FP56)+6))))=TRUE,"missing/error",MID(FP56,FIND("male,",FP56)+6,(FIND(")",FP56)-(FIND("male,",FP56)+6)))))</f>
        <v/>
      </c>
      <c r="FM56" s="136" t="str">
        <f>IF(FI56="","",(MID(FI56,(SEARCH("^^",SUBSTITUTE(FI56," ","^^",LEN(FI56)-LEN(SUBSTITUTE(FI56," ","")))))+1,99)&amp;"_"&amp;LEFT(FI56,FIND(" ",FI56)-1)&amp;"_"&amp;FJ56))</f>
        <v/>
      </c>
      <c r="FN56" s="76"/>
      <c r="FO56" s="127"/>
      <c r="FP56" s="127"/>
      <c r="FQ56" s="128" t="str">
        <f>IF(FU56="","",#REF!)</f>
        <v/>
      </c>
      <c r="FR56" s="129" t="str">
        <f>IF(FU56="","",FQ$1)</f>
        <v/>
      </c>
      <c r="FS56" s="130" t="str">
        <f>IF(FU56="","",FQ$2)</f>
        <v/>
      </c>
      <c r="FT56" s="130" t="str">
        <f>IF(FU56="","",FQ$3)</f>
        <v/>
      </c>
      <c r="FU56" s="132" t="str">
        <f>IF(GB56="","",IF(ISNUMBER(SEARCH(":",GB56)),MID(GB56,FIND(":",GB56)+2,FIND("(",GB56)-FIND(":",GB56)-3),LEFT(GB56,FIND("(",GB56)-2)))</f>
        <v/>
      </c>
      <c r="FV56" s="133" t="str">
        <f>IF(GB56="","",MID(GB56,FIND("(",GB56)+1,4))</f>
        <v/>
      </c>
      <c r="FW56" s="134" t="str">
        <f>IF(ISNUMBER(SEARCH("*female*",GB56)),"female",IF(ISNUMBER(SEARCH("*male*",GB56)),"male",""))</f>
        <v/>
      </c>
      <c r="FX56" s="135" t="str">
        <f>IF(GB56="","",IF(ISERROR(MID(GB56,FIND("male,",GB56)+6,(FIND(")",GB56)-(FIND("male,",GB56)+6))))=TRUE,"missing/error",MID(GB56,FIND("male,",GB56)+6,(FIND(")",GB56)-(FIND("male,",GB56)+6)))))</f>
        <v/>
      </c>
      <c r="FY56" s="136" t="str">
        <f>IF(FU56="","",(MID(FU56,(SEARCH("^^",SUBSTITUTE(FU56," ","^^",LEN(FU56)-LEN(SUBSTITUTE(FU56," ","")))))+1,99)&amp;"_"&amp;LEFT(FU56,FIND(" ",FU56)-1)&amp;"_"&amp;FV56))</f>
        <v/>
      </c>
      <c r="FZ56" s="76"/>
      <c r="GA56" s="127"/>
      <c r="GB56" s="127"/>
      <c r="GC56" s="128" t="str">
        <f>IF(GG56="","",GC$3)</f>
        <v/>
      </c>
      <c r="GD56" s="129" t="str">
        <f>IF(GG56="","",GC$1)</f>
        <v/>
      </c>
      <c r="GE56" s="130" t="str">
        <f>IF(GG56="","",GC$2)</f>
        <v/>
      </c>
      <c r="GF56" s="130" t="str">
        <f>IF(GG56="","",GC$3)</f>
        <v/>
      </c>
      <c r="GG56" s="132" t="str">
        <f>IF(GN56="","",IF(ISNUMBER(SEARCH(":",GN56)),MID(GN56,FIND(":",GN56)+2,FIND("(",GN56)-FIND(":",GN56)-3),LEFT(GN56,FIND("(",GN56)-2)))</f>
        <v/>
      </c>
      <c r="GH56" s="133" t="str">
        <f>IF(GN56="","",MID(GN56,FIND("(",GN56)+1,4))</f>
        <v/>
      </c>
      <c r="GI56" s="134" t="str">
        <f>IF(ISNUMBER(SEARCH("*female*",GN56)),"female",IF(ISNUMBER(SEARCH("*male*",GN56)),"male",""))</f>
        <v/>
      </c>
      <c r="GJ56" s="135" t="str">
        <f>IF(GN56="","",IF(ISERROR(MID(GN56,FIND("male,",GN56)+6,(FIND(")",GN56)-(FIND("male,",GN56)+6))))=TRUE,"missing/error",MID(GN56,FIND("male,",GN56)+6,(FIND(")",GN56)-(FIND("male,",GN56)+6)))))</f>
        <v/>
      </c>
      <c r="GK56" s="136" t="str">
        <f>IF(GG56="","",(MID(GG56,(SEARCH("^^",SUBSTITUTE(GG56," ","^^",LEN(GG56)-LEN(SUBSTITUTE(GG56," ","")))))+1,99)&amp;"_"&amp;LEFT(GG56,FIND(" ",GG56)-1)&amp;"_"&amp;GH56))</f>
        <v/>
      </c>
      <c r="GL56" s="76"/>
      <c r="GM56" s="127"/>
      <c r="GN56" s="127"/>
      <c r="GO56" s="128" t="str">
        <f>IF(GS56="","",GO$3)</f>
        <v/>
      </c>
      <c r="GP56" s="129" t="str">
        <f>IF(GS56="","",GO$1)</f>
        <v/>
      </c>
      <c r="GQ56" s="130" t="str">
        <f>IF(GS56="","",GO$2)</f>
        <v/>
      </c>
      <c r="GR56" s="130" t="str">
        <f>IF(GS56="","",GO$3)</f>
        <v/>
      </c>
      <c r="GS56" s="132" t="str">
        <f>IF(GZ56="","",IF(ISNUMBER(SEARCH(":",GZ56)),MID(GZ56,FIND(":",GZ56)+2,FIND("(",GZ56)-FIND(":",GZ56)-3),LEFT(GZ56,FIND("(",GZ56)-2)))</f>
        <v/>
      </c>
      <c r="GT56" s="133" t="str">
        <f>IF(GZ56="","",MID(GZ56,FIND("(",GZ56)+1,4))</f>
        <v/>
      </c>
      <c r="GU56" s="134" t="str">
        <f>IF(ISNUMBER(SEARCH("*female*",GZ56)),"female",IF(ISNUMBER(SEARCH("*male*",GZ56)),"male",""))</f>
        <v/>
      </c>
      <c r="GV56" s="135" t="str">
        <f>IF(GZ56="","",IF(ISERROR(MID(GZ56,FIND("male,",GZ56)+6,(FIND(")",GZ56)-(FIND("male,",GZ56)+6))))=TRUE,"missing/error",MID(GZ56,FIND("male,",GZ56)+6,(FIND(")",GZ56)-(FIND("male,",GZ56)+6)))))</f>
        <v/>
      </c>
      <c r="GW56" s="136" t="str">
        <f>IF(GS56="","",(MID(GS56,(SEARCH("^^",SUBSTITUTE(GS56," ","^^",LEN(GS56)-LEN(SUBSTITUTE(GS56," ","")))))+1,99)&amp;"_"&amp;LEFT(GS56,FIND(" ",GS56)-1)&amp;"_"&amp;GT56))</f>
        <v/>
      </c>
      <c r="GX56" s="76"/>
      <c r="GY56" s="127"/>
      <c r="GZ56" s="127"/>
      <c r="HA56" s="128" t="str">
        <f>IF(HE56="","",HA$3)</f>
        <v/>
      </c>
      <c r="HB56" s="129" t="str">
        <f>IF(HE56="","",HA$1)</f>
        <v/>
      </c>
      <c r="HC56" s="130" t="str">
        <f>IF(HE56="","",HA$2)</f>
        <v/>
      </c>
      <c r="HD56" s="130" t="str">
        <f>IF(HE56="","",HA$3)</f>
        <v/>
      </c>
      <c r="HE56" s="132" t="str">
        <f>IF(HL56="","",IF(ISNUMBER(SEARCH(":",HL56)),MID(HL56,FIND(":",HL56)+2,FIND("(",HL56)-FIND(":",HL56)-3),LEFT(HL56,FIND("(",HL56)-2)))</f>
        <v/>
      </c>
      <c r="HF56" s="133" t="str">
        <f>IF(HL56="","",MID(HL56,FIND("(",HL56)+1,4))</f>
        <v/>
      </c>
      <c r="HG56" s="134" t="str">
        <f>IF(ISNUMBER(SEARCH("*female*",HL56)),"female",IF(ISNUMBER(SEARCH("*male*",HL56)),"male",""))</f>
        <v/>
      </c>
      <c r="HH56" s="135" t="str">
        <f>IF(HL56="","",IF(ISERROR(MID(HL56,FIND("male,",HL56)+6,(FIND(")",HL56)-(FIND("male,",HL56)+6))))=TRUE,"missing/error",MID(HL56,FIND("male,",HL56)+6,(FIND(")",HL56)-(FIND("male,",HL56)+6)))))</f>
        <v/>
      </c>
      <c r="HI56" s="136" t="str">
        <f>IF(HE56="","",(MID(HE56,(SEARCH("^^",SUBSTITUTE(HE56," ","^^",LEN(HE56)-LEN(SUBSTITUTE(HE56," ","")))))+1,99)&amp;"_"&amp;LEFT(HE56,FIND(" ",HE56)-1)&amp;"_"&amp;HF56))</f>
        <v/>
      </c>
      <c r="HJ56" s="76"/>
      <c r="HK56" s="127"/>
      <c r="HL56" s="127" t="s">
        <v>287</v>
      </c>
      <c r="HM56" s="128" t="str">
        <f>IF(HQ56="","",HM$3)</f>
        <v/>
      </c>
      <c r="HN56" s="129" t="str">
        <f>IF(HQ56="","",HM$1)</f>
        <v/>
      </c>
      <c r="HO56" s="130" t="str">
        <f>IF(HQ56="","",HM$2)</f>
        <v/>
      </c>
      <c r="HP56" s="130" t="str">
        <f>IF(HQ56="","",HM$3)</f>
        <v/>
      </c>
      <c r="HQ56" s="132" t="str">
        <f>IF(HX56="","",IF(ISNUMBER(SEARCH(":",HX56)),MID(HX56,FIND(":",HX56)+2,FIND("(",HX56)-FIND(":",HX56)-3),LEFT(HX56,FIND("(",HX56)-2)))</f>
        <v/>
      </c>
      <c r="HR56" s="133" t="str">
        <f>IF(HX56="","",MID(HX56,FIND("(",HX56)+1,4))</f>
        <v/>
      </c>
      <c r="HS56" s="134" t="str">
        <f>IF(ISNUMBER(SEARCH("*female*",HX56)),"female",IF(ISNUMBER(SEARCH("*male*",HX56)),"male",""))</f>
        <v/>
      </c>
      <c r="HT56" s="135" t="str">
        <f>IF(HX56="","",IF(ISERROR(MID(HX56,FIND("male,",HX56)+6,(FIND(")",HX56)-(FIND("male,",HX56)+6))))=TRUE,"missing/error",MID(HX56,FIND("male,",HX56)+6,(FIND(")",HX56)-(FIND("male,",HX56)+6)))))</f>
        <v/>
      </c>
      <c r="HU56" s="136" t="str">
        <f>IF(HQ56="","",(MID(HQ56,(SEARCH("^^",SUBSTITUTE(HQ56," ","^^",LEN(HQ56)-LEN(SUBSTITUTE(HQ56," ","")))))+1,99)&amp;"_"&amp;LEFT(HQ56,FIND(" ",HQ56)-1)&amp;"_"&amp;HR56))</f>
        <v/>
      </c>
      <c r="HV56" s="76"/>
      <c r="HW56" s="127"/>
      <c r="HX56" s="127"/>
      <c r="HY56" s="128" t="str">
        <f>IF(IC56="","",HY$3)</f>
        <v/>
      </c>
      <c r="HZ56" s="129" t="str">
        <f>IF(IC56="","",HY$1)</f>
        <v/>
      </c>
      <c r="IA56" s="130" t="str">
        <f>IF(IC56="","",HY$2)</f>
        <v/>
      </c>
      <c r="IB56" s="130" t="str">
        <f>IF(IC56="","",HY$3)</f>
        <v/>
      </c>
      <c r="IC56" s="132" t="str">
        <f>IF(IJ56="","",IF(ISNUMBER(SEARCH(":",IJ56)),MID(IJ56,FIND(":",IJ56)+2,FIND("(",IJ56)-FIND(":",IJ56)-3),LEFT(IJ56,FIND("(",IJ56)-2)))</f>
        <v/>
      </c>
      <c r="ID56" s="133" t="str">
        <f>IF(IJ56="","",MID(IJ56,FIND("(",IJ56)+1,4))</f>
        <v/>
      </c>
      <c r="IE56" s="134" t="str">
        <f>IF(ISNUMBER(SEARCH("*female*",IJ56)),"female",IF(ISNUMBER(SEARCH("*male*",IJ56)),"male",""))</f>
        <v/>
      </c>
      <c r="IF56" s="135" t="str">
        <f>IF(IJ56="","",IF(ISERROR(MID(IJ56,FIND("male,",IJ56)+6,(FIND(")",IJ56)-(FIND("male,",IJ56)+6))))=TRUE,"missing/error",MID(IJ56,FIND("male,",IJ56)+6,(FIND(")",IJ56)-(FIND("male,",IJ56)+6)))))</f>
        <v/>
      </c>
      <c r="IG56" s="136" t="str">
        <f>IF(IC56="","",(MID(IC56,(SEARCH("^^",SUBSTITUTE(IC56," ","^^",LEN(IC56)-LEN(SUBSTITUTE(IC56," ","")))))+1,99)&amp;"_"&amp;LEFT(IC56,FIND(" ",IC56)-1)&amp;"_"&amp;ID56))</f>
        <v/>
      </c>
      <c r="IH56" s="76"/>
      <c r="II56" s="127"/>
      <c r="IJ56" s="127"/>
      <c r="IK56" s="128" t="str">
        <f>IF(IO56="","",IK$3)</f>
        <v/>
      </c>
      <c r="IL56" s="129" t="str">
        <f>IF(IO56="","",IK$1)</f>
        <v/>
      </c>
      <c r="IM56" s="130" t="str">
        <f>IF(IO56="","",IK$2)</f>
        <v/>
      </c>
      <c r="IN56" s="130" t="str">
        <f>IF(IO56="","",IK$3)</f>
        <v/>
      </c>
      <c r="IO56" s="132" t="str">
        <f>IF(IV56="","",IF(ISNUMBER(SEARCH(":",IV56)),MID(IV56,FIND(":",IV56)+2,FIND("(",IV56)-FIND(":",IV56)-3),LEFT(IV56,FIND("(",IV56)-2)))</f>
        <v/>
      </c>
      <c r="IP56" s="133" t="str">
        <f>IF(IV56="","",MID(IV56,FIND("(",IV56)+1,4))</f>
        <v/>
      </c>
      <c r="IQ56" s="134" t="str">
        <f>IF(ISNUMBER(SEARCH("*female*",IV56)),"female",IF(ISNUMBER(SEARCH("*male*",IV56)),"male",""))</f>
        <v/>
      </c>
      <c r="IR56" s="135" t="str">
        <f>IF(IV56="","",IF(ISERROR(MID(IV56,FIND("male,",IV56)+6,(FIND(")",IV56)-(FIND("male,",IV56)+6))))=TRUE,"missing/error",MID(IV56,FIND("male,",IV56)+6,(FIND(")",IV56)-(FIND("male,",IV56)+6)))))</f>
        <v/>
      </c>
      <c r="IS56" s="136" t="str">
        <f>IF(IO56="","",(MID(IO56,(SEARCH("^^",SUBSTITUTE(IO56," ","^^",LEN(IO56)-LEN(SUBSTITUTE(IO56," ","")))))+1,99)&amp;"_"&amp;LEFT(IO56,FIND(" ",IO56)-1)&amp;"_"&amp;IP56))</f>
        <v/>
      </c>
      <c r="IT56" s="76"/>
      <c r="IU56" s="127"/>
      <c r="IV56" s="127"/>
      <c r="IW56" s="128" t="str">
        <f>IF(JA56="","",IW$3)</f>
        <v/>
      </c>
      <c r="IX56" s="129" t="str">
        <f>IF(JA56="","",IW$1)</f>
        <v/>
      </c>
      <c r="IY56" s="130" t="str">
        <f>IF(JA56="","",IW$2)</f>
        <v/>
      </c>
      <c r="IZ56" s="130" t="str">
        <f>IF(JA56="","",IW$3)</f>
        <v/>
      </c>
      <c r="JA56" s="132" t="str">
        <f>IF(JH56="","",IF(ISNUMBER(SEARCH(":",JH56)),MID(JH56,FIND(":",JH56)+2,FIND("(",JH56)-FIND(":",JH56)-3),LEFT(JH56,FIND("(",JH56)-2)))</f>
        <v/>
      </c>
      <c r="JB56" s="133" t="str">
        <f>IF(JH56="","",MID(JH56,FIND("(",JH56)+1,4))</f>
        <v/>
      </c>
      <c r="JC56" s="134" t="str">
        <f>IF(ISNUMBER(SEARCH("*female*",JH56)),"female",IF(ISNUMBER(SEARCH("*male*",JH56)),"male",""))</f>
        <v/>
      </c>
      <c r="JD56" s="135" t="str">
        <f>IF(JH56="","",IF(ISERROR(MID(JH56,FIND("male,",JH56)+6,(FIND(")",JH56)-(FIND("male,",JH56)+6))))=TRUE,"missing/error",MID(JH56,FIND("male,",JH56)+6,(FIND(")",JH56)-(FIND("male,",JH56)+6)))))</f>
        <v/>
      </c>
      <c r="JE56" s="136" t="str">
        <f>IF(JA56="","",(MID(JA56,(SEARCH("^^",SUBSTITUTE(JA56," ","^^",LEN(JA56)-LEN(SUBSTITUTE(JA56," ","")))))+1,99)&amp;"_"&amp;LEFT(JA56,FIND(" ",JA56)-1)&amp;"_"&amp;JB56))</f>
        <v/>
      </c>
      <c r="JF56" s="76"/>
      <c r="JG56" s="127"/>
      <c r="JH56" s="127"/>
      <c r="JI56" s="128" t="str">
        <f>IF(JM56="","",JI$3)</f>
        <v/>
      </c>
      <c r="JJ56" s="129" t="str">
        <f>IF(JM56="","",JI$1)</f>
        <v/>
      </c>
      <c r="JK56" s="130" t="str">
        <f>IF(JM56="","",JI$2)</f>
        <v/>
      </c>
      <c r="JL56" s="130" t="str">
        <f>IF(JM56="","",JI$3)</f>
        <v/>
      </c>
      <c r="JM56" s="132" t="str">
        <f>IF(JT56="","",IF(ISNUMBER(SEARCH(":",JT56)),MID(JT56,FIND(":",JT56)+2,FIND("(",JT56)-FIND(":",JT56)-3),LEFT(JT56,FIND("(",JT56)-2)))</f>
        <v/>
      </c>
      <c r="JN56" s="133" t="str">
        <f>IF(JT56="","",MID(JT56,FIND("(",JT56)+1,4))</f>
        <v/>
      </c>
      <c r="JO56" s="134" t="str">
        <f>IF(ISNUMBER(SEARCH("*female*",JT56)),"female",IF(ISNUMBER(SEARCH("*male*",JT56)),"male",""))</f>
        <v/>
      </c>
      <c r="JP56" s="135" t="str">
        <f>IF(JT56="","",IF(ISERROR(MID(JT56,FIND("male,",JT56)+6,(FIND(")",JT56)-(FIND("male,",JT56)+6))))=TRUE,"missing/error",MID(JT56,FIND("male,",JT56)+6,(FIND(")",JT56)-(FIND("male,",JT56)+6)))))</f>
        <v/>
      </c>
      <c r="JQ56" s="136" t="str">
        <f>IF(JM56="","",(MID(JM56,(SEARCH("^^",SUBSTITUTE(JM56," ","^^",LEN(JM56)-LEN(SUBSTITUTE(JM56," ","")))))+1,99)&amp;"_"&amp;LEFT(JM56,FIND(" ",JM56)-1)&amp;"_"&amp;JN56))</f>
        <v/>
      </c>
      <c r="JR56" s="76"/>
      <c r="JS56" s="127"/>
      <c r="JT56" s="127"/>
      <c r="JU56" s="128" t="str">
        <f>IF(JY56="","",JU$3)</f>
        <v/>
      </c>
      <c r="JV56" s="129" t="str">
        <f>IF(JY56="","",JU$1)</f>
        <v/>
      </c>
      <c r="JW56" s="130" t="str">
        <f>IF(JY56="","",JU$2)</f>
        <v/>
      </c>
      <c r="JX56" s="130" t="str">
        <f>IF(JY56="","",JU$3)</f>
        <v/>
      </c>
      <c r="JY56" s="132" t="str">
        <f>IF(KF56="","",IF(ISNUMBER(SEARCH(":",KF56)),MID(KF56,FIND(":",KF56)+2,FIND("(",KF56)-FIND(":",KF56)-3),LEFT(KF56,FIND("(",KF56)-2)))</f>
        <v/>
      </c>
      <c r="JZ56" s="133" t="str">
        <f>IF(KF56="","",MID(KF56,FIND("(",KF56)+1,4))</f>
        <v/>
      </c>
      <c r="KA56" s="134" t="str">
        <f>IF(ISNUMBER(SEARCH("*female*",KF56)),"female",IF(ISNUMBER(SEARCH("*male*",KF56)),"male",""))</f>
        <v/>
      </c>
      <c r="KB56" s="135" t="str">
        <f>IF(KF56="","",IF(ISERROR(MID(KF56,FIND("male,",KF56)+6,(FIND(")",KF56)-(FIND("male,",KF56)+6))))=TRUE,"missing/error",MID(KF56,FIND("male,",KF56)+6,(FIND(")",KF56)-(FIND("male,",KF56)+6)))))</f>
        <v/>
      </c>
      <c r="KC56" s="136" t="str">
        <f>IF(JY56="","",(MID(JY56,(SEARCH("^^",SUBSTITUTE(JY56," ","^^",LEN(JY56)-LEN(SUBSTITUTE(JY56," ","")))))+1,99)&amp;"_"&amp;LEFT(JY56,FIND(" ",JY56)-1)&amp;"_"&amp;JZ56))</f>
        <v/>
      </c>
      <c r="KD56" s="76"/>
      <c r="KE56" s="127"/>
      <c r="KF56" s="127"/>
    </row>
    <row r="57" spans="1:292" ht="13.5" customHeight="1">
      <c r="A57" s="84"/>
      <c r="B57" s="127" t="s">
        <v>670</v>
      </c>
      <c r="C57" s="76" t="s">
        <v>671</v>
      </c>
      <c r="D57" s="219" t="s">
        <v>725</v>
      </c>
      <c r="E57" s="128" t="str">
        <f>IF(I57="","",E$3)</f>
        <v/>
      </c>
      <c r="F57" s="129" t="str">
        <f>IF(I57="","",E$1)</f>
        <v/>
      </c>
      <c r="G57" s="130" t="str">
        <f>IF(I57="","",E$2)</f>
        <v/>
      </c>
      <c r="H57" s="130" t="str">
        <f>IF(I57="","",E$3)</f>
        <v/>
      </c>
      <c r="I57" s="132" t="str">
        <f>IF(P57="","",IF(ISNUMBER(SEARCH(":",P57)),MID(P57,FIND(":",P57)+2,FIND("(",P57)-FIND(":",P57)-3),LEFT(P57,FIND("(",P57)-2)))</f>
        <v/>
      </c>
      <c r="J57" s="133" t="str">
        <f>IF(P57="","",MID(P57,FIND("(",P57)+1,4))</f>
        <v/>
      </c>
      <c r="K57" s="134" t="str">
        <f>IF(ISNUMBER(SEARCH("*female*",P57)),"female",IF(ISNUMBER(SEARCH("*male*",P57)),"male",""))</f>
        <v/>
      </c>
      <c r="L57" s="135" t="str">
        <f>IF(P57="","",IF(ISERROR(MID(P57,FIND("male,",P57)+6,(FIND(")",P57)-(FIND("male,",P57)+6))))=TRUE,"missing/error",MID(P57,FIND("male,",P57)+6,(FIND(")",P57)-(FIND("male,",P57)+6)))))</f>
        <v/>
      </c>
      <c r="M57" s="136" t="str">
        <f>IF(I57="","",(MID(I57,(SEARCH("^^",SUBSTITUTE(I57," ","^^",LEN(I57)-LEN(SUBSTITUTE(I57," ","")))))+1,99)&amp;"_"&amp;LEFT(I57,FIND(" ",I57)-1)&amp;"_"&amp;J57))</f>
        <v/>
      </c>
      <c r="O57" s="127"/>
      <c r="P57" s="219"/>
      <c r="Q57" s="128" t="str">
        <f>IF(U57="","",Q$3)</f>
        <v/>
      </c>
      <c r="R57" s="129" t="str">
        <f>IF(U57="","",Q$1)</f>
        <v/>
      </c>
      <c r="S57" s="130" t="str">
        <f>IF(U57="","",Q$2)</f>
        <v/>
      </c>
      <c r="T57" s="130" t="str">
        <f>IF(U57="","",Q$3)</f>
        <v/>
      </c>
      <c r="U57" s="132" t="str">
        <f>IF(AB57="","",IF(ISNUMBER(SEARCH(":",AB57)),MID(AB57,FIND(":",AB57)+2,FIND("(",AB57)-FIND(":",AB57)-3),LEFT(AB57,FIND("(",AB57)-2)))</f>
        <v/>
      </c>
      <c r="V57" s="133" t="str">
        <f>IF(AB57="","",MID(AB57,FIND("(",AB57)+1,4))</f>
        <v/>
      </c>
      <c r="W57" s="134" t="str">
        <f>IF(ISNUMBER(SEARCH("*female*",AB57)),"female",IF(ISNUMBER(SEARCH("*male*",AB57)),"male",""))</f>
        <v/>
      </c>
      <c r="X57" s="135" t="s">
        <v>287</v>
      </c>
      <c r="Y57" s="136" t="str">
        <f>IF(U57="","",(MID(U57,(SEARCH("^^",SUBSTITUTE(U57," ","^^",LEN(U57)-LEN(SUBSTITUTE(U57," ","")))))+1,99)&amp;"_"&amp;LEFT(U57,FIND(" ",U57)-1)&amp;"_"&amp;V57))</f>
        <v/>
      </c>
      <c r="AA57" s="127"/>
      <c r="AB57" s="127"/>
      <c r="AC57" s="128" t="str">
        <f>IF(AG57="","",AC$3)</f>
        <v/>
      </c>
      <c r="AD57" s="129" t="str">
        <f>IF(AG57="","",AC$1)</f>
        <v/>
      </c>
      <c r="AE57" s="130" t="str">
        <f>IF(AG57="","",AC$2)</f>
        <v/>
      </c>
      <c r="AF57" s="130" t="str">
        <f>IF(AG57="","",AC$3)</f>
        <v/>
      </c>
      <c r="AG57" s="132" t="str">
        <f>IF(AN57="","",IF(ISNUMBER(SEARCH(":",AN57)),MID(AN57,FIND(":",AN57)+2,FIND("(",AN57)-FIND(":",AN57)-3),LEFT(AN57,FIND("(",AN57)-2)))</f>
        <v/>
      </c>
      <c r="AH57" s="133" t="str">
        <f>IF(AN57="","",MID(AN57,FIND("(",AN57)+1,4))</f>
        <v/>
      </c>
      <c r="AI57" s="134" t="str">
        <f>IF(ISNUMBER(SEARCH("*female*",AN57)),"female",IF(ISNUMBER(SEARCH("*male*",AN57)),"male",""))</f>
        <v/>
      </c>
      <c r="AJ57" s="135" t="str">
        <f>IF(AN57="","",IF(ISERROR(MID(AN57,FIND("male,",AN57)+6,(FIND(")",AN57)-(FIND("male,",AN57)+6))))=TRUE,"missing/error",MID(AN57,FIND("male,",AN57)+6,(FIND(")",AN57)-(FIND("male,",AN57)+6)))))</f>
        <v/>
      </c>
      <c r="AK57" s="136" t="str">
        <f>IF(AG57="","",(MID(AG57,(SEARCH("^^",SUBSTITUTE(AG57," ","^^",LEN(AG57)-LEN(SUBSTITUTE(AG57," ","")))))+1,99)&amp;"_"&amp;LEFT(AG57,FIND(" ",AG57)-1)&amp;"_"&amp;AH57))</f>
        <v/>
      </c>
      <c r="AM57" s="127"/>
      <c r="AN57" s="127"/>
      <c r="AO57" s="128" t="str">
        <f>IF(AS57="","",AO$3)</f>
        <v/>
      </c>
      <c r="AP57" s="129" t="str">
        <f>IF(AS57="","",AO$1)</f>
        <v/>
      </c>
      <c r="AQ57" s="130" t="str">
        <f>IF(AS57="","",AO$2)</f>
        <v/>
      </c>
      <c r="AR57" s="130" t="str">
        <f>IF(AS57="","",AO$3)</f>
        <v/>
      </c>
      <c r="AS57" s="132" t="str">
        <f>IF(AZ57="","",IF(ISNUMBER(SEARCH(":",AZ57)),MID(AZ57,FIND(":",AZ57)+2,FIND("(",AZ57)-FIND(":",AZ57)-3),LEFT(AZ57,FIND("(",AZ57)-2)))</f>
        <v/>
      </c>
      <c r="AT57" s="133" t="str">
        <f>IF(AZ57="","",MID(AZ57,FIND("(",AZ57)+1,4))</f>
        <v/>
      </c>
      <c r="AU57" s="134" t="str">
        <f>IF(ISNUMBER(SEARCH("*female*",AZ57)),"female",IF(ISNUMBER(SEARCH("*male*",AZ57)),"male",""))</f>
        <v/>
      </c>
      <c r="AV57" s="135" t="str">
        <f>IF(AZ57="","",IF(ISERROR(MID(AZ57,FIND("male,",AZ57)+6,(FIND(")",AZ57)-(FIND("male,",AZ57)+6))))=TRUE,"missing/error",MID(AZ57,FIND("male,",AZ57)+6,(FIND(")",AZ57)-(FIND("male,",AZ57)+6)))))</f>
        <v/>
      </c>
      <c r="AW57" s="136" t="str">
        <f>IF(AS57="","",(MID(AS57,(SEARCH("^^",SUBSTITUTE(AS57," ","^^",LEN(AS57)-LEN(SUBSTITUTE(AS57," ","")))))+1,99)&amp;"_"&amp;LEFT(AS57,FIND(" ",AS57)-1)&amp;"_"&amp;AT57))</f>
        <v/>
      </c>
      <c r="AX57" s="76"/>
      <c r="AY57" s="127"/>
      <c r="AZ57" s="127"/>
      <c r="BA57" s="128" t="str">
        <f>IF(BE57="","",BA$3)</f>
        <v/>
      </c>
      <c r="BB57" s="129" t="str">
        <f>IF(BE57="","",BA$1)</f>
        <v/>
      </c>
      <c r="BC57" s="130" t="str">
        <f>IF(BE57="","",BA$2)</f>
        <v/>
      </c>
      <c r="BD57" s="130" t="str">
        <f>IF(BE57="","",BA$3)</f>
        <v/>
      </c>
      <c r="BE57" s="132" t="str">
        <f>IF(BL57="","",IF(ISNUMBER(SEARCH(":",BL57)),MID(BL57,FIND(":",BL57)+2,FIND("(",BL57)-FIND(":",BL57)-3),LEFT(BL57,FIND("(",BL57)-2)))</f>
        <v/>
      </c>
      <c r="BF57" s="133" t="str">
        <f>IF(BL57="","",MID(BL57,FIND("(",BL57)+1,4))</f>
        <v/>
      </c>
      <c r="BG57" s="134" t="str">
        <f>IF(ISNUMBER(SEARCH("*female*",BL57)),"female",IF(ISNUMBER(SEARCH("*male*",BL57)),"male",""))</f>
        <v/>
      </c>
      <c r="BH57" s="135" t="str">
        <f>IF(BL57="","",IF(ISERROR(MID(BL57,FIND("male,",BL57)+6,(FIND(")",BL57)-(FIND("male,",BL57)+6))))=TRUE,"missing/error",MID(BL57,FIND("male,",BL57)+6,(FIND(")",BL57)-(FIND("male,",BL57)+6)))))</f>
        <v/>
      </c>
      <c r="BI57" s="136" t="str">
        <f>IF(BE57="","",(MID(BE57,(SEARCH("^^",SUBSTITUTE(BE57," ","^^",LEN(BE57)-LEN(SUBSTITUTE(BE57," ","")))))+1,99)&amp;"_"&amp;LEFT(BE57,FIND(" ",BE57)-1)&amp;"_"&amp;BF57))</f>
        <v/>
      </c>
      <c r="BJ57" s="76"/>
      <c r="BK57" s="127"/>
      <c r="BL57" s="127"/>
      <c r="BM57" s="128" t="str">
        <f>IF(BQ57="","",BM$3)</f>
        <v/>
      </c>
      <c r="BN57" s="129" t="str">
        <f>IF(BQ57="","",BM$1)</f>
        <v/>
      </c>
      <c r="BO57" s="130" t="str">
        <f>IF(BQ57="","",BM$2)</f>
        <v/>
      </c>
      <c r="BP57" s="130" t="str">
        <f>IF(BQ57="","",BM$3)</f>
        <v/>
      </c>
      <c r="BQ57" s="132" t="str">
        <f>IF(BX57="","",IF(ISNUMBER(SEARCH(":",BX57)),MID(BX57,FIND(":",BX57)+2,FIND("(",BX57)-FIND(":",BX57)-3),LEFT(BX57,FIND("(",BX57)-2)))</f>
        <v/>
      </c>
      <c r="BR57" s="133" t="str">
        <f>IF(BX57="","",MID(BX57,FIND("(",BX57)+1,4))</f>
        <v/>
      </c>
      <c r="BS57" s="134" t="str">
        <f>IF(ISNUMBER(SEARCH("*female*",BX57)),"female",IF(ISNUMBER(SEARCH("*male*",BX57)),"male",""))</f>
        <v/>
      </c>
      <c r="BT57" s="135" t="str">
        <f>IF(BX57="","",IF(ISERROR(MID(BX57,FIND("male,",BX57)+6,(FIND(")",BX57)-(FIND("male,",BX57)+6))))=TRUE,"missing/error",MID(BX57,FIND("male,",BX57)+6,(FIND(")",BX57)-(FIND("male,",BX57)+6)))))</f>
        <v/>
      </c>
      <c r="BU57" s="136" t="str">
        <f>IF(BQ57="","",(MID(BQ57,(SEARCH("^^",SUBSTITUTE(BQ57," ","^^",LEN(BQ57)-LEN(SUBSTITUTE(BQ57," ","")))))+1,99)&amp;"_"&amp;LEFT(BQ57,FIND(" ",BQ57)-1)&amp;"_"&amp;BR57))</f>
        <v/>
      </c>
      <c r="BV57" s="76"/>
      <c r="BW57" s="127"/>
      <c r="BX57" s="127"/>
      <c r="BY57" s="128" t="str">
        <f>IF(CC57="","",BY$3)</f>
        <v/>
      </c>
      <c r="BZ57" s="129" t="str">
        <f>IF(CC57="","",BY$1)</f>
        <v/>
      </c>
      <c r="CA57" s="130" t="str">
        <f>IF(CC57="","",BY$2)</f>
        <v/>
      </c>
      <c r="CB57" s="130" t="str">
        <f>IF(CC57="","",BY$3)</f>
        <v/>
      </c>
      <c r="CC57" s="132" t="str">
        <f>IF(CJ57="","",IF(ISNUMBER(SEARCH(":",CJ57)),MID(CJ57,FIND(":",CJ57)+2,FIND("(",CJ57)-FIND(":",CJ57)-3),LEFT(CJ57,FIND("(",CJ57)-2)))</f>
        <v/>
      </c>
      <c r="CD57" s="133" t="str">
        <f>IF(CJ57="","",MID(CJ57,FIND("(",CJ57)+1,4))</f>
        <v/>
      </c>
      <c r="CE57" s="134" t="str">
        <f>IF(ISNUMBER(SEARCH("*female*",CJ57)),"female",IF(ISNUMBER(SEARCH("*male*",CJ57)),"male",""))</f>
        <v/>
      </c>
      <c r="CF57" s="135" t="str">
        <f>IF(CJ57="","",IF(ISERROR(MID(CJ57,FIND("male,",CJ57)+6,(FIND(")",CJ57)-(FIND("male,",CJ57)+6))))=TRUE,"missing/error",MID(CJ57,FIND("male,",CJ57)+6,(FIND(")",CJ57)-(FIND("male,",CJ57)+6)))))</f>
        <v/>
      </c>
      <c r="CG57" s="136" t="str">
        <f>IF(CC57="","",(MID(CC57,(SEARCH("^^",SUBSTITUTE(CC57," ","^^",LEN(CC57)-LEN(SUBSTITUTE(CC57," ","")))))+1,99)&amp;"_"&amp;LEFT(CC57,FIND(" ",CC57)-1)&amp;"_"&amp;CD57))</f>
        <v/>
      </c>
      <c r="CH57" s="76"/>
      <c r="CI57" s="127"/>
      <c r="CJ57" s="127"/>
      <c r="CK57" s="128" t="str">
        <f>IF(CO57="","",CK$3)</f>
        <v/>
      </c>
      <c r="CL57" s="129" t="str">
        <f>IF(CO57="","",CK$1)</f>
        <v/>
      </c>
      <c r="CM57" s="130" t="str">
        <f>IF(CO57="","",CK$2)</f>
        <v/>
      </c>
      <c r="CN57" s="130" t="str">
        <f>IF(CO57="","",CK$3)</f>
        <v/>
      </c>
      <c r="CO57" s="132" t="str">
        <f>IF(CV57="","",IF(ISNUMBER(SEARCH(":",CV57)),MID(CV57,FIND(":",CV57)+2,FIND("(",CV57)-FIND(":",CV57)-3),LEFT(CV57,FIND("(",CV57)-2)))</f>
        <v/>
      </c>
      <c r="CP57" s="133" t="str">
        <f>IF(CV57="","",MID(CV57,FIND("(",CV57)+1,4))</f>
        <v/>
      </c>
      <c r="CQ57" s="134" t="str">
        <f>IF(ISNUMBER(SEARCH("*female*",CV57)),"female",IF(ISNUMBER(SEARCH("*male*",CV57)),"male",""))</f>
        <v/>
      </c>
      <c r="CR57" s="135" t="str">
        <f>IF(CV57="","",IF(ISERROR(MID(CV57,FIND("male,",CV57)+6,(FIND(")",CV57)-(FIND("male,",CV57)+6))))=TRUE,"missing/error",MID(CV57,FIND("male,",CV57)+6,(FIND(")",CV57)-(FIND("male,",CV57)+6)))))</f>
        <v/>
      </c>
      <c r="CS57" s="136" t="str">
        <f>IF(CO57="","",(MID(CO57,(SEARCH("^^",SUBSTITUTE(CO57," ","^^",LEN(CO57)-LEN(SUBSTITUTE(CO57," ","")))))+1,99)&amp;"_"&amp;LEFT(CO57,FIND(" ",CO57)-1)&amp;"_"&amp;CP57))</f>
        <v/>
      </c>
      <c r="CT57" s="76"/>
      <c r="CU57" s="127"/>
      <c r="CV57" s="127"/>
      <c r="CW57" s="128" t="str">
        <f>IF(DA57="","",CW$3)</f>
        <v/>
      </c>
      <c r="CX57" s="129" t="str">
        <f>IF(DA57="","",CW$1)</f>
        <v/>
      </c>
      <c r="CY57" s="130" t="str">
        <f>IF(DA57="","",CW$2)</f>
        <v/>
      </c>
      <c r="CZ57" s="130" t="str">
        <f>IF(DA57="","",CW$3)</f>
        <v/>
      </c>
      <c r="DA57" s="132" t="str">
        <f>IF(DH57="","",IF(ISNUMBER(SEARCH(":",DH57)),MID(DH57,FIND(":",DH57)+2,FIND("(",DH57)-FIND(":",DH57)-3),LEFT(DH57,FIND("(",DH57)-2)))</f>
        <v/>
      </c>
      <c r="DB57" s="133" t="str">
        <f>IF(DH57="","",MID(DH57,FIND("(",DH57)+1,4))</f>
        <v/>
      </c>
      <c r="DC57" s="134" t="str">
        <f>IF(ISNUMBER(SEARCH("*female*",DH57)),"female",IF(ISNUMBER(SEARCH("*male*",DH57)),"male",""))</f>
        <v/>
      </c>
      <c r="DD57" s="135" t="str">
        <f>IF(DH57="","",IF(ISERROR(MID(DH57,FIND("male,",DH57)+6,(FIND(")",DH57)-(FIND("male,",DH57)+6))))=TRUE,"missing/error",MID(DH57,FIND("male,",DH57)+6,(FIND(")",DH57)-(FIND("male,",DH57)+6)))))</f>
        <v/>
      </c>
      <c r="DE57" s="136" t="str">
        <f>IF(DA57="","",(MID(DA57,(SEARCH("^^",SUBSTITUTE(DA57," ","^^",LEN(DA57)-LEN(SUBSTITUTE(DA57," ","")))))+1,99)&amp;"_"&amp;LEFT(DA57,FIND(" ",DA57)-1)&amp;"_"&amp;DB57))</f>
        <v/>
      </c>
      <c r="DF57" s="76"/>
      <c r="DG57" s="127"/>
      <c r="DH57" s="127"/>
      <c r="DI57" s="128" t="str">
        <f>IF(DM57="","",DI$3)</f>
        <v/>
      </c>
      <c r="DJ57" s="129" t="str">
        <f>IF(DM57="","",DI$1)</f>
        <v/>
      </c>
      <c r="DK57" s="130" t="str">
        <f>IF(DM57="","",DI$2)</f>
        <v/>
      </c>
      <c r="DL57" s="130" t="str">
        <f>IF(DM57="","",DI$3)</f>
        <v/>
      </c>
      <c r="DM57" s="132" t="str">
        <f>IF(DT57="","",IF(ISNUMBER(SEARCH(":",DT57)),MID(DT57,FIND(":",DT57)+2,FIND("(",DT57)-FIND(":",DT57)-3),LEFT(DT57,FIND("(",DT57)-2)))</f>
        <v/>
      </c>
      <c r="DN57" s="133" t="str">
        <f>IF(DT57="","",MID(DT57,FIND("(",DT57)+1,4))</f>
        <v/>
      </c>
      <c r="DO57" s="134" t="str">
        <f>IF(ISNUMBER(SEARCH("*female*",DT57)),"female",IF(ISNUMBER(SEARCH("*male*",DT57)),"male",""))</f>
        <v/>
      </c>
      <c r="DP57" s="135" t="str">
        <f>IF(DT57="","",IF(ISERROR(MID(DT57,FIND("male,",DT57)+6,(FIND(")",DT57)-(FIND("male,",DT57)+6))))=TRUE,"missing/error",MID(DT57,FIND("male,",DT57)+6,(FIND(")",DT57)-(FIND("male,",DT57)+6)))))</f>
        <v/>
      </c>
      <c r="DQ57" s="136" t="str">
        <f>IF(DM57="","",(MID(DM57,(SEARCH("^^",SUBSTITUTE(DM57," ","^^",LEN(DM57)-LEN(SUBSTITUTE(DM57," ","")))))+1,99)&amp;"_"&amp;LEFT(DM57,FIND(" ",DM57)-1)&amp;"_"&amp;DN57))</f>
        <v/>
      </c>
      <c r="DR57" s="76"/>
      <c r="DS57" s="127"/>
      <c r="DT57" s="127"/>
      <c r="DU57" s="128" t="str">
        <f>IF(DY57="","",DU$3)</f>
        <v/>
      </c>
      <c r="DV57" s="129" t="str">
        <f>IF(DY57="","",DU$1)</f>
        <v/>
      </c>
      <c r="DW57" s="130" t="str">
        <f>IF(DY57="","",DU$2)</f>
        <v/>
      </c>
      <c r="DX57" s="130" t="str">
        <f>IF(DY57="","",DU$3)</f>
        <v/>
      </c>
      <c r="DY57" s="132" t="str">
        <f>IF(EF57="","",IF(ISNUMBER(SEARCH(":",EF57)),MID(EF57,FIND(":",EF57)+2,FIND("(",EF57)-FIND(":",EF57)-3),LEFT(EF57,FIND("(",EF57)-2)))</f>
        <v/>
      </c>
      <c r="DZ57" s="133" t="str">
        <f>IF(EF57="","",MID(EF57,FIND("(",EF57)+1,4))</f>
        <v/>
      </c>
      <c r="EA57" s="134" t="str">
        <f>IF(ISNUMBER(SEARCH("*female*",EF57)),"female",IF(ISNUMBER(SEARCH("*male*",EF57)),"male",""))</f>
        <v/>
      </c>
      <c r="EB57" s="135" t="str">
        <f>IF(EF57="","",IF(ISERROR(MID(EF57,FIND("male,",EF57)+6,(FIND(")",EF57)-(FIND("male,",EF57)+6))))=TRUE,"missing/error",MID(EF57,FIND("male,",EF57)+6,(FIND(")",EF57)-(FIND("male,",EF57)+6)))))</f>
        <v/>
      </c>
      <c r="EC57" s="136" t="str">
        <f>IF(DY57="","",(MID(DY57,(SEARCH("^^",SUBSTITUTE(DY57," ","^^",LEN(DY57)-LEN(SUBSTITUTE(DY57," ","")))))+1,99)&amp;"_"&amp;LEFT(DY57,FIND(" ",DY57)-1)&amp;"_"&amp;DZ57))</f>
        <v/>
      </c>
      <c r="ED57" s="76"/>
      <c r="EE57" s="127"/>
      <c r="EF57" s="127"/>
      <c r="EG57" s="128" t="str">
        <f>IF(EK57="","",EG$3)</f>
        <v/>
      </c>
      <c r="EH57" s="129" t="str">
        <f>IF(EK57="","",EG$1)</f>
        <v/>
      </c>
      <c r="EI57" s="130" t="str">
        <f>IF(EK57="","",EG$2)</f>
        <v/>
      </c>
      <c r="EJ57" s="130" t="str">
        <f>IF(EK57="","",EG$3)</f>
        <v/>
      </c>
      <c r="EK57" s="132" t="str">
        <f>IF(ER57="","",IF(ISNUMBER(SEARCH(":",ER57)),MID(ER57,FIND(":",ER57)+2,FIND("(",ER57)-FIND(":",ER57)-3),LEFT(ER57,FIND("(",ER57)-2)))</f>
        <v/>
      </c>
      <c r="EL57" s="133" t="str">
        <f>IF(ER57="","",MID(ER57,FIND("(",ER57)+1,4))</f>
        <v/>
      </c>
      <c r="EM57" s="134" t="str">
        <f>IF(ISNUMBER(SEARCH("*female*",ER57)),"female",IF(ISNUMBER(SEARCH("*male*",ER57)),"male",""))</f>
        <v/>
      </c>
      <c r="EN57" s="135" t="str">
        <f>IF(ER57="","",IF(ISERROR(MID(ER57,FIND("male,",ER57)+6,(FIND(")",ER57)-(FIND("male,",ER57)+6))))=TRUE,"missing/error",MID(ER57,FIND("male,",ER57)+6,(FIND(")",ER57)-(FIND("male,",ER57)+6)))))</f>
        <v/>
      </c>
      <c r="EO57" s="136" t="str">
        <f>IF(EK57="","",(MID(EK57,(SEARCH("^^",SUBSTITUTE(EK57," ","^^",LEN(EK57)-LEN(SUBSTITUTE(EK57," ","")))))+1,99)&amp;"_"&amp;LEFT(EK57,FIND(" ",EK57)-1)&amp;"_"&amp;EL57))</f>
        <v/>
      </c>
      <c r="EP57" s="76"/>
      <c r="EQ57" s="127"/>
      <c r="ER57" s="127"/>
      <c r="ES57" s="128" t="str">
        <f>IF(EW57="","",ES$3)</f>
        <v/>
      </c>
      <c r="ET57" s="129" t="str">
        <f>IF(EW57="","",ES$1)</f>
        <v/>
      </c>
      <c r="EU57" s="130" t="str">
        <f>IF(EW57="","",ES$2)</f>
        <v/>
      </c>
      <c r="EV57" s="130" t="str">
        <f>IF(EW57="","",ES$3)</f>
        <v/>
      </c>
      <c r="EW57" s="132" t="str">
        <f>IF(FD57="","",IF(ISNUMBER(SEARCH(":",FD57)),MID(FD57,FIND(":",FD57)+2,FIND("(",FD57)-FIND(":",FD57)-3),LEFT(FD57,FIND("(",FD57)-2)))</f>
        <v/>
      </c>
      <c r="EX57" s="133" t="str">
        <f>IF(FD57="","",MID(FD57,FIND("(",FD57)+1,4))</f>
        <v/>
      </c>
      <c r="EY57" s="134" t="str">
        <f>IF(ISNUMBER(SEARCH("*female*",FD57)),"female",IF(ISNUMBER(SEARCH("*male*",FD57)),"male",""))</f>
        <v/>
      </c>
      <c r="EZ57" s="135" t="str">
        <f>IF(FD57="","",IF(ISERROR(MID(FD57,FIND("male,",FD57)+6,(FIND(")",FD57)-(FIND("male,",FD57)+6))))=TRUE,"missing/error",MID(FD57,FIND("male,",FD57)+6,(FIND(")",FD57)-(FIND("male,",FD57)+6)))))</f>
        <v/>
      </c>
      <c r="FA57" s="136" t="str">
        <f>IF(EW57="","",(MID(EW57,(SEARCH("^^",SUBSTITUTE(EW57," ","^^",LEN(EW57)-LEN(SUBSTITUTE(EW57," ","")))))+1,99)&amp;"_"&amp;LEFT(EW57,FIND(" ",EW57)-1)&amp;"_"&amp;EX57))</f>
        <v/>
      </c>
      <c r="FB57" s="76"/>
      <c r="FC57" s="127"/>
      <c r="FD57" s="127"/>
      <c r="FE57" s="128" t="str">
        <f>IF(FI57="","",FE$3)</f>
        <v/>
      </c>
      <c r="FF57" s="129" t="str">
        <f>IF(FI57="","",FE$1)</f>
        <v/>
      </c>
      <c r="FG57" s="130" t="str">
        <f>IF(FI57="","",FE$2)</f>
        <v/>
      </c>
      <c r="FH57" s="130" t="str">
        <f>IF(FI57="","",FE$3)</f>
        <v/>
      </c>
      <c r="FI57" s="132" t="str">
        <f>IF(FP57="","",IF(ISNUMBER(SEARCH(":",FP57)),MID(FP57,FIND(":",FP57)+2,FIND("(",FP57)-FIND(":",FP57)-3),LEFT(FP57,FIND("(",FP57)-2)))</f>
        <v/>
      </c>
      <c r="FJ57" s="133" t="str">
        <f>IF(FP57="","",MID(FP57,FIND("(",FP57)+1,4))</f>
        <v/>
      </c>
      <c r="FK57" s="134" t="str">
        <f>IF(ISNUMBER(SEARCH("*female*",FP57)),"female",IF(ISNUMBER(SEARCH("*male*",FP57)),"male",""))</f>
        <v/>
      </c>
      <c r="FL57" s="135" t="str">
        <f>IF(FP57="","",IF(ISERROR(MID(FP57,FIND("male,",FP57)+6,(FIND(")",FP57)-(FIND("male,",FP57)+6))))=TRUE,"missing/error",MID(FP57,FIND("male,",FP57)+6,(FIND(")",FP57)-(FIND("male,",FP57)+6)))))</f>
        <v/>
      </c>
      <c r="FM57" s="136" t="str">
        <f>IF(FI57="","",(MID(FI57,(SEARCH("^^",SUBSTITUTE(FI57," ","^^",LEN(FI57)-LEN(SUBSTITUTE(FI57," ","")))))+1,99)&amp;"_"&amp;LEFT(FI57,FIND(" ",FI57)-1)&amp;"_"&amp;FJ57))</f>
        <v/>
      </c>
      <c r="FN57" s="76"/>
      <c r="FO57" s="127"/>
      <c r="FP57" s="127"/>
      <c r="FQ57" s="128" t="str">
        <f>IF(FU57="","",#REF!)</f>
        <v/>
      </c>
      <c r="FR57" s="129" t="str">
        <f>IF(FU57="","",FQ$1)</f>
        <v/>
      </c>
      <c r="FS57" s="130" t="str">
        <f>IF(FU57="","",FQ$2)</f>
        <v/>
      </c>
      <c r="FT57" s="130" t="str">
        <f>IF(FU57="","",FQ$3)</f>
        <v/>
      </c>
      <c r="FU57" s="132" t="str">
        <f>IF(GB57="","",IF(ISNUMBER(SEARCH(":",GB57)),MID(GB57,FIND(":",GB57)+2,FIND("(",GB57)-FIND(":",GB57)-3),LEFT(GB57,FIND("(",GB57)-2)))</f>
        <v/>
      </c>
      <c r="FV57" s="133" t="str">
        <f>IF(GB57="","",MID(GB57,FIND("(",GB57)+1,4))</f>
        <v/>
      </c>
      <c r="FW57" s="134" t="str">
        <f>IF(ISNUMBER(SEARCH("*female*",GB57)),"female",IF(ISNUMBER(SEARCH("*male*",GB57)),"male",""))</f>
        <v/>
      </c>
      <c r="FX57" s="135" t="str">
        <f>IF(GB57="","",IF(ISERROR(MID(GB57,FIND("male,",GB57)+6,(FIND(")",GB57)-(FIND("male,",GB57)+6))))=TRUE,"missing/error",MID(GB57,FIND("male,",GB57)+6,(FIND(")",GB57)-(FIND("male,",GB57)+6)))))</f>
        <v/>
      </c>
      <c r="FY57" s="136" t="str">
        <f>IF(FU57="","",(MID(FU57,(SEARCH("^^",SUBSTITUTE(FU57," ","^^",LEN(FU57)-LEN(SUBSTITUTE(FU57," ","")))))+1,99)&amp;"_"&amp;LEFT(FU57,FIND(" ",FU57)-1)&amp;"_"&amp;FV57))</f>
        <v/>
      </c>
      <c r="FZ57" s="76"/>
      <c r="GA57" s="127"/>
      <c r="GB57" s="127"/>
      <c r="GC57" s="128" t="str">
        <f>IF(GG57="","",GC$3)</f>
        <v/>
      </c>
      <c r="GD57" s="129" t="str">
        <f>IF(GG57="","",GC$1)</f>
        <v/>
      </c>
      <c r="GE57" s="130" t="str">
        <f>IF(GG57="","",GC$2)</f>
        <v/>
      </c>
      <c r="GF57" s="130" t="str">
        <f>IF(GG57="","",GC$3)</f>
        <v/>
      </c>
      <c r="GG57" s="132" t="str">
        <f>IF(GN57="","",IF(ISNUMBER(SEARCH(":",GN57)),MID(GN57,FIND(":",GN57)+2,FIND("(",GN57)-FIND(":",GN57)-3),LEFT(GN57,FIND("(",GN57)-2)))</f>
        <v/>
      </c>
      <c r="GH57" s="133" t="str">
        <f>IF(GN57="","",MID(GN57,FIND("(",GN57)+1,4))</f>
        <v/>
      </c>
      <c r="GI57" s="134" t="str">
        <f>IF(ISNUMBER(SEARCH("*female*",GN57)),"female",IF(ISNUMBER(SEARCH("*male*",GN57)),"male",""))</f>
        <v/>
      </c>
      <c r="GJ57" s="135" t="str">
        <f>IF(GN57="","",IF(ISERROR(MID(GN57,FIND("male,",GN57)+6,(FIND(")",GN57)-(FIND("male,",GN57)+6))))=TRUE,"missing/error",MID(GN57,FIND("male,",GN57)+6,(FIND(")",GN57)-(FIND("male,",GN57)+6)))))</f>
        <v/>
      </c>
      <c r="GK57" s="136" t="str">
        <f>IF(GG57="","",(MID(GG57,(SEARCH("^^",SUBSTITUTE(GG57," ","^^",LEN(GG57)-LEN(SUBSTITUTE(GG57," ","")))))+1,99)&amp;"_"&amp;LEFT(GG57,FIND(" ",GG57)-1)&amp;"_"&amp;GH57))</f>
        <v/>
      </c>
      <c r="GL57" s="76"/>
      <c r="GM57" s="127"/>
      <c r="GN57" s="127"/>
      <c r="GO57" s="128" t="str">
        <f>IF(GS57="","",GO$3)</f>
        <v/>
      </c>
      <c r="GP57" s="129" t="str">
        <f>IF(GS57="","",GO$1)</f>
        <v/>
      </c>
      <c r="GQ57" s="130" t="str">
        <f>IF(GS57="","",GO$2)</f>
        <v/>
      </c>
      <c r="GR57" s="130" t="str">
        <f>IF(GS57="","",GO$3)</f>
        <v/>
      </c>
      <c r="GS57" s="132" t="str">
        <f>IF(GZ57="","",IF(ISNUMBER(SEARCH(":",GZ57)),MID(GZ57,FIND(":",GZ57)+2,FIND("(",GZ57)-FIND(":",GZ57)-3),LEFT(GZ57,FIND("(",GZ57)-2)))</f>
        <v/>
      </c>
      <c r="GT57" s="133" t="str">
        <f>IF(GZ57="","",MID(GZ57,FIND("(",GZ57)+1,4))</f>
        <v/>
      </c>
      <c r="GU57" s="134" t="str">
        <f>IF(ISNUMBER(SEARCH("*female*",GZ57)),"female",IF(ISNUMBER(SEARCH("*male*",GZ57)),"male",""))</f>
        <v/>
      </c>
      <c r="GV57" s="135" t="str">
        <f>IF(GZ57="","",IF(ISERROR(MID(GZ57,FIND("male,",GZ57)+6,(FIND(")",GZ57)-(FIND("male,",GZ57)+6))))=TRUE,"missing/error",MID(GZ57,FIND("male,",GZ57)+6,(FIND(")",GZ57)-(FIND("male,",GZ57)+6)))))</f>
        <v/>
      </c>
      <c r="GW57" s="136" t="str">
        <f>IF(GS57="","",(MID(GS57,(SEARCH("^^",SUBSTITUTE(GS57," ","^^",LEN(GS57)-LEN(SUBSTITUTE(GS57," ","")))))+1,99)&amp;"_"&amp;LEFT(GS57,FIND(" ",GS57)-1)&amp;"_"&amp;GT57))</f>
        <v/>
      </c>
      <c r="GX57" s="76"/>
      <c r="GY57" s="127"/>
      <c r="GZ57" s="127"/>
      <c r="HA57" s="128" t="str">
        <f>IF(HE57="","",HA$3)</f>
        <v/>
      </c>
      <c r="HB57" s="129" t="str">
        <f>IF(HE57="","",HA$1)</f>
        <v/>
      </c>
      <c r="HC57" s="130" t="str">
        <f>IF(HE57="","",HA$2)</f>
        <v/>
      </c>
      <c r="HD57" s="130" t="str">
        <f>IF(HE57="","",HA$3)</f>
        <v/>
      </c>
      <c r="HE57" s="132" t="str">
        <f>IF(HL57="","",IF(ISNUMBER(SEARCH(":",HL57)),MID(HL57,FIND(":",HL57)+2,FIND("(",HL57)-FIND(":",HL57)-3),LEFT(HL57,FIND("(",HL57)-2)))</f>
        <v/>
      </c>
      <c r="HF57" s="133" t="str">
        <f>IF(HL57="","",MID(HL57,FIND("(",HL57)+1,4))</f>
        <v/>
      </c>
      <c r="HG57" s="134" t="str">
        <f>IF(ISNUMBER(SEARCH("*female*",HL57)),"female",IF(ISNUMBER(SEARCH("*male*",HL57)),"male",""))</f>
        <v/>
      </c>
      <c r="HH57" s="135" t="str">
        <f>IF(HL57="","",IF(ISERROR(MID(HL57,FIND("male,",HL57)+6,(FIND(")",HL57)-(FIND("male,",HL57)+6))))=TRUE,"missing/error",MID(HL57,FIND("male,",HL57)+6,(FIND(")",HL57)-(FIND("male,",HL57)+6)))))</f>
        <v/>
      </c>
      <c r="HI57" s="136" t="str">
        <f>IF(HE57="","",(MID(HE57,(SEARCH("^^",SUBSTITUTE(HE57," ","^^",LEN(HE57)-LEN(SUBSTITUTE(HE57," ","")))))+1,99)&amp;"_"&amp;LEFT(HE57,FIND(" ",HE57)-1)&amp;"_"&amp;HF57))</f>
        <v/>
      </c>
      <c r="HJ57" s="76"/>
      <c r="HK57" s="127"/>
      <c r="HL57" s="127" t="s">
        <v>287</v>
      </c>
      <c r="HM57" s="128" t="str">
        <f>IF(HQ57="","",HM$3)</f>
        <v/>
      </c>
      <c r="HN57" s="129" t="str">
        <f>IF(HQ57="","",HM$1)</f>
        <v/>
      </c>
      <c r="HO57" s="130" t="str">
        <f>IF(HQ57="","",HM$2)</f>
        <v/>
      </c>
      <c r="HP57" s="130" t="str">
        <f>IF(HQ57="","",HM$3)</f>
        <v/>
      </c>
      <c r="HQ57" s="132" t="str">
        <f>IF(HX57="","",IF(ISNUMBER(SEARCH(":",HX57)),MID(HX57,FIND(":",HX57)+2,FIND("(",HX57)-FIND(":",HX57)-3),LEFT(HX57,FIND("(",HX57)-2)))</f>
        <v/>
      </c>
      <c r="HR57" s="133" t="str">
        <f>IF(HX57="","",MID(HX57,FIND("(",HX57)+1,4))</f>
        <v/>
      </c>
      <c r="HS57" s="134" t="str">
        <f>IF(ISNUMBER(SEARCH("*female*",HX57)),"female",IF(ISNUMBER(SEARCH("*male*",HX57)),"male",""))</f>
        <v/>
      </c>
      <c r="HT57" s="135" t="str">
        <f>IF(HX57="","",IF(ISERROR(MID(HX57,FIND("male,",HX57)+6,(FIND(")",HX57)-(FIND("male,",HX57)+6))))=TRUE,"missing/error",MID(HX57,FIND("male,",HX57)+6,(FIND(")",HX57)-(FIND("male,",HX57)+6)))))</f>
        <v/>
      </c>
      <c r="HU57" s="136" t="str">
        <f>IF(HQ57="","",(MID(HQ57,(SEARCH("^^",SUBSTITUTE(HQ57," ","^^",LEN(HQ57)-LEN(SUBSTITUTE(HQ57," ","")))))+1,99)&amp;"_"&amp;LEFT(HQ57,FIND(" ",HQ57)-1)&amp;"_"&amp;HR57))</f>
        <v/>
      </c>
      <c r="HV57" s="76"/>
      <c r="HW57" s="127"/>
      <c r="HX57" s="127"/>
      <c r="HY57" s="128" t="str">
        <f>IF(IC57="","",HY$3)</f>
        <v/>
      </c>
      <c r="HZ57" s="129" t="str">
        <f>IF(IC57="","",HY$1)</f>
        <v/>
      </c>
      <c r="IA57" s="130" t="str">
        <f>IF(IC57="","",HY$2)</f>
        <v/>
      </c>
      <c r="IB57" s="130" t="str">
        <f>IF(IC57="","",HY$3)</f>
        <v/>
      </c>
      <c r="IC57" s="132" t="str">
        <f>IF(IJ57="","",IF(ISNUMBER(SEARCH(":",IJ57)),MID(IJ57,FIND(":",IJ57)+2,FIND("(",IJ57)-FIND(":",IJ57)-3),LEFT(IJ57,FIND("(",IJ57)-2)))</f>
        <v/>
      </c>
      <c r="ID57" s="133" t="str">
        <f>IF(IJ57="","",MID(IJ57,FIND("(",IJ57)+1,4))</f>
        <v/>
      </c>
      <c r="IE57" s="134" t="str">
        <f>IF(ISNUMBER(SEARCH("*female*",IJ57)),"female",IF(ISNUMBER(SEARCH("*male*",IJ57)),"male",""))</f>
        <v/>
      </c>
      <c r="IF57" s="135" t="str">
        <f>IF(IJ57="","",IF(ISERROR(MID(IJ57,FIND("male,",IJ57)+6,(FIND(")",IJ57)-(FIND("male,",IJ57)+6))))=TRUE,"missing/error",MID(IJ57,FIND("male,",IJ57)+6,(FIND(")",IJ57)-(FIND("male,",IJ57)+6)))))</f>
        <v/>
      </c>
      <c r="IG57" s="136" t="str">
        <f>IF(IC57="","",(MID(IC57,(SEARCH("^^",SUBSTITUTE(IC57," ","^^",LEN(IC57)-LEN(SUBSTITUTE(IC57," ","")))))+1,99)&amp;"_"&amp;LEFT(IC57,FIND(" ",IC57)-1)&amp;"_"&amp;ID57))</f>
        <v/>
      </c>
      <c r="IH57" s="76"/>
      <c r="II57" s="127"/>
      <c r="IJ57" s="127"/>
      <c r="IK57" s="128" t="str">
        <f>IF(IO57="","",IK$3)</f>
        <v/>
      </c>
      <c r="IL57" s="129" t="str">
        <f>IF(IO57="","",IK$1)</f>
        <v/>
      </c>
      <c r="IM57" s="130" t="str">
        <f>IF(IO57="","",IK$2)</f>
        <v/>
      </c>
      <c r="IN57" s="130" t="str">
        <f>IF(IO57="","",IK$3)</f>
        <v/>
      </c>
      <c r="IO57" s="132" t="str">
        <f>IF(IV57="","",IF(ISNUMBER(SEARCH(":",IV57)),MID(IV57,FIND(":",IV57)+2,FIND("(",IV57)-FIND(":",IV57)-3),LEFT(IV57,FIND("(",IV57)-2)))</f>
        <v/>
      </c>
      <c r="IP57" s="133" t="str">
        <f>IF(IV57="","",MID(IV57,FIND("(",IV57)+1,4))</f>
        <v/>
      </c>
      <c r="IQ57" s="134" t="str">
        <f>IF(ISNUMBER(SEARCH("*female*",IV57)),"female",IF(ISNUMBER(SEARCH("*male*",IV57)),"male",""))</f>
        <v/>
      </c>
      <c r="IR57" s="135" t="str">
        <f>IF(IV57="","",IF(ISERROR(MID(IV57,FIND("male,",IV57)+6,(FIND(")",IV57)-(FIND("male,",IV57)+6))))=TRUE,"missing/error",MID(IV57,FIND("male,",IV57)+6,(FIND(")",IV57)-(FIND("male,",IV57)+6)))))</f>
        <v/>
      </c>
      <c r="IS57" s="136" t="str">
        <f>IF(IO57="","",(MID(IO57,(SEARCH("^^",SUBSTITUTE(IO57," ","^^",LEN(IO57)-LEN(SUBSTITUTE(IO57," ","")))))+1,99)&amp;"_"&amp;LEFT(IO57,FIND(" ",IO57)-1)&amp;"_"&amp;IP57))</f>
        <v/>
      </c>
      <c r="IT57" s="76"/>
      <c r="IU57" s="127"/>
      <c r="IV57" s="127"/>
      <c r="IW57" s="128" t="str">
        <f>IF(JA57="","",IW$3)</f>
        <v/>
      </c>
      <c r="IX57" s="129" t="str">
        <f>IF(JA57="","",IW$1)</f>
        <v/>
      </c>
      <c r="IY57" s="130" t="str">
        <f>IF(JA57="","",IW$2)</f>
        <v/>
      </c>
      <c r="IZ57" s="130" t="str">
        <f>IF(JA57="","",IW$3)</f>
        <v/>
      </c>
      <c r="JA57" s="132" t="str">
        <f>IF(JH57="","",IF(ISNUMBER(SEARCH(":",JH57)),MID(JH57,FIND(":",JH57)+2,FIND("(",JH57)-FIND(":",JH57)-3),LEFT(JH57,FIND("(",JH57)-2)))</f>
        <v/>
      </c>
      <c r="JB57" s="133" t="str">
        <f>IF(JH57="","",MID(JH57,FIND("(",JH57)+1,4))</f>
        <v/>
      </c>
      <c r="JC57" s="134" t="str">
        <f>IF(ISNUMBER(SEARCH("*female*",JH57)),"female",IF(ISNUMBER(SEARCH("*male*",JH57)),"male",""))</f>
        <v/>
      </c>
      <c r="JD57" s="135" t="str">
        <f>IF(JH57="","",IF(ISERROR(MID(JH57,FIND("male,",JH57)+6,(FIND(")",JH57)-(FIND("male,",JH57)+6))))=TRUE,"missing/error",MID(JH57,FIND("male,",JH57)+6,(FIND(")",JH57)-(FIND("male,",JH57)+6)))))</f>
        <v/>
      </c>
      <c r="JE57" s="136" t="str">
        <f>IF(JA57="","",(MID(JA57,(SEARCH("^^",SUBSTITUTE(JA57," ","^^",LEN(JA57)-LEN(SUBSTITUTE(JA57," ","")))))+1,99)&amp;"_"&amp;LEFT(JA57,FIND(" ",JA57)-1)&amp;"_"&amp;JB57))</f>
        <v/>
      </c>
      <c r="JF57" s="76"/>
      <c r="JG57" s="127"/>
      <c r="JH57" s="127"/>
      <c r="JI57" s="128" t="str">
        <f>IF(JM57="","",JI$3)</f>
        <v/>
      </c>
      <c r="JJ57" s="129" t="str">
        <f>IF(JM57="","",JI$1)</f>
        <v/>
      </c>
      <c r="JK57" s="130" t="str">
        <f>IF(JM57="","",JI$2)</f>
        <v/>
      </c>
      <c r="JL57" s="130" t="str">
        <f>IF(JM57="","",JI$3)</f>
        <v/>
      </c>
      <c r="JM57" s="132" t="str">
        <f>IF(JT57="","",IF(ISNUMBER(SEARCH(":",JT57)),MID(JT57,FIND(":",JT57)+2,FIND("(",JT57)-FIND(":",JT57)-3),LEFT(JT57,FIND("(",JT57)-2)))</f>
        <v/>
      </c>
      <c r="JN57" s="133" t="str">
        <f>IF(JT57="","",MID(JT57,FIND("(",JT57)+1,4))</f>
        <v/>
      </c>
      <c r="JO57" s="134" t="str">
        <f>IF(ISNUMBER(SEARCH("*female*",JT57)),"female",IF(ISNUMBER(SEARCH("*male*",JT57)),"male",""))</f>
        <v/>
      </c>
      <c r="JP57" s="135" t="str">
        <f>IF(JT57="","",IF(ISERROR(MID(JT57,FIND("male,",JT57)+6,(FIND(")",JT57)-(FIND("male,",JT57)+6))))=TRUE,"missing/error",MID(JT57,FIND("male,",JT57)+6,(FIND(")",JT57)-(FIND("male,",JT57)+6)))))</f>
        <v/>
      </c>
      <c r="JQ57" s="136" t="str">
        <f>IF(JM57="","",(MID(JM57,(SEARCH("^^",SUBSTITUTE(JM57," ","^^",LEN(JM57)-LEN(SUBSTITUTE(JM57," ","")))))+1,99)&amp;"_"&amp;LEFT(JM57,FIND(" ",JM57)-1)&amp;"_"&amp;JN57))</f>
        <v/>
      </c>
      <c r="JR57" s="76"/>
      <c r="JS57" s="127"/>
      <c r="JT57" s="127"/>
      <c r="JU57" s="128" t="str">
        <f>IF(JY57="","",JU$3)</f>
        <v/>
      </c>
      <c r="JV57" s="129" t="str">
        <f>IF(JY57="","",JU$1)</f>
        <v/>
      </c>
      <c r="JW57" s="130" t="str">
        <f>IF(JY57="","",JU$2)</f>
        <v/>
      </c>
      <c r="JX57" s="130" t="str">
        <f>IF(JY57="","",JU$3)</f>
        <v/>
      </c>
      <c r="JY57" s="132" t="str">
        <f>IF(KF57="","",IF(ISNUMBER(SEARCH(":",KF57)),MID(KF57,FIND(":",KF57)+2,FIND("(",KF57)-FIND(":",KF57)-3),LEFT(KF57,FIND("(",KF57)-2)))</f>
        <v/>
      </c>
      <c r="JZ57" s="133" t="str">
        <f>IF(KF57="","",MID(KF57,FIND("(",KF57)+1,4))</f>
        <v/>
      </c>
      <c r="KA57" s="134" t="str">
        <f>IF(ISNUMBER(SEARCH("*female*",KF57)),"female",IF(ISNUMBER(SEARCH("*male*",KF57)),"male",""))</f>
        <v/>
      </c>
      <c r="KB57" s="135" t="str">
        <f>IF(KF57="","",IF(ISERROR(MID(KF57,FIND("male,",KF57)+6,(FIND(")",KF57)-(FIND("male,",KF57)+6))))=TRUE,"missing/error",MID(KF57,FIND("male,",KF57)+6,(FIND(")",KF57)-(FIND("male,",KF57)+6)))))</f>
        <v/>
      </c>
      <c r="KC57" s="136" t="str">
        <f>IF(JY57="","",(MID(JY57,(SEARCH("^^",SUBSTITUTE(JY57," ","^^",LEN(JY57)-LEN(SUBSTITUTE(JY57," ","")))))+1,99)&amp;"_"&amp;LEFT(JY57,FIND(" ",JY57)-1)&amp;"_"&amp;JZ57))</f>
        <v/>
      </c>
      <c r="KD57" s="76"/>
      <c r="KE57" s="127"/>
      <c r="KF57" s="127"/>
    </row>
    <row r="58" spans="1:292" ht="13.5" customHeight="1">
      <c r="A58" s="84"/>
      <c r="B58" s="127" t="s">
        <v>726</v>
      </c>
      <c r="C58" s="76" t="s">
        <v>727</v>
      </c>
      <c r="D58" s="219" t="s">
        <v>728</v>
      </c>
      <c r="E58" s="128">
        <f>IF(I58="","",E$3)</f>
        <v>41814</v>
      </c>
      <c r="F58" s="129" t="str">
        <f>IF(I58="","",E$1)</f>
        <v>Katainen I</v>
      </c>
      <c r="G58" s="130">
        <f>IF(I58="","",E$2)</f>
        <v>40716</v>
      </c>
      <c r="H58" s="130">
        <v>41418</v>
      </c>
      <c r="I58" s="132" t="str">
        <f>IF(P58="","",IF(ISNUMBER(SEARCH(":",P58)),MID(P58,FIND(":",P58)+2,FIND("(",P58)-FIND(":",P58)-3),LEFT(P58,FIND("(",P58)-2)))</f>
        <v>Krista Kiuru</v>
      </c>
      <c r="J58" s="133" t="str">
        <f>IF(P58="","",MID(P58,FIND("(",P58)+1,4))</f>
        <v>1974</v>
      </c>
      <c r="K58" s="134" t="str">
        <f>IF(ISNUMBER(SEARCH("*female*",P58)),"female",IF(ISNUMBER(SEARCH("*male*",P58)),"male",""))</f>
        <v>female</v>
      </c>
      <c r="L58" s="135" t="str">
        <f>IF(P58="","",IF(ISERROR(MID(P58,FIND("male,",P58)+6,(FIND(")",P58)-(FIND("male,",P58)+6))))=TRUE,"missing/error",MID(P58,FIND("male,",P58)+6,(FIND(")",P58)-(FIND("male,",P58)+6)))))</f>
        <v>fi_sdp01</v>
      </c>
      <c r="M58" s="136" t="str">
        <f>IF(I58="","",(MID(I58,(SEARCH("^^",SUBSTITUTE(I58," ","^^",LEN(I58)-LEN(SUBSTITUTE(I58," ","")))))+1,99)&amp;"_"&amp;LEFT(I58,FIND(" ",I58)-1)&amp;"_"&amp;J58))</f>
        <v>Kiuru_Krista_1974</v>
      </c>
      <c r="O58" s="127"/>
      <c r="P58" s="219" t="s">
        <v>747</v>
      </c>
      <c r="Q58" s="128" t="str">
        <f>IF(U58="","",Q$3)</f>
        <v/>
      </c>
      <c r="R58" s="129" t="str">
        <f>IF(U58="","",Q$1)</f>
        <v/>
      </c>
      <c r="S58" s="130" t="str">
        <f>IF(U58="","",Q$2)</f>
        <v/>
      </c>
      <c r="T58" s="130" t="str">
        <f>IF(U58="","",Q$3)</f>
        <v/>
      </c>
      <c r="U58" s="132" t="str">
        <f>IF(AB58="","",IF(ISNUMBER(SEARCH(":",AB58)),MID(AB58,FIND(":",AB58)+2,FIND("(",AB58)-FIND(":",AB58)-3),LEFT(AB58,FIND("(",AB58)-2)))</f>
        <v/>
      </c>
      <c r="V58" s="133" t="str">
        <f>IF(AB58="","",MID(AB58,FIND("(",AB58)+1,4))</f>
        <v/>
      </c>
      <c r="W58" s="134" t="str">
        <f>IF(ISNUMBER(SEARCH("*female*",AB58)),"female",IF(ISNUMBER(SEARCH("*male*",AB58)),"male",""))</f>
        <v/>
      </c>
      <c r="X58" s="135" t="s">
        <v>287</v>
      </c>
      <c r="Y58" s="136" t="str">
        <f>IF(U58="","",(MID(U58,(SEARCH("^^",SUBSTITUTE(U58," ","^^",LEN(U58)-LEN(SUBSTITUTE(U58," ","")))))+1,99)&amp;"_"&amp;LEFT(U58,FIND(" ",U58)-1)&amp;"_"&amp;V58))</f>
        <v/>
      </c>
      <c r="AA58" s="127"/>
      <c r="AB58" s="127"/>
      <c r="AC58" s="128" t="str">
        <f>IF(AG58="","",AC$3)</f>
        <v/>
      </c>
      <c r="AD58" s="129" t="str">
        <f>IF(AG58="","",AC$1)</f>
        <v/>
      </c>
      <c r="AE58" s="130" t="str">
        <f>IF(AG58="","",AC$2)</f>
        <v/>
      </c>
      <c r="AF58" s="130" t="str">
        <f>IF(AG58="","",AC$3)</f>
        <v/>
      </c>
      <c r="AG58" s="132" t="str">
        <f>IF(AN58="","",IF(ISNUMBER(SEARCH(":",AN58)),MID(AN58,FIND(":",AN58)+2,FIND("(",AN58)-FIND(":",AN58)-3),LEFT(AN58,FIND("(",AN58)-2)))</f>
        <v/>
      </c>
      <c r="AH58" s="133" t="str">
        <f>IF(AN58="","",MID(AN58,FIND("(",AN58)+1,4))</f>
        <v/>
      </c>
      <c r="AI58" s="134" t="str">
        <f>IF(ISNUMBER(SEARCH("*female*",AN58)),"female",IF(ISNUMBER(SEARCH("*male*",AN58)),"male",""))</f>
        <v/>
      </c>
      <c r="AJ58" s="135" t="str">
        <f>IF(AN58="","",IF(ISERROR(MID(AN58,FIND("male,",AN58)+6,(FIND(")",AN58)-(FIND("male,",AN58)+6))))=TRUE,"missing/error",MID(AN58,FIND("male,",AN58)+6,(FIND(")",AN58)-(FIND("male,",AN58)+6)))))</f>
        <v/>
      </c>
      <c r="AK58" s="136" t="str">
        <f>IF(AG58="","",(MID(AG58,(SEARCH("^^",SUBSTITUTE(AG58," ","^^",LEN(AG58)-LEN(SUBSTITUTE(AG58," ","")))))+1,99)&amp;"_"&amp;LEFT(AG58,FIND(" ",AG58)-1)&amp;"_"&amp;AH58))</f>
        <v/>
      </c>
      <c r="AM58" s="127"/>
      <c r="AN58" s="127"/>
      <c r="AO58" s="128" t="str">
        <f>IF(AS58="","",AO$3)</f>
        <v/>
      </c>
      <c r="AP58" s="129" t="str">
        <f>IF(AS58="","",AO$1)</f>
        <v/>
      </c>
      <c r="AQ58" s="130" t="str">
        <f>IF(AS58="","",AO$2)</f>
        <v/>
      </c>
      <c r="AR58" s="130" t="str">
        <f>IF(AS58="","",AO$3)</f>
        <v/>
      </c>
      <c r="AS58" s="132" t="str">
        <f>IF(AZ58="","",IF(ISNUMBER(SEARCH(":",AZ58)),MID(AZ58,FIND(":",AZ58)+2,FIND("(",AZ58)-FIND(":",AZ58)-3),LEFT(AZ58,FIND("(",AZ58)-2)))</f>
        <v/>
      </c>
      <c r="AT58" s="133" t="str">
        <f>IF(AZ58="","",MID(AZ58,FIND("(",AZ58)+1,4))</f>
        <v/>
      </c>
      <c r="AU58" s="134" t="str">
        <f>IF(ISNUMBER(SEARCH("*female*",AZ58)),"female",IF(ISNUMBER(SEARCH("*male*",AZ58)),"male",""))</f>
        <v/>
      </c>
      <c r="AV58" s="135" t="str">
        <f>IF(AZ58="","",IF(ISERROR(MID(AZ58,FIND("male,",AZ58)+6,(FIND(")",AZ58)-(FIND("male,",AZ58)+6))))=TRUE,"missing/error",MID(AZ58,FIND("male,",AZ58)+6,(FIND(")",AZ58)-(FIND("male,",AZ58)+6)))))</f>
        <v/>
      </c>
      <c r="AW58" s="136" t="str">
        <f>IF(AS58="","",(MID(AS58,(SEARCH("^^",SUBSTITUTE(AS58," ","^^",LEN(AS58)-LEN(SUBSTITUTE(AS58," ","")))))+1,99)&amp;"_"&amp;LEFT(AS58,FIND(" ",AS58)-1)&amp;"_"&amp;AT58))</f>
        <v/>
      </c>
      <c r="AX58" s="76"/>
      <c r="AY58" s="127"/>
      <c r="AZ58" s="127"/>
      <c r="BA58" s="128" t="str">
        <f>IF(BE58="","",BA$3)</f>
        <v/>
      </c>
      <c r="BB58" s="129" t="str">
        <f>IF(BE58="","",BA$1)</f>
        <v/>
      </c>
      <c r="BC58" s="130" t="str">
        <f>IF(BE58="","",BA$2)</f>
        <v/>
      </c>
      <c r="BD58" s="130" t="str">
        <f>IF(BE58="","",BA$3)</f>
        <v/>
      </c>
      <c r="BE58" s="132" t="str">
        <f>IF(BL58="","",IF(ISNUMBER(SEARCH(":",BL58)),MID(BL58,FIND(":",BL58)+2,FIND("(",BL58)-FIND(":",BL58)-3),LEFT(BL58,FIND("(",BL58)-2)))</f>
        <v/>
      </c>
      <c r="BF58" s="133" t="str">
        <f>IF(BL58="","",MID(BL58,FIND("(",BL58)+1,4))</f>
        <v/>
      </c>
      <c r="BG58" s="134" t="str">
        <f>IF(ISNUMBER(SEARCH("*female*",BL58)),"female",IF(ISNUMBER(SEARCH("*male*",BL58)),"male",""))</f>
        <v/>
      </c>
      <c r="BH58" s="135" t="str">
        <f>IF(BL58="","",IF(ISERROR(MID(BL58,FIND("male,",BL58)+6,(FIND(")",BL58)-(FIND("male,",BL58)+6))))=TRUE,"missing/error",MID(BL58,FIND("male,",BL58)+6,(FIND(")",BL58)-(FIND("male,",BL58)+6)))))</f>
        <v/>
      </c>
      <c r="BI58" s="136" t="str">
        <f>IF(BE58="","",(MID(BE58,(SEARCH("^^",SUBSTITUTE(BE58," ","^^",LEN(BE58)-LEN(SUBSTITUTE(BE58," ","")))))+1,99)&amp;"_"&amp;LEFT(BE58,FIND(" ",BE58)-1)&amp;"_"&amp;BF58))</f>
        <v/>
      </c>
      <c r="BJ58" s="76"/>
      <c r="BK58" s="127"/>
      <c r="BL58" s="127"/>
      <c r="BM58" s="128" t="str">
        <f>IF(BQ58="","",BM$3)</f>
        <v/>
      </c>
      <c r="BN58" s="129" t="str">
        <f>IF(BQ58="","",BM$1)</f>
        <v/>
      </c>
      <c r="BO58" s="130" t="str">
        <f>IF(BQ58="","",BM$2)</f>
        <v/>
      </c>
      <c r="BP58" s="130" t="str">
        <f>IF(BQ58="","",BM$3)</f>
        <v/>
      </c>
      <c r="BQ58" s="132" t="str">
        <f>IF(BX58="","",IF(ISNUMBER(SEARCH(":",BX58)),MID(BX58,FIND(":",BX58)+2,FIND("(",BX58)-FIND(":",BX58)-3),LEFT(BX58,FIND("(",BX58)-2)))</f>
        <v/>
      </c>
      <c r="BR58" s="133" t="str">
        <f>IF(BX58="","",MID(BX58,FIND("(",BX58)+1,4))</f>
        <v/>
      </c>
      <c r="BS58" s="134" t="str">
        <f>IF(ISNUMBER(SEARCH("*female*",BX58)),"female",IF(ISNUMBER(SEARCH("*male*",BX58)),"male",""))</f>
        <v/>
      </c>
      <c r="BT58" s="135" t="str">
        <f>IF(BX58="","",IF(ISERROR(MID(BX58,FIND("male,",BX58)+6,(FIND(")",BX58)-(FIND("male,",BX58)+6))))=TRUE,"missing/error",MID(BX58,FIND("male,",BX58)+6,(FIND(")",BX58)-(FIND("male,",BX58)+6)))))</f>
        <v/>
      </c>
      <c r="BU58" s="136" t="str">
        <f>IF(BQ58="","",(MID(BQ58,(SEARCH("^^",SUBSTITUTE(BQ58," ","^^",LEN(BQ58)-LEN(SUBSTITUTE(BQ58," ","")))))+1,99)&amp;"_"&amp;LEFT(BQ58,FIND(" ",BQ58)-1)&amp;"_"&amp;BR58))</f>
        <v/>
      </c>
      <c r="BV58" s="76"/>
      <c r="BW58" s="127"/>
      <c r="BX58" s="127"/>
      <c r="BY58" s="128" t="str">
        <f>IF(CC58="","",BY$3)</f>
        <v/>
      </c>
      <c r="BZ58" s="129" t="str">
        <f>IF(CC58="","",BY$1)</f>
        <v/>
      </c>
      <c r="CA58" s="130" t="str">
        <f>IF(CC58="","",BY$2)</f>
        <v/>
      </c>
      <c r="CB58" s="130" t="str">
        <f>IF(CC58="","",BY$3)</f>
        <v/>
      </c>
      <c r="CC58" s="132" t="str">
        <f>IF(CJ58="","",IF(ISNUMBER(SEARCH(":",CJ58)),MID(CJ58,FIND(":",CJ58)+2,FIND("(",CJ58)-FIND(":",CJ58)-3),LEFT(CJ58,FIND("(",CJ58)-2)))</f>
        <v/>
      </c>
      <c r="CD58" s="133" t="str">
        <f>IF(CJ58="","",MID(CJ58,FIND("(",CJ58)+1,4))</f>
        <v/>
      </c>
      <c r="CE58" s="134" t="str">
        <f>IF(ISNUMBER(SEARCH("*female*",CJ58)),"female",IF(ISNUMBER(SEARCH("*male*",CJ58)),"male",""))</f>
        <v/>
      </c>
      <c r="CF58" s="135" t="str">
        <f>IF(CJ58="","",IF(ISERROR(MID(CJ58,FIND("male,",CJ58)+6,(FIND(")",CJ58)-(FIND("male,",CJ58)+6))))=TRUE,"missing/error",MID(CJ58,FIND("male,",CJ58)+6,(FIND(")",CJ58)-(FIND("male,",CJ58)+6)))))</f>
        <v/>
      </c>
      <c r="CG58" s="136" t="str">
        <f>IF(CC58="","",(MID(CC58,(SEARCH("^^",SUBSTITUTE(CC58," ","^^",LEN(CC58)-LEN(SUBSTITUTE(CC58," ","")))))+1,99)&amp;"_"&amp;LEFT(CC58,FIND(" ",CC58)-1)&amp;"_"&amp;CD58))</f>
        <v/>
      </c>
      <c r="CH58" s="76"/>
      <c r="CI58" s="127"/>
      <c r="CJ58" s="127"/>
      <c r="CK58" s="128" t="str">
        <f>IF(CO58="","",CK$3)</f>
        <v/>
      </c>
      <c r="CL58" s="129" t="str">
        <f>IF(CO58="","",CK$1)</f>
        <v/>
      </c>
      <c r="CM58" s="130" t="str">
        <f>IF(CO58="","",CK$2)</f>
        <v/>
      </c>
      <c r="CN58" s="130" t="str">
        <f>IF(CO58="","",CK$3)</f>
        <v/>
      </c>
      <c r="CO58" s="132" t="str">
        <f>IF(CV58="","",IF(ISNUMBER(SEARCH(":",CV58)),MID(CV58,FIND(":",CV58)+2,FIND("(",CV58)-FIND(":",CV58)-3),LEFT(CV58,FIND("(",CV58)-2)))</f>
        <v/>
      </c>
      <c r="CP58" s="133" t="str">
        <f>IF(CV58="","",MID(CV58,FIND("(",CV58)+1,4))</f>
        <v/>
      </c>
      <c r="CQ58" s="134" t="str">
        <f>IF(ISNUMBER(SEARCH("*female*",CV58)),"female",IF(ISNUMBER(SEARCH("*male*",CV58)),"male",""))</f>
        <v/>
      </c>
      <c r="CR58" s="135" t="str">
        <f>IF(CV58="","",IF(ISERROR(MID(CV58,FIND("male,",CV58)+6,(FIND(")",CV58)-(FIND("male,",CV58)+6))))=TRUE,"missing/error",MID(CV58,FIND("male,",CV58)+6,(FIND(")",CV58)-(FIND("male,",CV58)+6)))))</f>
        <v/>
      </c>
      <c r="CS58" s="136" t="str">
        <f>IF(CO58="","",(MID(CO58,(SEARCH("^^",SUBSTITUTE(CO58," ","^^",LEN(CO58)-LEN(SUBSTITUTE(CO58," ","")))))+1,99)&amp;"_"&amp;LEFT(CO58,FIND(" ",CO58)-1)&amp;"_"&amp;CP58))</f>
        <v/>
      </c>
      <c r="CT58" s="76"/>
      <c r="CU58" s="127"/>
      <c r="CV58" s="127"/>
      <c r="CW58" s="128" t="str">
        <f>IF(DA58="","",CW$3)</f>
        <v/>
      </c>
      <c r="CX58" s="129" t="str">
        <f>IF(DA58="","",CW$1)</f>
        <v/>
      </c>
      <c r="CY58" s="130" t="str">
        <f>IF(DA58="","",CW$2)</f>
        <v/>
      </c>
      <c r="CZ58" s="130" t="str">
        <f>IF(DA58="","",CW$3)</f>
        <v/>
      </c>
      <c r="DA58" s="132" t="str">
        <f>IF(DH58="","",IF(ISNUMBER(SEARCH(":",DH58)),MID(DH58,FIND(":",DH58)+2,FIND("(",DH58)-FIND(":",DH58)-3),LEFT(DH58,FIND("(",DH58)-2)))</f>
        <v/>
      </c>
      <c r="DB58" s="133" t="str">
        <f>IF(DH58="","",MID(DH58,FIND("(",DH58)+1,4))</f>
        <v/>
      </c>
      <c r="DC58" s="134" t="str">
        <f>IF(ISNUMBER(SEARCH("*female*",DH58)),"female",IF(ISNUMBER(SEARCH("*male*",DH58)),"male",""))</f>
        <v/>
      </c>
      <c r="DD58" s="135" t="str">
        <f>IF(DH58="","",IF(ISERROR(MID(DH58,FIND("male,",DH58)+6,(FIND(")",DH58)-(FIND("male,",DH58)+6))))=TRUE,"missing/error",MID(DH58,FIND("male,",DH58)+6,(FIND(")",DH58)-(FIND("male,",DH58)+6)))))</f>
        <v/>
      </c>
      <c r="DE58" s="136" t="str">
        <f>IF(DA58="","",(MID(DA58,(SEARCH("^^",SUBSTITUTE(DA58," ","^^",LEN(DA58)-LEN(SUBSTITUTE(DA58," ","")))))+1,99)&amp;"_"&amp;LEFT(DA58,FIND(" ",DA58)-1)&amp;"_"&amp;DB58))</f>
        <v/>
      </c>
      <c r="DF58" s="76"/>
      <c r="DG58" s="127"/>
      <c r="DH58" s="127"/>
      <c r="DI58" s="128" t="str">
        <f>IF(DM58="","",DI$3)</f>
        <v/>
      </c>
      <c r="DJ58" s="129" t="str">
        <f>IF(DM58="","",DI$1)</f>
        <v/>
      </c>
      <c r="DK58" s="130" t="str">
        <f>IF(DM58="","",DI$2)</f>
        <v/>
      </c>
      <c r="DL58" s="130" t="str">
        <f>IF(DM58="","",DI$3)</f>
        <v/>
      </c>
      <c r="DM58" s="132" t="str">
        <f>IF(DT58="","",IF(ISNUMBER(SEARCH(":",DT58)),MID(DT58,FIND(":",DT58)+2,FIND("(",DT58)-FIND(":",DT58)-3),LEFT(DT58,FIND("(",DT58)-2)))</f>
        <v/>
      </c>
      <c r="DN58" s="133" t="str">
        <f>IF(DT58="","",MID(DT58,FIND("(",DT58)+1,4))</f>
        <v/>
      </c>
      <c r="DO58" s="134" t="str">
        <f>IF(ISNUMBER(SEARCH("*female*",DT58)),"female",IF(ISNUMBER(SEARCH("*male*",DT58)),"male",""))</f>
        <v/>
      </c>
      <c r="DP58" s="135" t="str">
        <f>IF(DT58="","",IF(ISERROR(MID(DT58,FIND("male,",DT58)+6,(FIND(")",DT58)-(FIND("male,",DT58)+6))))=TRUE,"missing/error",MID(DT58,FIND("male,",DT58)+6,(FIND(")",DT58)-(FIND("male,",DT58)+6)))))</f>
        <v/>
      </c>
      <c r="DQ58" s="136" t="str">
        <f>IF(DM58="","",(MID(DM58,(SEARCH("^^",SUBSTITUTE(DM58," ","^^",LEN(DM58)-LEN(SUBSTITUTE(DM58," ","")))))+1,99)&amp;"_"&amp;LEFT(DM58,FIND(" ",DM58)-1)&amp;"_"&amp;DN58))</f>
        <v/>
      </c>
      <c r="DR58" s="76"/>
      <c r="DS58" s="127"/>
      <c r="DT58" s="127"/>
      <c r="DU58" s="128" t="str">
        <f>IF(DY58="","",DU$3)</f>
        <v/>
      </c>
      <c r="DV58" s="129" t="str">
        <f>IF(DY58="","",DU$1)</f>
        <v/>
      </c>
      <c r="DW58" s="130" t="str">
        <f>IF(DY58="","",DU$2)</f>
        <v/>
      </c>
      <c r="DX58" s="130" t="str">
        <f>IF(DY58="","",DU$3)</f>
        <v/>
      </c>
      <c r="DY58" s="132" t="str">
        <f>IF(EF58="","",IF(ISNUMBER(SEARCH(":",EF58)),MID(EF58,FIND(":",EF58)+2,FIND("(",EF58)-FIND(":",EF58)-3),LEFT(EF58,FIND("(",EF58)-2)))</f>
        <v/>
      </c>
      <c r="DZ58" s="133" t="str">
        <f>IF(EF58="","",MID(EF58,FIND("(",EF58)+1,4))</f>
        <v/>
      </c>
      <c r="EA58" s="134" t="str">
        <f>IF(ISNUMBER(SEARCH("*female*",EF58)),"female",IF(ISNUMBER(SEARCH("*male*",EF58)),"male",""))</f>
        <v/>
      </c>
      <c r="EB58" s="135" t="str">
        <f>IF(EF58="","",IF(ISERROR(MID(EF58,FIND("male,",EF58)+6,(FIND(")",EF58)-(FIND("male,",EF58)+6))))=TRUE,"missing/error",MID(EF58,FIND("male,",EF58)+6,(FIND(")",EF58)-(FIND("male,",EF58)+6)))))</f>
        <v/>
      </c>
      <c r="EC58" s="136" t="str">
        <f>IF(DY58="","",(MID(DY58,(SEARCH("^^",SUBSTITUTE(DY58," ","^^",LEN(DY58)-LEN(SUBSTITUTE(DY58," ","")))))+1,99)&amp;"_"&amp;LEFT(DY58,FIND(" ",DY58)-1)&amp;"_"&amp;DZ58))</f>
        <v/>
      </c>
      <c r="ED58" s="76"/>
      <c r="EE58" s="127"/>
      <c r="EF58" s="127"/>
      <c r="EG58" s="128" t="str">
        <f>IF(EK58="","",EG$3)</f>
        <v/>
      </c>
      <c r="EH58" s="129" t="str">
        <f>IF(EK58="","",EG$1)</f>
        <v/>
      </c>
      <c r="EI58" s="130" t="str">
        <f>IF(EK58="","",EG$2)</f>
        <v/>
      </c>
      <c r="EJ58" s="130" t="str">
        <f>IF(EK58="","",EG$3)</f>
        <v/>
      </c>
      <c r="EK58" s="132" t="str">
        <f>IF(ER58="","",IF(ISNUMBER(SEARCH(":",ER58)),MID(ER58,FIND(":",ER58)+2,FIND("(",ER58)-FIND(":",ER58)-3),LEFT(ER58,FIND("(",ER58)-2)))</f>
        <v/>
      </c>
      <c r="EL58" s="133" t="str">
        <f>IF(ER58="","",MID(ER58,FIND("(",ER58)+1,4))</f>
        <v/>
      </c>
      <c r="EM58" s="134" t="str">
        <f>IF(ISNUMBER(SEARCH("*female*",ER58)),"female",IF(ISNUMBER(SEARCH("*male*",ER58)),"male",""))</f>
        <v/>
      </c>
      <c r="EN58" s="135" t="str">
        <f>IF(ER58="","",IF(ISERROR(MID(ER58,FIND("male,",ER58)+6,(FIND(")",ER58)-(FIND("male,",ER58)+6))))=TRUE,"missing/error",MID(ER58,FIND("male,",ER58)+6,(FIND(")",ER58)-(FIND("male,",ER58)+6)))))</f>
        <v/>
      </c>
      <c r="EO58" s="136" t="str">
        <f>IF(EK58="","",(MID(EK58,(SEARCH("^^",SUBSTITUTE(EK58," ","^^",LEN(EK58)-LEN(SUBSTITUTE(EK58," ","")))))+1,99)&amp;"_"&amp;LEFT(EK58,FIND(" ",EK58)-1)&amp;"_"&amp;EL58))</f>
        <v/>
      </c>
      <c r="EP58" s="76"/>
      <c r="EQ58" s="127"/>
      <c r="ER58" s="127"/>
      <c r="ES58" s="128" t="str">
        <f>IF(EW58="","",ES$3)</f>
        <v/>
      </c>
      <c r="ET58" s="129" t="str">
        <f>IF(EW58="","",ES$1)</f>
        <v/>
      </c>
      <c r="EU58" s="130" t="str">
        <f>IF(EW58="","",ES$2)</f>
        <v/>
      </c>
      <c r="EV58" s="130" t="str">
        <f>IF(EW58="","",ES$3)</f>
        <v/>
      </c>
      <c r="EW58" s="132" t="str">
        <f>IF(FD58="","",IF(ISNUMBER(SEARCH(":",FD58)),MID(FD58,FIND(":",FD58)+2,FIND("(",FD58)-FIND(":",FD58)-3),LEFT(FD58,FIND("(",FD58)-2)))</f>
        <v/>
      </c>
      <c r="EX58" s="133" t="str">
        <f>IF(FD58="","",MID(FD58,FIND("(",FD58)+1,4))</f>
        <v/>
      </c>
      <c r="EY58" s="134" t="str">
        <f>IF(ISNUMBER(SEARCH("*female*",FD58)),"female",IF(ISNUMBER(SEARCH("*male*",FD58)),"male",""))</f>
        <v/>
      </c>
      <c r="EZ58" s="135" t="str">
        <f>IF(FD58="","",IF(ISERROR(MID(FD58,FIND("male,",FD58)+6,(FIND(")",FD58)-(FIND("male,",FD58)+6))))=TRUE,"missing/error",MID(FD58,FIND("male,",FD58)+6,(FIND(")",FD58)-(FIND("male,",FD58)+6)))))</f>
        <v/>
      </c>
      <c r="FA58" s="136" t="str">
        <f>IF(EW58="","",(MID(EW58,(SEARCH("^^",SUBSTITUTE(EW58," ","^^",LEN(EW58)-LEN(SUBSTITUTE(EW58," ","")))))+1,99)&amp;"_"&amp;LEFT(EW58,FIND(" ",EW58)-1)&amp;"_"&amp;EX58))</f>
        <v/>
      </c>
      <c r="FB58" s="76"/>
      <c r="FC58" s="127"/>
      <c r="FD58" s="127"/>
      <c r="FE58" s="128" t="str">
        <f>IF(FI58="","",FE$3)</f>
        <v/>
      </c>
      <c r="FF58" s="129" t="str">
        <f>IF(FI58="","",FE$1)</f>
        <v/>
      </c>
      <c r="FG58" s="130" t="str">
        <f>IF(FI58="","",FE$2)</f>
        <v/>
      </c>
      <c r="FH58" s="130" t="str">
        <f>IF(FI58="","",FE$3)</f>
        <v/>
      </c>
      <c r="FI58" s="132" t="str">
        <f>IF(FP58="","",IF(ISNUMBER(SEARCH(":",FP58)),MID(FP58,FIND(":",FP58)+2,FIND("(",FP58)-FIND(":",FP58)-3),LEFT(FP58,FIND("(",FP58)-2)))</f>
        <v/>
      </c>
      <c r="FJ58" s="133" t="str">
        <f>IF(FP58="","",MID(FP58,FIND("(",FP58)+1,4))</f>
        <v/>
      </c>
      <c r="FK58" s="134" t="str">
        <f>IF(ISNUMBER(SEARCH("*female*",FP58)),"female",IF(ISNUMBER(SEARCH("*male*",FP58)),"male",""))</f>
        <v/>
      </c>
      <c r="FL58" s="135" t="str">
        <f>IF(FP58="","",IF(ISERROR(MID(FP58,FIND("male,",FP58)+6,(FIND(")",FP58)-(FIND("male,",FP58)+6))))=TRUE,"missing/error",MID(FP58,FIND("male,",FP58)+6,(FIND(")",FP58)-(FIND("male,",FP58)+6)))))</f>
        <v/>
      </c>
      <c r="FM58" s="136" t="str">
        <f>IF(FI58="","",(MID(FI58,(SEARCH("^^",SUBSTITUTE(FI58," ","^^",LEN(FI58)-LEN(SUBSTITUTE(FI58," ","")))))+1,99)&amp;"_"&amp;LEFT(FI58,FIND(" ",FI58)-1)&amp;"_"&amp;FJ58))</f>
        <v/>
      </c>
      <c r="FN58" s="76"/>
      <c r="FO58" s="127"/>
      <c r="FP58" s="127"/>
      <c r="FQ58" s="128" t="str">
        <f>IF(FU58="","",#REF!)</f>
        <v/>
      </c>
      <c r="FR58" s="129" t="str">
        <f>IF(FU58="","",FQ$1)</f>
        <v/>
      </c>
      <c r="FS58" s="130" t="str">
        <f>IF(FU58="","",FQ$2)</f>
        <v/>
      </c>
      <c r="FT58" s="130" t="str">
        <f>IF(FU58="","",FQ$3)</f>
        <v/>
      </c>
      <c r="FU58" s="132" t="str">
        <f>IF(GB58="","",IF(ISNUMBER(SEARCH(":",GB58)),MID(GB58,FIND(":",GB58)+2,FIND("(",GB58)-FIND(":",GB58)-3),LEFT(GB58,FIND("(",GB58)-2)))</f>
        <v/>
      </c>
      <c r="FV58" s="133" t="str">
        <f>IF(GB58="","",MID(GB58,FIND("(",GB58)+1,4))</f>
        <v/>
      </c>
      <c r="FW58" s="134" t="str">
        <f>IF(ISNUMBER(SEARCH("*female*",GB58)),"female",IF(ISNUMBER(SEARCH("*male*",GB58)),"male",""))</f>
        <v/>
      </c>
      <c r="FX58" s="135" t="str">
        <f>IF(GB58="","",IF(ISERROR(MID(GB58,FIND("male,",GB58)+6,(FIND(")",GB58)-(FIND("male,",GB58)+6))))=TRUE,"missing/error",MID(GB58,FIND("male,",GB58)+6,(FIND(")",GB58)-(FIND("male,",GB58)+6)))))</f>
        <v/>
      </c>
      <c r="FY58" s="136" t="str">
        <f>IF(FU58="","",(MID(FU58,(SEARCH("^^",SUBSTITUTE(FU58," ","^^",LEN(FU58)-LEN(SUBSTITUTE(FU58," ","")))))+1,99)&amp;"_"&amp;LEFT(FU58,FIND(" ",FU58)-1)&amp;"_"&amp;FV58))</f>
        <v/>
      </c>
      <c r="FZ58" s="76"/>
      <c r="GA58" s="127"/>
      <c r="GB58" s="127"/>
      <c r="GC58" s="128" t="str">
        <f>IF(GG58="","",GC$3)</f>
        <v/>
      </c>
      <c r="GD58" s="129" t="str">
        <f>IF(GG58="","",GC$1)</f>
        <v/>
      </c>
      <c r="GE58" s="130" t="str">
        <f>IF(GG58="","",GC$2)</f>
        <v/>
      </c>
      <c r="GF58" s="130" t="str">
        <f>IF(GG58="","",GC$3)</f>
        <v/>
      </c>
      <c r="GG58" s="132" t="str">
        <f>IF(GN58="","",IF(ISNUMBER(SEARCH(":",GN58)),MID(GN58,FIND(":",GN58)+2,FIND("(",GN58)-FIND(":",GN58)-3),LEFT(GN58,FIND("(",GN58)-2)))</f>
        <v/>
      </c>
      <c r="GH58" s="133" t="str">
        <f>IF(GN58="","",MID(GN58,FIND("(",GN58)+1,4))</f>
        <v/>
      </c>
      <c r="GI58" s="134" t="str">
        <f>IF(ISNUMBER(SEARCH("*female*",GN58)),"female",IF(ISNUMBER(SEARCH("*male*",GN58)),"male",""))</f>
        <v/>
      </c>
      <c r="GJ58" s="135" t="str">
        <f>IF(GN58="","",IF(ISERROR(MID(GN58,FIND("male,",GN58)+6,(FIND(")",GN58)-(FIND("male,",GN58)+6))))=TRUE,"missing/error",MID(GN58,FIND("male,",GN58)+6,(FIND(")",GN58)-(FIND("male,",GN58)+6)))))</f>
        <v/>
      </c>
      <c r="GK58" s="136" t="str">
        <f>IF(GG58="","",(MID(GG58,(SEARCH("^^",SUBSTITUTE(GG58," ","^^",LEN(GG58)-LEN(SUBSTITUTE(GG58," ","")))))+1,99)&amp;"_"&amp;LEFT(GG58,FIND(" ",GG58)-1)&amp;"_"&amp;GH58))</f>
        <v/>
      </c>
      <c r="GL58" s="76"/>
      <c r="GM58" s="127"/>
      <c r="GN58" s="127"/>
      <c r="GO58" s="128" t="str">
        <f>IF(GS58="","",GO$3)</f>
        <v/>
      </c>
      <c r="GP58" s="129" t="str">
        <f>IF(GS58="","",GO$1)</f>
        <v/>
      </c>
      <c r="GQ58" s="130" t="str">
        <f>IF(GS58="","",GO$2)</f>
        <v/>
      </c>
      <c r="GR58" s="130" t="str">
        <f>IF(GS58="","",GO$3)</f>
        <v/>
      </c>
      <c r="GS58" s="132" t="str">
        <f>IF(GZ58="","",IF(ISNUMBER(SEARCH(":",GZ58)),MID(GZ58,FIND(":",GZ58)+2,FIND("(",GZ58)-FIND(":",GZ58)-3),LEFT(GZ58,FIND("(",GZ58)-2)))</f>
        <v/>
      </c>
      <c r="GT58" s="133" t="str">
        <f>IF(GZ58="","",MID(GZ58,FIND("(",GZ58)+1,4))</f>
        <v/>
      </c>
      <c r="GU58" s="134" t="str">
        <f>IF(ISNUMBER(SEARCH("*female*",GZ58)),"female",IF(ISNUMBER(SEARCH("*male*",GZ58)),"male",""))</f>
        <v/>
      </c>
      <c r="GV58" s="135" t="str">
        <f>IF(GZ58="","",IF(ISERROR(MID(GZ58,FIND("male,",GZ58)+6,(FIND(")",GZ58)-(FIND("male,",GZ58)+6))))=TRUE,"missing/error",MID(GZ58,FIND("male,",GZ58)+6,(FIND(")",GZ58)-(FIND("male,",GZ58)+6)))))</f>
        <v/>
      </c>
      <c r="GW58" s="136" t="str">
        <f>IF(GS58="","",(MID(GS58,(SEARCH("^^",SUBSTITUTE(GS58," ","^^",LEN(GS58)-LEN(SUBSTITUTE(GS58," ","")))))+1,99)&amp;"_"&amp;LEFT(GS58,FIND(" ",GS58)-1)&amp;"_"&amp;GT58))</f>
        <v/>
      </c>
      <c r="GX58" s="76"/>
      <c r="GY58" s="127"/>
      <c r="GZ58" s="127"/>
      <c r="HA58" s="128" t="str">
        <f>IF(HE58="","",HA$3)</f>
        <v/>
      </c>
      <c r="HB58" s="129" t="str">
        <f>IF(HE58="","",HA$1)</f>
        <v/>
      </c>
      <c r="HC58" s="130" t="str">
        <f>IF(HE58="","",HA$2)</f>
        <v/>
      </c>
      <c r="HD58" s="130" t="str">
        <f>IF(HE58="","",HA$3)</f>
        <v/>
      </c>
      <c r="HE58" s="132" t="str">
        <f>IF(HL58="","",IF(ISNUMBER(SEARCH(":",HL58)),MID(HL58,FIND(":",HL58)+2,FIND("(",HL58)-FIND(":",HL58)-3),LEFT(HL58,FIND("(",HL58)-2)))</f>
        <v/>
      </c>
      <c r="HF58" s="133" t="str">
        <f>IF(HL58="","",MID(HL58,FIND("(",HL58)+1,4))</f>
        <v/>
      </c>
      <c r="HG58" s="134" t="str">
        <f>IF(ISNUMBER(SEARCH("*female*",HL58)),"female",IF(ISNUMBER(SEARCH("*male*",HL58)),"male",""))</f>
        <v/>
      </c>
      <c r="HH58" s="135" t="str">
        <f>IF(HL58="","",IF(ISERROR(MID(HL58,FIND("male,",HL58)+6,(FIND(")",HL58)-(FIND("male,",HL58)+6))))=TRUE,"missing/error",MID(HL58,FIND("male,",HL58)+6,(FIND(")",HL58)-(FIND("male,",HL58)+6)))))</f>
        <v/>
      </c>
      <c r="HI58" s="136" t="str">
        <f>IF(HE58="","",(MID(HE58,(SEARCH("^^",SUBSTITUTE(HE58," ","^^",LEN(HE58)-LEN(SUBSTITUTE(HE58," ","")))))+1,99)&amp;"_"&amp;LEFT(HE58,FIND(" ",HE58)-1)&amp;"_"&amp;HF58))</f>
        <v/>
      </c>
      <c r="HJ58" s="76"/>
      <c r="HK58" s="127"/>
      <c r="HL58" s="127" t="s">
        <v>287</v>
      </c>
      <c r="HM58" s="128" t="str">
        <f>IF(HQ58="","",HM$3)</f>
        <v/>
      </c>
      <c r="HN58" s="129" t="str">
        <f>IF(HQ58="","",HM$1)</f>
        <v/>
      </c>
      <c r="HO58" s="130" t="str">
        <f>IF(HQ58="","",HM$2)</f>
        <v/>
      </c>
      <c r="HP58" s="130" t="str">
        <f>IF(HQ58="","",HM$3)</f>
        <v/>
      </c>
      <c r="HQ58" s="132" t="str">
        <f>IF(HX58="","",IF(ISNUMBER(SEARCH(":",HX58)),MID(HX58,FIND(":",HX58)+2,FIND("(",HX58)-FIND(":",HX58)-3),LEFT(HX58,FIND("(",HX58)-2)))</f>
        <v/>
      </c>
      <c r="HR58" s="133" t="str">
        <f>IF(HX58="","",MID(HX58,FIND("(",HX58)+1,4))</f>
        <v/>
      </c>
      <c r="HS58" s="134" t="str">
        <f>IF(ISNUMBER(SEARCH("*female*",HX58)),"female",IF(ISNUMBER(SEARCH("*male*",HX58)),"male",""))</f>
        <v/>
      </c>
      <c r="HT58" s="135" t="str">
        <f>IF(HX58="","",IF(ISERROR(MID(HX58,FIND("male,",HX58)+6,(FIND(")",HX58)-(FIND("male,",HX58)+6))))=TRUE,"missing/error",MID(HX58,FIND("male,",HX58)+6,(FIND(")",HX58)-(FIND("male,",HX58)+6)))))</f>
        <v/>
      </c>
      <c r="HU58" s="136" t="str">
        <f>IF(HQ58="","",(MID(HQ58,(SEARCH("^^",SUBSTITUTE(HQ58," ","^^",LEN(HQ58)-LEN(SUBSTITUTE(HQ58," ","")))))+1,99)&amp;"_"&amp;LEFT(HQ58,FIND(" ",HQ58)-1)&amp;"_"&amp;HR58))</f>
        <v/>
      </c>
      <c r="HV58" s="76"/>
      <c r="HW58" s="127"/>
      <c r="HX58" s="127"/>
      <c r="HY58" s="128" t="str">
        <f>IF(IC58="","",HY$3)</f>
        <v/>
      </c>
      <c r="HZ58" s="129" t="str">
        <f>IF(IC58="","",HY$1)</f>
        <v/>
      </c>
      <c r="IA58" s="130" t="str">
        <f>IF(IC58="","",HY$2)</f>
        <v/>
      </c>
      <c r="IB58" s="130" t="str">
        <f>IF(IC58="","",HY$3)</f>
        <v/>
      </c>
      <c r="IC58" s="132" t="str">
        <f>IF(IJ58="","",IF(ISNUMBER(SEARCH(":",IJ58)),MID(IJ58,FIND(":",IJ58)+2,FIND("(",IJ58)-FIND(":",IJ58)-3),LEFT(IJ58,FIND("(",IJ58)-2)))</f>
        <v/>
      </c>
      <c r="ID58" s="133" t="str">
        <f>IF(IJ58="","",MID(IJ58,FIND("(",IJ58)+1,4))</f>
        <v/>
      </c>
      <c r="IE58" s="134" t="str">
        <f>IF(ISNUMBER(SEARCH("*female*",IJ58)),"female",IF(ISNUMBER(SEARCH("*male*",IJ58)),"male",""))</f>
        <v/>
      </c>
      <c r="IF58" s="135" t="str">
        <f>IF(IJ58="","",IF(ISERROR(MID(IJ58,FIND("male,",IJ58)+6,(FIND(")",IJ58)-(FIND("male,",IJ58)+6))))=TRUE,"missing/error",MID(IJ58,FIND("male,",IJ58)+6,(FIND(")",IJ58)-(FIND("male,",IJ58)+6)))))</f>
        <v/>
      </c>
      <c r="IG58" s="136" t="str">
        <f>IF(IC58="","",(MID(IC58,(SEARCH("^^",SUBSTITUTE(IC58," ","^^",LEN(IC58)-LEN(SUBSTITUTE(IC58," ","")))))+1,99)&amp;"_"&amp;LEFT(IC58,FIND(" ",IC58)-1)&amp;"_"&amp;ID58))</f>
        <v/>
      </c>
      <c r="IH58" s="76"/>
      <c r="II58" s="127"/>
      <c r="IJ58" s="127"/>
      <c r="IK58" s="128" t="str">
        <f>IF(IO58="","",IK$3)</f>
        <v/>
      </c>
      <c r="IL58" s="129" t="str">
        <f>IF(IO58="","",IK$1)</f>
        <v/>
      </c>
      <c r="IM58" s="130" t="str">
        <f>IF(IO58="","",IK$2)</f>
        <v/>
      </c>
      <c r="IN58" s="130" t="str">
        <f>IF(IO58="","",IK$3)</f>
        <v/>
      </c>
      <c r="IO58" s="132" t="str">
        <f>IF(IV58="","",IF(ISNUMBER(SEARCH(":",IV58)),MID(IV58,FIND(":",IV58)+2,FIND("(",IV58)-FIND(":",IV58)-3),LEFT(IV58,FIND("(",IV58)-2)))</f>
        <v/>
      </c>
      <c r="IP58" s="133" t="str">
        <f>IF(IV58="","",MID(IV58,FIND("(",IV58)+1,4))</f>
        <v/>
      </c>
      <c r="IQ58" s="134" t="str">
        <f>IF(ISNUMBER(SEARCH("*female*",IV58)),"female",IF(ISNUMBER(SEARCH("*male*",IV58)),"male",""))</f>
        <v/>
      </c>
      <c r="IR58" s="135" t="str">
        <f>IF(IV58="","",IF(ISERROR(MID(IV58,FIND("male,",IV58)+6,(FIND(")",IV58)-(FIND("male,",IV58)+6))))=TRUE,"missing/error",MID(IV58,FIND("male,",IV58)+6,(FIND(")",IV58)-(FIND("male,",IV58)+6)))))</f>
        <v/>
      </c>
      <c r="IS58" s="136" t="str">
        <f>IF(IO58="","",(MID(IO58,(SEARCH("^^",SUBSTITUTE(IO58," ","^^",LEN(IO58)-LEN(SUBSTITUTE(IO58," ","")))))+1,99)&amp;"_"&amp;LEFT(IO58,FIND(" ",IO58)-1)&amp;"_"&amp;IP58))</f>
        <v/>
      </c>
      <c r="IT58" s="76"/>
      <c r="IU58" s="127"/>
      <c r="IV58" s="127"/>
      <c r="IW58" s="128" t="str">
        <f>IF(JA58="","",IW$3)</f>
        <v/>
      </c>
      <c r="IX58" s="129" t="str">
        <f>IF(JA58="","",IW$1)</f>
        <v/>
      </c>
      <c r="IY58" s="130" t="str">
        <f>IF(JA58="","",IW$2)</f>
        <v/>
      </c>
      <c r="IZ58" s="130" t="str">
        <f>IF(JA58="","",IW$3)</f>
        <v/>
      </c>
      <c r="JA58" s="132" t="str">
        <f>IF(JH58="","",IF(ISNUMBER(SEARCH(":",JH58)),MID(JH58,FIND(":",JH58)+2,FIND("(",JH58)-FIND(":",JH58)-3),LEFT(JH58,FIND("(",JH58)-2)))</f>
        <v/>
      </c>
      <c r="JB58" s="133" t="str">
        <f>IF(JH58="","",MID(JH58,FIND("(",JH58)+1,4))</f>
        <v/>
      </c>
      <c r="JC58" s="134" t="str">
        <f>IF(ISNUMBER(SEARCH("*female*",JH58)),"female",IF(ISNUMBER(SEARCH("*male*",JH58)),"male",""))</f>
        <v/>
      </c>
      <c r="JD58" s="135" t="str">
        <f>IF(JH58="","",IF(ISERROR(MID(JH58,FIND("male,",JH58)+6,(FIND(")",JH58)-(FIND("male,",JH58)+6))))=TRUE,"missing/error",MID(JH58,FIND("male,",JH58)+6,(FIND(")",JH58)-(FIND("male,",JH58)+6)))))</f>
        <v/>
      </c>
      <c r="JE58" s="136" t="str">
        <f>IF(JA58="","",(MID(JA58,(SEARCH("^^",SUBSTITUTE(JA58," ","^^",LEN(JA58)-LEN(SUBSTITUTE(JA58," ","")))))+1,99)&amp;"_"&amp;LEFT(JA58,FIND(" ",JA58)-1)&amp;"_"&amp;JB58))</f>
        <v/>
      </c>
      <c r="JF58" s="76"/>
      <c r="JG58" s="127"/>
      <c r="JH58" s="127"/>
      <c r="JI58" s="128" t="str">
        <f>IF(JM58="","",JI$3)</f>
        <v/>
      </c>
      <c r="JJ58" s="129" t="str">
        <f>IF(JM58="","",JI$1)</f>
        <v/>
      </c>
      <c r="JK58" s="130" t="str">
        <f>IF(JM58="","",JI$2)</f>
        <v/>
      </c>
      <c r="JL58" s="130" t="str">
        <f>IF(JM58="","",JI$3)</f>
        <v/>
      </c>
      <c r="JM58" s="132" t="str">
        <f>IF(JT58="","",IF(ISNUMBER(SEARCH(":",JT58)),MID(JT58,FIND(":",JT58)+2,FIND("(",JT58)-FIND(":",JT58)-3),LEFT(JT58,FIND("(",JT58)-2)))</f>
        <v/>
      </c>
      <c r="JN58" s="133" t="str">
        <f>IF(JT58="","",MID(JT58,FIND("(",JT58)+1,4))</f>
        <v/>
      </c>
      <c r="JO58" s="134" t="str">
        <f>IF(ISNUMBER(SEARCH("*female*",JT58)),"female",IF(ISNUMBER(SEARCH("*male*",JT58)),"male",""))</f>
        <v/>
      </c>
      <c r="JP58" s="135" t="str">
        <f>IF(JT58="","",IF(ISERROR(MID(JT58,FIND("male,",JT58)+6,(FIND(")",JT58)-(FIND("male,",JT58)+6))))=TRUE,"missing/error",MID(JT58,FIND("male,",JT58)+6,(FIND(")",JT58)-(FIND("male,",JT58)+6)))))</f>
        <v/>
      </c>
      <c r="JQ58" s="136" t="str">
        <f>IF(JM58="","",(MID(JM58,(SEARCH("^^",SUBSTITUTE(JM58," ","^^",LEN(JM58)-LEN(SUBSTITUTE(JM58," ","")))))+1,99)&amp;"_"&amp;LEFT(JM58,FIND(" ",JM58)-1)&amp;"_"&amp;JN58))</f>
        <v/>
      </c>
      <c r="JR58" s="76"/>
      <c r="JS58" s="127"/>
      <c r="JT58" s="127"/>
      <c r="JU58" s="128" t="str">
        <f>IF(JY58="","",JU$3)</f>
        <v/>
      </c>
      <c r="JV58" s="129" t="str">
        <f>IF(JY58="","",JU$1)</f>
        <v/>
      </c>
      <c r="JW58" s="130" t="str">
        <f>IF(JY58="","",JU$2)</f>
        <v/>
      </c>
      <c r="JX58" s="130" t="str">
        <f>IF(JY58="","",JU$3)</f>
        <v/>
      </c>
      <c r="JY58" s="132" t="str">
        <f>IF(KF58="","",IF(ISNUMBER(SEARCH(":",KF58)),MID(KF58,FIND(":",KF58)+2,FIND("(",KF58)-FIND(":",KF58)-3),LEFT(KF58,FIND("(",KF58)-2)))</f>
        <v/>
      </c>
      <c r="JZ58" s="133" t="str">
        <f>IF(KF58="","",MID(KF58,FIND("(",KF58)+1,4))</f>
        <v/>
      </c>
      <c r="KA58" s="134" t="str">
        <f>IF(ISNUMBER(SEARCH("*female*",KF58)),"female",IF(ISNUMBER(SEARCH("*male*",KF58)),"male",""))</f>
        <v/>
      </c>
      <c r="KB58" s="135" t="str">
        <f>IF(KF58="","",IF(ISERROR(MID(KF58,FIND("male,",KF58)+6,(FIND(")",KF58)-(FIND("male,",KF58)+6))))=TRUE,"missing/error",MID(KF58,FIND("male,",KF58)+6,(FIND(")",KF58)-(FIND("male,",KF58)+6)))))</f>
        <v/>
      </c>
      <c r="KC58" s="136" t="str">
        <f>IF(JY58="","",(MID(JY58,(SEARCH("^^",SUBSTITUTE(JY58," ","^^",LEN(JY58)-LEN(SUBSTITUTE(JY58," ","")))))+1,99)&amp;"_"&amp;LEFT(JY58,FIND(" ",JY58)-1)&amp;"_"&amp;JZ58))</f>
        <v/>
      </c>
      <c r="KD58" s="76"/>
      <c r="KE58" s="127"/>
      <c r="KF58" s="127"/>
    </row>
    <row r="59" spans="1:292" ht="13.5" customHeight="1">
      <c r="A59" s="84"/>
      <c r="B59" s="127" t="s">
        <v>726</v>
      </c>
      <c r="C59" s="76" t="s">
        <v>727</v>
      </c>
      <c r="D59" s="219" t="s">
        <v>728</v>
      </c>
      <c r="E59" s="128">
        <f>IF(I59="","",E$3)</f>
        <v>41814</v>
      </c>
      <c r="F59" s="129" t="str">
        <f>IF(I59="","",E$1)</f>
        <v>Katainen I</v>
      </c>
      <c r="G59" s="130">
        <v>41418</v>
      </c>
      <c r="H59" s="130">
        <f>IF(I59="","",E$3)</f>
        <v>41814</v>
      </c>
      <c r="I59" s="132" t="str">
        <f>IF(P59="","",IF(ISNUMBER(SEARCH(":",P59)),MID(P59,FIND(":",P59)+2,FIND("(",P59)-FIND(":",P59)-3),LEFT(P59,FIND("(",P59)-2)))</f>
        <v>Pia Viitanen</v>
      </c>
      <c r="J59" s="133" t="str">
        <f>IF(P59="","",MID(P59,FIND("(",P59)+1,4))</f>
        <v>1967</v>
      </c>
      <c r="K59" s="134" t="str">
        <f>IF(ISNUMBER(SEARCH("*female*",P59)),"female",IF(ISNUMBER(SEARCH("*male*",P59)),"male",""))</f>
        <v>female</v>
      </c>
      <c r="L59" s="135" t="str">
        <f>IF(P59="","",IF(ISERROR(MID(P59,FIND("male,",P59)+6,(FIND(")",P59)-(FIND("male,",P59)+6))))=TRUE,"missing/error",MID(P59,FIND("male,",P59)+6,(FIND(")",P59)-(FIND("male,",P59)+6)))))</f>
        <v>fi_sdp01</v>
      </c>
      <c r="M59" s="136" t="str">
        <f>IF(I59="","",(MID(I59,(SEARCH("^^",SUBSTITUTE(I59," ","^^",LEN(I59)-LEN(SUBSTITUTE(I59," ","")))))+1,99)&amp;"_"&amp;LEFT(I59,FIND(" ",I59)-1)&amp;"_"&amp;J59))</f>
        <v>Viitanen_Pia_1967</v>
      </c>
      <c r="O59" s="127"/>
      <c r="P59" s="127" t="s">
        <v>898</v>
      </c>
      <c r="Q59" s="128"/>
      <c r="R59" s="129"/>
      <c r="S59" s="130"/>
      <c r="T59" s="130"/>
      <c r="U59" s="132"/>
      <c r="V59" s="133"/>
      <c r="W59" s="134"/>
      <c r="X59" s="135"/>
      <c r="Y59" s="136"/>
      <c r="AA59" s="127"/>
      <c r="AB59" s="127"/>
      <c r="AC59" s="128"/>
      <c r="AD59" s="129"/>
      <c r="AE59" s="130"/>
      <c r="AF59" s="130"/>
      <c r="AG59" s="132"/>
      <c r="AH59" s="133"/>
      <c r="AI59" s="134"/>
      <c r="AJ59" s="135"/>
      <c r="AK59" s="136"/>
      <c r="AM59" s="127"/>
      <c r="AN59" s="127"/>
      <c r="AO59" s="128"/>
      <c r="AP59" s="129"/>
      <c r="AQ59" s="130"/>
      <c r="AR59" s="130"/>
      <c r="AS59" s="132"/>
      <c r="AT59" s="133"/>
      <c r="AU59" s="134"/>
      <c r="AV59" s="135"/>
      <c r="AW59" s="136"/>
      <c r="AX59" s="76"/>
      <c r="AY59" s="127"/>
      <c r="AZ59" s="127"/>
      <c r="BA59" s="128"/>
      <c r="BB59" s="129"/>
      <c r="BC59" s="130"/>
      <c r="BD59" s="130"/>
      <c r="BE59" s="132"/>
      <c r="BF59" s="133"/>
      <c r="BG59" s="134"/>
      <c r="BH59" s="135"/>
      <c r="BI59" s="136"/>
      <c r="BJ59" s="76"/>
      <c r="BK59" s="127"/>
      <c r="BL59" s="127"/>
      <c r="BM59" s="128"/>
      <c r="BN59" s="129"/>
      <c r="BO59" s="130"/>
      <c r="BP59" s="130"/>
      <c r="BQ59" s="132"/>
      <c r="BR59" s="133"/>
      <c r="BS59" s="134"/>
      <c r="BT59" s="135"/>
      <c r="BU59" s="136"/>
      <c r="BV59" s="76"/>
      <c r="BW59" s="127"/>
      <c r="BX59" s="127"/>
      <c r="BY59" s="128"/>
      <c r="BZ59" s="129"/>
      <c r="CA59" s="130"/>
      <c r="CB59" s="130"/>
      <c r="CC59" s="132"/>
      <c r="CD59" s="133"/>
      <c r="CE59" s="134"/>
      <c r="CF59" s="135"/>
      <c r="CG59" s="136"/>
      <c r="CH59" s="76"/>
      <c r="CI59" s="127"/>
      <c r="CJ59" s="127"/>
      <c r="CK59" s="128"/>
      <c r="CL59" s="129"/>
      <c r="CM59" s="130"/>
      <c r="CN59" s="130"/>
      <c r="CO59" s="132"/>
      <c r="CP59" s="133"/>
      <c r="CQ59" s="134"/>
      <c r="CR59" s="135"/>
      <c r="CS59" s="136"/>
      <c r="CT59" s="76"/>
      <c r="CU59" s="127"/>
      <c r="CV59" s="127"/>
      <c r="CW59" s="128"/>
      <c r="CX59" s="129"/>
      <c r="CY59" s="130"/>
      <c r="CZ59" s="130"/>
      <c r="DA59" s="132"/>
      <c r="DB59" s="133"/>
      <c r="DC59" s="134"/>
      <c r="DD59" s="135"/>
      <c r="DE59" s="136"/>
      <c r="DF59" s="76"/>
      <c r="DG59" s="127"/>
      <c r="DH59" s="127"/>
      <c r="DI59" s="128"/>
      <c r="DJ59" s="129"/>
      <c r="DK59" s="130"/>
      <c r="DL59" s="130"/>
      <c r="DM59" s="132"/>
      <c r="DN59" s="133"/>
      <c r="DO59" s="134"/>
      <c r="DP59" s="135"/>
      <c r="DQ59" s="136"/>
      <c r="DR59" s="76"/>
      <c r="DS59" s="127"/>
      <c r="DT59" s="127"/>
      <c r="DU59" s="128"/>
      <c r="DV59" s="129"/>
      <c r="DW59" s="130"/>
      <c r="DX59" s="130"/>
      <c r="DY59" s="132"/>
      <c r="DZ59" s="133"/>
      <c r="EA59" s="134"/>
      <c r="EB59" s="135"/>
      <c r="EC59" s="136"/>
      <c r="ED59" s="76"/>
      <c r="EE59" s="127"/>
      <c r="EF59" s="127"/>
      <c r="EG59" s="128"/>
      <c r="EH59" s="129"/>
      <c r="EI59" s="130"/>
      <c r="EJ59" s="130"/>
      <c r="EK59" s="132"/>
      <c r="EL59" s="133"/>
      <c r="EM59" s="134"/>
      <c r="EN59" s="135"/>
      <c r="EO59" s="136"/>
      <c r="EP59" s="76"/>
      <c r="EQ59" s="127"/>
      <c r="ER59" s="127"/>
      <c r="ES59" s="128"/>
      <c r="ET59" s="129"/>
      <c r="EU59" s="130"/>
      <c r="EV59" s="130"/>
      <c r="EW59" s="132"/>
      <c r="EX59" s="133"/>
      <c r="EY59" s="134"/>
      <c r="EZ59" s="135"/>
      <c r="FA59" s="136"/>
      <c r="FB59" s="76"/>
      <c r="FC59" s="127"/>
      <c r="FD59" s="127"/>
      <c r="FE59" s="128"/>
      <c r="FF59" s="129"/>
      <c r="FG59" s="130"/>
      <c r="FH59" s="130"/>
      <c r="FI59" s="132"/>
      <c r="FJ59" s="133"/>
      <c r="FK59" s="134"/>
      <c r="FL59" s="135"/>
      <c r="FM59" s="136"/>
      <c r="FN59" s="76"/>
      <c r="FO59" s="127"/>
      <c r="FP59" s="127"/>
      <c r="FQ59" s="128"/>
      <c r="FR59" s="129"/>
      <c r="FS59" s="130"/>
      <c r="FT59" s="130"/>
      <c r="FU59" s="132"/>
      <c r="FV59" s="133"/>
      <c r="FW59" s="134"/>
      <c r="FX59" s="135"/>
      <c r="FY59" s="136"/>
      <c r="FZ59" s="76"/>
      <c r="GA59" s="127"/>
      <c r="GB59" s="127"/>
      <c r="GC59" s="128"/>
      <c r="GD59" s="129"/>
      <c r="GE59" s="130"/>
      <c r="GF59" s="130"/>
      <c r="GG59" s="132"/>
      <c r="GH59" s="133"/>
      <c r="GI59" s="134"/>
      <c r="GJ59" s="135"/>
      <c r="GK59" s="136"/>
      <c r="GL59" s="76"/>
      <c r="GM59" s="127"/>
      <c r="GN59" s="127"/>
      <c r="GO59" s="128"/>
      <c r="GP59" s="129"/>
      <c r="GQ59" s="130"/>
      <c r="GR59" s="130"/>
      <c r="GS59" s="132"/>
      <c r="GT59" s="133"/>
      <c r="GU59" s="134"/>
      <c r="GV59" s="135"/>
      <c r="GW59" s="136"/>
      <c r="GX59" s="76"/>
      <c r="GY59" s="127"/>
      <c r="GZ59" s="127"/>
      <c r="HA59" s="128"/>
      <c r="HB59" s="129"/>
      <c r="HC59" s="130"/>
      <c r="HD59" s="130"/>
      <c r="HE59" s="132"/>
      <c r="HF59" s="133"/>
      <c r="HG59" s="134"/>
      <c r="HH59" s="135"/>
      <c r="HI59" s="136"/>
      <c r="HJ59" s="76"/>
      <c r="HK59" s="127"/>
      <c r="HL59" s="127"/>
      <c r="HM59" s="128"/>
      <c r="HN59" s="129"/>
      <c r="HO59" s="130"/>
      <c r="HP59" s="130"/>
      <c r="HQ59" s="132"/>
      <c r="HR59" s="133"/>
      <c r="HS59" s="134"/>
      <c r="HT59" s="135"/>
      <c r="HU59" s="136"/>
      <c r="HV59" s="76"/>
      <c r="HW59" s="127"/>
      <c r="HX59" s="127"/>
      <c r="HY59" s="128"/>
      <c r="HZ59" s="129"/>
      <c r="IA59" s="130"/>
      <c r="IB59" s="130"/>
      <c r="IC59" s="132"/>
      <c r="ID59" s="133"/>
      <c r="IE59" s="134"/>
      <c r="IF59" s="135"/>
      <c r="IG59" s="136"/>
      <c r="IH59" s="76"/>
      <c r="II59" s="127"/>
      <c r="IJ59" s="127"/>
      <c r="IK59" s="128"/>
      <c r="IL59" s="129"/>
      <c r="IM59" s="130"/>
      <c r="IN59" s="130"/>
      <c r="IO59" s="132"/>
      <c r="IP59" s="133"/>
      <c r="IQ59" s="134"/>
      <c r="IR59" s="135"/>
      <c r="IS59" s="136"/>
      <c r="IT59" s="76"/>
      <c r="IU59" s="127"/>
      <c r="IV59" s="127"/>
      <c r="IW59" s="128"/>
      <c r="IX59" s="129"/>
      <c r="IY59" s="130"/>
      <c r="IZ59" s="130"/>
      <c r="JA59" s="132"/>
      <c r="JB59" s="133"/>
      <c r="JC59" s="134"/>
      <c r="JD59" s="135"/>
      <c r="JE59" s="136"/>
      <c r="JF59" s="76"/>
      <c r="JG59" s="127"/>
      <c r="JH59" s="127"/>
      <c r="JI59" s="128"/>
      <c r="JJ59" s="129"/>
      <c r="JK59" s="130"/>
      <c r="JL59" s="130"/>
      <c r="JM59" s="132"/>
      <c r="JN59" s="133"/>
      <c r="JO59" s="134"/>
      <c r="JP59" s="135"/>
      <c r="JQ59" s="136"/>
      <c r="JR59" s="76"/>
      <c r="JS59" s="127"/>
      <c r="JT59" s="127"/>
      <c r="JU59" s="128"/>
      <c r="JV59" s="129"/>
      <c r="JW59" s="130"/>
      <c r="JX59" s="130"/>
      <c r="JY59" s="132"/>
      <c r="JZ59" s="133"/>
      <c r="KA59" s="134"/>
      <c r="KB59" s="135"/>
      <c r="KC59" s="136"/>
      <c r="KD59" s="76"/>
      <c r="KE59" s="127"/>
      <c r="KF59" s="127"/>
    </row>
    <row r="60" spans="1:292" ht="13.5" customHeight="1">
      <c r="A60" s="84"/>
      <c r="B60" s="127" t="s">
        <v>1070</v>
      </c>
      <c r="C60" s="76" t="s">
        <v>931</v>
      </c>
      <c r="D60" s="219" t="s">
        <v>720</v>
      </c>
      <c r="E60" s="128">
        <f>IF(I60="","",E$3)</f>
        <v>41814</v>
      </c>
      <c r="F60" s="129" t="str">
        <f>IF(I60="","",E$1)</f>
        <v>Katainen I</v>
      </c>
      <c r="G60" s="130">
        <f>IF(I60="","",E$2)</f>
        <v>40716</v>
      </c>
      <c r="H60" s="130">
        <f>IF(I60="","",E$3)</f>
        <v>41814</v>
      </c>
      <c r="I60" s="132" t="str">
        <f>IF(P60="","",IF(ISNUMBER(SEARCH(":",P60)),MID(P60,FIND(":",P60)+2,FIND("(",P60)-FIND(":",P60)-3),LEFT(P60,FIND("(",P60)-2)))</f>
        <v>Päivi Räsänen</v>
      </c>
      <c r="J60" s="133" t="str">
        <f>IF(P60="","",MID(P60,FIND("(",P60)+1,4))</f>
        <v>1959</v>
      </c>
      <c r="K60" s="134" t="str">
        <f>IF(ISNUMBER(SEARCH("*female*",P60)),"female",IF(ISNUMBER(SEARCH("*male*",P60)),"male",""))</f>
        <v>female</v>
      </c>
      <c r="L60" s="135" t="str">
        <f>IF(P60="","",IF(ISERROR(MID(P60,FIND("male,",P60)+6,(FIND(")",P60)-(FIND("male,",P60)+6))))=TRUE,"missing/error",MID(P60,FIND("male,",P60)+6,(FIND(")",P60)-(FIND("male,",P60)+6)))))</f>
        <v>fi_kd01</v>
      </c>
      <c r="M60" s="136" t="str">
        <f>IF(I60="","",(MID(I60,(SEARCH("^^",SUBSTITUTE(I60," ","^^",LEN(I60)-LEN(SUBSTITUTE(I60," ","")))))+1,99)&amp;"_"&amp;LEFT(I60,FIND(" ",I60)-1)&amp;"_"&amp;J60))</f>
        <v>Räsänen_Päivi_1959</v>
      </c>
      <c r="O60" s="127"/>
      <c r="P60" s="219" t="s">
        <v>756</v>
      </c>
      <c r="Q60" s="128">
        <f>IF(U60="","",Q$3)</f>
        <v>42153</v>
      </c>
      <c r="R60" s="129" t="str">
        <f>IF(U60="","",Q$1)</f>
        <v>Stubb I</v>
      </c>
      <c r="S60" s="130">
        <f>IF(U60="","",Q$2)</f>
        <v>41814</v>
      </c>
      <c r="T60" s="130">
        <f>IF(U60="","",Q$3)</f>
        <v>42153</v>
      </c>
      <c r="U60" s="132" t="str">
        <f>IF(AB60="","",IF(ISNUMBER(SEARCH(":",AB60)),MID(AB60,FIND(":",AB60)+2,FIND("(",AB60)-FIND(":",AB60)-3),LEFT(AB60,FIND("(",AB60)-2)))</f>
        <v>Päivi Räsänen</v>
      </c>
      <c r="V60" s="133" t="str">
        <f>IF(AB60="","",MID(AB60,FIND("(",AB60)+1,4))</f>
        <v>1959</v>
      </c>
      <c r="W60" s="134" t="str">
        <f>IF(ISNUMBER(SEARCH("*female*",AB60)),"female",IF(ISNUMBER(SEARCH("*male*",AB60)),"male",""))</f>
        <v>female</v>
      </c>
      <c r="X60" s="135" t="s">
        <v>322</v>
      </c>
      <c r="Y60" s="136" t="str">
        <f>IF(U60="","",(MID(U60,(SEARCH("^^",SUBSTITUTE(U60," ","^^",LEN(U60)-LEN(SUBSTITUTE(U60," ","")))))+1,99)&amp;"_"&amp;LEFT(U60,FIND(" ",U60)-1)&amp;"_"&amp;V60))</f>
        <v>Räsänen_Päivi_1959</v>
      </c>
      <c r="AA60" s="127"/>
      <c r="AB60" s="127" t="s">
        <v>756</v>
      </c>
      <c r="AC60" s="128">
        <f>IF(AG60="","",AC$3)</f>
        <v>43622</v>
      </c>
      <c r="AD60" s="129" t="str">
        <f>IF(AG60="","",AC$1)</f>
        <v>Sipilä I</v>
      </c>
      <c r="AE60" s="130">
        <f>IF(AG60="","",AC$2)</f>
        <v>42153</v>
      </c>
      <c r="AF60" s="130">
        <v>42543</v>
      </c>
      <c r="AG60" s="132" t="str">
        <f>IF(AN60="","",IF(ISNUMBER(SEARCH(":",AN60)),MID(AN60,FIND(":",AN60)+2,FIND("(",AN60)-FIND(":",AN60)-3),LEFT(AN60,FIND("(",AN60)-2)))</f>
        <v>Petteri Orpo</v>
      </c>
      <c r="AH60" s="133" t="str">
        <f>IF(AN60="","",MID(AN60,FIND("(",AN60)+1,4))</f>
        <v>1969</v>
      </c>
      <c r="AI60" s="134" t="str">
        <f>IF(ISNUMBER(SEARCH("*female*",AN60)),"female",IF(ISNUMBER(SEARCH("*male*",AN60)),"male",""))</f>
        <v>male</v>
      </c>
      <c r="AJ60" s="135" t="str">
        <f>IF(AN60="","",IF(ISERROR(MID(AN60,FIND("male,",AN60)+6,(FIND(")",AN60)-(FIND("male,",AN60)+6))))=TRUE,"missing/error",MID(AN60,FIND("male,",AN60)+6,(FIND(")",AN60)-(FIND("male,",AN60)+6)))))</f>
        <v>fi_kok01</v>
      </c>
      <c r="AK60" s="136" t="str">
        <f>IF(AG60="","",(MID(AG60,(SEARCH("^^",SUBSTITUTE(AG60," ","^^",LEN(AG60)-LEN(SUBSTITUTE(AG60," ","")))))+1,99)&amp;"_"&amp;LEFT(AG60,FIND(" ",AG60)-1)&amp;"_"&amp;AH60))</f>
        <v>Orpo_Petteri_1969</v>
      </c>
      <c r="AM60" s="127"/>
      <c r="AN60" s="127" t="s">
        <v>932</v>
      </c>
      <c r="AO60" s="128">
        <f>IF(AS60="","",AO$3)</f>
        <v>43809</v>
      </c>
      <c r="AP60" s="129" t="str">
        <f>IF(AS60="","",AO$1)</f>
        <v>Rinne I</v>
      </c>
      <c r="AQ60" s="130">
        <f>IF(AS60="","",AO$2)</f>
        <v>43622</v>
      </c>
      <c r="AR60" s="130">
        <f>IF(AS60="","",AO$3)</f>
        <v>43809</v>
      </c>
      <c r="AS60" s="132" t="str">
        <f>IF(AZ60="","",IF(ISNUMBER(SEARCH(":",AZ60)),MID(AZ60,FIND(":",AZ60)+2,FIND("(",AZ60)-FIND(":",AZ60)-3),LEFT(AZ60,FIND("(",AZ60)-2)))</f>
        <v>Maria Ohisalo</v>
      </c>
      <c r="AT60" s="133" t="str">
        <f>IF(AZ60="","",MID(AZ60,FIND("(",AZ60)+1,4))</f>
        <v>1985</v>
      </c>
      <c r="AU60" s="134" t="str">
        <f>IF(ISNUMBER(SEARCH("*female*",AZ60)),"female",IF(ISNUMBER(SEARCH("*male*",AZ60)),"male",""))</f>
        <v>female</v>
      </c>
      <c r="AV60" s="135" t="str">
        <f>IF(AZ60="","",IF(ISERROR(MID(AZ60,FIND("male,",AZ60)+6,(FIND(")",AZ60)-(FIND("male,",AZ60)+6))))=TRUE,"missing/error",MID(AZ60,FIND("male,",AZ60)+6,(FIND(")",AZ60)-(FIND("male,",AZ60)+6)))))</f>
        <v>fi_vihr01</v>
      </c>
      <c r="AW60" s="136" t="str">
        <f>IF(AS60="","",(MID(AS60,(SEARCH("^^",SUBSTITUTE(AS60," ","^^",LEN(AS60)-LEN(SUBSTITUTE(AS60," ","")))))+1,99)&amp;"_"&amp;LEFT(AS60,FIND(" ",AS60)-1)&amp;"_"&amp;AT60))</f>
        <v>Ohisalo_Maria_1985</v>
      </c>
      <c r="AX60" s="76"/>
      <c r="AY60" s="127"/>
      <c r="AZ60" s="127" t="s">
        <v>1056</v>
      </c>
      <c r="BA60" s="128">
        <f>IF(BE60="","",BA$3)</f>
        <v>43830</v>
      </c>
      <c r="BB60" s="129" t="str">
        <f>IF(BE60="","",BA$1)</f>
        <v>Marin I</v>
      </c>
      <c r="BC60" s="130">
        <f>IF(BE60="","",BA$2)</f>
        <v>43809</v>
      </c>
      <c r="BD60" s="130">
        <f>IF(BE60="","",BA$3)</f>
        <v>43830</v>
      </c>
      <c r="BE60" s="132" t="str">
        <f>IF(BL60="","",IF(ISNUMBER(SEARCH(":",BL60)),MID(BL60,FIND(":",BL60)+2,FIND("(",BL60)-FIND(":",BL60)-3),LEFT(BL60,FIND("(",BL60)-2)))</f>
        <v>Maria Ohisalo</v>
      </c>
      <c r="BF60" s="133" t="str">
        <f>IF(BL60="","",MID(BL60,FIND("(",BL60)+1,4))</f>
        <v>1985</v>
      </c>
      <c r="BG60" s="134" t="str">
        <f>IF(ISNUMBER(SEARCH("*female*",BL60)),"female",IF(ISNUMBER(SEARCH("*male*",BL60)),"male",""))</f>
        <v>female</v>
      </c>
      <c r="BH60" s="135" t="str">
        <f>IF(BL60="","",IF(ISERROR(MID(BL60,FIND("male,",BL60)+6,(FIND(")",BL60)-(FIND("male,",BL60)+6))))=TRUE,"missing/error",MID(BL60,FIND("male,",BL60)+6,(FIND(")",BL60)-(FIND("male,",BL60)+6)))))</f>
        <v>fi_vihr01</v>
      </c>
      <c r="BI60" s="136" t="str">
        <f>IF(BE60="","",(MID(BE60,(SEARCH("^^",SUBSTITUTE(BE60," ","^^",LEN(BE60)-LEN(SUBSTITUTE(BE60," ","")))))+1,99)&amp;"_"&amp;LEFT(BE60,FIND(" ",BE60)-1)&amp;"_"&amp;BF60))</f>
        <v>Ohisalo_Maria_1985</v>
      </c>
      <c r="BJ60" s="76"/>
      <c r="BK60" s="127"/>
      <c r="BL60" s="127" t="s">
        <v>1056</v>
      </c>
      <c r="BM60" s="128" t="str">
        <f>IF(BQ60="","",BM$3)</f>
        <v/>
      </c>
      <c r="BN60" s="129" t="str">
        <f>IF(BQ60="","",BM$1)</f>
        <v/>
      </c>
      <c r="BO60" s="130" t="str">
        <f>IF(BQ60="","",BM$2)</f>
        <v/>
      </c>
      <c r="BP60" s="130" t="str">
        <f>IF(BQ60="","",BM$3)</f>
        <v/>
      </c>
      <c r="BQ60" s="132" t="str">
        <f>IF(BX60="","",IF(ISNUMBER(SEARCH(":",BX60)),MID(BX60,FIND(":",BX60)+2,FIND("(",BX60)-FIND(":",BX60)-3),LEFT(BX60,FIND("(",BX60)-2)))</f>
        <v/>
      </c>
      <c r="BR60" s="133" t="str">
        <f>IF(BX60="","",MID(BX60,FIND("(",BX60)+1,4))</f>
        <v/>
      </c>
      <c r="BS60" s="134" t="str">
        <f>IF(ISNUMBER(SEARCH("*female*",BX60)),"female",IF(ISNUMBER(SEARCH("*male*",BX60)),"male",""))</f>
        <v/>
      </c>
      <c r="BT60" s="135" t="str">
        <f>IF(BX60="","",IF(ISERROR(MID(BX60,FIND("male,",BX60)+6,(FIND(")",BX60)-(FIND("male,",BX60)+6))))=TRUE,"missing/error",MID(BX60,FIND("male,",BX60)+6,(FIND(")",BX60)-(FIND("male,",BX60)+6)))))</f>
        <v/>
      </c>
      <c r="BU60" s="136" t="str">
        <f>IF(BQ60="","",(MID(BQ60,(SEARCH("^^",SUBSTITUTE(BQ60," ","^^",LEN(BQ60)-LEN(SUBSTITUTE(BQ60," ","")))))+1,99)&amp;"_"&amp;LEFT(BQ60,FIND(" ",BQ60)-1)&amp;"_"&amp;BR60))</f>
        <v/>
      </c>
      <c r="BV60" s="76"/>
      <c r="BW60" s="127"/>
      <c r="BX60" s="144"/>
      <c r="BY60" s="128" t="str">
        <f>IF(CC60="","",BY$3)</f>
        <v/>
      </c>
      <c r="BZ60" s="129" t="str">
        <f>IF(CC60="","",BY$1)</f>
        <v/>
      </c>
      <c r="CA60" s="130" t="str">
        <f>IF(CC60="","",BY$2)</f>
        <v/>
      </c>
      <c r="CB60" s="130" t="str">
        <f>IF(CC60="","",BY$3)</f>
        <v/>
      </c>
      <c r="CC60" s="132" t="str">
        <f>IF(CJ60="","",IF(ISNUMBER(SEARCH(":",CJ60)),MID(CJ60,FIND(":",CJ60)+2,FIND("(",CJ60)-FIND(":",CJ60)-3),LEFT(CJ60,FIND("(",CJ60)-2)))</f>
        <v/>
      </c>
      <c r="CD60" s="133" t="str">
        <f>IF(CJ60="","",MID(CJ60,FIND("(",CJ60)+1,4))</f>
        <v/>
      </c>
      <c r="CE60" s="134" t="str">
        <f>IF(ISNUMBER(SEARCH("*female*",CJ60)),"female",IF(ISNUMBER(SEARCH("*male*",CJ60)),"male",""))</f>
        <v/>
      </c>
      <c r="CF60" s="135" t="str">
        <f>IF(CJ60="","",IF(ISERROR(MID(CJ60,FIND("male,",CJ60)+6,(FIND(")",CJ60)-(FIND("male,",CJ60)+6))))=TRUE,"missing/error",MID(CJ60,FIND("male,",CJ60)+6,(FIND(")",CJ60)-(FIND("male,",CJ60)+6)))))</f>
        <v/>
      </c>
      <c r="CG60" s="136" t="str">
        <f>IF(CC60="","",(MID(CC60,(SEARCH("^^",SUBSTITUTE(CC60," ","^^",LEN(CC60)-LEN(SUBSTITUTE(CC60," ","")))))+1,99)&amp;"_"&amp;LEFT(CC60,FIND(" ",CC60)-1)&amp;"_"&amp;CD60))</f>
        <v/>
      </c>
      <c r="CH60" s="76"/>
      <c r="CI60" s="127"/>
      <c r="CJ60" s="144"/>
      <c r="CK60" s="128" t="str">
        <f>IF(CO60="","",CK$3)</f>
        <v/>
      </c>
      <c r="CL60" s="129" t="str">
        <f>IF(CO60="","",CK$1)</f>
        <v/>
      </c>
      <c r="CM60" s="130" t="str">
        <f>IF(CO60="","",CK$2)</f>
        <v/>
      </c>
      <c r="CN60" s="130" t="str">
        <f>IF(CO60="","",CK$3)</f>
        <v/>
      </c>
      <c r="CO60" s="132" t="str">
        <f>IF(CV60="","",IF(ISNUMBER(SEARCH(":",CV60)),MID(CV60,FIND(":",CV60)+2,FIND("(",CV60)-FIND(":",CV60)-3),LEFT(CV60,FIND("(",CV60)-2)))</f>
        <v/>
      </c>
      <c r="CP60" s="133" t="str">
        <f>IF(CV60="","",MID(CV60,FIND("(",CV60)+1,4))</f>
        <v/>
      </c>
      <c r="CQ60" s="134" t="str">
        <f>IF(ISNUMBER(SEARCH("*female*",CV60)),"female",IF(ISNUMBER(SEARCH("*male*",CV60)),"male",""))</f>
        <v/>
      </c>
      <c r="CR60" s="135" t="str">
        <f>IF(CV60="","",IF(ISERROR(MID(CV60,FIND("male,",CV60)+6,(FIND(")",CV60)-(FIND("male,",CV60)+6))))=TRUE,"missing/error",MID(CV60,FIND("male,",CV60)+6,(FIND(")",CV60)-(FIND("male,",CV60)+6)))))</f>
        <v/>
      </c>
      <c r="CS60" s="136" t="str">
        <f>IF(CO60="","",(MID(CO60,(SEARCH("^^",SUBSTITUTE(CO60," ","^^",LEN(CO60)-LEN(SUBSTITUTE(CO60," ","")))))+1,99)&amp;"_"&amp;LEFT(CO60,FIND(" ",CO60)-1)&amp;"_"&amp;CP60))</f>
        <v/>
      </c>
      <c r="CT60" s="76"/>
      <c r="CU60" s="127"/>
      <c r="CV60" s="144"/>
      <c r="CW60" s="128" t="str">
        <f>IF(DA60="","",CW$3)</f>
        <v/>
      </c>
      <c r="CX60" s="129" t="str">
        <f>IF(DA60="","",CW$1)</f>
        <v/>
      </c>
      <c r="CY60" s="130" t="str">
        <f>IF(DA60="","",CW$2)</f>
        <v/>
      </c>
      <c r="CZ60" s="130" t="str">
        <f>IF(DA60="","",CW$3)</f>
        <v/>
      </c>
      <c r="DA60" s="132" t="str">
        <f>IF(DH60="","",IF(ISNUMBER(SEARCH(":",DH60)),MID(DH60,FIND(":",DH60)+2,FIND("(",DH60)-FIND(":",DH60)-3),LEFT(DH60,FIND("(",DH60)-2)))</f>
        <v/>
      </c>
      <c r="DB60" s="133" t="str">
        <f>IF(DH60="","",MID(DH60,FIND("(",DH60)+1,4))</f>
        <v/>
      </c>
      <c r="DC60" s="134" t="str">
        <f>IF(ISNUMBER(SEARCH("*female*",DH60)),"female",IF(ISNUMBER(SEARCH("*male*",DH60)),"male",""))</f>
        <v/>
      </c>
      <c r="DD60" s="135" t="str">
        <f>IF(DH60="","",IF(ISERROR(MID(DH60,FIND("male,",DH60)+6,(FIND(")",DH60)-(FIND("male,",DH60)+6))))=TRUE,"missing/error",MID(DH60,FIND("male,",DH60)+6,(FIND(")",DH60)-(FIND("male,",DH60)+6)))))</f>
        <v/>
      </c>
      <c r="DE60" s="136" t="str">
        <f>IF(DA60="","",(MID(DA60,(SEARCH("^^",SUBSTITUTE(DA60," ","^^",LEN(DA60)-LEN(SUBSTITUTE(DA60," ","")))))+1,99)&amp;"_"&amp;LEFT(DA60,FIND(" ",DA60)-1)&amp;"_"&amp;DB60))</f>
        <v/>
      </c>
      <c r="DF60" s="76"/>
      <c r="DG60" s="127"/>
      <c r="DH60" s="144"/>
      <c r="DI60" s="128" t="str">
        <f>IF(DM60="","",DI$3)</f>
        <v/>
      </c>
      <c r="DJ60" s="129" t="str">
        <f>IF(DM60="","",DI$1)</f>
        <v/>
      </c>
      <c r="DK60" s="130" t="str">
        <f>IF(DM60="","",DI$2)</f>
        <v/>
      </c>
      <c r="DL60" s="130" t="str">
        <f>IF(DM60="","",DI$3)</f>
        <v/>
      </c>
      <c r="DM60" s="132" t="str">
        <f>IF(DT60="","",IF(ISNUMBER(SEARCH(":",DT60)),MID(DT60,FIND(":",DT60)+2,FIND("(",DT60)-FIND(":",DT60)-3),LEFT(DT60,FIND("(",DT60)-2)))</f>
        <v/>
      </c>
      <c r="DN60" s="133" t="str">
        <f>IF(DT60="","",MID(DT60,FIND("(",DT60)+1,4))</f>
        <v/>
      </c>
      <c r="DO60" s="134" t="str">
        <f>IF(ISNUMBER(SEARCH("*female*",DT60)),"female",IF(ISNUMBER(SEARCH("*male*",DT60)),"male",""))</f>
        <v/>
      </c>
      <c r="DP60" s="135" t="str">
        <f>IF(DT60="","",IF(ISERROR(MID(DT60,FIND("male,",DT60)+6,(FIND(")",DT60)-(FIND("male,",DT60)+6))))=TRUE,"missing/error",MID(DT60,FIND("male,",DT60)+6,(FIND(")",DT60)-(FIND("male,",DT60)+6)))))</f>
        <v/>
      </c>
      <c r="DQ60" s="136" t="str">
        <f>IF(DM60="","",(MID(DM60,(SEARCH("^^",SUBSTITUTE(DM60," ","^^",LEN(DM60)-LEN(SUBSTITUTE(DM60," ","")))))+1,99)&amp;"_"&amp;LEFT(DM60,FIND(" ",DM60)-1)&amp;"_"&amp;DN60))</f>
        <v/>
      </c>
      <c r="DR60" s="76"/>
      <c r="DS60" s="127"/>
      <c r="DT60" s="144"/>
      <c r="DU60" s="128" t="str">
        <f>IF(DY60="","",DU$3)</f>
        <v/>
      </c>
      <c r="DV60" s="129" t="str">
        <f>IF(DY60="","",DU$1)</f>
        <v/>
      </c>
      <c r="DW60" s="130" t="str">
        <f>IF(DY60="","",DU$2)</f>
        <v/>
      </c>
      <c r="DX60" s="130" t="str">
        <f>IF(DY60="","",DU$3)</f>
        <v/>
      </c>
      <c r="DY60" s="132" t="str">
        <f>IF(EF60="","",IF(ISNUMBER(SEARCH(":",EF60)),MID(EF60,FIND(":",EF60)+2,FIND("(",EF60)-FIND(":",EF60)-3),LEFT(EF60,FIND("(",EF60)-2)))</f>
        <v/>
      </c>
      <c r="DZ60" s="133" t="str">
        <f>IF(EF60="","",MID(EF60,FIND("(",EF60)+1,4))</f>
        <v/>
      </c>
      <c r="EA60" s="134" t="str">
        <f>IF(ISNUMBER(SEARCH("*female*",EF60)),"female",IF(ISNUMBER(SEARCH("*male*",EF60)),"male",""))</f>
        <v/>
      </c>
      <c r="EB60" s="135" t="str">
        <f>IF(EF60="","",IF(ISERROR(MID(EF60,FIND("male,",EF60)+6,(FIND(")",EF60)-(FIND("male,",EF60)+6))))=TRUE,"missing/error",MID(EF60,FIND("male,",EF60)+6,(FIND(")",EF60)-(FIND("male,",EF60)+6)))))</f>
        <v/>
      </c>
      <c r="EC60" s="136" t="str">
        <f>IF(DY60="","",(MID(DY60,(SEARCH("^^",SUBSTITUTE(DY60," ","^^",LEN(DY60)-LEN(SUBSTITUTE(DY60," ","")))))+1,99)&amp;"_"&amp;LEFT(DY60,FIND(" ",DY60)-1)&amp;"_"&amp;DZ60))</f>
        <v/>
      </c>
      <c r="ED60" s="76"/>
      <c r="EE60" s="127"/>
      <c r="EF60" s="144"/>
      <c r="EG60" s="128" t="str">
        <f>IF(EK60="","",EG$3)</f>
        <v/>
      </c>
      <c r="EH60" s="129" t="str">
        <f>IF(EK60="","",EG$1)</f>
        <v/>
      </c>
      <c r="EI60" s="130" t="str">
        <f>IF(EK60="","",EG$2)</f>
        <v/>
      </c>
      <c r="EJ60" s="130" t="str">
        <f>IF(EK60="","",EG$3)</f>
        <v/>
      </c>
      <c r="EK60" s="132" t="str">
        <f>IF(ER60="","",IF(ISNUMBER(SEARCH(":",ER60)),MID(ER60,FIND(":",ER60)+2,FIND("(",ER60)-FIND(":",ER60)-3),LEFT(ER60,FIND("(",ER60)-2)))</f>
        <v/>
      </c>
      <c r="EL60" s="133" t="str">
        <f>IF(ER60="","",MID(ER60,FIND("(",ER60)+1,4))</f>
        <v/>
      </c>
      <c r="EM60" s="134" t="str">
        <f>IF(ISNUMBER(SEARCH("*female*",ER60)),"female",IF(ISNUMBER(SEARCH("*male*",ER60)),"male",""))</f>
        <v/>
      </c>
      <c r="EN60" s="135" t="str">
        <f>IF(ER60="","",IF(ISERROR(MID(ER60,FIND("male,",ER60)+6,(FIND(")",ER60)-(FIND("male,",ER60)+6))))=TRUE,"missing/error",MID(ER60,FIND("male,",ER60)+6,(FIND(")",ER60)-(FIND("male,",ER60)+6)))))</f>
        <v/>
      </c>
      <c r="EO60" s="136" t="str">
        <f>IF(EK60="","",(MID(EK60,(SEARCH("^^",SUBSTITUTE(EK60," ","^^",LEN(EK60)-LEN(SUBSTITUTE(EK60," ","")))))+1,99)&amp;"_"&amp;LEFT(EK60,FIND(" ",EK60)-1)&amp;"_"&amp;EL60))</f>
        <v/>
      </c>
      <c r="EP60" s="76"/>
      <c r="EQ60" s="127"/>
      <c r="ER60" s="144"/>
      <c r="ES60" s="128" t="str">
        <f>IF(EW60="","",ES$3)</f>
        <v/>
      </c>
      <c r="ET60" s="129" t="str">
        <f>IF(EW60="","",ES$1)</f>
        <v/>
      </c>
      <c r="EU60" s="130" t="str">
        <f>IF(EW60="","",ES$2)</f>
        <v/>
      </c>
      <c r="EV60" s="130" t="str">
        <f>IF(EW60="","",ES$3)</f>
        <v/>
      </c>
      <c r="EW60" s="132" t="str">
        <f>IF(FD60="","",IF(ISNUMBER(SEARCH(":",FD60)),MID(FD60,FIND(":",FD60)+2,FIND("(",FD60)-FIND(":",FD60)-3),LEFT(FD60,FIND("(",FD60)-2)))</f>
        <v/>
      </c>
      <c r="EX60" s="133" t="str">
        <f>IF(FD60="","",MID(FD60,FIND("(",FD60)+1,4))</f>
        <v/>
      </c>
      <c r="EY60" s="134" t="str">
        <f>IF(ISNUMBER(SEARCH("*female*",FD60)),"female",IF(ISNUMBER(SEARCH("*male*",FD60)),"male",""))</f>
        <v/>
      </c>
      <c r="EZ60" s="135" t="str">
        <f>IF(FD60="","",IF(ISERROR(MID(FD60,FIND("male,",FD60)+6,(FIND(")",FD60)-(FIND("male,",FD60)+6))))=TRUE,"missing/error",MID(FD60,FIND("male,",FD60)+6,(FIND(")",FD60)-(FIND("male,",FD60)+6)))))</f>
        <v/>
      </c>
      <c r="FA60" s="136" t="str">
        <f>IF(EW60="","",(MID(EW60,(SEARCH("^^",SUBSTITUTE(EW60," ","^^",LEN(EW60)-LEN(SUBSTITUTE(EW60," ","")))))+1,99)&amp;"_"&amp;LEFT(EW60,FIND(" ",EW60)-1)&amp;"_"&amp;EX60))</f>
        <v/>
      </c>
      <c r="FB60" s="76"/>
      <c r="FC60" s="127"/>
      <c r="FD60" s="144"/>
      <c r="FE60" s="128" t="str">
        <f>IF(FI60="","",FE$3)</f>
        <v/>
      </c>
      <c r="FF60" s="129" t="str">
        <f>IF(FI60="","",FE$1)</f>
        <v/>
      </c>
      <c r="FG60" s="130" t="str">
        <f>IF(FI60="","",FE$2)</f>
        <v/>
      </c>
      <c r="FH60" s="130" t="str">
        <f>IF(FI60="","",FE$3)</f>
        <v/>
      </c>
      <c r="FI60" s="132" t="str">
        <f>IF(FP60="","",IF(ISNUMBER(SEARCH(":",FP60)),MID(FP60,FIND(":",FP60)+2,FIND("(",FP60)-FIND(":",FP60)-3),LEFT(FP60,FIND("(",FP60)-2)))</f>
        <v/>
      </c>
      <c r="FJ60" s="133" t="str">
        <f>IF(FP60="","",MID(FP60,FIND("(",FP60)+1,4))</f>
        <v/>
      </c>
      <c r="FK60" s="134" t="str">
        <f>IF(ISNUMBER(SEARCH("*female*",FP60)),"female",IF(ISNUMBER(SEARCH("*male*",FP60)),"male",""))</f>
        <v/>
      </c>
      <c r="FL60" s="135" t="str">
        <f>IF(FP60="","",IF(ISERROR(MID(FP60,FIND("male,",FP60)+6,(FIND(")",FP60)-(FIND("male,",FP60)+6))))=TRUE,"missing/error",MID(FP60,FIND("male,",FP60)+6,(FIND(")",FP60)-(FIND("male,",FP60)+6)))))</f>
        <v/>
      </c>
      <c r="FM60" s="136" t="str">
        <f>IF(FI60="","",(MID(FI60,(SEARCH("^^",SUBSTITUTE(FI60," ","^^",LEN(FI60)-LEN(SUBSTITUTE(FI60," ","")))))+1,99)&amp;"_"&amp;LEFT(FI60,FIND(" ",FI60)-1)&amp;"_"&amp;FJ60))</f>
        <v/>
      </c>
      <c r="FN60" s="76"/>
      <c r="FO60" s="127"/>
      <c r="FP60" s="144"/>
      <c r="FQ60" s="128" t="str">
        <f>IF(FU60="","",#REF!)</f>
        <v/>
      </c>
      <c r="FR60" s="129" t="str">
        <f>IF(FU60="","",FQ$1)</f>
        <v/>
      </c>
      <c r="FS60" s="130" t="str">
        <f>IF(FU60="","",FQ$2)</f>
        <v/>
      </c>
      <c r="FT60" s="130" t="str">
        <f>IF(FU60="","",FQ$3)</f>
        <v/>
      </c>
      <c r="FU60" s="132" t="str">
        <f>IF(GB60="","",IF(ISNUMBER(SEARCH(":",GB60)),MID(GB60,FIND(":",GB60)+2,FIND("(",GB60)-FIND(":",GB60)-3),LEFT(GB60,FIND("(",GB60)-2)))</f>
        <v/>
      </c>
      <c r="FV60" s="133" t="str">
        <f>IF(GB60="","",MID(GB60,FIND("(",GB60)+1,4))</f>
        <v/>
      </c>
      <c r="FW60" s="134" t="str">
        <f>IF(ISNUMBER(SEARCH("*female*",GB60)),"female",IF(ISNUMBER(SEARCH("*male*",GB60)),"male",""))</f>
        <v/>
      </c>
      <c r="FX60" s="135" t="str">
        <f>IF(GB60="","",IF(ISERROR(MID(GB60,FIND("male,",GB60)+6,(FIND(")",GB60)-(FIND("male,",GB60)+6))))=TRUE,"missing/error",MID(GB60,FIND("male,",GB60)+6,(FIND(")",GB60)-(FIND("male,",GB60)+6)))))</f>
        <v/>
      </c>
      <c r="FY60" s="136" t="str">
        <f>IF(FU60="","",(MID(FU60,(SEARCH("^^",SUBSTITUTE(FU60," ","^^",LEN(FU60)-LEN(SUBSTITUTE(FU60," ","")))))+1,99)&amp;"_"&amp;LEFT(FU60,FIND(" ",FU60)-1)&amp;"_"&amp;FV60))</f>
        <v/>
      </c>
      <c r="FZ60" s="76"/>
      <c r="GA60" s="127"/>
      <c r="GB60" s="144"/>
      <c r="GC60" s="128" t="str">
        <f>IF(GG60="","",GC$3)</f>
        <v/>
      </c>
      <c r="GD60" s="129" t="str">
        <f>IF(GG60="","",GC$1)</f>
        <v/>
      </c>
      <c r="GE60" s="130" t="str">
        <f>IF(GG60="","",GC$2)</f>
        <v/>
      </c>
      <c r="GF60" s="130" t="str">
        <f>IF(GG60="","",GC$3)</f>
        <v/>
      </c>
      <c r="GG60" s="132" t="str">
        <f>IF(GN60="","",IF(ISNUMBER(SEARCH(":",GN60)),MID(GN60,FIND(":",GN60)+2,FIND("(",GN60)-FIND(":",GN60)-3),LEFT(GN60,FIND("(",GN60)-2)))</f>
        <v/>
      </c>
      <c r="GH60" s="133" t="str">
        <f>IF(GN60="","",MID(GN60,FIND("(",GN60)+1,4))</f>
        <v/>
      </c>
      <c r="GI60" s="134" t="str">
        <f>IF(ISNUMBER(SEARCH("*female*",GN60)),"female",IF(ISNUMBER(SEARCH("*male*",GN60)),"male",""))</f>
        <v/>
      </c>
      <c r="GJ60" s="135" t="str">
        <f>IF(GN60="","",IF(ISERROR(MID(GN60,FIND("male,",GN60)+6,(FIND(")",GN60)-(FIND("male,",GN60)+6))))=TRUE,"missing/error",MID(GN60,FIND("male,",GN60)+6,(FIND(")",GN60)-(FIND("male,",GN60)+6)))))</f>
        <v/>
      </c>
      <c r="GK60" s="136" t="str">
        <f>IF(GG60="","",(MID(GG60,(SEARCH("^^",SUBSTITUTE(GG60," ","^^",LEN(GG60)-LEN(SUBSTITUTE(GG60," ","")))))+1,99)&amp;"_"&amp;LEFT(GG60,FIND(" ",GG60)-1)&amp;"_"&amp;GH60))</f>
        <v/>
      </c>
      <c r="GL60" s="76"/>
      <c r="GM60" s="127"/>
      <c r="GN60" s="144"/>
      <c r="GO60" s="128" t="str">
        <f>IF(GS60="","",GO$3)</f>
        <v/>
      </c>
      <c r="GP60" s="129" t="str">
        <f>IF(GS60="","",GO$1)</f>
        <v/>
      </c>
      <c r="GQ60" s="130" t="str">
        <f>IF(GS60="","",GO$2)</f>
        <v/>
      </c>
      <c r="GR60" s="130" t="str">
        <f>IF(GS60="","",GO$3)</f>
        <v/>
      </c>
      <c r="GS60" s="132" t="str">
        <f>IF(GZ60="","",IF(ISNUMBER(SEARCH(":",GZ60)),MID(GZ60,FIND(":",GZ60)+2,FIND("(",GZ60)-FIND(":",GZ60)-3),LEFT(GZ60,FIND("(",GZ60)-2)))</f>
        <v/>
      </c>
      <c r="GT60" s="133" t="str">
        <f>IF(GZ60="","",MID(GZ60,FIND("(",GZ60)+1,4))</f>
        <v/>
      </c>
      <c r="GU60" s="134" t="str">
        <f>IF(ISNUMBER(SEARCH("*female*",GZ60)),"female",IF(ISNUMBER(SEARCH("*male*",GZ60)),"male",""))</f>
        <v/>
      </c>
      <c r="GV60" s="135" t="str">
        <f>IF(GZ60="","",IF(ISERROR(MID(GZ60,FIND("male,",GZ60)+6,(FIND(")",GZ60)-(FIND("male,",GZ60)+6))))=TRUE,"missing/error",MID(GZ60,FIND("male,",GZ60)+6,(FIND(")",GZ60)-(FIND("male,",GZ60)+6)))))</f>
        <v/>
      </c>
      <c r="GW60" s="136" t="str">
        <f>IF(GS60="","",(MID(GS60,(SEARCH("^^",SUBSTITUTE(GS60," ","^^",LEN(GS60)-LEN(SUBSTITUTE(GS60," ","")))))+1,99)&amp;"_"&amp;LEFT(GS60,FIND(" ",GS60)-1)&amp;"_"&amp;GT60))</f>
        <v/>
      </c>
      <c r="GX60" s="76"/>
      <c r="GY60" s="127"/>
      <c r="GZ60" s="144"/>
      <c r="HA60" s="128" t="str">
        <f>IF(HE60="","",HA$3)</f>
        <v/>
      </c>
      <c r="HB60" s="129" t="str">
        <f>IF(HE60="","",HA$1)</f>
        <v/>
      </c>
      <c r="HC60" s="130" t="str">
        <f>IF(HE60="","",HA$2)</f>
        <v/>
      </c>
      <c r="HD60" s="130" t="str">
        <f>IF(HE60="","",HA$3)</f>
        <v/>
      </c>
      <c r="HE60" s="132" t="str">
        <f>IF(HL60="","",IF(ISNUMBER(SEARCH(":",HL60)),MID(HL60,FIND(":",HL60)+2,FIND("(",HL60)-FIND(":",HL60)-3),LEFT(HL60,FIND("(",HL60)-2)))</f>
        <v/>
      </c>
      <c r="HF60" s="133" t="str">
        <f>IF(HL60="","",MID(HL60,FIND("(",HL60)+1,4))</f>
        <v/>
      </c>
      <c r="HG60" s="134" t="str">
        <f>IF(ISNUMBER(SEARCH("*female*",HL60)),"female",IF(ISNUMBER(SEARCH("*male*",HL60)),"male",""))</f>
        <v/>
      </c>
      <c r="HH60" s="135" t="str">
        <f>IF(HL60="","",IF(ISERROR(MID(HL60,FIND("male,",HL60)+6,(FIND(")",HL60)-(FIND("male,",HL60)+6))))=TRUE,"missing/error",MID(HL60,FIND("male,",HL60)+6,(FIND(")",HL60)-(FIND("male,",HL60)+6)))))</f>
        <v/>
      </c>
      <c r="HI60" s="136" t="str">
        <f>IF(HE60="","",(MID(HE60,(SEARCH("^^",SUBSTITUTE(HE60," ","^^",LEN(HE60)-LEN(SUBSTITUTE(HE60," ","")))))+1,99)&amp;"_"&amp;LEFT(HE60,FIND(" ",HE60)-1)&amp;"_"&amp;HF60))</f>
        <v/>
      </c>
      <c r="HJ60" s="76"/>
      <c r="HK60" s="127"/>
      <c r="HL60" s="144" t="s">
        <v>287</v>
      </c>
      <c r="HM60" s="128" t="str">
        <f>IF(HQ60="","",HM$3)</f>
        <v/>
      </c>
      <c r="HN60" s="129" t="str">
        <f>IF(HQ60="","",HM$1)</f>
        <v/>
      </c>
      <c r="HO60" s="130" t="str">
        <f>IF(HQ60="","",HM$2)</f>
        <v/>
      </c>
      <c r="HP60" s="130" t="str">
        <f>IF(HQ60="","",HM$3)</f>
        <v/>
      </c>
      <c r="HQ60" s="132" t="str">
        <f>IF(HX60="","",IF(ISNUMBER(SEARCH(":",HX60)),MID(HX60,FIND(":",HX60)+2,FIND("(",HX60)-FIND(":",HX60)-3),LEFT(HX60,FIND("(",HX60)-2)))</f>
        <v/>
      </c>
      <c r="HR60" s="133" t="str">
        <f>IF(HX60="","",MID(HX60,FIND("(",HX60)+1,4))</f>
        <v/>
      </c>
      <c r="HS60" s="134" t="str">
        <f>IF(ISNUMBER(SEARCH("*female*",HX60)),"female",IF(ISNUMBER(SEARCH("*male*",HX60)),"male",""))</f>
        <v/>
      </c>
      <c r="HT60" s="135" t="str">
        <f>IF(HX60="","",IF(ISERROR(MID(HX60,FIND("male,",HX60)+6,(FIND(")",HX60)-(FIND("male,",HX60)+6))))=TRUE,"missing/error",MID(HX60,FIND("male,",HX60)+6,(FIND(")",HX60)-(FIND("male,",HX60)+6)))))</f>
        <v/>
      </c>
      <c r="HU60" s="136" t="str">
        <f>IF(HQ60="","",(MID(HQ60,(SEARCH("^^",SUBSTITUTE(HQ60," ","^^",LEN(HQ60)-LEN(SUBSTITUTE(HQ60," ","")))))+1,99)&amp;"_"&amp;LEFT(HQ60,FIND(" ",HQ60)-1)&amp;"_"&amp;HR60))</f>
        <v/>
      </c>
      <c r="HV60" s="76"/>
      <c r="HW60" s="127"/>
      <c r="HX60" s="144"/>
      <c r="HY60" s="128" t="str">
        <f>IF(IC60="","",HY$3)</f>
        <v/>
      </c>
      <c r="HZ60" s="129" t="str">
        <f>IF(IC60="","",HY$1)</f>
        <v/>
      </c>
      <c r="IA60" s="130" t="str">
        <f>IF(IC60="","",HY$2)</f>
        <v/>
      </c>
      <c r="IB60" s="130" t="str">
        <f>IF(IC60="","",HY$3)</f>
        <v/>
      </c>
      <c r="IC60" s="132" t="str">
        <f>IF(IJ60="","",IF(ISNUMBER(SEARCH(":",IJ60)),MID(IJ60,FIND(":",IJ60)+2,FIND("(",IJ60)-FIND(":",IJ60)-3),LEFT(IJ60,FIND("(",IJ60)-2)))</f>
        <v/>
      </c>
      <c r="ID60" s="133" t="str">
        <f>IF(IJ60="","",MID(IJ60,FIND("(",IJ60)+1,4))</f>
        <v/>
      </c>
      <c r="IE60" s="134" t="str">
        <f>IF(ISNUMBER(SEARCH("*female*",IJ60)),"female",IF(ISNUMBER(SEARCH("*male*",IJ60)),"male",""))</f>
        <v/>
      </c>
      <c r="IF60" s="135" t="str">
        <f>IF(IJ60="","",IF(ISERROR(MID(IJ60,FIND("male,",IJ60)+6,(FIND(")",IJ60)-(FIND("male,",IJ60)+6))))=TRUE,"missing/error",MID(IJ60,FIND("male,",IJ60)+6,(FIND(")",IJ60)-(FIND("male,",IJ60)+6)))))</f>
        <v/>
      </c>
      <c r="IG60" s="136" t="str">
        <f>IF(IC60="","",(MID(IC60,(SEARCH("^^",SUBSTITUTE(IC60," ","^^",LEN(IC60)-LEN(SUBSTITUTE(IC60," ","")))))+1,99)&amp;"_"&amp;LEFT(IC60,FIND(" ",IC60)-1)&amp;"_"&amp;ID60))</f>
        <v/>
      </c>
      <c r="IH60" s="76"/>
      <c r="II60" s="127"/>
      <c r="IJ60" s="144"/>
      <c r="IK60" s="128" t="str">
        <f>IF(IO60="","",IK$3)</f>
        <v/>
      </c>
      <c r="IL60" s="129" t="str">
        <f>IF(IO60="","",IK$1)</f>
        <v/>
      </c>
      <c r="IM60" s="130" t="str">
        <f>IF(IO60="","",IK$2)</f>
        <v/>
      </c>
      <c r="IN60" s="130" t="str">
        <f>IF(IO60="","",IK$3)</f>
        <v/>
      </c>
      <c r="IO60" s="132" t="str">
        <f>IF(IV60="","",IF(ISNUMBER(SEARCH(":",IV60)),MID(IV60,FIND(":",IV60)+2,FIND("(",IV60)-FIND(":",IV60)-3),LEFT(IV60,FIND("(",IV60)-2)))</f>
        <v/>
      </c>
      <c r="IP60" s="133" t="str">
        <f>IF(IV60="","",MID(IV60,FIND("(",IV60)+1,4))</f>
        <v/>
      </c>
      <c r="IQ60" s="134" t="str">
        <f>IF(ISNUMBER(SEARCH("*female*",IV60)),"female",IF(ISNUMBER(SEARCH("*male*",IV60)),"male",""))</f>
        <v/>
      </c>
      <c r="IR60" s="135" t="str">
        <f>IF(IV60="","",IF(ISERROR(MID(IV60,FIND("male,",IV60)+6,(FIND(")",IV60)-(FIND("male,",IV60)+6))))=TRUE,"missing/error",MID(IV60,FIND("male,",IV60)+6,(FIND(")",IV60)-(FIND("male,",IV60)+6)))))</f>
        <v/>
      </c>
      <c r="IS60" s="136" t="str">
        <f>IF(IO60="","",(MID(IO60,(SEARCH("^^",SUBSTITUTE(IO60," ","^^",LEN(IO60)-LEN(SUBSTITUTE(IO60," ","")))))+1,99)&amp;"_"&amp;LEFT(IO60,FIND(" ",IO60)-1)&amp;"_"&amp;IP60))</f>
        <v/>
      </c>
      <c r="IT60" s="76"/>
      <c r="IU60" s="127"/>
      <c r="IV60" s="144"/>
      <c r="IW60" s="128" t="str">
        <f>IF(JA60="","",IW$3)</f>
        <v/>
      </c>
      <c r="IX60" s="129" t="str">
        <f>IF(JA60="","",IW$1)</f>
        <v/>
      </c>
      <c r="IY60" s="130" t="str">
        <f>IF(JA60="","",IW$2)</f>
        <v/>
      </c>
      <c r="IZ60" s="130" t="str">
        <f>IF(JA60="","",IW$3)</f>
        <v/>
      </c>
      <c r="JA60" s="132" t="str">
        <f>IF(JH60="","",IF(ISNUMBER(SEARCH(":",JH60)),MID(JH60,FIND(":",JH60)+2,FIND("(",JH60)-FIND(":",JH60)-3),LEFT(JH60,FIND("(",JH60)-2)))</f>
        <v/>
      </c>
      <c r="JB60" s="133" t="str">
        <f>IF(JH60="","",MID(JH60,FIND("(",JH60)+1,4))</f>
        <v/>
      </c>
      <c r="JC60" s="134" t="str">
        <f>IF(ISNUMBER(SEARCH("*female*",JH60)),"female",IF(ISNUMBER(SEARCH("*male*",JH60)),"male",""))</f>
        <v/>
      </c>
      <c r="JD60" s="135" t="str">
        <f>IF(JH60="","",IF(ISERROR(MID(JH60,FIND("male,",JH60)+6,(FIND(")",JH60)-(FIND("male,",JH60)+6))))=TRUE,"missing/error",MID(JH60,FIND("male,",JH60)+6,(FIND(")",JH60)-(FIND("male,",JH60)+6)))))</f>
        <v/>
      </c>
      <c r="JE60" s="136" t="str">
        <f>IF(JA60="","",(MID(JA60,(SEARCH("^^",SUBSTITUTE(JA60," ","^^",LEN(JA60)-LEN(SUBSTITUTE(JA60," ","")))))+1,99)&amp;"_"&amp;LEFT(JA60,FIND(" ",JA60)-1)&amp;"_"&amp;JB60))</f>
        <v/>
      </c>
      <c r="JF60" s="76"/>
      <c r="JG60" s="127"/>
      <c r="JH60" s="144"/>
      <c r="JI60" s="128" t="str">
        <f>IF(JM60="","",JI$3)</f>
        <v/>
      </c>
      <c r="JJ60" s="129" t="str">
        <f>IF(JM60="","",JI$1)</f>
        <v/>
      </c>
      <c r="JK60" s="130" t="str">
        <f>IF(JM60="","",JI$2)</f>
        <v/>
      </c>
      <c r="JL60" s="130" t="str">
        <f>IF(JM60="","",JI$3)</f>
        <v/>
      </c>
      <c r="JM60" s="132" t="str">
        <f>IF(JT60="","",IF(ISNUMBER(SEARCH(":",JT60)),MID(JT60,FIND(":",JT60)+2,FIND("(",JT60)-FIND(":",JT60)-3),LEFT(JT60,FIND("(",JT60)-2)))</f>
        <v/>
      </c>
      <c r="JN60" s="133" t="str">
        <f>IF(JT60="","",MID(JT60,FIND("(",JT60)+1,4))</f>
        <v/>
      </c>
      <c r="JO60" s="134" t="str">
        <f>IF(ISNUMBER(SEARCH("*female*",JT60)),"female",IF(ISNUMBER(SEARCH("*male*",JT60)),"male",""))</f>
        <v/>
      </c>
      <c r="JP60" s="135" t="str">
        <f>IF(JT60="","",IF(ISERROR(MID(JT60,FIND("male,",JT60)+6,(FIND(")",JT60)-(FIND("male,",JT60)+6))))=TRUE,"missing/error",MID(JT60,FIND("male,",JT60)+6,(FIND(")",JT60)-(FIND("male,",JT60)+6)))))</f>
        <v/>
      </c>
      <c r="JQ60" s="136" t="str">
        <f>IF(JM60="","",(MID(JM60,(SEARCH("^^",SUBSTITUTE(JM60," ","^^",LEN(JM60)-LEN(SUBSTITUTE(JM60," ","")))))+1,99)&amp;"_"&amp;LEFT(JM60,FIND(" ",JM60)-1)&amp;"_"&amp;JN60))</f>
        <v/>
      </c>
      <c r="JR60" s="76"/>
      <c r="JS60" s="127"/>
      <c r="JT60" s="144"/>
      <c r="JU60" s="128" t="str">
        <f>IF(JY60="","",JU$3)</f>
        <v/>
      </c>
      <c r="JV60" s="129" t="str">
        <f>IF(JY60="","",JU$1)</f>
        <v/>
      </c>
      <c r="JW60" s="130" t="str">
        <f>IF(JY60="","",JU$2)</f>
        <v/>
      </c>
      <c r="JX60" s="130" t="str">
        <f>IF(JY60="","",JU$3)</f>
        <v/>
      </c>
      <c r="JY60" s="132" t="str">
        <f>IF(KF60="","",IF(ISNUMBER(SEARCH(":",KF60)),MID(KF60,FIND(":",KF60)+2,FIND("(",KF60)-FIND(":",KF60)-3),LEFT(KF60,FIND("(",KF60)-2)))</f>
        <v/>
      </c>
      <c r="JZ60" s="133" t="str">
        <f>IF(KF60="","",MID(KF60,FIND("(",KF60)+1,4))</f>
        <v/>
      </c>
      <c r="KA60" s="134" t="str">
        <f>IF(ISNUMBER(SEARCH("*female*",KF60)),"female",IF(ISNUMBER(SEARCH("*male*",KF60)),"male",""))</f>
        <v/>
      </c>
      <c r="KB60" s="135" t="str">
        <f>IF(KF60="","",IF(ISERROR(MID(KF60,FIND("male,",KF60)+6,(FIND(")",KF60)-(FIND("male,",KF60)+6))))=TRUE,"missing/error",MID(KF60,FIND("male,",KF60)+6,(FIND(")",KF60)-(FIND("male,",KF60)+6)))))</f>
        <v/>
      </c>
      <c r="KC60" s="136" t="str">
        <f>IF(JY60="","",(MID(JY60,(SEARCH("^^",SUBSTITUTE(JY60," ","^^",LEN(JY60)-LEN(SUBSTITUTE(JY60," ","")))))+1,99)&amp;"_"&amp;LEFT(JY60,FIND(" ",JY60)-1)&amp;"_"&amp;JZ60))</f>
        <v/>
      </c>
      <c r="KD60" s="76"/>
      <c r="KE60" s="127"/>
      <c r="KF60" s="144"/>
    </row>
    <row r="61" spans="1:292" ht="13.5" customHeight="1">
      <c r="A61" s="84"/>
      <c r="B61" s="127" t="s">
        <v>1070</v>
      </c>
      <c r="C61" s="76" t="s">
        <v>931</v>
      </c>
      <c r="D61" s="219" t="s">
        <v>720</v>
      </c>
      <c r="E61" s="128"/>
      <c r="F61" s="129"/>
      <c r="G61" s="130"/>
      <c r="H61" s="130"/>
      <c r="I61" s="132"/>
      <c r="J61" s="133"/>
      <c r="K61" s="134"/>
      <c r="L61" s="135"/>
      <c r="M61" s="136"/>
      <c r="O61" s="127"/>
      <c r="P61" s="219"/>
      <c r="Q61" s="128"/>
      <c r="R61" s="129"/>
      <c r="S61" s="130"/>
      <c r="T61" s="130"/>
      <c r="U61" s="132"/>
      <c r="V61" s="133"/>
      <c r="W61" s="134"/>
      <c r="X61" s="135"/>
      <c r="Y61" s="136"/>
      <c r="AA61" s="127"/>
      <c r="AB61" s="127"/>
      <c r="AC61" s="128">
        <f>IF(AG61="","",AC$3)</f>
        <v>43622</v>
      </c>
      <c r="AD61" s="129" t="str">
        <f>IF(AG61="","",AC$1)</f>
        <v>Sipilä I</v>
      </c>
      <c r="AE61" s="130">
        <v>42543</v>
      </c>
      <c r="AF61" s="130">
        <v>43143</v>
      </c>
      <c r="AG61" s="132" t="str">
        <f>IF(AN61="","",IF(ISNUMBER(SEARCH(":",AN61)),MID(AN61,FIND(":",AN61)+2,FIND("(",AN61)-FIND(":",AN61)-3),LEFT(AN61,FIND("(",AN61)-2)))</f>
        <v>Paula Risikko</v>
      </c>
      <c r="AH61" s="133" t="str">
        <f>IF(AN61="","",MID(AN61,FIND("(",AN61)+1,4))</f>
        <v>1960</v>
      </c>
      <c r="AI61" s="134" t="str">
        <f>IF(ISNUMBER(SEARCH("*female*",AN61)),"female",IF(ISNUMBER(SEARCH("*male*",AN61)),"male",""))</f>
        <v>female</v>
      </c>
      <c r="AJ61" s="135" t="str">
        <f>IF(AN61="","",IF(ISERROR(MID(AN61,FIND("male,",AN61)+6,(FIND(")",AN61)-(FIND("male,",AN61)+6))))=TRUE,"missing/error",MID(AN61,FIND("male,",AN61)+6,(FIND(")",AN61)-(FIND("male,",AN61)+6)))))</f>
        <v>fi_kok01</v>
      </c>
      <c r="AK61" s="136" t="str">
        <f>IF(AG61="","",(MID(AG61,(SEARCH("^^",SUBSTITUTE(AG61," ","^^",LEN(AG61)-LEN(SUBSTITUTE(AG61," ","")))))+1,99)&amp;"_"&amp;LEFT(AG61,FIND(" ",AG61)-1)&amp;"_"&amp;AH61))</f>
        <v>Risikko_Paula_1960</v>
      </c>
      <c r="AM61" s="127" t="s">
        <v>1050</v>
      </c>
      <c r="AN61" s="127" t="s">
        <v>748</v>
      </c>
      <c r="AO61" s="128"/>
      <c r="AP61" s="129"/>
      <c r="AQ61" s="130"/>
      <c r="AR61" s="130"/>
      <c r="AS61" s="132"/>
      <c r="AT61" s="133"/>
      <c r="AU61" s="134"/>
      <c r="AV61" s="135"/>
      <c r="AW61" s="136"/>
      <c r="AX61" s="76"/>
      <c r="AY61" s="127"/>
      <c r="AZ61" s="144"/>
      <c r="BA61" s="128"/>
      <c r="BB61" s="129"/>
      <c r="BC61" s="130"/>
      <c r="BD61" s="130"/>
      <c r="BE61" s="132"/>
      <c r="BF61" s="133"/>
      <c r="BG61" s="134"/>
      <c r="BH61" s="135"/>
      <c r="BI61" s="136"/>
      <c r="BJ61" s="76"/>
      <c r="BK61" s="127"/>
      <c r="BL61" s="144"/>
      <c r="BM61" s="128"/>
      <c r="BN61" s="129"/>
      <c r="BO61" s="130"/>
      <c r="BP61" s="130"/>
      <c r="BQ61" s="132"/>
      <c r="BR61" s="133"/>
      <c r="BS61" s="134"/>
      <c r="BT61" s="135"/>
      <c r="BU61" s="136"/>
      <c r="BV61" s="76"/>
      <c r="BW61" s="127"/>
      <c r="BX61" s="144"/>
      <c r="BY61" s="128"/>
      <c r="BZ61" s="129"/>
      <c r="CA61" s="130"/>
      <c r="CB61" s="130"/>
      <c r="CC61" s="132"/>
      <c r="CD61" s="133"/>
      <c r="CE61" s="134"/>
      <c r="CF61" s="135"/>
      <c r="CG61" s="136"/>
      <c r="CH61" s="76"/>
      <c r="CI61" s="127"/>
      <c r="CJ61" s="144"/>
      <c r="CK61" s="128"/>
      <c r="CL61" s="129"/>
      <c r="CM61" s="130"/>
      <c r="CN61" s="130"/>
      <c r="CO61" s="132"/>
      <c r="CP61" s="133"/>
      <c r="CQ61" s="134"/>
      <c r="CR61" s="135"/>
      <c r="CS61" s="136"/>
      <c r="CT61" s="76"/>
      <c r="CU61" s="127"/>
      <c r="CV61" s="144"/>
      <c r="CW61" s="128"/>
      <c r="CX61" s="129"/>
      <c r="CY61" s="130"/>
      <c r="CZ61" s="130"/>
      <c r="DA61" s="132"/>
      <c r="DB61" s="133"/>
      <c r="DC61" s="134"/>
      <c r="DD61" s="135"/>
      <c r="DE61" s="136"/>
      <c r="DF61" s="76"/>
      <c r="DG61" s="127"/>
      <c r="DH61" s="144"/>
      <c r="DI61" s="128"/>
      <c r="DJ61" s="129"/>
      <c r="DK61" s="130"/>
      <c r="DL61" s="130"/>
      <c r="DM61" s="132"/>
      <c r="DN61" s="133"/>
      <c r="DO61" s="134"/>
      <c r="DP61" s="135"/>
      <c r="DQ61" s="136"/>
      <c r="DR61" s="76"/>
      <c r="DS61" s="127"/>
      <c r="DT61" s="144"/>
      <c r="DU61" s="128"/>
      <c r="DV61" s="129"/>
      <c r="DW61" s="130"/>
      <c r="DX61" s="130"/>
      <c r="DY61" s="132"/>
      <c r="DZ61" s="133"/>
      <c r="EA61" s="134"/>
      <c r="EB61" s="135"/>
      <c r="EC61" s="136"/>
      <c r="ED61" s="76"/>
      <c r="EE61" s="127"/>
      <c r="EF61" s="144"/>
      <c r="EG61" s="128"/>
      <c r="EH61" s="129"/>
      <c r="EI61" s="130"/>
      <c r="EJ61" s="130"/>
      <c r="EK61" s="132"/>
      <c r="EL61" s="133"/>
      <c r="EM61" s="134"/>
      <c r="EN61" s="135"/>
      <c r="EO61" s="136"/>
      <c r="EP61" s="76"/>
      <c r="EQ61" s="127"/>
      <c r="ER61" s="144"/>
      <c r="ES61" s="128"/>
      <c r="ET61" s="129"/>
      <c r="EU61" s="130"/>
      <c r="EV61" s="130"/>
      <c r="EW61" s="132"/>
      <c r="EX61" s="133"/>
      <c r="EY61" s="134"/>
      <c r="EZ61" s="135"/>
      <c r="FA61" s="136"/>
      <c r="FB61" s="76"/>
      <c r="FC61" s="127"/>
      <c r="FD61" s="144"/>
      <c r="FE61" s="128"/>
      <c r="FF61" s="129"/>
      <c r="FG61" s="130"/>
      <c r="FH61" s="130"/>
      <c r="FI61" s="132"/>
      <c r="FJ61" s="133"/>
      <c r="FK61" s="134"/>
      <c r="FL61" s="135"/>
      <c r="FM61" s="136"/>
      <c r="FN61" s="76"/>
      <c r="FO61" s="127"/>
      <c r="FP61" s="144"/>
      <c r="FQ61" s="128"/>
      <c r="FR61" s="129"/>
      <c r="FS61" s="130"/>
      <c r="FT61" s="130"/>
      <c r="FU61" s="132"/>
      <c r="FV61" s="133"/>
      <c r="FW61" s="134"/>
      <c r="FX61" s="135"/>
      <c r="FY61" s="136"/>
      <c r="FZ61" s="76"/>
      <c r="GA61" s="127"/>
      <c r="GB61" s="144"/>
      <c r="GC61" s="128"/>
      <c r="GD61" s="129"/>
      <c r="GE61" s="130"/>
      <c r="GF61" s="130"/>
      <c r="GG61" s="132"/>
      <c r="GH61" s="133"/>
      <c r="GI61" s="134"/>
      <c r="GJ61" s="135"/>
      <c r="GK61" s="136"/>
      <c r="GL61" s="76"/>
      <c r="GM61" s="127"/>
      <c r="GN61" s="144"/>
      <c r="GO61" s="128"/>
      <c r="GP61" s="129"/>
      <c r="GQ61" s="130"/>
      <c r="GR61" s="130"/>
      <c r="GS61" s="132"/>
      <c r="GT61" s="133"/>
      <c r="GU61" s="134"/>
      <c r="GV61" s="135"/>
      <c r="GW61" s="136"/>
      <c r="GX61" s="76"/>
      <c r="GY61" s="127"/>
      <c r="GZ61" s="144"/>
      <c r="HA61" s="128"/>
      <c r="HB61" s="129"/>
      <c r="HC61" s="130"/>
      <c r="HD61" s="130"/>
      <c r="HE61" s="132"/>
      <c r="HF61" s="133"/>
      <c r="HG61" s="134"/>
      <c r="HH61" s="135"/>
      <c r="HI61" s="136"/>
      <c r="HJ61" s="76"/>
      <c r="HK61" s="127"/>
      <c r="HL61" s="144"/>
      <c r="HM61" s="128"/>
      <c r="HN61" s="129"/>
      <c r="HO61" s="130"/>
      <c r="HP61" s="130"/>
      <c r="HQ61" s="132"/>
      <c r="HR61" s="133"/>
      <c r="HS61" s="134"/>
      <c r="HT61" s="135"/>
      <c r="HU61" s="136"/>
      <c r="HV61" s="76"/>
      <c r="HW61" s="127"/>
      <c r="HX61" s="144"/>
      <c r="HY61" s="128"/>
      <c r="HZ61" s="129"/>
      <c r="IA61" s="130"/>
      <c r="IB61" s="130"/>
      <c r="IC61" s="132"/>
      <c r="ID61" s="133"/>
      <c r="IE61" s="134"/>
      <c r="IF61" s="135"/>
      <c r="IG61" s="136"/>
      <c r="IH61" s="76"/>
      <c r="II61" s="127"/>
      <c r="IJ61" s="144"/>
      <c r="IK61" s="128"/>
      <c r="IL61" s="129"/>
      <c r="IM61" s="130"/>
      <c r="IN61" s="130"/>
      <c r="IO61" s="132"/>
      <c r="IP61" s="133"/>
      <c r="IQ61" s="134"/>
      <c r="IR61" s="135"/>
      <c r="IS61" s="136"/>
      <c r="IT61" s="76"/>
      <c r="IU61" s="127"/>
      <c r="IV61" s="144"/>
      <c r="IW61" s="128"/>
      <c r="IX61" s="129"/>
      <c r="IY61" s="130"/>
      <c r="IZ61" s="130"/>
      <c r="JA61" s="132"/>
      <c r="JB61" s="133"/>
      <c r="JC61" s="134"/>
      <c r="JD61" s="135"/>
      <c r="JE61" s="136"/>
      <c r="JF61" s="76"/>
      <c r="JG61" s="127"/>
      <c r="JH61" s="144"/>
      <c r="JI61" s="128"/>
      <c r="JJ61" s="129"/>
      <c r="JK61" s="130"/>
      <c r="JL61" s="130"/>
      <c r="JM61" s="132"/>
      <c r="JN61" s="133"/>
      <c r="JO61" s="134"/>
      <c r="JP61" s="135"/>
      <c r="JQ61" s="136"/>
      <c r="JR61" s="76"/>
      <c r="JS61" s="127"/>
      <c r="JT61" s="144"/>
      <c r="JU61" s="128"/>
      <c r="JV61" s="129"/>
      <c r="JW61" s="130"/>
      <c r="JX61" s="130"/>
      <c r="JY61" s="132"/>
      <c r="JZ61" s="133"/>
      <c r="KA61" s="134"/>
      <c r="KB61" s="135"/>
      <c r="KC61" s="136"/>
      <c r="KD61" s="76"/>
      <c r="KE61" s="127"/>
      <c r="KF61" s="144"/>
    </row>
    <row r="62" spans="1:292" ht="13.5" customHeight="1">
      <c r="A62" s="84"/>
      <c r="B62" s="127" t="s">
        <v>1070</v>
      </c>
      <c r="C62" s="76" t="s">
        <v>931</v>
      </c>
      <c r="D62" s="219" t="s">
        <v>720</v>
      </c>
      <c r="E62" s="128"/>
      <c r="F62" s="129"/>
      <c r="G62" s="130"/>
      <c r="H62" s="130"/>
      <c r="I62" s="132"/>
      <c r="J62" s="133"/>
      <c r="K62" s="134"/>
      <c r="L62" s="135"/>
      <c r="M62" s="136"/>
      <c r="O62" s="127"/>
      <c r="P62" s="219"/>
      <c r="Q62" s="128"/>
      <c r="R62" s="129"/>
      <c r="S62" s="130"/>
      <c r="T62" s="130"/>
      <c r="U62" s="132"/>
      <c r="V62" s="133"/>
      <c r="W62" s="134"/>
      <c r="X62" s="135"/>
      <c r="Y62" s="136"/>
      <c r="AA62" s="127"/>
      <c r="AB62" s="127"/>
      <c r="AC62" s="128">
        <f>IF(AG62="","",AC$3)</f>
        <v>43622</v>
      </c>
      <c r="AD62" s="129" t="str">
        <f>IF(AG62="","",AC$1)</f>
        <v>Sipilä I</v>
      </c>
      <c r="AE62" s="130">
        <v>43143</v>
      </c>
      <c r="AF62" s="130">
        <f>IF(AG62="","",AC$3)</f>
        <v>43622</v>
      </c>
      <c r="AG62" s="132" t="str">
        <f>IF(AN62="","",IF(ISNUMBER(SEARCH(":",AN62)),MID(AN62,FIND(":",AN62)+2,FIND("(",AN62)-FIND(":",AN62)-3),LEFT(AN62,FIND("(",AN62)-2)))</f>
        <v>Kai Mykkänen</v>
      </c>
      <c r="AH62" s="133" t="str">
        <f>IF(AN62="","",MID(AN62,FIND("(",AN62)+1,4))</f>
        <v>1979</v>
      </c>
      <c r="AI62" s="134" t="str">
        <f>IF(ISNUMBER(SEARCH("*female*",AN62)),"female",IF(ISNUMBER(SEARCH("*male*",AN62)),"male",""))</f>
        <v>male</v>
      </c>
      <c r="AJ62" s="135" t="str">
        <f>IF(AN62="","",IF(ISERROR(MID(AN62,FIND("male,",AN62)+6,(FIND(")",AN62)-(FIND("male,",AN62)+6))))=TRUE,"missing/error",MID(AN62,FIND("male,",AN62)+6,(FIND(")",AN62)-(FIND("male,",AN62)+6)))))</f>
        <v>fi_kok01</v>
      </c>
      <c r="AK62" s="136" t="str">
        <f>IF(AG62="","",(MID(AG62,(SEARCH("^^",SUBSTITUTE(AG62," ","^^",LEN(AG62)-LEN(SUBSTITUTE(AG62," ","")))))+1,99)&amp;"_"&amp;LEFT(AG62,FIND(" ",AG62)-1)&amp;"_"&amp;AH62))</f>
        <v>Mykkänen_Kai_1979</v>
      </c>
      <c r="AM62" s="127" t="s">
        <v>1051</v>
      </c>
      <c r="AN62" s="127" t="s">
        <v>1052</v>
      </c>
      <c r="AO62" s="128"/>
      <c r="AP62" s="129"/>
      <c r="AQ62" s="130"/>
      <c r="AR62" s="130"/>
      <c r="AS62" s="132"/>
      <c r="AT62" s="133"/>
      <c r="AU62" s="134"/>
      <c r="AV62" s="135"/>
      <c r="AW62" s="136"/>
      <c r="AX62" s="76"/>
      <c r="AY62" s="127"/>
      <c r="AZ62" s="144"/>
      <c r="BA62" s="128"/>
      <c r="BB62" s="129"/>
      <c r="BC62" s="130"/>
      <c r="BD62" s="130"/>
      <c r="BE62" s="132"/>
      <c r="BF62" s="133"/>
      <c r="BG62" s="134"/>
      <c r="BH62" s="135"/>
      <c r="BI62" s="136"/>
      <c r="BJ62" s="76"/>
      <c r="BK62" s="127"/>
      <c r="BL62" s="144"/>
      <c r="BM62" s="128"/>
      <c r="BN62" s="129"/>
      <c r="BO62" s="130"/>
      <c r="BP62" s="130"/>
      <c r="BQ62" s="132"/>
      <c r="BR62" s="133"/>
      <c r="BS62" s="134"/>
      <c r="BT62" s="135"/>
      <c r="BU62" s="136"/>
      <c r="BV62" s="76"/>
      <c r="BW62" s="127"/>
      <c r="BX62" s="144"/>
      <c r="BY62" s="128"/>
      <c r="BZ62" s="129"/>
      <c r="CA62" s="130"/>
      <c r="CB62" s="130"/>
      <c r="CC62" s="132"/>
      <c r="CD62" s="133"/>
      <c r="CE62" s="134"/>
      <c r="CF62" s="135"/>
      <c r="CG62" s="136"/>
      <c r="CH62" s="76"/>
      <c r="CI62" s="127"/>
      <c r="CJ62" s="144"/>
      <c r="CK62" s="128"/>
      <c r="CL62" s="129"/>
      <c r="CM62" s="130"/>
      <c r="CN62" s="130"/>
      <c r="CO62" s="132"/>
      <c r="CP62" s="133"/>
      <c r="CQ62" s="134"/>
      <c r="CR62" s="135"/>
      <c r="CS62" s="136"/>
      <c r="CT62" s="76"/>
      <c r="CU62" s="127"/>
      <c r="CV62" s="144"/>
      <c r="CW62" s="128"/>
      <c r="CX62" s="129"/>
      <c r="CY62" s="130"/>
      <c r="CZ62" s="130"/>
      <c r="DA62" s="132"/>
      <c r="DB62" s="133"/>
      <c r="DC62" s="134"/>
      <c r="DD62" s="135"/>
      <c r="DE62" s="136"/>
      <c r="DF62" s="76"/>
      <c r="DG62" s="127"/>
      <c r="DH62" s="144"/>
      <c r="DI62" s="128"/>
      <c r="DJ62" s="129"/>
      <c r="DK62" s="130"/>
      <c r="DL62" s="130"/>
      <c r="DM62" s="132"/>
      <c r="DN62" s="133"/>
      <c r="DO62" s="134"/>
      <c r="DP62" s="135"/>
      <c r="DQ62" s="136"/>
      <c r="DR62" s="76"/>
      <c r="DS62" s="127"/>
      <c r="DT62" s="144"/>
      <c r="DU62" s="128"/>
      <c r="DV62" s="129"/>
      <c r="DW62" s="130"/>
      <c r="DX62" s="130"/>
      <c r="DY62" s="132"/>
      <c r="DZ62" s="133"/>
      <c r="EA62" s="134"/>
      <c r="EB62" s="135"/>
      <c r="EC62" s="136"/>
      <c r="ED62" s="76"/>
      <c r="EE62" s="127"/>
      <c r="EF62" s="144"/>
      <c r="EG62" s="128"/>
      <c r="EH62" s="129"/>
      <c r="EI62" s="130"/>
      <c r="EJ62" s="130"/>
      <c r="EK62" s="132"/>
      <c r="EL62" s="133"/>
      <c r="EM62" s="134"/>
      <c r="EN62" s="135"/>
      <c r="EO62" s="136"/>
      <c r="EP62" s="76"/>
      <c r="EQ62" s="127"/>
      <c r="ER62" s="144"/>
      <c r="ES62" s="128"/>
      <c r="ET62" s="129"/>
      <c r="EU62" s="130"/>
      <c r="EV62" s="130"/>
      <c r="EW62" s="132"/>
      <c r="EX62" s="133"/>
      <c r="EY62" s="134"/>
      <c r="EZ62" s="135"/>
      <c r="FA62" s="136"/>
      <c r="FB62" s="76"/>
      <c r="FC62" s="127"/>
      <c r="FD62" s="144"/>
      <c r="FE62" s="128"/>
      <c r="FF62" s="129"/>
      <c r="FG62" s="130"/>
      <c r="FH62" s="130"/>
      <c r="FI62" s="132"/>
      <c r="FJ62" s="133"/>
      <c r="FK62" s="134"/>
      <c r="FL62" s="135"/>
      <c r="FM62" s="136"/>
      <c r="FN62" s="76"/>
      <c r="FO62" s="127"/>
      <c r="FP62" s="144"/>
      <c r="FQ62" s="128"/>
      <c r="FR62" s="129"/>
      <c r="FS62" s="130"/>
      <c r="FT62" s="130"/>
      <c r="FU62" s="132"/>
      <c r="FV62" s="133"/>
      <c r="FW62" s="134"/>
      <c r="FX62" s="135"/>
      <c r="FY62" s="136"/>
      <c r="FZ62" s="76"/>
      <c r="GA62" s="127"/>
      <c r="GB62" s="144"/>
      <c r="GC62" s="128"/>
      <c r="GD62" s="129"/>
      <c r="GE62" s="130"/>
      <c r="GF62" s="130"/>
      <c r="GG62" s="132"/>
      <c r="GH62" s="133"/>
      <c r="GI62" s="134"/>
      <c r="GJ62" s="135"/>
      <c r="GK62" s="136"/>
      <c r="GL62" s="76"/>
      <c r="GM62" s="127"/>
      <c r="GN62" s="144"/>
      <c r="GO62" s="128"/>
      <c r="GP62" s="129"/>
      <c r="GQ62" s="130"/>
      <c r="GR62" s="130"/>
      <c r="GS62" s="132"/>
      <c r="GT62" s="133"/>
      <c r="GU62" s="134"/>
      <c r="GV62" s="135"/>
      <c r="GW62" s="136"/>
      <c r="GX62" s="76"/>
      <c r="GY62" s="127"/>
      <c r="GZ62" s="144"/>
      <c r="HA62" s="128"/>
      <c r="HB62" s="129"/>
      <c r="HC62" s="130"/>
      <c r="HD62" s="130"/>
      <c r="HE62" s="132"/>
      <c r="HF62" s="133"/>
      <c r="HG62" s="134"/>
      <c r="HH62" s="135"/>
      <c r="HI62" s="136"/>
      <c r="HJ62" s="76"/>
      <c r="HK62" s="127"/>
      <c r="HL62" s="144"/>
      <c r="HM62" s="128"/>
      <c r="HN62" s="129"/>
      <c r="HO62" s="130"/>
      <c r="HP62" s="130"/>
      <c r="HQ62" s="132"/>
      <c r="HR62" s="133"/>
      <c r="HS62" s="134"/>
      <c r="HT62" s="135"/>
      <c r="HU62" s="136"/>
      <c r="HV62" s="76"/>
      <c r="HW62" s="127"/>
      <c r="HX62" s="144"/>
      <c r="HY62" s="128"/>
      <c r="HZ62" s="129"/>
      <c r="IA62" s="130"/>
      <c r="IB62" s="130"/>
      <c r="IC62" s="132"/>
      <c r="ID62" s="133"/>
      <c r="IE62" s="134"/>
      <c r="IF62" s="135"/>
      <c r="IG62" s="136"/>
      <c r="IH62" s="76"/>
      <c r="II62" s="127"/>
      <c r="IJ62" s="144"/>
      <c r="IK62" s="128"/>
      <c r="IL62" s="129"/>
      <c r="IM62" s="130"/>
      <c r="IN62" s="130"/>
      <c r="IO62" s="132"/>
      <c r="IP62" s="133"/>
      <c r="IQ62" s="134"/>
      <c r="IR62" s="135"/>
      <c r="IS62" s="136"/>
      <c r="IT62" s="76"/>
      <c r="IU62" s="127"/>
      <c r="IV62" s="144"/>
      <c r="IW62" s="128"/>
      <c r="IX62" s="129"/>
      <c r="IY62" s="130"/>
      <c r="IZ62" s="130"/>
      <c r="JA62" s="132"/>
      <c r="JB62" s="133"/>
      <c r="JC62" s="134"/>
      <c r="JD62" s="135"/>
      <c r="JE62" s="136"/>
      <c r="JF62" s="76"/>
      <c r="JG62" s="127"/>
      <c r="JH62" s="144"/>
      <c r="JI62" s="128"/>
      <c r="JJ62" s="129"/>
      <c r="JK62" s="130"/>
      <c r="JL62" s="130"/>
      <c r="JM62" s="132"/>
      <c r="JN62" s="133"/>
      <c r="JO62" s="134"/>
      <c r="JP62" s="135"/>
      <c r="JQ62" s="136"/>
      <c r="JR62" s="76"/>
      <c r="JS62" s="127"/>
      <c r="JT62" s="144"/>
      <c r="JU62" s="128"/>
      <c r="JV62" s="129"/>
      <c r="JW62" s="130"/>
      <c r="JX62" s="130"/>
      <c r="JY62" s="132"/>
      <c r="JZ62" s="133"/>
      <c r="KA62" s="134"/>
      <c r="KB62" s="135"/>
      <c r="KC62" s="136"/>
      <c r="KD62" s="76"/>
      <c r="KE62" s="127"/>
      <c r="KF62" s="144"/>
    </row>
    <row r="63" spans="1:292" ht="13.5" customHeight="1">
      <c r="A63" s="84"/>
      <c r="B63" s="127" t="s">
        <v>711</v>
      </c>
      <c r="C63" s="76" t="s">
        <v>648</v>
      </c>
      <c r="D63" s="219" t="s">
        <v>649</v>
      </c>
      <c r="E63" s="128">
        <f>IF(I63="","",E$3)</f>
        <v>41814</v>
      </c>
      <c r="F63" s="129" t="str">
        <f>IF(I63="","",E$1)</f>
        <v>Katainen I</v>
      </c>
      <c r="G63" s="130">
        <f>IF(I63="","",E$2)</f>
        <v>40716</v>
      </c>
      <c r="H63" s="130">
        <v>41564</v>
      </c>
      <c r="I63" s="132" t="str">
        <f>IF(P63="","",IF(ISNUMBER(SEARCH(":",P63)),MID(P63,FIND(":",P63)+2,FIND("(",P63)-FIND(":",P63)-3),LEFT(P63,FIND("(",P63)-2)))</f>
        <v>Heidi Hautala</v>
      </c>
      <c r="J63" s="133" t="str">
        <f>IF(P63="","",MID(P63,FIND("(",P63)+1,4))</f>
        <v>1955</v>
      </c>
      <c r="K63" s="134" t="str">
        <f>IF(ISNUMBER(SEARCH("*female*",P63)),"female",IF(ISNUMBER(SEARCH("*male*",P63)),"male",""))</f>
        <v>female</v>
      </c>
      <c r="L63" s="135" t="str">
        <f>IF(P63="","",IF(ISERROR(MID(P63,FIND("male,",P63)+6,(FIND(")",P63)-(FIND("male,",P63)+6))))=TRUE,"missing/error",MID(P63,FIND("male,",P63)+6,(FIND(")",P63)-(FIND("male,",P63)+6)))))</f>
        <v>fi_vihr01</v>
      </c>
      <c r="M63" s="136" t="str">
        <f>IF(I63="","",(MID(I63,(SEARCH("^^",SUBSTITUTE(I63," ","^^",LEN(I63)-LEN(SUBSTITUTE(I63," ","")))))+1,99)&amp;"_"&amp;LEFT(I63,FIND(" ",I63)-1)&amp;"_"&amp;J63))</f>
        <v>Hautala_Heidi_1955</v>
      </c>
      <c r="O63" s="127"/>
      <c r="P63" s="219" t="s">
        <v>742</v>
      </c>
      <c r="Q63" s="128">
        <f>IF(U63="","",Q$3)</f>
        <v>42153</v>
      </c>
      <c r="R63" s="129" t="str">
        <f>IF(U63="","",Q$1)</f>
        <v>Stubb I</v>
      </c>
      <c r="S63" s="130">
        <f>IF(U63="","",Q$2)</f>
        <v>41814</v>
      </c>
      <c r="T63" s="130">
        <v>41908</v>
      </c>
      <c r="U63" s="132" t="str">
        <f>IF(AB63="","",IF(ISNUMBER(SEARCH(":",AB63)),MID(AB63,FIND(":",AB63)+2,FIND("(",AB63)-FIND(":",AB63)-3),LEFT(AB63,FIND("(",AB63)-2)))</f>
        <v>Pekka Haavisto</v>
      </c>
      <c r="V63" s="133" t="str">
        <f>IF(AB63="","",MID(AB63,FIND("(",AB63)+1,4))</f>
        <v>1958</v>
      </c>
      <c r="W63" s="134" t="str">
        <f>IF(ISNUMBER(SEARCH("*female*",AB63)),"female",IF(ISNUMBER(SEARCH("*male*",AB63)),"male",""))</f>
        <v>male</v>
      </c>
      <c r="X63" s="135" t="s">
        <v>342</v>
      </c>
      <c r="Y63" s="136" t="str">
        <f>IF(U63="","",(MID(U63,(SEARCH("^^",SUBSTITUTE(U63," ","^^",LEN(U63)-LEN(SUBSTITUTE(U63," ","")))))+1,99)&amp;"_"&amp;LEFT(U63,FIND(" ",U63)-1)&amp;"_"&amp;V63))</f>
        <v>Haavisto_Pekka_1958</v>
      </c>
      <c r="AA63" s="127"/>
      <c r="AB63" s="127" t="s">
        <v>878</v>
      </c>
      <c r="AC63" s="128" t="str">
        <f>IF(AG63="","",AC$3)</f>
        <v/>
      </c>
      <c r="AD63" s="129" t="str">
        <f>IF(AG63="","",AC$1)</f>
        <v/>
      </c>
      <c r="AE63" s="130" t="str">
        <f>IF(AG63="","",AC$2)</f>
        <v/>
      </c>
      <c r="AF63" s="130" t="str">
        <f>IF(AG63="","",AC$3)</f>
        <v/>
      </c>
      <c r="AG63" s="132" t="str">
        <f>IF(AN63="","",IF(ISNUMBER(SEARCH(":",AN63)),MID(AN63,FIND(":",AN63)+2,FIND("(",AN63)-FIND(":",AN63)-3),LEFT(AN63,FIND("(",AN63)-2)))</f>
        <v/>
      </c>
      <c r="AH63" s="133" t="str">
        <f>IF(AN63="","",MID(AN63,FIND("(",AN63)+1,4))</f>
        <v/>
      </c>
      <c r="AI63" s="134" t="str">
        <f>IF(ISNUMBER(SEARCH("*female*",AN63)),"female",IF(ISNUMBER(SEARCH("*male*",AN63)),"male",""))</f>
        <v/>
      </c>
      <c r="AJ63" s="135" t="str">
        <f>IF(AN63="","",IF(ISERROR(MID(AN63,FIND("male,",AN63)+6,(FIND(")",AN63)-(FIND("male,",AN63)+6))))=TRUE,"missing/error",MID(AN63,FIND("male,",AN63)+6,(FIND(")",AN63)-(FIND("male,",AN63)+6)))))</f>
        <v/>
      </c>
      <c r="AK63" s="136" t="str">
        <f>IF(AG63="","",(MID(AG63,(SEARCH("^^",SUBSTITUTE(AG63," ","^^",LEN(AG63)-LEN(SUBSTITUTE(AG63," ","")))))+1,99)&amp;"_"&amp;LEFT(AG63,FIND(" ",AG63)-1)&amp;"_"&amp;AH63))</f>
        <v/>
      </c>
      <c r="AM63" s="127"/>
      <c r="AN63" s="127"/>
      <c r="AO63" s="128" t="str">
        <f>IF(AS63="","",AO$3)</f>
        <v/>
      </c>
      <c r="AP63" s="129" t="str">
        <f>IF(AS63="","",AO$1)</f>
        <v/>
      </c>
      <c r="AQ63" s="130" t="str">
        <f>IF(AS63="","",AO$2)</f>
        <v/>
      </c>
      <c r="AR63" s="130" t="str">
        <f>IF(AS63="","",AO$3)</f>
        <v/>
      </c>
      <c r="AS63" s="132" t="str">
        <f>IF(AZ63="","",IF(ISNUMBER(SEARCH(":",AZ63)),MID(AZ63,FIND(":",AZ63)+2,FIND("(",AZ63)-FIND(":",AZ63)-3),LEFT(AZ63,FIND("(",AZ63)-2)))</f>
        <v/>
      </c>
      <c r="AT63" s="133" t="str">
        <f>IF(AZ63="","",MID(AZ63,FIND("(",AZ63)+1,4))</f>
        <v/>
      </c>
      <c r="AU63" s="134" t="str">
        <f>IF(ISNUMBER(SEARCH("*female*",AZ63)),"female",IF(ISNUMBER(SEARCH("*male*",AZ63)),"male",""))</f>
        <v/>
      </c>
      <c r="AV63" s="135" t="str">
        <f>IF(AZ63="","",IF(ISERROR(MID(AZ63,FIND("male,",AZ63)+6,(FIND(")",AZ63)-(FIND("male,",AZ63)+6))))=TRUE,"missing/error",MID(AZ63,FIND("male,",AZ63)+6,(FIND(")",AZ63)-(FIND("male,",AZ63)+6)))))</f>
        <v/>
      </c>
      <c r="AW63" s="136" t="str">
        <f>IF(AS63="","",(MID(AS63,(SEARCH("^^",SUBSTITUTE(AS63," ","^^",LEN(AS63)-LEN(SUBSTITUTE(AS63," ","")))))+1,99)&amp;"_"&amp;LEFT(AS63,FIND(" ",AS63)-1)&amp;"_"&amp;AT63))</f>
        <v/>
      </c>
      <c r="AX63" s="76"/>
      <c r="AY63" s="127"/>
      <c r="AZ63" s="127"/>
      <c r="BA63" s="128" t="str">
        <f>IF(BE63="","",BA$3)</f>
        <v/>
      </c>
      <c r="BB63" s="129" t="str">
        <f>IF(BE63="","",BA$1)</f>
        <v/>
      </c>
      <c r="BC63" s="130" t="str">
        <f>IF(BE63="","",BA$2)</f>
        <v/>
      </c>
      <c r="BD63" s="130" t="str">
        <f>IF(BE63="","",BA$3)</f>
        <v/>
      </c>
      <c r="BE63" s="132" t="str">
        <f>IF(BL63="","",IF(ISNUMBER(SEARCH(":",BL63)),MID(BL63,FIND(":",BL63)+2,FIND("(",BL63)-FIND(":",BL63)-3),LEFT(BL63,FIND("(",BL63)-2)))</f>
        <v/>
      </c>
      <c r="BF63" s="133" t="str">
        <f>IF(BL63="","",MID(BL63,FIND("(",BL63)+1,4))</f>
        <v/>
      </c>
      <c r="BG63" s="134" t="str">
        <f>IF(ISNUMBER(SEARCH("*female*",BL63)),"female",IF(ISNUMBER(SEARCH("*male*",BL63)),"male",""))</f>
        <v/>
      </c>
      <c r="BH63" s="135" t="str">
        <f>IF(BL63="","",IF(ISERROR(MID(BL63,FIND("male,",BL63)+6,(FIND(")",BL63)-(FIND("male,",BL63)+6))))=TRUE,"missing/error",MID(BL63,FIND("male,",BL63)+6,(FIND(")",BL63)-(FIND("male,",BL63)+6)))))</f>
        <v/>
      </c>
      <c r="BI63" s="136" t="str">
        <f>IF(BE63="","",(MID(BE63,(SEARCH("^^",SUBSTITUTE(BE63," ","^^",LEN(BE63)-LEN(SUBSTITUTE(BE63," ","")))))+1,99)&amp;"_"&amp;LEFT(BE63,FIND(" ",BE63)-1)&amp;"_"&amp;BF63))</f>
        <v/>
      </c>
      <c r="BJ63" s="76"/>
      <c r="BK63" s="127"/>
      <c r="BL63" s="127"/>
      <c r="BM63" s="128" t="str">
        <f>IF(BQ63="","",BM$3)</f>
        <v/>
      </c>
      <c r="BN63" s="129" t="str">
        <f>IF(BQ63="","",BM$1)</f>
        <v/>
      </c>
      <c r="BO63" s="130" t="str">
        <f>IF(BQ63="","",BM$2)</f>
        <v/>
      </c>
      <c r="BP63" s="130" t="str">
        <f>IF(BQ63="","",BM$3)</f>
        <v/>
      </c>
      <c r="BQ63" s="132" t="str">
        <f>IF(BX63="","",IF(ISNUMBER(SEARCH(":",BX63)),MID(BX63,FIND(":",BX63)+2,FIND("(",BX63)-FIND(":",BX63)-3),LEFT(BX63,FIND("(",BX63)-2)))</f>
        <v/>
      </c>
      <c r="BR63" s="133" t="str">
        <f>IF(BX63="","",MID(BX63,FIND("(",BX63)+1,4))</f>
        <v/>
      </c>
      <c r="BS63" s="134" t="str">
        <f>IF(ISNUMBER(SEARCH("*female*",BX63)),"female",IF(ISNUMBER(SEARCH("*male*",BX63)),"male",""))</f>
        <v/>
      </c>
      <c r="BT63" s="135" t="str">
        <f>IF(BX63="","",IF(ISERROR(MID(BX63,FIND("male,",BX63)+6,(FIND(")",BX63)-(FIND("male,",BX63)+6))))=TRUE,"missing/error",MID(BX63,FIND("male,",BX63)+6,(FIND(")",BX63)-(FIND("male,",BX63)+6)))))</f>
        <v/>
      </c>
      <c r="BU63" s="136" t="str">
        <f>IF(BQ63="","",(MID(BQ63,(SEARCH("^^",SUBSTITUTE(BQ63," ","^^",LEN(BQ63)-LEN(SUBSTITUTE(BQ63," ","")))))+1,99)&amp;"_"&amp;LEFT(BQ63,FIND(" ",BQ63)-1)&amp;"_"&amp;BR63))</f>
        <v/>
      </c>
      <c r="BV63" s="76"/>
      <c r="BW63" s="127"/>
      <c r="BX63" s="127"/>
      <c r="BY63" s="128" t="str">
        <f>IF(CC63="","",BY$3)</f>
        <v/>
      </c>
      <c r="BZ63" s="129" t="str">
        <f>IF(CC63="","",BY$1)</f>
        <v/>
      </c>
      <c r="CA63" s="130" t="str">
        <f>IF(CC63="","",BY$2)</f>
        <v/>
      </c>
      <c r="CB63" s="130" t="str">
        <f>IF(CC63="","",BY$3)</f>
        <v/>
      </c>
      <c r="CC63" s="132" t="str">
        <f>IF(CJ63="","",IF(ISNUMBER(SEARCH(":",CJ63)),MID(CJ63,FIND(":",CJ63)+2,FIND("(",CJ63)-FIND(":",CJ63)-3),LEFT(CJ63,FIND("(",CJ63)-2)))</f>
        <v/>
      </c>
      <c r="CD63" s="133" t="str">
        <f>IF(CJ63="","",MID(CJ63,FIND("(",CJ63)+1,4))</f>
        <v/>
      </c>
      <c r="CE63" s="134" t="str">
        <f>IF(ISNUMBER(SEARCH("*female*",CJ63)),"female",IF(ISNUMBER(SEARCH("*male*",CJ63)),"male",""))</f>
        <v/>
      </c>
      <c r="CF63" s="135" t="str">
        <f>IF(CJ63="","",IF(ISERROR(MID(CJ63,FIND("male,",CJ63)+6,(FIND(")",CJ63)-(FIND("male,",CJ63)+6))))=TRUE,"missing/error",MID(CJ63,FIND("male,",CJ63)+6,(FIND(")",CJ63)-(FIND("male,",CJ63)+6)))))</f>
        <v/>
      </c>
      <c r="CG63" s="136" t="str">
        <f>IF(CC63="","",(MID(CC63,(SEARCH("^^",SUBSTITUTE(CC63," ","^^",LEN(CC63)-LEN(SUBSTITUTE(CC63," ","")))))+1,99)&amp;"_"&amp;LEFT(CC63,FIND(" ",CC63)-1)&amp;"_"&amp;CD63))</f>
        <v/>
      </c>
      <c r="CH63" s="76"/>
      <c r="CI63" s="127"/>
      <c r="CJ63" s="127"/>
      <c r="CK63" s="128" t="str">
        <f>IF(CO63="","",CK$3)</f>
        <v/>
      </c>
      <c r="CL63" s="129" t="str">
        <f>IF(CO63="","",CK$1)</f>
        <v/>
      </c>
      <c r="CM63" s="130" t="str">
        <f>IF(CO63="","",CK$2)</f>
        <v/>
      </c>
      <c r="CN63" s="130" t="str">
        <f>IF(CO63="","",CK$3)</f>
        <v/>
      </c>
      <c r="CO63" s="132" t="str">
        <f>IF(CV63="","",IF(ISNUMBER(SEARCH(":",CV63)),MID(CV63,FIND(":",CV63)+2,FIND("(",CV63)-FIND(":",CV63)-3),LEFT(CV63,FIND("(",CV63)-2)))</f>
        <v/>
      </c>
      <c r="CP63" s="133" t="str">
        <f>IF(CV63="","",MID(CV63,FIND("(",CV63)+1,4))</f>
        <v/>
      </c>
      <c r="CQ63" s="134" t="str">
        <f>IF(ISNUMBER(SEARCH("*female*",CV63)),"female",IF(ISNUMBER(SEARCH("*male*",CV63)),"male",""))</f>
        <v/>
      </c>
      <c r="CR63" s="135" t="str">
        <f>IF(CV63="","",IF(ISERROR(MID(CV63,FIND("male,",CV63)+6,(FIND(")",CV63)-(FIND("male,",CV63)+6))))=TRUE,"missing/error",MID(CV63,FIND("male,",CV63)+6,(FIND(")",CV63)-(FIND("male,",CV63)+6)))))</f>
        <v/>
      </c>
      <c r="CS63" s="136" t="str">
        <f>IF(CO63="","",(MID(CO63,(SEARCH("^^",SUBSTITUTE(CO63," ","^^",LEN(CO63)-LEN(SUBSTITUTE(CO63," ","")))))+1,99)&amp;"_"&amp;LEFT(CO63,FIND(" ",CO63)-1)&amp;"_"&amp;CP63))</f>
        <v/>
      </c>
      <c r="CT63" s="76"/>
      <c r="CU63" s="127"/>
      <c r="CV63" s="127"/>
      <c r="CW63" s="128" t="str">
        <f>IF(DA63="","",CW$3)</f>
        <v/>
      </c>
      <c r="CX63" s="129" t="str">
        <f>IF(DA63="","",CW$1)</f>
        <v/>
      </c>
      <c r="CY63" s="130" t="str">
        <f>IF(DA63="","",CW$2)</f>
        <v/>
      </c>
      <c r="CZ63" s="130" t="str">
        <f>IF(DA63="","",CW$3)</f>
        <v/>
      </c>
      <c r="DA63" s="132" t="str">
        <f>IF(DH63="","",IF(ISNUMBER(SEARCH(":",DH63)),MID(DH63,FIND(":",DH63)+2,FIND("(",DH63)-FIND(":",DH63)-3),LEFT(DH63,FIND("(",DH63)-2)))</f>
        <v/>
      </c>
      <c r="DB63" s="133" t="str">
        <f>IF(DH63="","",MID(DH63,FIND("(",DH63)+1,4))</f>
        <v/>
      </c>
      <c r="DC63" s="134" t="str">
        <f>IF(ISNUMBER(SEARCH("*female*",DH63)),"female",IF(ISNUMBER(SEARCH("*male*",DH63)),"male",""))</f>
        <v/>
      </c>
      <c r="DD63" s="135" t="str">
        <f>IF(DH63="","",IF(ISERROR(MID(DH63,FIND("male,",DH63)+6,(FIND(")",DH63)-(FIND("male,",DH63)+6))))=TRUE,"missing/error",MID(DH63,FIND("male,",DH63)+6,(FIND(")",DH63)-(FIND("male,",DH63)+6)))))</f>
        <v/>
      </c>
      <c r="DE63" s="136" t="str">
        <f>IF(DA63="","",(MID(DA63,(SEARCH("^^",SUBSTITUTE(DA63," ","^^",LEN(DA63)-LEN(SUBSTITUTE(DA63," ","")))))+1,99)&amp;"_"&amp;LEFT(DA63,FIND(" ",DA63)-1)&amp;"_"&amp;DB63))</f>
        <v/>
      </c>
      <c r="DF63" s="76"/>
      <c r="DG63" s="127"/>
      <c r="DH63" s="127"/>
      <c r="DI63" s="128" t="str">
        <f>IF(DM63="","",DI$3)</f>
        <v/>
      </c>
      <c r="DJ63" s="129" t="str">
        <f>IF(DM63="","",DI$1)</f>
        <v/>
      </c>
      <c r="DK63" s="130" t="str">
        <f>IF(DM63="","",DI$2)</f>
        <v/>
      </c>
      <c r="DL63" s="130" t="str">
        <f>IF(DM63="","",DI$3)</f>
        <v/>
      </c>
      <c r="DM63" s="132" t="str">
        <f>IF(DT63="","",IF(ISNUMBER(SEARCH(":",DT63)),MID(DT63,FIND(":",DT63)+2,FIND("(",DT63)-FIND(":",DT63)-3),LEFT(DT63,FIND("(",DT63)-2)))</f>
        <v/>
      </c>
      <c r="DN63" s="133" t="str">
        <f>IF(DT63="","",MID(DT63,FIND("(",DT63)+1,4))</f>
        <v/>
      </c>
      <c r="DO63" s="134" t="str">
        <f>IF(ISNUMBER(SEARCH("*female*",DT63)),"female",IF(ISNUMBER(SEARCH("*male*",DT63)),"male",""))</f>
        <v/>
      </c>
      <c r="DP63" s="135" t="str">
        <f>IF(DT63="","",IF(ISERROR(MID(DT63,FIND("male,",DT63)+6,(FIND(")",DT63)-(FIND("male,",DT63)+6))))=TRUE,"missing/error",MID(DT63,FIND("male,",DT63)+6,(FIND(")",DT63)-(FIND("male,",DT63)+6)))))</f>
        <v/>
      </c>
      <c r="DQ63" s="136" t="str">
        <f>IF(DM63="","",(MID(DM63,(SEARCH("^^",SUBSTITUTE(DM63," ","^^",LEN(DM63)-LEN(SUBSTITUTE(DM63," ","")))))+1,99)&amp;"_"&amp;LEFT(DM63,FIND(" ",DM63)-1)&amp;"_"&amp;DN63))</f>
        <v/>
      </c>
      <c r="DR63" s="76"/>
      <c r="DS63" s="127"/>
      <c r="DT63" s="127"/>
      <c r="DU63" s="128" t="str">
        <f>IF(DY63="","",DU$3)</f>
        <v/>
      </c>
      <c r="DV63" s="129" t="str">
        <f>IF(DY63="","",DU$1)</f>
        <v/>
      </c>
      <c r="DW63" s="130" t="str">
        <f>IF(DY63="","",DU$2)</f>
        <v/>
      </c>
      <c r="DX63" s="130" t="str">
        <f>IF(DY63="","",DU$3)</f>
        <v/>
      </c>
      <c r="DY63" s="132" t="str">
        <f>IF(EF63="","",IF(ISNUMBER(SEARCH(":",EF63)),MID(EF63,FIND(":",EF63)+2,FIND("(",EF63)-FIND(":",EF63)-3),LEFT(EF63,FIND("(",EF63)-2)))</f>
        <v/>
      </c>
      <c r="DZ63" s="133" t="str">
        <f>IF(EF63="","",MID(EF63,FIND("(",EF63)+1,4))</f>
        <v/>
      </c>
      <c r="EA63" s="134" t="str">
        <f>IF(ISNUMBER(SEARCH("*female*",EF63)),"female",IF(ISNUMBER(SEARCH("*male*",EF63)),"male",""))</f>
        <v/>
      </c>
      <c r="EB63" s="135" t="str">
        <f>IF(EF63="","",IF(ISERROR(MID(EF63,FIND("male,",EF63)+6,(FIND(")",EF63)-(FIND("male,",EF63)+6))))=TRUE,"missing/error",MID(EF63,FIND("male,",EF63)+6,(FIND(")",EF63)-(FIND("male,",EF63)+6)))))</f>
        <v/>
      </c>
      <c r="EC63" s="136" t="str">
        <f>IF(DY63="","",(MID(DY63,(SEARCH("^^",SUBSTITUTE(DY63," ","^^",LEN(DY63)-LEN(SUBSTITUTE(DY63," ","")))))+1,99)&amp;"_"&amp;LEFT(DY63,FIND(" ",DY63)-1)&amp;"_"&amp;DZ63))</f>
        <v/>
      </c>
      <c r="ED63" s="76"/>
      <c r="EE63" s="127"/>
      <c r="EF63" s="127"/>
      <c r="EG63" s="128" t="str">
        <f>IF(EK63="","",EG$3)</f>
        <v/>
      </c>
      <c r="EH63" s="129" t="str">
        <f>IF(EK63="","",EG$1)</f>
        <v/>
      </c>
      <c r="EI63" s="130" t="str">
        <f>IF(EK63="","",EG$2)</f>
        <v/>
      </c>
      <c r="EJ63" s="130" t="str">
        <f>IF(EK63="","",EG$3)</f>
        <v/>
      </c>
      <c r="EK63" s="132" t="str">
        <f>IF(ER63="","",IF(ISNUMBER(SEARCH(":",ER63)),MID(ER63,FIND(":",ER63)+2,FIND("(",ER63)-FIND(":",ER63)-3),LEFT(ER63,FIND("(",ER63)-2)))</f>
        <v/>
      </c>
      <c r="EL63" s="133" t="str">
        <f>IF(ER63="","",MID(ER63,FIND("(",ER63)+1,4))</f>
        <v/>
      </c>
      <c r="EM63" s="134" t="str">
        <f>IF(ISNUMBER(SEARCH("*female*",ER63)),"female",IF(ISNUMBER(SEARCH("*male*",ER63)),"male",""))</f>
        <v/>
      </c>
      <c r="EN63" s="135" t="str">
        <f>IF(ER63="","",IF(ISERROR(MID(ER63,FIND("male,",ER63)+6,(FIND(")",ER63)-(FIND("male,",ER63)+6))))=TRUE,"missing/error",MID(ER63,FIND("male,",ER63)+6,(FIND(")",ER63)-(FIND("male,",ER63)+6)))))</f>
        <v/>
      </c>
      <c r="EO63" s="136" t="str">
        <f>IF(EK63="","",(MID(EK63,(SEARCH("^^",SUBSTITUTE(EK63," ","^^",LEN(EK63)-LEN(SUBSTITUTE(EK63," ","")))))+1,99)&amp;"_"&amp;LEFT(EK63,FIND(" ",EK63)-1)&amp;"_"&amp;EL63))</f>
        <v/>
      </c>
      <c r="EP63" s="76"/>
      <c r="EQ63" s="127"/>
      <c r="ER63" s="127"/>
      <c r="ES63" s="128" t="str">
        <f>IF(EW63="","",ES$3)</f>
        <v/>
      </c>
      <c r="ET63" s="129" t="str">
        <f>IF(EW63="","",ES$1)</f>
        <v/>
      </c>
      <c r="EU63" s="130" t="str">
        <f>IF(EW63="","",ES$2)</f>
        <v/>
      </c>
      <c r="EV63" s="130" t="str">
        <f>IF(EW63="","",ES$3)</f>
        <v/>
      </c>
      <c r="EW63" s="132" t="str">
        <f>IF(FD63="","",IF(ISNUMBER(SEARCH(":",FD63)),MID(FD63,FIND(":",FD63)+2,FIND("(",FD63)-FIND(":",FD63)-3),LEFT(FD63,FIND("(",FD63)-2)))</f>
        <v/>
      </c>
      <c r="EX63" s="133" t="str">
        <f>IF(FD63="","",MID(FD63,FIND("(",FD63)+1,4))</f>
        <v/>
      </c>
      <c r="EY63" s="134" t="str">
        <f>IF(ISNUMBER(SEARCH("*female*",FD63)),"female",IF(ISNUMBER(SEARCH("*male*",FD63)),"male",""))</f>
        <v/>
      </c>
      <c r="EZ63" s="135" t="str">
        <f>IF(FD63="","",IF(ISERROR(MID(FD63,FIND("male,",FD63)+6,(FIND(")",FD63)-(FIND("male,",FD63)+6))))=TRUE,"missing/error",MID(FD63,FIND("male,",FD63)+6,(FIND(")",FD63)-(FIND("male,",FD63)+6)))))</f>
        <v/>
      </c>
      <c r="FA63" s="136" t="str">
        <f>IF(EW63="","",(MID(EW63,(SEARCH("^^",SUBSTITUTE(EW63," ","^^",LEN(EW63)-LEN(SUBSTITUTE(EW63," ","")))))+1,99)&amp;"_"&amp;LEFT(EW63,FIND(" ",EW63)-1)&amp;"_"&amp;EX63))</f>
        <v/>
      </c>
      <c r="FB63" s="76"/>
      <c r="FC63" s="127"/>
      <c r="FD63" s="127"/>
      <c r="FE63" s="128" t="str">
        <f>IF(FI63="","",FE$3)</f>
        <v/>
      </c>
      <c r="FF63" s="129" t="str">
        <f>IF(FI63="","",FE$1)</f>
        <v/>
      </c>
      <c r="FG63" s="130" t="str">
        <f>IF(FI63="","",FE$2)</f>
        <v/>
      </c>
      <c r="FH63" s="130" t="str">
        <f>IF(FI63="","",FE$3)</f>
        <v/>
      </c>
      <c r="FI63" s="132" t="str">
        <f>IF(FP63="","",IF(ISNUMBER(SEARCH(":",FP63)),MID(FP63,FIND(":",FP63)+2,FIND("(",FP63)-FIND(":",FP63)-3),LEFT(FP63,FIND("(",FP63)-2)))</f>
        <v/>
      </c>
      <c r="FJ63" s="133" t="str">
        <f>IF(FP63="","",MID(FP63,FIND("(",FP63)+1,4))</f>
        <v/>
      </c>
      <c r="FK63" s="134" t="str">
        <f>IF(ISNUMBER(SEARCH("*female*",FP63)),"female",IF(ISNUMBER(SEARCH("*male*",FP63)),"male",""))</f>
        <v/>
      </c>
      <c r="FL63" s="135" t="str">
        <f>IF(FP63="","",IF(ISERROR(MID(FP63,FIND("male,",FP63)+6,(FIND(")",FP63)-(FIND("male,",FP63)+6))))=TRUE,"missing/error",MID(FP63,FIND("male,",FP63)+6,(FIND(")",FP63)-(FIND("male,",FP63)+6)))))</f>
        <v/>
      </c>
      <c r="FM63" s="136" t="str">
        <f>IF(FI63="","",(MID(FI63,(SEARCH("^^",SUBSTITUTE(FI63," ","^^",LEN(FI63)-LEN(SUBSTITUTE(FI63," ","")))))+1,99)&amp;"_"&amp;LEFT(FI63,FIND(" ",FI63)-1)&amp;"_"&amp;FJ63))</f>
        <v/>
      </c>
      <c r="FN63" s="76"/>
      <c r="FO63" s="127"/>
      <c r="FP63" s="127"/>
      <c r="FQ63" s="128" t="str">
        <f>IF(FU63="","",#REF!)</f>
        <v/>
      </c>
      <c r="FR63" s="129" t="str">
        <f>IF(FU63="","",FQ$1)</f>
        <v/>
      </c>
      <c r="FS63" s="130" t="str">
        <f>IF(FU63="","",FQ$2)</f>
        <v/>
      </c>
      <c r="FT63" s="130" t="str">
        <f>IF(FU63="","",FQ$3)</f>
        <v/>
      </c>
      <c r="FU63" s="132" t="str">
        <f>IF(GB63="","",IF(ISNUMBER(SEARCH(":",GB63)),MID(GB63,FIND(":",GB63)+2,FIND("(",GB63)-FIND(":",GB63)-3),LEFT(GB63,FIND("(",GB63)-2)))</f>
        <v/>
      </c>
      <c r="FV63" s="133" t="str">
        <f>IF(GB63="","",MID(GB63,FIND("(",GB63)+1,4))</f>
        <v/>
      </c>
      <c r="FW63" s="134" t="str">
        <f>IF(ISNUMBER(SEARCH("*female*",GB63)),"female",IF(ISNUMBER(SEARCH("*male*",GB63)),"male",""))</f>
        <v/>
      </c>
      <c r="FX63" s="135" t="str">
        <f>IF(GB63="","",IF(ISERROR(MID(GB63,FIND("male,",GB63)+6,(FIND(")",GB63)-(FIND("male,",GB63)+6))))=TRUE,"missing/error",MID(GB63,FIND("male,",GB63)+6,(FIND(")",GB63)-(FIND("male,",GB63)+6)))))</f>
        <v/>
      </c>
      <c r="FY63" s="136" t="str">
        <f>IF(FU63="","",(MID(FU63,(SEARCH("^^",SUBSTITUTE(FU63," ","^^",LEN(FU63)-LEN(SUBSTITUTE(FU63," ","")))))+1,99)&amp;"_"&amp;LEFT(FU63,FIND(" ",FU63)-1)&amp;"_"&amp;FV63))</f>
        <v/>
      </c>
      <c r="FZ63" s="76"/>
      <c r="GA63" s="127"/>
      <c r="GB63" s="127"/>
      <c r="GC63" s="128" t="str">
        <f>IF(GG63="","",GC$3)</f>
        <v/>
      </c>
      <c r="GD63" s="129" t="str">
        <f>IF(GG63="","",GC$1)</f>
        <v/>
      </c>
      <c r="GE63" s="130" t="str">
        <f>IF(GG63="","",GC$2)</f>
        <v/>
      </c>
      <c r="GF63" s="130" t="str">
        <f>IF(GG63="","",GC$3)</f>
        <v/>
      </c>
      <c r="GG63" s="132" t="str">
        <f>IF(GN63="","",IF(ISNUMBER(SEARCH(":",GN63)),MID(GN63,FIND(":",GN63)+2,FIND("(",GN63)-FIND(":",GN63)-3),LEFT(GN63,FIND("(",GN63)-2)))</f>
        <v/>
      </c>
      <c r="GH63" s="133" t="str">
        <f>IF(GN63="","",MID(GN63,FIND("(",GN63)+1,4))</f>
        <v/>
      </c>
      <c r="GI63" s="134" t="str">
        <f>IF(ISNUMBER(SEARCH("*female*",GN63)),"female",IF(ISNUMBER(SEARCH("*male*",GN63)),"male",""))</f>
        <v/>
      </c>
      <c r="GJ63" s="135" t="str">
        <f>IF(GN63="","",IF(ISERROR(MID(GN63,FIND("male,",GN63)+6,(FIND(")",GN63)-(FIND("male,",GN63)+6))))=TRUE,"missing/error",MID(GN63,FIND("male,",GN63)+6,(FIND(")",GN63)-(FIND("male,",GN63)+6)))))</f>
        <v/>
      </c>
      <c r="GK63" s="136" t="str">
        <f>IF(GG63="","",(MID(GG63,(SEARCH("^^",SUBSTITUTE(GG63," ","^^",LEN(GG63)-LEN(SUBSTITUTE(GG63," ","")))))+1,99)&amp;"_"&amp;LEFT(GG63,FIND(" ",GG63)-1)&amp;"_"&amp;GH63))</f>
        <v/>
      </c>
      <c r="GL63" s="76"/>
      <c r="GM63" s="127"/>
      <c r="GN63" s="127" t="s">
        <v>287</v>
      </c>
      <c r="GO63" s="128" t="str">
        <f>IF(GS63="","",GO$3)</f>
        <v/>
      </c>
      <c r="GP63" s="129" t="str">
        <f>IF(GS63="","",GO$1)</f>
        <v/>
      </c>
      <c r="GQ63" s="130" t="str">
        <f>IF(GS63="","",GO$2)</f>
        <v/>
      </c>
      <c r="GR63" s="130" t="str">
        <f>IF(GS63="","",GO$3)</f>
        <v/>
      </c>
      <c r="GS63" s="132" t="str">
        <f>IF(GZ63="","",IF(ISNUMBER(SEARCH(":",GZ63)),MID(GZ63,FIND(":",GZ63)+2,FIND("(",GZ63)-FIND(":",GZ63)-3),LEFT(GZ63,FIND("(",GZ63)-2)))</f>
        <v/>
      </c>
      <c r="GT63" s="133" t="str">
        <f>IF(GZ63="","",MID(GZ63,FIND("(",GZ63)+1,4))</f>
        <v/>
      </c>
      <c r="GU63" s="134" t="str">
        <f>IF(ISNUMBER(SEARCH("*female*",GZ63)),"female",IF(ISNUMBER(SEARCH("*male*",GZ63)),"male",""))</f>
        <v/>
      </c>
      <c r="GV63" s="135" t="str">
        <f>IF(GZ63="","",IF(ISERROR(MID(GZ63,FIND("male,",GZ63)+6,(FIND(")",GZ63)-(FIND("male,",GZ63)+6))))=TRUE,"missing/error",MID(GZ63,FIND("male,",GZ63)+6,(FIND(")",GZ63)-(FIND("male,",GZ63)+6)))))</f>
        <v/>
      </c>
      <c r="GW63" s="136" t="str">
        <f>IF(GS63="","",(MID(GS63,(SEARCH("^^",SUBSTITUTE(GS63," ","^^",LEN(GS63)-LEN(SUBSTITUTE(GS63," ","")))))+1,99)&amp;"_"&amp;LEFT(GS63,FIND(" ",GS63)-1)&amp;"_"&amp;GT63))</f>
        <v/>
      </c>
      <c r="GX63" s="76"/>
      <c r="GY63" s="127"/>
      <c r="GZ63" s="127"/>
      <c r="HA63" s="128" t="str">
        <f>IF(HE63="","",HA$3)</f>
        <v/>
      </c>
      <c r="HB63" s="129" t="str">
        <f>IF(HE63="","",HA$1)</f>
        <v/>
      </c>
      <c r="HC63" s="130" t="str">
        <f>IF(HE63="","",HA$2)</f>
        <v/>
      </c>
      <c r="HD63" s="130" t="str">
        <f>IF(HE63="","",HA$3)</f>
        <v/>
      </c>
      <c r="HE63" s="132" t="str">
        <f>IF(HL63="","",IF(ISNUMBER(SEARCH(":",HL63)),MID(HL63,FIND(":",HL63)+2,FIND("(",HL63)-FIND(":",HL63)-3),LEFT(HL63,FIND("(",HL63)-2)))</f>
        <v/>
      </c>
      <c r="HF63" s="133" t="str">
        <f>IF(HL63="","",MID(HL63,FIND("(",HL63)+1,4))</f>
        <v/>
      </c>
      <c r="HG63" s="134" t="str">
        <f>IF(ISNUMBER(SEARCH("*female*",HL63)),"female",IF(ISNUMBER(SEARCH("*male*",HL63)),"male",""))</f>
        <v/>
      </c>
      <c r="HH63" s="135" t="str">
        <f>IF(HL63="","",IF(ISERROR(MID(HL63,FIND("male,",HL63)+6,(FIND(")",HL63)-(FIND("male,",HL63)+6))))=TRUE,"missing/error",MID(HL63,FIND("male,",HL63)+6,(FIND(")",HL63)-(FIND("male,",HL63)+6)))))</f>
        <v/>
      </c>
      <c r="HI63" s="136" t="str">
        <f>IF(HE63="","",(MID(HE63,(SEARCH("^^",SUBSTITUTE(HE63," ","^^",LEN(HE63)-LEN(SUBSTITUTE(HE63," ","")))))+1,99)&amp;"_"&amp;LEFT(HE63,FIND(" ",HE63)-1)&amp;"_"&amp;HF63))</f>
        <v/>
      </c>
      <c r="HJ63" s="76"/>
      <c r="HK63" s="127"/>
      <c r="HL63" s="127" t="s">
        <v>287</v>
      </c>
      <c r="HM63" s="128" t="str">
        <f>IF(HQ63="","",HM$3)</f>
        <v/>
      </c>
      <c r="HN63" s="129" t="str">
        <f>IF(HQ63="","",HM$1)</f>
        <v/>
      </c>
      <c r="HO63" s="130" t="str">
        <f>IF(HQ63="","",HM$2)</f>
        <v/>
      </c>
      <c r="HP63" s="130" t="str">
        <f>IF(HQ63="","",HM$3)</f>
        <v/>
      </c>
      <c r="HQ63" s="132" t="str">
        <f>IF(HX63="","",IF(ISNUMBER(SEARCH(":",HX63)),MID(HX63,FIND(":",HX63)+2,FIND("(",HX63)-FIND(":",HX63)-3),LEFT(HX63,FIND("(",HX63)-2)))</f>
        <v/>
      </c>
      <c r="HR63" s="133" t="str">
        <f>IF(HX63="","",MID(HX63,FIND("(",HX63)+1,4))</f>
        <v/>
      </c>
      <c r="HS63" s="134" t="str">
        <f>IF(ISNUMBER(SEARCH("*female*",HX63)),"female",IF(ISNUMBER(SEARCH("*male*",HX63)),"male",""))</f>
        <v/>
      </c>
      <c r="HT63" s="135" t="str">
        <f>IF(HX63="","",IF(ISERROR(MID(HX63,FIND("male,",HX63)+6,(FIND(")",HX63)-(FIND("male,",HX63)+6))))=TRUE,"missing/error",MID(HX63,FIND("male,",HX63)+6,(FIND(")",HX63)-(FIND("male,",HX63)+6)))))</f>
        <v/>
      </c>
      <c r="HU63" s="136" t="str">
        <f>IF(HQ63="","",(MID(HQ63,(SEARCH("^^",SUBSTITUTE(HQ63," ","^^",LEN(HQ63)-LEN(SUBSTITUTE(HQ63," ","")))))+1,99)&amp;"_"&amp;LEFT(HQ63,FIND(" ",HQ63)-1)&amp;"_"&amp;HR63))</f>
        <v/>
      </c>
      <c r="HV63" s="76"/>
      <c r="HW63" s="127"/>
      <c r="HX63" s="127"/>
      <c r="HY63" s="128" t="str">
        <f>IF(IC63="","",HY$3)</f>
        <v/>
      </c>
      <c r="HZ63" s="129" t="str">
        <f>IF(IC63="","",HY$1)</f>
        <v/>
      </c>
      <c r="IA63" s="130" t="str">
        <f>IF(IC63="","",HY$2)</f>
        <v/>
      </c>
      <c r="IB63" s="130" t="str">
        <f>IF(IC63="","",HY$3)</f>
        <v/>
      </c>
      <c r="IC63" s="132" t="str">
        <f>IF(IJ63="","",IF(ISNUMBER(SEARCH(":",IJ63)),MID(IJ63,FIND(":",IJ63)+2,FIND("(",IJ63)-FIND(":",IJ63)-3),LEFT(IJ63,FIND("(",IJ63)-2)))</f>
        <v/>
      </c>
      <c r="ID63" s="133" t="str">
        <f>IF(IJ63="","",MID(IJ63,FIND("(",IJ63)+1,4))</f>
        <v/>
      </c>
      <c r="IE63" s="134" t="str">
        <f>IF(ISNUMBER(SEARCH("*female*",IJ63)),"female",IF(ISNUMBER(SEARCH("*male*",IJ63)),"male",""))</f>
        <v/>
      </c>
      <c r="IF63" s="135" t="str">
        <f>IF(IJ63="","",IF(ISERROR(MID(IJ63,FIND("male,",IJ63)+6,(FIND(")",IJ63)-(FIND("male,",IJ63)+6))))=TRUE,"missing/error",MID(IJ63,FIND("male,",IJ63)+6,(FIND(")",IJ63)-(FIND("male,",IJ63)+6)))))</f>
        <v/>
      </c>
      <c r="IG63" s="136" t="str">
        <f>IF(IC63="","",(MID(IC63,(SEARCH("^^",SUBSTITUTE(IC63," ","^^",LEN(IC63)-LEN(SUBSTITUTE(IC63," ","")))))+1,99)&amp;"_"&amp;LEFT(IC63,FIND(" ",IC63)-1)&amp;"_"&amp;ID63))</f>
        <v/>
      </c>
      <c r="IH63" s="76"/>
      <c r="II63" s="127"/>
      <c r="IJ63" s="127"/>
      <c r="IK63" s="128" t="str">
        <f>IF(IO63="","",IK$3)</f>
        <v/>
      </c>
      <c r="IL63" s="129" t="str">
        <f>IF(IO63="","",IK$1)</f>
        <v/>
      </c>
      <c r="IM63" s="130" t="str">
        <f>IF(IO63="","",IK$2)</f>
        <v/>
      </c>
      <c r="IN63" s="130" t="str">
        <f>IF(IO63="","",IK$3)</f>
        <v/>
      </c>
      <c r="IO63" s="132" t="str">
        <f>IF(IV63="","",IF(ISNUMBER(SEARCH(":",IV63)),MID(IV63,FIND(":",IV63)+2,FIND("(",IV63)-FIND(":",IV63)-3),LEFT(IV63,FIND("(",IV63)-2)))</f>
        <v/>
      </c>
      <c r="IP63" s="133" t="str">
        <f>IF(IV63="","",MID(IV63,FIND("(",IV63)+1,4))</f>
        <v/>
      </c>
      <c r="IQ63" s="134" t="str">
        <f>IF(ISNUMBER(SEARCH("*female*",IV63)),"female",IF(ISNUMBER(SEARCH("*male*",IV63)),"male",""))</f>
        <v/>
      </c>
      <c r="IR63" s="135" t="str">
        <f>IF(IV63="","",IF(ISERROR(MID(IV63,FIND("male,",IV63)+6,(FIND(")",IV63)-(FIND("male,",IV63)+6))))=TRUE,"missing/error",MID(IV63,FIND("male,",IV63)+6,(FIND(")",IV63)-(FIND("male,",IV63)+6)))))</f>
        <v/>
      </c>
      <c r="IS63" s="136" t="str">
        <f>IF(IO63="","",(MID(IO63,(SEARCH("^^",SUBSTITUTE(IO63," ","^^",LEN(IO63)-LEN(SUBSTITUTE(IO63," ","")))))+1,99)&amp;"_"&amp;LEFT(IO63,FIND(" ",IO63)-1)&amp;"_"&amp;IP63))</f>
        <v/>
      </c>
      <c r="IT63" s="76"/>
      <c r="IU63" s="127"/>
      <c r="IV63" s="127"/>
      <c r="IW63" s="128" t="str">
        <f>IF(JA63="","",IW$3)</f>
        <v/>
      </c>
      <c r="IX63" s="129" t="str">
        <f>IF(JA63="","",IW$1)</f>
        <v/>
      </c>
      <c r="IY63" s="130" t="str">
        <f>IF(JA63="","",IW$2)</f>
        <v/>
      </c>
      <c r="IZ63" s="130" t="str">
        <f>IF(JA63="","",IW$3)</f>
        <v/>
      </c>
      <c r="JA63" s="132" t="str">
        <f>IF(JH63="","",IF(ISNUMBER(SEARCH(":",JH63)),MID(JH63,FIND(":",JH63)+2,FIND("(",JH63)-FIND(":",JH63)-3),LEFT(JH63,FIND("(",JH63)-2)))</f>
        <v/>
      </c>
      <c r="JB63" s="133" t="str">
        <f>IF(JH63="","",MID(JH63,FIND("(",JH63)+1,4))</f>
        <v/>
      </c>
      <c r="JC63" s="134" t="str">
        <f>IF(ISNUMBER(SEARCH("*female*",JH63)),"female",IF(ISNUMBER(SEARCH("*male*",JH63)),"male",""))</f>
        <v/>
      </c>
      <c r="JD63" s="135" t="str">
        <f>IF(JH63="","",IF(ISERROR(MID(JH63,FIND("male,",JH63)+6,(FIND(")",JH63)-(FIND("male,",JH63)+6))))=TRUE,"missing/error",MID(JH63,FIND("male,",JH63)+6,(FIND(")",JH63)-(FIND("male,",JH63)+6)))))</f>
        <v/>
      </c>
      <c r="JE63" s="136" t="str">
        <f>IF(JA63="","",(MID(JA63,(SEARCH("^^",SUBSTITUTE(JA63," ","^^",LEN(JA63)-LEN(SUBSTITUTE(JA63," ","")))))+1,99)&amp;"_"&amp;LEFT(JA63,FIND(" ",JA63)-1)&amp;"_"&amp;JB63))</f>
        <v/>
      </c>
      <c r="JF63" s="76"/>
      <c r="JG63" s="127"/>
      <c r="JH63" s="127"/>
      <c r="JI63" s="128" t="str">
        <f>IF(JM63="","",JI$3)</f>
        <v/>
      </c>
      <c r="JJ63" s="129" t="str">
        <f>IF(JM63="","",JI$1)</f>
        <v/>
      </c>
      <c r="JK63" s="130" t="str">
        <f>IF(JM63="","",JI$2)</f>
        <v/>
      </c>
      <c r="JL63" s="130" t="str">
        <f>IF(JM63="","",JI$3)</f>
        <v/>
      </c>
      <c r="JM63" s="132" t="str">
        <f>IF(JT63="","",IF(ISNUMBER(SEARCH(":",JT63)),MID(JT63,FIND(":",JT63)+2,FIND("(",JT63)-FIND(":",JT63)-3),LEFT(JT63,FIND("(",JT63)-2)))</f>
        <v/>
      </c>
      <c r="JN63" s="133" t="str">
        <f>IF(JT63="","",MID(JT63,FIND("(",JT63)+1,4))</f>
        <v/>
      </c>
      <c r="JO63" s="134" t="str">
        <f>IF(ISNUMBER(SEARCH("*female*",JT63)),"female",IF(ISNUMBER(SEARCH("*male*",JT63)),"male",""))</f>
        <v/>
      </c>
      <c r="JP63" s="135" t="str">
        <f>IF(JT63="","",IF(ISERROR(MID(JT63,FIND("male,",JT63)+6,(FIND(")",JT63)-(FIND("male,",JT63)+6))))=TRUE,"missing/error",MID(JT63,FIND("male,",JT63)+6,(FIND(")",JT63)-(FIND("male,",JT63)+6)))))</f>
        <v/>
      </c>
      <c r="JQ63" s="136" t="str">
        <f>IF(JM63="","",(MID(JM63,(SEARCH("^^",SUBSTITUTE(JM63," ","^^",LEN(JM63)-LEN(SUBSTITUTE(JM63," ","")))))+1,99)&amp;"_"&amp;LEFT(JM63,FIND(" ",JM63)-1)&amp;"_"&amp;JN63))</f>
        <v/>
      </c>
      <c r="JR63" s="76"/>
      <c r="JS63" s="127"/>
      <c r="JT63" s="127"/>
      <c r="JU63" s="128" t="str">
        <f>IF(JY63="","",JU$3)</f>
        <v/>
      </c>
      <c r="JV63" s="129" t="str">
        <f>IF(JY63="","",JU$1)</f>
        <v/>
      </c>
      <c r="JW63" s="130" t="str">
        <f>IF(JY63="","",JU$2)</f>
        <v/>
      </c>
      <c r="JX63" s="130" t="str">
        <f>IF(JY63="","",JU$3)</f>
        <v/>
      </c>
      <c r="JY63" s="132" t="str">
        <f>IF(KF63="","",IF(ISNUMBER(SEARCH(":",KF63)),MID(KF63,FIND(":",KF63)+2,FIND("(",KF63)-FIND(":",KF63)-3),LEFT(KF63,FIND("(",KF63)-2)))</f>
        <v/>
      </c>
      <c r="JZ63" s="133" t="str">
        <f>IF(KF63="","",MID(KF63,FIND("(",KF63)+1,4))</f>
        <v/>
      </c>
      <c r="KA63" s="134" t="str">
        <f>IF(ISNUMBER(SEARCH("*female*",KF63)),"female",IF(ISNUMBER(SEARCH("*male*",KF63)),"male",""))</f>
        <v/>
      </c>
      <c r="KB63" s="135" t="str">
        <f>IF(KF63="","",IF(ISERROR(MID(KF63,FIND("male,",KF63)+6,(FIND(")",KF63)-(FIND("male,",KF63)+6))))=TRUE,"missing/error",MID(KF63,FIND("male,",KF63)+6,(FIND(")",KF63)-(FIND("male,",KF63)+6)))))</f>
        <v/>
      </c>
      <c r="KC63" s="136" t="str">
        <f>IF(JY63="","",(MID(JY63,(SEARCH("^^",SUBSTITUTE(JY63," ","^^",LEN(JY63)-LEN(SUBSTITUTE(JY63," ","")))))+1,99)&amp;"_"&amp;LEFT(JY63,FIND(" ",JY63)-1)&amp;"_"&amp;JZ63))</f>
        <v/>
      </c>
      <c r="KD63" s="76"/>
      <c r="KE63" s="127"/>
      <c r="KF63" s="127"/>
    </row>
    <row r="64" spans="1:292" ht="13.5" customHeight="1">
      <c r="A64" s="84"/>
      <c r="B64" s="127" t="s">
        <v>711</v>
      </c>
      <c r="C64" s="76" t="s">
        <v>648</v>
      </c>
      <c r="D64" s="219" t="s">
        <v>649</v>
      </c>
      <c r="E64" s="128">
        <f>IF(I64="","",E$3)</f>
        <v>41814</v>
      </c>
      <c r="F64" s="129" t="str">
        <f>IF(I64="","",E$1)</f>
        <v>Katainen I</v>
      </c>
      <c r="G64" s="130">
        <v>41564</v>
      </c>
      <c r="H64" s="130">
        <f>IF(I64="","",E$3)</f>
        <v>41814</v>
      </c>
      <c r="I64" s="132" t="str">
        <f>IF(P64="","",IF(ISNUMBER(SEARCH(":",P64)),MID(P64,FIND(":",P64)+2,FIND("(",P64)-FIND(":",P64)-3),LEFT(P64,FIND("(",P64)-2)))</f>
        <v>Pekka Haavisto</v>
      </c>
      <c r="J64" s="133" t="str">
        <f>IF(P64="","",MID(P64,FIND("(",P64)+1,4))</f>
        <v>1958</v>
      </c>
      <c r="K64" s="134" t="str">
        <f>IF(ISNUMBER(SEARCH("*female*",P64)),"female",IF(ISNUMBER(SEARCH("*male*",P64)),"male",""))</f>
        <v>male</v>
      </c>
      <c r="L64" s="135" t="s">
        <v>342</v>
      </c>
      <c r="M64" s="136" t="str">
        <f>IF(I64="","",(MID(I64,(SEARCH("^^",SUBSTITUTE(I64," ","^^",LEN(I64)-LEN(SUBSTITUTE(I64," ","")))))+1,99)&amp;"_"&amp;LEFT(I64,FIND(" ",I64)-1)&amp;"_"&amp;J64))</f>
        <v>Haavisto_Pekka_1958</v>
      </c>
      <c r="O64" s="127"/>
      <c r="P64" s="127" t="s">
        <v>878</v>
      </c>
      <c r="Q64" s="128">
        <f>IF(U64="","",Q$3)</f>
        <v>42153</v>
      </c>
      <c r="R64" s="129" t="str">
        <f>IF(U64="","",Q$1)</f>
        <v>Stubb I</v>
      </c>
      <c r="S64" s="130">
        <v>41908</v>
      </c>
      <c r="T64" s="130">
        <f>IF(U64="","",Q$3)</f>
        <v>42153</v>
      </c>
      <c r="U64" s="132" t="str">
        <f>IF(AB64="","",IF(ISNUMBER(SEARCH(":",AB64)),MID(AB64,FIND(":",AB64)+2,FIND("(",AB64)-FIND(":",AB64)-3),LEFT(AB64,FIND("(",AB64)-2)))</f>
        <v>Sirpa Paatero</v>
      </c>
      <c r="V64" s="133" t="str">
        <f>IF(AB64="","",MID(AB64,FIND("(",AB64)+1,4))</f>
        <v>1964</v>
      </c>
      <c r="W64" s="134" t="str">
        <f>IF(ISNUMBER(SEARCH("*female*",AB64)),"female",IF(ISNUMBER(SEARCH("*male*",AB64)),"male",""))</f>
        <v>female</v>
      </c>
      <c r="X64" s="135" t="s">
        <v>342</v>
      </c>
      <c r="Y64" s="136" t="str">
        <f>IF(U64="","",(MID(U64,(SEARCH("^^",SUBSTITUTE(U64," ","^^",LEN(U64)-LEN(SUBSTITUTE(U64," ","")))))+1,99)&amp;"_"&amp;LEFT(U64,FIND(" ",U64)-1)&amp;"_"&amp;V64))</f>
        <v>Paatero_Sirpa_1964</v>
      </c>
      <c r="AA64" s="127"/>
      <c r="AB64" s="127" t="s">
        <v>902</v>
      </c>
      <c r="AC64" s="128"/>
      <c r="AD64" s="129"/>
      <c r="AE64" s="130"/>
      <c r="AF64" s="130"/>
      <c r="AG64" s="132"/>
      <c r="AH64" s="133"/>
      <c r="AI64" s="134"/>
      <c r="AJ64" s="135"/>
      <c r="AK64" s="136"/>
      <c r="AM64" s="127"/>
      <c r="AN64" s="127"/>
      <c r="AO64" s="128"/>
      <c r="AP64" s="129"/>
      <c r="AQ64" s="130"/>
      <c r="AR64" s="130"/>
      <c r="AS64" s="132"/>
      <c r="AT64" s="133"/>
      <c r="AU64" s="134"/>
      <c r="AV64" s="135"/>
      <c r="AW64" s="136"/>
      <c r="AX64" s="76"/>
      <c r="AY64" s="127"/>
      <c r="AZ64" s="127"/>
      <c r="BA64" s="128"/>
      <c r="BB64" s="129"/>
      <c r="BC64" s="130"/>
      <c r="BD64" s="130"/>
      <c r="BE64" s="132"/>
      <c r="BF64" s="133"/>
      <c r="BG64" s="134"/>
      <c r="BH64" s="135"/>
      <c r="BI64" s="136"/>
      <c r="BJ64" s="76"/>
      <c r="BK64" s="127"/>
      <c r="BL64" s="127"/>
      <c r="BM64" s="128"/>
      <c r="BN64" s="129"/>
      <c r="BO64" s="130"/>
      <c r="BP64" s="130"/>
      <c r="BQ64" s="132"/>
      <c r="BR64" s="133"/>
      <c r="BS64" s="134"/>
      <c r="BT64" s="135"/>
      <c r="BU64" s="136"/>
      <c r="BV64" s="76"/>
      <c r="BW64" s="127"/>
      <c r="BX64" s="127"/>
      <c r="BY64" s="128"/>
      <c r="BZ64" s="129"/>
      <c r="CA64" s="130"/>
      <c r="CB64" s="130"/>
      <c r="CC64" s="132"/>
      <c r="CD64" s="133"/>
      <c r="CE64" s="134"/>
      <c r="CF64" s="135"/>
      <c r="CG64" s="136"/>
      <c r="CH64" s="76"/>
      <c r="CI64" s="127"/>
      <c r="CJ64" s="127"/>
      <c r="CK64" s="128"/>
      <c r="CL64" s="129"/>
      <c r="CM64" s="130"/>
      <c r="CN64" s="130"/>
      <c r="CO64" s="132"/>
      <c r="CP64" s="133"/>
      <c r="CQ64" s="134"/>
      <c r="CR64" s="135"/>
      <c r="CS64" s="136"/>
      <c r="CT64" s="76"/>
      <c r="CU64" s="127"/>
      <c r="CV64" s="127"/>
      <c r="CW64" s="128"/>
      <c r="CX64" s="129"/>
      <c r="CY64" s="130"/>
      <c r="CZ64" s="130"/>
      <c r="DA64" s="132"/>
      <c r="DB64" s="133"/>
      <c r="DC64" s="134"/>
      <c r="DD64" s="135"/>
      <c r="DE64" s="136"/>
      <c r="DF64" s="76"/>
      <c r="DG64" s="127"/>
      <c r="DH64" s="127"/>
      <c r="DI64" s="128"/>
      <c r="DJ64" s="129"/>
      <c r="DK64" s="130"/>
      <c r="DL64" s="130"/>
      <c r="DM64" s="132"/>
      <c r="DN64" s="133"/>
      <c r="DO64" s="134"/>
      <c r="DP64" s="135"/>
      <c r="DQ64" s="136"/>
      <c r="DR64" s="76"/>
      <c r="DS64" s="127"/>
      <c r="DT64" s="127"/>
      <c r="DU64" s="128"/>
      <c r="DV64" s="129"/>
      <c r="DW64" s="130"/>
      <c r="DX64" s="130"/>
      <c r="DY64" s="132"/>
      <c r="DZ64" s="133"/>
      <c r="EA64" s="134"/>
      <c r="EB64" s="135"/>
      <c r="EC64" s="136"/>
      <c r="ED64" s="76"/>
      <c r="EE64" s="127"/>
      <c r="EF64" s="127"/>
      <c r="EG64" s="128"/>
      <c r="EH64" s="129"/>
      <c r="EI64" s="130"/>
      <c r="EJ64" s="130"/>
      <c r="EK64" s="132"/>
      <c r="EL64" s="133"/>
      <c r="EM64" s="134"/>
      <c r="EN64" s="135"/>
      <c r="EO64" s="136"/>
      <c r="EP64" s="76"/>
      <c r="EQ64" s="127"/>
      <c r="ER64" s="127"/>
      <c r="ES64" s="128"/>
      <c r="ET64" s="129"/>
      <c r="EU64" s="130"/>
      <c r="EV64" s="130"/>
      <c r="EW64" s="132"/>
      <c r="EX64" s="133"/>
      <c r="EY64" s="134"/>
      <c r="EZ64" s="135"/>
      <c r="FA64" s="136"/>
      <c r="FB64" s="76"/>
      <c r="FC64" s="127"/>
      <c r="FD64" s="127"/>
      <c r="FE64" s="128"/>
      <c r="FF64" s="129"/>
      <c r="FG64" s="130"/>
      <c r="FH64" s="130"/>
      <c r="FI64" s="132"/>
      <c r="FJ64" s="133"/>
      <c r="FK64" s="134"/>
      <c r="FL64" s="135"/>
      <c r="FM64" s="136"/>
      <c r="FN64" s="76"/>
      <c r="FO64" s="127"/>
      <c r="FP64" s="127"/>
      <c r="FQ64" s="128"/>
      <c r="FR64" s="129"/>
      <c r="FS64" s="130"/>
      <c r="FT64" s="130"/>
      <c r="FU64" s="132"/>
      <c r="FV64" s="133"/>
      <c r="FW64" s="134"/>
      <c r="FX64" s="135"/>
      <c r="FY64" s="136"/>
      <c r="FZ64" s="76"/>
      <c r="GA64" s="127"/>
      <c r="GB64" s="127"/>
      <c r="GC64" s="128"/>
      <c r="GD64" s="129"/>
      <c r="GE64" s="130"/>
      <c r="GF64" s="130"/>
      <c r="GG64" s="132"/>
      <c r="GH64" s="133"/>
      <c r="GI64" s="134"/>
      <c r="GJ64" s="135"/>
      <c r="GK64" s="136"/>
      <c r="GL64" s="76"/>
      <c r="GM64" s="127"/>
      <c r="GN64" s="127"/>
      <c r="GO64" s="128"/>
      <c r="GP64" s="129"/>
      <c r="GQ64" s="130"/>
      <c r="GR64" s="130"/>
      <c r="GS64" s="132"/>
      <c r="GT64" s="133"/>
      <c r="GU64" s="134"/>
      <c r="GV64" s="135"/>
      <c r="GW64" s="136"/>
      <c r="GX64" s="76"/>
      <c r="GY64" s="127"/>
      <c r="GZ64" s="127"/>
      <c r="HA64" s="128"/>
      <c r="HB64" s="129"/>
      <c r="HC64" s="130"/>
      <c r="HD64" s="130"/>
      <c r="HE64" s="132"/>
      <c r="HF64" s="133"/>
      <c r="HG64" s="134"/>
      <c r="HH64" s="135"/>
      <c r="HI64" s="136"/>
      <c r="HJ64" s="76"/>
      <c r="HK64" s="127"/>
      <c r="HL64" s="127"/>
      <c r="HM64" s="128"/>
      <c r="HN64" s="129"/>
      <c r="HO64" s="130"/>
      <c r="HP64" s="130"/>
      <c r="HQ64" s="132"/>
      <c r="HR64" s="133"/>
      <c r="HS64" s="134"/>
      <c r="HT64" s="135"/>
      <c r="HU64" s="136"/>
      <c r="HV64" s="76"/>
      <c r="HW64" s="127"/>
      <c r="HX64" s="127"/>
      <c r="HY64" s="128"/>
      <c r="HZ64" s="129"/>
      <c r="IA64" s="130"/>
      <c r="IB64" s="130"/>
      <c r="IC64" s="132"/>
      <c r="ID64" s="133"/>
      <c r="IE64" s="134"/>
      <c r="IF64" s="135"/>
      <c r="IG64" s="136"/>
      <c r="IH64" s="76"/>
      <c r="II64" s="127"/>
      <c r="IJ64" s="127"/>
      <c r="IK64" s="128"/>
      <c r="IL64" s="129"/>
      <c r="IM64" s="130"/>
      <c r="IN64" s="130"/>
      <c r="IO64" s="132"/>
      <c r="IP64" s="133"/>
      <c r="IQ64" s="134"/>
      <c r="IR64" s="135"/>
      <c r="IS64" s="136"/>
      <c r="IT64" s="76"/>
      <c r="IU64" s="127"/>
      <c r="IV64" s="127"/>
      <c r="IW64" s="128"/>
      <c r="IX64" s="129"/>
      <c r="IY64" s="130"/>
      <c r="IZ64" s="130"/>
      <c r="JA64" s="132"/>
      <c r="JB64" s="133"/>
      <c r="JC64" s="134"/>
      <c r="JD64" s="135"/>
      <c r="JE64" s="136"/>
      <c r="JF64" s="76"/>
      <c r="JG64" s="127"/>
      <c r="JH64" s="127"/>
      <c r="JI64" s="128"/>
      <c r="JJ64" s="129"/>
      <c r="JK64" s="130"/>
      <c r="JL64" s="130"/>
      <c r="JM64" s="132"/>
      <c r="JN64" s="133"/>
      <c r="JO64" s="134"/>
      <c r="JP64" s="135"/>
      <c r="JQ64" s="136"/>
      <c r="JR64" s="76"/>
      <c r="JS64" s="127"/>
      <c r="JT64" s="127"/>
      <c r="JU64" s="128"/>
      <c r="JV64" s="129"/>
      <c r="JW64" s="130"/>
      <c r="JX64" s="130"/>
      <c r="JY64" s="132"/>
      <c r="JZ64" s="133"/>
      <c r="KA64" s="134"/>
      <c r="KB64" s="135"/>
      <c r="KC64" s="136"/>
      <c r="KD64" s="76"/>
      <c r="KE64" s="127"/>
      <c r="KF64" s="127"/>
    </row>
    <row r="65" spans="1:292" ht="13.5" customHeight="1">
      <c r="A65" s="84"/>
      <c r="B65" s="127" t="s">
        <v>711</v>
      </c>
      <c r="C65" s="76" t="s">
        <v>648</v>
      </c>
      <c r="D65" s="219"/>
      <c r="E65" s="128"/>
      <c r="F65" s="129"/>
      <c r="G65" s="130"/>
      <c r="H65" s="130"/>
      <c r="I65" s="132"/>
      <c r="J65" s="133"/>
      <c r="K65" s="134"/>
      <c r="L65" s="135"/>
      <c r="M65" s="136"/>
      <c r="O65" s="127"/>
      <c r="P65" s="127"/>
      <c r="Q65" s="128"/>
      <c r="R65" s="129"/>
      <c r="S65" s="130"/>
      <c r="T65" s="130"/>
      <c r="U65" s="132"/>
      <c r="V65" s="133"/>
      <c r="W65" s="134"/>
      <c r="X65" s="135"/>
      <c r="Y65" s="136"/>
      <c r="AA65" s="127"/>
      <c r="AB65" s="127"/>
      <c r="AC65" s="128"/>
      <c r="AD65" s="129"/>
      <c r="AE65" s="130"/>
      <c r="AF65" s="130"/>
      <c r="AG65" s="132"/>
      <c r="AH65" s="133"/>
      <c r="AI65" s="134"/>
      <c r="AJ65" s="135"/>
      <c r="AK65" s="136"/>
      <c r="AM65" s="127"/>
      <c r="AN65" s="127"/>
      <c r="AO65" s="128"/>
      <c r="AP65" s="129"/>
      <c r="AQ65" s="130"/>
      <c r="AR65" s="130"/>
      <c r="AS65" s="132"/>
      <c r="AT65" s="133"/>
      <c r="AU65" s="134"/>
      <c r="AV65" s="135"/>
      <c r="AW65" s="136"/>
      <c r="AX65" s="76"/>
      <c r="AY65" s="127"/>
      <c r="AZ65" s="127"/>
      <c r="BA65" s="128"/>
      <c r="BB65" s="129"/>
      <c r="BC65" s="130"/>
      <c r="BD65" s="130"/>
      <c r="BE65" s="132"/>
      <c r="BF65" s="133"/>
      <c r="BG65" s="134"/>
      <c r="BH65" s="135"/>
      <c r="BI65" s="136"/>
      <c r="BJ65" s="76"/>
      <c r="BK65" s="127"/>
      <c r="BL65" s="127"/>
      <c r="BM65" s="128"/>
      <c r="BN65" s="129"/>
      <c r="BO65" s="130"/>
      <c r="BP65" s="130"/>
      <c r="BQ65" s="132"/>
      <c r="BR65" s="133"/>
      <c r="BS65" s="134"/>
      <c r="BT65" s="135"/>
      <c r="BU65" s="136"/>
      <c r="BV65" s="76"/>
      <c r="BW65" s="127"/>
      <c r="BX65" s="127"/>
      <c r="BY65" s="128"/>
      <c r="BZ65" s="129"/>
      <c r="CA65" s="130"/>
      <c r="CB65" s="130"/>
      <c r="CC65" s="132"/>
      <c r="CD65" s="133"/>
      <c r="CE65" s="134"/>
      <c r="CF65" s="135"/>
      <c r="CG65" s="136"/>
      <c r="CH65" s="76"/>
      <c r="CI65" s="127"/>
      <c r="CJ65" s="127"/>
      <c r="CK65" s="128"/>
      <c r="CL65" s="129"/>
      <c r="CM65" s="130"/>
      <c r="CN65" s="130"/>
      <c r="CO65" s="132"/>
      <c r="CP65" s="133"/>
      <c r="CQ65" s="134"/>
      <c r="CR65" s="135"/>
      <c r="CS65" s="136"/>
      <c r="CT65" s="76"/>
      <c r="CU65" s="127"/>
      <c r="CV65" s="127"/>
      <c r="CW65" s="128"/>
      <c r="CX65" s="129"/>
      <c r="CY65" s="130"/>
      <c r="CZ65" s="130"/>
      <c r="DA65" s="132"/>
      <c r="DB65" s="133"/>
      <c r="DC65" s="134"/>
      <c r="DD65" s="135"/>
      <c r="DE65" s="136"/>
      <c r="DF65" s="76"/>
      <c r="DG65" s="127"/>
      <c r="DH65" s="127"/>
      <c r="DI65" s="128"/>
      <c r="DJ65" s="129"/>
      <c r="DK65" s="130"/>
      <c r="DL65" s="130"/>
      <c r="DM65" s="132"/>
      <c r="DN65" s="133"/>
      <c r="DO65" s="134"/>
      <c r="DP65" s="135"/>
      <c r="DQ65" s="136"/>
      <c r="DR65" s="76"/>
      <c r="DS65" s="127"/>
      <c r="DT65" s="127"/>
      <c r="DU65" s="128"/>
      <c r="DV65" s="129"/>
      <c r="DW65" s="130"/>
      <c r="DX65" s="130"/>
      <c r="DY65" s="132"/>
      <c r="DZ65" s="133"/>
      <c r="EA65" s="134"/>
      <c r="EB65" s="135"/>
      <c r="EC65" s="136"/>
      <c r="ED65" s="76"/>
      <c r="EE65" s="127"/>
      <c r="EF65" s="127"/>
      <c r="EG65" s="128"/>
      <c r="EH65" s="129"/>
      <c r="EI65" s="130"/>
      <c r="EJ65" s="130"/>
      <c r="EK65" s="132"/>
      <c r="EL65" s="133"/>
      <c r="EM65" s="134"/>
      <c r="EN65" s="135"/>
      <c r="EO65" s="136"/>
      <c r="EP65" s="76"/>
      <c r="EQ65" s="127"/>
      <c r="ER65" s="127"/>
      <c r="ES65" s="128"/>
      <c r="ET65" s="129"/>
      <c r="EU65" s="130"/>
      <c r="EV65" s="130"/>
      <c r="EW65" s="132"/>
      <c r="EX65" s="133"/>
      <c r="EY65" s="134"/>
      <c r="EZ65" s="135"/>
      <c r="FA65" s="136"/>
      <c r="FB65" s="76"/>
      <c r="FC65" s="127"/>
      <c r="FD65" s="127"/>
      <c r="FE65" s="128"/>
      <c r="FF65" s="129"/>
      <c r="FG65" s="130"/>
      <c r="FH65" s="130"/>
      <c r="FI65" s="132"/>
      <c r="FJ65" s="133"/>
      <c r="FK65" s="134"/>
      <c r="FL65" s="135"/>
      <c r="FM65" s="136"/>
      <c r="FN65" s="76"/>
      <c r="FO65" s="127"/>
      <c r="FP65" s="127"/>
      <c r="FQ65" s="128"/>
      <c r="FR65" s="129"/>
      <c r="FS65" s="130"/>
      <c r="FT65" s="130"/>
      <c r="FU65" s="132"/>
      <c r="FV65" s="133"/>
      <c r="FW65" s="134"/>
      <c r="FX65" s="135"/>
      <c r="FY65" s="136"/>
      <c r="FZ65" s="76"/>
      <c r="GA65" s="127"/>
      <c r="GB65" s="127"/>
      <c r="GC65" s="128"/>
      <c r="GD65" s="129"/>
      <c r="GE65" s="130"/>
      <c r="GF65" s="130"/>
      <c r="GG65" s="132"/>
      <c r="GH65" s="133"/>
      <c r="GI65" s="134"/>
      <c r="GJ65" s="135"/>
      <c r="GK65" s="136"/>
      <c r="GL65" s="76"/>
      <c r="GM65" s="127"/>
      <c r="GN65" s="127"/>
      <c r="GO65" s="128"/>
      <c r="GP65" s="129"/>
      <c r="GQ65" s="130"/>
      <c r="GR65" s="130"/>
      <c r="GS65" s="132"/>
      <c r="GT65" s="133"/>
      <c r="GU65" s="134"/>
      <c r="GV65" s="135"/>
      <c r="GW65" s="136"/>
      <c r="GX65" s="76"/>
      <c r="GY65" s="127"/>
      <c r="GZ65" s="127"/>
      <c r="HA65" s="128"/>
      <c r="HB65" s="129"/>
      <c r="HC65" s="130"/>
      <c r="HD65" s="130"/>
      <c r="HE65" s="132"/>
      <c r="HF65" s="133"/>
      <c r="HG65" s="134"/>
      <c r="HH65" s="135"/>
      <c r="HI65" s="136"/>
      <c r="HJ65" s="76"/>
      <c r="HK65" s="127"/>
      <c r="HL65" s="127"/>
      <c r="HM65" s="128"/>
      <c r="HN65" s="129"/>
      <c r="HO65" s="130"/>
      <c r="HP65" s="130"/>
      <c r="HQ65" s="132"/>
      <c r="HR65" s="133"/>
      <c r="HS65" s="134"/>
      <c r="HT65" s="135"/>
      <c r="HU65" s="136"/>
      <c r="HV65" s="76"/>
      <c r="HW65" s="127"/>
      <c r="HX65" s="127"/>
      <c r="HY65" s="128"/>
      <c r="HZ65" s="129"/>
      <c r="IA65" s="130"/>
      <c r="IB65" s="130"/>
      <c r="IC65" s="132"/>
      <c r="ID65" s="133"/>
      <c r="IE65" s="134"/>
      <c r="IF65" s="135"/>
      <c r="IG65" s="136"/>
      <c r="IH65" s="76"/>
      <c r="II65" s="127"/>
      <c r="IJ65" s="127"/>
      <c r="IK65" s="128"/>
      <c r="IL65" s="129"/>
      <c r="IM65" s="130"/>
      <c r="IN65" s="130"/>
      <c r="IO65" s="132"/>
      <c r="IP65" s="133"/>
      <c r="IQ65" s="134"/>
      <c r="IR65" s="135"/>
      <c r="IS65" s="136"/>
      <c r="IT65" s="76"/>
      <c r="IU65" s="127"/>
      <c r="IV65" s="127"/>
      <c r="IW65" s="128"/>
      <c r="IX65" s="129"/>
      <c r="IY65" s="130"/>
      <c r="IZ65" s="130"/>
      <c r="JA65" s="132"/>
      <c r="JB65" s="133"/>
      <c r="JC65" s="134"/>
      <c r="JD65" s="135"/>
      <c r="JE65" s="136"/>
      <c r="JF65" s="76"/>
      <c r="JG65" s="127"/>
      <c r="JH65" s="127"/>
      <c r="JI65" s="128"/>
      <c r="JJ65" s="129"/>
      <c r="JK65" s="130"/>
      <c r="JL65" s="130"/>
      <c r="JM65" s="132"/>
      <c r="JN65" s="133"/>
      <c r="JO65" s="134"/>
      <c r="JP65" s="135"/>
      <c r="JQ65" s="136"/>
      <c r="JR65" s="76"/>
      <c r="JS65" s="127"/>
      <c r="JT65" s="127"/>
      <c r="JU65" s="128"/>
      <c r="JV65" s="129"/>
      <c r="JW65" s="130"/>
      <c r="JX65" s="130"/>
      <c r="JY65" s="132"/>
      <c r="JZ65" s="133"/>
      <c r="KA65" s="134"/>
      <c r="KB65" s="135"/>
      <c r="KC65" s="136"/>
      <c r="KD65" s="76"/>
      <c r="KE65" s="127"/>
      <c r="KF65" s="127"/>
    </row>
    <row r="66" spans="1:292" ht="13.5" customHeight="1">
      <c r="A66" s="84"/>
      <c r="B66" s="127" t="s">
        <v>662</v>
      </c>
      <c r="C66" s="76" t="s">
        <v>663</v>
      </c>
      <c r="D66" s="219" t="s">
        <v>719</v>
      </c>
      <c r="E66" s="128">
        <f>IF(I66="","",E$3)</f>
        <v>41814</v>
      </c>
      <c r="F66" s="129" t="str">
        <f>IF(I66="","",E$1)</f>
        <v>Katainen I</v>
      </c>
      <c r="G66" s="130">
        <f>IF(I66="","",E$2)</f>
        <v>40716</v>
      </c>
      <c r="H66" s="130">
        <f>IF(I66="","",E$3)</f>
        <v>41814</v>
      </c>
      <c r="I66" s="132" t="str">
        <f>IF(P66="","",IF(ISNUMBER(SEARCH(":",P66)),MID(P66,FIND(":",P66)+2,FIND("(",P66)-FIND(":",P66)-3),LEFT(P66,FIND("(",P66)-2)))</f>
        <v>Anna-Maja Henriksson</v>
      </c>
      <c r="J66" s="133" t="str">
        <f>IF(P66="","",MID(P66,FIND("(",P66)+1,4))</f>
        <v>1964</v>
      </c>
      <c r="K66" s="134" t="str">
        <f>IF(ISNUMBER(SEARCH("*female*",P66)),"female",IF(ISNUMBER(SEARCH("*male*",P66)),"male",""))</f>
        <v>female</v>
      </c>
      <c r="L66" s="135" t="str">
        <f>IF(P66="","",IF(ISERROR(MID(P66,FIND("male,",P66)+6,(FIND(")",P66)-(FIND("male,",P66)+6))))=TRUE,"missing/error",MID(P66,FIND("male,",P66)+6,(FIND(")",P66)-(FIND("male,",P66)+6)))))</f>
        <v>fi_sfp01</v>
      </c>
      <c r="M66" s="136" t="str">
        <f>IF(I66="","",(MID(I66,(SEARCH("^^",SUBSTITUTE(I66," ","^^",LEN(I66)-LEN(SUBSTITUTE(I66," ","")))))+1,99)&amp;"_"&amp;LEFT(I66,FIND(" ",I66)-1)&amp;"_"&amp;J66))</f>
        <v>Henriksson_Anna-Maja_1964</v>
      </c>
      <c r="O66" s="127"/>
      <c r="P66" s="219" t="s">
        <v>745</v>
      </c>
      <c r="Q66" s="128">
        <f>IF(U66="","",Q$3)</f>
        <v>42153</v>
      </c>
      <c r="R66" s="129" t="str">
        <f>IF(U66="","",Q$1)</f>
        <v>Stubb I</v>
      </c>
      <c r="S66" s="130">
        <f>IF(U66="","",Q$2)</f>
        <v>41814</v>
      </c>
      <c r="T66" s="130">
        <f>IF(U66="","",Q$3)</f>
        <v>42153</v>
      </c>
      <c r="U66" s="132" t="str">
        <f>IF(AB66="","",IF(ISNUMBER(SEARCH(":",AB66)),MID(AB66,FIND(":",AB66)+2,FIND("(",AB66)-FIND(":",AB66)-3),LEFT(AB66,FIND("(",AB66)-2)))</f>
        <v>Anna-Maja Henriksson</v>
      </c>
      <c r="V66" s="133" t="str">
        <f>IF(AB66="","",MID(AB66,FIND("(",AB66)+1,4))</f>
        <v>1964</v>
      </c>
      <c r="W66" s="134" t="str">
        <f>IF(ISNUMBER(SEARCH("*female*",AB66)),"female",IF(ISNUMBER(SEARCH("*male*",AB66)),"male",""))</f>
        <v>female</v>
      </c>
      <c r="X66" s="135" t="s">
        <v>295</v>
      </c>
      <c r="Y66" s="136" t="str">
        <f>IF(U66="","",(MID(U66,(SEARCH("^^",SUBSTITUTE(U66," ","^^",LEN(U66)-LEN(SUBSTITUTE(U66," ","")))))+1,99)&amp;"_"&amp;LEFT(U66,FIND(" ",U66)-1)&amp;"_"&amp;V66))</f>
        <v>Henriksson_Anna-Maja_1964</v>
      </c>
      <c r="AA66" s="127"/>
      <c r="AB66" s="127" t="s">
        <v>879</v>
      </c>
      <c r="AC66" s="128" t="str">
        <f>IF(AG66="","",AC$3)</f>
        <v/>
      </c>
      <c r="AD66" s="129" t="str">
        <f>IF(AG66="","",AC$1)</f>
        <v/>
      </c>
      <c r="AE66" s="130" t="str">
        <f>IF(AG66="","",AC$2)</f>
        <v/>
      </c>
      <c r="AF66" s="130" t="str">
        <f>IF(AG66="","",AC$3)</f>
        <v/>
      </c>
      <c r="AG66" s="132" t="str">
        <f>IF(AN66="","",IF(ISNUMBER(SEARCH(":",AN66)),MID(AN66,FIND(":",AN66)+2,FIND("(",AN66)-FIND(":",AN66)-3),LEFT(AN66,FIND("(",AN66)-2)))</f>
        <v/>
      </c>
      <c r="AH66" s="133" t="str">
        <f>IF(AN66="","",MID(AN66,FIND("(",AN66)+1,4))</f>
        <v/>
      </c>
      <c r="AI66" s="134" t="str">
        <f>IF(ISNUMBER(SEARCH("*female*",AN66)),"female",IF(ISNUMBER(SEARCH("*male*",AN66)),"male",""))</f>
        <v/>
      </c>
      <c r="AJ66" s="135" t="str">
        <f>IF(AN66="","",IF(ISERROR(MID(AN66,FIND("male,",AN66)+6,(FIND(")",AN66)-(FIND("male,",AN66)+6))))=TRUE,"missing/error",MID(AN66,FIND("male,",AN66)+6,(FIND(")",AN66)-(FIND("male,",AN66)+6)))))</f>
        <v/>
      </c>
      <c r="AK66" s="136" t="str">
        <f>IF(AG66="","",(MID(AG66,(SEARCH("^^",SUBSTITUTE(AG66," ","^^",LEN(AG66)-LEN(SUBSTITUTE(AG66," ","")))))+1,99)&amp;"_"&amp;LEFT(AG66,FIND(" ",AG66)-1)&amp;"_"&amp;AH66))</f>
        <v/>
      </c>
      <c r="AM66" s="127"/>
      <c r="AN66" s="127"/>
      <c r="AO66" s="128">
        <f>IF(AS66="","",AO$3)</f>
        <v>43809</v>
      </c>
      <c r="AP66" s="129" t="str">
        <f>IF(AS66="","",AO$1)</f>
        <v>Rinne I</v>
      </c>
      <c r="AQ66" s="130">
        <f>IF(AS66="","",AO$2)</f>
        <v>43622</v>
      </c>
      <c r="AR66" s="130">
        <f>IF(AS66="","",AO$3)</f>
        <v>43809</v>
      </c>
      <c r="AS66" s="132" t="str">
        <f>IF(AZ66="","",IF(ISNUMBER(SEARCH(":",AZ66)),MID(AZ66,FIND(":",AZ66)+2,FIND("(",AZ66)-FIND(":",AZ66)-3),LEFT(AZ66,FIND("(",AZ66)-2)))</f>
        <v>Anna-Maja Henriksson</v>
      </c>
      <c r="AT66" s="133" t="str">
        <f>IF(AZ66="","",MID(AZ66,FIND("(",AZ66)+1,4))</f>
        <v>1964</v>
      </c>
      <c r="AU66" s="134" t="str">
        <f>IF(ISNUMBER(SEARCH("*female*",AZ66)),"female",IF(ISNUMBER(SEARCH("*male*",AZ66)),"male",""))</f>
        <v>female</v>
      </c>
      <c r="AV66" s="135" t="str">
        <f>IF(AZ66="","",IF(ISERROR(MID(AZ66,FIND("male,",AZ66)+6,(FIND(")",AZ66)-(FIND("male,",AZ66)+6))))=TRUE,"missing/error",MID(AZ66,FIND("male,",AZ66)+6,(FIND(")",AZ66)-(FIND("male,",AZ66)+6)))))</f>
        <v>fi_sfp01</v>
      </c>
      <c r="AW66" s="136" t="str">
        <f>IF(AS66="","",(MID(AS66,(SEARCH("^^",SUBSTITUTE(AS66," ","^^",LEN(AS66)-LEN(SUBSTITUTE(AS66," ","")))))+1,99)&amp;"_"&amp;LEFT(AS66,FIND(" ",AS66)-1)&amp;"_"&amp;AT66))</f>
        <v>Henriksson_Anna-Maja_1964</v>
      </c>
      <c r="AX66" s="76"/>
      <c r="AY66" s="127"/>
      <c r="AZ66" s="127" t="s">
        <v>745</v>
      </c>
      <c r="BA66" s="128">
        <f>IF(BE66="","",BA$3)</f>
        <v>43830</v>
      </c>
      <c r="BB66" s="129" t="str">
        <f>IF(BE66="","",BA$1)</f>
        <v>Marin I</v>
      </c>
      <c r="BC66" s="130">
        <f>IF(BE66="","",BA$2)</f>
        <v>43809</v>
      </c>
      <c r="BD66" s="130">
        <f>IF(BE66="","",BA$3)</f>
        <v>43830</v>
      </c>
      <c r="BE66" s="132" t="str">
        <f>IF(BL66="","",IF(ISNUMBER(SEARCH(":",BL66)),MID(BL66,FIND(":",BL66)+2,FIND("(",BL66)-FIND(":",BL66)-3),LEFT(BL66,FIND("(",BL66)-2)))</f>
        <v>Anna-Maja Henriksson</v>
      </c>
      <c r="BF66" s="133" t="str">
        <f>IF(BL66="","",MID(BL66,FIND("(",BL66)+1,4))</f>
        <v>1964</v>
      </c>
      <c r="BG66" s="134" t="str">
        <f>IF(ISNUMBER(SEARCH("*female*",BL66)),"female",IF(ISNUMBER(SEARCH("*male*",BL66)),"male",""))</f>
        <v>female</v>
      </c>
      <c r="BH66" s="135" t="str">
        <f>IF(BL66="","",IF(ISERROR(MID(BL66,FIND("male,",BL66)+6,(FIND(")",BL66)-(FIND("male,",BL66)+6))))=TRUE,"missing/error",MID(BL66,FIND("male,",BL66)+6,(FIND(")",BL66)-(FIND("male,",BL66)+6)))))</f>
        <v>fi_sfp01</v>
      </c>
      <c r="BI66" s="136" t="str">
        <f>IF(BE66="","",(MID(BE66,(SEARCH("^^",SUBSTITUTE(BE66," ","^^",LEN(BE66)-LEN(SUBSTITUTE(BE66," ","")))))+1,99)&amp;"_"&amp;LEFT(BE66,FIND(" ",BE66)-1)&amp;"_"&amp;BF66))</f>
        <v>Henriksson_Anna-Maja_1964</v>
      </c>
      <c r="BJ66" s="76"/>
      <c r="BK66" s="127"/>
      <c r="BL66" s="127" t="s">
        <v>745</v>
      </c>
      <c r="BM66" s="128" t="str">
        <f>IF(BQ66="","",BM$3)</f>
        <v/>
      </c>
      <c r="BN66" s="129" t="str">
        <f>IF(BQ66="","",BM$1)</f>
        <v/>
      </c>
      <c r="BO66" s="130" t="str">
        <f>IF(BQ66="","",BM$2)</f>
        <v/>
      </c>
      <c r="BP66" s="130" t="str">
        <f>IF(BQ66="","",BM$3)</f>
        <v/>
      </c>
      <c r="BQ66" s="132" t="str">
        <f>IF(BX66="","",IF(ISNUMBER(SEARCH(":",BX66)),MID(BX66,FIND(":",BX66)+2,FIND("(",BX66)-FIND(":",BX66)-3),LEFT(BX66,FIND("(",BX66)-2)))</f>
        <v/>
      </c>
      <c r="BR66" s="133" t="str">
        <f>IF(BX66="","",MID(BX66,FIND("(",BX66)+1,4))</f>
        <v/>
      </c>
      <c r="BS66" s="134" t="str">
        <f>IF(ISNUMBER(SEARCH("*female*",BX66)),"female",IF(ISNUMBER(SEARCH("*male*",BX66)),"male",""))</f>
        <v/>
      </c>
      <c r="BT66" s="135" t="str">
        <f>IF(BX66="","",IF(ISERROR(MID(BX66,FIND("male,",BX66)+6,(FIND(")",BX66)-(FIND("male,",BX66)+6))))=TRUE,"missing/error",MID(BX66,FIND("male,",BX66)+6,(FIND(")",BX66)-(FIND("male,",BX66)+6)))))</f>
        <v/>
      </c>
      <c r="BU66" s="136" t="str">
        <f>IF(BQ66="","",(MID(BQ66,(SEARCH("^^",SUBSTITUTE(BQ66," ","^^",LEN(BQ66)-LEN(SUBSTITUTE(BQ66," ","")))))+1,99)&amp;"_"&amp;LEFT(BQ66,FIND(" ",BQ66)-1)&amp;"_"&amp;BR66))</f>
        <v/>
      </c>
      <c r="BV66" s="76"/>
      <c r="BW66" s="127"/>
      <c r="BX66" s="127"/>
      <c r="BY66" s="128" t="str">
        <f>IF(CC66="","",BY$3)</f>
        <v/>
      </c>
      <c r="BZ66" s="129" t="str">
        <f>IF(CC66="","",BY$1)</f>
        <v/>
      </c>
      <c r="CA66" s="130" t="str">
        <f>IF(CC66="","",BY$2)</f>
        <v/>
      </c>
      <c r="CB66" s="130" t="str">
        <f>IF(CC66="","",BY$3)</f>
        <v/>
      </c>
      <c r="CC66" s="132" t="str">
        <f>IF(CJ66="","",IF(ISNUMBER(SEARCH(":",CJ66)),MID(CJ66,FIND(":",CJ66)+2,FIND("(",CJ66)-FIND(":",CJ66)-3),LEFT(CJ66,FIND("(",CJ66)-2)))</f>
        <v/>
      </c>
      <c r="CD66" s="133" t="str">
        <f>IF(CJ66="","",MID(CJ66,FIND("(",CJ66)+1,4))</f>
        <v/>
      </c>
      <c r="CE66" s="134" t="str">
        <f>IF(ISNUMBER(SEARCH("*female*",CJ66)),"female",IF(ISNUMBER(SEARCH("*male*",CJ66)),"male",""))</f>
        <v/>
      </c>
      <c r="CF66" s="135" t="str">
        <f>IF(CJ66="","",IF(ISERROR(MID(CJ66,FIND("male,",CJ66)+6,(FIND(")",CJ66)-(FIND("male,",CJ66)+6))))=TRUE,"missing/error",MID(CJ66,FIND("male,",CJ66)+6,(FIND(")",CJ66)-(FIND("male,",CJ66)+6)))))</f>
        <v/>
      </c>
      <c r="CG66" s="136" t="str">
        <f>IF(CC66="","",(MID(CC66,(SEARCH("^^",SUBSTITUTE(CC66," ","^^",LEN(CC66)-LEN(SUBSTITUTE(CC66," ","")))))+1,99)&amp;"_"&amp;LEFT(CC66,FIND(" ",CC66)-1)&amp;"_"&amp;CD66))</f>
        <v/>
      </c>
      <c r="CH66" s="76"/>
      <c r="CI66" s="127"/>
      <c r="CJ66" s="127"/>
      <c r="CK66" s="128" t="str">
        <f>IF(CO66="","",CK$3)</f>
        <v/>
      </c>
      <c r="CL66" s="129" t="str">
        <f>IF(CO66="","",CK$1)</f>
        <v/>
      </c>
      <c r="CM66" s="130" t="str">
        <f>IF(CO66="","",CK$2)</f>
        <v/>
      </c>
      <c r="CN66" s="130" t="str">
        <f>IF(CO66="","",CK$3)</f>
        <v/>
      </c>
      <c r="CO66" s="132" t="str">
        <f>IF(CV66="","",IF(ISNUMBER(SEARCH(":",CV66)),MID(CV66,FIND(":",CV66)+2,FIND("(",CV66)-FIND(":",CV66)-3),LEFT(CV66,FIND("(",CV66)-2)))</f>
        <v/>
      </c>
      <c r="CP66" s="133" t="str">
        <f>IF(CV66="","",MID(CV66,FIND("(",CV66)+1,4))</f>
        <v/>
      </c>
      <c r="CQ66" s="134" t="str">
        <f>IF(ISNUMBER(SEARCH("*female*",CV66)),"female",IF(ISNUMBER(SEARCH("*male*",CV66)),"male",""))</f>
        <v/>
      </c>
      <c r="CR66" s="135" t="str">
        <f>IF(CV66="","",IF(ISERROR(MID(CV66,FIND("male,",CV66)+6,(FIND(")",CV66)-(FIND("male,",CV66)+6))))=TRUE,"missing/error",MID(CV66,FIND("male,",CV66)+6,(FIND(")",CV66)-(FIND("male,",CV66)+6)))))</f>
        <v/>
      </c>
      <c r="CS66" s="136" t="str">
        <f>IF(CO66="","",(MID(CO66,(SEARCH("^^",SUBSTITUTE(CO66," ","^^",LEN(CO66)-LEN(SUBSTITUTE(CO66," ","")))))+1,99)&amp;"_"&amp;LEFT(CO66,FIND(" ",CO66)-1)&amp;"_"&amp;CP66))</f>
        <v/>
      </c>
      <c r="CT66" s="76"/>
      <c r="CU66" s="127"/>
      <c r="CV66" s="127"/>
      <c r="CW66" s="128" t="str">
        <f>IF(DA66="","",CW$3)</f>
        <v/>
      </c>
      <c r="CX66" s="129" t="str">
        <f>IF(DA66="","",CW$1)</f>
        <v/>
      </c>
      <c r="CY66" s="130" t="str">
        <f>IF(DA66="","",CW$2)</f>
        <v/>
      </c>
      <c r="CZ66" s="130" t="str">
        <f>IF(DA66="","",CW$3)</f>
        <v/>
      </c>
      <c r="DA66" s="132" t="str">
        <f>IF(DH66="","",IF(ISNUMBER(SEARCH(":",DH66)),MID(DH66,FIND(":",DH66)+2,FIND("(",DH66)-FIND(":",DH66)-3),LEFT(DH66,FIND("(",DH66)-2)))</f>
        <v/>
      </c>
      <c r="DB66" s="133" t="str">
        <f>IF(DH66="","",MID(DH66,FIND("(",DH66)+1,4))</f>
        <v/>
      </c>
      <c r="DC66" s="134" t="str">
        <f>IF(ISNUMBER(SEARCH("*female*",DH66)),"female",IF(ISNUMBER(SEARCH("*male*",DH66)),"male",""))</f>
        <v/>
      </c>
      <c r="DD66" s="135" t="str">
        <f>IF(DH66="","",IF(ISERROR(MID(DH66,FIND("male,",DH66)+6,(FIND(")",DH66)-(FIND("male,",DH66)+6))))=TRUE,"missing/error",MID(DH66,FIND("male,",DH66)+6,(FIND(")",DH66)-(FIND("male,",DH66)+6)))))</f>
        <v/>
      </c>
      <c r="DE66" s="136" t="str">
        <f>IF(DA66="","",(MID(DA66,(SEARCH("^^",SUBSTITUTE(DA66," ","^^",LEN(DA66)-LEN(SUBSTITUTE(DA66," ","")))))+1,99)&amp;"_"&amp;LEFT(DA66,FIND(" ",DA66)-1)&amp;"_"&amp;DB66))</f>
        <v/>
      </c>
      <c r="DF66" s="76"/>
      <c r="DG66" s="127"/>
      <c r="DH66" s="127"/>
      <c r="DI66" s="128" t="str">
        <f>IF(DM66="","",DI$3)</f>
        <v/>
      </c>
      <c r="DJ66" s="129" t="str">
        <f>IF(DM66="","",DI$1)</f>
        <v/>
      </c>
      <c r="DK66" s="130" t="str">
        <f>IF(DM66="","",DI$2)</f>
        <v/>
      </c>
      <c r="DL66" s="130" t="str">
        <f>IF(DM66="","",DI$3)</f>
        <v/>
      </c>
      <c r="DM66" s="132" t="str">
        <f>IF(DT66="","",IF(ISNUMBER(SEARCH(":",DT66)),MID(DT66,FIND(":",DT66)+2,FIND("(",DT66)-FIND(":",DT66)-3),LEFT(DT66,FIND("(",DT66)-2)))</f>
        <v/>
      </c>
      <c r="DN66" s="133" t="str">
        <f>IF(DT66="","",MID(DT66,FIND("(",DT66)+1,4))</f>
        <v/>
      </c>
      <c r="DO66" s="134" t="str">
        <f>IF(ISNUMBER(SEARCH("*female*",DT66)),"female",IF(ISNUMBER(SEARCH("*male*",DT66)),"male",""))</f>
        <v/>
      </c>
      <c r="DP66" s="135" t="str">
        <f>IF(DT66="","",IF(ISERROR(MID(DT66,FIND("male,",DT66)+6,(FIND(")",DT66)-(FIND("male,",DT66)+6))))=TRUE,"missing/error",MID(DT66,FIND("male,",DT66)+6,(FIND(")",DT66)-(FIND("male,",DT66)+6)))))</f>
        <v/>
      </c>
      <c r="DQ66" s="136" t="str">
        <f>IF(DM66="","",(MID(DM66,(SEARCH("^^",SUBSTITUTE(DM66," ","^^",LEN(DM66)-LEN(SUBSTITUTE(DM66," ","")))))+1,99)&amp;"_"&amp;LEFT(DM66,FIND(" ",DM66)-1)&amp;"_"&amp;DN66))</f>
        <v/>
      </c>
      <c r="DR66" s="76"/>
      <c r="DS66" s="127"/>
      <c r="DT66" s="127"/>
      <c r="DU66" s="128" t="str">
        <f>IF(DY66="","",DU$3)</f>
        <v/>
      </c>
      <c r="DV66" s="129" t="str">
        <f>IF(DY66="","",DU$1)</f>
        <v/>
      </c>
      <c r="DW66" s="130" t="str">
        <f>IF(DY66="","",DU$2)</f>
        <v/>
      </c>
      <c r="DX66" s="130" t="str">
        <f>IF(DY66="","",DU$3)</f>
        <v/>
      </c>
      <c r="DY66" s="132" t="str">
        <f>IF(EF66="","",IF(ISNUMBER(SEARCH(":",EF66)),MID(EF66,FIND(":",EF66)+2,FIND("(",EF66)-FIND(":",EF66)-3),LEFT(EF66,FIND("(",EF66)-2)))</f>
        <v/>
      </c>
      <c r="DZ66" s="133" t="str">
        <f>IF(EF66="","",MID(EF66,FIND("(",EF66)+1,4))</f>
        <v/>
      </c>
      <c r="EA66" s="134" t="str">
        <f>IF(ISNUMBER(SEARCH("*female*",EF66)),"female",IF(ISNUMBER(SEARCH("*male*",EF66)),"male",""))</f>
        <v/>
      </c>
      <c r="EB66" s="135" t="str">
        <f>IF(EF66="","",IF(ISERROR(MID(EF66,FIND("male,",EF66)+6,(FIND(")",EF66)-(FIND("male,",EF66)+6))))=TRUE,"missing/error",MID(EF66,FIND("male,",EF66)+6,(FIND(")",EF66)-(FIND("male,",EF66)+6)))))</f>
        <v/>
      </c>
      <c r="EC66" s="136" t="str">
        <f>IF(DY66="","",(MID(DY66,(SEARCH("^^",SUBSTITUTE(DY66," ","^^",LEN(DY66)-LEN(SUBSTITUTE(DY66," ","")))))+1,99)&amp;"_"&amp;LEFT(DY66,FIND(" ",DY66)-1)&amp;"_"&amp;DZ66))</f>
        <v/>
      </c>
      <c r="ED66" s="76"/>
      <c r="EE66" s="127"/>
      <c r="EF66" s="127"/>
      <c r="EG66" s="128" t="str">
        <f>IF(EK66="","",EG$3)</f>
        <v/>
      </c>
      <c r="EH66" s="129" t="str">
        <f>IF(EK66="","",EG$1)</f>
        <v/>
      </c>
      <c r="EI66" s="130" t="str">
        <f>IF(EK66="","",EG$2)</f>
        <v/>
      </c>
      <c r="EJ66" s="130" t="str">
        <f>IF(EK66="","",EG$3)</f>
        <v/>
      </c>
      <c r="EK66" s="132" t="str">
        <f>IF(ER66="","",IF(ISNUMBER(SEARCH(":",ER66)),MID(ER66,FIND(":",ER66)+2,FIND("(",ER66)-FIND(":",ER66)-3),LEFT(ER66,FIND("(",ER66)-2)))</f>
        <v/>
      </c>
      <c r="EL66" s="133" t="str">
        <f>IF(ER66="","",MID(ER66,FIND("(",ER66)+1,4))</f>
        <v/>
      </c>
      <c r="EM66" s="134" t="str">
        <f>IF(ISNUMBER(SEARCH("*female*",ER66)),"female",IF(ISNUMBER(SEARCH("*male*",ER66)),"male",""))</f>
        <v/>
      </c>
      <c r="EN66" s="135" t="str">
        <f>IF(ER66="","",IF(ISERROR(MID(ER66,FIND("male,",ER66)+6,(FIND(")",ER66)-(FIND("male,",ER66)+6))))=TRUE,"missing/error",MID(ER66,FIND("male,",ER66)+6,(FIND(")",ER66)-(FIND("male,",ER66)+6)))))</f>
        <v/>
      </c>
      <c r="EO66" s="136" t="str">
        <f>IF(EK66="","",(MID(EK66,(SEARCH("^^",SUBSTITUTE(EK66," ","^^",LEN(EK66)-LEN(SUBSTITUTE(EK66," ","")))))+1,99)&amp;"_"&amp;LEFT(EK66,FIND(" ",EK66)-1)&amp;"_"&amp;EL66))</f>
        <v/>
      </c>
      <c r="EP66" s="76"/>
      <c r="EQ66" s="127"/>
      <c r="ER66" s="127"/>
      <c r="ES66" s="128" t="str">
        <f>IF(EW66="","",ES$3)</f>
        <v/>
      </c>
      <c r="ET66" s="129" t="str">
        <f>IF(EW66="","",ES$1)</f>
        <v/>
      </c>
      <c r="EU66" s="130" t="str">
        <f>IF(EW66="","",ES$2)</f>
        <v/>
      </c>
      <c r="EV66" s="130" t="str">
        <f>IF(EW66="","",ES$3)</f>
        <v/>
      </c>
      <c r="EW66" s="132" t="str">
        <f>IF(FD66="","",IF(ISNUMBER(SEARCH(":",FD66)),MID(FD66,FIND(":",FD66)+2,FIND("(",FD66)-FIND(":",FD66)-3),LEFT(FD66,FIND("(",FD66)-2)))</f>
        <v/>
      </c>
      <c r="EX66" s="133" t="str">
        <f>IF(FD66="","",MID(FD66,FIND("(",FD66)+1,4))</f>
        <v/>
      </c>
      <c r="EY66" s="134" t="str">
        <f>IF(ISNUMBER(SEARCH("*female*",FD66)),"female",IF(ISNUMBER(SEARCH("*male*",FD66)),"male",""))</f>
        <v/>
      </c>
      <c r="EZ66" s="135" t="str">
        <f>IF(FD66="","",IF(ISERROR(MID(FD66,FIND("male,",FD66)+6,(FIND(")",FD66)-(FIND("male,",FD66)+6))))=TRUE,"missing/error",MID(FD66,FIND("male,",FD66)+6,(FIND(")",FD66)-(FIND("male,",FD66)+6)))))</f>
        <v/>
      </c>
      <c r="FA66" s="136" t="str">
        <f>IF(EW66="","",(MID(EW66,(SEARCH("^^",SUBSTITUTE(EW66," ","^^",LEN(EW66)-LEN(SUBSTITUTE(EW66," ","")))))+1,99)&amp;"_"&amp;LEFT(EW66,FIND(" ",EW66)-1)&amp;"_"&amp;EX66))</f>
        <v/>
      </c>
      <c r="FB66" s="76"/>
      <c r="FC66" s="127"/>
      <c r="FD66" s="127"/>
      <c r="FE66" s="128" t="str">
        <f>IF(FI66="","",FE$3)</f>
        <v/>
      </c>
      <c r="FF66" s="129" t="str">
        <f>IF(FI66="","",FE$1)</f>
        <v/>
      </c>
      <c r="FG66" s="130" t="str">
        <f>IF(FI66="","",FE$2)</f>
        <v/>
      </c>
      <c r="FH66" s="130" t="str">
        <f>IF(FI66="","",FE$3)</f>
        <v/>
      </c>
      <c r="FI66" s="132" t="str">
        <f>IF(FP66="","",IF(ISNUMBER(SEARCH(":",FP66)),MID(FP66,FIND(":",FP66)+2,FIND("(",FP66)-FIND(":",FP66)-3),LEFT(FP66,FIND("(",FP66)-2)))</f>
        <v/>
      </c>
      <c r="FJ66" s="133" t="str">
        <f>IF(FP66="","",MID(FP66,FIND("(",FP66)+1,4))</f>
        <v/>
      </c>
      <c r="FK66" s="134" t="str">
        <f>IF(ISNUMBER(SEARCH("*female*",FP66)),"female",IF(ISNUMBER(SEARCH("*male*",FP66)),"male",""))</f>
        <v/>
      </c>
      <c r="FL66" s="135" t="str">
        <f>IF(FP66="","",IF(ISERROR(MID(FP66,FIND("male,",FP66)+6,(FIND(")",FP66)-(FIND("male,",FP66)+6))))=TRUE,"missing/error",MID(FP66,FIND("male,",FP66)+6,(FIND(")",FP66)-(FIND("male,",FP66)+6)))))</f>
        <v/>
      </c>
      <c r="FM66" s="136" t="str">
        <f>IF(FI66="","",(MID(FI66,(SEARCH("^^",SUBSTITUTE(FI66," ","^^",LEN(FI66)-LEN(SUBSTITUTE(FI66," ","")))))+1,99)&amp;"_"&amp;LEFT(FI66,FIND(" ",FI66)-1)&amp;"_"&amp;FJ66))</f>
        <v/>
      </c>
      <c r="FN66" s="76"/>
      <c r="FO66" s="127"/>
      <c r="FP66" s="127"/>
      <c r="FQ66" s="128" t="str">
        <f>IF(FU66="","",#REF!)</f>
        <v/>
      </c>
      <c r="FR66" s="129" t="str">
        <f>IF(FU66="","",FQ$1)</f>
        <v/>
      </c>
      <c r="FS66" s="130" t="str">
        <f>IF(FU66="","",FQ$2)</f>
        <v/>
      </c>
      <c r="FT66" s="130" t="str">
        <f>IF(FU66="","",FQ$3)</f>
        <v/>
      </c>
      <c r="FU66" s="132" t="str">
        <f>IF(GB66="","",IF(ISNUMBER(SEARCH(":",GB66)),MID(GB66,FIND(":",GB66)+2,FIND("(",GB66)-FIND(":",GB66)-3),LEFT(GB66,FIND("(",GB66)-2)))</f>
        <v/>
      </c>
      <c r="FV66" s="133" t="str">
        <f>IF(GB66="","",MID(GB66,FIND("(",GB66)+1,4))</f>
        <v/>
      </c>
      <c r="FW66" s="134" t="str">
        <f>IF(ISNUMBER(SEARCH("*female*",GB66)),"female",IF(ISNUMBER(SEARCH("*male*",GB66)),"male",""))</f>
        <v/>
      </c>
      <c r="FX66" s="135" t="str">
        <f>IF(GB66="","",IF(ISERROR(MID(GB66,FIND("male,",GB66)+6,(FIND(")",GB66)-(FIND("male,",GB66)+6))))=TRUE,"missing/error",MID(GB66,FIND("male,",GB66)+6,(FIND(")",GB66)-(FIND("male,",GB66)+6)))))</f>
        <v/>
      </c>
      <c r="FY66" s="136" t="str">
        <f>IF(FU66="","",(MID(FU66,(SEARCH("^^",SUBSTITUTE(FU66," ","^^",LEN(FU66)-LEN(SUBSTITUTE(FU66," ","")))))+1,99)&amp;"_"&amp;LEFT(FU66,FIND(" ",FU66)-1)&amp;"_"&amp;FV66))</f>
        <v/>
      </c>
      <c r="FZ66" s="76"/>
      <c r="GA66" s="127"/>
      <c r="GB66" s="127"/>
      <c r="GC66" s="128" t="str">
        <f>IF(GG66="","",GC$3)</f>
        <v/>
      </c>
      <c r="GD66" s="129" t="str">
        <f>IF(GG66="","",GC$1)</f>
        <v/>
      </c>
      <c r="GE66" s="130" t="str">
        <f>IF(GG66="","",GC$2)</f>
        <v/>
      </c>
      <c r="GF66" s="130" t="str">
        <f>IF(GG66="","",GC$3)</f>
        <v/>
      </c>
      <c r="GG66" s="132" t="str">
        <f>IF(GN66="","",IF(ISNUMBER(SEARCH(":",GN66)),MID(GN66,FIND(":",GN66)+2,FIND("(",GN66)-FIND(":",GN66)-3),LEFT(GN66,FIND("(",GN66)-2)))</f>
        <v/>
      </c>
      <c r="GH66" s="133" t="str">
        <f>IF(GN66="","",MID(GN66,FIND("(",GN66)+1,4))</f>
        <v/>
      </c>
      <c r="GI66" s="134" t="str">
        <f>IF(ISNUMBER(SEARCH("*female*",GN66)),"female",IF(ISNUMBER(SEARCH("*male*",GN66)),"male",""))</f>
        <v/>
      </c>
      <c r="GJ66" s="135" t="str">
        <f>IF(GN66="","",IF(ISERROR(MID(GN66,FIND("male,",GN66)+6,(FIND(")",GN66)-(FIND("male,",GN66)+6))))=TRUE,"missing/error",MID(GN66,FIND("male,",GN66)+6,(FIND(")",GN66)-(FIND("male,",GN66)+6)))))</f>
        <v/>
      </c>
      <c r="GK66" s="136" t="str">
        <f>IF(GG66="","",(MID(GG66,(SEARCH("^^",SUBSTITUTE(GG66," ","^^",LEN(GG66)-LEN(SUBSTITUTE(GG66," ","")))))+1,99)&amp;"_"&amp;LEFT(GG66,FIND(" ",GG66)-1)&amp;"_"&amp;GH66))</f>
        <v/>
      </c>
      <c r="GL66" s="76"/>
      <c r="GM66" s="127"/>
      <c r="GN66" s="127"/>
      <c r="GO66" s="128" t="str">
        <f>IF(GS66="","",GO$3)</f>
        <v/>
      </c>
      <c r="GP66" s="129" t="str">
        <f>IF(GS66="","",GO$1)</f>
        <v/>
      </c>
      <c r="GQ66" s="130" t="str">
        <f>IF(GS66="","",GO$2)</f>
        <v/>
      </c>
      <c r="GR66" s="130" t="str">
        <f>IF(GS66="","",GO$3)</f>
        <v/>
      </c>
      <c r="GS66" s="132" t="str">
        <f>IF(GZ66="","",IF(ISNUMBER(SEARCH(":",GZ66)),MID(GZ66,FIND(":",GZ66)+2,FIND("(",GZ66)-FIND(":",GZ66)-3),LEFT(GZ66,FIND("(",GZ66)-2)))</f>
        <v/>
      </c>
      <c r="GT66" s="133" t="str">
        <f>IF(GZ66="","",MID(GZ66,FIND("(",GZ66)+1,4))</f>
        <v/>
      </c>
      <c r="GU66" s="134" t="str">
        <f>IF(ISNUMBER(SEARCH("*female*",GZ66)),"female",IF(ISNUMBER(SEARCH("*male*",GZ66)),"male",""))</f>
        <v/>
      </c>
      <c r="GV66" s="135" t="str">
        <f>IF(GZ66="","",IF(ISERROR(MID(GZ66,FIND("male,",GZ66)+6,(FIND(")",GZ66)-(FIND("male,",GZ66)+6))))=TRUE,"missing/error",MID(GZ66,FIND("male,",GZ66)+6,(FIND(")",GZ66)-(FIND("male,",GZ66)+6)))))</f>
        <v/>
      </c>
      <c r="GW66" s="136" t="str">
        <f>IF(GS66="","",(MID(GS66,(SEARCH("^^",SUBSTITUTE(GS66," ","^^",LEN(GS66)-LEN(SUBSTITUTE(GS66," ","")))))+1,99)&amp;"_"&amp;LEFT(GS66,FIND(" ",GS66)-1)&amp;"_"&amp;GT66))</f>
        <v/>
      </c>
      <c r="GX66" s="76"/>
      <c r="GY66" s="127"/>
      <c r="GZ66" s="127"/>
      <c r="HA66" s="128" t="str">
        <f>IF(HE66="","",HA$3)</f>
        <v/>
      </c>
      <c r="HB66" s="129" t="str">
        <f>IF(HE66="","",HA$1)</f>
        <v/>
      </c>
      <c r="HC66" s="130" t="str">
        <f>IF(HE66="","",HA$2)</f>
        <v/>
      </c>
      <c r="HD66" s="130" t="str">
        <f>IF(HE66="","",HA$3)</f>
        <v/>
      </c>
      <c r="HE66" s="132" t="str">
        <f>IF(HL66="","",IF(ISNUMBER(SEARCH(":",HL66)),MID(HL66,FIND(":",HL66)+2,FIND("(",HL66)-FIND(":",HL66)-3),LEFT(HL66,FIND("(",HL66)-2)))</f>
        <v/>
      </c>
      <c r="HF66" s="133" t="str">
        <f>IF(HL66="","",MID(HL66,FIND("(",HL66)+1,4))</f>
        <v/>
      </c>
      <c r="HG66" s="134" t="str">
        <f>IF(ISNUMBER(SEARCH("*female*",HL66)),"female",IF(ISNUMBER(SEARCH("*male*",HL66)),"male",""))</f>
        <v/>
      </c>
      <c r="HH66" s="135" t="str">
        <f>IF(HL66="","",IF(ISERROR(MID(HL66,FIND("male,",HL66)+6,(FIND(")",HL66)-(FIND("male,",HL66)+6))))=TRUE,"missing/error",MID(HL66,FIND("male,",HL66)+6,(FIND(")",HL66)-(FIND("male,",HL66)+6)))))</f>
        <v/>
      </c>
      <c r="HI66" s="136" t="str">
        <f>IF(HE66="","",(MID(HE66,(SEARCH("^^",SUBSTITUTE(HE66," ","^^",LEN(HE66)-LEN(SUBSTITUTE(HE66," ","")))))+1,99)&amp;"_"&amp;LEFT(HE66,FIND(" ",HE66)-1)&amp;"_"&amp;HF66))</f>
        <v/>
      </c>
      <c r="HJ66" s="76"/>
      <c r="HK66" s="127"/>
      <c r="HL66" s="127" t="s">
        <v>287</v>
      </c>
      <c r="HM66" s="128" t="str">
        <f>IF(HQ66="","",HM$3)</f>
        <v/>
      </c>
      <c r="HN66" s="129" t="str">
        <f>IF(HQ66="","",HM$1)</f>
        <v/>
      </c>
      <c r="HO66" s="130" t="str">
        <f>IF(HQ66="","",HM$2)</f>
        <v/>
      </c>
      <c r="HP66" s="130" t="str">
        <f>IF(HQ66="","",HM$3)</f>
        <v/>
      </c>
      <c r="HQ66" s="132" t="str">
        <f>IF(HX66="","",IF(ISNUMBER(SEARCH(":",HX66)),MID(HX66,FIND(":",HX66)+2,FIND("(",HX66)-FIND(":",HX66)-3),LEFT(HX66,FIND("(",HX66)-2)))</f>
        <v/>
      </c>
      <c r="HR66" s="133" t="str">
        <f>IF(HX66="","",MID(HX66,FIND("(",HX66)+1,4))</f>
        <v/>
      </c>
      <c r="HS66" s="134" t="str">
        <f>IF(ISNUMBER(SEARCH("*female*",HX66)),"female",IF(ISNUMBER(SEARCH("*male*",HX66)),"male",""))</f>
        <v/>
      </c>
      <c r="HT66" s="135" t="str">
        <f>IF(HX66="","",IF(ISERROR(MID(HX66,FIND("male,",HX66)+6,(FIND(")",HX66)-(FIND("male,",HX66)+6))))=TRUE,"missing/error",MID(HX66,FIND("male,",HX66)+6,(FIND(")",HX66)-(FIND("male,",HX66)+6)))))</f>
        <v/>
      </c>
      <c r="HU66" s="136" t="str">
        <f>IF(HQ66="","",(MID(HQ66,(SEARCH("^^",SUBSTITUTE(HQ66," ","^^",LEN(HQ66)-LEN(SUBSTITUTE(HQ66," ","")))))+1,99)&amp;"_"&amp;LEFT(HQ66,FIND(" ",HQ66)-1)&amp;"_"&amp;HR66))</f>
        <v/>
      </c>
      <c r="HV66" s="76"/>
      <c r="HW66" s="127"/>
      <c r="HX66" s="127"/>
      <c r="HY66" s="128" t="str">
        <f>IF(IC66="","",HY$3)</f>
        <v/>
      </c>
      <c r="HZ66" s="129" t="str">
        <f>IF(IC66="","",HY$1)</f>
        <v/>
      </c>
      <c r="IA66" s="130" t="str">
        <f>IF(IC66="","",HY$2)</f>
        <v/>
      </c>
      <c r="IB66" s="130" t="str">
        <f>IF(IC66="","",HY$3)</f>
        <v/>
      </c>
      <c r="IC66" s="132" t="str">
        <f>IF(IJ66="","",IF(ISNUMBER(SEARCH(":",IJ66)),MID(IJ66,FIND(":",IJ66)+2,FIND("(",IJ66)-FIND(":",IJ66)-3),LEFT(IJ66,FIND("(",IJ66)-2)))</f>
        <v/>
      </c>
      <c r="ID66" s="133" t="str">
        <f>IF(IJ66="","",MID(IJ66,FIND("(",IJ66)+1,4))</f>
        <v/>
      </c>
      <c r="IE66" s="134" t="str">
        <f>IF(ISNUMBER(SEARCH("*female*",IJ66)),"female",IF(ISNUMBER(SEARCH("*male*",IJ66)),"male",""))</f>
        <v/>
      </c>
      <c r="IF66" s="135" t="str">
        <f>IF(IJ66="","",IF(ISERROR(MID(IJ66,FIND("male,",IJ66)+6,(FIND(")",IJ66)-(FIND("male,",IJ66)+6))))=TRUE,"missing/error",MID(IJ66,FIND("male,",IJ66)+6,(FIND(")",IJ66)-(FIND("male,",IJ66)+6)))))</f>
        <v/>
      </c>
      <c r="IG66" s="136" t="str">
        <f>IF(IC66="","",(MID(IC66,(SEARCH("^^",SUBSTITUTE(IC66," ","^^",LEN(IC66)-LEN(SUBSTITUTE(IC66," ","")))))+1,99)&amp;"_"&amp;LEFT(IC66,FIND(" ",IC66)-1)&amp;"_"&amp;ID66))</f>
        <v/>
      </c>
      <c r="IH66" s="76"/>
      <c r="II66" s="127"/>
      <c r="IJ66" s="127"/>
      <c r="IK66" s="128" t="str">
        <f>IF(IO66="","",IK$3)</f>
        <v/>
      </c>
      <c r="IL66" s="129" t="str">
        <f>IF(IO66="","",IK$1)</f>
        <v/>
      </c>
      <c r="IM66" s="130" t="str">
        <f>IF(IO66="","",IK$2)</f>
        <v/>
      </c>
      <c r="IN66" s="130" t="str">
        <f>IF(IO66="","",IK$3)</f>
        <v/>
      </c>
      <c r="IO66" s="132" t="str">
        <f>IF(IV66="","",IF(ISNUMBER(SEARCH(":",IV66)),MID(IV66,FIND(":",IV66)+2,FIND("(",IV66)-FIND(":",IV66)-3),LEFT(IV66,FIND("(",IV66)-2)))</f>
        <v/>
      </c>
      <c r="IP66" s="133" t="str">
        <f>IF(IV66="","",MID(IV66,FIND("(",IV66)+1,4))</f>
        <v/>
      </c>
      <c r="IQ66" s="134" t="str">
        <f>IF(ISNUMBER(SEARCH("*female*",IV66)),"female",IF(ISNUMBER(SEARCH("*male*",IV66)),"male",""))</f>
        <v/>
      </c>
      <c r="IR66" s="135" t="str">
        <f>IF(IV66="","",IF(ISERROR(MID(IV66,FIND("male,",IV66)+6,(FIND(")",IV66)-(FIND("male,",IV66)+6))))=TRUE,"missing/error",MID(IV66,FIND("male,",IV66)+6,(FIND(")",IV66)-(FIND("male,",IV66)+6)))))</f>
        <v/>
      </c>
      <c r="IS66" s="136" t="str">
        <f>IF(IO66="","",(MID(IO66,(SEARCH("^^",SUBSTITUTE(IO66," ","^^",LEN(IO66)-LEN(SUBSTITUTE(IO66," ","")))))+1,99)&amp;"_"&amp;LEFT(IO66,FIND(" ",IO66)-1)&amp;"_"&amp;IP66))</f>
        <v/>
      </c>
      <c r="IT66" s="76"/>
      <c r="IU66" s="127"/>
      <c r="IV66" s="127"/>
      <c r="IW66" s="128" t="str">
        <f>IF(JA66="","",IW$3)</f>
        <v/>
      </c>
      <c r="IX66" s="129" t="str">
        <f>IF(JA66="","",IW$1)</f>
        <v/>
      </c>
      <c r="IY66" s="130" t="str">
        <f>IF(JA66="","",IW$2)</f>
        <v/>
      </c>
      <c r="IZ66" s="130" t="str">
        <f>IF(JA66="","",IW$3)</f>
        <v/>
      </c>
      <c r="JA66" s="132" t="str">
        <f>IF(JH66="","",IF(ISNUMBER(SEARCH(":",JH66)),MID(JH66,FIND(":",JH66)+2,FIND("(",JH66)-FIND(":",JH66)-3),LEFT(JH66,FIND("(",JH66)-2)))</f>
        <v/>
      </c>
      <c r="JB66" s="133" t="str">
        <f>IF(JH66="","",MID(JH66,FIND("(",JH66)+1,4))</f>
        <v/>
      </c>
      <c r="JC66" s="134" t="str">
        <f>IF(ISNUMBER(SEARCH("*female*",JH66)),"female",IF(ISNUMBER(SEARCH("*male*",JH66)),"male",""))</f>
        <v/>
      </c>
      <c r="JD66" s="135" t="str">
        <f>IF(JH66="","",IF(ISERROR(MID(JH66,FIND("male,",JH66)+6,(FIND(")",JH66)-(FIND("male,",JH66)+6))))=TRUE,"missing/error",MID(JH66,FIND("male,",JH66)+6,(FIND(")",JH66)-(FIND("male,",JH66)+6)))))</f>
        <v/>
      </c>
      <c r="JE66" s="136" t="str">
        <f>IF(JA66="","",(MID(JA66,(SEARCH("^^",SUBSTITUTE(JA66," ","^^",LEN(JA66)-LEN(SUBSTITUTE(JA66," ","")))))+1,99)&amp;"_"&amp;LEFT(JA66,FIND(" ",JA66)-1)&amp;"_"&amp;JB66))</f>
        <v/>
      </c>
      <c r="JF66" s="76"/>
      <c r="JG66" s="127"/>
      <c r="JH66" s="127"/>
      <c r="JI66" s="128" t="str">
        <f>IF(JM66="","",JI$3)</f>
        <v/>
      </c>
      <c r="JJ66" s="129" t="str">
        <f>IF(JM66="","",JI$1)</f>
        <v/>
      </c>
      <c r="JK66" s="130" t="str">
        <f>IF(JM66="","",JI$2)</f>
        <v/>
      </c>
      <c r="JL66" s="130" t="str">
        <f>IF(JM66="","",JI$3)</f>
        <v/>
      </c>
      <c r="JM66" s="132" t="str">
        <f>IF(JT66="","",IF(ISNUMBER(SEARCH(":",JT66)),MID(JT66,FIND(":",JT66)+2,FIND("(",JT66)-FIND(":",JT66)-3),LEFT(JT66,FIND("(",JT66)-2)))</f>
        <v/>
      </c>
      <c r="JN66" s="133" t="str">
        <f>IF(JT66="","",MID(JT66,FIND("(",JT66)+1,4))</f>
        <v/>
      </c>
      <c r="JO66" s="134" t="str">
        <f>IF(ISNUMBER(SEARCH("*female*",JT66)),"female",IF(ISNUMBER(SEARCH("*male*",JT66)),"male",""))</f>
        <v/>
      </c>
      <c r="JP66" s="135" t="str">
        <f>IF(JT66="","",IF(ISERROR(MID(JT66,FIND("male,",JT66)+6,(FIND(")",JT66)-(FIND("male,",JT66)+6))))=TRUE,"missing/error",MID(JT66,FIND("male,",JT66)+6,(FIND(")",JT66)-(FIND("male,",JT66)+6)))))</f>
        <v/>
      </c>
      <c r="JQ66" s="136" t="str">
        <f>IF(JM66="","",(MID(JM66,(SEARCH("^^",SUBSTITUTE(JM66," ","^^",LEN(JM66)-LEN(SUBSTITUTE(JM66," ","")))))+1,99)&amp;"_"&amp;LEFT(JM66,FIND(" ",JM66)-1)&amp;"_"&amp;JN66))</f>
        <v/>
      </c>
      <c r="JR66" s="76"/>
      <c r="JS66" s="127"/>
      <c r="JT66" s="127"/>
      <c r="JU66" s="128" t="str">
        <f>IF(JY66="","",JU$3)</f>
        <v/>
      </c>
      <c r="JV66" s="129" t="str">
        <f>IF(JY66="","",JU$1)</f>
        <v/>
      </c>
      <c r="JW66" s="130" t="str">
        <f>IF(JY66="","",JU$2)</f>
        <v/>
      </c>
      <c r="JX66" s="130" t="str">
        <f>IF(JY66="","",JU$3)</f>
        <v/>
      </c>
      <c r="JY66" s="132" t="str">
        <f>IF(KF66="","",IF(ISNUMBER(SEARCH(":",KF66)),MID(KF66,FIND(":",KF66)+2,FIND("(",KF66)-FIND(":",KF66)-3),LEFT(KF66,FIND("(",KF66)-2)))</f>
        <v/>
      </c>
      <c r="JZ66" s="133" t="str">
        <f>IF(KF66="","",MID(KF66,FIND("(",KF66)+1,4))</f>
        <v/>
      </c>
      <c r="KA66" s="134" t="str">
        <f>IF(ISNUMBER(SEARCH("*female*",KF66)),"female",IF(ISNUMBER(SEARCH("*male*",KF66)),"male",""))</f>
        <v/>
      </c>
      <c r="KB66" s="135" t="str">
        <f>IF(KF66="","",IF(ISERROR(MID(KF66,FIND("male,",KF66)+6,(FIND(")",KF66)-(FIND("male,",KF66)+6))))=TRUE,"missing/error",MID(KF66,FIND("male,",KF66)+6,(FIND(")",KF66)-(FIND("male,",KF66)+6)))))</f>
        <v/>
      </c>
      <c r="KC66" s="136" t="str">
        <f>IF(JY66="","",(MID(JY66,(SEARCH("^^",SUBSTITUTE(JY66," ","^^",LEN(JY66)-LEN(SUBSTITUTE(JY66," ","")))))+1,99)&amp;"_"&amp;LEFT(JY66,FIND(" ",JY66)-1)&amp;"_"&amp;JZ66))</f>
        <v/>
      </c>
      <c r="KD66" s="76"/>
      <c r="KE66" s="127"/>
      <c r="KF66" s="127"/>
    </row>
    <row r="67" spans="1:292" ht="13.5" customHeight="1">
      <c r="A67" s="84"/>
      <c r="B67" s="127" t="s">
        <v>925</v>
      </c>
      <c r="C67" s="76" t="s">
        <v>929</v>
      </c>
      <c r="D67" s="219" t="s">
        <v>930</v>
      </c>
      <c r="E67" s="128"/>
      <c r="F67" s="129"/>
      <c r="G67" s="130"/>
      <c r="H67" s="130"/>
      <c r="I67" s="132"/>
      <c r="J67" s="133"/>
      <c r="K67" s="134"/>
      <c r="L67" s="135"/>
      <c r="M67" s="136"/>
      <c r="O67" s="127"/>
      <c r="P67" s="219"/>
      <c r="Q67" s="128"/>
      <c r="R67" s="129"/>
      <c r="S67" s="130"/>
      <c r="T67" s="130"/>
      <c r="U67" s="132"/>
      <c r="V67" s="133"/>
      <c r="W67" s="134"/>
      <c r="X67" s="135"/>
      <c r="Y67" s="136"/>
      <c r="AA67" s="127"/>
      <c r="AB67" s="127"/>
      <c r="AC67" s="128">
        <f>IF(AG67="","",AC$3)</f>
        <v>43622</v>
      </c>
      <c r="AD67" s="129" t="str">
        <f>IF(AG67="","",AC$1)</f>
        <v>Sipilä I</v>
      </c>
      <c r="AE67" s="130">
        <f>IF(AG67="","",AC$2)</f>
        <v>42153</v>
      </c>
      <c r="AF67" s="130">
        <f>IF(AG67="","",AC$3)</f>
        <v>43622</v>
      </c>
      <c r="AG67" s="132" t="str">
        <f>IF(AN67="","",IF(ISNUMBER(SEARCH(":",AN67)),MID(AN67,FIND(":",AN67)+2,FIND("(",AN67)-FIND(":",AN67)-3),LEFT(AN67,FIND("(",AN67)-2)))</f>
        <v>Jari Lindström</v>
      </c>
      <c r="AH67" s="133" t="str">
        <f>IF(AN67="","",MID(AN67,FIND("(",AN67)+1,4))</f>
        <v>1965</v>
      </c>
      <c r="AI67" s="134" t="str">
        <f>IF(ISNUMBER(SEARCH("*female*",AN67)),"female",IF(ISNUMBER(SEARCH("*male*",AN67)),"male",""))</f>
        <v>male</v>
      </c>
      <c r="AJ67" s="135" t="str">
        <f>IF(AN67="","",IF(ISERROR(MID(AN67,FIND("male,",AN67)+6,(FIND(")",AN67)-(FIND("male,",AN67)+6))))=TRUE,"missing/error",MID(AN67,FIND("male,",AN67)+6,(FIND(")",AN67)-(FIND("male,",AN67)+6)))))</f>
        <v>fi_ps01</v>
      </c>
      <c r="AK67" s="136" t="str">
        <f>IF(AG67="","",(MID(AG67,(SEARCH("^^",SUBSTITUTE(AG67," ","^^",LEN(AG67)-LEN(SUBSTITUTE(AG67," ","")))))+1,99)&amp;"_"&amp;LEFT(AG67,FIND(" ",AG67)-1)&amp;"_"&amp;AH67))</f>
        <v>Lindström_Jari_1965</v>
      </c>
      <c r="AM67" s="127"/>
      <c r="AN67" s="127" t="s">
        <v>954</v>
      </c>
      <c r="AO67" s="128"/>
      <c r="AP67" s="129"/>
      <c r="AQ67" s="130"/>
      <c r="AR67" s="130"/>
      <c r="AS67" s="132"/>
      <c r="AT67" s="133"/>
      <c r="AU67" s="134"/>
      <c r="AV67" s="135"/>
      <c r="AW67" s="136"/>
      <c r="AX67" s="76"/>
      <c r="AY67" s="127"/>
      <c r="AZ67" s="127"/>
      <c r="BA67" s="128"/>
      <c r="BB67" s="129"/>
      <c r="BC67" s="130"/>
      <c r="BD67" s="130"/>
      <c r="BE67" s="132"/>
      <c r="BF67" s="133"/>
      <c r="BG67" s="134"/>
      <c r="BH67" s="135"/>
      <c r="BI67" s="136"/>
      <c r="BJ67" s="76"/>
      <c r="BK67" s="127"/>
      <c r="BL67" s="127"/>
      <c r="BM67" s="128"/>
      <c r="BN67" s="129"/>
      <c r="BO67" s="130"/>
      <c r="BP67" s="130"/>
      <c r="BQ67" s="132"/>
      <c r="BR67" s="133"/>
      <c r="BS67" s="134"/>
      <c r="BT67" s="135"/>
      <c r="BU67" s="136"/>
      <c r="BV67" s="76"/>
      <c r="BW67" s="127"/>
      <c r="BX67" s="127"/>
      <c r="BY67" s="128"/>
      <c r="BZ67" s="129"/>
      <c r="CA67" s="130"/>
      <c r="CB67" s="130"/>
      <c r="CC67" s="132"/>
      <c r="CD67" s="133"/>
      <c r="CE67" s="134"/>
      <c r="CF67" s="135"/>
      <c r="CG67" s="136"/>
      <c r="CH67" s="76"/>
      <c r="CI67" s="127"/>
      <c r="CJ67" s="127"/>
      <c r="CK67" s="128"/>
      <c r="CL67" s="129"/>
      <c r="CM67" s="130"/>
      <c r="CN67" s="130"/>
      <c r="CO67" s="132"/>
      <c r="CP67" s="133"/>
      <c r="CQ67" s="134"/>
      <c r="CR67" s="135"/>
      <c r="CS67" s="136"/>
      <c r="CT67" s="76"/>
      <c r="CU67" s="127"/>
      <c r="CV67" s="127"/>
      <c r="CW67" s="128"/>
      <c r="CX67" s="129"/>
      <c r="CY67" s="130"/>
      <c r="CZ67" s="130"/>
      <c r="DA67" s="132"/>
      <c r="DB67" s="133"/>
      <c r="DC67" s="134"/>
      <c r="DD67" s="135"/>
      <c r="DE67" s="136"/>
      <c r="DF67" s="76"/>
      <c r="DG67" s="127"/>
      <c r="DH67" s="127"/>
      <c r="DI67" s="128"/>
      <c r="DJ67" s="129"/>
      <c r="DK67" s="130"/>
      <c r="DL67" s="130"/>
      <c r="DM67" s="132"/>
      <c r="DN67" s="133"/>
      <c r="DO67" s="134"/>
      <c r="DP67" s="135"/>
      <c r="DQ67" s="136"/>
      <c r="DR67" s="76"/>
      <c r="DS67" s="127"/>
      <c r="DT67" s="127"/>
      <c r="DU67" s="128"/>
      <c r="DV67" s="129"/>
      <c r="DW67" s="130"/>
      <c r="DX67" s="130"/>
      <c r="DY67" s="132"/>
      <c r="DZ67" s="133"/>
      <c r="EA67" s="134"/>
      <c r="EB67" s="135"/>
      <c r="EC67" s="136"/>
      <c r="ED67" s="76"/>
      <c r="EE67" s="127"/>
      <c r="EF67" s="127"/>
      <c r="EG67" s="128"/>
      <c r="EH67" s="129"/>
      <c r="EI67" s="130"/>
      <c r="EJ67" s="130"/>
      <c r="EK67" s="132"/>
      <c r="EL67" s="133"/>
      <c r="EM67" s="134"/>
      <c r="EN67" s="135"/>
      <c r="EO67" s="136"/>
      <c r="EP67" s="76"/>
      <c r="EQ67" s="127"/>
      <c r="ER67" s="127"/>
      <c r="ES67" s="128"/>
      <c r="ET67" s="129"/>
      <c r="EU67" s="130"/>
      <c r="EV67" s="130"/>
      <c r="EW67" s="132"/>
      <c r="EX67" s="133"/>
      <c r="EY67" s="134"/>
      <c r="EZ67" s="135"/>
      <c r="FA67" s="136"/>
      <c r="FB67" s="76"/>
      <c r="FC67" s="127"/>
      <c r="FD67" s="127"/>
      <c r="FE67" s="128"/>
      <c r="FF67" s="129"/>
      <c r="FG67" s="130"/>
      <c r="FH67" s="130"/>
      <c r="FI67" s="132"/>
      <c r="FJ67" s="133"/>
      <c r="FK67" s="134"/>
      <c r="FL67" s="135"/>
      <c r="FM67" s="136"/>
      <c r="FN67" s="76"/>
      <c r="FO67" s="127"/>
      <c r="FP67" s="127"/>
      <c r="FQ67" s="128"/>
      <c r="FR67" s="129"/>
      <c r="FS67" s="130"/>
      <c r="FT67" s="130"/>
      <c r="FU67" s="132"/>
      <c r="FV67" s="133"/>
      <c r="FW67" s="134"/>
      <c r="FX67" s="135"/>
      <c r="FY67" s="136"/>
      <c r="FZ67" s="76"/>
      <c r="GA67" s="127"/>
      <c r="GB67" s="127"/>
      <c r="GC67" s="128"/>
      <c r="GD67" s="129"/>
      <c r="GE67" s="130"/>
      <c r="GF67" s="130"/>
      <c r="GG67" s="132"/>
      <c r="GH67" s="133"/>
      <c r="GI67" s="134"/>
      <c r="GJ67" s="135"/>
      <c r="GK67" s="136"/>
      <c r="GL67" s="76"/>
      <c r="GM67" s="127"/>
      <c r="GN67" s="127"/>
      <c r="GO67" s="128"/>
      <c r="GP67" s="129"/>
      <c r="GQ67" s="130"/>
      <c r="GR67" s="130"/>
      <c r="GS67" s="132"/>
      <c r="GT67" s="133"/>
      <c r="GU67" s="134"/>
      <c r="GV67" s="135"/>
      <c r="GW67" s="136"/>
      <c r="GX67" s="76"/>
      <c r="GY67" s="127"/>
      <c r="GZ67" s="127"/>
      <c r="HA67" s="128"/>
      <c r="HB67" s="129"/>
      <c r="HC67" s="130"/>
      <c r="HD67" s="130"/>
      <c r="HE67" s="132"/>
      <c r="HF67" s="133"/>
      <c r="HG67" s="134"/>
      <c r="HH67" s="135"/>
      <c r="HI67" s="136"/>
      <c r="HJ67" s="76"/>
      <c r="HK67" s="127"/>
      <c r="HL67" s="127"/>
      <c r="HM67" s="128"/>
      <c r="HN67" s="129"/>
      <c r="HO67" s="130"/>
      <c r="HP67" s="130"/>
      <c r="HQ67" s="132"/>
      <c r="HR67" s="133"/>
      <c r="HS67" s="134"/>
      <c r="HT67" s="135"/>
      <c r="HU67" s="136"/>
      <c r="HV67" s="76"/>
      <c r="HW67" s="127"/>
      <c r="HX67" s="127"/>
      <c r="HY67" s="128"/>
      <c r="HZ67" s="129"/>
      <c r="IA67" s="130"/>
      <c r="IB67" s="130"/>
      <c r="IC67" s="132"/>
      <c r="ID67" s="133"/>
      <c r="IE67" s="134"/>
      <c r="IF67" s="135"/>
      <c r="IG67" s="136"/>
      <c r="IH67" s="76"/>
      <c r="II67" s="127"/>
      <c r="IJ67" s="127"/>
      <c r="IK67" s="128"/>
      <c r="IL67" s="129"/>
      <c r="IM67" s="130"/>
      <c r="IN67" s="130"/>
      <c r="IO67" s="132"/>
      <c r="IP67" s="133"/>
      <c r="IQ67" s="134"/>
      <c r="IR67" s="135"/>
      <c r="IS67" s="136"/>
      <c r="IT67" s="76"/>
      <c r="IU67" s="127"/>
      <c r="IV67" s="127"/>
      <c r="IW67" s="128"/>
      <c r="IX67" s="129"/>
      <c r="IY67" s="130"/>
      <c r="IZ67" s="130"/>
      <c r="JA67" s="132"/>
      <c r="JB67" s="133"/>
      <c r="JC67" s="134"/>
      <c r="JD67" s="135"/>
      <c r="JE67" s="136"/>
      <c r="JF67" s="76"/>
      <c r="JG67" s="127"/>
      <c r="JH67" s="127"/>
      <c r="JI67" s="128"/>
      <c r="JJ67" s="129"/>
      <c r="JK67" s="130"/>
      <c r="JL67" s="130"/>
      <c r="JM67" s="132"/>
      <c r="JN67" s="133"/>
      <c r="JO67" s="134"/>
      <c r="JP67" s="135"/>
      <c r="JQ67" s="136"/>
      <c r="JR67" s="76"/>
      <c r="JS67" s="127"/>
      <c r="JT67" s="127"/>
      <c r="JU67" s="128"/>
      <c r="JV67" s="129"/>
      <c r="JW67" s="130"/>
      <c r="JX67" s="130"/>
      <c r="JY67" s="132"/>
      <c r="JZ67" s="133"/>
      <c r="KA67" s="134"/>
      <c r="KB67" s="135"/>
      <c r="KC67" s="136"/>
      <c r="KD67" s="76"/>
      <c r="KE67" s="127"/>
      <c r="KF67" s="127"/>
    </row>
    <row r="68" spans="1:292" ht="13.5" customHeight="1">
      <c r="A68" s="84"/>
      <c r="B68" s="127" t="s">
        <v>691</v>
      </c>
      <c r="C68" s="76" t="s">
        <v>653</v>
      </c>
      <c r="D68" s="219" t="s">
        <v>713</v>
      </c>
      <c r="E68" s="128">
        <f>IF(I68="","",E$3)</f>
        <v>41814</v>
      </c>
      <c r="F68" s="129" t="str">
        <f>IF(I68="","",E$1)</f>
        <v>Katainen I</v>
      </c>
      <c r="G68" s="130">
        <f>IF(I68="","",E$2)</f>
        <v>40716</v>
      </c>
      <c r="H68" s="130">
        <f>IF(I68="","",E$3)</f>
        <v>41814</v>
      </c>
      <c r="I68" s="132" t="str">
        <f>IF(P68="","",IF(ISNUMBER(SEARCH(":",P68)),MID(P68,FIND(":",P68)+2,FIND("(",P68)-FIND(":",P68)-3),LEFT(P68,FIND("(",P68)-2)))</f>
        <v>Lauri Ihalainen</v>
      </c>
      <c r="J68" s="133" t="str">
        <f>IF(P68="","",MID(P68,FIND("(",P68)+1,4))</f>
        <v>1947</v>
      </c>
      <c r="K68" s="134" t="str">
        <f>IF(ISNUMBER(SEARCH("*female*",P68)),"female",IF(ISNUMBER(SEARCH("*male*",P68)),"male",""))</f>
        <v>male</v>
      </c>
      <c r="L68" s="135" t="str">
        <f>IF(P68="","",IF(ISERROR(MID(P68,FIND("male,",P68)+6,(FIND(")",P68)-(FIND("male,",P68)+6))))=TRUE,"missing/error",MID(P68,FIND("male,",P68)+6,(FIND(")",P68)-(FIND("male,",P68)+6)))))</f>
        <v>fi_sdp01</v>
      </c>
      <c r="M68" s="136" t="str">
        <f>IF(I68="","",(MID(I68,(SEARCH("^^",SUBSTITUTE(I68," ","^^",LEN(I68)-LEN(SUBSTITUTE(I68," ","")))))+1,99)&amp;"_"&amp;LEFT(I68,FIND(" ",I68)-1)&amp;"_"&amp;J68))</f>
        <v>Ihalainen_Lauri_1947</v>
      </c>
      <c r="O68" s="127"/>
      <c r="P68" s="219" t="s">
        <v>751</v>
      </c>
      <c r="Q68" s="128">
        <f>IF(U68="","",Q$3)</f>
        <v>42153</v>
      </c>
      <c r="R68" s="129" t="str">
        <f>IF(U68="","",Q$1)</f>
        <v>Stubb I</v>
      </c>
      <c r="S68" s="130">
        <f>IF(U68="","",Q$2)</f>
        <v>41814</v>
      </c>
      <c r="T68" s="130">
        <f>IF(U68="","",Q$3)</f>
        <v>42153</v>
      </c>
      <c r="U68" s="132" t="str">
        <f>IF(AB68="","",IF(ISNUMBER(SEARCH(":",AB68)),MID(AB68,FIND(":",AB68)+2,FIND("(",AB68)-FIND(":",AB68)-3),LEFT(AB68,FIND("(",AB68)-2)))</f>
        <v>Lauri Ihalainen</v>
      </c>
      <c r="V68" s="133" t="str">
        <f>IF(AB68="","",MID(AB68,FIND("(",AB68)+1,4))</f>
        <v>1947</v>
      </c>
      <c r="W68" s="134" t="str">
        <f>IF(ISNUMBER(SEARCH("*female*",AB68)),"female",IF(ISNUMBER(SEARCH("*male*",AB68)),"male",""))</f>
        <v>male</v>
      </c>
      <c r="X68" s="135" t="s">
        <v>289</v>
      </c>
      <c r="Y68" s="136" t="str">
        <f>IF(U68="","",(MID(U68,(SEARCH("^^",SUBSTITUTE(U68," ","^^",LEN(U68)-LEN(SUBSTITUTE(U68," ","")))))+1,99)&amp;"_"&amp;LEFT(U68,FIND(" ",U68)-1)&amp;"_"&amp;V68))</f>
        <v>Ihalainen_Lauri_1947</v>
      </c>
      <c r="AA68" s="127"/>
      <c r="AB68" s="127" t="s">
        <v>886</v>
      </c>
      <c r="AC68" s="128" t="str">
        <f>IF(AG68="","",AC$3)</f>
        <v/>
      </c>
      <c r="AD68" s="129" t="str">
        <f>IF(AG68="","",AC$1)</f>
        <v/>
      </c>
      <c r="AE68" s="130" t="str">
        <f>IF(AG68="","",AC$2)</f>
        <v/>
      </c>
      <c r="AF68" s="130" t="str">
        <f>IF(AG68="","",AC$3)</f>
        <v/>
      </c>
      <c r="AG68" s="132" t="str">
        <f>IF(AN68="","",IF(ISNUMBER(SEARCH(":",AN68)),MID(AN68,FIND(":",AN68)+2,FIND("(",AN68)-FIND(":",AN68)-3),LEFT(AN68,FIND("(",AN68)-2)))</f>
        <v/>
      </c>
      <c r="AH68" s="133" t="str">
        <f>IF(AN68="","",MID(AN68,FIND("(",AN68)+1,4))</f>
        <v/>
      </c>
      <c r="AI68" s="134" t="str">
        <f>IF(ISNUMBER(SEARCH("*female*",AN68)),"female",IF(ISNUMBER(SEARCH("*male*",AN68)),"male",""))</f>
        <v/>
      </c>
      <c r="AJ68" s="135" t="str">
        <f>IF(AN68="","",IF(ISERROR(MID(AN68,FIND("male,",AN68)+6,(FIND(")",AN68)-(FIND("male,",AN68)+6))))=TRUE,"missing/error",MID(AN68,FIND("male,",AN68)+6,(FIND(")",AN68)-(FIND("male,",AN68)+6)))))</f>
        <v/>
      </c>
      <c r="AK68" s="136" t="str">
        <f>IF(AG68="","",(MID(AG68,(SEARCH("^^",SUBSTITUTE(AG68," ","^^",LEN(AG68)-LEN(SUBSTITUTE(AG68," ","")))))+1,99)&amp;"_"&amp;LEFT(AG68,FIND(" ",AG68)-1)&amp;"_"&amp;AH68))</f>
        <v/>
      </c>
      <c r="AM68" s="127"/>
      <c r="AN68" s="127"/>
      <c r="AO68" s="128" t="str">
        <f>IF(AS68="","",AO$3)</f>
        <v/>
      </c>
      <c r="AP68" s="129" t="str">
        <f>IF(AS68="","",AO$1)</f>
        <v/>
      </c>
      <c r="AQ68" s="130" t="str">
        <f>IF(AS68="","",AO$2)</f>
        <v/>
      </c>
      <c r="AR68" s="130" t="str">
        <f>IF(AS68="","",AO$3)</f>
        <v/>
      </c>
      <c r="AS68" s="132" t="str">
        <f>IF(AZ68="","",IF(ISNUMBER(SEARCH(":",AZ68)),MID(AZ68,FIND(":",AZ68)+2,FIND("(",AZ68)-FIND(":",AZ68)-3),LEFT(AZ68,FIND("(",AZ68)-2)))</f>
        <v/>
      </c>
      <c r="AT68" s="133" t="str">
        <f>IF(AZ68="","",MID(AZ68,FIND("(",AZ68)+1,4))</f>
        <v/>
      </c>
      <c r="AU68" s="134" t="str">
        <f>IF(ISNUMBER(SEARCH("*female*",AZ68)),"female",IF(ISNUMBER(SEARCH("*male*",AZ68)),"male",""))</f>
        <v/>
      </c>
      <c r="AV68" s="135" t="str">
        <f>IF(AZ68="","",IF(ISERROR(MID(AZ68,FIND("male,",AZ68)+6,(FIND(")",AZ68)-(FIND("male,",AZ68)+6))))=TRUE,"missing/error",MID(AZ68,FIND("male,",AZ68)+6,(FIND(")",AZ68)-(FIND("male,",AZ68)+6)))))</f>
        <v/>
      </c>
      <c r="AW68" s="136" t="str">
        <f>IF(AS68="","",(MID(AS68,(SEARCH("^^",SUBSTITUTE(AS68," ","^^",LEN(AS68)-LEN(SUBSTITUTE(AS68," ","")))))+1,99)&amp;"_"&amp;LEFT(AS68,FIND(" ",AS68)-1)&amp;"_"&amp;AT68))</f>
        <v/>
      </c>
      <c r="AX68" s="76"/>
      <c r="AY68" s="127"/>
      <c r="AZ68" s="127"/>
      <c r="BA68" s="128" t="str">
        <f>IF(BE68="","",BA$3)</f>
        <v/>
      </c>
      <c r="BB68" s="129" t="str">
        <f>IF(BE68="","",BA$1)</f>
        <v/>
      </c>
      <c r="BC68" s="130" t="str">
        <f>IF(BE68="","",BA$2)</f>
        <v/>
      </c>
      <c r="BD68" s="130" t="str">
        <f>IF(BE68="","",BA$3)</f>
        <v/>
      </c>
      <c r="BE68" s="132" t="str">
        <f>IF(BL68="","",IF(ISNUMBER(SEARCH(":",BL68)),MID(BL68,FIND(":",BL68)+2,FIND("(",BL68)-FIND(":",BL68)-3),LEFT(BL68,FIND("(",BL68)-2)))</f>
        <v/>
      </c>
      <c r="BF68" s="133" t="str">
        <f>IF(BL68="","",MID(BL68,FIND("(",BL68)+1,4))</f>
        <v/>
      </c>
      <c r="BG68" s="134" t="str">
        <f>IF(ISNUMBER(SEARCH("*female*",BL68)),"female",IF(ISNUMBER(SEARCH("*male*",BL68)),"male",""))</f>
        <v/>
      </c>
      <c r="BH68" s="135" t="str">
        <f>IF(BL68="","",IF(ISERROR(MID(BL68,FIND("male,",BL68)+6,(FIND(")",BL68)-(FIND("male,",BL68)+6))))=TRUE,"missing/error",MID(BL68,FIND("male,",BL68)+6,(FIND(")",BL68)-(FIND("male,",BL68)+6)))))</f>
        <v/>
      </c>
      <c r="BI68" s="136" t="str">
        <f>IF(BE68="","",(MID(BE68,(SEARCH("^^",SUBSTITUTE(BE68," ","^^",LEN(BE68)-LEN(SUBSTITUTE(BE68," ","")))))+1,99)&amp;"_"&amp;LEFT(BE68,FIND(" ",BE68)-1)&amp;"_"&amp;BF68))</f>
        <v/>
      </c>
      <c r="BJ68" s="76"/>
      <c r="BK68" s="127"/>
      <c r="BL68" s="127"/>
      <c r="BM68" s="128" t="str">
        <f>IF(BQ68="","",BM$3)</f>
        <v/>
      </c>
      <c r="BN68" s="129" t="str">
        <f>IF(BQ68="","",BM$1)</f>
        <v/>
      </c>
      <c r="BO68" s="130" t="str">
        <f>IF(BQ68="","",BM$2)</f>
        <v/>
      </c>
      <c r="BP68" s="130" t="str">
        <f>IF(BQ68="","",BM$3)</f>
        <v/>
      </c>
      <c r="BQ68" s="132" t="str">
        <f>IF(BX68="","",IF(ISNUMBER(SEARCH(":",BX68)),MID(BX68,FIND(":",BX68)+2,FIND("(",BX68)-FIND(":",BX68)-3),LEFT(BX68,FIND("(",BX68)-2)))</f>
        <v/>
      </c>
      <c r="BR68" s="133" t="str">
        <f>IF(BX68="","",MID(BX68,FIND("(",BX68)+1,4))</f>
        <v/>
      </c>
      <c r="BS68" s="134" t="str">
        <f>IF(ISNUMBER(SEARCH("*female*",BX68)),"female",IF(ISNUMBER(SEARCH("*male*",BX68)),"male",""))</f>
        <v/>
      </c>
      <c r="BT68" s="135" t="str">
        <f>IF(BX68="","",IF(ISERROR(MID(BX68,FIND("male,",BX68)+6,(FIND(")",BX68)-(FIND("male,",BX68)+6))))=TRUE,"missing/error",MID(BX68,FIND("male,",BX68)+6,(FIND(")",BX68)-(FIND("male,",BX68)+6)))))</f>
        <v/>
      </c>
      <c r="BU68" s="136" t="str">
        <f>IF(BQ68="","",(MID(BQ68,(SEARCH("^^",SUBSTITUTE(BQ68," ","^^",LEN(BQ68)-LEN(SUBSTITUTE(BQ68," ","")))))+1,99)&amp;"_"&amp;LEFT(BQ68,FIND(" ",BQ68)-1)&amp;"_"&amp;BR68))</f>
        <v/>
      </c>
      <c r="BV68" s="76"/>
      <c r="BW68" s="127"/>
      <c r="BX68" s="127"/>
      <c r="BY68" s="128" t="str">
        <f>IF(CC68="","",BY$3)</f>
        <v/>
      </c>
      <c r="BZ68" s="129" t="str">
        <f>IF(CC68="","",BY$1)</f>
        <v/>
      </c>
      <c r="CA68" s="130" t="str">
        <f>IF(CC68="","",BY$2)</f>
        <v/>
      </c>
      <c r="CB68" s="130" t="str">
        <f>IF(CC68="","",BY$3)</f>
        <v/>
      </c>
      <c r="CC68" s="132" t="str">
        <f>IF(CJ68="","",IF(ISNUMBER(SEARCH(":",CJ68)),MID(CJ68,FIND(":",CJ68)+2,FIND("(",CJ68)-FIND(":",CJ68)-3),LEFT(CJ68,FIND("(",CJ68)-2)))</f>
        <v/>
      </c>
      <c r="CD68" s="133" t="str">
        <f>IF(CJ68="","",MID(CJ68,FIND("(",CJ68)+1,4))</f>
        <v/>
      </c>
      <c r="CE68" s="134" t="str">
        <f>IF(ISNUMBER(SEARCH("*female*",CJ68)),"female",IF(ISNUMBER(SEARCH("*male*",CJ68)),"male",""))</f>
        <v/>
      </c>
      <c r="CF68" s="135" t="str">
        <f>IF(CJ68="","",IF(ISERROR(MID(CJ68,FIND("male,",CJ68)+6,(FIND(")",CJ68)-(FIND("male,",CJ68)+6))))=TRUE,"missing/error",MID(CJ68,FIND("male,",CJ68)+6,(FIND(")",CJ68)-(FIND("male,",CJ68)+6)))))</f>
        <v/>
      </c>
      <c r="CG68" s="136" t="str">
        <f>IF(CC68="","",(MID(CC68,(SEARCH("^^",SUBSTITUTE(CC68," ","^^",LEN(CC68)-LEN(SUBSTITUTE(CC68," ","")))))+1,99)&amp;"_"&amp;LEFT(CC68,FIND(" ",CC68)-1)&amp;"_"&amp;CD68))</f>
        <v/>
      </c>
      <c r="CH68" s="76"/>
      <c r="CI68" s="127"/>
      <c r="CJ68" s="127"/>
      <c r="CK68" s="128" t="str">
        <f>IF(CO68="","",CK$3)</f>
        <v/>
      </c>
      <c r="CL68" s="129" t="str">
        <f>IF(CO68="","",CK$1)</f>
        <v/>
      </c>
      <c r="CM68" s="130" t="str">
        <f>IF(CO68="","",CK$2)</f>
        <v/>
      </c>
      <c r="CN68" s="130" t="str">
        <f>IF(CO68="","",CK$3)</f>
        <v/>
      </c>
      <c r="CO68" s="132" t="str">
        <f>IF(CV68="","",IF(ISNUMBER(SEARCH(":",CV68)),MID(CV68,FIND(":",CV68)+2,FIND("(",CV68)-FIND(":",CV68)-3),LEFT(CV68,FIND("(",CV68)-2)))</f>
        <v/>
      </c>
      <c r="CP68" s="133" t="str">
        <f>IF(CV68="","",MID(CV68,FIND("(",CV68)+1,4))</f>
        <v/>
      </c>
      <c r="CQ68" s="134" t="str">
        <f>IF(ISNUMBER(SEARCH("*female*",CV68)),"female",IF(ISNUMBER(SEARCH("*male*",CV68)),"male",""))</f>
        <v/>
      </c>
      <c r="CR68" s="135" t="str">
        <f>IF(CV68="","",IF(ISERROR(MID(CV68,FIND("male,",CV68)+6,(FIND(")",CV68)-(FIND("male,",CV68)+6))))=TRUE,"missing/error",MID(CV68,FIND("male,",CV68)+6,(FIND(")",CV68)-(FIND("male,",CV68)+6)))))</f>
        <v/>
      </c>
      <c r="CS68" s="136" t="str">
        <f>IF(CO68="","",(MID(CO68,(SEARCH("^^",SUBSTITUTE(CO68," ","^^",LEN(CO68)-LEN(SUBSTITUTE(CO68," ","")))))+1,99)&amp;"_"&amp;LEFT(CO68,FIND(" ",CO68)-1)&amp;"_"&amp;CP68))</f>
        <v/>
      </c>
      <c r="CT68" s="76"/>
      <c r="CU68" s="127"/>
      <c r="CV68" s="127"/>
      <c r="CW68" s="128" t="str">
        <f>IF(DA68="","",CW$3)</f>
        <v/>
      </c>
      <c r="CX68" s="129" t="str">
        <f>IF(DA68="","",CW$1)</f>
        <v/>
      </c>
      <c r="CY68" s="130" t="str">
        <f>IF(DA68="","",CW$2)</f>
        <v/>
      </c>
      <c r="CZ68" s="130" t="str">
        <f>IF(DA68="","",CW$3)</f>
        <v/>
      </c>
      <c r="DA68" s="132" t="str">
        <f>IF(DH68="","",IF(ISNUMBER(SEARCH(":",DH68)),MID(DH68,FIND(":",DH68)+2,FIND("(",DH68)-FIND(":",DH68)-3),LEFT(DH68,FIND("(",DH68)-2)))</f>
        <v/>
      </c>
      <c r="DB68" s="133" t="str">
        <f>IF(DH68="","",MID(DH68,FIND("(",DH68)+1,4))</f>
        <v/>
      </c>
      <c r="DC68" s="134" t="str">
        <f>IF(ISNUMBER(SEARCH("*female*",DH68)),"female",IF(ISNUMBER(SEARCH("*male*",DH68)),"male",""))</f>
        <v/>
      </c>
      <c r="DD68" s="135" t="str">
        <f>IF(DH68="","",IF(ISERROR(MID(DH68,FIND("male,",DH68)+6,(FIND(")",DH68)-(FIND("male,",DH68)+6))))=TRUE,"missing/error",MID(DH68,FIND("male,",DH68)+6,(FIND(")",DH68)-(FIND("male,",DH68)+6)))))</f>
        <v/>
      </c>
      <c r="DE68" s="136" t="str">
        <f>IF(DA68="","",(MID(DA68,(SEARCH("^^",SUBSTITUTE(DA68," ","^^",LEN(DA68)-LEN(SUBSTITUTE(DA68," ","")))))+1,99)&amp;"_"&amp;LEFT(DA68,FIND(" ",DA68)-1)&amp;"_"&amp;DB68))</f>
        <v/>
      </c>
      <c r="DF68" s="76"/>
      <c r="DG68" s="127"/>
      <c r="DH68" s="127"/>
      <c r="DI68" s="128" t="str">
        <f>IF(DM68="","",DI$3)</f>
        <v/>
      </c>
      <c r="DJ68" s="129" t="str">
        <f>IF(DM68="","",DI$1)</f>
        <v/>
      </c>
      <c r="DK68" s="130" t="str">
        <f>IF(DM68="","",DI$2)</f>
        <v/>
      </c>
      <c r="DL68" s="130" t="str">
        <f>IF(DM68="","",DI$3)</f>
        <v/>
      </c>
      <c r="DM68" s="132" t="str">
        <f>IF(DT68="","",IF(ISNUMBER(SEARCH(":",DT68)),MID(DT68,FIND(":",DT68)+2,FIND("(",DT68)-FIND(":",DT68)-3),LEFT(DT68,FIND("(",DT68)-2)))</f>
        <v/>
      </c>
      <c r="DN68" s="133" t="str">
        <f>IF(DT68="","",MID(DT68,FIND("(",DT68)+1,4))</f>
        <v/>
      </c>
      <c r="DO68" s="134" t="str">
        <f>IF(ISNUMBER(SEARCH("*female*",DT68)),"female",IF(ISNUMBER(SEARCH("*male*",DT68)),"male",""))</f>
        <v/>
      </c>
      <c r="DP68" s="135" t="str">
        <f>IF(DT68="","",IF(ISERROR(MID(DT68,FIND("male,",DT68)+6,(FIND(")",DT68)-(FIND("male,",DT68)+6))))=TRUE,"missing/error",MID(DT68,FIND("male,",DT68)+6,(FIND(")",DT68)-(FIND("male,",DT68)+6)))))</f>
        <v/>
      </c>
      <c r="DQ68" s="136" t="str">
        <f>IF(DM68="","",(MID(DM68,(SEARCH("^^",SUBSTITUTE(DM68," ","^^",LEN(DM68)-LEN(SUBSTITUTE(DM68," ","")))))+1,99)&amp;"_"&amp;LEFT(DM68,FIND(" ",DM68)-1)&amp;"_"&amp;DN68))</f>
        <v/>
      </c>
      <c r="DR68" s="76"/>
      <c r="DS68" s="127"/>
      <c r="DT68" s="127"/>
      <c r="DU68" s="128" t="str">
        <f>IF(DY68="","",DU$3)</f>
        <v/>
      </c>
      <c r="DV68" s="129" t="str">
        <f>IF(DY68="","",DU$1)</f>
        <v/>
      </c>
      <c r="DW68" s="130" t="str">
        <f>IF(DY68="","",DU$2)</f>
        <v/>
      </c>
      <c r="DX68" s="130" t="str">
        <f>IF(DY68="","",DU$3)</f>
        <v/>
      </c>
      <c r="DY68" s="132" t="str">
        <f>IF(EF68="","",IF(ISNUMBER(SEARCH(":",EF68)),MID(EF68,FIND(":",EF68)+2,FIND("(",EF68)-FIND(":",EF68)-3),LEFT(EF68,FIND("(",EF68)-2)))</f>
        <v/>
      </c>
      <c r="DZ68" s="133" t="str">
        <f>IF(EF68="","",MID(EF68,FIND("(",EF68)+1,4))</f>
        <v/>
      </c>
      <c r="EA68" s="134" t="str">
        <f>IF(ISNUMBER(SEARCH("*female*",EF68)),"female",IF(ISNUMBER(SEARCH("*male*",EF68)),"male",""))</f>
        <v/>
      </c>
      <c r="EB68" s="135" t="str">
        <f>IF(EF68="","",IF(ISERROR(MID(EF68,FIND("male,",EF68)+6,(FIND(")",EF68)-(FIND("male,",EF68)+6))))=TRUE,"missing/error",MID(EF68,FIND("male,",EF68)+6,(FIND(")",EF68)-(FIND("male,",EF68)+6)))))</f>
        <v/>
      </c>
      <c r="EC68" s="136" t="str">
        <f>IF(DY68="","",(MID(DY68,(SEARCH("^^",SUBSTITUTE(DY68," ","^^",LEN(DY68)-LEN(SUBSTITUTE(DY68," ","")))))+1,99)&amp;"_"&amp;LEFT(DY68,FIND(" ",DY68)-1)&amp;"_"&amp;DZ68))</f>
        <v/>
      </c>
      <c r="ED68" s="76"/>
      <c r="EE68" s="127"/>
      <c r="EF68" s="127"/>
      <c r="EG68" s="128" t="str">
        <f>IF(EK68="","",EG$3)</f>
        <v/>
      </c>
      <c r="EH68" s="129" t="str">
        <f>IF(EK68="","",EG$1)</f>
        <v/>
      </c>
      <c r="EI68" s="130" t="str">
        <f>IF(EK68="","",EG$2)</f>
        <v/>
      </c>
      <c r="EJ68" s="130" t="str">
        <f>IF(EK68="","",EG$3)</f>
        <v/>
      </c>
      <c r="EK68" s="132" t="str">
        <f>IF(ER68="","",IF(ISNUMBER(SEARCH(":",ER68)),MID(ER68,FIND(":",ER68)+2,FIND("(",ER68)-FIND(":",ER68)-3),LEFT(ER68,FIND("(",ER68)-2)))</f>
        <v/>
      </c>
      <c r="EL68" s="133" t="str">
        <f>IF(ER68="","",MID(ER68,FIND("(",ER68)+1,4))</f>
        <v/>
      </c>
      <c r="EM68" s="134" t="str">
        <f>IF(ISNUMBER(SEARCH("*female*",ER68)),"female",IF(ISNUMBER(SEARCH("*male*",ER68)),"male",""))</f>
        <v/>
      </c>
      <c r="EN68" s="135" t="str">
        <f>IF(ER68="","",IF(ISERROR(MID(ER68,FIND("male,",ER68)+6,(FIND(")",ER68)-(FIND("male,",ER68)+6))))=TRUE,"missing/error",MID(ER68,FIND("male,",ER68)+6,(FIND(")",ER68)-(FIND("male,",ER68)+6)))))</f>
        <v/>
      </c>
      <c r="EO68" s="136" t="str">
        <f>IF(EK68="","",(MID(EK68,(SEARCH("^^",SUBSTITUTE(EK68," ","^^",LEN(EK68)-LEN(SUBSTITUTE(EK68," ","")))))+1,99)&amp;"_"&amp;LEFT(EK68,FIND(" ",EK68)-1)&amp;"_"&amp;EL68))</f>
        <v/>
      </c>
      <c r="EP68" s="76"/>
      <c r="EQ68" s="127"/>
      <c r="ER68" s="127"/>
      <c r="ES68" s="128" t="str">
        <f>IF(EW68="","",ES$3)</f>
        <v/>
      </c>
      <c r="ET68" s="129" t="str">
        <f>IF(EW68="","",ES$1)</f>
        <v/>
      </c>
      <c r="EU68" s="130" t="str">
        <f>IF(EW68="","",ES$2)</f>
        <v/>
      </c>
      <c r="EV68" s="130" t="str">
        <f>IF(EW68="","",ES$3)</f>
        <v/>
      </c>
      <c r="EW68" s="132" t="str">
        <f>IF(FD68="","",IF(ISNUMBER(SEARCH(":",FD68)),MID(FD68,FIND(":",FD68)+2,FIND("(",FD68)-FIND(":",FD68)-3),LEFT(FD68,FIND("(",FD68)-2)))</f>
        <v/>
      </c>
      <c r="EX68" s="133" t="str">
        <f>IF(FD68="","",MID(FD68,FIND("(",FD68)+1,4))</f>
        <v/>
      </c>
      <c r="EY68" s="134" t="str">
        <f>IF(ISNUMBER(SEARCH("*female*",FD68)),"female",IF(ISNUMBER(SEARCH("*male*",FD68)),"male",""))</f>
        <v/>
      </c>
      <c r="EZ68" s="135" t="str">
        <f>IF(FD68="","",IF(ISERROR(MID(FD68,FIND("male,",FD68)+6,(FIND(")",FD68)-(FIND("male,",FD68)+6))))=TRUE,"missing/error",MID(FD68,FIND("male,",FD68)+6,(FIND(")",FD68)-(FIND("male,",FD68)+6)))))</f>
        <v/>
      </c>
      <c r="FA68" s="136" t="str">
        <f>IF(EW68="","",(MID(EW68,(SEARCH("^^",SUBSTITUTE(EW68," ","^^",LEN(EW68)-LEN(SUBSTITUTE(EW68," ","")))))+1,99)&amp;"_"&amp;LEFT(EW68,FIND(" ",EW68)-1)&amp;"_"&amp;EX68))</f>
        <v/>
      </c>
      <c r="FB68" s="76"/>
      <c r="FC68" s="127"/>
      <c r="FD68" s="127"/>
      <c r="FE68" s="128" t="str">
        <f>IF(FI68="","",FE$3)</f>
        <v/>
      </c>
      <c r="FF68" s="129" t="str">
        <f>IF(FI68="","",FE$1)</f>
        <v/>
      </c>
      <c r="FG68" s="130" t="str">
        <f>IF(FI68="","",FE$2)</f>
        <v/>
      </c>
      <c r="FH68" s="130" t="str">
        <f>IF(FI68="","",FE$3)</f>
        <v/>
      </c>
      <c r="FI68" s="132" t="str">
        <f>IF(FP68="","",IF(ISNUMBER(SEARCH(":",FP68)),MID(FP68,FIND(":",FP68)+2,FIND("(",FP68)-FIND(":",FP68)-3),LEFT(FP68,FIND("(",FP68)-2)))</f>
        <v/>
      </c>
      <c r="FJ68" s="133" t="str">
        <f>IF(FP68="","",MID(FP68,FIND("(",FP68)+1,4))</f>
        <v/>
      </c>
      <c r="FK68" s="134" t="str">
        <f>IF(ISNUMBER(SEARCH("*female*",FP68)),"female",IF(ISNUMBER(SEARCH("*male*",FP68)),"male",""))</f>
        <v/>
      </c>
      <c r="FL68" s="135" t="str">
        <f>IF(FP68="","",IF(ISERROR(MID(FP68,FIND("male,",FP68)+6,(FIND(")",FP68)-(FIND("male,",FP68)+6))))=TRUE,"missing/error",MID(FP68,FIND("male,",FP68)+6,(FIND(")",FP68)-(FIND("male,",FP68)+6)))))</f>
        <v/>
      </c>
      <c r="FM68" s="136" t="str">
        <f>IF(FI68="","",(MID(FI68,(SEARCH("^^",SUBSTITUTE(FI68," ","^^",LEN(FI68)-LEN(SUBSTITUTE(FI68," ","")))))+1,99)&amp;"_"&amp;LEFT(FI68,FIND(" ",FI68)-1)&amp;"_"&amp;FJ68))</f>
        <v/>
      </c>
      <c r="FN68" s="76"/>
      <c r="FO68" s="127"/>
      <c r="FP68" s="127"/>
      <c r="FQ68" s="128" t="str">
        <f>IF(FU68="","",#REF!)</f>
        <v/>
      </c>
      <c r="FR68" s="129" t="str">
        <f>IF(FU68="","",FQ$1)</f>
        <v/>
      </c>
      <c r="FS68" s="130" t="str">
        <f>IF(FU68="","",FQ$2)</f>
        <v/>
      </c>
      <c r="FT68" s="130" t="str">
        <f>IF(FU68="","",FQ$3)</f>
        <v/>
      </c>
      <c r="FU68" s="132" t="str">
        <f>IF(GB68="","",IF(ISNUMBER(SEARCH(":",GB68)),MID(GB68,FIND(":",GB68)+2,FIND("(",GB68)-FIND(":",GB68)-3),LEFT(GB68,FIND("(",GB68)-2)))</f>
        <v/>
      </c>
      <c r="FV68" s="133" t="str">
        <f>IF(GB68="","",MID(GB68,FIND("(",GB68)+1,4))</f>
        <v/>
      </c>
      <c r="FW68" s="134" t="str">
        <f>IF(ISNUMBER(SEARCH("*female*",GB68)),"female",IF(ISNUMBER(SEARCH("*male*",GB68)),"male",""))</f>
        <v/>
      </c>
      <c r="FX68" s="135" t="str">
        <f>IF(GB68="","",IF(ISERROR(MID(GB68,FIND("male,",GB68)+6,(FIND(")",GB68)-(FIND("male,",GB68)+6))))=TRUE,"missing/error",MID(GB68,FIND("male,",GB68)+6,(FIND(")",GB68)-(FIND("male,",GB68)+6)))))</f>
        <v/>
      </c>
      <c r="FY68" s="136" t="str">
        <f>IF(FU68="","",(MID(FU68,(SEARCH("^^",SUBSTITUTE(FU68," ","^^",LEN(FU68)-LEN(SUBSTITUTE(FU68," ","")))))+1,99)&amp;"_"&amp;LEFT(FU68,FIND(" ",FU68)-1)&amp;"_"&amp;FV68))</f>
        <v/>
      </c>
      <c r="FZ68" s="76"/>
      <c r="GA68" s="127"/>
      <c r="GB68" s="127"/>
      <c r="GC68" s="128" t="str">
        <f>IF(GG68="","",GC$3)</f>
        <v/>
      </c>
      <c r="GD68" s="129" t="str">
        <f>IF(GG68="","",GC$1)</f>
        <v/>
      </c>
      <c r="GE68" s="130" t="str">
        <f>IF(GG68="","",GC$2)</f>
        <v/>
      </c>
      <c r="GF68" s="130" t="str">
        <f>IF(GG68="","",GC$3)</f>
        <v/>
      </c>
      <c r="GG68" s="132" t="str">
        <f>IF(GN68="","",IF(ISNUMBER(SEARCH(":",GN68)),MID(GN68,FIND(":",GN68)+2,FIND("(",GN68)-FIND(":",GN68)-3),LEFT(GN68,FIND("(",GN68)-2)))</f>
        <v/>
      </c>
      <c r="GH68" s="133" t="str">
        <f>IF(GN68="","",MID(GN68,FIND("(",GN68)+1,4))</f>
        <v/>
      </c>
      <c r="GI68" s="134" t="str">
        <f>IF(ISNUMBER(SEARCH("*female*",GN68)),"female",IF(ISNUMBER(SEARCH("*male*",GN68)),"male",""))</f>
        <v/>
      </c>
      <c r="GJ68" s="135" t="str">
        <f>IF(GN68="","",IF(ISERROR(MID(GN68,FIND("male,",GN68)+6,(FIND(")",GN68)-(FIND("male,",GN68)+6))))=TRUE,"missing/error",MID(GN68,FIND("male,",GN68)+6,(FIND(")",GN68)-(FIND("male,",GN68)+6)))))</f>
        <v/>
      </c>
      <c r="GK68" s="136" t="str">
        <f>IF(GG68="","",(MID(GG68,(SEARCH("^^",SUBSTITUTE(GG68," ","^^",LEN(GG68)-LEN(SUBSTITUTE(GG68," ","")))))+1,99)&amp;"_"&amp;LEFT(GG68,FIND(" ",GG68)-1)&amp;"_"&amp;GH68))</f>
        <v/>
      </c>
      <c r="GL68" s="76"/>
      <c r="GM68" s="127"/>
      <c r="GN68" s="127"/>
      <c r="GO68" s="128" t="str">
        <f>IF(GS68="","",GO$3)</f>
        <v/>
      </c>
      <c r="GP68" s="129" t="str">
        <f>IF(GS68="","",GO$1)</f>
        <v/>
      </c>
      <c r="GQ68" s="130" t="str">
        <f>IF(GS68="","",GO$2)</f>
        <v/>
      </c>
      <c r="GR68" s="130" t="str">
        <f>IF(GS68="","",GO$3)</f>
        <v/>
      </c>
      <c r="GS68" s="132" t="str">
        <f>IF(GZ68="","",IF(ISNUMBER(SEARCH(":",GZ68)),MID(GZ68,FIND(":",GZ68)+2,FIND("(",GZ68)-FIND(":",GZ68)-3),LEFT(GZ68,FIND("(",GZ68)-2)))</f>
        <v/>
      </c>
      <c r="GT68" s="133" t="str">
        <f>IF(GZ68="","",MID(GZ68,FIND("(",GZ68)+1,4))</f>
        <v/>
      </c>
      <c r="GU68" s="134" t="str">
        <f>IF(ISNUMBER(SEARCH("*female*",GZ68)),"female",IF(ISNUMBER(SEARCH("*male*",GZ68)),"male",""))</f>
        <v/>
      </c>
      <c r="GV68" s="135" t="str">
        <f>IF(GZ68="","",IF(ISERROR(MID(GZ68,FIND("male,",GZ68)+6,(FIND(")",GZ68)-(FIND("male,",GZ68)+6))))=TRUE,"missing/error",MID(GZ68,FIND("male,",GZ68)+6,(FIND(")",GZ68)-(FIND("male,",GZ68)+6)))))</f>
        <v/>
      </c>
      <c r="GW68" s="136" t="str">
        <f>IF(GS68="","",(MID(GS68,(SEARCH("^^",SUBSTITUTE(GS68," ","^^",LEN(GS68)-LEN(SUBSTITUTE(GS68," ","")))))+1,99)&amp;"_"&amp;LEFT(GS68,FIND(" ",GS68)-1)&amp;"_"&amp;GT68))</f>
        <v/>
      </c>
      <c r="GX68" s="76"/>
      <c r="GY68" s="127"/>
      <c r="GZ68" s="127"/>
      <c r="HA68" s="128" t="str">
        <f>IF(HE68="","",HA$3)</f>
        <v/>
      </c>
      <c r="HB68" s="129" t="str">
        <f>IF(HE68="","",HA$1)</f>
        <v/>
      </c>
      <c r="HC68" s="130" t="str">
        <f>IF(HE68="","",HA$2)</f>
        <v/>
      </c>
      <c r="HD68" s="130" t="str">
        <f>IF(HE68="","",HA$3)</f>
        <v/>
      </c>
      <c r="HE68" s="132" t="str">
        <f>IF(HL68="","",IF(ISNUMBER(SEARCH(":",HL68)),MID(HL68,FIND(":",HL68)+2,FIND("(",HL68)-FIND(":",HL68)-3),LEFT(HL68,FIND("(",HL68)-2)))</f>
        <v/>
      </c>
      <c r="HF68" s="133" t="str">
        <f>IF(HL68="","",MID(HL68,FIND("(",HL68)+1,4))</f>
        <v/>
      </c>
      <c r="HG68" s="134" t="str">
        <f>IF(ISNUMBER(SEARCH("*female*",HL68)),"female",IF(ISNUMBER(SEARCH("*male*",HL68)),"male",""))</f>
        <v/>
      </c>
      <c r="HH68" s="135" t="str">
        <f>IF(HL68="","",IF(ISERROR(MID(HL68,FIND("male,",HL68)+6,(FIND(")",HL68)-(FIND("male,",HL68)+6))))=TRUE,"missing/error",MID(HL68,FIND("male,",HL68)+6,(FIND(")",HL68)-(FIND("male,",HL68)+6)))))</f>
        <v/>
      </c>
      <c r="HI68" s="136" t="str">
        <f>IF(HE68="","",(MID(HE68,(SEARCH("^^",SUBSTITUTE(HE68," ","^^",LEN(HE68)-LEN(SUBSTITUTE(HE68," ","")))))+1,99)&amp;"_"&amp;LEFT(HE68,FIND(" ",HE68)-1)&amp;"_"&amp;HF68))</f>
        <v/>
      </c>
      <c r="HJ68" s="76"/>
      <c r="HK68" s="127"/>
      <c r="HL68" s="127" t="s">
        <v>287</v>
      </c>
      <c r="HM68" s="128" t="str">
        <f>IF(HQ68="","",HM$3)</f>
        <v/>
      </c>
      <c r="HN68" s="129" t="str">
        <f>IF(HQ68="","",HM$1)</f>
        <v/>
      </c>
      <c r="HO68" s="130" t="str">
        <f>IF(HQ68="","",HM$2)</f>
        <v/>
      </c>
      <c r="HP68" s="130" t="str">
        <f>IF(HQ68="","",HM$3)</f>
        <v/>
      </c>
      <c r="HQ68" s="132" t="str">
        <f>IF(HX68="","",IF(ISNUMBER(SEARCH(":",HX68)),MID(HX68,FIND(":",HX68)+2,FIND("(",HX68)-FIND(":",HX68)-3),LEFT(HX68,FIND("(",HX68)-2)))</f>
        <v/>
      </c>
      <c r="HR68" s="133" t="str">
        <f>IF(HX68="","",MID(HX68,FIND("(",HX68)+1,4))</f>
        <v/>
      </c>
      <c r="HS68" s="134" t="str">
        <f>IF(ISNUMBER(SEARCH("*female*",HX68)),"female",IF(ISNUMBER(SEARCH("*male*",HX68)),"male",""))</f>
        <v/>
      </c>
      <c r="HT68" s="135" t="str">
        <f>IF(HX68="","",IF(ISERROR(MID(HX68,FIND("male,",HX68)+6,(FIND(")",HX68)-(FIND("male,",HX68)+6))))=TRUE,"missing/error",MID(HX68,FIND("male,",HX68)+6,(FIND(")",HX68)-(FIND("male,",HX68)+6)))))</f>
        <v/>
      </c>
      <c r="HU68" s="136" t="str">
        <f>IF(HQ68="","",(MID(HQ68,(SEARCH("^^",SUBSTITUTE(HQ68," ","^^",LEN(HQ68)-LEN(SUBSTITUTE(HQ68," ","")))))+1,99)&amp;"_"&amp;LEFT(HQ68,FIND(" ",HQ68)-1)&amp;"_"&amp;HR68))</f>
        <v/>
      </c>
      <c r="HV68" s="76"/>
      <c r="HW68" s="127"/>
      <c r="HX68" s="127"/>
      <c r="HY68" s="128" t="str">
        <f>IF(IC68="","",HY$3)</f>
        <v/>
      </c>
      <c r="HZ68" s="129" t="str">
        <f>IF(IC68="","",HY$1)</f>
        <v/>
      </c>
      <c r="IA68" s="130" t="str">
        <f>IF(IC68="","",HY$2)</f>
        <v/>
      </c>
      <c r="IB68" s="130" t="str">
        <f>IF(IC68="","",HY$3)</f>
        <v/>
      </c>
      <c r="IC68" s="132" t="str">
        <f>IF(IJ68="","",IF(ISNUMBER(SEARCH(":",IJ68)),MID(IJ68,FIND(":",IJ68)+2,FIND("(",IJ68)-FIND(":",IJ68)-3),LEFT(IJ68,FIND("(",IJ68)-2)))</f>
        <v/>
      </c>
      <c r="ID68" s="133" t="str">
        <f>IF(IJ68="","",MID(IJ68,FIND("(",IJ68)+1,4))</f>
        <v/>
      </c>
      <c r="IE68" s="134" t="str">
        <f>IF(ISNUMBER(SEARCH("*female*",IJ68)),"female",IF(ISNUMBER(SEARCH("*male*",IJ68)),"male",""))</f>
        <v/>
      </c>
      <c r="IF68" s="135" t="str">
        <f>IF(IJ68="","",IF(ISERROR(MID(IJ68,FIND("male,",IJ68)+6,(FIND(")",IJ68)-(FIND("male,",IJ68)+6))))=TRUE,"missing/error",MID(IJ68,FIND("male,",IJ68)+6,(FIND(")",IJ68)-(FIND("male,",IJ68)+6)))))</f>
        <v/>
      </c>
      <c r="IG68" s="136" t="str">
        <f>IF(IC68="","",(MID(IC68,(SEARCH("^^",SUBSTITUTE(IC68," ","^^",LEN(IC68)-LEN(SUBSTITUTE(IC68," ","")))))+1,99)&amp;"_"&amp;LEFT(IC68,FIND(" ",IC68)-1)&amp;"_"&amp;ID68))</f>
        <v/>
      </c>
      <c r="IH68" s="76"/>
      <c r="II68" s="127"/>
      <c r="IJ68" s="127"/>
      <c r="IK68" s="128" t="str">
        <f>IF(IO68="","",IK$3)</f>
        <v/>
      </c>
      <c r="IL68" s="129" t="str">
        <f>IF(IO68="","",IK$1)</f>
        <v/>
      </c>
      <c r="IM68" s="130" t="str">
        <f>IF(IO68="","",IK$2)</f>
        <v/>
      </c>
      <c r="IN68" s="130" t="str">
        <f>IF(IO68="","",IK$3)</f>
        <v/>
      </c>
      <c r="IO68" s="132" t="str">
        <f>IF(IV68="","",IF(ISNUMBER(SEARCH(":",IV68)),MID(IV68,FIND(":",IV68)+2,FIND("(",IV68)-FIND(":",IV68)-3),LEFT(IV68,FIND("(",IV68)-2)))</f>
        <v/>
      </c>
      <c r="IP68" s="133" t="str">
        <f>IF(IV68="","",MID(IV68,FIND("(",IV68)+1,4))</f>
        <v/>
      </c>
      <c r="IQ68" s="134" t="str">
        <f>IF(ISNUMBER(SEARCH("*female*",IV68)),"female",IF(ISNUMBER(SEARCH("*male*",IV68)),"male",""))</f>
        <v/>
      </c>
      <c r="IR68" s="135" t="str">
        <f>IF(IV68="","",IF(ISERROR(MID(IV68,FIND("male,",IV68)+6,(FIND(")",IV68)-(FIND("male,",IV68)+6))))=TRUE,"missing/error",MID(IV68,FIND("male,",IV68)+6,(FIND(")",IV68)-(FIND("male,",IV68)+6)))))</f>
        <v/>
      </c>
      <c r="IS68" s="136" t="str">
        <f>IF(IO68="","",(MID(IO68,(SEARCH("^^",SUBSTITUTE(IO68," ","^^",LEN(IO68)-LEN(SUBSTITUTE(IO68," ","")))))+1,99)&amp;"_"&amp;LEFT(IO68,FIND(" ",IO68)-1)&amp;"_"&amp;IP68))</f>
        <v/>
      </c>
      <c r="IT68" s="76"/>
      <c r="IU68" s="127"/>
      <c r="IV68" s="127"/>
      <c r="IW68" s="128" t="str">
        <f>IF(JA68="","",IW$3)</f>
        <v/>
      </c>
      <c r="IX68" s="129" t="str">
        <f>IF(JA68="","",IW$1)</f>
        <v/>
      </c>
      <c r="IY68" s="130" t="str">
        <f>IF(JA68="","",IW$2)</f>
        <v/>
      </c>
      <c r="IZ68" s="130" t="str">
        <f>IF(JA68="","",IW$3)</f>
        <v/>
      </c>
      <c r="JA68" s="132" t="str">
        <f>IF(JH68="","",IF(ISNUMBER(SEARCH(":",JH68)),MID(JH68,FIND(":",JH68)+2,FIND("(",JH68)-FIND(":",JH68)-3),LEFT(JH68,FIND("(",JH68)-2)))</f>
        <v/>
      </c>
      <c r="JB68" s="133" t="str">
        <f>IF(JH68="","",MID(JH68,FIND("(",JH68)+1,4))</f>
        <v/>
      </c>
      <c r="JC68" s="134" t="str">
        <f>IF(ISNUMBER(SEARCH("*female*",JH68)),"female",IF(ISNUMBER(SEARCH("*male*",JH68)),"male",""))</f>
        <v/>
      </c>
      <c r="JD68" s="135" t="str">
        <f>IF(JH68="","",IF(ISERROR(MID(JH68,FIND("male,",JH68)+6,(FIND(")",JH68)-(FIND("male,",JH68)+6))))=TRUE,"missing/error",MID(JH68,FIND("male,",JH68)+6,(FIND(")",JH68)-(FIND("male,",JH68)+6)))))</f>
        <v/>
      </c>
      <c r="JE68" s="136" t="str">
        <f>IF(JA68="","",(MID(JA68,(SEARCH("^^",SUBSTITUTE(JA68," ","^^",LEN(JA68)-LEN(SUBSTITUTE(JA68," ","")))))+1,99)&amp;"_"&amp;LEFT(JA68,FIND(" ",JA68)-1)&amp;"_"&amp;JB68))</f>
        <v/>
      </c>
      <c r="JF68" s="76"/>
      <c r="JG68" s="127"/>
      <c r="JH68" s="127"/>
      <c r="JI68" s="128" t="str">
        <f>IF(JM68="","",JI$3)</f>
        <v/>
      </c>
      <c r="JJ68" s="129" t="str">
        <f>IF(JM68="","",JI$1)</f>
        <v/>
      </c>
      <c r="JK68" s="130" t="str">
        <f>IF(JM68="","",JI$2)</f>
        <v/>
      </c>
      <c r="JL68" s="130" t="str">
        <f>IF(JM68="","",JI$3)</f>
        <v/>
      </c>
      <c r="JM68" s="132" t="str">
        <f>IF(JT68="","",IF(ISNUMBER(SEARCH(":",JT68)),MID(JT68,FIND(":",JT68)+2,FIND("(",JT68)-FIND(":",JT68)-3),LEFT(JT68,FIND("(",JT68)-2)))</f>
        <v/>
      </c>
      <c r="JN68" s="133" t="str">
        <f>IF(JT68="","",MID(JT68,FIND("(",JT68)+1,4))</f>
        <v/>
      </c>
      <c r="JO68" s="134" t="str">
        <f>IF(ISNUMBER(SEARCH("*female*",JT68)),"female",IF(ISNUMBER(SEARCH("*male*",JT68)),"male",""))</f>
        <v/>
      </c>
      <c r="JP68" s="135" t="str">
        <f>IF(JT68="","",IF(ISERROR(MID(JT68,FIND("male,",JT68)+6,(FIND(")",JT68)-(FIND("male,",JT68)+6))))=TRUE,"missing/error",MID(JT68,FIND("male,",JT68)+6,(FIND(")",JT68)-(FIND("male,",JT68)+6)))))</f>
        <v/>
      </c>
      <c r="JQ68" s="136" t="str">
        <f>IF(JM68="","",(MID(JM68,(SEARCH("^^",SUBSTITUTE(JM68," ","^^",LEN(JM68)-LEN(SUBSTITUTE(JM68," ","")))))+1,99)&amp;"_"&amp;LEFT(JM68,FIND(" ",JM68)-1)&amp;"_"&amp;JN68))</f>
        <v/>
      </c>
      <c r="JR68" s="76"/>
      <c r="JS68" s="127"/>
      <c r="JT68" s="127"/>
      <c r="JU68" s="128" t="str">
        <f>IF(JY68="","",JU$3)</f>
        <v/>
      </c>
      <c r="JV68" s="129" t="str">
        <f>IF(JY68="","",JU$1)</f>
        <v/>
      </c>
      <c r="JW68" s="130" t="str">
        <f>IF(JY68="","",JU$2)</f>
        <v/>
      </c>
      <c r="JX68" s="130" t="str">
        <f>IF(JY68="","",JU$3)</f>
        <v/>
      </c>
      <c r="JY68" s="132" t="str">
        <f>IF(KF68="","",IF(ISNUMBER(SEARCH(":",KF68)),MID(KF68,FIND(":",KF68)+2,FIND("(",KF68)-FIND(":",KF68)-3),LEFT(KF68,FIND("(",KF68)-2)))</f>
        <v/>
      </c>
      <c r="JZ68" s="133" t="str">
        <f>IF(KF68="","",MID(KF68,FIND("(",KF68)+1,4))</f>
        <v/>
      </c>
      <c r="KA68" s="134" t="str">
        <f>IF(ISNUMBER(SEARCH("*female*",KF68)),"female",IF(ISNUMBER(SEARCH("*male*",KF68)),"male",""))</f>
        <v/>
      </c>
      <c r="KB68" s="135" t="str">
        <f>IF(KF68="","",IF(ISERROR(MID(KF68,FIND("male,",KF68)+6,(FIND(")",KF68)-(FIND("male,",KF68)+6))))=TRUE,"missing/error",MID(KF68,FIND("male,",KF68)+6,(FIND(")",KF68)-(FIND("male,",KF68)+6)))))</f>
        <v/>
      </c>
      <c r="KC68" s="136" t="str">
        <f>IF(JY68="","",(MID(JY68,(SEARCH("^^",SUBSTITUTE(JY68," ","^^",LEN(JY68)-LEN(SUBSTITUTE(JY68," ","")))))+1,99)&amp;"_"&amp;LEFT(JY68,FIND(" ",JY68)-1)&amp;"_"&amp;JZ68))</f>
        <v/>
      </c>
      <c r="KD68" s="76"/>
      <c r="KE68" s="127"/>
      <c r="KF68" s="127"/>
    </row>
    <row r="69" spans="1:292" ht="13.5" customHeight="1">
      <c r="A69" s="84"/>
      <c r="B69" s="127" t="s">
        <v>1076</v>
      </c>
      <c r="D69" s="219"/>
      <c r="E69" s="128"/>
      <c r="F69" s="129"/>
      <c r="G69" s="130"/>
      <c r="H69" s="130"/>
      <c r="I69" s="132"/>
      <c r="J69" s="133"/>
      <c r="K69" s="134"/>
      <c r="L69" s="135"/>
      <c r="M69" s="136"/>
      <c r="O69" s="127"/>
      <c r="P69" s="219"/>
      <c r="Q69" s="128"/>
      <c r="R69" s="129"/>
      <c r="S69" s="130"/>
      <c r="T69" s="130"/>
      <c r="U69" s="132"/>
      <c r="V69" s="133"/>
      <c r="W69" s="134"/>
      <c r="X69" s="135"/>
      <c r="Y69" s="136"/>
      <c r="AA69" s="127"/>
      <c r="AB69" s="127"/>
      <c r="AC69" s="128"/>
      <c r="AD69" s="129"/>
      <c r="AE69" s="130"/>
      <c r="AF69" s="130"/>
      <c r="AG69" s="132"/>
      <c r="AH69" s="133"/>
      <c r="AI69" s="134"/>
      <c r="AJ69" s="135"/>
      <c r="AK69" s="136"/>
      <c r="AM69" s="127"/>
      <c r="AN69" s="127"/>
      <c r="AO69" s="128"/>
      <c r="AP69" s="129"/>
      <c r="AQ69" s="130"/>
      <c r="AR69" s="130"/>
      <c r="AS69" s="132"/>
      <c r="AT69" s="133"/>
      <c r="AU69" s="134"/>
      <c r="AV69" s="135"/>
      <c r="AW69" s="136"/>
      <c r="AX69" s="76"/>
      <c r="AY69" s="127"/>
      <c r="AZ69" s="127"/>
      <c r="BA69" s="128">
        <f>IF(BE69="","",BA$3)</f>
        <v>43830</v>
      </c>
      <c r="BB69" s="129" t="str">
        <f>IF(BE69="","",BA$1)</f>
        <v>Marin I</v>
      </c>
      <c r="BC69" s="130">
        <f>IF(BE69="","",BA$2)</f>
        <v>43809</v>
      </c>
      <c r="BD69" s="130">
        <f>IF(BE69="","",BA$3)</f>
        <v>43830</v>
      </c>
      <c r="BE69" s="132" t="str">
        <f>IF(BL69="","",IF(ISNUMBER(SEARCH(":",BL69)),MID(BL69,FIND(":",BL69)+2,FIND("(",BL69)-FIND(":",BL69)-3),LEFT(BL69,FIND("(",BL69)-2)))</f>
        <v>Sirpa Paatero</v>
      </c>
      <c r="BF69" s="133" t="str">
        <f>IF(BL69="","",MID(BL69,FIND("(",BL69)+1,4))</f>
        <v>1964</v>
      </c>
      <c r="BG69" s="134" t="str">
        <f>IF(ISNUMBER(SEARCH("*female*",BL69)),"female",IF(ISNUMBER(SEARCH("*male*",BL69)),"male",""))</f>
        <v>female</v>
      </c>
      <c r="BH69" s="135" t="str">
        <f>IF(BL69="","",IF(ISERROR(MID(BL69,FIND("male,",BL69)+6,(FIND(")",BL69)-(FIND("male,",BL69)+6))))=TRUE,"missing/error",MID(BL69,FIND("male,",BL69)+6,(FIND(")",BL69)-(FIND("male,",BL69)+6)))))</f>
        <v>fi_sdp01</v>
      </c>
      <c r="BI69" s="136" t="str">
        <f>IF(BE69="","",(MID(BE69,(SEARCH("^^",SUBSTITUTE(BE69," ","^^",LEN(BE69)-LEN(SUBSTITUTE(BE69," ","")))))+1,99)&amp;"_"&amp;LEFT(BE69,FIND(" ",BE69)-1)&amp;"_"&amp;BF69))</f>
        <v>Paatero_Sirpa_1964</v>
      </c>
      <c r="BJ69" s="76"/>
      <c r="BK69" s="127"/>
      <c r="BL69" s="127" t="s">
        <v>1082</v>
      </c>
      <c r="BM69" s="128"/>
      <c r="BN69" s="129"/>
      <c r="BO69" s="130"/>
      <c r="BP69" s="130"/>
      <c r="BQ69" s="132"/>
      <c r="BR69" s="133"/>
      <c r="BS69" s="134"/>
      <c r="BT69" s="135"/>
      <c r="BU69" s="136"/>
      <c r="BV69" s="76"/>
      <c r="BW69" s="127"/>
      <c r="BX69" s="127"/>
      <c r="BY69" s="128"/>
      <c r="BZ69" s="129"/>
      <c r="CA69" s="130"/>
      <c r="CB69" s="130"/>
      <c r="CC69" s="132"/>
      <c r="CD69" s="133"/>
      <c r="CE69" s="134"/>
      <c r="CF69" s="135"/>
      <c r="CG69" s="136"/>
      <c r="CH69" s="76"/>
      <c r="CI69" s="127"/>
      <c r="CJ69" s="127"/>
      <c r="CK69" s="128"/>
      <c r="CL69" s="129"/>
      <c r="CM69" s="130"/>
      <c r="CN69" s="130"/>
      <c r="CO69" s="132"/>
      <c r="CP69" s="133"/>
      <c r="CQ69" s="134"/>
      <c r="CR69" s="135"/>
      <c r="CS69" s="136"/>
      <c r="CT69" s="76"/>
      <c r="CU69" s="127"/>
      <c r="CV69" s="127"/>
      <c r="CW69" s="128"/>
      <c r="CX69" s="129"/>
      <c r="CY69" s="130"/>
      <c r="CZ69" s="130"/>
      <c r="DA69" s="132"/>
      <c r="DB69" s="133"/>
      <c r="DC69" s="134"/>
      <c r="DD69" s="135"/>
      <c r="DE69" s="136"/>
      <c r="DF69" s="76"/>
      <c r="DG69" s="127"/>
      <c r="DH69" s="127"/>
      <c r="DI69" s="128"/>
      <c r="DJ69" s="129"/>
      <c r="DK69" s="130"/>
      <c r="DL69" s="130"/>
      <c r="DM69" s="132"/>
      <c r="DN69" s="133"/>
      <c r="DO69" s="134"/>
      <c r="DP69" s="135"/>
      <c r="DQ69" s="136"/>
      <c r="DR69" s="76"/>
      <c r="DS69" s="127"/>
      <c r="DT69" s="127"/>
      <c r="DU69" s="128"/>
      <c r="DV69" s="129"/>
      <c r="DW69" s="130"/>
      <c r="DX69" s="130"/>
      <c r="DY69" s="132"/>
      <c r="DZ69" s="133"/>
      <c r="EA69" s="134"/>
      <c r="EB69" s="135"/>
      <c r="EC69" s="136"/>
      <c r="ED69" s="76"/>
      <c r="EE69" s="127"/>
      <c r="EF69" s="127"/>
      <c r="EG69" s="128"/>
      <c r="EH69" s="129"/>
      <c r="EI69" s="130"/>
      <c r="EJ69" s="130"/>
      <c r="EK69" s="132"/>
      <c r="EL69" s="133"/>
      <c r="EM69" s="134"/>
      <c r="EN69" s="135"/>
      <c r="EO69" s="136"/>
      <c r="EP69" s="76"/>
      <c r="EQ69" s="127"/>
      <c r="ER69" s="127"/>
      <c r="ES69" s="128"/>
      <c r="ET69" s="129"/>
      <c r="EU69" s="130"/>
      <c r="EV69" s="130"/>
      <c r="EW69" s="132"/>
      <c r="EX69" s="133"/>
      <c r="EY69" s="134"/>
      <c r="EZ69" s="135"/>
      <c r="FA69" s="136"/>
      <c r="FB69" s="76"/>
      <c r="FC69" s="127"/>
      <c r="FD69" s="127"/>
      <c r="FE69" s="128"/>
      <c r="FF69" s="129"/>
      <c r="FG69" s="130"/>
      <c r="FH69" s="130"/>
      <c r="FI69" s="132"/>
      <c r="FJ69" s="133"/>
      <c r="FK69" s="134"/>
      <c r="FL69" s="135"/>
      <c r="FM69" s="136"/>
      <c r="FN69" s="76"/>
      <c r="FO69" s="127"/>
      <c r="FP69" s="127"/>
      <c r="FQ69" s="128"/>
      <c r="FR69" s="129"/>
      <c r="FS69" s="130"/>
      <c r="FT69" s="130"/>
      <c r="FU69" s="132"/>
      <c r="FV69" s="133"/>
      <c r="FW69" s="134"/>
      <c r="FX69" s="135"/>
      <c r="FY69" s="136"/>
      <c r="FZ69" s="76"/>
      <c r="GA69" s="127"/>
      <c r="GB69" s="127"/>
      <c r="GC69" s="128"/>
      <c r="GD69" s="129"/>
      <c r="GE69" s="130"/>
      <c r="GF69" s="130"/>
      <c r="GG69" s="132"/>
      <c r="GH69" s="133"/>
      <c r="GI69" s="134"/>
      <c r="GJ69" s="135"/>
      <c r="GK69" s="136"/>
      <c r="GL69" s="76"/>
      <c r="GM69" s="127"/>
      <c r="GN69" s="127"/>
      <c r="GO69" s="128"/>
      <c r="GP69" s="129"/>
      <c r="GQ69" s="130"/>
      <c r="GR69" s="130"/>
      <c r="GS69" s="132"/>
      <c r="GT69" s="133"/>
      <c r="GU69" s="134"/>
      <c r="GV69" s="135"/>
      <c r="GW69" s="136"/>
      <c r="GX69" s="76"/>
      <c r="GY69" s="127"/>
      <c r="GZ69" s="127"/>
      <c r="HA69" s="128"/>
      <c r="HB69" s="129"/>
      <c r="HC69" s="130"/>
      <c r="HD69" s="130"/>
      <c r="HE69" s="132"/>
      <c r="HF69" s="133"/>
      <c r="HG69" s="134"/>
      <c r="HH69" s="135"/>
      <c r="HI69" s="136"/>
      <c r="HJ69" s="76"/>
      <c r="HK69" s="127"/>
      <c r="HL69" s="127"/>
      <c r="HM69" s="128"/>
      <c r="HN69" s="129"/>
      <c r="HO69" s="130"/>
      <c r="HP69" s="130"/>
      <c r="HQ69" s="132"/>
      <c r="HR69" s="133"/>
      <c r="HS69" s="134"/>
      <c r="HT69" s="135"/>
      <c r="HU69" s="136"/>
      <c r="HV69" s="76"/>
      <c r="HW69" s="127"/>
      <c r="HX69" s="127"/>
      <c r="HY69" s="128"/>
      <c r="HZ69" s="129"/>
      <c r="IA69" s="130"/>
      <c r="IB69" s="130"/>
      <c r="IC69" s="132"/>
      <c r="ID69" s="133"/>
      <c r="IE69" s="134"/>
      <c r="IF69" s="135"/>
      <c r="IG69" s="136"/>
      <c r="IH69" s="76"/>
      <c r="II69" s="127"/>
      <c r="IJ69" s="127"/>
      <c r="IK69" s="128"/>
      <c r="IL69" s="129"/>
      <c r="IM69" s="130"/>
      <c r="IN69" s="130"/>
      <c r="IO69" s="132"/>
      <c r="IP69" s="133"/>
      <c r="IQ69" s="134"/>
      <c r="IR69" s="135"/>
      <c r="IS69" s="136"/>
      <c r="IT69" s="76"/>
      <c r="IU69" s="127"/>
      <c r="IV69" s="127"/>
      <c r="IW69" s="128"/>
      <c r="IX69" s="129"/>
      <c r="IY69" s="130"/>
      <c r="IZ69" s="130"/>
      <c r="JA69" s="132"/>
      <c r="JB69" s="133"/>
      <c r="JC69" s="134"/>
      <c r="JD69" s="135"/>
      <c r="JE69" s="136"/>
      <c r="JF69" s="76"/>
      <c r="JG69" s="127"/>
      <c r="JH69" s="127"/>
      <c r="JI69" s="128"/>
      <c r="JJ69" s="129"/>
      <c r="JK69" s="130"/>
      <c r="JL69" s="130"/>
      <c r="JM69" s="132"/>
      <c r="JN69" s="133"/>
      <c r="JO69" s="134"/>
      <c r="JP69" s="135"/>
      <c r="JQ69" s="136"/>
      <c r="JR69" s="76"/>
      <c r="JS69" s="127"/>
      <c r="JT69" s="127"/>
      <c r="JU69" s="128"/>
      <c r="JV69" s="129"/>
      <c r="JW69" s="130"/>
      <c r="JX69" s="130"/>
      <c r="JY69" s="132"/>
      <c r="JZ69" s="133"/>
      <c r="KA69" s="134"/>
      <c r="KB69" s="135"/>
      <c r="KC69" s="136"/>
      <c r="KD69" s="76"/>
      <c r="KE69" s="127"/>
      <c r="KF69" s="127"/>
    </row>
    <row r="70" spans="1:292" ht="13.5" customHeight="1">
      <c r="A70" s="84"/>
      <c r="B70" s="127" t="s">
        <v>1062</v>
      </c>
      <c r="D70" s="219"/>
      <c r="E70" s="128"/>
      <c r="F70" s="129"/>
      <c r="G70" s="130"/>
      <c r="H70" s="130"/>
      <c r="I70" s="132"/>
      <c r="J70" s="133"/>
      <c r="K70" s="134"/>
      <c r="L70" s="135"/>
      <c r="M70" s="136"/>
      <c r="O70" s="127"/>
      <c r="P70" s="219"/>
      <c r="Q70" s="128"/>
      <c r="R70" s="129"/>
      <c r="S70" s="130"/>
      <c r="T70" s="130"/>
      <c r="U70" s="132"/>
      <c r="V70" s="133"/>
      <c r="W70" s="134"/>
      <c r="X70" s="135"/>
      <c r="Y70" s="136"/>
      <c r="AA70" s="127"/>
      <c r="AB70" s="127"/>
      <c r="AC70" s="128"/>
      <c r="AD70" s="129"/>
      <c r="AE70" s="130"/>
      <c r="AF70" s="130"/>
      <c r="AG70" s="132"/>
      <c r="AH70" s="133"/>
      <c r="AI70" s="134"/>
      <c r="AJ70" s="135"/>
      <c r="AK70" s="136"/>
      <c r="AM70" s="127"/>
      <c r="AN70" s="127"/>
      <c r="AO70" s="128">
        <f>IF(AS70="","",AO$3)</f>
        <v>43809</v>
      </c>
      <c r="AP70" s="129" t="str">
        <f>IF(AS70="","",AO$1)</f>
        <v>Rinne I</v>
      </c>
      <c r="AQ70" s="130">
        <f>IF(AS70="","",AO$2)</f>
        <v>43622</v>
      </c>
      <c r="AR70" s="130">
        <f>IF(AS70="","",AO$3)</f>
        <v>43809</v>
      </c>
      <c r="AS70" s="132" t="str">
        <f>IF(AZ70="","",IF(ISNUMBER(SEARCH(":",AZ70)),MID(AZ70,FIND(":",AZ70)+2,FIND("(",AZ70)-FIND(":",AZ70)-3),LEFT(AZ70,FIND("(",AZ70)-2)))</f>
        <v>Sirpa Paatero</v>
      </c>
      <c r="AT70" s="133" t="str">
        <f>IF(AZ70="","",MID(AZ70,FIND("(",AZ70)+1,4))</f>
        <v>1964</v>
      </c>
      <c r="AU70" s="134" t="str">
        <f>IF(ISNUMBER(SEARCH("*female*",AZ70)),"female",IF(ISNUMBER(SEARCH("*male*",AZ70)),"male",""))</f>
        <v>female</v>
      </c>
      <c r="AV70" s="135" t="str">
        <f>IF(AZ70="","",IF(ISERROR(MID(AZ70,FIND("male,",AZ70)+6,(FIND(")",AZ70)-(FIND("male,",AZ70)+6))))=TRUE,"missing/error",MID(AZ70,FIND("male,",AZ70)+6,(FIND(")",AZ70)-(FIND("male,",AZ70)+6)))))</f>
        <v>fi_sdp01</v>
      </c>
      <c r="AW70" s="136" t="str">
        <f>IF(AS70="","",(MID(AS70,(SEARCH("^^",SUBSTITUTE(AS70," ","^^",LEN(AS70)-LEN(SUBSTITUTE(AS70," ","")))))+1,99)&amp;"_"&amp;LEFT(AS70,FIND(" ",AS70)-1)&amp;"_"&amp;AT70))</f>
        <v>Paatero_Sirpa_1964</v>
      </c>
      <c r="AX70" s="76"/>
      <c r="AY70" s="127"/>
      <c r="AZ70" s="127" t="s">
        <v>1082</v>
      </c>
      <c r="BA70" s="128"/>
      <c r="BB70" s="129"/>
      <c r="BC70" s="130"/>
      <c r="BD70" s="130"/>
      <c r="BE70" s="132"/>
      <c r="BF70" s="133"/>
      <c r="BG70" s="134"/>
      <c r="BH70" s="135"/>
      <c r="BI70" s="136"/>
      <c r="BJ70" s="76"/>
      <c r="BK70" s="127"/>
      <c r="BL70" s="127"/>
      <c r="BM70" s="128"/>
      <c r="BN70" s="129"/>
      <c r="BO70" s="130"/>
      <c r="BP70" s="130"/>
      <c r="BQ70" s="132"/>
      <c r="BR70" s="133"/>
      <c r="BS70" s="134"/>
      <c r="BT70" s="135"/>
      <c r="BU70" s="136"/>
      <c r="BV70" s="76"/>
      <c r="BW70" s="127"/>
      <c r="BX70" s="127"/>
      <c r="BY70" s="128"/>
      <c r="BZ70" s="129"/>
      <c r="CA70" s="130"/>
      <c r="CB70" s="130"/>
      <c r="CC70" s="132"/>
      <c r="CD70" s="133"/>
      <c r="CE70" s="134"/>
      <c r="CF70" s="135"/>
      <c r="CG70" s="136"/>
      <c r="CH70" s="76"/>
      <c r="CI70" s="127"/>
      <c r="CJ70" s="127"/>
      <c r="CK70" s="128"/>
      <c r="CL70" s="129"/>
      <c r="CM70" s="130"/>
      <c r="CN70" s="130"/>
      <c r="CO70" s="132"/>
      <c r="CP70" s="133"/>
      <c r="CQ70" s="134"/>
      <c r="CR70" s="135"/>
      <c r="CS70" s="136"/>
      <c r="CT70" s="76"/>
      <c r="CU70" s="127"/>
      <c r="CV70" s="127"/>
      <c r="CW70" s="128"/>
      <c r="CX70" s="129"/>
      <c r="CY70" s="130"/>
      <c r="CZ70" s="130"/>
      <c r="DA70" s="132"/>
      <c r="DB70" s="133"/>
      <c r="DC70" s="134"/>
      <c r="DD70" s="135"/>
      <c r="DE70" s="136"/>
      <c r="DF70" s="76"/>
      <c r="DG70" s="127"/>
      <c r="DH70" s="127"/>
      <c r="DI70" s="128"/>
      <c r="DJ70" s="129"/>
      <c r="DK70" s="130"/>
      <c r="DL70" s="130"/>
      <c r="DM70" s="132"/>
      <c r="DN70" s="133"/>
      <c r="DO70" s="134"/>
      <c r="DP70" s="135"/>
      <c r="DQ70" s="136"/>
      <c r="DR70" s="76"/>
      <c r="DS70" s="127"/>
      <c r="DT70" s="127"/>
      <c r="DU70" s="128"/>
      <c r="DV70" s="129"/>
      <c r="DW70" s="130"/>
      <c r="DX70" s="130"/>
      <c r="DY70" s="132"/>
      <c r="DZ70" s="133"/>
      <c r="EA70" s="134"/>
      <c r="EB70" s="135"/>
      <c r="EC70" s="136"/>
      <c r="ED70" s="76"/>
      <c r="EE70" s="127"/>
      <c r="EF70" s="127"/>
      <c r="EG70" s="128"/>
      <c r="EH70" s="129"/>
      <c r="EI70" s="130"/>
      <c r="EJ70" s="130"/>
      <c r="EK70" s="132"/>
      <c r="EL70" s="133"/>
      <c r="EM70" s="134"/>
      <c r="EN70" s="135"/>
      <c r="EO70" s="136"/>
      <c r="EP70" s="76"/>
      <c r="EQ70" s="127"/>
      <c r="ER70" s="127"/>
      <c r="ES70" s="128"/>
      <c r="ET70" s="129"/>
      <c r="EU70" s="130"/>
      <c r="EV70" s="130"/>
      <c r="EW70" s="132"/>
      <c r="EX70" s="133"/>
      <c r="EY70" s="134"/>
      <c r="EZ70" s="135"/>
      <c r="FA70" s="136"/>
      <c r="FB70" s="76"/>
      <c r="FC70" s="127"/>
      <c r="FD70" s="127"/>
      <c r="FE70" s="128"/>
      <c r="FF70" s="129"/>
      <c r="FG70" s="130"/>
      <c r="FH70" s="130"/>
      <c r="FI70" s="132"/>
      <c r="FJ70" s="133"/>
      <c r="FK70" s="134"/>
      <c r="FL70" s="135"/>
      <c r="FM70" s="136"/>
      <c r="FN70" s="76"/>
      <c r="FO70" s="127"/>
      <c r="FP70" s="127"/>
      <c r="FQ70" s="128"/>
      <c r="FR70" s="129"/>
      <c r="FS70" s="130"/>
      <c r="FT70" s="130"/>
      <c r="FU70" s="132"/>
      <c r="FV70" s="133"/>
      <c r="FW70" s="134"/>
      <c r="FX70" s="135"/>
      <c r="FY70" s="136"/>
      <c r="FZ70" s="76"/>
      <c r="GA70" s="127"/>
      <c r="GB70" s="127"/>
      <c r="GC70" s="128"/>
      <c r="GD70" s="129"/>
      <c r="GE70" s="130"/>
      <c r="GF70" s="130"/>
      <c r="GG70" s="132"/>
      <c r="GH70" s="133"/>
      <c r="GI70" s="134"/>
      <c r="GJ70" s="135"/>
      <c r="GK70" s="136"/>
      <c r="GL70" s="76"/>
      <c r="GM70" s="127"/>
      <c r="GN70" s="127"/>
      <c r="GO70" s="128"/>
      <c r="GP70" s="129"/>
      <c r="GQ70" s="130"/>
      <c r="GR70" s="130"/>
      <c r="GS70" s="132"/>
      <c r="GT70" s="133"/>
      <c r="GU70" s="134"/>
      <c r="GV70" s="135"/>
      <c r="GW70" s="136"/>
      <c r="GX70" s="76"/>
      <c r="GY70" s="127"/>
      <c r="GZ70" s="127"/>
      <c r="HA70" s="128"/>
      <c r="HB70" s="129"/>
      <c r="HC70" s="130"/>
      <c r="HD70" s="130"/>
      <c r="HE70" s="132"/>
      <c r="HF70" s="133"/>
      <c r="HG70" s="134"/>
      <c r="HH70" s="135"/>
      <c r="HI70" s="136"/>
      <c r="HJ70" s="76"/>
      <c r="HK70" s="127"/>
      <c r="HL70" s="127"/>
      <c r="HM70" s="128"/>
      <c r="HN70" s="129"/>
      <c r="HO70" s="130"/>
      <c r="HP70" s="130"/>
      <c r="HQ70" s="132"/>
      <c r="HR70" s="133"/>
      <c r="HS70" s="134"/>
      <c r="HT70" s="135"/>
      <c r="HU70" s="136"/>
      <c r="HV70" s="76"/>
      <c r="HW70" s="127"/>
      <c r="HX70" s="127"/>
      <c r="HY70" s="128"/>
      <c r="HZ70" s="129"/>
      <c r="IA70" s="130"/>
      <c r="IB70" s="130"/>
      <c r="IC70" s="132"/>
      <c r="ID70" s="133"/>
      <c r="IE70" s="134"/>
      <c r="IF70" s="135"/>
      <c r="IG70" s="136"/>
      <c r="IH70" s="76"/>
      <c r="II70" s="127"/>
      <c r="IJ70" s="127"/>
      <c r="IK70" s="128"/>
      <c r="IL70" s="129"/>
      <c r="IM70" s="130"/>
      <c r="IN70" s="130"/>
      <c r="IO70" s="132"/>
      <c r="IP70" s="133"/>
      <c r="IQ70" s="134"/>
      <c r="IR70" s="135"/>
      <c r="IS70" s="136"/>
      <c r="IT70" s="76"/>
      <c r="IU70" s="127"/>
      <c r="IV70" s="127"/>
      <c r="IW70" s="128"/>
      <c r="IX70" s="129"/>
      <c r="IY70" s="130"/>
      <c r="IZ70" s="130"/>
      <c r="JA70" s="132"/>
      <c r="JB70" s="133"/>
      <c r="JC70" s="134"/>
      <c r="JD70" s="135"/>
      <c r="JE70" s="136"/>
      <c r="JF70" s="76"/>
      <c r="JG70" s="127"/>
      <c r="JH70" s="127"/>
      <c r="JI70" s="128"/>
      <c r="JJ70" s="129"/>
      <c r="JK70" s="130"/>
      <c r="JL70" s="130"/>
      <c r="JM70" s="132"/>
      <c r="JN70" s="133"/>
      <c r="JO70" s="134"/>
      <c r="JP70" s="135"/>
      <c r="JQ70" s="136"/>
      <c r="JR70" s="76"/>
      <c r="JS70" s="127"/>
      <c r="JT70" s="127"/>
      <c r="JU70" s="128"/>
      <c r="JV70" s="129"/>
      <c r="JW70" s="130"/>
      <c r="JX70" s="130"/>
      <c r="JY70" s="132"/>
      <c r="JZ70" s="133"/>
      <c r="KA70" s="134"/>
      <c r="KB70" s="135"/>
      <c r="KC70" s="136"/>
      <c r="KD70" s="76"/>
      <c r="KE70" s="127"/>
      <c r="KF70" s="127"/>
    </row>
    <row r="71" spans="1:292" ht="13.5" customHeight="1">
      <c r="A71" s="84"/>
      <c r="B71" s="127" t="s">
        <v>933</v>
      </c>
      <c r="D71" s="219"/>
      <c r="E71" s="128"/>
      <c r="F71" s="129"/>
      <c r="G71" s="130"/>
      <c r="H71" s="130"/>
      <c r="I71" s="132"/>
      <c r="J71" s="133"/>
      <c r="K71" s="134"/>
      <c r="L71" s="135"/>
      <c r="M71" s="136"/>
      <c r="O71" s="127"/>
      <c r="P71" s="219"/>
      <c r="Q71" s="128"/>
      <c r="R71" s="129"/>
      <c r="S71" s="130"/>
      <c r="T71" s="130"/>
      <c r="U71" s="132"/>
      <c r="V71" s="133"/>
      <c r="W71" s="134"/>
      <c r="X71" s="135"/>
      <c r="Y71" s="136"/>
      <c r="AA71" s="127"/>
      <c r="AB71" s="127"/>
      <c r="AC71" s="128">
        <f>IF(AG71="","",AC$3)</f>
        <v>43622</v>
      </c>
      <c r="AD71" s="129" t="str">
        <f>IF(AG71="","",AC$1)</f>
        <v>Sipilä I</v>
      </c>
      <c r="AE71" s="130">
        <f>IF(AG71="","",AC$2)</f>
        <v>42153</v>
      </c>
      <c r="AF71" s="130">
        <f>IF(AG71="","",AC$3)</f>
        <v>43622</v>
      </c>
      <c r="AG71" s="132" t="str">
        <f>IF(AN71="","",IF(ISNUMBER(SEARCH(":",AN71)),MID(AN71,FIND(":",AN71)+2,FIND("(",AN71)-FIND(":",AN71)-3),LEFT(AN71,FIND("(",AN71)-2)))</f>
        <v>Anu Vehviläinen</v>
      </c>
      <c r="AH71" s="133" t="str">
        <f>IF(AN71="","",MID(AN71,FIND("(",AN71)+1,4))</f>
        <v>1963</v>
      </c>
      <c r="AI71" s="134" t="str">
        <f>IF(ISNUMBER(SEARCH("*female*",AN71)),"female",IF(ISNUMBER(SEARCH("*male*",AN71)),"male",""))</f>
        <v>female</v>
      </c>
      <c r="AJ71" s="135" t="str">
        <f>IF(AN71="","",IF(ISERROR(MID(AN71,FIND("male,",AN71)+6,(FIND(")",AN71)-(FIND("male,",AN71)+6))))=TRUE,"missing/error",MID(AN71,FIND("male,",AN71)+6,(FIND(")",AN71)-(FIND("male,",AN71)+6)))))</f>
        <v>fi_kesk01</v>
      </c>
      <c r="AK71" s="136" t="str">
        <f>IF(AG71="","",(MID(AG71,(SEARCH("^^",SUBSTITUTE(AG71," ","^^",LEN(AG71)-LEN(SUBSTITUTE(AG71," ","")))))+1,99)&amp;"_"&amp;LEFT(AG71,FIND(" ",AG71)-1)&amp;"_"&amp;AH71))</f>
        <v>Vehviläinen_Anu_1963</v>
      </c>
      <c r="AM71" s="127"/>
      <c r="AN71" s="127" t="s">
        <v>950</v>
      </c>
      <c r="AO71" s="128"/>
      <c r="AP71" s="129"/>
      <c r="AQ71" s="130"/>
      <c r="AR71" s="130"/>
      <c r="AS71" s="132"/>
      <c r="AT71" s="133"/>
      <c r="AU71" s="134"/>
      <c r="AV71" s="135"/>
      <c r="AW71" s="136"/>
      <c r="AX71" s="76"/>
      <c r="AY71" s="127"/>
      <c r="AZ71" s="127"/>
      <c r="BA71" s="128"/>
      <c r="BB71" s="129"/>
      <c r="BC71" s="130"/>
      <c r="BD71" s="130"/>
      <c r="BE71" s="132"/>
      <c r="BF71" s="133"/>
      <c r="BG71" s="134"/>
      <c r="BH71" s="135"/>
      <c r="BI71" s="136"/>
      <c r="BJ71" s="76"/>
      <c r="BK71" s="127"/>
      <c r="BL71" s="127"/>
      <c r="BM71" s="128"/>
      <c r="BN71" s="129"/>
      <c r="BO71" s="130"/>
      <c r="BP71" s="130"/>
      <c r="BQ71" s="132"/>
      <c r="BR71" s="133"/>
      <c r="BS71" s="134"/>
      <c r="BT71" s="135"/>
      <c r="BU71" s="136"/>
      <c r="BV71" s="76"/>
      <c r="BW71" s="127"/>
      <c r="BX71" s="127"/>
      <c r="BY71" s="128"/>
      <c r="BZ71" s="129"/>
      <c r="CA71" s="130"/>
      <c r="CB71" s="130"/>
      <c r="CC71" s="132"/>
      <c r="CD71" s="133"/>
      <c r="CE71" s="134"/>
      <c r="CF71" s="135"/>
      <c r="CG71" s="136"/>
      <c r="CH71" s="76"/>
      <c r="CI71" s="127"/>
      <c r="CJ71" s="127"/>
      <c r="CK71" s="128"/>
      <c r="CL71" s="129"/>
      <c r="CM71" s="130"/>
      <c r="CN71" s="130"/>
      <c r="CO71" s="132"/>
      <c r="CP71" s="133"/>
      <c r="CQ71" s="134"/>
      <c r="CR71" s="135"/>
      <c r="CS71" s="136"/>
      <c r="CT71" s="76"/>
      <c r="CU71" s="127"/>
      <c r="CV71" s="127"/>
      <c r="CW71" s="128"/>
      <c r="CX71" s="129"/>
      <c r="CY71" s="130"/>
      <c r="CZ71" s="130"/>
      <c r="DA71" s="132"/>
      <c r="DB71" s="133"/>
      <c r="DC71" s="134"/>
      <c r="DD71" s="135"/>
      <c r="DE71" s="136"/>
      <c r="DF71" s="76"/>
      <c r="DG71" s="127"/>
      <c r="DH71" s="127"/>
      <c r="DI71" s="128"/>
      <c r="DJ71" s="129"/>
      <c r="DK71" s="130"/>
      <c r="DL71" s="130"/>
      <c r="DM71" s="132"/>
      <c r="DN71" s="133"/>
      <c r="DO71" s="134"/>
      <c r="DP71" s="135"/>
      <c r="DQ71" s="136"/>
      <c r="DR71" s="76"/>
      <c r="DS71" s="127"/>
      <c r="DT71" s="127"/>
      <c r="DU71" s="128"/>
      <c r="DV71" s="129"/>
      <c r="DW71" s="130"/>
      <c r="DX71" s="130"/>
      <c r="DY71" s="132"/>
      <c r="DZ71" s="133"/>
      <c r="EA71" s="134"/>
      <c r="EB71" s="135"/>
      <c r="EC71" s="136"/>
      <c r="ED71" s="76"/>
      <c r="EE71" s="127"/>
      <c r="EF71" s="127"/>
      <c r="EG71" s="128"/>
      <c r="EH71" s="129"/>
      <c r="EI71" s="130"/>
      <c r="EJ71" s="130"/>
      <c r="EK71" s="132"/>
      <c r="EL71" s="133"/>
      <c r="EM71" s="134"/>
      <c r="EN71" s="135"/>
      <c r="EO71" s="136"/>
      <c r="EP71" s="76"/>
      <c r="EQ71" s="127"/>
      <c r="ER71" s="127"/>
      <c r="ES71" s="128"/>
      <c r="ET71" s="129"/>
      <c r="EU71" s="130"/>
      <c r="EV71" s="130"/>
      <c r="EW71" s="132"/>
      <c r="EX71" s="133"/>
      <c r="EY71" s="134"/>
      <c r="EZ71" s="135"/>
      <c r="FA71" s="136"/>
      <c r="FB71" s="76"/>
      <c r="FC71" s="127"/>
      <c r="FD71" s="127"/>
      <c r="FE71" s="128"/>
      <c r="FF71" s="129"/>
      <c r="FG71" s="130"/>
      <c r="FH71" s="130"/>
      <c r="FI71" s="132"/>
      <c r="FJ71" s="133"/>
      <c r="FK71" s="134"/>
      <c r="FL71" s="135"/>
      <c r="FM71" s="136"/>
      <c r="FN71" s="76"/>
      <c r="FO71" s="127"/>
      <c r="FP71" s="127"/>
      <c r="FQ71" s="128"/>
      <c r="FR71" s="129"/>
      <c r="FS71" s="130"/>
      <c r="FT71" s="130"/>
      <c r="FU71" s="132"/>
      <c r="FV71" s="133"/>
      <c r="FW71" s="134"/>
      <c r="FX71" s="135"/>
      <c r="FY71" s="136"/>
      <c r="FZ71" s="76"/>
      <c r="GA71" s="127"/>
      <c r="GB71" s="127"/>
      <c r="GC71" s="128"/>
      <c r="GD71" s="129"/>
      <c r="GE71" s="130"/>
      <c r="GF71" s="130"/>
      <c r="GG71" s="132"/>
      <c r="GH71" s="133"/>
      <c r="GI71" s="134"/>
      <c r="GJ71" s="135"/>
      <c r="GK71" s="136"/>
      <c r="GL71" s="76"/>
      <c r="GM71" s="127"/>
      <c r="GN71" s="127"/>
      <c r="GO71" s="128"/>
      <c r="GP71" s="129"/>
      <c r="GQ71" s="130"/>
      <c r="GR71" s="130"/>
      <c r="GS71" s="132"/>
      <c r="GT71" s="133"/>
      <c r="GU71" s="134"/>
      <c r="GV71" s="135"/>
      <c r="GW71" s="136"/>
      <c r="GX71" s="76"/>
      <c r="GY71" s="127"/>
      <c r="GZ71" s="127"/>
      <c r="HA71" s="128"/>
      <c r="HB71" s="129"/>
      <c r="HC71" s="130"/>
      <c r="HD71" s="130"/>
      <c r="HE71" s="132"/>
      <c r="HF71" s="133"/>
      <c r="HG71" s="134"/>
      <c r="HH71" s="135"/>
      <c r="HI71" s="136"/>
      <c r="HJ71" s="76"/>
      <c r="HK71" s="127"/>
      <c r="HL71" s="127"/>
      <c r="HM71" s="128"/>
      <c r="HN71" s="129"/>
      <c r="HO71" s="130"/>
      <c r="HP71" s="130"/>
      <c r="HQ71" s="132"/>
      <c r="HR71" s="133"/>
      <c r="HS71" s="134"/>
      <c r="HT71" s="135"/>
      <c r="HU71" s="136"/>
      <c r="HV71" s="76"/>
      <c r="HW71" s="127"/>
      <c r="HX71" s="127"/>
      <c r="HY71" s="128"/>
      <c r="HZ71" s="129"/>
      <c r="IA71" s="130"/>
      <c r="IB71" s="130"/>
      <c r="IC71" s="132"/>
      <c r="ID71" s="133"/>
      <c r="IE71" s="134"/>
      <c r="IF71" s="135"/>
      <c r="IG71" s="136"/>
      <c r="IH71" s="76"/>
      <c r="II71" s="127"/>
      <c r="IJ71" s="127"/>
      <c r="IK71" s="128"/>
      <c r="IL71" s="129"/>
      <c r="IM71" s="130"/>
      <c r="IN71" s="130"/>
      <c r="IO71" s="132"/>
      <c r="IP71" s="133"/>
      <c r="IQ71" s="134"/>
      <c r="IR71" s="135"/>
      <c r="IS71" s="136"/>
      <c r="IT71" s="76"/>
      <c r="IU71" s="127"/>
      <c r="IV71" s="127"/>
      <c r="IW71" s="128"/>
      <c r="IX71" s="129"/>
      <c r="IY71" s="130"/>
      <c r="IZ71" s="130"/>
      <c r="JA71" s="132"/>
      <c r="JB71" s="133"/>
      <c r="JC71" s="134"/>
      <c r="JD71" s="135"/>
      <c r="JE71" s="136"/>
      <c r="JF71" s="76"/>
      <c r="JG71" s="127"/>
      <c r="JH71" s="127"/>
      <c r="JI71" s="128"/>
      <c r="JJ71" s="129"/>
      <c r="JK71" s="130"/>
      <c r="JL71" s="130"/>
      <c r="JM71" s="132"/>
      <c r="JN71" s="133"/>
      <c r="JO71" s="134"/>
      <c r="JP71" s="135"/>
      <c r="JQ71" s="136"/>
      <c r="JR71" s="76"/>
      <c r="JS71" s="127"/>
      <c r="JT71" s="127"/>
      <c r="JU71" s="128"/>
      <c r="JV71" s="129"/>
      <c r="JW71" s="130"/>
      <c r="JX71" s="130"/>
      <c r="JY71" s="132"/>
      <c r="JZ71" s="133"/>
      <c r="KA71" s="134"/>
      <c r="KB71" s="135"/>
      <c r="KC71" s="136"/>
      <c r="KD71" s="76"/>
      <c r="KE71" s="127"/>
      <c r="KF71" s="127"/>
    </row>
    <row r="72" spans="1:292" ht="13.5" customHeight="1">
      <c r="A72" s="84"/>
      <c r="B72" s="127" t="s">
        <v>694</v>
      </c>
      <c r="C72" s="76" t="s">
        <v>695</v>
      </c>
      <c r="D72" s="219" t="s">
        <v>735</v>
      </c>
      <c r="E72" s="128" t="str">
        <f>IF(I72="","",E$3)</f>
        <v/>
      </c>
      <c r="F72" s="129" t="str">
        <f>IF(I72="","",E$1)</f>
        <v/>
      </c>
      <c r="G72" s="130" t="str">
        <f>IF(I72="","",E$2)</f>
        <v/>
      </c>
      <c r="H72" s="130" t="str">
        <f>IF(I72="","",E$3)</f>
        <v/>
      </c>
      <c r="I72" s="132" t="str">
        <f>IF(P72="","",IF(ISNUMBER(SEARCH(":",P72)),MID(P72,FIND(":",P72)+2,FIND("(",P72)-FIND(":",P72)-3),LEFT(P72,FIND("(",P72)-2)))</f>
        <v/>
      </c>
      <c r="J72" s="133" t="str">
        <f>IF(P72="","",MID(P72,FIND("(",P72)+1,4))</f>
        <v/>
      </c>
      <c r="K72" s="134" t="str">
        <f>IF(ISNUMBER(SEARCH("*female*",P72)),"female",IF(ISNUMBER(SEARCH("*male*",P72)),"male",""))</f>
        <v/>
      </c>
      <c r="L72" s="135" t="str">
        <f>IF(P72="","",IF(ISERROR(MID(P72,FIND("male,",P72)+6,(FIND(")",P72)-(FIND("male,",P72)+6))))=TRUE,"missing/error",MID(P72,FIND("male,",P72)+6,(FIND(")",P72)-(FIND("male,",P72)+6)))))</f>
        <v/>
      </c>
      <c r="M72" s="136" t="str">
        <f>IF(I72="","",(MID(I72,(SEARCH("^^",SUBSTITUTE(I72," ","^^",LEN(I72)-LEN(SUBSTITUTE(I72," ","")))))+1,99)&amp;"_"&amp;LEFT(I72,FIND(" ",I72)-1)&amp;"_"&amp;J72))</f>
        <v/>
      </c>
      <c r="O72" s="127"/>
      <c r="P72" s="219"/>
      <c r="Q72" s="128" t="str">
        <f>IF(U72="","",Q$3)</f>
        <v/>
      </c>
      <c r="R72" s="129" t="str">
        <f>IF(U72="","",Q$1)</f>
        <v/>
      </c>
      <c r="S72" s="130" t="str">
        <f>IF(U72="","",Q$2)</f>
        <v/>
      </c>
      <c r="T72" s="130" t="str">
        <f>IF(U72="","",Q$3)</f>
        <v/>
      </c>
      <c r="U72" s="132" t="str">
        <f>IF(AB72="","",IF(ISNUMBER(SEARCH(":",AB72)),MID(AB72,FIND(":",AB72)+2,FIND("(",AB72)-FIND(":",AB72)-3),LEFT(AB72,FIND("(",AB72)-2)))</f>
        <v/>
      </c>
      <c r="V72" s="133" t="str">
        <f>IF(AB72="","",MID(AB72,FIND("(",AB72)+1,4))</f>
        <v/>
      </c>
      <c r="W72" s="134" t="str">
        <f>IF(ISNUMBER(SEARCH("*female*",AB72)),"female",IF(ISNUMBER(SEARCH("*male*",AB72)),"male",""))</f>
        <v/>
      </c>
      <c r="X72" s="135" t="s">
        <v>287</v>
      </c>
      <c r="Y72" s="136" t="str">
        <f>IF(U72="","",(MID(U72,(SEARCH("^^",SUBSTITUTE(U72," ","^^",LEN(U72)-LEN(SUBSTITUTE(U72," ","")))))+1,99)&amp;"_"&amp;LEFT(U72,FIND(" ",U72)-1)&amp;"_"&amp;V72))</f>
        <v/>
      </c>
      <c r="AA72" s="127"/>
      <c r="AB72" s="127"/>
      <c r="AC72" s="128" t="str">
        <f>IF(AG72="","",AC$3)</f>
        <v/>
      </c>
      <c r="AD72" s="129" t="str">
        <f>IF(AG72="","",AC$1)</f>
        <v/>
      </c>
      <c r="AE72" s="130" t="str">
        <f>IF(AG72="","",AC$2)</f>
        <v/>
      </c>
      <c r="AF72" s="130" t="str">
        <f>IF(AG72="","",AC$3)</f>
        <v/>
      </c>
      <c r="AG72" s="132" t="str">
        <f>IF(AN72="","",IF(ISNUMBER(SEARCH(":",AN72)),MID(AN72,FIND(":",AN72)+2,FIND("(",AN72)-FIND(":",AN72)-3),LEFT(AN72,FIND("(",AN72)-2)))</f>
        <v/>
      </c>
      <c r="AH72" s="133" t="str">
        <f>IF(AN72="","",MID(AN72,FIND("(",AN72)+1,4))</f>
        <v/>
      </c>
      <c r="AI72" s="134" t="str">
        <f>IF(ISNUMBER(SEARCH("*female*",AN72)),"female",IF(ISNUMBER(SEARCH("*male*",AN72)),"male",""))</f>
        <v/>
      </c>
      <c r="AJ72" s="135" t="str">
        <f>IF(AN72="","",IF(ISERROR(MID(AN72,FIND("male,",AN72)+6,(FIND(")",AN72)-(FIND("male,",AN72)+6))))=TRUE,"missing/error",MID(AN72,FIND("male,",AN72)+6,(FIND(")",AN72)-(FIND("male,",AN72)+6)))))</f>
        <v/>
      </c>
      <c r="AK72" s="136" t="str">
        <f>IF(AG72="","",(MID(AG72,(SEARCH("^^",SUBSTITUTE(AG72," ","^^",LEN(AG72)-LEN(SUBSTITUTE(AG72," ","")))))+1,99)&amp;"_"&amp;LEFT(AG72,FIND(" ",AG72)-1)&amp;"_"&amp;AH72))</f>
        <v/>
      </c>
      <c r="AM72" s="127"/>
      <c r="AN72" s="127"/>
      <c r="AO72" s="128" t="str">
        <f>IF(AS72="","",AO$3)</f>
        <v/>
      </c>
      <c r="AP72" s="129" t="str">
        <f>IF(AS72="","",AO$1)</f>
        <v/>
      </c>
      <c r="AQ72" s="130" t="str">
        <f>IF(AS72="","",AO$2)</f>
        <v/>
      </c>
      <c r="AR72" s="130" t="str">
        <f>IF(AS72="","",AO$3)</f>
        <v/>
      </c>
      <c r="AS72" s="132" t="str">
        <f>IF(AZ72="","",IF(ISNUMBER(SEARCH(":",AZ72)),MID(AZ72,FIND(":",AZ72)+2,FIND("(",AZ72)-FIND(":",AZ72)-3),LEFT(AZ72,FIND("(",AZ72)-2)))</f>
        <v/>
      </c>
      <c r="AT72" s="133" t="str">
        <f>IF(AZ72="","",MID(AZ72,FIND("(",AZ72)+1,4))</f>
        <v/>
      </c>
      <c r="AU72" s="134" t="str">
        <f>IF(ISNUMBER(SEARCH("*female*",AZ72)),"female",IF(ISNUMBER(SEARCH("*male*",AZ72)),"male",""))</f>
        <v/>
      </c>
      <c r="AV72" s="135" t="str">
        <f>IF(AZ72="","",IF(ISERROR(MID(AZ72,FIND("male,",AZ72)+6,(FIND(")",AZ72)-(FIND("male,",AZ72)+6))))=TRUE,"missing/error",MID(AZ72,FIND("male,",AZ72)+6,(FIND(")",AZ72)-(FIND("male,",AZ72)+6)))))</f>
        <v/>
      </c>
      <c r="AW72" s="136" t="str">
        <f>IF(AS72="","",(MID(AS72,(SEARCH("^^",SUBSTITUTE(AS72," ","^^",LEN(AS72)-LEN(SUBSTITUTE(AS72," ","")))))+1,99)&amp;"_"&amp;LEFT(AS72,FIND(" ",AS72)-1)&amp;"_"&amp;AT72))</f>
        <v/>
      </c>
      <c r="AX72" s="76"/>
      <c r="AY72" s="127"/>
      <c r="AZ72" s="127"/>
      <c r="BA72" s="128" t="str">
        <f>IF(BE72="","",BA$3)</f>
        <v/>
      </c>
      <c r="BB72" s="129" t="str">
        <f>IF(BE72="","",BA$1)</f>
        <v/>
      </c>
      <c r="BC72" s="130" t="str">
        <f>IF(BE72="","",BA$2)</f>
        <v/>
      </c>
      <c r="BD72" s="130" t="str">
        <f>IF(BE72="","",BA$3)</f>
        <v/>
      </c>
      <c r="BE72" s="132" t="str">
        <f>IF(BL72="","",IF(ISNUMBER(SEARCH(":",BL72)),MID(BL72,FIND(":",BL72)+2,FIND("(",BL72)-FIND(":",BL72)-3),LEFT(BL72,FIND("(",BL72)-2)))</f>
        <v/>
      </c>
      <c r="BF72" s="133" t="str">
        <f>IF(BL72="","",MID(BL72,FIND("(",BL72)+1,4))</f>
        <v/>
      </c>
      <c r="BG72" s="134" t="str">
        <f>IF(ISNUMBER(SEARCH("*female*",BL72)),"female",IF(ISNUMBER(SEARCH("*male*",BL72)),"male",""))</f>
        <v/>
      </c>
      <c r="BH72" s="135" t="str">
        <f>IF(BL72="","",IF(ISERROR(MID(BL72,FIND("male,",BL72)+6,(FIND(")",BL72)-(FIND("male,",BL72)+6))))=TRUE,"missing/error",MID(BL72,FIND("male,",BL72)+6,(FIND(")",BL72)-(FIND("male,",BL72)+6)))))</f>
        <v/>
      </c>
      <c r="BI72" s="136" t="str">
        <f>IF(BE72="","",(MID(BE72,(SEARCH("^^",SUBSTITUTE(BE72," ","^^",LEN(BE72)-LEN(SUBSTITUTE(BE72," ","")))))+1,99)&amp;"_"&amp;LEFT(BE72,FIND(" ",BE72)-1)&amp;"_"&amp;BF72))</f>
        <v/>
      </c>
      <c r="BJ72" s="76"/>
      <c r="BK72" s="127"/>
      <c r="BL72" s="127"/>
      <c r="BM72" s="128" t="str">
        <f>IF(BQ72="","",BM$3)</f>
        <v/>
      </c>
      <c r="BN72" s="129" t="str">
        <f>IF(BQ72="","",BM$1)</f>
        <v/>
      </c>
      <c r="BO72" s="130" t="str">
        <f>IF(BQ72="","",BM$2)</f>
        <v/>
      </c>
      <c r="BP72" s="130" t="str">
        <f>IF(BQ72="","",BM$3)</f>
        <v/>
      </c>
      <c r="BQ72" s="132" t="str">
        <f>IF(BX72="","",IF(ISNUMBER(SEARCH(":",BX72)),MID(BX72,FIND(":",BX72)+2,FIND("(",BX72)-FIND(":",BX72)-3),LEFT(BX72,FIND("(",BX72)-2)))</f>
        <v/>
      </c>
      <c r="BR72" s="133" t="str">
        <f>IF(BX72="","",MID(BX72,FIND("(",BX72)+1,4))</f>
        <v/>
      </c>
      <c r="BS72" s="134" t="str">
        <f>IF(ISNUMBER(SEARCH("*female*",BX72)),"female",IF(ISNUMBER(SEARCH("*male*",BX72)),"male",""))</f>
        <v/>
      </c>
      <c r="BT72" s="135" t="str">
        <f>IF(BX72="","",IF(ISERROR(MID(BX72,FIND("male,",BX72)+6,(FIND(")",BX72)-(FIND("male,",BX72)+6))))=TRUE,"missing/error",MID(BX72,FIND("male,",BX72)+6,(FIND(")",BX72)-(FIND("male,",BX72)+6)))))</f>
        <v/>
      </c>
      <c r="BU72" s="136" t="str">
        <f>IF(BQ72="","",(MID(BQ72,(SEARCH("^^",SUBSTITUTE(BQ72," ","^^",LEN(BQ72)-LEN(SUBSTITUTE(BQ72," ","")))))+1,99)&amp;"_"&amp;LEFT(BQ72,FIND(" ",BQ72)-1)&amp;"_"&amp;BR72))</f>
        <v/>
      </c>
      <c r="BV72" s="76"/>
      <c r="BW72" s="127"/>
      <c r="BX72" s="127"/>
      <c r="BY72" s="128" t="str">
        <f>IF(CC72="","",BY$3)</f>
        <v/>
      </c>
      <c r="BZ72" s="129" t="str">
        <f>IF(CC72="","",BY$1)</f>
        <v/>
      </c>
      <c r="CA72" s="130" t="str">
        <f>IF(CC72="","",BY$2)</f>
        <v/>
      </c>
      <c r="CB72" s="130" t="str">
        <f>IF(CC72="","",BY$3)</f>
        <v/>
      </c>
      <c r="CC72" s="132" t="str">
        <f>IF(CJ72="","",IF(ISNUMBER(SEARCH(":",CJ72)),MID(CJ72,FIND(":",CJ72)+2,FIND("(",CJ72)-FIND(":",CJ72)-3),LEFT(CJ72,FIND("(",CJ72)-2)))</f>
        <v/>
      </c>
      <c r="CD72" s="133" t="str">
        <f>IF(CJ72="","",MID(CJ72,FIND("(",CJ72)+1,4))</f>
        <v/>
      </c>
      <c r="CE72" s="134" t="str">
        <f>IF(ISNUMBER(SEARCH("*female*",CJ72)),"female",IF(ISNUMBER(SEARCH("*male*",CJ72)),"male",""))</f>
        <v/>
      </c>
      <c r="CF72" s="135" t="str">
        <f>IF(CJ72="","",IF(ISERROR(MID(CJ72,FIND("male,",CJ72)+6,(FIND(")",CJ72)-(FIND("male,",CJ72)+6))))=TRUE,"missing/error",MID(CJ72,FIND("male,",CJ72)+6,(FIND(")",CJ72)-(FIND("male,",CJ72)+6)))))</f>
        <v/>
      </c>
      <c r="CG72" s="136" t="str">
        <f>IF(CC72="","",(MID(CC72,(SEARCH("^^",SUBSTITUTE(CC72," ","^^",LEN(CC72)-LEN(SUBSTITUTE(CC72," ","")))))+1,99)&amp;"_"&amp;LEFT(CC72,FIND(" ",CC72)-1)&amp;"_"&amp;CD72))</f>
        <v/>
      </c>
      <c r="CH72" s="76"/>
      <c r="CI72" s="127"/>
      <c r="CJ72" s="127"/>
      <c r="CK72" s="128" t="str">
        <f>IF(CO72="","",CK$3)</f>
        <v/>
      </c>
      <c r="CL72" s="129" t="str">
        <f>IF(CO72="","",CK$1)</f>
        <v/>
      </c>
      <c r="CM72" s="130" t="str">
        <f>IF(CO72="","",CK$2)</f>
        <v/>
      </c>
      <c r="CN72" s="130" t="str">
        <f>IF(CO72="","",CK$3)</f>
        <v/>
      </c>
      <c r="CO72" s="132" t="str">
        <f>IF(CV72="","",IF(ISNUMBER(SEARCH(":",CV72)),MID(CV72,FIND(":",CV72)+2,FIND("(",CV72)-FIND(":",CV72)-3),LEFT(CV72,FIND("(",CV72)-2)))</f>
        <v/>
      </c>
      <c r="CP72" s="133" t="str">
        <f>IF(CV72="","",MID(CV72,FIND("(",CV72)+1,4))</f>
        <v/>
      </c>
      <c r="CQ72" s="134" t="str">
        <f>IF(ISNUMBER(SEARCH("*female*",CV72)),"female",IF(ISNUMBER(SEARCH("*male*",CV72)),"male",""))</f>
        <v/>
      </c>
      <c r="CR72" s="135" t="str">
        <f>IF(CV72="","",IF(ISERROR(MID(CV72,FIND("male,",CV72)+6,(FIND(")",CV72)-(FIND("male,",CV72)+6))))=TRUE,"missing/error",MID(CV72,FIND("male,",CV72)+6,(FIND(")",CV72)-(FIND("male,",CV72)+6)))))</f>
        <v/>
      </c>
      <c r="CS72" s="136" t="str">
        <f>IF(CO72="","",(MID(CO72,(SEARCH("^^",SUBSTITUTE(CO72," ","^^",LEN(CO72)-LEN(SUBSTITUTE(CO72," ","")))))+1,99)&amp;"_"&amp;LEFT(CO72,FIND(" ",CO72)-1)&amp;"_"&amp;CP72))</f>
        <v/>
      </c>
      <c r="CT72" s="76"/>
      <c r="CU72" s="127"/>
      <c r="CV72" s="127"/>
      <c r="CW72" s="128" t="str">
        <f>IF(DA72="","",CW$3)</f>
        <v/>
      </c>
      <c r="CX72" s="129" t="str">
        <f>IF(DA72="","",CW$1)</f>
        <v/>
      </c>
      <c r="CY72" s="130" t="str">
        <f>IF(DA72="","",CW$2)</f>
        <v/>
      </c>
      <c r="CZ72" s="130" t="str">
        <f>IF(DA72="","",CW$3)</f>
        <v/>
      </c>
      <c r="DA72" s="132" t="str">
        <f>IF(DH72="","",IF(ISNUMBER(SEARCH(":",DH72)),MID(DH72,FIND(":",DH72)+2,FIND("(",DH72)-FIND(":",DH72)-3),LEFT(DH72,FIND("(",DH72)-2)))</f>
        <v/>
      </c>
      <c r="DB72" s="133" t="str">
        <f>IF(DH72="","",MID(DH72,FIND("(",DH72)+1,4))</f>
        <v/>
      </c>
      <c r="DC72" s="134" t="str">
        <f>IF(ISNUMBER(SEARCH("*female*",DH72)),"female",IF(ISNUMBER(SEARCH("*male*",DH72)),"male",""))</f>
        <v/>
      </c>
      <c r="DD72" s="135" t="str">
        <f>IF(DH72="","",IF(ISERROR(MID(DH72,FIND("male,",DH72)+6,(FIND(")",DH72)-(FIND("male,",DH72)+6))))=TRUE,"missing/error",MID(DH72,FIND("male,",DH72)+6,(FIND(")",DH72)-(FIND("male,",DH72)+6)))))</f>
        <v/>
      </c>
      <c r="DE72" s="136" t="str">
        <f>IF(DA72="","",(MID(DA72,(SEARCH("^^",SUBSTITUTE(DA72," ","^^",LEN(DA72)-LEN(SUBSTITUTE(DA72," ","")))))+1,99)&amp;"_"&amp;LEFT(DA72,FIND(" ",DA72)-1)&amp;"_"&amp;DB72))</f>
        <v/>
      </c>
      <c r="DF72" s="76"/>
      <c r="DG72" s="127"/>
      <c r="DH72" s="127"/>
      <c r="DI72" s="128" t="str">
        <f>IF(DM72="","",DI$3)</f>
        <v/>
      </c>
      <c r="DJ72" s="129" t="str">
        <f>IF(DM72="","",DI$1)</f>
        <v/>
      </c>
      <c r="DK72" s="130" t="str">
        <f>IF(DM72="","",DI$2)</f>
        <v/>
      </c>
      <c r="DL72" s="130" t="str">
        <f>IF(DM72="","",DI$3)</f>
        <v/>
      </c>
      <c r="DM72" s="132" t="str">
        <f>IF(DT72="","",IF(ISNUMBER(SEARCH(":",DT72)),MID(DT72,FIND(":",DT72)+2,FIND("(",DT72)-FIND(":",DT72)-3),LEFT(DT72,FIND("(",DT72)-2)))</f>
        <v/>
      </c>
      <c r="DN72" s="133" t="str">
        <f>IF(DT72="","",MID(DT72,FIND("(",DT72)+1,4))</f>
        <v/>
      </c>
      <c r="DO72" s="134" t="str">
        <f>IF(ISNUMBER(SEARCH("*female*",DT72)),"female",IF(ISNUMBER(SEARCH("*male*",DT72)),"male",""))</f>
        <v/>
      </c>
      <c r="DP72" s="135" t="str">
        <f>IF(DT72="","",IF(ISERROR(MID(DT72,FIND("male,",DT72)+6,(FIND(")",DT72)-(FIND("male,",DT72)+6))))=TRUE,"missing/error",MID(DT72,FIND("male,",DT72)+6,(FIND(")",DT72)-(FIND("male,",DT72)+6)))))</f>
        <v/>
      </c>
      <c r="DQ72" s="136" t="str">
        <f>IF(DM72="","",(MID(DM72,(SEARCH("^^",SUBSTITUTE(DM72," ","^^",LEN(DM72)-LEN(SUBSTITUTE(DM72," ","")))))+1,99)&amp;"_"&amp;LEFT(DM72,FIND(" ",DM72)-1)&amp;"_"&amp;DN72))</f>
        <v/>
      </c>
      <c r="DR72" s="76"/>
      <c r="DS72" s="127"/>
      <c r="DT72" s="127"/>
      <c r="DU72" s="128" t="str">
        <f>IF(DY72="","",DU$3)</f>
        <v/>
      </c>
      <c r="DV72" s="129" t="str">
        <f>IF(DY72="","",DU$1)</f>
        <v/>
      </c>
      <c r="DW72" s="130" t="str">
        <f>IF(DY72="","",DU$2)</f>
        <v/>
      </c>
      <c r="DX72" s="130" t="str">
        <f>IF(DY72="","",DU$3)</f>
        <v/>
      </c>
      <c r="DY72" s="132" t="str">
        <f>IF(EF72="","",IF(ISNUMBER(SEARCH(":",EF72)),MID(EF72,FIND(":",EF72)+2,FIND("(",EF72)-FIND(":",EF72)-3),LEFT(EF72,FIND("(",EF72)-2)))</f>
        <v/>
      </c>
      <c r="DZ72" s="133" t="str">
        <f>IF(EF72="","",MID(EF72,FIND("(",EF72)+1,4))</f>
        <v/>
      </c>
      <c r="EA72" s="134" t="str">
        <f>IF(ISNUMBER(SEARCH("*female*",EF72)),"female",IF(ISNUMBER(SEARCH("*male*",EF72)),"male",""))</f>
        <v/>
      </c>
      <c r="EB72" s="135" t="str">
        <f>IF(EF72="","",IF(ISERROR(MID(EF72,FIND("male,",EF72)+6,(FIND(")",EF72)-(FIND("male,",EF72)+6))))=TRUE,"missing/error",MID(EF72,FIND("male,",EF72)+6,(FIND(")",EF72)-(FIND("male,",EF72)+6)))))</f>
        <v/>
      </c>
      <c r="EC72" s="136" t="str">
        <f>IF(DY72="","",(MID(DY72,(SEARCH("^^",SUBSTITUTE(DY72," ","^^",LEN(DY72)-LEN(SUBSTITUTE(DY72," ","")))))+1,99)&amp;"_"&amp;LEFT(DY72,FIND(" ",DY72)-1)&amp;"_"&amp;DZ72))</f>
        <v/>
      </c>
      <c r="ED72" s="76"/>
      <c r="EE72" s="127"/>
      <c r="EF72" s="127"/>
      <c r="EG72" s="128" t="str">
        <f>IF(EK72="","",EG$3)</f>
        <v/>
      </c>
      <c r="EH72" s="129" t="str">
        <f>IF(EK72="","",EG$1)</f>
        <v/>
      </c>
      <c r="EI72" s="130" t="str">
        <f>IF(EK72="","",EG$2)</f>
        <v/>
      </c>
      <c r="EJ72" s="130" t="str">
        <f>IF(EK72="","",EG$3)</f>
        <v/>
      </c>
      <c r="EK72" s="132" t="str">
        <f>IF(ER72="","",IF(ISNUMBER(SEARCH(":",ER72)),MID(ER72,FIND(":",ER72)+2,FIND("(",ER72)-FIND(":",ER72)-3),LEFT(ER72,FIND("(",ER72)-2)))</f>
        <v/>
      </c>
      <c r="EL72" s="133" t="str">
        <f>IF(ER72="","",MID(ER72,FIND("(",ER72)+1,4))</f>
        <v/>
      </c>
      <c r="EM72" s="134" t="str">
        <f>IF(ISNUMBER(SEARCH("*female*",ER72)),"female",IF(ISNUMBER(SEARCH("*male*",ER72)),"male",""))</f>
        <v/>
      </c>
      <c r="EN72" s="135" t="str">
        <f>IF(ER72="","",IF(ISERROR(MID(ER72,FIND("male,",ER72)+6,(FIND(")",ER72)-(FIND("male,",ER72)+6))))=TRUE,"missing/error",MID(ER72,FIND("male,",ER72)+6,(FIND(")",ER72)-(FIND("male,",ER72)+6)))))</f>
        <v/>
      </c>
      <c r="EO72" s="136" t="str">
        <f>IF(EK72="","",(MID(EK72,(SEARCH("^^",SUBSTITUTE(EK72," ","^^",LEN(EK72)-LEN(SUBSTITUTE(EK72," ","")))))+1,99)&amp;"_"&amp;LEFT(EK72,FIND(" ",EK72)-1)&amp;"_"&amp;EL72))</f>
        <v/>
      </c>
      <c r="EP72" s="76"/>
      <c r="EQ72" s="127"/>
      <c r="ER72" s="127"/>
      <c r="ES72" s="128" t="str">
        <f>IF(EW72="","",ES$3)</f>
        <v/>
      </c>
      <c r="ET72" s="129" t="str">
        <f>IF(EW72="","",ES$1)</f>
        <v/>
      </c>
      <c r="EU72" s="130" t="str">
        <f>IF(EW72="","",ES$2)</f>
        <v/>
      </c>
      <c r="EV72" s="130" t="str">
        <f>IF(EW72="","",ES$3)</f>
        <v/>
      </c>
      <c r="EW72" s="132" t="str">
        <f>IF(FD72="","",IF(ISNUMBER(SEARCH(":",FD72)),MID(FD72,FIND(":",FD72)+2,FIND("(",FD72)-FIND(":",FD72)-3),LEFT(FD72,FIND("(",FD72)-2)))</f>
        <v/>
      </c>
      <c r="EX72" s="133" t="str">
        <f>IF(FD72="","",MID(FD72,FIND("(",FD72)+1,4))</f>
        <v/>
      </c>
      <c r="EY72" s="134" t="str">
        <f>IF(ISNUMBER(SEARCH("*female*",FD72)),"female",IF(ISNUMBER(SEARCH("*male*",FD72)),"male",""))</f>
        <v/>
      </c>
      <c r="EZ72" s="135" t="str">
        <f>IF(FD72="","",IF(ISERROR(MID(FD72,FIND("male,",FD72)+6,(FIND(")",FD72)-(FIND("male,",FD72)+6))))=TRUE,"missing/error",MID(FD72,FIND("male,",FD72)+6,(FIND(")",FD72)-(FIND("male,",FD72)+6)))))</f>
        <v/>
      </c>
      <c r="FA72" s="136" t="str">
        <f>IF(EW72="","",(MID(EW72,(SEARCH("^^",SUBSTITUTE(EW72," ","^^",LEN(EW72)-LEN(SUBSTITUTE(EW72," ","")))))+1,99)&amp;"_"&amp;LEFT(EW72,FIND(" ",EW72)-1)&amp;"_"&amp;EX72))</f>
        <v/>
      </c>
      <c r="FB72" s="76"/>
      <c r="FC72" s="127"/>
      <c r="FD72" s="127"/>
      <c r="FE72" s="128" t="str">
        <f>IF(FI72="","",FE$3)</f>
        <v/>
      </c>
      <c r="FF72" s="129" t="str">
        <f>IF(FI72="","",FE$1)</f>
        <v/>
      </c>
      <c r="FG72" s="130" t="str">
        <f>IF(FI72="","",FE$2)</f>
        <v/>
      </c>
      <c r="FH72" s="130" t="str">
        <f>IF(FI72="","",FE$3)</f>
        <v/>
      </c>
      <c r="FI72" s="132" t="str">
        <f>IF(FP72="","",IF(ISNUMBER(SEARCH(":",FP72)),MID(FP72,FIND(":",FP72)+2,FIND("(",FP72)-FIND(":",FP72)-3),LEFT(FP72,FIND("(",FP72)-2)))</f>
        <v/>
      </c>
      <c r="FJ72" s="133" t="str">
        <f>IF(FP72="","",MID(FP72,FIND("(",FP72)+1,4))</f>
        <v/>
      </c>
      <c r="FK72" s="134" t="str">
        <f>IF(ISNUMBER(SEARCH("*female*",FP72)),"female",IF(ISNUMBER(SEARCH("*male*",FP72)),"male",""))</f>
        <v/>
      </c>
      <c r="FL72" s="135" t="str">
        <f>IF(FP72="","",IF(ISERROR(MID(FP72,FIND("male,",FP72)+6,(FIND(")",FP72)-(FIND("male,",FP72)+6))))=TRUE,"missing/error",MID(FP72,FIND("male,",FP72)+6,(FIND(")",FP72)-(FIND("male,",FP72)+6)))))</f>
        <v/>
      </c>
      <c r="FM72" s="136" t="str">
        <f>IF(FI72="","",(MID(FI72,(SEARCH("^^",SUBSTITUTE(FI72," ","^^",LEN(FI72)-LEN(SUBSTITUTE(FI72," ","")))))+1,99)&amp;"_"&amp;LEFT(FI72,FIND(" ",FI72)-1)&amp;"_"&amp;FJ72))</f>
        <v/>
      </c>
      <c r="FN72" s="76"/>
      <c r="FO72" s="127"/>
      <c r="FP72" s="127"/>
      <c r="FQ72" s="128" t="str">
        <f>IF(FU72="","",#REF!)</f>
        <v/>
      </c>
      <c r="FR72" s="129" t="str">
        <f>IF(FU72="","",FQ$1)</f>
        <v/>
      </c>
      <c r="FS72" s="130" t="str">
        <f>IF(FU72="","",FQ$2)</f>
        <v/>
      </c>
      <c r="FT72" s="130" t="str">
        <f>IF(FU72="","",FQ$3)</f>
        <v/>
      </c>
      <c r="FU72" s="132" t="str">
        <f>IF(GB72="","",IF(ISNUMBER(SEARCH(":",GB72)),MID(GB72,FIND(":",GB72)+2,FIND("(",GB72)-FIND(":",GB72)-3),LEFT(GB72,FIND("(",GB72)-2)))</f>
        <v/>
      </c>
      <c r="FV72" s="133" t="str">
        <f>IF(GB72="","",MID(GB72,FIND("(",GB72)+1,4))</f>
        <v/>
      </c>
      <c r="FW72" s="134" t="str">
        <f>IF(ISNUMBER(SEARCH("*female*",GB72)),"female",IF(ISNUMBER(SEARCH("*male*",GB72)),"male",""))</f>
        <v/>
      </c>
      <c r="FX72" s="135" t="str">
        <f>IF(GB72="","",IF(ISERROR(MID(GB72,FIND("male,",GB72)+6,(FIND(")",GB72)-(FIND("male,",GB72)+6))))=TRUE,"missing/error",MID(GB72,FIND("male,",GB72)+6,(FIND(")",GB72)-(FIND("male,",GB72)+6)))))</f>
        <v/>
      </c>
      <c r="FY72" s="136" t="str">
        <f>IF(FU72="","",(MID(FU72,(SEARCH("^^",SUBSTITUTE(FU72," ","^^",LEN(FU72)-LEN(SUBSTITUTE(FU72," ","")))))+1,99)&amp;"_"&amp;LEFT(FU72,FIND(" ",FU72)-1)&amp;"_"&amp;FV72))</f>
        <v/>
      </c>
      <c r="FZ72" s="76"/>
      <c r="GA72" s="127"/>
      <c r="GB72" s="127"/>
      <c r="GC72" s="128" t="str">
        <f>IF(GG72="","",GC$3)</f>
        <v/>
      </c>
      <c r="GD72" s="129" t="str">
        <f>IF(GG72="","",GC$1)</f>
        <v/>
      </c>
      <c r="GE72" s="130" t="str">
        <f>IF(GG72="","",GC$2)</f>
        <v/>
      </c>
      <c r="GF72" s="130" t="str">
        <f>IF(GG72="","",GC$3)</f>
        <v/>
      </c>
      <c r="GG72" s="132" t="str">
        <f>IF(GN72="","",IF(ISNUMBER(SEARCH(":",GN72)),MID(GN72,FIND(":",GN72)+2,FIND("(",GN72)-FIND(":",GN72)-3),LEFT(GN72,FIND("(",GN72)-2)))</f>
        <v/>
      </c>
      <c r="GH72" s="133" t="str">
        <f>IF(GN72="","",MID(GN72,FIND("(",GN72)+1,4))</f>
        <v/>
      </c>
      <c r="GI72" s="134" t="str">
        <f>IF(ISNUMBER(SEARCH("*female*",GN72)),"female",IF(ISNUMBER(SEARCH("*male*",GN72)),"male",""))</f>
        <v/>
      </c>
      <c r="GJ72" s="135" t="str">
        <f>IF(GN72="","",IF(ISERROR(MID(GN72,FIND("male,",GN72)+6,(FIND(")",GN72)-(FIND("male,",GN72)+6))))=TRUE,"missing/error",MID(GN72,FIND("male,",GN72)+6,(FIND(")",GN72)-(FIND("male,",GN72)+6)))))</f>
        <v/>
      </c>
      <c r="GK72" s="136" t="str">
        <f>IF(GG72="","",(MID(GG72,(SEARCH("^^",SUBSTITUTE(GG72," ","^^",LEN(GG72)-LEN(SUBSTITUTE(GG72," ","")))))+1,99)&amp;"_"&amp;LEFT(GG72,FIND(" ",GG72)-1)&amp;"_"&amp;GH72))</f>
        <v/>
      </c>
      <c r="GL72" s="76"/>
      <c r="GM72" s="127"/>
      <c r="GN72" s="127"/>
      <c r="GO72" s="128" t="str">
        <f>IF(GS72="","",GO$3)</f>
        <v/>
      </c>
      <c r="GP72" s="129" t="str">
        <f>IF(GS72="","",GO$1)</f>
        <v/>
      </c>
      <c r="GQ72" s="130" t="str">
        <f>IF(GS72="","",GO$2)</f>
        <v/>
      </c>
      <c r="GR72" s="130" t="str">
        <f>IF(GS72="","",GO$3)</f>
        <v/>
      </c>
      <c r="GS72" s="132" t="str">
        <f>IF(GZ72="","",IF(ISNUMBER(SEARCH(":",GZ72)),MID(GZ72,FIND(":",GZ72)+2,FIND("(",GZ72)-FIND(":",GZ72)-3),LEFT(GZ72,FIND("(",GZ72)-2)))</f>
        <v/>
      </c>
      <c r="GT72" s="133" t="str">
        <f>IF(GZ72="","",MID(GZ72,FIND("(",GZ72)+1,4))</f>
        <v/>
      </c>
      <c r="GU72" s="134" t="str">
        <f>IF(ISNUMBER(SEARCH("*female*",GZ72)),"female",IF(ISNUMBER(SEARCH("*male*",GZ72)),"male",""))</f>
        <v/>
      </c>
      <c r="GV72" s="135" t="str">
        <f>IF(GZ72="","",IF(ISERROR(MID(GZ72,FIND("male,",GZ72)+6,(FIND(")",GZ72)-(FIND("male,",GZ72)+6))))=TRUE,"missing/error",MID(GZ72,FIND("male,",GZ72)+6,(FIND(")",GZ72)-(FIND("male,",GZ72)+6)))))</f>
        <v/>
      </c>
      <c r="GW72" s="136" t="str">
        <f>IF(GS72="","",(MID(GS72,(SEARCH("^^",SUBSTITUTE(GS72," ","^^",LEN(GS72)-LEN(SUBSTITUTE(GS72," ","")))))+1,99)&amp;"_"&amp;LEFT(GS72,FIND(" ",GS72)-1)&amp;"_"&amp;GT72))</f>
        <v/>
      </c>
      <c r="GX72" s="76"/>
      <c r="GY72" s="127"/>
      <c r="GZ72" s="127"/>
      <c r="HA72" s="128" t="str">
        <f>IF(HE72="","",HA$3)</f>
        <v/>
      </c>
      <c r="HB72" s="129" t="str">
        <f>IF(HE72="","",HA$1)</f>
        <v/>
      </c>
      <c r="HC72" s="130" t="str">
        <f>IF(HE72="","",HA$2)</f>
        <v/>
      </c>
      <c r="HD72" s="130" t="str">
        <f>IF(HE72="","",HA$3)</f>
        <v/>
      </c>
      <c r="HE72" s="132" t="str">
        <f>IF(HL72="","",IF(ISNUMBER(SEARCH(":",HL72)),MID(HL72,FIND(":",HL72)+2,FIND("(",HL72)-FIND(":",HL72)-3),LEFT(HL72,FIND("(",HL72)-2)))</f>
        <v/>
      </c>
      <c r="HF72" s="133" t="str">
        <f>IF(HL72="","",MID(HL72,FIND("(",HL72)+1,4))</f>
        <v/>
      </c>
      <c r="HG72" s="134" t="str">
        <f>IF(ISNUMBER(SEARCH("*female*",HL72)),"female",IF(ISNUMBER(SEARCH("*male*",HL72)),"male",""))</f>
        <v/>
      </c>
      <c r="HH72" s="135" t="str">
        <f>IF(HL72="","",IF(ISERROR(MID(HL72,FIND("male,",HL72)+6,(FIND(")",HL72)-(FIND("male,",HL72)+6))))=TRUE,"missing/error",MID(HL72,FIND("male,",HL72)+6,(FIND(")",HL72)-(FIND("male,",HL72)+6)))))</f>
        <v/>
      </c>
      <c r="HI72" s="136" t="str">
        <f>IF(HE72="","",(MID(HE72,(SEARCH("^^",SUBSTITUTE(HE72," ","^^",LEN(HE72)-LEN(SUBSTITUTE(HE72," ","")))))+1,99)&amp;"_"&amp;LEFT(HE72,FIND(" ",HE72)-1)&amp;"_"&amp;HF72))</f>
        <v/>
      </c>
      <c r="HJ72" s="76"/>
      <c r="HK72" s="127"/>
      <c r="HL72" s="127" t="s">
        <v>287</v>
      </c>
      <c r="HM72" s="128" t="str">
        <f>IF(HQ72="","",HM$3)</f>
        <v/>
      </c>
      <c r="HN72" s="129" t="str">
        <f>IF(HQ72="","",HM$1)</f>
        <v/>
      </c>
      <c r="HO72" s="130" t="str">
        <f>IF(HQ72="","",HM$2)</f>
        <v/>
      </c>
      <c r="HP72" s="130" t="str">
        <f>IF(HQ72="","",HM$3)</f>
        <v/>
      </c>
      <c r="HQ72" s="132" t="str">
        <f>IF(HX72="","",IF(ISNUMBER(SEARCH(":",HX72)),MID(HX72,FIND(":",HX72)+2,FIND("(",HX72)-FIND(":",HX72)-3),LEFT(HX72,FIND("(",HX72)-2)))</f>
        <v/>
      </c>
      <c r="HR72" s="133" t="str">
        <f>IF(HX72="","",MID(HX72,FIND("(",HX72)+1,4))</f>
        <v/>
      </c>
      <c r="HS72" s="134" t="str">
        <f>IF(ISNUMBER(SEARCH("*female*",HX72)),"female",IF(ISNUMBER(SEARCH("*male*",HX72)),"male",""))</f>
        <v/>
      </c>
      <c r="HT72" s="135" t="str">
        <f>IF(HX72="","",IF(ISERROR(MID(HX72,FIND("male,",HX72)+6,(FIND(")",HX72)-(FIND("male,",HX72)+6))))=TRUE,"missing/error",MID(HX72,FIND("male,",HX72)+6,(FIND(")",HX72)-(FIND("male,",HX72)+6)))))</f>
        <v/>
      </c>
      <c r="HU72" s="136" t="str">
        <f>IF(HQ72="","",(MID(HQ72,(SEARCH("^^",SUBSTITUTE(HQ72," ","^^",LEN(HQ72)-LEN(SUBSTITUTE(HQ72," ","")))))+1,99)&amp;"_"&amp;LEFT(HQ72,FIND(" ",HQ72)-1)&amp;"_"&amp;HR72))</f>
        <v/>
      </c>
      <c r="HV72" s="76"/>
      <c r="HW72" s="127"/>
      <c r="HX72" s="127"/>
      <c r="HY72" s="128" t="str">
        <f>IF(IC72="","",HY$3)</f>
        <v/>
      </c>
      <c r="HZ72" s="129" t="str">
        <f>IF(IC72="","",HY$1)</f>
        <v/>
      </c>
      <c r="IA72" s="130" t="str">
        <f>IF(IC72="","",HY$2)</f>
        <v/>
      </c>
      <c r="IB72" s="130" t="str">
        <f>IF(IC72="","",HY$3)</f>
        <v/>
      </c>
      <c r="IC72" s="132" t="str">
        <f>IF(IJ72="","",IF(ISNUMBER(SEARCH(":",IJ72)),MID(IJ72,FIND(":",IJ72)+2,FIND("(",IJ72)-FIND(":",IJ72)-3),LEFT(IJ72,FIND("(",IJ72)-2)))</f>
        <v/>
      </c>
      <c r="ID72" s="133" t="str">
        <f>IF(IJ72="","",MID(IJ72,FIND("(",IJ72)+1,4))</f>
        <v/>
      </c>
      <c r="IE72" s="134" t="str">
        <f>IF(ISNUMBER(SEARCH("*female*",IJ72)),"female",IF(ISNUMBER(SEARCH("*male*",IJ72)),"male",""))</f>
        <v/>
      </c>
      <c r="IF72" s="135" t="str">
        <f>IF(IJ72="","",IF(ISERROR(MID(IJ72,FIND("male,",IJ72)+6,(FIND(")",IJ72)-(FIND("male,",IJ72)+6))))=TRUE,"missing/error",MID(IJ72,FIND("male,",IJ72)+6,(FIND(")",IJ72)-(FIND("male,",IJ72)+6)))))</f>
        <v/>
      </c>
      <c r="IG72" s="136" t="str">
        <f>IF(IC72="","",(MID(IC72,(SEARCH("^^",SUBSTITUTE(IC72," ","^^",LEN(IC72)-LEN(SUBSTITUTE(IC72," ","")))))+1,99)&amp;"_"&amp;LEFT(IC72,FIND(" ",IC72)-1)&amp;"_"&amp;ID72))</f>
        <v/>
      </c>
      <c r="IH72" s="76"/>
      <c r="II72" s="127"/>
      <c r="IJ72" s="127"/>
      <c r="IK72" s="128" t="str">
        <f>IF(IO72="","",IK$3)</f>
        <v/>
      </c>
      <c r="IL72" s="129" t="str">
        <f>IF(IO72="","",IK$1)</f>
        <v/>
      </c>
      <c r="IM72" s="130" t="str">
        <f>IF(IO72="","",IK$2)</f>
        <v/>
      </c>
      <c r="IN72" s="130" t="str">
        <f>IF(IO72="","",IK$3)</f>
        <v/>
      </c>
      <c r="IO72" s="132" t="str">
        <f>IF(IV72="","",IF(ISNUMBER(SEARCH(":",IV72)),MID(IV72,FIND(":",IV72)+2,FIND("(",IV72)-FIND(":",IV72)-3),LEFT(IV72,FIND("(",IV72)-2)))</f>
        <v/>
      </c>
      <c r="IP72" s="133" t="str">
        <f>IF(IV72="","",MID(IV72,FIND("(",IV72)+1,4))</f>
        <v/>
      </c>
      <c r="IQ72" s="134" t="str">
        <f>IF(ISNUMBER(SEARCH("*female*",IV72)),"female",IF(ISNUMBER(SEARCH("*male*",IV72)),"male",""))</f>
        <v/>
      </c>
      <c r="IR72" s="135" t="str">
        <f>IF(IV72="","",IF(ISERROR(MID(IV72,FIND("male,",IV72)+6,(FIND(")",IV72)-(FIND("male,",IV72)+6))))=TRUE,"missing/error",MID(IV72,FIND("male,",IV72)+6,(FIND(")",IV72)-(FIND("male,",IV72)+6)))))</f>
        <v/>
      </c>
      <c r="IS72" s="136" t="str">
        <f>IF(IO72="","",(MID(IO72,(SEARCH("^^",SUBSTITUTE(IO72," ","^^",LEN(IO72)-LEN(SUBSTITUTE(IO72," ","")))))+1,99)&amp;"_"&amp;LEFT(IO72,FIND(" ",IO72)-1)&amp;"_"&amp;IP72))</f>
        <v/>
      </c>
      <c r="IT72" s="76"/>
      <c r="IU72" s="127"/>
      <c r="IV72" s="127"/>
      <c r="IW72" s="128" t="str">
        <f>IF(JA72="","",IW$3)</f>
        <v/>
      </c>
      <c r="IX72" s="129" t="str">
        <f>IF(JA72="","",IW$1)</f>
        <v/>
      </c>
      <c r="IY72" s="130" t="str">
        <f>IF(JA72="","",IW$2)</f>
        <v/>
      </c>
      <c r="IZ72" s="130" t="str">
        <f>IF(JA72="","",IW$3)</f>
        <v/>
      </c>
      <c r="JA72" s="132" t="str">
        <f>IF(JH72="","",IF(ISNUMBER(SEARCH(":",JH72)),MID(JH72,FIND(":",JH72)+2,FIND("(",JH72)-FIND(":",JH72)-3),LEFT(JH72,FIND("(",JH72)-2)))</f>
        <v/>
      </c>
      <c r="JB72" s="133" t="str">
        <f>IF(JH72="","",MID(JH72,FIND("(",JH72)+1,4))</f>
        <v/>
      </c>
      <c r="JC72" s="134" t="str">
        <f>IF(ISNUMBER(SEARCH("*female*",JH72)),"female",IF(ISNUMBER(SEARCH("*male*",JH72)),"male",""))</f>
        <v/>
      </c>
      <c r="JD72" s="135" t="str">
        <f>IF(JH72="","",IF(ISERROR(MID(JH72,FIND("male,",JH72)+6,(FIND(")",JH72)-(FIND("male,",JH72)+6))))=TRUE,"missing/error",MID(JH72,FIND("male,",JH72)+6,(FIND(")",JH72)-(FIND("male,",JH72)+6)))))</f>
        <v/>
      </c>
      <c r="JE72" s="136" t="str">
        <f>IF(JA72="","",(MID(JA72,(SEARCH("^^",SUBSTITUTE(JA72," ","^^",LEN(JA72)-LEN(SUBSTITUTE(JA72," ","")))))+1,99)&amp;"_"&amp;LEFT(JA72,FIND(" ",JA72)-1)&amp;"_"&amp;JB72))</f>
        <v/>
      </c>
      <c r="JF72" s="76"/>
      <c r="JG72" s="127"/>
      <c r="JH72" s="127"/>
      <c r="JI72" s="128" t="str">
        <f>IF(JM72="","",JI$3)</f>
        <v/>
      </c>
      <c r="JJ72" s="129" t="str">
        <f>IF(JM72="","",JI$1)</f>
        <v/>
      </c>
      <c r="JK72" s="130" t="str">
        <f>IF(JM72="","",JI$2)</f>
        <v/>
      </c>
      <c r="JL72" s="130" t="str">
        <f>IF(JM72="","",JI$3)</f>
        <v/>
      </c>
      <c r="JM72" s="132" t="str">
        <f>IF(JT72="","",IF(ISNUMBER(SEARCH(":",JT72)),MID(JT72,FIND(":",JT72)+2,FIND("(",JT72)-FIND(":",JT72)-3),LEFT(JT72,FIND("(",JT72)-2)))</f>
        <v/>
      </c>
      <c r="JN72" s="133" t="str">
        <f>IF(JT72="","",MID(JT72,FIND("(",JT72)+1,4))</f>
        <v/>
      </c>
      <c r="JO72" s="134" t="str">
        <f>IF(ISNUMBER(SEARCH("*female*",JT72)),"female",IF(ISNUMBER(SEARCH("*male*",JT72)),"male",""))</f>
        <v/>
      </c>
      <c r="JP72" s="135" t="str">
        <f>IF(JT72="","",IF(ISERROR(MID(JT72,FIND("male,",JT72)+6,(FIND(")",JT72)-(FIND("male,",JT72)+6))))=TRUE,"missing/error",MID(JT72,FIND("male,",JT72)+6,(FIND(")",JT72)-(FIND("male,",JT72)+6)))))</f>
        <v/>
      </c>
      <c r="JQ72" s="136" t="str">
        <f>IF(JM72="","",(MID(JM72,(SEARCH("^^",SUBSTITUTE(JM72," ","^^",LEN(JM72)-LEN(SUBSTITUTE(JM72," ","")))))+1,99)&amp;"_"&amp;LEFT(JM72,FIND(" ",JM72)-1)&amp;"_"&amp;JN72))</f>
        <v/>
      </c>
      <c r="JR72" s="76"/>
      <c r="JS72" s="127"/>
      <c r="JT72" s="127"/>
      <c r="JU72" s="128" t="str">
        <f>IF(JY72="","",JU$3)</f>
        <v/>
      </c>
      <c r="JV72" s="129" t="str">
        <f>IF(JY72="","",JU$1)</f>
        <v/>
      </c>
      <c r="JW72" s="130" t="str">
        <f>IF(JY72="","",JU$2)</f>
        <v/>
      </c>
      <c r="JX72" s="130" t="str">
        <f>IF(JY72="","",JU$3)</f>
        <v/>
      </c>
      <c r="JY72" s="132" t="str">
        <f>IF(KF72="","",IF(ISNUMBER(SEARCH(":",KF72)),MID(KF72,FIND(":",KF72)+2,FIND("(",KF72)-FIND(":",KF72)-3),LEFT(KF72,FIND("(",KF72)-2)))</f>
        <v/>
      </c>
      <c r="JZ72" s="133" t="str">
        <f>IF(KF72="","",MID(KF72,FIND("(",KF72)+1,4))</f>
        <v/>
      </c>
      <c r="KA72" s="134" t="str">
        <f>IF(ISNUMBER(SEARCH("*female*",KF72)),"female",IF(ISNUMBER(SEARCH("*male*",KF72)),"male",""))</f>
        <v/>
      </c>
      <c r="KB72" s="135" t="str">
        <f>IF(KF72="","",IF(ISERROR(MID(KF72,FIND("male,",KF72)+6,(FIND(")",KF72)-(FIND("male,",KF72)+6))))=TRUE,"missing/error",MID(KF72,FIND("male,",KF72)+6,(FIND(")",KF72)-(FIND("male,",KF72)+6)))))</f>
        <v/>
      </c>
      <c r="KC72" s="136" t="str">
        <f>IF(JY72="","",(MID(JY72,(SEARCH("^^",SUBSTITUTE(JY72," ","^^",LEN(JY72)-LEN(SUBSTITUTE(JY72," ","")))))+1,99)&amp;"_"&amp;LEFT(JY72,FIND(" ",JY72)-1)&amp;"_"&amp;JZ72))</f>
        <v/>
      </c>
      <c r="KD72" s="76"/>
      <c r="KE72" s="127"/>
      <c r="KF72" s="127"/>
    </row>
    <row r="73" spans="1:292" ht="13.5" customHeight="1">
      <c r="A73" s="84"/>
      <c r="B73" s="127" t="s">
        <v>707</v>
      </c>
      <c r="C73" s="76" t="s">
        <v>708</v>
      </c>
      <c r="D73" s="219" t="s">
        <v>709</v>
      </c>
      <c r="E73" s="128">
        <f>IF(I73="","",E$3)</f>
        <v>41814</v>
      </c>
      <c r="F73" s="129" t="str">
        <f>IF(I73="","",E$1)</f>
        <v>Katainen I</v>
      </c>
      <c r="G73" s="130">
        <f>IF(I73="","",E$2)</f>
        <v>40716</v>
      </c>
      <c r="H73" s="130">
        <f>IF(I73="","",E$3)</f>
        <v>41814</v>
      </c>
      <c r="I73" s="132" t="str">
        <f>IF(P73="","",IF(ISNUMBER(SEARCH(":",P73)),MID(P73,FIND(":",P73)+2,FIND("(",P73)-FIND(":",P73)-3),LEFT(P73,FIND("(",P73)-2)))</f>
        <v>Alexander Stubb</v>
      </c>
      <c r="J73" s="133" t="str">
        <f>IF(P73="","",MID(P73,FIND("(",P73)+1,4))</f>
        <v>1968</v>
      </c>
      <c r="K73" s="134" t="str">
        <f>IF(ISNUMBER(SEARCH("*female*",P73)),"female",IF(ISNUMBER(SEARCH("*male*",P73)),"male",""))</f>
        <v>male</v>
      </c>
      <c r="L73" s="135" t="str">
        <f>IF(P73="","",IF(ISERROR(MID(P73,FIND("male,",P73)+6,(FIND(")",P73)-(FIND("male,",P73)+6))))=TRUE,"missing/error",MID(P73,FIND("male,",P73)+6,(FIND(")",P73)-(FIND("male,",P73)+6)))))</f>
        <v>fi_kok01</v>
      </c>
      <c r="M73" s="136" t="str">
        <f>IF(I73="","",(MID(I73,(SEARCH("^^",SUBSTITUTE(I73," ","^^",LEN(I73)-LEN(SUBSTITUTE(I73," ","")))))+1,99)&amp;"_"&amp;LEFT(I73,FIND(" ",I73)-1)&amp;"_"&amp;J73))</f>
        <v>Stubb_Alexander_1968</v>
      </c>
      <c r="O73" s="127"/>
      <c r="P73" s="219" t="s">
        <v>741</v>
      </c>
      <c r="Q73" s="128" t="str">
        <f>IF(U73="","",Q$3)</f>
        <v/>
      </c>
      <c r="R73" s="129" t="str">
        <f>IF(U73="","",Q$1)</f>
        <v/>
      </c>
      <c r="S73" s="130" t="str">
        <f>IF(U73="","",Q$2)</f>
        <v/>
      </c>
      <c r="T73" s="130" t="str">
        <f>IF(U73="","",Q$3)</f>
        <v/>
      </c>
      <c r="U73" s="132" t="str">
        <f>IF(AB73="","",IF(ISNUMBER(SEARCH(":",AB73)),MID(AB73,FIND(":",AB73)+2,FIND("(",AB73)-FIND(":",AB73)-3),LEFT(AB73,FIND("(",AB73)-2)))</f>
        <v/>
      </c>
      <c r="V73" s="133" t="str">
        <f>IF(AB73="","",MID(AB73,FIND("(",AB73)+1,4))</f>
        <v/>
      </c>
      <c r="W73" s="134" t="str">
        <f>IF(ISNUMBER(SEARCH("*female*",AB73)),"female",IF(ISNUMBER(SEARCH("*male*",AB73)),"male",""))</f>
        <v/>
      </c>
      <c r="X73" s="135" t="s">
        <v>287</v>
      </c>
      <c r="Y73" s="136" t="str">
        <f>IF(U73="","",(MID(U73,(SEARCH("^^",SUBSTITUTE(U73," ","^^",LEN(U73)-LEN(SUBSTITUTE(U73," ","")))))+1,99)&amp;"_"&amp;LEFT(U73,FIND(" ",U73)-1)&amp;"_"&amp;V73))</f>
        <v/>
      </c>
      <c r="AA73" s="127"/>
      <c r="AB73" s="127"/>
      <c r="AC73" s="128" t="str">
        <f>IF(AG73="","",AC$3)</f>
        <v/>
      </c>
      <c r="AD73" s="129" t="str">
        <f>IF(AG73="","",AC$1)</f>
        <v/>
      </c>
      <c r="AE73" s="130" t="str">
        <f>IF(AG73="","",AC$2)</f>
        <v/>
      </c>
      <c r="AF73" s="130" t="str">
        <f>IF(AG73="","",AC$3)</f>
        <v/>
      </c>
      <c r="AG73" s="132" t="str">
        <f>IF(AN73="","",IF(ISNUMBER(SEARCH(":",AN73)),MID(AN73,FIND(":",AN73)+2,FIND("(",AN73)-FIND(":",AN73)-3),LEFT(AN73,FIND("(",AN73)-2)))</f>
        <v/>
      </c>
      <c r="AH73" s="133" t="str">
        <f>IF(AN73="","",MID(AN73,FIND("(",AN73)+1,4))</f>
        <v/>
      </c>
      <c r="AI73" s="134" t="str">
        <f>IF(ISNUMBER(SEARCH("*female*",AN73)),"female",IF(ISNUMBER(SEARCH("*male*",AN73)),"male",""))</f>
        <v/>
      </c>
      <c r="AJ73" s="135" t="str">
        <f>IF(AN73="","",IF(ISERROR(MID(AN73,FIND("male,",AN73)+6,(FIND(")",AN73)-(FIND("male,",AN73)+6))))=TRUE,"missing/error",MID(AN73,FIND("male,",AN73)+6,(FIND(")",AN73)-(FIND("male,",AN73)+6)))))</f>
        <v/>
      </c>
      <c r="AK73" s="136" t="str">
        <f>IF(AG73="","",(MID(AG73,(SEARCH("^^",SUBSTITUTE(AG73," ","^^",LEN(AG73)-LEN(SUBSTITUTE(AG73," ","")))))+1,99)&amp;"_"&amp;LEFT(AG73,FIND(" ",AG73)-1)&amp;"_"&amp;AH73))</f>
        <v/>
      </c>
      <c r="AM73" s="127"/>
      <c r="AN73" s="127"/>
      <c r="AO73" s="128" t="str">
        <f>IF(AS73="","",AO$3)</f>
        <v/>
      </c>
      <c r="AP73" s="129" t="str">
        <f>IF(AS73="","",AO$1)</f>
        <v/>
      </c>
      <c r="AQ73" s="130" t="str">
        <f>IF(AS73="","",AO$2)</f>
        <v/>
      </c>
      <c r="AR73" s="130" t="str">
        <f>IF(AS73="","",AO$3)</f>
        <v/>
      </c>
      <c r="AS73" s="132" t="str">
        <f>IF(AZ73="","",IF(ISNUMBER(SEARCH(":",AZ73)),MID(AZ73,FIND(":",AZ73)+2,FIND("(",AZ73)-FIND(":",AZ73)-3),LEFT(AZ73,FIND("(",AZ73)-2)))</f>
        <v/>
      </c>
      <c r="AT73" s="133" t="str">
        <f>IF(AZ73="","",MID(AZ73,FIND("(",AZ73)+1,4))</f>
        <v/>
      </c>
      <c r="AU73" s="134" t="str">
        <f>IF(ISNUMBER(SEARCH("*female*",AZ73)),"female",IF(ISNUMBER(SEARCH("*male*",AZ73)),"male",""))</f>
        <v/>
      </c>
      <c r="AV73" s="135" t="str">
        <f>IF(AZ73="","",IF(ISERROR(MID(AZ73,FIND("male,",AZ73)+6,(FIND(")",AZ73)-(FIND("male,",AZ73)+6))))=TRUE,"missing/error",MID(AZ73,FIND("male,",AZ73)+6,(FIND(")",AZ73)-(FIND("male,",AZ73)+6)))))</f>
        <v/>
      </c>
      <c r="AW73" s="136" t="str">
        <f>IF(AS73="","",(MID(AS73,(SEARCH("^^",SUBSTITUTE(AS73," ","^^",LEN(AS73)-LEN(SUBSTITUTE(AS73," ","")))))+1,99)&amp;"_"&amp;LEFT(AS73,FIND(" ",AS73)-1)&amp;"_"&amp;AT73))</f>
        <v/>
      </c>
      <c r="AX73" s="76"/>
      <c r="AY73" s="127"/>
      <c r="AZ73" s="127"/>
      <c r="BA73" s="128" t="str">
        <f>IF(BE73="","",BA$3)</f>
        <v/>
      </c>
      <c r="BB73" s="129" t="str">
        <f>IF(BE73="","",BA$1)</f>
        <v/>
      </c>
      <c r="BC73" s="130" t="str">
        <f>IF(BE73="","",BA$2)</f>
        <v/>
      </c>
      <c r="BD73" s="130" t="str">
        <f>IF(BE73="","",BA$3)</f>
        <v/>
      </c>
      <c r="BE73" s="132" t="str">
        <f>IF(BL73="","",IF(ISNUMBER(SEARCH(":",BL73)),MID(BL73,FIND(":",BL73)+2,FIND("(",BL73)-FIND(":",BL73)-3),LEFT(BL73,FIND("(",BL73)-2)))</f>
        <v/>
      </c>
      <c r="BF73" s="133" t="str">
        <f>IF(BL73="","",MID(BL73,FIND("(",BL73)+1,4))</f>
        <v/>
      </c>
      <c r="BG73" s="134" t="str">
        <f>IF(ISNUMBER(SEARCH("*female*",BL73)),"female",IF(ISNUMBER(SEARCH("*male*",BL73)),"male",""))</f>
        <v/>
      </c>
      <c r="BH73" s="135" t="str">
        <f>IF(BL73="","",IF(ISERROR(MID(BL73,FIND("male,",BL73)+6,(FIND(")",BL73)-(FIND("male,",BL73)+6))))=TRUE,"missing/error",MID(BL73,FIND("male,",BL73)+6,(FIND(")",BL73)-(FIND("male,",BL73)+6)))))</f>
        <v/>
      </c>
      <c r="BI73" s="136" t="str">
        <f>IF(BE73="","",(MID(BE73,(SEARCH("^^",SUBSTITUTE(BE73," ","^^",LEN(BE73)-LEN(SUBSTITUTE(BE73," ","")))))+1,99)&amp;"_"&amp;LEFT(BE73,FIND(" ",BE73)-1)&amp;"_"&amp;BF73))</f>
        <v/>
      </c>
      <c r="BJ73" s="76"/>
      <c r="BK73" s="127"/>
      <c r="BL73" s="127"/>
      <c r="BM73" s="128" t="str">
        <f>IF(BQ73="","",BM$3)</f>
        <v/>
      </c>
      <c r="BN73" s="129" t="str">
        <f>IF(BQ73="","",BM$1)</f>
        <v/>
      </c>
      <c r="BO73" s="130" t="str">
        <f>IF(BQ73="","",BM$2)</f>
        <v/>
      </c>
      <c r="BP73" s="130" t="str">
        <f>IF(BQ73="","",BM$3)</f>
        <v/>
      </c>
      <c r="BQ73" s="132" t="str">
        <f>IF(BX73="","",IF(ISNUMBER(SEARCH(":",BX73)),MID(BX73,FIND(":",BX73)+2,FIND("(",BX73)-FIND(":",BX73)-3),LEFT(BX73,FIND("(",BX73)-2)))</f>
        <v/>
      </c>
      <c r="BR73" s="133" t="str">
        <f>IF(BX73="","",MID(BX73,FIND("(",BX73)+1,4))</f>
        <v/>
      </c>
      <c r="BS73" s="134" t="str">
        <f>IF(ISNUMBER(SEARCH("*female*",BX73)),"female",IF(ISNUMBER(SEARCH("*male*",BX73)),"male",""))</f>
        <v/>
      </c>
      <c r="BT73" s="135" t="str">
        <f>IF(BX73="","",IF(ISERROR(MID(BX73,FIND("male,",BX73)+6,(FIND(")",BX73)-(FIND("male,",BX73)+6))))=TRUE,"missing/error",MID(BX73,FIND("male,",BX73)+6,(FIND(")",BX73)-(FIND("male,",BX73)+6)))))</f>
        <v/>
      </c>
      <c r="BU73" s="136" t="str">
        <f>IF(BQ73="","",(MID(BQ73,(SEARCH("^^",SUBSTITUTE(BQ73," ","^^",LEN(BQ73)-LEN(SUBSTITUTE(BQ73," ","")))))+1,99)&amp;"_"&amp;LEFT(BQ73,FIND(" ",BQ73)-1)&amp;"_"&amp;BR73))</f>
        <v/>
      </c>
      <c r="BV73" s="76"/>
      <c r="BW73" s="127"/>
      <c r="BX73" s="127"/>
      <c r="BY73" s="128" t="str">
        <f>IF(CC73="","",BY$3)</f>
        <v/>
      </c>
      <c r="BZ73" s="129" t="str">
        <f>IF(CC73="","",BY$1)</f>
        <v/>
      </c>
      <c r="CA73" s="130" t="str">
        <f>IF(CC73="","",BY$2)</f>
        <v/>
      </c>
      <c r="CB73" s="130" t="str">
        <f>IF(CC73="","",BY$3)</f>
        <v/>
      </c>
      <c r="CC73" s="132" t="str">
        <f>IF(CJ73="","",IF(ISNUMBER(SEARCH(":",CJ73)),MID(CJ73,FIND(":",CJ73)+2,FIND("(",CJ73)-FIND(":",CJ73)-3),LEFT(CJ73,FIND("(",CJ73)-2)))</f>
        <v/>
      </c>
      <c r="CD73" s="133" t="str">
        <f>IF(CJ73="","",MID(CJ73,FIND("(",CJ73)+1,4))</f>
        <v/>
      </c>
      <c r="CE73" s="134" t="str">
        <f>IF(ISNUMBER(SEARCH("*female*",CJ73)),"female",IF(ISNUMBER(SEARCH("*male*",CJ73)),"male",""))</f>
        <v/>
      </c>
      <c r="CF73" s="135" t="str">
        <f>IF(CJ73="","",IF(ISERROR(MID(CJ73,FIND("male,",CJ73)+6,(FIND(")",CJ73)-(FIND("male,",CJ73)+6))))=TRUE,"missing/error",MID(CJ73,FIND("male,",CJ73)+6,(FIND(")",CJ73)-(FIND("male,",CJ73)+6)))))</f>
        <v/>
      </c>
      <c r="CG73" s="136" t="str">
        <f>IF(CC73="","",(MID(CC73,(SEARCH("^^",SUBSTITUTE(CC73," ","^^",LEN(CC73)-LEN(SUBSTITUTE(CC73," ","")))))+1,99)&amp;"_"&amp;LEFT(CC73,FIND(" ",CC73)-1)&amp;"_"&amp;CD73))</f>
        <v/>
      </c>
      <c r="CH73" s="76"/>
      <c r="CI73" s="127"/>
      <c r="CJ73" s="127"/>
      <c r="CK73" s="128" t="str">
        <f>IF(CO73="","",CK$3)</f>
        <v/>
      </c>
      <c r="CL73" s="129" t="str">
        <f>IF(CO73="","",CK$1)</f>
        <v/>
      </c>
      <c r="CM73" s="130" t="str">
        <f>IF(CO73="","",CK$2)</f>
        <v/>
      </c>
      <c r="CN73" s="130" t="str">
        <f>IF(CO73="","",CK$3)</f>
        <v/>
      </c>
      <c r="CO73" s="132" t="str">
        <f>IF(CV73="","",IF(ISNUMBER(SEARCH(":",CV73)),MID(CV73,FIND(":",CV73)+2,FIND("(",CV73)-FIND(":",CV73)-3),LEFT(CV73,FIND("(",CV73)-2)))</f>
        <v/>
      </c>
      <c r="CP73" s="133" t="str">
        <f>IF(CV73="","",MID(CV73,FIND("(",CV73)+1,4))</f>
        <v/>
      </c>
      <c r="CQ73" s="134" t="str">
        <f>IF(ISNUMBER(SEARCH("*female*",CV73)),"female",IF(ISNUMBER(SEARCH("*male*",CV73)),"male",""))</f>
        <v/>
      </c>
      <c r="CR73" s="135" t="str">
        <f>IF(CV73="","",IF(ISERROR(MID(CV73,FIND("male,",CV73)+6,(FIND(")",CV73)-(FIND("male,",CV73)+6))))=TRUE,"missing/error",MID(CV73,FIND("male,",CV73)+6,(FIND(")",CV73)-(FIND("male,",CV73)+6)))))</f>
        <v/>
      </c>
      <c r="CS73" s="136" t="str">
        <f>IF(CO73="","",(MID(CO73,(SEARCH("^^",SUBSTITUTE(CO73," ","^^",LEN(CO73)-LEN(SUBSTITUTE(CO73," ","")))))+1,99)&amp;"_"&amp;LEFT(CO73,FIND(" ",CO73)-1)&amp;"_"&amp;CP73))</f>
        <v/>
      </c>
      <c r="CT73" s="76"/>
      <c r="CU73" s="127"/>
      <c r="CV73" s="127"/>
      <c r="CW73" s="128" t="str">
        <f>IF(DA73="","",CW$3)</f>
        <v/>
      </c>
      <c r="CX73" s="129" t="str">
        <f>IF(DA73="","",CW$1)</f>
        <v/>
      </c>
      <c r="CY73" s="130" t="str">
        <f>IF(DA73="","",CW$2)</f>
        <v/>
      </c>
      <c r="CZ73" s="130" t="str">
        <f>IF(DA73="","",CW$3)</f>
        <v/>
      </c>
      <c r="DA73" s="132" t="str">
        <f>IF(DH73="","",IF(ISNUMBER(SEARCH(":",DH73)),MID(DH73,FIND(":",DH73)+2,FIND("(",DH73)-FIND(":",DH73)-3),LEFT(DH73,FIND("(",DH73)-2)))</f>
        <v/>
      </c>
      <c r="DB73" s="133" t="str">
        <f>IF(DH73="","",MID(DH73,FIND("(",DH73)+1,4))</f>
        <v/>
      </c>
      <c r="DC73" s="134" t="str">
        <f>IF(ISNUMBER(SEARCH("*female*",DH73)),"female",IF(ISNUMBER(SEARCH("*male*",DH73)),"male",""))</f>
        <v/>
      </c>
      <c r="DD73" s="135" t="str">
        <f>IF(DH73="","",IF(ISERROR(MID(DH73,FIND("male,",DH73)+6,(FIND(")",DH73)-(FIND("male,",DH73)+6))))=TRUE,"missing/error",MID(DH73,FIND("male,",DH73)+6,(FIND(")",DH73)-(FIND("male,",DH73)+6)))))</f>
        <v/>
      </c>
      <c r="DE73" s="136" t="str">
        <f>IF(DA73="","",(MID(DA73,(SEARCH("^^",SUBSTITUTE(DA73," ","^^",LEN(DA73)-LEN(SUBSTITUTE(DA73," ","")))))+1,99)&amp;"_"&amp;LEFT(DA73,FIND(" ",DA73)-1)&amp;"_"&amp;DB73))</f>
        <v/>
      </c>
      <c r="DF73" s="76"/>
      <c r="DG73" s="127"/>
      <c r="DH73" s="127"/>
      <c r="DI73" s="128" t="str">
        <f>IF(DM73="","",DI$3)</f>
        <v/>
      </c>
      <c r="DJ73" s="129" t="str">
        <f>IF(DM73="","",DI$1)</f>
        <v/>
      </c>
      <c r="DK73" s="130" t="str">
        <f>IF(DM73="","",DI$2)</f>
        <v/>
      </c>
      <c r="DL73" s="130" t="str">
        <f>IF(DM73="","",DI$3)</f>
        <v/>
      </c>
      <c r="DM73" s="132" t="str">
        <f>IF(DT73="","",IF(ISNUMBER(SEARCH(":",DT73)),MID(DT73,FIND(":",DT73)+2,FIND("(",DT73)-FIND(":",DT73)-3),LEFT(DT73,FIND("(",DT73)-2)))</f>
        <v/>
      </c>
      <c r="DN73" s="133" t="str">
        <f>IF(DT73="","",MID(DT73,FIND("(",DT73)+1,4))</f>
        <v/>
      </c>
      <c r="DO73" s="134" t="str">
        <f>IF(ISNUMBER(SEARCH("*female*",DT73)),"female",IF(ISNUMBER(SEARCH("*male*",DT73)),"male",""))</f>
        <v/>
      </c>
      <c r="DP73" s="135" t="str">
        <f>IF(DT73="","",IF(ISERROR(MID(DT73,FIND("male,",DT73)+6,(FIND(")",DT73)-(FIND("male,",DT73)+6))))=TRUE,"missing/error",MID(DT73,FIND("male,",DT73)+6,(FIND(")",DT73)-(FIND("male,",DT73)+6)))))</f>
        <v/>
      </c>
      <c r="DQ73" s="136" t="str">
        <f>IF(DM73="","",(MID(DM73,(SEARCH("^^",SUBSTITUTE(DM73," ","^^",LEN(DM73)-LEN(SUBSTITUTE(DM73," ","")))))+1,99)&amp;"_"&amp;LEFT(DM73,FIND(" ",DM73)-1)&amp;"_"&amp;DN73))</f>
        <v/>
      </c>
      <c r="DR73" s="76"/>
      <c r="DS73" s="127"/>
      <c r="DT73" s="127"/>
      <c r="DU73" s="128" t="str">
        <f>IF(DY73="","",DU$3)</f>
        <v/>
      </c>
      <c r="DV73" s="129" t="str">
        <f>IF(DY73="","",DU$1)</f>
        <v/>
      </c>
      <c r="DW73" s="130" t="str">
        <f>IF(DY73="","",DU$2)</f>
        <v/>
      </c>
      <c r="DX73" s="130" t="str">
        <f>IF(DY73="","",DU$3)</f>
        <v/>
      </c>
      <c r="DY73" s="132" t="str">
        <f>IF(EF73="","",IF(ISNUMBER(SEARCH(":",EF73)),MID(EF73,FIND(":",EF73)+2,FIND("(",EF73)-FIND(":",EF73)-3),LEFT(EF73,FIND("(",EF73)-2)))</f>
        <v/>
      </c>
      <c r="DZ73" s="133" t="str">
        <f>IF(EF73="","",MID(EF73,FIND("(",EF73)+1,4))</f>
        <v/>
      </c>
      <c r="EA73" s="134" t="str">
        <f>IF(ISNUMBER(SEARCH("*female*",EF73)),"female",IF(ISNUMBER(SEARCH("*male*",EF73)),"male",""))</f>
        <v/>
      </c>
      <c r="EB73" s="135" t="str">
        <f>IF(EF73="","",IF(ISERROR(MID(EF73,FIND("male,",EF73)+6,(FIND(")",EF73)-(FIND("male,",EF73)+6))))=TRUE,"missing/error",MID(EF73,FIND("male,",EF73)+6,(FIND(")",EF73)-(FIND("male,",EF73)+6)))))</f>
        <v/>
      </c>
      <c r="EC73" s="136" t="str">
        <f>IF(DY73="","",(MID(DY73,(SEARCH("^^",SUBSTITUTE(DY73," ","^^",LEN(DY73)-LEN(SUBSTITUTE(DY73," ","")))))+1,99)&amp;"_"&amp;LEFT(DY73,FIND(" ",DY73)-1)&amp;"_"&amp;DZ73))</f>
        <v/>
      </c>
      <c r="ED73" s="76"/>
      <c r="EE73" s="127"/>
      <c r="EF73" s="127"/>
      <c r="EG73" s="128" t="str">
        <f>IF(EK73="","",EG$3)</f>
        <v/>
      </c>
      <c r="EH73" s="129" t="str">
        <f>IF(EK73="","",EG$1)</f>
        <v/>
      </c>
      <c r="EI73" s="130" t="str">
        <f>IF(EK73="","",EG$2)</f>
        <v/>
      </c>
      <c r="EJ73" s="130" t="str">
        <f>IF(EK73="","",EG$3)</f>
        <v/>
      </c>
      <c r="EK73" s="132" t="str">
        <f>IF(ER73="","",IF(ISNUMBER(SEARCH(":",ER73)),MID(ER73,FIND(":",ER73)+2,FIND("(",ER73)-FIND(":",ER73)-3),LEFT(ER73,FIND("(",ER73)-2)))</f>
        <v/>
      </c>
      <c r="EL73" s="133" t="str">
        <f>IF(ER73="","",MID(ER73,FIND("(",ER73)+1,4))</f>
        <v/>
      </c>
      <c r="EM73" s="134" t="str">
        <f>IF(ISNUMBER(SEARCH("*female*",ER73)),"female",IF(ISNUMBER(SEARCH("*male*",ER73)),"male",""))</f>
        <v/>
      </c>
      <c r="EN73" s="135" t="str">
        <f>IF(ER73="","",IF(ISERROR(MID(ER73,FIND("male,",ER73)+6,(FIND(")",ER73)-(FIND("male,",ER73)+6))))=TRUE,"missing/error",MID(ER73,FIND("male,",ER73)+6,(FIND(")",ER73)-(FIND("male,",ER73)+6)))))</f>
        <v/>
      </c>
      <c r="EO73" s="136" t="str">
        <f>IF(EK73="","",(MID(EK73,(SEARCH("^^",SUBSTITUTE(EK73," ","^^",LEN(EK73)-LEN(SUBSTITUTE(EK73," ","")))))+1,99)&amp;"_"&amp;LEFT(EK73,FIND(" ",EK73)-1)&amp;"_"&amp;EL73))</f>
        <v/>
      </c>
      <c r="EP73" s="76"/>
      <c r="EQ73" s="127"/>
      <c r="ER73" s="127"/>
      <c r="ES73" s="128" t="str">
        <f>IF(EW73="","",ES$3)</f>
        <v/>
      </c>
      <c r="ET73" s="129" t="str">
        <f>IF(EW73="","",ES$1)</f>
        <v/>
      </c>
      <c r="EU73" s="130" t="str">
        <f>IF(EW73="","",ES$2)</f>
        <v/>
      </c>
      <c r="EV73" s="130" t="str">
        <f>IF(EW73="","",ES$3)</f>
        <v/>
      </c>
      <c r="EW73" s="132" t="str">
        <f>IF(FD73="","",IF(ISNUMBER(SEARCH(":",FD73)),MID(FD73,FIND(":",FD73)+2,FIND("(",FD73)-FIND(":",FD73)-3),LEFT(FD73,FIND("(",FD73)-2)))</f>
        <v/>
      </c>
      <c r="EX73" s="133" t="str">
        <f>IF(FD73="","",MID(FD73,FIND("(",FD73)+1,4))</f>
        <v/>
      </c>
      <c r="EY73" s="134" t="str">
        <f>IF(ISNUMBER(SEARCH("*female*",FD73)),"female",IF(ISNUMBER(SEARCH("*male*",FD73)),"male",""))</f>
        <v/>
      </c>
      <c r="EZ73" s="135" t="str">
        <f>IF(FD73="","",IF(ISERROR(MID(FD73,FIND("male,",FD73)+6,(FIND(")",FD73)-(FIND("male,",FD73)+6))))=TRUE,"missing/error",MID(FD73,FIND("male,",FD73)+6,(FIND(")",FD73)-(FIND("male,",FD73)+6)))))</f>
        <v/>
      </c>
      <c r="FA73" s="136" t="str">
        <f>IF(EW73="","",(MID(EW73,(SEARCH("^^",SUBSTITUTE(EW73," ","^^",LEN(EW73)-LEN(SUBSTITUTE(EW73," ","")))))+1,99)&amp;"_"&amp;LEFT(EW73,FIND(" ",EW73)-1)&amp;"_"&amp;EX73))</f>
        <v/>
      </c>
      <c r="FB73" s="76"/>
      <c r="FC73" s="127"/>
      <c r="FD73" s="127"/>
      <c r="FE73" s="128" t="str">
        <f>IF(FI73="","",FE$3)</f>
        <v/>
      </c>
      <c r="FF73" s="129" t="str">
        <f>IF(FI73="","",FE$1)</f>
        <v/>
      </c>
      <c r="FG73" s="130" t="str">
        <f>IF(FI73="","",FE$2)</f>
        <v/>
      </c>
      <c r="FH73" s="130" t="str">
        <f>IF(FI73="","",FE$3)</f>
        <v/>
      </c>
      <c r="FI73" s="132" t="str">
        <f>IF(FP73="","",IF(ISNUMBER(SEARCH(":",FP73)),MID(FP73,FIND(":",FP73)+2,FIND("(",FP73)-FIND(":",FP73)-3),LEFT(FP73,FIND("(",FP73)-2)))</f>
        <v/>
      </c>
      <c r="FJ73" s="133" t="str">
        <f>IF(FP73="","",MID(FP73,FIND("(",FP73)+1,4))</f>
        <v/>
      </c>
      <c r="FK73" s="134" t="str">
        <f>IF(ISNUMBER(SEARCH("*female*",FP73)),"female",IF(ISNUMBER(SEARCH("*male*",FP73)),"male",""))</f>
        <v/>
      </c>
      <c r="FL73" s="135" t="str">
        <f>IF(FP73="","",IF(ISERROR(MID(FP73,FIND("male,",FP73)+6,(FIND(")",FP73)-(FIND("male,",FP73)+6))))=TRUE,"missing/error",MID(FP73,FIND("male,",FP73)+6,(FIND(")",FP73)-(FIND("male,",FP73)+6)))))</f>
        <v/>
      </c>
      <c r="FM73" s="136" t="str">
        <f>IF(FI73="","",(MID(FI73,(SEARCH("^^",SUBSTITUTE(FI73," ","^^",LEN(FI73)-LEN(SUBSTITUTE(FI73," ","")))))+1,99)&amp;"_"&amp;LEFT(FI73,FIND(" ",FI73)-1)&amp;"_"&amp;FJ73))</f>
        <v/>
      </c>
      <c r="FN73" s="76"/>
      <c r="FO73" s="127"/>
      <c r="FP73" s="127"/>
      <c r="FQ73" s="128" t="str">
        <f>IF(FU73="","",#REF!)</f>
        <v/>
      </c>
      <c r="FR73" s="129" t="str">
        <f>IF(FU73="","",FQ$1)</f>
        <v/>
      </c>
      <c r="FS73" s="130" t="str">
        <f>IF(FU73="","",FQ$2)</f>
        <v/>
      </c>
      <c r="FT73" s="130" t="str">
        <f>IF(FU73="","",FQ$3)</f>
        <v/>
      </c>
      <c r="FU73" s="132" t="str">
        <f>IF(GB73="","",IF(ISNUMBER(SEARCH(":",GB73)),MID(GB73,FIND(":",GB73)+2,FIND("(",GB73)-FIND(":",GB73)-3),LEFT(GB73,FIND("(",GB73)-2)))</f>
        <v/>
      </c>
      <c r="FV73" s="133" t="str">
        <f>IF(GB73="","",MID(GB73,FIND("(",GB73)+1,4))</f>
        <v/>
      </c>
      <c r="FW73" s="134" t="str">
        <f>IF(ISNUMBER(SEARCH("*female*",GB73)),"female",IF(ISNUMBER(SEARCH("*male*",GB73)),"male",""))</f>
        <v/>
      </c>
      <c r="FX73" s="135" t="str">
        <f>IF(GB73="","",IF(ISERROR(MID(GB73,FIND("male,",GB73)+6,(FIND(")",GB73)-(FIND("male,",GB73)+6))))=TRUE,"missing/error",MID(GB73,FIND("male,",GB73)+6,(FIND(")",GB73)-(FIND("male,",GB73)+6)))))</f>
        <v/>
      </c>
      <c r="FY73" s="136" t="str">
        <f>IF(FU73="","",(MID(FU73,(SEARCH("^^",SUBSTITUTE(FU73," ","^^",LEN(FU73)-LEN(SUBSTITUTE(FU73," ","")))))+1,99)&amp;"_"&amp;LEFT(FU73,FIND(" ",FU73)-1)&amp;"_"&amp;FV73))</f>
        <v/>
      </c>
      <c r="FZ73" s="76"/>
      <c r="GA73" s="127"/>
      <c r="GB73" s="127"/>
      <c r="GC73" s="128" t="str">
        <f>IF(GG73="","",GC$3)</f>
        <v/>
      </c>
      <c r="GD73" s="129" t="str">
        <f>IF(GG73="","",GC$1)</f>
        <v/>
      </c>
      <c r="GE73" s="130" t="str">
        <f>IF(GG73="","",GC$2)</f>
        <v/>
      </c>
      <c r="GF73" s="130" t="str">
        <f>IF(GG73="","",GC$3)</f>
        <v/>
      </c>
      <c r="GG73" s="132" t="str">
        <f>IF(GN73="","",IF(ISNUMBER(SEARCH(":",GN73)),MID(GN73,FIND(":",GN73)+2,FIND("(",GN73)-FIND(":",GN73)-3),LEFT(GN73,FIND("(",GN73)-2)))</f>
        <v/>
      </c>
      <c r="GH73" s="133" t="str">
        <f>IF(GN73="","",MID(GN73,FIND("(",GN73)+1,4))</f>
        <v/>
      </c>
      <c r="GI73" s="134" t="str">
        <f>IF(ISNUMBER(SEARCH("*female*",GN73)),"female",IF(ISNUMBER(SEARCH("*male*",GN73)),"male",""))</f>
        <v/>
      </c>
      <c r="GJ73" s="135" t="str">
        <f>IF(GN73="","",IF(ISERROR(MID(GN73,FIND("male,",GN73)+6,(FIND(")",GN73)-(FIND("male,",GN73)+6))))=TRUE,"missing/error",MID(GN73,FIND("male,",GN73)+6,(FIND(")",GN73)-(FIND("male,",GN73)+6)))))</f>
        <v/>
      </c>
      <c r="GK73" s="136" t="str">
        <f>IF(GG73="","",(MID(GG73,(SEARCH("^^",SUBSTITUTE(GG73," ","^^",LEN(GG73)-LEN(SUBSTITUTE(GG73," ","")))))+1,99)&amp;"_"&amp;LEFT(GG73,FIND(" ",GG73)-1)&amp;"_"&amp;GH73))</f>
        <v/>
      </c>
      <c r="GL73" s="76"/>
      <c r="GM73" s="127"/>
      <c r="GN73" s="127" t="s">
        <v>287</v>
      </c>
      <c r="GO73" s="128" t="str">
        <f>IF(GS73="","",GO$3)</f>
        <v/>
      </c>
      <c r="GP73" s="129" t="str">
        <f>IF(GS73="","",GO$1)</f>
        <v/>
      </c>
      <c r="GQ73" s="130" t="str">
        <f>IF(GS73="","",GO$2)</f>
        <v/>
      </c>
      <c r="GR73" s="130" t="str">
        <f>IF(GS73="","",GO$3)</f>
        <v/>
      </c>
      <c r="GS73" s="132" t="str">
        <f>IF(GZ73="","",IF(ISNUMBER(SEARCH(":",GZ73)),MID(GZ73,FIND(":",GZ73)+2,FIND("(",GZ73)-FIND(":",GZ73)-3),LEFT(GZ73,FIND("(",GZ73)-2)))</f>
        <v/>
      </c>
      <c r="GT73" s="133" t="str">
        <f>IF(GZ73="","",MID(GZ73,FIND("(",GZ73)+1,4))</f>
        <v/>
      </c>
      <c r="GU73" s="134" t="str">
        <f>IF(ISNUMBER(SEARCH("*female*",GZ73)),"female",IF(ISNUMBER(SEARCH("*male*",GZ73)),"male",""))</f>
        <v/>
      </c>
      <c r="GV73" s="135" t="str">
        <f>IF(GZ73="","",IF(ISERROR(MID(GZ73,FIND("male,",GZ73)+6,(FIND(")",GZ73)-(FIND("male,",GZ73)+6))))=TRUE,"missing/error",MID(GZ73,FIND("male,",GZ73)+6,(FIND(")",GZ73)-(FIND("male,",GZ73)+6)))))</f>
        <v/>
      </c>
      <c r="GW73" s="136" t="str">
        <f>IF(GS73="","",(MID(GS73,(SEARCH("^^",SUBSTITUTE(GS73," ","^^",LEN(GS73)-LEN(SUBSTITUTE(GS73," ","")))))+1,99)&amp;"_"&amp;LEFT(GS73,FIND(" ",GS73)-1)&amp;"_"&amp;GT73))</f>
        <v/>
      </c>
      <c r="GX73" s="76"/>
      <c r="GY73" s="127"/>
      <c r="GZ73" s="127"/>
      <c r="HA73" s="128" t="str">
        <f>IF(HE73="","",HA$3)</f>
        <v/>
      </c>
      <c r="HB73" s="129" t="str">
        <f>IF(HE73="","",HA$1)</f>
        <v/>
      </c>
      <c r="HC73" s="130" t="str">
        <f>IF(HE73="","",HA$2)</f>
        <v/>
      </c>
      <c r="HD73" s="130" t="str">
        <f>IF(HE73="","",HA$3)</f>
        <v/>
      </c>
      <c r="HE73" s="132" t="str">
        <f>IF(HL73="","",IF(ISNUMBER(SEARCH(":",HL73)),MID(HL73,FIND(":",HL73)+2,FIND("(",HL73)-FIND(":",HL73)-3),LEFT(HL73,FIND("(",HL73)-2)))</f>
        <v/>
      </c>
      <c r="HF73" s="133" t="str">
        <f>IF(HL73="","",MID(HL73,FIND("(",HL73)+1,4))</f>
        <v/>
      </c>
      <c r="HG73" s="134" t="str">
        <f>IF(ISNUMBER(SEARCH("*female*",HL73)),"female",IF(ISNUMBER(SEARCH("*male*",HL73)),"male",""))</f>
        <v/>
      </c>
      <c r="HH73" s="135" t="str">
        <f>IF(HL73="","",IF(ISERROR(MID(HL73,FIND("male,",HL73)+6,(FIND(")",HL73)-(FIND("male,",HL73)+6))))=TRUE,"missing/error",MID(HL73,FIND("male,",HL73)+6,(FIND(")",HL73)-(FIND("male,",HL73)+6)))))</f>
        <v/>
      </c>
      <c r="HI73" s="136" t="str">
        <f>IF(HE73="","",(MID(HE73,(SEARCH("^^",SUBSTITUTE(HE73," ","^^",LEN(HE73)-LEN(SUBSTITUTE(HE73," ","")))))+1,99)&amp;"_"&amp;LEFT(HE73,FIND(" ",HE73)-1)&amp;"_"&amp;HF73))</f>
        <v/>
      </c>
      <c r="HJ73" s="76"/>
      <c r="HK73" s="127"/>
      <c r="HL73" s="127" t="s">
        <v>287</v>
      </c>
      <c r="HM73" s="128" t="str">
        <f>IF(HQ73="","",HM$3)</f>
        <v/>
      </c>
      <c r="HN73" s="129" t="str">
        <f>IF(HQ73="","",HM$1)</f>
        <v/>
      </c>
      <c r="HO73" s="130" t="str">
        <f>IF(HQ73="","",HM$2)</f>
        <v/>
      </c>
      <c r="HP73" s="130" t="str">
        <f>IF(HQ73="","",HM$3)</f>
        <v/>
      </c>
      <c r="HQ73" s="132" t="str">
        <f>IF(HX73="","",IF(ISNUMBER(SEARCH(":",HX73)),MID(HX73,FIND(":",HX73)+2,FIND("(",HX73)-FIND(":",HX73)-3),LEFT(HX73,FIND("(",HX73)-2)))</f>
        <v/>
      </c>
      <c r="HR73" s="133" t="str">
        <f>IF(HX73="","",MID(HX73,FIND("(",HX73)+1,4))</f>
        <v/>
      </c>
      <c r="HS73" s="134" t="str">
        <f>IF(ISNUMBER(SEARCH("*female*",HX73)),"female",IF(ISNUMBER(SEARCH("*male*",HX73)),"male",""))</f>
        <v/>
      </c>
      <c r="HT73" s="135" t="str">
        <f>IF(HX73="","",IF(ISERROR(MID(HX73,FIND("male,",HX73)+6,(FIND(")",HX73)-(FIND("male,",HX73)+6))))=TRUE,"missing/error",MID(HX73,FIND("male,",HX73)+6,(FIND(")",HX73)-(FIND("male,",HX73)+6)))))</f>
        <v/>
      </c>
      <c r="HU73" s="136" t="str">
        <f>IF(HQ73="","",(MID(HQ73,(SEARCH("^^",SUBSTITUTE(HQ73," ","^^",LEN(HQ73)-LEN(SUBSTITUTE(HQ73," ","")))))+1,99)&amp;"_"&amp;LEFT(HQ73,FIND(" ",HQ73)-1)&amp;"_"&amp;HR73))</f>
        <v/>
      </c>
      <c r="HV73" s="76"/>
      <c r="HW73" s="127"/>
      <c r="HX73" s="127"/>
      <c r="HY73" s="128" t="str">
        <f>IF(IC73="","",HY$3)</f>
        <v/>
      </c>
      <c r="HZ73" s="129" t="str">
        <f>IF(IC73="","",HY$1)</f>
        <v/>
      </c>
      <c r="IA73" s="130" t="str">
        <f>IF(IC73="","",HY$2)</f>
        <v/>
      </c>
      <c r="IB73" s="130" t="str">
        <f>IF(IC73="","",HY$3)</f>
        <v/>
      </c>
      <c r="IC73" s="132" t="str">
        <f>IF(IJ73="","",IF(ISNUMBER(SEARCH(":",IJ73)),MID(IJ73,FIND(":",IJ73)+2,FIND("(",IJ73)-FIND(":",IJ73)-3),LEFT(IJ73,FIND("(",IJ73)-2)))</f>
        <v/>
      </c>
      <c r="ID73" s="133" t="str">
        <f>IF(IJ73="","",MID(IJ73,FIND("(",IJ73)+1,4))</f>
        <v/>
      </c>
      <c r="IE73" s="134" t="str">
        <f>IF(ISNUMBER(SEARCH("*female*",IJ73)),"female",IF(ISNUMBER(SEARCH("*male*",IJ73)),"male",""))</f>
        <v/>
      </c>
      <c r="IF73" s="135" t="str">
        <f>IF(IJ73="","",IF(ISERROR(MID(IJ73,FIND("male,",IJ73)+6,(FIND(")",IJ73)-(FIND("male,",IJ73)+6))))=TRUE,"missing/error",MID(IJ73,FIND("male,",IJ73)+6,(FIND(")",IJ73)-(FIND("male,",IJ73)+6)))))</f>
        <v/>
      </c>
      <c r="IG73" s="136" t="str">
        <f>IF(IC73="","",(MID(IC73,(SEARCH("^^",SUBSTITUTE(IC73," ","^^",LEN(IC73)-LEN(SUBSTITUTE(IC73," ","")))))+1,99)&amp;"_"&amp;LEFT(IC73,FIND(" ",IC73)-1)&amp;"_"&amp;ID73))</f>
        <v/>
      </c>
      <c r="IH73" s="76"/>
      <c r="II73" s="127"/>
      <c r="IJ73" s="127"/>
      <c r="IK73" s="128" t="str">
        <f>IF(IO73="","",IK$3)</f>
        <v/>
      </c>
      <c r="IL73" s="129" t="str">
        <f>IF(IO73="","",IK$1)</f>
        <v/>
      </c>
      <c r="IM73" s="130" t="str">
        <f>IF(IO73="","",IK$2)</f>
        <v/>
      </c>
      <c r="IN73" s="130" t="str">
        <f>IF(IO73="","",IK$3)</f>
        <v/>
      </c>
      <c r="IO73" s="132" t="str">
        <f>IF(IV73="","",IF(ISNUMBER(SEARCH(":",IV73)),MID(IV73,FIND(":",IV73)+2,FIND("(",IV73)-FIND(":",IV73)-3),LEFT(IV73,FIND("(",IV73)-2)))</f>
        <v/>
      </c>
      <c r="IP73" s="133" t="str">
        <f>IF(IV73="","",MID(IV73,FIND("(",IV73)+1,4))</f>
        <v/>
      </c>
      <c r="IQ73" s="134" t="str">
        <f>IF(ISNUMBER(SEARCH("*female*",IV73)),"female",IF(ISNUMBER(SEARCH("*male*",IV73)),"male",""))</f>
        <v/>
      </c>
      <c r="IR73" s="135" t="str">
        <f>IF(IV73="","",IF(ISERROR(MID(IV73,FIND("male,",IV73)+6,(FIND(")",IV73)-(FIND("male,",IV73)+6))))=TRUE,"missing/error",MID(IV73,FIND("male,",IV73)+6,(FIND(")",IV73)-(FIND("male,",IV73)+6)))))</f>
        <v/>
      </c>
      <c r="IS73" s="136" t="str">
        <f>IF(IO73="","",(MID(IO73,(SEARCH("^^",SUBSTITUTE(IO73," ","^^",LEN(IO73)-LEN(SUBSTITUTE(IO73," ","")))))+1,99)&amp;"_"&amp;LEFT(IO73,FIND(" ",IO73)-1)&amp;"_"&amp;IP73))</f>
        <v/>
      </c>
      <c r="IT73" s="76"/>
      <c r="IU73" s="127"/>
      <c r="IV73" s="127"/>
      <c r="IW73" s="128" t="str">
        <f>IF(JA73="","",IW$3)</f>
        <v/>
      </c>
      <c r="IX73" s="129" t="str">
        <f>IF(JA73="","",IW$1)</f>
        <v/>
      </c>
      <c r="IY73" s="130" t="str">
        <f>IF(JA73="","",IW$2)</f>
        <v/>
      </c>
      <c r="IZ73" s="130" t="str">
        <f>IF(JA73="","",IW$3)</f>
        <v/>
      </c>
      <c r="JA73" s="132" t="str">
        <f>IF(JH73="","",IF(ISNUMBER(SEARCH(":",JH73)),MID(JH73,FIND(":",JH73)+2,FIND("(",JH73)-FIND(":",JH73)-3),LEFT(JH73,FIND("(",JH73)-2)))</f>
        <v/>
      </c>
      <c r="JB73" s="133" t="str">
        <f>IF(JH73="","",MID(JH73,FIND("(",JH73)+1,4))</f>
        <v/>
      </c>
      <c r="JC73" s="134" t="str">
        <f>IF(ISNUMBER(SEARCH("*female*",JH73)),"female",IF(ISNUMBER(SEARCH("*male*",JH73)),"male",""))</f>
        <v/>
      </c>
      <c r="JD73" s="135" t="str">
        <f>IF(JH73="","",IF(ISERROR(MID(JH73,FIND("male,",JH73)+6,(FIND(")",JH73)-(FIND("male,",JH73)+6))))=TRUE,"missing/error",MID(JH73,FIND("male,",JH73)+6,(FIND(")",JH73)-(FIND("male,",JH73)+6)))))</f>
        <v/>
      </c>
      <c r="JE73" s="136" t="str">
        <f>IF(JA73="","",(MID(JA73,(SEARCH("^^",SUBSTITUTE(JA73," ","^^",LEN(JA73)-LEN(SUBSTITUTE(JA73," ","")))))+1,99)&amp;"_"&amp;LEFT(JA73,FIND(" ",JA73)-1)&amp;"_"&amp;JB73))</f>
        <v/>
      </c>
      <c r="JF73" s="76"/>
      <c r="JG73" s="127"/>
      <c r="JH73" s="127"/>
      <c r="JI73" s="128" t="str">
        <f>IF(JM73="","",JI$3)</f>
        <v/>
      </c>
      <c r="JJ73" s="129" t="str">
        <f>IF(JM73="","",JI$1)</f>
        <v/>
      </c>
      <c r="JK73" s="130" t="str">
        <f>IF(JM73="","",JI$2)</f>
        <v/>
      </c>
      <c r="JL73" s="130" t="str">
        <f>IF(JM73="","",JI$3)</f>
        <v/>
      </c>
      <c r="JM73" s="132" t="str">
        <f>IF(JT73="","",IF(ISNUMBER(SEARCH(":",JT73)),MID(JT73,FIND(":",JT73)+2,FIND("(",JT73)-FIND(":",JT73)-3),LEFT(JT73,FIND("(",JT73)-2)))</f>
        <v/>
      </c>
      <c r="JN73" s="133" t="str">
        <f>IF(JT73="","",MID(JT73,FIND("(",JT73)+1,4))</f>
        <v/>
      </c>
      <c r="JO73" s="134" t="str">
        <f>IF(ISNUMBER(SEARCH("*female*",JT73)),"female",IF(ISNUMBER(SEARCH("*male*",JT73)),"male",""))</f>
        <v/>
      </c>
      <c r="JP73" s="135" t="str">
        <f>IF(JT73="","",IF(ISERROR(MID(JT73,FIND("male,",JT73)+6,(FIND(")",JT73)-(FIND("male,",JT73)+6))))=TRUE,"missing/error",MID(JT73,FIND("male,",JT73)+6,(FIND(")",JT73)-(FIND("male,",JT73)+6)))))</f>
        <v/>
      </c>
      <c r="JQ73" s="136" t="str">
        <f>IF(JM73="","",(MID(JM73,(SEARCH("^^",SUBSTITUTE(JM73," ","^^",LEN(JM73)-LEN(SUBSTITUTE(JM73," ","")))))+1,99)&amp;"_"&amp;LEFT(JM73,FIND(" ",JM73)-1)&amp;"_"&amp;JN73))</f>
        <v/>
      </c>
      <c r="JR73" s="76"/>
      <c r="JS73" s="127"/>
      <c r="JT73" s="127"/>
      <c r="JU73" s="128" t="str">
        <f>IF(JY73="","",JU$3)</f>
        <v/>
      </c>
      <c r="JV73" s="129" t="str">
        <f>IF(JY73="","",JU$1)</f>
        <v/>
      </c>
      <c r="JW73" s="130" t="str">
        <f>IF(JY73="","",JU$2)</f>
        <v/>
      </c>
      <c r="JX73" s="130" t="str">
        <f>IF(JY73="","",JU$3)</f>
        <v/>
      </c>
      <c r="JY73" s="132" t="str">
        <f>IF(KF73="","",IF(ISNUMBER(SEARCH(":",KF73)),MID(KF73,FIND(":",KF73)+2,FIND("(",KF73)-FIND(":",KF73)-3),LEFT(KF73,FIND("(",KF73)-2)))</f>
        <v/>
      </c>
      <c r="JZ73" s="133" t="str">
        <f>IF(KF73="","",MID(KF73,FIND("(",KF73)+1,4))</f>
        <v/>
      </c>
      <c r="KA73" s="134" t="str">
        <f>IF(ISNUMBER(SEARCH("*female*",KF73)),"female",IF(ISNUMBER(SEARCH("*male*",KF73)),"male",""))</f>
        <v/>
      </c>
      <c r="KB73" s="135" t="str">
        <f>IF(KF73="","",IF(ISERROR(MID(KF73,FIND("male,",KF73)+6,(FIND(")",KF73)-(FIND("male,",KF73)+6))))=TRUE,"missing/error",MID(KF73,FIND("male,",KF73)+6,(FIND(")",KF73)-(FIND("male,",KF73)+6)))))</f>
        <v/>
      </c>
      <c r="KC73" s="136" t="str">
        <f>IF(JY73="","",(MID(JY73,(SEARCH("^^",SUBSTITUTE(JY73," ","^^",LEN(JY73)-LEN(SUBSTITUTE(JY73," ","")))))+1,99)&amp;"_"&amp;LEFT(JY73,FIND(" ",JY73)-1)&amp;"_"&amp;JZ73))</f>
        <v/>
      </c>
      <c r="KD73" s="76"/>
      <c r="KE73" s="127"/>
      <c r="KF73" s="127"/>
    </row>
    <row r="74" spans="1:292" ht="13.5" customHeight="1">
      <c r="A74" s="84"/>
      <c r="B74" s="127" t="s">
        <v>1073</v>
      </c>
      <c r="D74" s="219"/>
      <c r="E74" s="128"/>
      <c r="F74" s="129"/>
      <c r="G74" s="130"/>
      <c r="H74" s="130"/>
      <c r="I74" s="132"/>
      <c r="J74" s="133"/>
      <c r="K74" s="134"/>
      <c r="L74" s="135"/>
      <c r="M74" s="136"/>
      <c r="O74" s="127"/>
      <c r="P74" s="219"/>
      <c r="Q74" s="128"/>
      <c r="R74" s="129"/>
      <c r="S74" s="130" t="str">
        <f>IF(U74="","",Q$2)</f>
        <v/>
      </c>
      <c r="T74" s="130" t="str">
        <f>IF(U74="","",Q$3)</f>
        <v/>
      </c>
      <c r="U74" s="132" t="str">
        <f>IF(AB74="","",IF(ISNUMBER(SEARCH(":",AB74)),MID(AB74,FIND(":",AB74)+2,FIND("(",AB74)-FIND(":",AB74)-3),LEFT(AB74,FIND("(",AB74)-2)))</f>
        <v/>
      </c>
      <c r="V74" s="133" t="str">
        <f>IF(AB74="","",MID(AB74,FIND("(",AB74)+1,4))</f>
        <v/>
      </c>
      <c r="W74" s="134" t="str">
        <f>IF(ISNUMBER(SEARCH("*female*",AB74)),"female",IF(ISNUMBER(SEARCH("*male*",AB74)),"male",""))</f>
        <v/>
      </c>
      <c r="X74" s="135" t="s">
        <v>287</v>
      </c>
      <c r="Y74" s="136" t="str">
        <f>IF(U74="","",(MID(U74,(SEARCH("^^",SUBSTITUTE(U74," ","^^",LEN(U74)-LEN(SUBSTITUTE(U74," ","")))))+1,99)&amp;"_"&amp;LEFT(U74,FIND(" ",U74)-1)&amp;"_"&amp;V74))</f>
        <v/>
      </c>
      <c r="AA74" s="127"/>
      <c r="AB74" s="127"/>
      <c r="AC74" s="128" t="str">
        <f>IF(AG74="","",AC$3)</f>
        <v/>
      </c>
      <c r="AD74" s="129" t="str">
        <f>IF(AG74="","",AC$1)</f>
        <v/>
      </c>
      <c r="AE74" s="130" t="str">
        <f>IF(AG74="","",AC$2)</f>
        <v/>
      </c>
      <c r="AF74" s="130" t="str">
        <f>IF(AG74="","",AC$3)</f>
        <v/>
      </c>
      <c r="AG74" s="132" t="str">
        <f>IF(AN74="","",IF(ISNUMBER(SEARCH(":",AN74)),MID(AN74,FIND(":",AN74)+2,FIND("(",AN74)-FIND(":",AN74)-3),LEFT(AN74,FIND("(",AN74)-2)))</f>
        <v/>
      </c>
      <c r="AH74" s="133" t="str">
        <f>IF(AN74="","",MID(AN74,FIND("(",AN74)+1,4))</f>
        <v/>
      </c>
      <c r="AI74" s="134" t="str">
        <f>IF(ISNUMBER(SEARCH("*female*",AN74)),"female",IF(ISNUMBER(SEARCH("*male*",AN74)),"male",""))</f>
        <v/>
      </c>
      <c r="AJ74" s="135" t="str">
        <f>IF(AN74="","",IF(ISERROR(MID(AN74,FIND("male,",AN74)+6,(FIND(")",AN74)-(FIND("male,",AN74)+6))))=TRUE,"missing/error",MID(AN74,FIND("male,",AN74)+6,(FIND(")",AN74)-(FIND("male,",AN74)+6)))))</f>
        <v/>
      </c>
      <c r="AK74" s="136" t="str">
        <f>IF(AG74="","",(MID(AG74,(SEARCH("^^",SUBSTITUTE(AG74," ","^^",LEN(AG74)-LEN(SUBSTITUTE(AG74," ","")))))+1,99)&amp;"_"&amp;LEFT(AG74,FIND(" ",AG74)-1)&amp;"_"&amp;AH74))</f>
        <v/>
      </c>
      <c r="AM74" s="127"/>
      <c r="AN74" s="127"/>
      <c r="AO74" s="128">
        <f>IF(AS74="","",AO$3)</f>
        <v>43809</v>
      </c>
      <c r="AP74" s="129" t="str">
        <f>IF(AS74="","",AO$1)</f>
        <v>Rinne I</v>
      </c>
      <c r="AQ74" s="130">
        <f>IF(AS74="","",AO$2)</f>
        <v>43622</v>
      </c>
      <c r="AR74" s="130">
        <f>IF(AS74="","",AO$3)</f>
        <v>43809</v>
      </c>
      <c r="AS74" s="132" t="str">
        <f>IF(AZ74="","",IF(ISNUMBER(SEARCH(":",AZ74)),MID(AZ74,FIND(":",AZ74)+2,FIND("(",AZ74)-FIND(":",AZ74)-3),LEFT(AZ74,FIND("(",AZ74)-2)))</f>
        <v>Thomas Blomqvist</v>
      </c>
      <c r="AT74" s="133" t="str">
        <f>IF(AZ74="","",MID(AZ74,FIND("(",AZ74)+1,4))</f>
        <v>1965</v>
      </c>
      <c r="AU74" s="134" t="str">
        <f>IF(ISNUMBER(SEARCH("*female*",AZ74)),"female",IF(ISNUMBER(SEARCH("*male*",AZ74)),"male",""))</f>
        <v>male</v>
      </c>
      <c r="AV74" s="135" t="str">
        <f>IF(AZ74="","",IF(ISERROR(MID(AZ74,FIND("male,",AZ74)+6,(FIND(")",AZ74)-(FIND("male,",AZ74)+6))))=TRUE,"missing/error",MID(AZ74,FIND("male,",AZ74)+6,(FIND(")",AZ74)-(FIND("male,",AZ74)+6)))))</f>
        <v>fi_sfp01</v>
      </c>
      <c r="AW74" s="136" t="str">
        <f>IF(AS74="","",(MID(AS74,(SEARCH("^^",SUBSTITUTE(AS74," ","^^",LEN(AS74)-LEN(SUBSTITUTE(AS74," ","")))))+1,99)&amp;"_"&amp;LEFT(AS74,FIND(" ",AS74)-1)&amp;"_"&amp;AT74))</f>
        <v>Blomqvist_Thomas_1965</v>
      </c>
      <c r="AX74" s="76"/>
      <c r="AY74" s="127"/>
      <c r="AZ74" s="127" t="s">
        <v>1081</v>
      </c>
      <c r="BA74" s="128">
        <f>IF(BE74="","",BA$3)</f>
        <v>43830</v>
      </c>
      <c r="BB74" s="129" t="str">
        <f>IF(BE74="","",BA$1)</f>
        <v>Marin I</v>
      </c>
      <c r="BC74" s="130">
        <f>IF(BE74="","",BA$2)</f>
        <v>43809</v>
      </c>
      <c r="BD74" s="130">
        <f>IF(BE74="","",BA$3)</f>
        <v>43830</v>
      </c>
      <c r="BE74" s="132" t="str">
        <f>IF(BL74="","",IF(ISNUMBER(SEARCH(":",BL74)),MID(BL74,FIND(":",BL74)+2,FIND("(",BL74)-FIND(":",BL74)-3),LEFT(BL74,FIND("(",BL74)-2)))</f>
        <v>Thomas Blomqvist</v>
      </c>
      <c r="BF74" s="133" t="str">
        <f>IF(BL74="","",MID(BL74,FIND("(",BL74)+1,4))</f>
        <v>1965</v>
      </c>
      <c r="BG74" s="134" t="str">
        <f>IF(ISNUMBER(SEARCH("*female*",BL74)),"female",IF(ISNUMBER(SEARCH("*male*",BL74)),"male",""))</f>
        <v>male</v>
      </c>
      <c r="BH74" s="135" t="str">
        <f>IF(BL74="","",IF(ISERROR(MID(BL74,FIND("male,",BL74)+6,(FIND(")",BL74)-(FIND("male,",BL74)+6))))=TRUE,"missing/error",MID(BL74,FIND("male,",BL74)+6,(FIND(")",BL74)-(FIND("male,",BL74)+6)))))</f>
        <v>fi_sfp01</v>
      </c>
      <c r="BI74" s="136" t="str">
        <f>IF(BE74="","",(MID(BE74,(SEARCH("^^",SUBSTITUTE(BE74," ","^^",LEN(BE74)-LEN(SUBSTITUTE(BE74," ","")))))+1,99)&amp;"_"&amp;LEFT(BE74,FIND(" ",BE74)-1)&amp;"_"&amp;BF74))</f>
        <v>Blomqvist_Thomas_1965</v>
      </c>
      <c r="BJ74" s="76"/>
      <c r="BK74" s="127"/>
      <c r="BL74" s="127" t="s">
        <v>1081</v>
      </c>
      <c r="BM74" s="128" t="str">
        <f>IF(BQ74="","",BM$3)</f>
        <v/>
      </c>
      <c r="BN74" s="129" t="str">
        <f>IF(BQ74="","",BM$1)</f>
        <v/>
      </c>
      <c r="BO74" s="130" t="str">
        <f>IF(BQ74="","",BM$2)</f>
        <v/>
      </c>
      <c r="BP74" s="130" t="str">
        <f>IF(BQ74="","",BM$3)</f>
        <v/>
      </c>
      <c r="BQ74" s="132" t="str">
        <f>IF(BX74="","",IF(ISNUMBER(SEARCH(":",BX74)),MID(BX74,FIND(":",BX74)+2,FIND("(",BX74)-FIND(":",BX74)-3),LEFT(BX74,FIND("(",BX74)-2)))</f>
        <v/>
      </c>
      <c r="BR74" s="133" t="str">
        <f>IF(BX74="","",MID(BX74,FIND("(",BX74)+1,4))</f>
        <v/>
      </c>
      <c r="BS74" s="134" t="str">
        <f>IF(ISNUMBER(SEARCH("*female*",BX74)),"female",IF(ISNUMBER(SEARCH("*male*",BX74)),"male",""))</f>
        <v/>
      </c>
      <c r="BT74" s="135" t="str">
        <f>IF(BX74="","",IF(ISERROR(MID(BX74,FIND("male,",BX74)+6,(FIND(")",BX74)-(FIND("male,",BX74)+6))))=TRUE,"missing/error",MID(BX74,FIND("male,",BX74)+6,(FIND(")",BX74)-(FIND("male,",BX74)+6)))))</f>
        <v/>
      </c>
      <c r="BU74" s="136" t="str">
        <f>IF(BQ74="","",(MID(BQ74,(SEARCH("^^",SUBSTITUTE(BQ74," ","^^",LEN(BQ74)-LEN(SUBSTITUTE(BQ74," ","")))))+1,99)&amp;"_"&amp;LEFT(BQ74,FIND(" ",BQ74)-1)&amp;"_"&amp;BR74))</f>
        <v/>
      </c>
      <c r="BV74" s="76"/>
      <c r="BW74" s="127"/>
      <c r="BX74" s="127"/>
      <c r="BY74" s="128" t="str">
        <f>IF(CC74="","",BY$3)</f>
        <v/>
      </c>
      <c r="BZ74" s="129" t="str">
        <f>IF(CC74="","",BY$1)</f>
        <v/>
      </c>
      <c r="CA74" s="130" t="str">
        <f>IF(CC74="","",BY$2)</f>
        <v/>
      </c>
      <c r="CB74" s="130" t="str">
        <f>IF(CC74="","",BY$3)</f>
        <v/>
      </c>
      <c r="CC74" s="132" t="str">
        <f>IF(CJ74="","",IF(ISNUMBER(SEARCH(":",CJ74)),MID(CJ74,FIND(":",CJ74)+2,FIND("(",CJ74)-FIND(":",CJ74)-3),LEFT(CJ74,FIND("(",CJ74)-2)))</f>
        <v/>
      </c>
      <c r="CD74" s="133" t="str">
        <f>IF(CJ74="","",MID(CJ74,FIND("(",CJ74)+1,4))</f>
        <v/>
      </c>
      <c r="CE74" s="134" t="str">
        <f>IF(ISNUMBER(SEARCH("*female*",CJ74)),"female",IF(ISNUMBER(SEARCH("*male*",CJ74)),"male",""))</f>
        <v/>
      </c>
      <c r="CF74" s="135" t="str">
        <f>IF(CJ74="","",IF(ISERROR(MID(CJ74,FIND("male,",CJ74)+6,(FIND(")",CJ74)-(FIND("male,",CJ74)+6))))=TRUE,"missing/error",MID(CJ74,FIND("male,",CJ74)+6,(FIND(")",CJ74)-(FIND("male,",CJ74)+6)))))</f>
        <v/>
      </c>
      <c r="CG74" s="136" t="str">
        <f>IF(CC74="","",(MID(CC74,(SEARCH("^^",SUBSTITUTE(CC74," ","^^",LEN(CC74)-LEN(SUBSTITUTE(CC74," ","")))))+1,99)&amp;"_"&amp;LEFT(CC74,FIND(" ",CC74)-1)&amp;"_"&amp;CD74))</f>
        <v/>
      </c>
      <c r="CH74" s="76"/>
      <c r="CI74" s="127"/>
      <c r="CJ74" s="127"/>
      <c r="CK74" s="128" t="str">
        <f>IF(CO74="","",CK$3)</f>
        <v/>
      </c>
      <c r="CL74" s="129" t="str">
        <f>IF(CO74="","",CK$1)</f>
        <v/>
      </c>
      <c r="CM74" s="130" t="str">
        <f>IF(CO74="","",CK$2)</f>
        <v/>
      </c>
      <c r="CN74" s="130" t="str">
        <f>IF(CO74="","",CK$3)</f>
        <v/>
      </c>
      <c r="CO74" s="132" t="str">
        <f>IF(CV74="","",IF(ISNUMBER(SEARCH(":",CV74)),MID(CV74,FIND(":",CV74)+2,FIND("(",CV74)-FIND(":",CV74)-3),LEFT(CV74,FIND("(",CV74)-2)))</f>
        <v/>
      </c>
      <c r="CP74" s="133" t="str">
        <f>IF(CV74="","",MID(CV74,FIND("(",CV74)+1,4))</f>
        <v/>
      </c>
      <c r="CQ74" s="134" t="str">
        <f>IF(ISNUMBER(SEARCH("*female*",CV74)),"female",IF(ISNUMBER(SEARCH("*male*",CV74)),"male",""))</f>
        <v/>
      </c>
      <c r="CR74" s="135" t="str">
        <f>IF(CV74="","",IF(ISERROR(MID(CV74,FIND("male,",CV74)+6,(FIND(")",CV74)-(FIND("male,",CV74)+6))))=TRUE,"missing/error",MID(CV74,FIND("male,",CV74)+6,(FIND(")",CV74)-(FIND("male,",CV74)+6)))))</f>
        <v/>
      </c>
      <c r="CS74" s="136" t="str">
        <f>IF(CO74="","",(MID(CO74,(SEARCH("^^",SUBSTITUTE(CO74," ","^^",LEN(CO74)-LEN(SUBSTITUTE(CO74," ","")))))+1,99)&amp;"_"&amp;LEFT(CO74,FIND(" ",CO74)-1)&amp;"_"&amp;CP74))</f>
        <v/>
      </c>
      <c r="CT74" s="76"/>
      <c r="CU74" s="127"/>
      <c r="CV74" s="127"/>
      <c r="CW74" s="128" t="str">
        <f>IF(DA74="","",CW$3)</f>
        <v/>
      </c>
      <c r="CX74" s="129" t="str">
        <f>IF(DA74="","",CW$1)</f>
        <v/>
      </c>
      <c r="CY74" s="130" t="str">
        <f>IF(DA74="","",CW$2)</f>
        <v/>
      </c>
      <c r="CZ74" s="130" t="str">
        <f>IF(DA74="","",CW$3)</f>
        <v/>
      </c>
      <c r="DA74" s="132" t="str">
        <f>IF(DH74="","",IF(ISNUMBER(SEARCH(":",DH74)),MID(DH74,FIND(":",DH74)+2,FIND("(",DH74)-FIND(":",DH74)-3),LEFT(DH74,FIND("(",DH74)-2)))</f>
        <v/>
      </c>
      <c r="DB74" s="133" t="str">
        <f>IF(DH74="","",MID(DH74,FIND("(",DH74)+1,4))</f>
        <v/>
      </c>
      <c r="DC74" s="134" t="str">
        <f>IF(ISNUMBER(SEARCH("*female*",DH74)),"female",IF(ISNUMBER(SEARCH("*male*",DH74)),"male",""))</f>
        <v/>
      </c>
      <c r="DD74" s="135" t="str">
        <f>IF(DH74="","",IF(ISERROR(MID(DH74,FIND("male,",DH74)+6,(FIND(")",DH74)-(FIND("male,",DH74)+6))))=TRUE,"missing/error",MID(DH74,FIND("male,",DH74)+6,(FIND(")",DH74)-(FIND("male,",DH74)+6)))))</f>
        <v/>
      </c>
      <c r="DE74" s="136" t="str">
        <f>IF(DA74="","",(MID(DA74,(SEARCH("^^",SUBSTITUTE(DA74," ","^^",LEN(DA74)-LEN(SUBSTITUTE(DA74," ","")))))+1,99)&amp;"_"&amp;LEFT(DA74,FIND(" ",DA74)-1)&amp;"_"&amp;DB74))</f>
        <v/>
      </c>
      <c r="DF74" s="76"/>
      <c r="DG74" s="127"/>
      <c r="DH74" s="127"/>
      <c r="DI74" s="128" t="str">
        <f>IF(DM74="","",DI$3)</f>
        <v/>
      </c>
      <c r="DJ74" s="129" t="str">
        <f>IF(DM74="","",DI$1)</f>
        <v/>
      </c>
      <c r="DK74" s="130" t="str">
        <f>IF(DM74="","",DI$2)</f>
        <v/>
      </c>
      <c r="DL74" s="130" t="str">
        <f>IF(DM74="","",DI$3)</f>
        <v/>
      </c>
      <c r="DM74" s="132" t="str">
        <f>IF(DT74="","",IF(ISNUMBER(SEARCH(":",DT74)),MID(DT74,FIND(":",DT74)+2,FIND("(",DT74)-FIND(":",DT74)-3),LEFT(DT74,FIND("(",DT74)-2)))</f>
        <v/>
      </c>
      <c r="DN74" s="133" t="str">
        <f>IF(DT74="","",MID(DT74,FIND("(",DT74)+1,4))</f>
        <v/>
      </c>
      <c r="DO74" s="134" t="str">
        <f>IF(ISNUMBER(SEARCH("*female*",DT74)),"female",IF(ISNUMBER(SEARCH("*male*",DT74)),"male",""))</f>
        <v/>
      </c>
      <c r="DP74" s="135" t="str">
        <f>IF(DT74="","",IF(ISERROR(MID(DT74,FIND("male,",DT74)+6,(FIND(")",DT74)-(FIND("male,",DT74)+6))))=TRUE,"missing/error",MID(DT74,FIND("male,",DT74)+6,(FIND(")",DT74)-(FIND("male,",DT74)+6)))))</f>
        <v/>
      </c>
      <c r="DQ74" s="136" t="str">
        <f>IF(DM74="","",(MID(DM74,(SEARCH("^^",SUBSTITUTE(DM74," ","^^",LEN(DM74)-LEN(SUBSTITUTE(DM74," ","")))))+1,99)&amp;"_"&amp;LEFT(DM74,FIND(" ",DM74)-1)&amp;"_"&amp;DN74))</f>
        <v/>
      </c>
      <c r="DR74" s="76"/>
      <c r="DS74" s="127"/>
      <c r="DT74" s="127"/>
      <c r="DU74" s="128" t="str">
        <f>IF(DY74="","",DU$3)</f>
        <v/>
      </c>
      <c r="DV74" s="129" t="str">
        <f>IF(DY74="","",DU$1)</f>
        <v/>
      </c>
      <c r="DW74" s="130" t="str">
        <f>IF(DY74="","",DU$2)</f>
        <v/>
      </c>
      <c r="DX74" s="130" t="str">
        <f>IF(DY74="","",DU$3)</f>
        <v/>
      </c>
      <c r="DY74" s="132" t="str">
        <f>IF(EF74="","",IF(ISNUMBER(SEARCH(":",EF74)),MID(EF74,FIND(":",EF74)+2,FIND("(",EF74)-FIND(":",EF74)-3),LEFT(EF74,FIND("(",EF74)-2)))</f>
        <v/>
      </c>
      <c r="DZ74" s="133" t="str">
        <f>IF(EF74="","",MID(EF74,FIND("(",EF74)+1,4))</f>
        <v/>
      </c>
      <c r="EA74" s="134" t="str">
        <f>IF(ISNUMBER(SEARCH("*female*",EF74)),"female",IF(ISNUMBER(SEARCH("*male*",EF74)),"male",""))</f>
        <v/>
      </c>
      <c r="EB74" s="135" t="str">
        <f>IF(EF74="","",IF(ISERROR(MID(EF74,FIND("male,",EF74)+6,(FIND(")",EF74)-(FIND("male,",EF74)+6))))=TRUE,"missing/error",MID(EF74,FIND("male,",EF74)+6,(FIND(")",EF74)-(FIND("male,",EF74)+6)))))</f>
        <v/>
      </c>
      <c r="EC74" s="136" t="str">
        <f>IF(DY74="","",(MID(DY74,(SEARCH("^^",SUBSTITUTE(DY74," ","^^",LEN(DY74)-LEN(SUBSTITUTE(DY74," ","")))))+1,99)&amp;"_"&amp;LEFT(DY74,FIND(" ",DY74)-1)&amp;"_"&amp;DZ74))</f>
        <v/>
      </c>
      <c r="ED74" s="76"/>
      <c r="EE74" s="127"/>
      <c r="EF74" s="127"/>
      <c r="EG74" s="128" t="str">
        <f>IF(EK74="","",EG$3)</f>
        <v/>
      </c>
      <c r="EH74" s="129" t="str">
        <f>IF(EK74="","",EG$1)</f>
        <v/>
      </c>
      <c r="EI74" s="130" t="str">
        <f>IF(EK74="","",EG$2)</f>
        <v/>
      </c>
      <c r="EJ74" s="130" t="str">
        <f>IF(EK74="","",EG$3)</f>
        <v/>
      </c>
      <c r="EK74" s="132" t="str">
        <f>IF(ER74="","",IF(ISNUMBER(SEARCH(":",ER74)),MID(ER74,FIND(":",ER74)+2,FIND("(",ER74)-FIND(":",ER74)-3),LEFT(ER74,FIND("(",ER74)-2)))</f>
        <v/>
      </c>
      <c r="EL74" s="133" t="str">
        <f>IF(ER74="","",MID(ER74,FIND("(",ER74)+1,4))</f>
        <v/>
      </c>
      <c r="EM74" s="134" t="str">
        <f>IF(ISNUMBER(SEARCH("*female*",ER74)),"female",IF(ISNUMBER(SEARCH("*male*",ER74)),"male",""))</f>
        <v/>
      </c>
      <c r="EN74" s="135" t="str">
        <f>IF(ER74="","",IF(ISERROR(MID(ER74,FIND("male,",ER74)+6,(FIND(")",ER74)-(FIND("male,",ER74)+6))))=TRUE,"missing/error",MID(ER74,FIND("male,",ER74)+6,(FIND(")",ER74)-(FIND("male,",ER74)+6)))))</f>
        <v/>
      </c>
      <c r="EO74" s="136" t="str">
        <f>IF(EK74="","",(MID(EK74,(SEARCH("^^",SUBSTITUTE(EK74," ","^^",LEN(EK74)-LEN(SUBSTITUTE(EK74," ","")))))+1,99)&amp;"_"&amp;LEFT(EK74,FIND(" ",EK74)-1)&amp;"_"&amp;EL74))</f>
        <v/>
      </c>
      <c r="EP74" s="76"/>
      <c r="EQ74" s="127"/>
      <c r="ER74" s="127"/>
      <c r="ES74" s="128" t="str">
        <f>IF(EW74="","",ES$3)</f>
        <v/>
      </c>
      <c r="ET74" s="129" t="str">
        <f>IF(EW74="","",ES$1)</f>
        <v/>
      </c>
      <c r="EU74" s="130" t="str">
        <f>IF(EW74="","",ES$2)</f>
        <v/>
      </c>
      <c r="EV74" s="130" t="str">
        <f>IF(EW74="","",ES$3)</f>
        <v/>
      </c>
      <c r="EW74" s="132" t="str">
        <f>IF(FD74="","",IF(ISNUMBER(SEARCH(":",FD74)),MID(FD74,FIND(":",FD74)+2,FIND("(",FD74)-FIND(":",FD74)-3),LEFT(FD74,FIND("(",FD74)-2)))</f>
        <v/>
      </c>
      <c r="EX74" s="133" t="str">
        <f>IF(FD74="","",MID(FD74,FIND("(",FD74)+1,4))</f>
        <v/>
      </c>
      <c r="EY74" s="134" t="str">
        <f>IF(ISNUMBER(SEARCH("*female*",FD74)),"female",IF(ISNUMBER(SEARCH("*male*",FD74)),"male",""))</f>
        <v/>
      </c>
      <c r="EZ74" s="135" t="str">
        <f>IF(FD74="","",IF(ISERROR(MID(FD74,FIND("male,",FD74)+6,(FIND(")",FD74)-(FIND("male,",FD74)+6))))=TRUE,"missing/error",MID(FD74,FIND("male,",FD74)+6,(FIND(")",FD74)-(FIND("male,",FD74)+6)))))</f>
        <v/>
      </c>
      <c r="FA74" s="136" t="str">
        <f>IF(EW74="","",(MID(EW74,(SEARCH("^^",SUBSTITUTE(EW74," ","^^",LEN(EW74)-LEN(SUBSTITUTE(EW74," ","")))))+1,99)&amp;"_"&amp;LEFT(EW74,FIND(" ",EW74)-1)&amp;"_"&amp;EX74))</f>
        <v/>
      </c>
      <c r="FB74" s="76"/>
      <c r="FC74" s="127"/>
      <c r="FD74" s="127"/>
      <c r="FE74" s="128" t="str">
        <f>IF(FI74="","",FE$3)</f>
        <v/>
      </c>
      <c r="FF74" s="129" t="str">
        <f>IF(FI74="","",FE$1)</f>
        <v/>
      </c>
      <c r="FG74" s="130" t="str">
        <f>IF(FI74="","",FE$2)</f>
        <v/>
      </c>
      <c r="FH74" s="130" t="str">
        <f>IF(FI74="","",FE$3)</f>
        <v/>
      </c>
      <c r="FI74" s="132" t="str">
        <f>IF(FP74="","",IF(ISNUMBER(SEARCH(":",FP74)),MID(FP74,FIND(":",FP74)+2,FIND("(",FP74)-FIND(":",FP74)-3),LEFT(FP74,FIND("(",FP74)-2)))</f>
        <v/>
      </c>
      <c r="FJ74" s="133" t="str">
        <f>IF(FP74="","",MID(FP74,FIND("(",FP74)+1,4))</f>
        <v/>
      </c>
      <c r="FK74" s="134" t="str">
        <f>IF(ISNUMBER(SEARCH("*female*",FP74)),"female",IF(ISNUMBER(SEARCH("*male*",FP74)),"male",""))</f>
        <v/>
      </c>
      <c r="FL74" s="135" t="str">
        <f>IF(FP74="","",IF(ISERROR(MID(FP74,FIND("male,",FP74)+6,(FIND(")",FP74)-(FIND("male,",FP74)+6))))=TRUE,"missing/error",MID(FP74,FIND("male,",FP74)+6,(FIND(")",FP74)-(FIND("male,",FP74)+6)))))</f>
        <v/>
      </c>
      <c r="FM74" s="136" t="str">
        <f>IF(FI74="","",(MID(FI74,(SEARCH("^^",SUBSTITUTE(FI74," ","^^",LEN(FI74)-LEN(SUBSTITUTE(FI74," ","")))))+1,99)&amp;"_"&amp;LEFT(FI74,FIND(" ",FI74)-1)&amp;"_"&amp;FJ74))</f>
        <v/>
      </c>
      <c r="FN74" s="76"/>
      <c r="FO74" s="127"/>
      <c r="FP74" s="127"/>
      <c r="FQ74" s="128" t="str">
        <f>IF(FU74="","",#REF!)</f>
        <v/>
      </c>
      <c r="FR74" s="129" t="str">
        <f>IF(FU74="","",FQ$1)</f>
        <v/>
      </c>
      <c r="FS74" s="130" t="str">
        <f>IF(FU74="","",FQ$2)</f>
        <v/>
      </c>
      <c r="FT74" s="130" t="str">
        <f>IF(FU74="","",FQ$3)</f>
        <v/>
      </c>
      <c r="FU74" s="132" t="str">
        <f>IF(GB74="","",IF(ISNUMBER(SEARCH(":",GB74)),MID(GB74,FIND(":",GB74)+2,FIND("(",GB74)-FIND(":",GB74)-3),LEFT(GB74,FIND("(",GB74)-2)))</f>
        <v/>
      </c>
      <c r="FV74" s="133" t="str">
        <f>IF(GB74="","",MID(GB74,FIND("(",GB74)+1,4))</f>
        <v/>
      </c>
      <c r="FW74" s="134" t="str">
        <f>IF(ISNUMBER(SEARCH("*female*",GB74)),"female",IF(ISNUMBER(SEARCH("*male*",GB74)),"male",""))</f>
        <v/>
      </c>
      <c r="FX74" s="135" t="str">
        <f>IF(GB74="","",IF(ISERROR(MID(GB74,FIND("male,",GB74)+6,(FIND(")",GB74)-(FIND("male,",GB74)+6))))=TRUE,"missing/error",MID(GB74,FIND("male,",GB74)+6,(FIND(")",GB74)-(FIND("male,",GB74)+6)))))</f>
        <v/>
      </c>
      <c r="FY74" s="136" t="str">
        <f>IF(FU74="","",(MID(FU74,(SEARCH("^^",SUBSTITUTE(FU74," ","^^",LEN(FU74)-LEN(SUBSTITUTE(FU74," ","")))))+1,99)&amp;"_"&amp;LEFT(FU74,FIND(" ",FU74)-1)&amp;"_"&amp;FV74))</f>
        <v/>
      </c>
      <c r="FZ74" s="76"/>
      <c r="GA74" s="127"/>
      <c r="GB74" s="127"/>
      <c r="GC74" s="128" t="str">
        <f>IF(GG74="","",GC$3)</f>
        <v/>
      </c>
      <c r="GD74" s="129" t="str">
        <f>IF(GG74="","",GC$1)</f>
        <v/>
      </c>
      <c r="GE74" s="130" t="str">
        <f>IF(GG74="","",GC$2)</f>
        <v/>
      </c>
      <c r="GF74" s="130" t="str">
        <f>IF(GG74="","",GC$3)</f>
        <v/>
      </c>
      <c r="GG74" s="132" t="str">
        <f>IF(GN74="","",IF(ISNUMBER(SEARCH(":",GN74)),MID(GN74,FIND(":",GN74)+2,FIND("(",GN74)-FIND(":",GN74)-3),LEFT(GN74,FIND("(",GN74)-2)))</f>
        <v/>
      </c>
      <c r="GH74" s="133" t="str">
        <f>IF(GN74="","",MID(GN74,FIND("(",GN74)+1,4))</f>
        <v/>
      </c>
      <c r="GI74" s="134" t="str">
        <f>IF(ISNUMBER(SEARCH("*female*",GN74)),"female",IF(ISNUMBER(SEARCH("*male*",GN74)),"male",""))</f>
        <v/>
      </c>
      <c r="GJ74" s="135" t="str">
        <f>IF(GN74="","",IF(ISERROR(MID(GN74,FIND("male,",GN74)+6,(FIND(")",GN74)-(FIND("male,",GN74)+6))))=TRUE,"missing/error",MID(GN74,FIND("male,",GN74)+6,(FIND(")",GN74)-(FIND("male,",GN74)+6)))))</f>
        <v/>
      </c>
      <c r="GK74" s="136" t="str">
        <f>IF(GG74="","",(MID(GG74,(SEARCH("^^",SUBSTITUTE(GG74," ","^^",LEN(GG74)-LEN(SUBSTITUTE(GG74," ","")))))+1,99)&amp;"_"&amp;LEFT(GG74,FIND(" ",GG74)-1)&amp;"_"&amp;GH74))</f>
        <v/>
      </c>
      <c r="GL74" s="76"/>
      <c r="GM74" s="127"/>
      <c r="GN74" s="127"/>
      <c r="GO74" s="128" t="str">
        <f>IF(GS74="","",GO$3)</f>
        <v/>
      </c>
      <c r="GP74" s="129" t="str">
        <f>IF(GS74="","",GO$1)</f>
        <v/>
      </c>
      <c r="GQ74" s="130" t="str">
        <f>IF(GS74="","",GO$2)</f>
        <v/>
      </c>
      <c r="GR74" s="130" t="str">
        <f>IF(GS74="","",GO$3)</f>
        <v/>
      </c>
      <c r="GS74" s="132" t="str">
        <f>IF(GZ74="","",IF(ISNUMBER(SEARCH(":",GZ74)),MID(GZ74,FIND(":",GZ74)+2,FIND("(",GZ74)-FIND(":",GZ74)-3),LEFT(GZ74,FIND("(",GZ74)-2)))</f>
        <v/>
      </c>
      <c r="GT74" s="133" t="str">
        <f>IF(GZ74="","",MID(GZ74,FIND("(",GZ74)+1,4))</f>
        <v/>
      </c>
      <c r="GU74" s="134" t="str">
        <f>IF(ISNUMBER(SEARCH("*female*",GZ74)),"female",IF(ISNUMBER(SEARCH("*male*",GZ74)),"male",""))</f>
        <v/>
      </c>
      <c r="GV74" s="135" t="str">
        <f>IF(GZ74="","",IF(ISERROR(MID(GZ74,FIND("male,",GZ74)+6,(FIND(")",GZ74)-(FIND("male,",GZ74)+6))))=TRUE,"missing/error",MID(GZ74,FIND("male,",GZ74)+6,(FIND(")",GZ74)-(FIND("male,",GZ74)+6)))))</f>
        <v/>
      </c>
      <c r="GW74" s="136" t="str">
        <f>IF(GS74="","",(MID(GS74,(SEARCH("^^",SUBSTITUTE(GS74," ","^^",LEN(GS74)-LEN(SUBSTITUTE(GS74," ","")))))+1,99)&amp;"_"&amp;LEFT(GS74,FIND(" ",GS74)-1)&amp;"_"&amp;GT74))</f>
        <v/>
      </c>
      <c r="GX74" s="76"/>
      <c r="GY74" s="127"/>
      <c r="GZ74" s="127"/>
      <c r="HA74" s="128" t="str">
        <f>IF(HE74="","",HA$3)</f>
        <v/>
      </c>
      <c r="HB74" s="129" t="str">
        <f>IF(HE74="","",HA$1)</f>
        <v/>
      </c>
      <c r="HC74" s="130" t="str">
        <f>IF(HE74="","",HA$2)</f>
        <v/>
      </c>
      <c r="HD74" s="130" t="str">
        <f>IF(HE74="","",HA$3)</f>
        <v/>
      </c>
      <c r="HE74" s="132" t="str">
        <f>IF(HL74="","",IF(ISNUMBER(SEARCH(":",HL74)),MID(HL74,FIND(":",HL74)+2,FIND("(",HL74)-FIND(":",HL74)-3),LEFT(HL74,FIND("(",HL74)-2)))</f>
        <v/>
      </c>
      <c r="HF74" s="133" t="str">
        <f>IF(HL74="","",MID(HL74,FIND("(",HL74)+1,4))</f>
        <v/>
      </c>
      <c r="HG74" s="134" t="str">
        <f>IF(ISNUMBER(SEARCH("*female*",HL74)),"female",IF(ISNUMBER(SEARCH("*male*",HL74)),"male",""))</f>
        <v/>
      </c>
      <c r="HH74" s="135" t="str">
        <f>IF(HL74="","",IF(ISERROR(MID(HL74,FIND("male,",HL74)+6,(FIND(")",HL74)-(FIND("male,",HL74)+6))))=TRUE,"missing/error",MID(HL74,FIND("male,",HL74)+6,(FIND(")",HL74)-(FIND("male,",HL74)+6)))))</f>
        <v/>
      </c>
      <c r="HI74" s="136" t="str">
        <f>IF(HE74="","",(MID(HE74,(SEARCH("^^",SUBSTITUTE(HE74," ","^^",LEN(HE74)-LEN(SUBSTITUTE(HE74," ","")))))+1,99)&amp;"_"&amp;LEFT(HE74,FIND(" ",HE74)-1)&amp;"_"&amp;HF74))</f>
        <v/>
      </c>
      <c r="HJ74" s="76"/>
      <c r="HK74" s="127"/>
      <c r="HL74" s="127" t="s">
        <v>287</v>
      </c>
      <c r="HM74" s="128" t="str">
        <f>IF(HQ74="","",HM$3)</f>
        <v/>
      </c>
      <c r="HN74" s="129" t="str">
        <f>IF(HQ74="","",HM$1)</f>
        <v/>
      </c>
      <c r="HO74" s="130" t="str">
        <f>IF(HQ74="","",HM$2)</f>
        <v/>
      </c>
      <c r="HP74" s="130" t="str">
        <f>IF(HQ74="","",HM$3)</f>
        <v/>
      </c>
      <c r="HQ74" s="132" t="str">
        <f>IF(HX74="","",IF(ISNUMBER(SEARCH(":",HX74)),MID(HX74,FIND(":",HX74)+2,FIND("(",HX74)-FIND(":",HX74)-3),LEFT(HX74,FIND("(",HX74)-2)))</f>
        <v/>
      </c>
      <c r="HR74" s="133" t="str">
        <f>IF(HX74="","",MID(HX74,FIND("(",HX74)+1,4))</f>
        <v/>
      </c>
      <c r="HS74" s="134" t="str">
        <f>IF(ISNUMBER(SEARCH("*female*",HX74)),"female",IF(ISNUMBER(SEARCH("*male*",HX74)),"male",""))</f>
        <v/>
      </c>
      <c r="HT74" s="135" t="str">
        <f>IF(HX74="","",IF(ISERROR(MID(HX74,FIND("male,",HX74)+6,(FIND(")",HX74)-(FIND("male,",HX74)+6))))=TRUE,"missing/error",MID(HX74,FIND("male,",HX74)+6,(FIND(")",HX74)-(FIND("male,",HX74)+6)))))</f>
        <v/>
      </c>
      <c r="HU74" s="136" t="str">
        <f>IF(HQ74="","",(MID(HQ74,(SEARCH("^^",SUBSTITUTE(HQ74," ","^^",LEN(HQ74)-LEN(SUBSTITUTE(HQ74," ","")))))+1,99)&amp;"_"&amp;LEFT(HQ74,FIND(" ",HQ74)-1)&amp;"_"&amp;HR74))</f>
        <v/>
      </c>
      <c r="HV74" s="76"/>
      <c r="HW74" s="127"/>
      <c r="HX74" s="127"/>
      <c r="HY74" s="128" t="str">
        <f>IF(IC74="","",HY$3)</f>
        <v/>
      </c>
      <c r="HZ74" s="129" t="str">
        <f>IF(IC74="","",HY$1)</f>
        <v/>
      </c>
      <c r="IA74" s="130" t="str">
        <f>IF(IC74="","",HY$2)</f>
        <v/>
      </c>
      <c r="IB74" s="130" t="str">
        <f>IF(IC74="","",HY$3)</f>
        <v/>
      </c>
      <c r="IC74" s="132" t="str">
        <f>IF(IJ74="","",IF(ISNUMBER(SEARCH(":",IJ74)),MID(IJ74,FIND(":",IJ74)+2,FIND("(",IJ74)-FIND(":",IJ74)-3),LEFT(IJ74,FIND("(",IJ74)-2)))</f>
        <v/>
      </c>
      <c r="ID74" s="133" t="str">
        <f>IF(IJ74="","",MID(IJ74,FIND("(",IJ74)+1,4))</f>
        <v/>
      </c>
      <c r="IE74" s="134" t="str">
        <f>IF(ISNUMBER(SEARCH("*female*",IJ74)),"female",IF(ISNUMBER(SEARCH("*male*",IJ74)),"male",""))</f>
        <v/>
      </c>
      <c r="IF74" s="135" t="str">
        <f>IF(IJ74="","",IF(ISERROR(MID(IJ74,FIND("male,",IJ74)+6,(FIND(")",IJ74)-(FIND("male,",IJ74)+6))))=TRUE,"missing/error",MID(IJ74,FIND("male,",IJ74)+6,(FIND(")",IJ74)-(FIND("male,",IJ74)+6)))))</f>
        <v/>
      </c>
      <c r="IG74" s="136" t="str">
        <f>IF(IC74="","",(MID(IC74,(SEARCH("^^",SUBSTITUTE(IC74," ","^^",LEN(IC74)-LEN(SUBSTITUTE(IC74," ","")))))+1,99)&amp;"_"&amp;LEFT(IC74,FIND(" ",IC74)-1)&amp;"_"&amp;ID74))</f>
        <v/>
      </c>
      <c r="IH74" s="76"/>
      <c r="II74" s="127"/>
      <c r="IJ74" s="127"/>
      <c r="IK74" s="128" t="str">
        <f>IF(IO74="","",IK$3)</f>
        <v/>
      </c>
      <c r="IL74" s="129" t="str">
        <f>IF(IO74="","",IK$1)</f>
        <v/>
      </c>
      <c r="IM74" s="130" t="str">
        <f>IF(IO74="","",IK$2)</f>
        <v/>
      </c>
      <c r="IN74" s="130" t="str">
        <f>IF(IO74="","",IK$3)</f>
        <v/>
      </c>
      <c r="IO74" s="132" t="str">
        <f>IF(IV74="","",IF(ISNUMBER(SEARCH(":",IV74)),MID(IV74,FIND(":",IV74)+2,FIND("(",IV74)-FIND(":",IV74)-3),LEFT(IV74,FIND("(",IV74)-2)))</f>
        <v/>
      </c>
      <c r="IP74" s="133" t="str">
        <f>IF(IV74="","",MID(IV74,FIND("(",IV74)+1,4))</f>
        <v/>
      </c>
      <c r="IQ74" s="134" t="str">
        <f>IF(ISNUMBER(SEARCH("*female*",IV74)),"female",IF(ISNUMBER(SEARCH("*male*",IV74)),"male",""))</f>
        <v/>
      </c>
      <c r="IR74" s="135" t="str">
        <f>IF(IV74="","",IF(ISERROR(MID(IV74,FIND("male,",IV74)+6,(FIND(")",IV74)-(FIND("male,",IV74)+6))))=TRUE,"missing/error",MID(IV74,FIND("male,",IV74)+6,(FIND(")",IV74)-(FIND("male,",IV74)+6)))))</f>
        <v/>
      </c>
      <c r="IS74" s="136" t="str">
        <f>IF(IO74="","",(MID(IO74,(SEARCH("^^",SUBSTITUTE(IO74," ","^^",LEN(IO74)-LEN(SUBSTITUTE(IO74," ","")))))+1,99)&amp;"_"&amp;LEFT(IO74,FIND(" ",IO74)-1)&amp;"_"&amp;IP74))</f>
        <v/>
      </c>
      <c r="IT74" s="76"/>
      <c r="IU74" s="127"/>
      <c r="IV74" s="127"/>
      <c r="IW74" s="128" t="str">
        <f>IF(JA74="","",IW$3)</f>
        <v/>
      </c>
      <c r="IX74" s="129" t="str">
        <f>IF(JA74="","",IW$1)</f>
        <v/>
      </c>
      <c r="IY74" s="130" t="str">
        <f>IF(JA74="","",IW$2)</f>
        <v/>
      </c>
      <c r="IZ74" s="130" t="str">
        <f>IF(JA74="","",IW$3)</f>
        <v/>
      </c>
      <c r="JA74" s="132" t="str">
        <f>IF(JH74="","",IF(ISNUMBER(SEARCH(":",JH74)),MID(JH74,FIND(":",JH74)+2,FIND("(",JH74)-FIND(":",JH74)-3),LEFT(JH74,FIND("(",JH74)-2)))</f>
        <v/>
      </c>
      <c r="JB74" s="133" t="str">
        <f>IF(JH74="","",MID(JH74,FIND("(",JH74)+1,4))</f>
        <v/>
      </c>
      <c r="JC74" s="134" t="str">
        <f>IF(ISNUMBER(SEARCH("*female*",JH74)),"female",IF(ISNUMBER(SEARCH("*male*",JH74)),"male",""))</f>
        <v/>
      </c>
      <c r="JD74" s="135" t="str">
        <f>IF(JH74="","",IF(ISERROR(MID(JH74,FIND("male,",JH74)+6,(FIND(")",JH74)-(FIND("male,",JH74)+6))))=TRUE,"missing/error",MID(JH74,FIND("male,",JH74)+6,(FIND(")",JH74)-(FIND("male,",JH74)+6)))))</f>
        <v/>
      </c>
      <c r="JE74" s="136" t="str">
        <f>IF(JA74="","",(MID(JA74,(SEARCH("^^",SUBSTITUTE(JA74," ","^^",LEN(JA74)-LEN(SUBSTITUTE(JA74," ","")))))+1,99)&amp;"_"&amp;LEFT(JA74,FIND(" ",JA74)-1)&amp;"_"&amp;JB74))</f>
        <v/>
      </c>
      <c r="JF74" s="76"/>
      <c r="JG74" s="127"/>
      <c r="JH74" s="127"/>
      <c r="JI74" s="128" t="str">
        <f>IF(JM74="","",JI$3)</f>
        <v/>
      </c>
      <c r="JJ74" s="129" t="str">
        <f>IF(JM74="","",JI$1)</f>
        <v/>
      </c>
      <c r="JK74" s="130" t="str">
        <f>IF(JM74="","",JI$2)</f>
        <v/>
      </c>
      <c r="JL74" s="130" t="str">
        <f>IF(JM74="","",JI$3)</f>
        <v/>
      </c>
      <c r="JM74" s="132" t="str">
        <f>IF(JT74="","",IF(ISNUMBER(SEARCH(":",JT74)),MID(JT74,FIND(":",JT74)+2,FIND("(",JT74)-FIND(":",JT74)-3),LEFT(JT74,FIND("(",JT74)-2)))</f>
        <v/>
      </c>
      <c r="JN74" s="133" t="str">
        <f>IF(JT74="","",MID(JT74,FIND("(",JT74)+1,4))</f>
        <v/>
      </c>
      <c r="JO74" s="134" t="str">
        <f>IF(ISNUMBER(SEARCH("*female*",JT74)),"female",IF(ISNUMBER(SEARCH("*male*",JT74)),"male",""))</f>
        <v/>
      </c>
      <c r="JP74" s="135" t="str">
        <f>IF(JT74="","",IF(ISERROR(MID(JT74,FIND("male,",JT74)+6,(FIND(")",JT74)-(FIND("male,",JT74)+6))))=TRUE,"missing/error",MID(JT74,FIND("male,",JT74)+6,(FIND(")",JT74)-(FIND("male,",JT74)+6)))))</f>
        <v/>
      </c>
      <c r="JQ74" s="136" t="str">
        <f>IF(JM74="","",(MID(JM74,(SEARCH("^^",SUBSTITUTE(JM74," ","^^",LEN(JM74)-LEN(SUBSTITUTE(JM74," ","")))))+1,99)&amp;"_"&amp;LEFT(JM74,FIND(" ",JM74)-1)&amp;"_"&amp;JN74))</f>
        <v/>
      </c>
      <c r="JR74" s="76"/>
      <c r="JS74" s="127"/>
      <c r="JT74" s="127"/>
      <c r="JU74" s="128" t="str">
        <f>IF(JY74="","",JU$3)</f>
        <v/>
      </c>
      <c r="JV74" s="129" t="str">
        <f>IF(JY74="","",JU$1)</f>
        <v/>
      </c>
      <c r="JW74" s="130" t="str">
        <f>IF(JY74="","",JU$2)</f>
        <v/>
      </c>
      <c r="JX74" s="130" t="str">
        <f>IF(JY74="","",JU$3)</f>
        <v/>
      </c>
      <c r="JY74" s="132" t="str">
        <f>IF(KF74="","",IF(ISNUMBER(SEARCH(":",KF74)),MID(KF74,FIND(":",KF74)+2,FIND("(",KF74)-FIND(":",KF74)-3),LEFT(KF74,FIND("(",KF74)-2)))</f>
        <v/>
      </c>
      <c r="JZ74" s="133" t="str">
        <f>IF(KF74="","",MID(KF74,FIND("(",KF74)+1,4))</f>
        <v/>
      </c>
      <c r="KA74" s="134" t="str">
        <f>IF(ISNUMBER(SEARCH("*female*",KF74)),"female",IF(ISNUMBER(SEARCH("*male*",KF74)),"male",""))</f>
        <v/>
      </c>
      <c r="KB74" s="135" t="str">
        <f>IF(KF74="","",IF(ISERROR(MID(KF74,FIND("male,",KF74)+6,(FIND(")",KF74)-(FIND("male,",KF74)+6))))=TRUE,"missing/error",MID(KF74,FIND("male,",KF74)+6,(FIND(")",KF74)-(FIND("male,",KF74)+6)))))</f>
        <v/>
      </c>
      <c r="KC74" s="136" t="str">
        <f>IF(JY74="","",(MID(JY74,(SEARCH("^^",SUBSTITUTE(JY74," ","^^",LEN(JY74)-LEN(SUBSTITUTE(JY74," ","")))))+1,99)&amp;"_"&amp;LEFT(JY74,FIND(" ",JY74)-1)&amp;"_"&amp;JZ74))</f>
        <v/>
      </c>
      <c r="KD74" s="76"/>
      <c r="KE74" s="127"/>
      <c r="KF74" s="127"/>
    </row>
    <row r="75" spans="1:292" ht="13.5" customHeight="1">
      <c r="A75" s="84"/>
      <c r="B75" s="127" t="s">
        <v>700</v>
      </c>
      <c r="C75" s="76" t="s">
        <v>701</v>
      </c>
      <c r="D75" s="219" t="s">
        <v>738</v>
      </c>
      <c r="E75" s="128">
        <f>IF(I75="","",E$3)</f>
        <v>41814</v>
      </c>
      <c r="F75" s="129" t="str">
        <f>IF(I75="","",E$1)</f>
        <v>Katainen I</v>
      </c>
      <c r="G75" s="130">
        <f>IF(I75="","",E$2)</f>
        <v>40716</v>
      </c>
      <c r="H75" s="130">
        <f>IF(I75="","",E$3)</f>
        <v>41814</v>
      </c>
      <c r="I75" s="132" t="str">
        <f>IF(P75="","",IF(ISNUMBER(SEARCH(":",P75)),MID(P75,FIND(":",P75)+2,FIND("(",P75)-FIND(":",P75)-3),LEFT(P75,FIND("(",P75)-2)))</f>
        <v>Henna Virkkunen</v>
      </c>
      <c r="J75" s="133" t="str">
        <f>IF(P75="","",MID(P75,FIND("(",P75)+1,4))</f>
        <v>1972</v>
      </c>
      <c r="K75" s="134" t="str">
        <f>IF(ISNUMBER(SEARCH("*female*",P75)),"female",IF(ISNUMBER(SEARCH("*male*",P75)),"male",""))</f>
        <v>female</v>
      </c>
      <c r="L75" s="135" t="str">
        <f>IF(P75="","",IF(ISERROR(MID(P75,FIND("male,",P75)+6,(FIND(")",P75)-(FIND("male,",P75)+6))))=TRUE,"missing/error",MID(P75,FIND("male,",P75)+6,(FIND(")",P75)-(FIND("male,",P75)+6)))))</f>
        <v>fi_kok01</v>
      </c>
      <c r="M75" s="136" t="str">
        <f>IF(I75="","",(MID(I75,(SEARCH("^^",SUBSTITUTE(I75," ","^^",LEN(I75)-LEN(SUBSTITUTE(I75," ","")))))+1,99)&amp;"_"&amp;LEFT(I75,FIND(" ",I75)-1)&amp;"_"&amp;J75))</f>
        <v>Virkkunen_Henna_1972</v>
      </c>
      <c r="O75" s="127"/>
      <c r="P75" s="219" t="s">
        <v>752</v>
      </c>
      <c r="Q75" s="128" t="str">
        <f>IF(U75="","",Q$3)</f>
        <v/>
      </c>
      <c r="R75" s="129" t="str">
        <f>IF(U75="","",Q$1)</f>
        <v/>
      </c>
      <c r="S75" s="130" t="str">
        <f>IF(U75="","",Q$2)</f>
        <v/>
      </c>
      <c r="T75" s="130" t="str">
        <f>IF(U75="","",Q$3)</f>
        <v/>
      </c>
      <c r="U75" s="132" t="str">
        <f>IF(AB75="","",IF(ISNUMBER(SEARCH(":",AB75)),MID(AB75,FIND(":",AB75)+2,FIND("(",AB75)-FIND(":",AB75)-3),LEFT(AB75,FIND("(",AB75)-2)))</f>
        <v/>
      </c>
      <c r="V75" s="133" t="str">
        <f>IF(AB75="","",MID(AB75,FIND("(",AB75)+1,4))</f>
        <v/>
      </c>
      <c r="W75" s="134" t="str">
        <f>IF(ISNUMBER(SEARCH("*female*",AB75)),"female",IF(ISNUMBER(SEARCH("*male*",AB75)),"male",""))</f>
        <v/>
      </c>
      <c r="X75" s="135" t="s">
        <v>287</v>
      </c>
      <c r="Y75" s="136" t="str">
        <f>IF(U75="","",(MID(U75,(SEARCH("^^",SUBSTITUTE(U75," ","^^",LEN(U75)-LEN(SUBSTITUTE(U75," ","")))))+1,99)&amp;"_"&amp;LEFT(U75,FIND(" ",U75)-1)&amp;"_"&amp;V75))</f>
        <v/>
      </c>
      <c r="AA75" s="127"/>
      <c r="AB75" s="127"/>
      <c r="AC75" s="128"/>
      <c r="AD75" s="129"/>
      <c r="AE75" s="130"/>
      <c r="AF75" s="130"/>
      <c r="AG75" s="132"/>
      <c r="AH75" s="133"/>
      <c r="AI75" s="134"/>
      <c r="AJ75" s="135"/>
      <c r="AK75" s="136"/>
      <c r="AM75" s="127"/>
      <c r="AN75" s="127"/>
      <c r="AO75" s="128"/>
      <c r="AP75" s="129"/>
      <c r="AQ75" s="130"/>
      <c r="AR75" s="130"/>
      <c r="AS75" s="132"/>
      <c r="AT75" s="133"/>
      <c r="AU75" s="134"/>
      <c r="AV75" s="135"/>
      <c r="AW75" s="136"/>
      <c r="AX75" s="76"/>
      <c r="AY75" s="127"/>
      <c r="AZ75" s="127"/>
      <c r="BA75" s="128"/>
      <c r="BB75" s="129"/>
      <c r="BC75" s="130"/>
      <c r="BD75" s="130"/>
      <c r="BE75" s="132"/>
      <c r="BF75" s="133"/>
      <c r="BG75" s="134"/>
      <c r="BH75" s="135"/>
      <c r="BI75" s="136"/>
      <c r="BJ75" s="76"/>
      <c r="BK75" s="127"/>
      <c r="BL75" s="127"/>
      <c r="BM75" s="128"/>
      <c r="BN75" s="129"/>
      <c r="BO75" s="130"/>
      <c r="BP75" s="130"/>
      <c r="BQ75" s="132"/>
      <c r="BR75" s="133"/>
      <c r="BS75" s="134"/>
      <c r="BT75" s="135"/>
      <c r="BU75" s="136"/>
      <c r="BV75" s="76"/>
      <c r="BW75" s="127"/>
      <c r="BX75" s="127"/>
      <c r="BY75" s="128"/>
      <c r="BZ75" s="129"/>
      <c r="CA75" s="130"/>
      <c r="CB75" s="130"/>
      <c r="CC75" s="132"/>
      <c r="CD75" s="133"/>
      <c r="CE75" s="134"/>
      <c r="CF75" s="135"/>
      <c r="CG75" s="136"/>
      <c r="CH75" s="76"/>
      <c r="CI75" s="127"/>
      <c r="CJ75" s="127"/>
      <c r="CK75" s="128"/>
      <c r="CL75" s="129"/>
      <c r="CM75" s="130"/>
      <c r="CN75" s="130"/>
      <c r="CO75" s="132"/>
      <c r="CP75" s="133"/>
      <c r="CQ75" s="134"/>
      <c r="CR75" s="135"/>
      <c r="CS75" s="136"/>
      <c r="CT75" s="76"/>
      <c r="CU75" s="127"/>
      <c r="CV75" s="127"/>
      <c r="CW75" s="128"/>
      <c r="CX75" s="129"/>
      <c r="CY75" s="130"/>
      <c r="CZ75" s="130"/>
      <c r="DA75" s="132"/>
      <c r="DB75" s="133"/>
      <c r="DC75" s="134"/>
      <c r="DD75" s="135"/>
      <c r="DE75" s="136"/>
      <c r="DF75" s="76"/>
      <c r="DG75" s="127"/>
      <c r="DH75" s="127"/>
      <c r="DI75" s="128"/>
      <c r="DJ75" s="129"/>
      <c r="DK75" s="130"/>
      <c r="DL75" s="130"/>
      <c r="DM75" s="132"/>
      <c r="DN75" s="133"/>
      <c r="DO75" s="134"/>
      <c r="DP75" s="135"/>
      <c r="DQ75" s="136"/>
      <c r="DR75" s="76"/>
      <c r="DS75" s="127"/>
      <c r="DT75" s="127"/>
      <c r="DU75" s="128"/>
      <c r="DV75" s="129"/>
      <c r="DW75" s="130"/>
      <c r="DX75" s="130"/>
      <c r="DY75" s="132"/>
      <c r="DZ75" s="133"/>
      <c r="EA75" s="134"/>
      <c r="EB75" s="135"/>
      <c r="EC75" s="136"/>
      <c r="ED75" s="76"/>
      <c r="EE75" s="127"/>
      <c r="EF75" s="127"/>
      <c r="EG75" s="128"/>
      <c r="EH75" s="129"/>
      <c r="EI75" s="130"/>
      <c r="EJ75" s="130"/>
      <c r="EK75" s="132"/>
      <c r="EL75" s="133"/>
      <c r="EM75" s="134"/>
      <c r="EN75" s="135"/>
      <c r="EO75" s="136"/>
      <c r="EP75" s="76"/>
      <c r="EQ75" s="127"/>
      <c r="ER75" s="127"/>
      <c r="ES75" s="128"/>
      <c r="ET75" s="129"/>
      <c r="EU75" s="130"/>
      <c r="EV75" s="130"/>
      <c r="EW75" s="132"/>
      <c r="EX75" s="133"/>
      <c r="EY75" s="134"/>
      <c r="EZ75" s="135"/>
      <c r="FA75" s="136"/>
      <c r="FB75" s="76"/>
      <c r="FC75" s="127"/>
      <c r="FD75" s="127"/>
      <c r="FE75" s="128"/>
      <c r="FF75" s="129"/>
      <c r="FG75" s="130"/>
      <c r="FH75" s="130"/>
      <c r="FI75" s="132"/>
      <c r="FJ75" s="133"/>
      <c r="FK75" s="134"/>
      <c r="FL75" s="135"/>
      <c r="FM75" s="136"/>
      <c r="FN75" s="76"/>
      <c r="FO75" s="127"/>
      <c r="FP75" s="127"/>
      <c r="FQ75" s="128"/>
      <c r="FR75" s="129"/>
      <c r="FS75" s="130"/>
      <c r="FT75" s="130"/>
      <c r="FU75" s="132"/>
      <c r="FV75" s="133"/>
      <c r="FW75" s="134"/>
      <c r="FX75" s="135"/>
      <c r="FY75" s="136"/>
      <c r="FZ75" s="76"/>
      <c r="GA75" s="127"/>
      <c r="GB75" s="127"/>
      <c r="GC75" s="128"/>
      <c r="GD75" s="129"/>
      <c r="GE75" s="130"/>
      <c r="GF75" s="130"/>
      <c r="GG75" s="132"/>
      <c r="GH75" s="133"/>
      <c r="GI75" s="134"/>
      <c r="GJ75" s="135"/>
      <c r="GK75" s="136"/>
      <c r="GL75" s="76"/>
      <c r="GM75" s="127"/>
      <c r="GN75" s="127"/>
      <c r="GO75" s="128"/>
      <c r="GP75" s="129"/>
      <c r="GQ75" s="130"/>
      <c r="GR75" s="130"/>
      <c r="GS75" s="132"/>
      <c r="GT75" s="133"/>
      <c r="GU75" s="134"/>
      <c r="GV75" s="135"/>
      <c r="GW75" s="136"/>
      <c r="GX75" s="76"/>
      <c r="GY75" s="127"/>
      <c r="GZ75" s="127"/>
      <c r="HA75" s="128"/>
      <c r="HB75" s="129"/>
      <c r="HC75" s="130"/>
      <c r="HD75" s="130"/>
      <c r="HE75" s="132"/>
      <c r="HF75" s="133"/>
      <c r="HG75" s="134"/>
      <c r="HH75" s="135"/>
      <c r="HI75" s="136"/>
      <c r="HJ75" s="76"/>
      <c r="HK75" s="127"/>
      <c r="HL75" s="127"/>
      <c r="HM75" s="128"/>
      <c r="HN75" s="129"/>
      <c r="HO75" s="130"/>
      <c r="HP75" s="130"/>
      <c r="HQ75" s="132"/>
      <c r="HR75" s="133"/>
      <c r="HS75" s="134"/>
      <c r="HT75" s="135"/>
      <c r="HU75" s="136"/>
      <c r="HV75" s="76"/>
      <c r="HW75" s="127"/>
      <c r="HX75" s="127"/>
      <c r="HY75" s="128"/>
      <c r="HZ75" s="129"/>
      <c r="IA75" s="130"/>
      <c r="IB75" s="130"/>
      <c r="IC75" s="132"/>
      <c r="ID75" s="133"/>
      <c r="IE75" s="134"/>
      <c r="IF75" s="135"/>
      <c r="IG75" s="136"/>
      <c r="IH75" s="76"/>
      <c r="II75" s="127"/>
      <c r="IJ75" s="127"/>
      <c r="IK75" s="128"/>
      <c r="IL75" s="129"/>
      <c r="IM75" s="130"/>
      <c r="IN75" s="130"/>
      <c r="IO75" s="132"/>
      <c r="IP75" s="133"/>
      <c r="IQ75" s="134"/>
      <c r="IR75" s="135"/>
      <c r="IS75" s="136"/>
      <c r="IT75" s="76"/>
      <c r="IU75" s="127"/>
      <c r="IV75" s="127"/>
      <c r="IW75" s="128"/>
      <c r="IX75" s="129"/>
      <c r="IY75" s="130"/>
      <c r="IZ75" s="130"/>
      <c r="JA75" s="132"/>
      <c r="JB75" s="133"/>
      <c r="JC75" s="134"/>
      <c r="JD75" s="135"/>
      <c r="JE75" s="136"/>
      <c r="JF75" s="76"/>
      <c r="JG75" s="127"/>
      <c r="JH75" s="127"/>
      <c r="JI75" s="128"/>
      <c r="JJ75" s="129"/>
      <c r="JK75" s="130"/>
      <c r="JL75" s="130"/>
      <c r="JM75" s="132"/>
      <c r="JN75" s="133"/>
      <c r="JO75" s="134"/>
      <c r="JP75" s="135"/>
      <c r="JQ75" s="136"/>
      <c r="JR75" s="76"/>
      <c r="JS75" s="127"/>
      <c r="JT75" s="127"/>
      <c r="JU75" s="128"/>
      <c r="JV75" s="129"/>
      <c r="JW75" s="130"/>
      <c r="JX75" s="130"/>
      <c r="JY75" s="132"/>
      <c r="JZ75" s="133"/>
      <c r="KA75" s="134"/>
      <c r="KB75" s="135"/>
      <c r="KC75" s="136"/>
      <c r="KD75" s="76"/>
      <c r="KE75" s="127"/>
      <c r="KF75" s="127"/>
    </row>
    <row r="76" spans="1:292" ht="13.5" customHeight="1">
      <c r="A76" s="84"/>
      <c r="B76" s="127" t="s">
        <v>698</v>
      </c>
      <c r="C76" s="76" t="s">
        <v>699</v>
      </c>
      <c r="D76" s="219" t="s">
        <v>737</v>
      </c>
      <c r="E76" s="128" t="str">
        <f>IF(I76="","",E$3)</f>
        <v/>
      </c>
      <c r="F76" s="129" t="str">
        <f>IF(I76="","",E$1)</f>
        <v/>
      </c>
      <c r="G76" s="130" t="str">
        <f>IF(I76="","",E$2)</f>
        <v/>
      </c>
      <c r="H76" s="130" t="str">
        <f>IF(I76="","",E$3)</f>
        <v/>
      </c>
      <c r="I76" s="132" t="str">
        <f>IF(P76="","",IF(ISNUMBER(SEARCH(":",P76)),MID(P76,FIND(":",P76)+2,FIND("(",P76)-FIND(":",P76)-3),LEFT(P76,FIND("(",P76)-2)))</f>
        <v/>
      </c>
      <c r="J76" s="133" t="str">
        <f>IF(P76="","",MID(P76,FIND("(",P76)+1,4))</f>
        <v/>
      </c>
      <c r="K76" s="134" t="str">
        <f>IF(ISNUMBER(SEARCH("*female*",P76)),"female",IF(ISNUMBER(SEARCH("*male*",P76)),"male",""))</f>
        <v/>
      </c>
      <c r="L76" s="135" t="str">
        <f>IF(P76="","",IF(ISERROR(MID(P76,FIND("male,",P76)+6,(FIND(")",P76)-(FIND("male,",P76)+6))))=TRUE,"missing/error",MID(P76,FIND("male,",P76)+6,(FIND(")",P76)-(FIND("male,",P76)+6)))))</f>
        <v/>
      </c>
      <c r="M76" s="136" t="str">
        <f>IF(I76="","",(MID(I76,(SEARCH("^^",SUBSTITUTE(I76," ","^^",LEN(I76)-LEN(SUBSTITUTE(I76," ","")))))+1,99)&amp;"_"&amp;LEFT(I76,FIND(" ",I76)-1)&amp;"_"&amp;J76))</f>
        <v/>
      </c>
      <c r="O76" s="127"/>
      <c r="P76" s="219"/>
      <c r="Q76" s="128" t="str">
        <f>IF(U76="","",Q$3)</f>
        <v/>
      </c>
      <c r="R76" s="129" t="str">
        <f>IF(U76="","",Q$1)</f>
        <v/>
      </c>
      <c r="S76" s="130" t="str">
        <f>IF(U76="","",Q$2)</f>
        <v/>
      </c>
      <c r="T76" s="130" t="str">
        <f>IF(U76="","",Q$3)</f>
        <v/>
      </c>
      <c r="U76" s="132" t="str">
        <f>IF(AB76="","",IF(ISNUMBER(SEARCH(":",AB76)),MID(AB76,FIND(":",AB76)+2,FIND("(",AB76)-FIND(":",AB76)-3),LEFT(AB76,FIND("(",AB76)-2)))</f>
        <v/>
      </c>
      <c r="V76" s="133" t="str">
        <f>IF(AB76="","",MID(AB76,FIND("(",AB76)+1,4))</f>
        <v/>
      </c>
      <c r="W76" s="134" t="str">
        <f>IF(ISNUMBER(SEARCH("*female*",AB76)),"female",IF(ISNUMBER(SEARCH("*male*",AB76)),"male",""))</f>
        <v/>
      </c>
      <c r="X76" s="135" t="s">
        <v>287</v>
      </c>
      <c r="Y76" s="136" t="str">
        <f>IF(U76="","",(MID(U76,(SEARCH("^^",SUBSTITUTE(U76," ","^^",LEN(U76)-LEN(SUBSTITUTE(U76," ","")))))+1,99)&amp;"_"&amp;LEFT(U76,FIND(" ",U76)-1)&amp;"_"&amp;V76))</f>
        <v/>
      </c>
      <c r="AA76" s="127"/>
      <c r="AB76" s="127"/>
      <c r="AC76" s="128"/>
      <c r="AD76" s="129"/>
      <c r="AE76" s="130"/>
      <c r="AF76" s="130"/>
      <c r="AG76" s="132"/>
      <c r="AH76" s="133"/>
      <c r="AI76" s="134"/>
      <c r="AJ76" s="135"/>
      <c r="AK76" s="136"/>
      <c r="AM76" s="127"/>
      <c r="AN76" s="127"/>
      <c r="AO76" s="128"/>
      <c r="AP76" s="129"/>
      <c r="AQ76" s="130"/>
      <c r="AR76" s="130"/>
      <c r="AS76" s="132"/>
      <c r="AT76" s="133"/>
      <c r="AU76" s="134"/>
      <c r="AV76" s="135"/>
      <c r="AW76" s="136"/>
      <c r="AX76" s="76"/>
      <c r="AY76" s="127"/>
      <c r="AZ76" s="127"/>
      <c r="BA76" s="128"/>
      <c r="BB76" s="129"/>
      <c r="BC76" s="130"/>
      <c r="BD76" s="130"/>
      <c r="BE76" s="132"/>
      <c r="BF76" s="133"/>
      <c r="BG76" s="134"/>
      <c r="BH76" s="135"/>
      <c r="BI76" s="136"/>
      <c r="BJ76" s="76"/>
      <c r="BK76" s="127"/>
      <c r="BL76" s="127"/>
      <c r="BM76" s="128"/>
      <c r="BN76" s="129"/>
      <c r="BO76" s="130"/>
      <c r="BP76" s="130"/>
      <c r="BQ76" s="132"/>
      <c r="BR76" s="133"/>
      <c r="BS76" s="134"/>
      <c r="BT76" s="135"/>
      <c r="BU76" s="136"/>
      <c r="BV76" s="76"/>
      <c r="BW76" s="127"/>
      <c r="BX76" s="127"/>
      <c r="BY76" s="128"/>
      <c r="BZ76" s="129"/>
      <c r="CA76" s="130"/>
      <c r="CB76" s="130"/>
      <c r="CC76" s="132"/>
      <c r="CD76" s="133"/>
      <c r="CE76" s="134"/>
      <c r="CF76" s="135"/>
      <c r="CG76" s="136"/>
      <c r="CH76" s="76"/>
      <c r="CI76" s="127"/>
      <c r="CJ76" s="127"/>
      <c r="CK76" s="128"/>
      <c r="CL76" s="129"/>
      <c r="CM76" s="130"/>
      <c r="CN76" s="130"/>
      <c r="CO76" s="132"/>
      <c r="CP76" s="133"/>
      <c r="CQ76" s="134"/>
      <c r="CR76" s="135"/>
      <c r="CS76" s="136"/>
      <c r="CT76" s="76"/>
      <c r="CU76" s="127"/>
      <c r="CV76" s="127"/>
      <c r="CW76" s="128"/>
      <c r="CX76" s="129"/>
      <c r="CY76" s="130"/>
      <c r="CZ76" s="130"/>
      <c r="DA76" s="132"/>
      <c r="DB76" s="133"/>
      <c r="DC76" s="134"/>
      <c r="DD76" s="135"/>
      <c r="DE76" s="136"/>
      <c r="DF76" s="76"/>
      <c r="DG76" s="127"/>
      <c r="DH76" s="127"/>
      <c r="DI76" s="128"/>
      <c r="DJ76" s="129"/>
      <c r="DK76" s="130"/>
      <c r="DL76" s="130"/>
      <c r="DM76" s="132"/>
      <c r="DN76" s="133"/>
      <c r="DO76" s="134"/>
      <c r="DP76" s="135"/>
      <c r="DQ76" s="136"/>
      <c r="DR76" s="76"/>
      <c r="DS76" s="127"/>
      <c r="DT76" s="127"/>
      <c r="DU76" s="128"/>
      <c r="DV76" s="129"/>
      <c r="DW76" s="130"/>
      <c r="DX76" s="130"/>
      <c r="DY76" s="132"/>
      <c r="DZ76" s="133"/>
      <c r="EA76" s="134"/>
      <c r="EB76" s="135"/>
      <c r="EC76" s="136"/>
      <c r="ED76" s="76"/>
      <c r="EE76" s="127"/>
      <c r="EF76" s="127"/>
      <c r="EG76" s="128"/>
      <c r="EH76" s="129"/>
      <c r="EI76" s="130"/>
      <c r="EJ76" s="130"/>
      <c r="EK76" s="132"/>
      <c r="EL76" s="133"/>
      <c r="EM76" s="134"/>
      <c r="EN76" s="135"/>
      <c r="EO76" s="136"/>
      <c r="EP76" s="76"/>
      <c r="EQ76" s="127"/>
      <c r="ER76" s="127"/>
      <c r="ES76" s="128"/>
      <c r="ET76" s="129"/>
      <c r="EU76" s="130"/>
      <c r="EV76" s="130"/>
      <c r="EW76" s="132"/>
      <c r="EX76" s="133"/>
      <c r="EY76" s="134"/>
      <c r="EZ76" s="135"/>
      <c r="FA76" s="136"/>
      <c r="FB76" s="76"/>
      <c r="FC76" s="127"/>
      <c r="FD76" s="127"/>
      <c r="FE76" s="128"/>
      <c r="FF76" s="129"/>
      <c r="FG76" s="130"/>
      <c r="FH76" s="130"/>
      <c r="FI76" s="132"/>
      <c r="FJ76" s="133"/>
      <c r="FK76" s="134"/>
      <c r="FL76" s="135"/>
      <c r="FM76" s="136"/>
      <c r="FN76" s="76"/>
      <c r="FO76" s="127"/>
      <c r="FP76" s="127"/>
      <c r="FQ76" s="128"/>
      <c r="FR76" s="129"/>
      <c r="FS76" s="130"/>
      <c r="FT76" s="130"/>
      <c r="FU76" s="132"/>
      <c r="FV76" s="133"/>
      <c r="FW76" s="134"/>
      <c r="FX76" s="135"/>
      <c r="FY76" s="136"/>
      <c r="FZ76" s="76"/>
      <c r="GA76" s="127"/>
      <c r="GB76" s="127"/>
      <c r="GC76" s="128"/>
      <c r="GD76" s="129"/>
      <c r="GE76" s="130"/>
      <c r="GF76" s="130"/>
      <c r="GG76" s="132"/>
      <c r="GH76" s="133"/>
      <c r="GI76" s="134"/>
      <c r="GJ76" s="135"/>
      <c r="GK76" s="136"/>
      <c r="GL76" s="76"/>
      <c r="GM76" s="127"/>
      <c r="GN76" s="127"/>
      <c r="GO76" s="128"/>
      <c r="GP76" s="129"/>
      <c r="GQ76" s="130"/>
      <c r="GR76" s="130"/>
      <c r="GS76" s="132"/>
      <c r="GT76" s="133"/>
      <c r="GU76" s="134"/>
      <c r="GV76" s="135"/>
      <c r="GW76" s="136"/>
      <c r="GX76" s="76"/>
      <c r="GY76" s="127"/>
      <c r="GZ76" s="127"/>
      <c r="HA76" s="128"/>
      <c r="HB76" s="129"/>
      <c r="HC76" s="130"/>
      <c r="HD76" s="130"/>
      <c r="HE76" s="132"/>
      <c r="HF76" s="133"/>
      <c r="HG76" s="134"/>
      <c r="HH76" s="135"/>
      <c r="HI76" s="136"/>
      <c r="HJ76" s="76"/>
      <c r="HK76" s="127"/>
      <c r="HL76" s="127"/>
      <c r="HM76" s="128"/>
      <c r="HN76" s="129"/>
      <c r="HO76" s="130"/>
      <c r="HP76" s="130"/>
      <c r="HQ76" s="132"/>
      <c r="HR76" s="133"/>
      <c r="HS76" s="134"/>
      <c r="HT76" s="135"/>
      <c r="HU76" s="136"/>
      <c r="HV76" s="76"/>
      <c r="HW76" s="127"/>
      <c r="HX76" s="127"/>
      <c r="HY76" s="128"/>
      <c r="HZ76" s="129"/>
      <c r="IA76" s="130"/>
      <c r="IB76" s="130"/>
      <c r="IC76" s="132"/>
      <c r="ID76" s="133"/>
      <c r="IE76" s="134"/>
      <c r="IF76" s="135"/>
      <c r="IG76" s="136"/>
      <c r="IH76" s="76"/>
      <c r="II76" s="127"/>
      <c r="IJ76" s="127"/>
      <c r="IK76" s="128"/>
      <c r="IL76" s="129"/>
      <c r="IM76" s="130"/>
      <c r="IN76" s="130"/>
      <c r="IO76" s="132"/>
      <c r="IP76" s="133"/>
      <c r="IQ76" s="134"/>
      <c r="IR76" s="135"/>
      <c r="IS76" s="136"/>
      <c r="IT76" s="76"/>
      <c r="IU76" s="127"/>
      <c r="IV76" s="127"/>
      <c r="IW76" s="128"/>
      <c r="IX76" s="129"/>
      <c r="IY76" s="130"/>
      <c r="IZ76" s="130"/>
      <c r="JA76" s="132"/>
      <c r="JB76" s="133"/>
      <c r="JC76" s="134"/>
      <c r="JD76" s="135"/>
      <c r="JE76" s="136"/>
      <c r="JF76" s="76"/>
      <c r="JG76" s="127"/>
      <c r="JH76" s="127"/>
      <c r="JI76" s="128"/>
      <c r="JJ76" s="129"/>
      <c r="JK76" s="130"/>
      <c r="JL76" s="130"/>
      <c r="JM76" s="132"/>
      <c r="JN76" s="133"/>
      <c r="JO76" s="134"/>
      <c r="JP76" s="135"/>
      <c r="JQ76" s="136"/>
      <c r="JR76" s="76"/>
      <c r="JS76" s="127"/>
      <c r="JT76" s="127"/>
      <c r="JU76" s="128"/>
      <c r="JV76" s="129"/>
      <c r="JW76" s="130"/>
      <c r="JX76" s="130"/>
      <c r="JY76" s="132"/>
      <c r="JZ76" s="133"/>
      <c r="KA76" s="134"/>
      <c r="KB76" s="135"/>
      <c r="KC76" s="136"/>
      <c r="KD76" s="76"/>
      <c r="KE76" s="127"/>
      <c r="KF76" s="127"/>
    </row>
    <row r="77" spans="1:292" ht="13.5" customHeight="1">
      <c r="A77" s="84"/>
      <c r="B77" s="127" t="s">
        <v>1065</v>
      </c>
      <c r="D77" s="219"/>
      <c r="E77" s="128"/>
      <c r="F77" s="129"/>
      <c r="G77" s="130"/>
      <c r="H77" s="130"/>
      <c r="I77" s="132"/>
      <c r="J77" s="133"/>
      <c r="K77" s="134"/>
      <c r="L77" s="135"/>
      <c r="M77" s="136"/>
      <c r="O77" s="127"/>
      <c r="P77" s="219"/>
      <c r="Q77" s="128"/>
      <c r="R77" s="129"/>
      <c r="S77" s="130"/>
      <c r="T77" s="130"/>
      <c r="U77" s="132"/>
      <c r="V77" s="133"/>
      <c r="W77" s="134"/>
      <c r="X77" s="135"/>
      <c r="Y77" s="136"/>
      <c r="AA77" s="127"/>
      <c r="AB77" s="127"/>
      <c r="AC77" s="128"/>
      <c r="AD77" s="129"/>
      <c r="AE77" s="130"/>
      <c r="AF77" s="130"/>
      <c r="AG77" s="132"/>
      <c r="AH77" s="133"/>
      <c r="AI77" s="134"/>
      <c r="AJ77" s="135"/>
      <c r="AK77" s="136"/>
      <c r="AM77" s="127"/>
      <c r="AN77" s="127"/>
      <c r="AO77" s="128">
        <f>IF(AS77="","",AO$3)</f>
        <v>43809</v>
      </c>
      <c r="AP77" s="129" t="str">
        <f>IF(AS77="","",AO$1)</f>
        <v>Rinne I</v>
      </c>
      <c r="AQ77" s="130">
        <f>IF(AS77="","",AO$2)</f>
        <v>43622</v>
      </c>
      <c r="AR77" s="130">
        <f>IF(AS77="","",AO$3)</f>
        <v>43809</v>
      </c>
      <c r="AS77" s="132" t="str">
        <f>IF(AZ77="","",IF(ISNUMBER(SEARCH(":",AZ77)),MID(AZ77,FIND(":",AZ77)+2,FIND("(",AZ77)-FIND(":",AZ77)-3),LEFT(AZ77,FIND("(",AZ77)-2)))</f>
        <v>Annika Saarikko</v>
      </c>
      <c r="AT77" s="133" t="str">
        <f>IF(AZ77="","",MID(AZ77,FIND("(",AZ77)+1,4))</f>
        <v>1983</v>
      </c>
      <c r="AU77" s="134" t="str">
        <f>IF(ISNUMBER(SEARCH("*female*",AZ77)),"female",IF(ISNUMBER(SEARCH("*male*",AZ77)),"male",""))</f>
        <v>female</v>
      </c>
      <c r="AV77" s="135" t="str">
        <f>IF(AZ77="","",IF(ISERROR(MID(AZ77,FIND("male,",AZ77)+6,(FIND(")",AZ77)-(FIND("male,",AZ77)+6))))=TRUE,"missing/error",MID(AZ77,FIND("male,",AZ77)+6,(FIND(")",AZ77)-(FIND("male,",AZ77)+6)))))</f>
        <v>fi_kesk01</v>
      </c>
      <c r="AW77" s="136" t="str">
        <f>IF(AS77="","",(MID(AS77,(SEARCH("^^",SUBSTITUTE(AS77," ","^^",LEN(AS77)-LEN(SUBSTITUTE(AS77," ","")))))+1,99)&amp;"_"&amp;LEFT(AS77,FIND(" ",AS77)-1)&amp;"_"&amp;AT77))</f>
        <v>Saarikko_Annika_1983</v>
      </c>
      <c r="AX77" s="76"/>
      <c r="AY77" s="127"/>
      <c r="AZ77" s="127" t="s">
        <v>1049</v>
      </c>
      <c r="BA77" s="128">
        <f>IF(BE77="","",BA$3)</f>
        <v>43830</v>
      </c>
      <c r="BB77" s="129" t="str">
        <f>IF(BE77="","",BA$1)</f>
        <v>Marin I</v>
      </c>
      <c r="BC77" s="130">
        <f>IF(BE77="","",BA$2)</f>
        <v>43809</v>
      </c>
      <c r="BD77" s="130">
        <f>IF(BE77="","",BA$3)</f>
        <v>43830</v>
      </c>
      <c r="BE77" s="132" t="str">
        <f>IF(BL77="","",IF(ISNUMBER(SEARCH(":",BL77)),MID(BL77,FIND(":",BL77)+2,FIND("(",BL77)-FIND(":",BL77)-3),LEFT(BL77,FIND("(",BL77)-2)))</f>
        <v>Hanna Kosonen</v>
      </c>
      <c r="BF77" s="133" t="str">
        <f>IF(BL77="","",MID(BL77,FIND("(",BL77)+1,4))</f>
        <v>1976</v>
      </c>
      <c r="BG77" s="134" t="str">
        <f>IF(ISNUMBER(SEARCH("*female*",BL77)),"female",IF(ISNUMBER(SEARCH("*male*",BL77)),"male",""))</f>
        <v>female</v>
      </c>
      <c r="BH77" s="135" t="str">
        <f>IF(BL77="","",IF(ISERROR(MID(BL77,FIND("male,",BL77)+6,(FIND(")",BL77)-(FIND("male,",BL77)+6))))=TRUE,"missing/error",MID(BL77,FIND("male,",BL77)+6,(FIND(")",BL77)-(FIND("male,",BL77)+6)))))</f>
        <v>fi_kesk01</v>
      </c>
      <c r="BI77" s="136" t="str">
        <f>IF(BE77="","",(MID(BE77,(SEARCH("^^",SUBSTITUTE(BE77," ","^^",LEN(BE77)-LEN(SUBSTITUTE(BE77," ","")))))+1,99)&amp;"_"&amp;LEFT(BE77,FIND(" ",BE77)-1)&amp;"_"&amp;BF77))</f>
        <v>Kosonen_Hanna_1976</v>
      </c>
      <c r="BJ77" s="76"/>
      <c r="BK77" s="127"/>
      <c r="BL77" s="127" t="s">
        <v>1077</v>
      </c>
      <c r="BM77" s="128"/>
      <c r="BN77" s="129"/>
      <c r="BO77" s="130"/>
      <c r="BP77" s="130"/>
      <c r="BQ77" s="132"/>
      <c r="BR77" s="133"/>
      <c r="BS77" s="134"/>
      <c r="BT77" s="135"/>
      <c r="BU77" s="136"/>
      <c r="BV77" s="76"/>
      <c r="BW77" s="127"/>
      <c r="BX77" s="127"/>
      <c r="BY77" s="128"/>
      <c r="BZ77" s="129"/>
      <c r="CA77" s="130"/>
      <c r="CB77" s="130"/>
      <c r="CC77" s="132"/>
      <c r="CD77" s="133"/>
      <c r="CE77" s="134"/>
      <c r="CF77" s="135"/>
      <c r="CG77" s="136"/>
      <c r="CH77" s="76"/>
      <c r="CI77" s="127"/>
      <c r="CJ77" s="127"/>
      <c r="CK77" s="128"/>
      <c r="CL77" s="129"/>
      <c r="CM77" s="130"/>
      <c r="CN77" s="130"/>
      <c r="CO77" s="132"/>
      <c r="CP77" s="133"/>
      <c r="CQ77" s="134"/>
      <c r="CR77" s="135"/>
      <c r="CS77" s="136"/>
      <c r="CT77" s="76"/>
      <c r="CU77" s="127"/>
      <c r="CV77" s="127"/>
      <c r="CW77" s="128"/>
      <c r="CX77" s="129"/>
      <c r="CY77" s="130"/>
      <c r="CZ77" s="130"/>
      <c r="DA77" s="132"/>
      <c r="DB77" s="133"/>
      <c r="DC77" s="134"/>
      <c r="DD77" s="135"/>
      <c r="DE77" s="136"/>
      <c r="DF77" s="76"/>
      <c r="DG77" s="127"/>
      <c r="DH77" s="127"/>
      <c r="DI77" s="128"/>
      <c r="DJ77" s="129"/>
      <c r="DK77" s="130"/>
      <c r="DL77" s="130"/>
      <c r="DM77" s="132"/>
      <c r="DN77" s="133"/>
      <c r="DO77" s="134"/>
      <c r="DP77" s="135"/>
      <c r="DQ77" s="136"/>
      <c r="DR77" s="76"/>
      <c r="DS77" s="127"/>
      <c r="DT77" s="127"/>
      <c r="DU77" s="128"/>
      <c r="DV77" s="129"/>
      <c r="DW77" s="130"/>
      <c r="DX77" s="130"/>
      <c r="DY77" s="132"/>
      <c r="DZ77" s="133"/>
      <c r="EA77" s="134"/>
      <c r="EB77" s="135"/>
      <c r="EC77" s="136"/>
      <c r="ED77" s="76"/>
      <c r="EE77" s="127"/>
      <c r="EF77" s="127"/>
      <c r="EG77" s="128"/>
      <c r="EH77" s="129"/>
      <c r="EI77" s="130"/>
      <c r="EJ77" s="130"/>
      <c r="EK77" s="132"/>
      <c r="EL77" s="133"/>
      <c r="EM77" s="134"/>
      <c r="EN77" s="135"/>
      <c r="EO77" s="136"/>
      <c r="EP77" s="76"/>
      <c r="EQ77" s="127"/>
      <c r="ER77" s="127"/>
      <c r="ES77" s="128"/>
      <c r="ET77" s="129"/>
      <c r="EU77" s="130"/>
      <c r="EV77" s="130"/>
      <c r="EW77" s="132"/>
      <c r="EX77" s="133"/>
      <c r="EY77" s="134"/>
      <c r="EZ77" s="135"/>
      <c r="FA77" s="136"/>
      <c r="FB77" s="76"/>
      <c r="FC77" s="127"/>
      <c r="FD77" s="127"/>
      <c r="FE77" s="128"/>
      <c r="FF77" s="129"/>
      <c r="FG77" s="130"/>
      <c r="FH77" s="130"/>
      <c r="FI77" s="132"/>
      <c r="FJ77" s="133"/>
      <c r="FK77" s="134"/>
      <c r="FL77" s="135"/>
      <c r="FM77" s="136"/>
      <c r="FN77" s="76"/>
      <c r="FO77" s="127"/>
      <c r="FP77" s="127"/>
      <c r="FQ77" s="128"/>
      <c r="FR77" s="129"/>
      <c r="FS77" s="130"/>
      <c r="FT77" s="130"/>
      <c r="FU77" s="132"/>
      <c r="FV77" s="133"/>
      <c r="FW77" s="134"/>
      <c r="FX77" s="135"/>
      <c r="FY77" s="136"/>
      <c r="FZ77" s="76"/>
      <c r="GA77" s="127"/>
      <c r="GB77" s="127"/>
      <c r="GC77" s="128"/>
      <c r="GD77" s="129"/>
      <c r="GE77" s="130"/>
      <c r="GF77" s="130"/>
      <c r="GG77" s="132"/>
      <c r="GH77" s="133"/>
      <c r="GI77" s="134"/>
      <c r="GJ77" s="135"/>
      <c r="GK77" s="136"/>
      <c r="GL77" s="76"/>
      <c r="GM77" s="127"/>
      <c r="GN77" s="127"/>
      <c r="GO77" s="128"/>
      <c r="GP77" s="129"/>
      <c r="GQ77" s="130"/>
      <c r="GR77" s="130"/>
      <c r="GS77" s="132"/>
      <c r="GT77" s="133"/>
      <c r="GU77" s="134"/>
      <c r="GV77" s="135"/>
      <c r="GW77" s="136"/>
      <c r="GX77" s="76"/>
      <c r="GY77" s="127"/>
      <c r="GZ77" s="127"/>
      <c r="HA77" s="128"/>
      <c r="HB77" s="129"/>
      <c r="HC77" s="130"/>
      <c r="HD77" s="130"/>
      <c r="HE77" s="132"/>
      <c r="HF77" s="133"/>
      <c r="HG77" s="134"/>
      <c r="HH77" s="135"/>
      <c r="HI77" s="136"/>
      <c r="HJ77" s="76"/>
      <c r="HK77" s="127"/>
      <c r="HL77" s="127"/>
      <c r="HM77" s="128"/>
      <c r="HN77" s="129"/>
      <c r="HO77" s="130"/>
      <c r="HP77" s="130"/>
      <c r="HQ77" s="132"/>
      <c r="HR77" s="133"/>
      <c r="HS77" s="134"/>
      <c r="HT77" s="135"/>
      <c r="HU77" s="136"/>
      <c r="HV77" s="76"/>
      <c r="HW77" s="127"/>
      <c r="HX77" s="127"/>
      <c r="HY77" s="128"/>
      <c r="HZ77" s="129"/>
      <c r="IA77" s="130"/>
      <c r="IB77" s="130"/>
      <c r="IC77" s="132"/>
      <c r="ID77" s="133"/>
      <c r="IE77" s="134"/>
      <c r="IF77" s="135"/>
      <c r="IG77" s="136"/>
      <c r="IH77" s="76"/>
      <c r="II77" s="127"/>
      <c r="IJ77" s="127"/>
      <c r="IK77" s="128"/>
      <c r="IL77" s="129"/>
      <c r="IM77" s="130"/>
      <c r="IN77" s="130"/>
      <c r="IO77" s="132"/>
      <c r="IP77" s="133"/>
      <c r="IQ77" s="134"/>
      <c r="IR77" s="135"/>
      <c r="IS77" s="136"/>
      <c r="IT77" s="76"/>
      <c r="IU77" s="127"/>
      <c r="IV77" s="127"/>
      <c r="IW77" s="128"/>
      <c r="IX77" s="129"/>
      <c r="IY77" s="130"/>
      <c r="IZ77" s="130"/>
      <c r="JA77" s="132"/>
      <c r="JB77" s="133"/>
      <c r="JC77" s="134"/>
      <c r="JD77" s="135"/>
      <c r="JE77" s="136"/>
      <c r="JF77" s="76"/>
      <c r="JG77" s="127"/>
      <c r="JH77" s="127"/>
      <c r="JI77" s="128"/>
      <c r="JJ77" s="129"/>
      <c r="JK77" s="130"/>
      <c r="JL77" s="130"/>
      <c r="JM77" s="132"/>
      <c r="JN77" s="133"/>
      <c r="JO77" s="134"/>
      <c r="JP77" s="135"/>
      <c r="JQ77" s="136"/>
      <c r="JR77" s="76"/>
      <c r="JS77" s="127"/>
      <c r="JT77" s="127"/>
      <c r="JU77" s="128"/>
      <c r="JV77" s="129"/>
      <c r="JW77" s="130"/>
      <c r="JX77" s="130"/>
      <c r="JY77" s="132"/>
      <c r="JZ77" s="133"/>
      <c r="KA77" s="134"/>
      <c r="KB77" s="135"/>
      <c r="KC77" s="136"/>
      <c r="KD77" s="76"/>
      <c r="KE77" s="127"/>
      <c r="KF77" s="127"/>
    </row>
    <row r="78" spans="1:292" ht="13.5" customHeight="1">
      <c r="A78" s="84"/>
      <c r="B78" s="127" t="s">
        <v>672</v>
      </c>
      <c r="C78" s="76" t="s">
        <v>673</v>
      </c>
      <c r="D78" s="219" t="s">
        <v>674</v>
      </c>
      <c r="E78" s="128">
        <f>IF(I78="","",E$3)</f>
        <v>41814</v>
      </c>
      <c r="F78" s="129" t="str">
        <f>IF(I78="","",E$1)</f>
        <v>Katainen I</v>
      </c>
      <c r="G78" s="130">
        <f>IF(I78="","",E$2)</f>
        <v>40716</v>
      </c>
      <c r="H78" s="130">
        <f>IF(I78="","",E$3)</f>
        <v>41814</v>
      </c>
      <c r="I78" s="132" t="str">
        <f>IF(P78="","",IF(ISNUMBER(SEARCH(":",P78)),MID(P78,FIND(":",P78)+2,FIND("(",P78)-FIND(":",P78)-3),LEFT(P78,FIND("(",P78)-2)))</f>
        <v>Paula Risikko</v>
      </c>
      <c r="J78" s="133" t="str">
        <f>IF(P78="","",MID(P78,FIND("(",P78)+1,4))</f>
        <v>1960</v>
      </c>
      <c r="K78" s="134" t="str">
        <f>IF(ISNUMBER(SEARCH("*female*",P78)),"female",IF(ISNUMBER(SEARCH("*male*",P78)),"male",""))</f>
        <v>female</v>
      </c>
      <c r="L78" s="135" t="str">
        <f>IF(P78="","",IF(ISERROR(MID(P78,FIND("male,",P78)+6,(FIND(")",P78)-(FIND("male,",P78)+6))))=TRUE,"missing/error",MID(P78,FIND("male,",P78)+6,(FIND(")",P78)-(FIND("male,",P78)+6)))))</f>
        <v>fi_kok01</v>
      </c>
      <c r="M78" s="136" t="str">
        <f>IF(I78="","",(MID(I78,(SEARCH("^^",SUBSTITUTE(I78," ","^^",LEN(I78)-LEN(SUBSTITUTE(I78," ","")))))+1,99)&amp;"_"&amp;LEFT(I78,FIND(" ",I78)-1)&amp;"_"&amp;J78))</f>
        <v>Risikko_Paula_1960</v>
      </c>
      <c r="O78" s="127"/>
      <c r="P78" s="219" t="s">
        <v>748</v>
      </c>
      <c r="Q78" s="128">
        <f>IF(U78="","",Q$3)</f>
        <v>42153</v>
      </c>
      <c r="R78" s="129" t="str">
        <f>IF(U78="","",Q$1)</f>
        <v>Stubb I</v>
      </c>
      <c r="S78" s="130">
        <f>IF(U78="","",Q$2)</f>
        <v>41814</v>
      </c>
      <c r="T78" s="130">
        <f>IF(U78="","",Q$3)</f>
        <v>42153</v>
      </c>
      <c r="U78" s="132" t="str">
        <f>IF(AB78="","",IF(ISNUMBER(SEARCH(":",AB78)),MID(AB78,FIND(":",AB78)+2,FIND("(",AB78)-FIND(":",AB78)-3),LEFT(AB78,FIND("(",AB78)-2)))</f>
        <v>Laura Räty</v>
      </c>
      <c r="V78" s="133" t="str">
        <f>IF(AB78="","",MID(AB78,FIND("(",AB78)+1,4))</f>
        <v>1977</v>
      </c>
      <c r="W78" s="134" t="str">
        <f>IF(ISNUMBER(SEARCH("*female*",AB78)),"female",IF(ISNUMBER(SEARCH("*male*",AB78)),"male",""))</f>
        <v>female</v>
      </c>
      <c r="X78" s="135" t="s">
        <v>311</v>
      </c>
      <c r="Y78" s="136" t="str">
        <f>IF(U78="","",(MID(U78,(SEARCH("^^",SUBSTITUTE(U78," ","^^",LEN(U78)-LEN(SUBSTITUTE(U78," ","")))))+1,99)&amp;"_"&amp;LEFT(U78,FIND(" ",U78)-1)&amp;"_"&amp;V78))</f>
        <v>Räty_Laura_1977</v>
      </c>
      <c r="AA78" s="127"/>
      <c r="AB78" s="127" t="s">
        <v>887</v>
      </c>
      <c r="AC78" s="128">
        <f>IF(AG78="","",AC$3)</f>
        <v>43622</v>
      </c>
      <c r="AD78" s="129" t="str">
        <f>IF(AG78="","",AC$1)</f>
        <v>Sipilä I</v>
      </c>
      <c r="AE78" s="130">
        <f>IF(AG78="","",AC$2)</f>
        <v>42153</v>
      </c>
      <c r="AF78" s="130">
        <v>42608</v>
      </c>
      <c r="AG78" s="132" t="str">
        <f>IF(AN78="","",IF(ISNUMBER(SEARCH(":",AN78)),MID(AN78,FIND(":",AN78)+2,FIND("(",AN78)-FIND(":",AN78)-3),LEFT(AN78,FIND("(",AN78)-2)))</f>
        <v>Hanna Mäntylä</v>
      </c>
      <c r="AH78" s="133" t="str">
        <f>IF(AN78="","",MID(AN78,FIND("(",AN78)+1,4))</f>
        <v>1974</v>
      </c>
      <c r="AI78" s="134" t="str">
        <f>IF(ISNUMBER(SEARCH("*female*",AN78)),"female",IF(ISNUMBER(SEARCH("*male*",AN78)),"male",""))</f>
        <v>female</v>
      </c>
      <c r="AJ78" s="135" t="str">
        <f>IF(AN78="","",IF(ISERROR(MID(AN78,FIND("male,",AN78)+6,(FIND(")",AN78)-(FIND("male,",AN78)+6))))=TRUE,"missing/error",MID(AN78,FIND("male,",AN78)+6,(FIND(")",AN78)-(FIND("male,",AN78)+6)))))</f>
        <v>fi_ps01</v>
      </c>
      <c r="AK78" s="136" t="str">
        <f>IF(AG78="","",(MID(AG78,(SEARCH("^^",SUBSTITUTE(AG78," ","^^",LEN(AG78)-LEN(SUBSTITUTE(AG78," ","")))))+1,99)&amp;"_"&amp;LEFT(AG78,FIND(" ",AG78)-1)&amp;"_"&amp;AH78))</f>
        <v>Mäntylä_Hanna_1974</v>
      </c>
      <c r="AM78" s="127"/>
      <c r="AN78" s="127" t="s">
        <v>955</v>
      </c>
      <c r="AO78" s="128">
        <f>IF(AS78="","",AO$3)</f>
        <v>43809</v>
      </c>
      <c r="AP78" s="129" t="str">
        <f>IF(AS78="","",AO$1)</f>
        <v>Rinne I</v>
      </c>
      <c r="AQ78" s="130">
        <f>IF(AS78="","",AO$2)</f>
        <v>43622</v>
      </c>
      <c r="AR78" s="130">
        <f>IF(AS78="","",AO$3)</f>
        <v>43809</v>
      </c>
      <c r="AS78" s="132" t="str">
        <f>IF(AZ78="","",IF(ISNUMBER(SEARCH(":",AZ78)),MID(AZ78,FIND(":",AZ78)+2,FIND("(",AZ78)-FIND(":",AZ78)-3),LEFT(AZ78,FIND("(",AZ78)-2)))</f>
        <v>Aino-Kaisa Pekonen</v>
      </c>
      <c r="AT78" s="133" t="str">
        <f>IF(AZ78="","",MID(AZ78,FIND("(",AZ78)+1,4))</f>
        <v>1979</v>
      </c>
      <c r="AU78" s="134" t="str">
        <f>IF(ISNUMBER(SEARCH("*female*",AZ78)),"female",IF(ISNUMBER(SEARCH("*male*",AZ78)),"male",""))</f>
        <v>female</v>
      </c>
      <c r="AV78" s="135" t="str">
        <f>IF(AZ78="","",IF(ISERROR(MID(AZ78,FIND("male,",AZ78)+6,(FIND(")",AZ78)-(FIND("male,",AZ78)+6))))=TRUE,"missing/error",MID(AZ78,FIND("male,",AZ78)+6,(FIND(")",AZ78)-(FIND("male,",AZ78)+6)))))</f>
        <v>fi_vas01</v>
      </c>
      <c r="AW78" s="136" t="str">
        <f>IF(AS78="","",(MID(AS78,(SEARCH("^^",SUBSTITUTE(AS78," ","^^",LEN(AS78)-LEN(SUBSTITUTE(AS78," ","")))))+1,99)&amp;"_"&amp;LEFT(AS78,FIND(" ",AS78)-1)&amp;"_"&amp;AT78))</f>
        <v>Pekonen_Aino-Kaisa_1979</v>
      </c>
      <c r="AX78" s="76"/>
      <c r="AY78" s="127"/>
      <c r="AZ78" s="127" t="s">
        <v>1072</v>
      </c>
      <c r="BA78" s="128">
        <f>IF(BE78="","",BA$3)</f>
        <v>43830</v>
      </c>
      <c r="BB78" s="129" t="str">
        <f>IF(BE78="","",BA$1)</f>
        <v>Marin I</v>
      </c>
      <c r="BC78" s="130">
        <f>IF(BE78="","",BA$2)</f>
        <v>43809</v>
      </c>
      <c r="BD78" s="130">
        <f>IF(BE78="","",BA$3)</f>
        <v>43830</v>
      </c>
      <c r="BE78" s="132" t="str">
        <f>IF(BL78="","",IF(ISNUMBER(SEARCH(":",BL78)),MID(BL78,FIND(":",BL78)+2,FIND("(",BL78)-FIND(":",BL78)-3),LEFT(BL78,FIND("(",BL78)-2)))</f>
        <v>Aino-Kaisa Pekonen</v>
      </c>
      <c r="BF78" s="133" t="str">
        <f>IF(BL78="","",MID(BL78,FIND("(",BL78)+1,4))</f>
        <v>1979</v>
      </c>
      <c r="BG78" s="134" t="str">
        <f>IF(ISNUMBER(SEARCH("*female*",BL78)),"female",IF(ISNUMBER(SEARCH("*male*",BL78)),"male",""))</f>
        <v>female</v>
      </c>
      <c r="BH78" s="135" t="str">
        <f>IF(BL78="","",IF(ISERROR(MID(BL78,FIND("male,",BL78)+6,(FIND(")",BL78)-(FIND("male,",BL78)+6))))=TRUE,"missing/error",MID(BL78,FIND("male,",BL78)+6,(FIND(")",BL78)-(FIND("male,",BL78)+6)))))</f>
        <v>fi_vas01</v>
      </c>
      <c r="BI78" s="136" t="str">
        <f>IF(BE78="","",(MID(BE78,(SEARCH("^^",SUBSTITUTE(BE78," ","^^",LEN(BE78)-LEN(SUBSTITUTE(BE78," ","")))))+1,99)&amp;"_"&amp;LEFT(BE78,FIND(" ",BE78)-1)&amp;"_"&amp;BF78))</f>
        <v>Pekonen_Aino-Kaisa_1979</v>
      </c>
      <c r="BJ78" s="76"/>
      <c r="BK78" s="127"/>
      <c r="BL78" s="127" t="s">
        <v>1072</v>
      </c>
      <c r="BM78" s="128" t="str">
        <f>IF(BQ78="","",BM$3)</f>
        <v/>
      </c>
      <c r="BN78" s="129" t="str">
        <f>IF(BQ78="","",BM$1)</f>
        <v/>
      </c>
      <c r="BO78" s="130" t="str">
        <f>IF(BQ78="","",BM$2)</f>
        <v/>
      </c>
      <c r="BP78" s="130" t="str">
        <f>IF(BQ78="","",BM$3)</f>
        <v/>
      </c>
      <c r="BQ78" s="132" t="str">
        <f>IF(BX78="","",IF(ISNUMBER(SEARCH(":",BX78)),MID(BX78,FIND(":",BX78)+2,FIND("(",BX78)-FIND(":",BX78)-3),LEFT(BX78,FIND("(",BX78)-2)))</f>
        <v/>
      </c>
      <c r="BR78" s="133" t="str">
        <f>IF(BX78="","",MID(BX78,FIND("(",BX78)+1,4))</f>
        <v/>
      </c>
      <c r="BS78" s="134" t="str">
        <f>IF(ISNUMBER(SEARCH("*female*",BX78)),"female",IF(ISNUMBER(SEARCH("*male*",BX78)),"male",""))</f>
        <v/>
      </c>
      <c r="BT78" s="135" t="str">
        <f>IF(BX78="","",IF(ISERROR(MID(BX78,FIND("male,",BX78)+6,(FIND(")",BX78)-(FIND("male,",BX78)+6))))=TRUE,"missing/error",MID(BX78,FIND("male,",BX78)+6,(FIND(")",BX78)-(FIND("male,",BX78)+6)))))</f>
        <v/>
      </c>
      <c r="BU78" s="136" t="str">
        <f>IF(BQ78="","",(MID(BQ78,(SEARCH("^^",SUBSTITUTE(BQ78," ","^^",LEN(BQ78)-LEN(SUBSTITUTE(BQ78," ","")))))+1,99)&amp;"_"&amp;LEFT(BQ78,FIND(" ",BQ78)-1)&amp;"_"&amp;BR78))</f>
        <v/>
      </c>
      <c r="BV78" s="76"/>
      <c r="BW78" s="127"/>
      <c r="BX78" s="127"/>
      <c r="BY78" s="128" t="str">
        <f>IF(CC78="","",BY$3)</f>
        <v/>
      </c>
      <c r="BZ78" s="129" t="str">
        <f>IF(CC78="","",BY$1)</f>
        <v/>
      </c>
      <c r="CA78" s="130" t="str">
        <f>IF(CC78="","",BY$2)</f>
        <v/>
      </c>
      <c r="CB78" s="130" t="str">
        <f>IF(CC78="","",BY$3)</f>
        <v/>
      </c>
      <c r="CC78" s="132" t="str">
        <f>IF(CJ78="","",IF(ISNUMBER(SEARCH(":",CJ78)),MID(CJ78,FIND(":",CJ78)+2,FIND("(",CJ78)-FIND(":",CJ78)-3),LEFT(CJ78,FIND("(",CJ78)-2)))</f>
        <v/>
      </c>
      <c r="CD78" s="133" t="str">
        <f>IF(CJ78="","",MID(CJ78,FIND("(",CJ78)+1,4))</f>
        <v/>
      </c>
      <c r="CE78" s="134" t="str">
        <f>IF(ISNUMBER(SEARCH("*female*",CJ78)),"female",IF(ISNUMBER(SEARCH("*male*",CJ78)),"male",""))</f>
        <v/>
      </c>
      <c r="CF78" s="135" t="str">
        <f>IF(CJ78="","",IF(ISERROR(MID(CJ78,FIND("male,",CJ78)+6,(FIND(")",CJ78)-(FIND("male,",CJ78)+6))))=TRUE,"missing/error",MID(CJ78,FIND("male,",CJ78)+6,(FIND(")",CJ78)-(FIND("male,",CJ78)+6)))))</f>
        <v/>
      </c>
      <c r="CG78" s="136" t="str">
        <f>IF(CC78="","",(MID(CC78,(SEARCH("^^",SUBSTITUTE(CC78," ","^^",LEN(CC78)-LEN(SUBSTITUTE(CC78," ","")))))+1,99)&amp;"_"&amp;LEFT(CC78,FIND(" ",CC78)-1)&amp;"_"&amp;CD78))</f>
        <v/>
      </c>
      <c r="CH78" s="76"/>
      <c r="CI78" s="127"/>
      <c r="CJ78" s="127"/>
      <c r="CK78" s="128" t="str">
        <f>IF(CO78="","",CK$3)</f>
        <v/>
      </c>
      <c r="CL78" s="129" t="str">
        <f>IF(CO78="","",CK$1)</f>
        <v/>
      </c>
      <c r="CM78" s="130" t="str">
        <f>IF(CO78="","",CK$2)</f>
        <v/>
      </c>
      <c r="CN78" s="130" t="str">
        <f>IF(CO78="","",CK$3)</f>
        <v/>
      </c>
      <c r="CO78" s="132" t="str">
        <f>IF(CV78="","",IF(ISNUMBER(SEARCH(":",CV78)),MID(CV78,FIND(":",CV78)+2,FIND("(",CV78)-FIND(":",CV78)-3),LEFT(CV78,FIND("(",CV78)-2)))</f>
        <v/>
      </c>
      <c r="CP78" s="133" t="str">
        <f>IF(CV78="","",MID(CV78,FIND("(",CV78)+1,4))</f>
        <v/>
      </c>
      <c r="CQ78" s="134" t="str">
        <f>IF(ISNUMBER(SEARCH("*female*",CV78)),"female",IF(ISNUMBER(SEARCH("*male*",CV78)),"male",""))</f>
        <v/>
      </c>
      <c r="CR78" s="135" t="str">
        <f>IF(CV78="","",IF(ISERROR(MID(CV78,FIND("male,",CV78)+6,(FIND(")",CV78)-(FIND("male,",CV78)+6))))=TRUE,"missing/error",MID(CV78,FIND("male,",CV78)+6,(FIND(")",CV78)-(FIND("male,",CV78)+6)))))</f>
        <v/>
      </c>
      <c r="CS78" s="136" t="str">
        <f>IF(CO78="","",(MID(CO78,(SEARCH("^^",SUBSTITUTE(CO78," ","^^",LEN(CO78)-LEN(SUBSTITUTE(CO78," ","")))))+1,99)&amp;"_"&amp;LEFT(CO78,FIND(" ",CO78)-1)&amp;"_"&amp;CP78))</f>
        <v/>
      </c>
      <c r="CT78" s="76"/>
      <c r="CU78" s="127"/>
      <c r="CV78" s="127"/>
      <c r="CW78" s="128" t="str">
        <f>IF(DA78="","",CW$3)</f>
        <v/>
      </c>
      <c r="CX78" s="129" t="str">
        <f>IF(DA78="","",CW$1)</f>
        <v/>
      </c>
      <c r="CY78" s="130" t="str">
        <f>IF(DA78="","",CW$2)</f>
        <v/>
      </c>
      <c r="CZ78" s="130" t="str">
        <f>IF(DA78="","",CW$3)</f>
        <v/>
      </c>
      <c r="DA78" s="132" t="str">
        <f>IF(DH78="","",IF(ISNUMBER(SEARCH(":",DH78)),MID(DH78,FIND(":",DH78)+2,FIND("(",DH78)-FIND(":",DH78)-3),LEFT(DH78,FIND("(",DH78)-2)))</f>
        <v/>
      </c>
      <c r="DB78" s="133" t="str">
        <f>IF(DH78="","",MID(DH78,FIND("(",DH78)+1,4))</f>
        <v/>
      </c>
      <c r="DC78" s="134" t="str">
        <f>IF(ISNUMBER(SEARCH("*female*",DH78)),"female",IF(ISNUMBER(SEARCH("*male*",DH78)),"male",""))</f>
        <v/>
      </c>
      <c r="DD78" s="135" t="str">
        <f>IF(DH78="","",IF(ISERROR(MID(DH78,FIND("male,",DH78)+6,(FIND(")",DH78)-(FIND("male,",DH78)+6))))=TRUE,"missing/error",MID(DH78,FIND("male,",DH78)+6,(FIND(")",DH78)-(FIND("male,",DH78)+6)))))</f>
        <v/>
      </c>
      <c r="DE78" s="136" t="str">
        <f>IF(DA78="","",(MID(DA78,(SEARCH("^^",SUBSTITUTE(DA78," ","^^",LEN(DA78)-LEN(SUBSTITUTE(DA78," ","")))))+1,99)&amp;"_"&amp;LEFT(DA78,FIND(" ",DA78)-1)&amp;"_"&amp;DB78))</f>
        <v/>
      </c>
      <c r="DF78" s="76"/>
      <c r="DG78" s="127"/>
      <c r="DH78" s="127"/>
      <c r="DI78" s="128" t="str">
        <f>IF(DM78="","",DI$3)</f>
        <v/>
      </c>
      <c r="DJ78" s="129" t="str">
        <f>IF(DM78="","",DI$1)</f>
        <v/>
      </c>
      <c r="DK78" s="130" t="str">
        <f>IF(DM78="","",DI$2)</f>
        <v/>
      </c>
      <c r="DL78" s="130" t="str">
        <f>IF(DM78="","",DI$3)</f>
        <v/>
      </c>
      <c r="DM78" s="132" t="str">
        <f>IF(DT78="","",IF(ISNUMBER(SEARCH(":",DT78)),MID(DT78,FIND(":",DT78)+2,FIND("(",DT78)-FIND(":",DT78)-3),LEFT(DT78,FIND("(",DT78)-2)))</f>
        <v/>
      </c>
      <c r="DN78" s="133" t="str">
        <f>IF(DT78="","",MID(DT78,FIND("(",DT78)+1,4))</f>
        <v/>
      </c>
      <c r="DO78" s="134" t="str">
        <f>IF(ISNUMBER(SEARCH("*female*",DT78)),"female",IF(ISNUMBER(SEARCH("*male*",DT78)),"male",""))</f>
        <v/>
      </c>
      <c r="DP78" s="135" t="str">
        <f>IF(DT78="","",IF(ISERROR(MID(DT78,FIND("male,",DT78)+6,(FIND(")",DT78)-(FIND("male,",DT78)+6))))=TRUE,"missing/error",MID(DT78,FIND("male,",DT78)+6,(FIND(")",DT78)-(FIND("male,",DT78)+6)))))</f>
        <v/>
      </c>
      <c r="DQ78" s="136" t="str">
        <f>IF(DM78="","",(MID(DM78,(SEARCH("^^",SUBSTITUTE(DM78," ","^^",LEN(DM78)-LEN(SUBSTITUTE(DM78," ","")))))+1,99)&amp;"_"&amp;LEFT(DM78,FIND(" ",DM78)-1)&amp;"_"&amp;DN78))</f>
        <v/>
      </c>
      <c r="DR78" s="76"/>
      <c r="DS78" s="127"/>
      <c r="DT78" s="127"/>
      <c r="DU78" s="128" t="str">
        <f>IF(DY78="","",DU$3)</f>
        <v/>
      </c>
      <c r="DV78" s="129" t="str">
        <f>IF(DY78="","",DU$1)</f>
        <v/>
      </c>
      <c r="DW78" s="130" t="str">
        <f>IF(DY78="","",DU$2)</f>
        <v/>
      </c>
      <c r="DX78" s="130" t="str">
        <f>IF(DY78="","",DU$3)</f>
        <v/>
      </c>
      <c r="DY78" s="132" t="str">
        <f>IF(EF78="","",IF(ISNUMBER(SEARCH(":",EF78)),MID(EF78,FIND(":",EF78)+2,FIND("(",EF78)-FIND(":",EF78)-3),LEFT(EF78,FIND("(",EF78)-2)))</f>
        <v/>
      </c>
      <c r="DZ78" s="133" t="str">
        <f>IF(EF78="","",MID(EF78,FIND("(",EF78)+1,4))</f>
        <v/>
      </c>
      <c r="EA78" s="134" t="str">
        <f>IF(ISNUMBER(SEARCH("*female*",EF78)),"female",IF(ISNUMBER(SEARCH("*male*",EF78)),"male",""))</f>
        <v/>
      </c>
      <c r="EB78" s="135" t="str">
        <f>IF(EF78="","",IF(ISERROR(MID(EF78,FIND("male,",EF78)+6,(FIND(")",EF78)-(FIND("male,",EF78)+6))))=TRUE,"missing/error",MID(EF78,FIND("male,",EF78)+6,(FIND(")",EF78)-(FIND("male,",EF78)+6)))))</f>
        <v/>
      </c>
      <c r="EC78" s="136" t="str">
        <f>IF(DY78="","",(MID(DY78,(SEARCH("^^",SUBSTITUTE(DY78," ","^^",LEN(DY78)-LEN(SUBSTITUTE(DY78," ","")))))+1,99)&amp;"_"&amp;LEFT(DY78,FIND(" ",DY78)-1)&amp;"_"&amp;DZ78))</f>
        <v/>
      </c>
      <c r="ED78" s="76"/>
      <c r="EE78" s="127"/>
      <c r="EF78" s="127"/>
      <c r="EG78" s="128" t="str">
        <f>IF(EK78="","",EG$3)</f>
        <v/>
      </c>
      <c r="EH78" s="129" t="str">
        <f>IF(EK78="","",EG$1)</f>
        <v/>
      </c>
      <c r="EI78" s="130" t="str">
        <f>IF(EK78="","",EG$2)</f>
        <v/>
      </c>
      <c r="EJ78" s="130" t="str">
        <f>IF(EK78="","",EG$3)</f>
        <v/>
      </c>
      <c r="EK78" s="132" t="str">
        <f>IF(ER78="","",IF(ISNUMBER(SEARCH(":",ER78)),MID(ER78,FIND(":",ER78)+2,FIND("(",ER78)-FIND(":",ER78)-3),LEFT(ER78,FIND("(",ER78)-2)))</f>
        <v/>
      </c>
      <c r="EL78" s="133" t="str">
        <f>IF(ER78="","",MID(ER78,FIND("(",ER78)+1,4))</f>
        <v/>
      </c>
      <c r="EM78" s="134" t="str">
        <f>IF(ISNUMBER(SEARCH("*female*",ER78)),"female",IF(ISNUMBER(SEARCH("*male*",ER78)),"male",""))</f>
        <v/>
      </c>
      <c r="EN78" s="135" t="str">
        <f>IF(ER78="","",IF(ISERROR(MID(ER78,FIND("male,",ER78)+6,(FIND(")",ER78)-(FIND("male,",ER78)+6))))=TRUE,"missing/error",MID(ER78,FIND("male,",ER78)+6,(FIND(")",ER78)-(FIND("male,",ER78)+6)))))</f>
        <v/>
      </c>
      <c r="EO78" s="136" t="str">
        <f>IF(EK78="","",(MID(EK78,(SEARCH("^^",SUBSTITUTE(EK78," ","^^",LEN(EK78)-LEN(SUBSTITUTE(EK78," ","")))))+1,99)&amp;"_"&amp;LEFT(EK78,FIND(" ",EK78)-1)&amp;"_"&amp;EL78))</f>
        <v/>
      </c>
      <c r="EP78" s="76"/>
      <c r="EQ78" s="127"/>
      <c r="ER78" s="127"/>
      <c r="ES78" s="128" t="str">
        <f>IF(EW78="","",ES$3)</f>
        <v/>
      </c>
      <c r="ET78" s="129" t="str">
        <f>IF(EW78="","",ES$1)</f>
        <v/>
      </c>
      <c r="EU78" s="130" t="str">
        <f>IF(EW78="","",ES$2)</f>
        <v/>
      </c>
      <c r="EV78" s="130" t="str">
        <f>IF(EW78="","",ES$3)</f>
        <v/>
      </c>
      <c r="EW78" s="132" t="str">
        <f>IF(FD78="","",IF(ISNUMBER(SEARCH(":",FD78)),MID(FD78,FIND(":",FD78)+2,FIND("(",FD78)-FIND(":",FD78)-3),LEFT(FD78,FIND("(",FD78)-2)))</f>
        <v/>
      </c>
      <c r="EX78" s="133" t="str">
        <f>IF(FD78="","",MID(FD78,FIND("(",FD78)+1,4))</f>
        <v/>
      </c>
      <c r="EY78" s="134" t="str">
        <f>IF(ISNUMBER(SEARCH("*female*",FD78)),"female",IF(ISNUMBER(SEARCH("*male*",FD78)),"male",""))</f>
        <v/>
      </c>
      <c r="EZ78" s="135" t="str">
        <f>IF(FD78="","",IF(ISERROR(MID(FD78,FIND("male,",FD78)+6,(FIND(")",FD78)-(FIND("male,",FD78)+6))))=TRUE,"missing/error",MID(FD78,FIND("male,",FD78)+6,(FIND(")",FD78)-(FIND("male,",FD78)+6)))))</f>
        <v/>
      </c>
      <c r="FA78" s="136" t="str">
        <f>IF(EW78="","",(MID(EW78,(SEARCH("^^",SUBSTITUTE(EW78," ","^^",LEN(EW78)-LEN(SUBSTITUTE(EW78," ","")))))+1,99)&amp;"_"&amp;LEFT(EW78,FIND(" ",EW78)-1)&amp;"_"&amp;EX78))</f>
        <v/>
      </c>
      <c r="FB78" s="76"/>
      <c r="FC78" s="127"/>
      <c r="FD78" s="127"/>
      <c r="FE78" s="128" t="str">
        <f>IF(FI78="","",FE$3)</f>
        <v/>
      </c>
      <c r="FF78" s="129" t="str">
        <f>IF(FI78="","",FE$1)</f>
        <v/>
      </c>
      <c r="FG78" s="130" t="str">
        <f>IF(FI78="","",FE$2)</f>
        <v/>
      </c>
      <c r="FH78" s="130" t="str">
        <f>IF(FI78="","",FE$3)</f>
        <v/>
      </c>
      <c r="FI78" s="132" t="str">
        <f>IF(FP78="","",IF(ISNUMBER(SEARCH(":",FP78)),MID(FP78,FIND(":",FP78)+2,FIND("(",FP78)-FIND(":",FP78)-3),LEFT(FP78,FIND("(",FP78)-2)))</f>
        <v/>
      </c>
      <c r="FJ78" s="133" t="str">
        <f>IF(FP78="","",MID(FP78,FIND("(",FP78)+1,4))</f>
        <v/>
      </c>
      <c r="FK78" s="134" t="str">
        <f>IF(ISNUMBER(SEARCH("*female*",FP78)),"female",IF(ISNUMBER(SEARCH("*male*",FP78)),"male",""))</f>
        <v/>
      </c>
      <c r="FL78" s="135" t="str">
        <f>IF(FP78="","",IF(ISERROR(MID(FP78,FIND("male,",FP78)+6,(FIND(")",FP78)-(FIND("male,",FP78)+6))))=TRUE,"missing/error",MID(FP78,FIND("male,",FP78)+6,(FIND(")",FP78)-(FIND("male,",FP78)+6)))))</f>
        <v/>
      </c>
      <c r="FM78" s="136" t="str">
        <f>IF(FI78="","",(MID(FI78,(SEARCH("^^",SUBSTITUTE(FI78," ","^^",LEN(FI78)-LEN(SUBSTITUTE(FI78," ","")))))+1,99)&amp;"_"&amp;LEFT(FI78,FIND(" ",FI78)-1)&amp;"_"&amp;FJ78))</f>
        <v/>
      </c>
      <c r="FN78" s="76"/>
      <c r="FO78" s="127"/>
      <c r="FP78" s="127"/>
      <c r="FQ78" s="128" t="str">
        <f>IF(FU78="","",#REF!)</f>
        <v/>
      </c>
      <c r="FR78" s="129" t="str">
        <f>IF(FU78="","",FQ$1)</f>
        <v/>
      </c>
      <c r="FS78" s="130" t="str">
        <f>IF(FU78="","",FQ$2)</f>
        <v/>
      </c>
      <c r="FT78" s="130" t="str">
        <f>IF(FU78="","",FQ$3)</f>
        <v/>
      </c>
      <c r="FU78" s="132" t="str">
        <f>IF(GB78="","",IF(ISNUMBER(SEARCH(":",GB78)),MID(GB78,FIND(":",GB78)+2,FIND("(",GB78)-FIND(":",GB78)-3),LEFT(GB78,FIND("(",GB78)-2)))</f>
        <v/>
      </c>
      <c r="FV78" s="133" t="str">
        <f>IF(GB78="","",MID(GB78,FIND("(",GB78)+1,4))</f>
        <v/>
      </c>
      <c r="FW78" s="134" t="str">
        <f>IF(ISNUMBER(SEARCH("*female*",GB78)),"female",IF(ISNUMBER(SEARCH("*male*",GB78)),"male",""))</f>
        <v/>
      </c>
      <c r="FX78" s="135" t="str">
        <f>IF(GB78="","",IF(ISERROR(MID(GB78,FIND("male,",GB78)+6,(FIND(")",GB78)-(FIND("male,",GB78)+6))))=TRUE,"missing/error",MID(GB78,FIND("male,",GB78)+6,(FIND(")",GB78)-(FIND("male,",GB78)+6)))))</f>
        <v/>
      </c>
      <c r="FY78" s="136" t="str">
        <f>IF(FU78="","",(MID(FU78,(SEARCH("^^",SUBSTITUTE(FU78," ","^^",LEN(FU78)-LEN(SUBSTITUTE(FU78," ","")))))+1,99)&amp;"_"&amp;LEFT(FU78,FIND(" ",FU78)-1)&amp;"_"&amp;FV78))</f>
        <v/>
      </c>
      <c r="FZ78" s="76"/>
      <c r="GA78" s="127"/>
      <c r="GB78" s="127"/>
      <c r="GC78" s="128" t="str">
        <f>IF(GG78="","",GC$3)</f>
        <v/>
      </c>
      <c r="GD78" s="129" t="str">
        <f>IF(GG78="","",GC$1)</f>
        <v/>
      </c>
      <c r="GE78" s="130" t="str">
        <f>IF(GG78="","",GC$2)</f>
        <v/>
      </c>
      <c r="GF78" s="130" t="str">
        <f>IF(GG78="","",GC$3)</f>
        <v/>
      </c>
      <c r="GG78" s="132" t="str">
        <f>IF(GN78="","",IF(ISNUMBER(SEARCH(":",GN78)),MID(GN78,FIND(":",GN78)+2,FIND("(",GN78)-FIND(":",GN78)-3),LEFT(GN78,FIND("(",GN78)-2)))</f>
        <v/>
      </c>
      <c r="GH78" s="133" t="str">
        <f>IF(GN78="","",MID(GN78,FIND("(",GN78)+1,4))</f>
        <v/>
      </c>
      <c r="GI78" s="134" t="str">
        <f>IF(ISNUMBER(SEARCH("*female*",GN78)),"female",IF(ISNUMBER(SEARCH("*male*",GN78)),"male",""))</f>
        <v/>
      </c>
      <c r="GJ78" s="135" t="str">
        <f>IF(GN78="","",IF(ISERROR(MID(GN78,FIND("male,",GN78)+6,(FIND(")",GN78)-(FIND("male,",GN78)+6))))=TRUE,"missing/error",MID(GN78,FIND("male,",GN78)+6,(FIND(")",GN78)-(FIND("male,",GN78)+6)))))</f>
        <v/>
      </c>
      <c r="GK78" s="136" t="str">
        <f>IF(GG78="","",(MID(GG78,(SEARCH("^^",SUBSTITUTE(GG78," ","^^",LEN(GG78)-LEN(SUBSTITUTE(GG78," ","")))))+1,99)&amp;"_"&amp;LEFT(GG78,FIND(" ",GG78)-1)&amp;"_"&amp;GH78))</f>
        <v/>
      </c>
      <c r="GL78" s="76"/>
      <c r="GM78" s="127"/>
      <c r="GN78" s="127"/>
      <c r="GO78" s="128" t="str">
        <f>IF(GS78="","",GO$3)</f>
        <v/>
      </c>
      <c r="GP78" s="129" t="str">
        <f>IF(GS78="","",GO$1)</f>
        <v/>
      </c>
      <c r="GQ78" s="130" t="str">
        <f>IF(GS78="","",GO$2)</f>
        <v/>
      </c>
      <c r="GR78" s="130" t="str">
        <f>IF(GS78="","",GO$3)</f>
        <v/>
      </c>
      <c r="GS78" s="132" t="str">
        <f>IF(GZ78="","",IF(ISNUMBER(SEARCH(":",GZ78)),MID(GZ78,FIND(":",GZ78)+2,FIND("(",GZ78)-FIND(":",GZ78)-3),LEFT(GZ78,FIND("(",GZ78)-2)))</f>
        <v/>
      </c>
      <c r="GT78" s="133" t="str">
        <f>IF(GZ78="","",MID(GZ78,FIND("(",GZ78)+1,4))</f>
        <v/>
      </c>
      <c r="GU78" s="134" t="str">
        <f>IF(ISNUMBER(SEARCH("*female*",GZ78)),"female",IF(ISNUMBER(SEARCH("*male*",GZ78)),"male",""))</f>
        <v/>
      </c>
      <c r="GV78" s="135" t="str">
        <f>IF(GZ78="","",IF(ISERROR(MID(GZ78,FIND("male,",GZ78)+6,(FIND(")",GZ78)-(FIND("male,",GZ78)+6))))=TRUE,"missing/error",MID(GZ78,FIND("male,",GZ78)+6,(FIND(")",GZ78)-(FIND("male,",GZ78)+6)))))</f>
        <v/>
      </c>
      <c r="GW78" s="136" t="str">
        <f>IF(GS78="","",(MID(GS78,(SEARCH("^^",SUBSTITUTE(GS78," ","^^",LEN(GS78)-LEN(SUBSTITUTE(GS78," ","")))))+1,99)&amp;"_"&amp;LEFT(GS78,FIND(" ",GS78)-1)&amp;"_"&amp;GT78))</f>
        <v/>
      </c>
      <c r="GX78" s="76"/>
      <c r="GY78" s="127"/>
      <c r="GZ78" s="127"/>
      <c r="HA78" s="128" t="str">
        <f>IF(HE78="","",HA$3)</f>
        <v/>
      </c>
      <c r="HB78" s="129" t="str">
        <f>IF(HE78="","",HA$1)</f>
        <v/>
      </c>
      <c r="HC78" s="130" t="str">
        <f>IF(HE78="","",HA$2)</f>
        <v/>
      </c>
      <c r="HD78" s="130" t="str">
        <f>IF(HE78="","",HA$3)</f>
        <v/>
      </c>
      <c r="HE78" s="132" t="str">
        <f>IF(HL78="","",IF(ISNUMBER(SEARCH(":",HL78)),MID(HL78,FIND(":",HL78)+2,FIND("(",HL78)-FIND(":",HL78)-3),LEFT(HL78,FIND("(",HL78)-2)))</f>
        <v/>
      </c>
      <c r="HF78" s="133" t="str">
        <f>IF(HL78="","",MID(HL78,FIND("(",HL78)+1,4))</f>
        <v/>
      </c>
      <c r="HG78" s="134" t="str">
        <f>IF(ISNUMBER(SEARCH("*female*",HL78)),"female",IF(ISNUMBER(SEARCH("*male*",HL78)),"male",""))</f>
        <v/>
      </c>
      <c r="HH78" s="135" t="str">
        <f>IF(HL78="","",IF(ISERROR(MID(HL78,FIND("male,",HL78)+6,(FIND(")",HL78)-(FIND("male,",HL78)+6))))=TRUE,"missing/error",MID(HL78,FIND("male,",HL78)+6,(FIND(")",HL78)-(FIND("male,",HL78)+6)))))</f>
        <v/>
      </c>
      <c r="HI78" s="136" t="str">
        <f>IF(HE78="","",(MID(HE78,(SEARCH("^^",SUBSTITUTE(HE78," ","^^",LEN(HE78)-LEN(SUBSTITUTE(HE78," ","")))))+1,99)&amp;"_"&amp;LEFT(HE78,FIND(" ",HE78)-1)&amp;"_"&amp;HF78))</f>
        <v/>
      </c>
      <c r="HJ78" s="76"/>
      <c r="HK78" s="127"/>
      <c r="HL78" s="127" t="s">
        <v>287</v>
      </c>
      <c r="HM78" s="128" t="str">
        <f>IF(HQ78="","",HM$3)</f>
        <v/>
      </c>
      <c r="HN78" s="129" t="str">
        <f>IF(HQ78="","",HM$1)</f>
        <v/>
      </c>
      <c r="HO78" s="130" t="str">
        <f>IF(HQ78="","",HM$2)</f>
        <v/>
      </c>
      <c r="HP78" s="130" t="str">
        <f>IF(HQ78="","",HM$3)</f>
        <v/>
      </c>
      <c r="HQ78" s="132" t="str">
        <f>IF(HX78="","",IF(ISNUMBER(SEARCH(":",HX78)),MID(HX78,FIND(":",HX78)+2,FIND("(",HX78)-FIND(":",HX78)-3),LEFT(HX78,FIND("(",HX78)-2)))</f>
        <v/>
      </c>
      <c r="HR78" s="133" t="str">
        <f>IF(HX78="","",MID(HX78,FIND("(",HX78)+1,4))</f>
        <v/>
      </c>
      <c r="HS78" s="134" t="str">
        <f>IF(ISNUMBER(SEARCH("*female*",HX78)),"female",IF(ISNUMBER(SEARCH("*male*",HX78)),"male",""))</f>
        <v/>
      </c>
      <c r="HT78" s="135" t="str">
        <f>IF(HX78="","",IF(ISERROR(MID(HX78,FIND("male,",HX78)+6,(FIND(")",HX78)-(FIND("male,",HX78)+6))))=TRUE,"missing/error",MID(HX78,FIND("male,",HX78)+6,(FIND(")",HX78)-(FIND("male,",HX78)+6)))))</f>
        <v/>
      </c>
      <c r="HU78" s="136" t="str">
        <f>IF(HQ78="","",(MID(HQ78,(SEARCH("^^",SUBSTITUTE(HQ78," ","^^",LEN(HQ78)-LEN(SUBSTITUTE(HQ78," ","")))))+1,99)&amp;"_"&amp;LEFT(HQ78,FIND(" ",HQ78)-1)&amp;"_"&amp;HR78))</f>
        <v/>
      </c>
      <c r="HV78" s="76"/>
      <c r="HW78" s="127"/>
      <c r="HX78" s="127"/>
      <c r="HY78" s="128" t="str">
        <f>IF(IC78="","",HY$3)</f>
        <v/>
      </c>
      <c r="HZ78" s="129" t="str">
        <f>IF(IC78="","",HY$1)</f>
        <v/>
      </c>
      <c r="IA78" s="130" t="str">
        <f>IF(IC78="","",HY$2)</f>
        <v/>
      </c>
      <c r="IB78" s="130" t="str">
        <f>IF(IC78="","",HY$3)</f>
        <v/>
      </c>
      <c r="IC78" s="132" t="str">
        <f>IF(IJ78="","",IF(ISNUMBER(SEARCH(":",IJ78)),MID(IJ78,FIND(":",IJ78)+2,FIND("(",IJ78)-FIND(":",IJ78)-3),LEFT(IJ78,FIND("(",IJ78)-2)))</f>
        <v/>
      </c>
      <c r="ID78" s="133" t="str">
        <f>IF(IJ78="","",MID(IJ78,FIND("(",IJ78)+1,4))</f>
        <v/>
      </c>
      <c r="IE78" s="134" t="str">
        <f>IF(ISNUMBER(SEARCH("*female*",IJ78)),"female",IF(ISNUMBER(SEARCH("*male*",IJ78)),"male",""))</f>
        <v/>
      </c>
      <c r="IF78" s="135" t="str">
        <f>IF(IJ78="","",IF(ISERROR(MID(IJ78,FIND("male,",IJ78)+6,(FIND(")",IJ78)-(FIND("male,",IJ78)+6))))=TRUE,"missing/error",MID(IJ78,FIND("male,",IJ78)+6,(FIND(")",IJ78)-(FIND("male,",IJ78)+6)))))</f>
        <v/>
      </c>
      <c r="IG78" s="136" t="str">
        <f>IF(IC78="","",(MID(IC78,(SEARCH("^^",SUBSTITUTE(IC78," ","^^",LEN(IC78)-LEN(SUBSTITUTE(IC78," ","")))))+1,99)&amp;"_"&amp;LEFT(IC78,FIND(" ",IC78)-1)&amp;"_"&amp;ID78))</f>
        <v/>
      </c>
      <c r="IH78" s="76"/>
      <c r="II78" s="127"/>
      <c r="IJ78" s="127"/>
      <c r="IK78" s="128" t="str">
        <f>IF(IO78="","",IK$3)</f>
        <v/>
      </c>
      <c r="IL78" s="129" t="str">
        <f>IF(IO78="","",IK$1)</f>
        <v/>
      </c>
      <c r="IM78" s="130" t="str">
        <f>IF(IO78="","",IK$2)</f>
        <v/>
      </c>
      <c r="IN78" s="130" t="str">
        <f>IF(IO78="","",IK$3)</f>
        <v/>
      </c>
      <c r="IO78" s="132" t="str">
        <f>IF(IV78="","",IF(ISNUMBER(SEARCH(":",IV78)),MID(IV78,FIND(":",IV78)+2,FIND("(",IV78)-FIND(":",IV78)-3),LEFT(IV78,FIND("(",IV78)-2)))</f>
        <v/>
      </c>
      <c r="IP78" s="133" t="str">
        <f>IF(IV78="","",MID(IV78,FIND("(",IV78)+1,4))</f>
        <v/>
      </c>
      <c r="IQ78" s="134" t="str">
        <f>IF(ISNUMBER(SEARCH("*female*",IV78)),"female",IF(ISNUMBER(SEARCH("*male*",IV78)),"male",""))</f>
        <v/>
      </c>
      <c r="IR78" s="135" t="str">
        <f>IF(IV78="","",IF(ISERROR(MID(IV78,FIND("male,",IV78)+6,(FIND(")",IV78)-(FIND("male,",IV78)+6))))=TRUE,"missing/error",MID(IV78,FIND("male,",IV78)+6,(FIND(")",IV78)-(FIND("male,",IV78)+6)))))</f>
        <v/>
      </c>
      <c r="IS78" s="136" t="str">
        <f>IF(IO78="","",(MID(IO78,(SEARCH("^^",SUBSTITUTE(IO78," ","^^",LEN(IO78)-LEN(SUBSTITUTE(IO78," ","")))))+1,99)&amp;"_"&amp;LEFT(IO78,FIND(" ",IO78)-1)&amp;"_"&amp;IP78))</f>
        <v/>
      </c>
      <c r="IT78" s="76"/>
      <c r="IU78" s="127"/>
      <c r="IV78" s="127"/>
      <c r="IW78" s="128" t="str">
        <f>IF(JA78="","",IW$3)</f>
        <v/>
      </c>
      <c r="IX78" s="129" t="str">
        <f>IF(JA78="","",IW$1)</f>
        <v/>
      </c>
      <c r="IY78" s="130" t="str">
        <f>IF(JA78="","",IW$2)</f>
        <v/>
      </c>
      <c r="IZ78" s="130" t="str">
        <f>IF(JA78="","",IW$3)</f>
        <v/>
      </c>
      <c r="JA78" s="132" t="str">
        <f>IF(JH78="","",IF(ISNUMBER(SEARCH(":",JH78)),MID(JH78,FIND(":",JH78)+2,FIND("(",JH78)-FIND(":",JH78)-3),LEFT(JH78,FIND("(",JH78)-2)))</f>
        <v/>
      </c>
      <c r="JB78" s="133" t="str">
        <f>IF(JH78="","",MID(JH78,FIND("(",JH78)+1,4))</f>
        <v/>
      </c>
      <c r="JC78" s="134" t="str">
        <f>IF(ISNUMBER(SEARCH("*female*",JH78)),"female",IF(ISNUMBER(SEARCH("*male*",JH78)),"male",""))</f>
        <v/>
      </c>
      <c r="JD78" s="135" t="str">
        <f>IF(JH78="","",IF(ISERROR(MID(JH78,FIND("male,",JH78)+6,(FIND(")",JH78)-(FIND("male,",JH78)+6))))=TRUE,"missing/error",MID(JH78,FIND("male,",JH78)+6,(FIND(")",JH78)-(FIND("male,",JH78)+6)))))</f>
        <v/>
      </c>
      <c r="JE78" s="136" t="str">
        <f>IF(JA78="","",(MID(JA78,(SEARCH("^^",SUBSTITUTE(JA78," ","^^",LEN(JA78)-LEN(SUBSTITUTE(JA78," ","")))))+1,99)&amp;"_"&amp;LEFT(JA78,FIND(" ",JA78)-1)&amp;"_"&amp;JB78))</f>
        <v/>
      </c>
      <c r="JF78" s="76"/>
      <c r="JG78" s="127"/>
      <c r="JH78" s="127"/>
      <c r="JI78" s="128" t="str">
        <f>IF(JM78="","",JI$3)</f>
        <v/>
      </c>
      <c r="JJ78" s="129" t="str">
        <f>IF(JM78="","",JI$1)</f>
        <v/>
      </c>
      <c r="JK78" s="130" t="str">
        <f>IF(JM78="","",JI$2)</f>
        <v/>
      </c>
      <c r="JL78" s="130" t="str">
        <f>IF(JM78="","",JI$3)</f>
        <v/>
      </c>
      <c r="JM78" s="132" t="str">
        <f>IF(JT78="","",IF(ISNUMBER(SEARCH(":",JT78)),MID(JT78,FIND(":",JT78)+2,FIND("(",JT78)-FIND(":",JT78)-3),LEFT(JT78,FIND("(",JT78)-2)))</f>
        <v/>
      </c>
      <c r="JN78" s="133" t="str">
        <f>IF(JT78="","",MID(JT78,FIND("(",JT78)+1,4))</f>
        <v/>
      </c>
      <c r="JO78" s="134" t="str">
        <f>IF(ISNUMBER(SEARCH("*female*",JT78)),"female",IF(ISNUMBER(SEARCH("*male*",JT78)),"male",""))</f>
        <v/>
      </c>
      <c r="JP78" s="135" t="str">
        <f>IF(JT78="","",IF(ISERROR(MID(JT78,FIND("male,",JT78)+6,(FIND(")",JT78)-(FIND("male,",JT78)+6))))=TRUE,"missing/error",MID(JT78,FIND("male,",JT78)+6,(FIND(")",JT78)-(FIND("male,",JT78)+6)))))</f>
        <v/>
      </c>
      <c r="JQ78" s="136" t="str">
        <f>IF(JM78="","",(MID(JM78,(SEARCH("^^",SUBSTITUTE(JM78," ","^^",LEN(JM78)-LEN(SUBSTITUTE(JM78," ","")))))+1,99)&amp;"_"&amp;LEFT(JM78,FIND(" ",JM78)-1)&amp;"_"&amp;JN78))</f>
        <v/>
      </c>
      <c r="JR78" s="76"/>
      <c r="JS78" s="127"/>
      <c r="JT78" s="127"/>
      <c r="JU78" s="128" t="str">
        <f>IF(JY78="","",JU$3)</f>
        <v/>
      </c>
      <c r="JV78" s="129" t="str">
        <f>IF(JY78="","",JU$1)</f>
        <v/>
      </c>
      <c r="JW78" s="130" t="str">
        <f>IF(JY78="","",JU$2)</f>
        <v/>
      </c>
      <c r="JX78" s="130" t="str">
        <f>IF(JY78="","",JU$3)</f>
        <v/>
      </c>
      <c r="JY78" s="132" t="str">
        <f>IF(KF78="","",IF(ISNUMBER(SEARCH(":",KF78)),MID(KF78,FIND(":",KF78)+2,FIND("(",KF78)-FIND(":",KF78)-3),LEFT(KF78,FIND("(",KF78)-2)))</f>
        <v/>
      </c>
      <c r="JZ78" s="133" t="str">
        <f>IF(KF78="","",MID(KF78,FIND("(",KF78)+1,4))</f>
        <v/>
      </c>
      <c r="KA78" s="134" t="str">
        <f>IF(ISNUMBER(SEARCH("*female*",KF78)),"female",IF(ISNUMBER(SEARCH("*male*",KF78)),"male",""))</f>
        <v/>
      </c>
      <c r="KB78" s="135" t="str">
        <f>IF(KF78="","",IF(ISERROR(MID(KF78,FIND("male,",KF78)+6,(FIND(")",KF78)-(FIND("male,",KF78)+6))))=TRUE,"missing/error",MID(KF78,FIND("male,",KF78)+6,(FIND(")",KF78)-(FIND("male,",KF78)+6)))))</f>
        <v/>
      </c>
      <c r="KC78" s="136" t="str">
        <f>IF(JY78="","",(MID(JY78,(SEARCH("^^",SUBSTITUTE(JY78," ","^^",LEN(JY78)-LEN(SUBSTITUTE(JY78," ","")))))+1,99)&amp;"_"&amp;LEFT(JY78,FIND(" ",JY78)-1)&amp;"_"&amp;JZ78))</f>
        <v/>
      </c>
      <c r="KD78" s="76"/>
      <c r="KE78" s="127"/>
      <c r="KF78" s="127"/>
    </row>
    <row r="79" spans="1:292" ht="13.5" customHeight="1">
      <c r="A79" s="84"/>
      <c r="B79" s="127" t="s">
        <v>672</v>
      </c>
      <c r="C79" s="76" t="s">
        <v>673</v>
      </c>
      <c r="D79" s="219" t="s">
        <v>674</v>
      </c>
      <c r="E79" s="128"/>
      <c r="F79" s="129"/>
      <c r="G79" s="130"/>
      <c r="H79" s="130"/>
      <c r="I79" s="132"/>
      <c r="J79" s="133"/>
      <c r="K79" s="134"/>
      <c r="L79" s="135"/>
      <c r="M79" s="136"/>
      <c r="O79" s="127"/>
      <c r="P79" s="219"/>
      <c r="Q79" s="128"/>
      <c r="R79" s="129"/>
      <c r="S79" s="130"/>
      <c r="T79" s="130"/>
      <c r="U79" s="132"/>
      <c r="V79" s="133"/>
      <c r="W79" s="134"/>
      <c r="X79" s="135"/>
      <c r="Y79" s="136"/>
      <c r="AA79" s="127"/>
      <c r="AB79" s="127"/>
      <c r="AC79" s="128">
        <f>IF(AG79="","",AC$3)</f>
        <v>43622</v>
      </c>
      <c r="AD79" s="129" t="str">
        <f>IF(AG79="","",AC$1)</f>
        <v>Sipilä I</v>
      </c>
      <c r="AE79" s="130">
        <v>42608</v>
      </c>
      <c r="AF79" s="130">
        <f>IF(AG79="","",AC$3)</f>
        <v>43622</v>
      </c>
      <c r="AG79" s="132" t="str">
        <f>IF(AN79="","",IF(ISNUMBER(SEARCH(":",AN79)),MID(AN79,FIND(":",AN79)+2,FIND("(",AN79)-FIND(":",AN79)-3),LEFT(AN79,FIND("(",AN79)-2)))</f>
        <v>Pirkko Mattila</v>
      </c>
      <c r="AH79" s="133" t="str">
        <f>IF(AN79="","",MID(AN79,FIND("(",AN79)+1,4))</f>
        <v>1964</v>
      </c>
      <c r="AI79" s="134" t="str">
        <f>IF(ISNUMBER(SEARCH("*female*",AN79)),"female",IF(ISNUMBER(SEARCH("*male*",AN79)),"male",""))</f>
        <v>female</v>
      </c>
      <c r="AJ79" s="135" t="str">
        <f>IF(AN79="","",IF(ISERROR(MID(AN79,FIND("male,",AN79)+6,(FIND(")",AN79)-(FIND("male,",AN79)+6))))=TRUE,"missing/error",MID(AN79,FIND("male,",AN79)+6,(FIND(")",AN79)-(FIND("male,",AN79)+6)))))</f>
        <v>fi_ps01</v>
      </c>
      <c r="AK79" s="136" t="str">
        <f>IF(AG79="","",(MID(AG79,(SEARCH("^^",SUBSTITUTE(AG79," ","^^",LEN(AG79)-LEN(SUBSTITUTE(AG79," ","")))))+1,99)&amp;"_"&amp;LEFT(AG79,FIND(" ",AG79)-1)&amp;"_"&amp;AH79))</f>
        <v>Mattila_Pirkko_1964</v>
      </c>
      <c r="AM79" s="127"/>
      <c r="AN79" s="127" t="s">
        <v>968</v>
      </c>
      <c r="AO79" s="128"/>
      <c r="AP79" s="129"/>
      <c r="AQ79" s="130"/>
      <c r="AR79" s="130"/>
      <c r="AS79" s="132"/>
      <c r="AT79" s="133"/>
      <c r="AU79" s="134"/>
      <c r="AV79" s="135"/>
      <c r="AW79" s="136"/>
      <c r="AX79" s="76"/>
      <c r="AY79" s="127"/>
      <c r="AZ79" s="127"/>
      <c r="BA79" s="128"/>
      <c r="BB79" s="129"/>
      <c r="BC79" s="130"/>
      <c r="BD79" s="130"/>
      <c r="BE79" s="132"/>
      <c r="BF79" s="133"/>
      <c r="BG79" s="134"/>
      <c r="BH79" s="135"/>
      <c r="BI79" s="136"/>
      <c r="BJ79" s="76"/>
      <c r="BK79" s="127"/>
      <c r="BL79" s="127"/>
      <c r="BM79" s="128"/>
      <c r="BN79" s="129"/>
      <c r="BO79" s="130"/>
      <c r="BP79" s="130"/>
      <c r="BQ79" s="132"/>
      <c r="BR79" s="133"/>
      <c r="BS79" s="134"/>
      <c r="BT79" s="135"/>
      <c r="BU79" s="136"/>
      <c r="BV79" s="76"/>
      <c r="BW79" s="127"/>
      <c r="BX79" s="127"/>
      <c r="BY79" s="128"/>
      <c r="BZ79" s="129"/>
      <c r="CA79" s="130"/>
      <c r="CB79" s="130"/>
      <c r="CC79" s="132"/>
      <c r="CD79" s="133"/>
      <c r="CE79" s="134"/>
      <c r="CF79" s="135"/>
      <c r="CG79" s="136"/>
      <c r="CH79" s="76"/>
      <c r="CI79" s="127"/>
      <c r="CJ79" s="127"/>
      <c r="CK79" s="128"/>
      <c r="CL79" s="129"/>
      <c r="CM79" s="130"/>
      <c r="CN79" s="130"/>
      <c r="CO79" s="132"/>
      <c r="CP79" s="133"/>
      <c r="CQ79" s="134"/>
      <c r="CR79" s="135"/>
      <c r="CS79" s="136"/>
      <c r="CT79" s="76"/>
      <c r="CU79" s="127"/>
      <c r="CV79" s="127"/>
      <c r="CW79" s="128"/>
      <c r="CX79" s="129"/>
      <c r="CY79" s="130"/>
      <c r="CZ79" s="130"/>
      <c r="DA79" s="132"/>
      <c r="DB79" s="133"/>
      <c r="DC79" s="134"/>
      <c r="DD79" s="135"/>
      <c r="DE79" s="136"/>
      <c r="DF79" s="76"/>
      <c r="DG79" s="127"/>
      <c r="DH79" s="127"/>
      <c r="DI79" s="128"/>
      <c r="DJ79" s="129"/>
      <c r="DK79" s="130"/>
      <c r="DL79" s="130"/>
      <c r="DM79" s="132"/>
      <c r="DN79" s="133"/>
      <c r="DO79" s="134"/>
      <c r="DP79" s="135"/>
      <c r="DQ79" s="136"/>
      <c r="DR79" s="76"/>
      <c r="DS79" s="127"/>
      <c r="DT79" s="127"/>
      <c r="DU79" s="128"/>
      <c r="DV79" s="129"/>
      <c r="DW79" s="130"/>
      <c r="DX79" s="130"/>
      <c r="DY79" s="132"/>
      <c r="DZ79" s="133"/>
      <c r="EA79" s="134"/>
      <c r="EB79" s="135"/>
      <c r="EC79" s="136"/>
      <c r="ED79" s="76"/>
      <c r="EE79" s="127"/>
      <c r="EF79" s="127"/>
      <c r="EG79" s="128"/>
      <c r="EH79" s="129"/>
      <c r="EI79" s="130"/>
      <c r="EJ79" s="130"/>
      <c r="EK79" s="132"/>
      <c r="EL79" s="133"/>
      <c r="EM79" s="134"/>
      <c r="EN79" s="135"/>
      <c r="EO79" s="136"/>
      <c r="EP79" s="76"/>
      <c r="EQ79" s="127"/>
      <c r="ER79" s="127"/>
      <c r="ES79" s="128"/>
      <c r="ET79" s="129"/>
      <c r="EU79" s="130"/>
      <c r="EV79" s="130"/>
      <c r="EW79" s="132"/>
      <c r="EX79" s="133"/>
      <c r="EY79" s="134"/>
      <c r="EZ79" s="135"/>
      <c r="FA79" s="136"/>
      <c r="FB79" s="76"/>
      <c r="FC79" s="127"/>
      <c r="FD79" s="127"/>
      <c r="FE79" s="128"/>
      <c r="FF79" s="129"/>
      <c r="FG79" s="130"/>
      <c r="FH79" s="130"/>
      <c r="FI79" s="132"/>
      <c r="FJ79" s="133"/>
      <c r="FK79" s="134"/>
      <c r="FL79" s="135"/>
      <c r="FM79" s="136"/>
      <c r="FN79" s="76"/>
      <c r="FO79" s="127"/>
      <c r="FP79" s="127"/>
      <c r="FQ79" s="128"/>
      <c r="FR79" s="129"/>
      <c r="FS79" s="130"/>
      <c r="FT79" s="130"/>
      <c r="FU79" s="132"/>
      <c r="FV79" s="133"/>
      <c r="FW79" s="134"/>
      <c r="FX79" s="135"/>
      <c r="FY79" s="136"/>
      <c r="FZ79" s="76"/>
      <c r="GA79" s="127"/>
      <c r="GB79" s="127"/>
      <c r="GC79" s="128"/>
      <c r="GD79" s="129"/>
      <c r="GE79" s="130"/>
      <c r="GF79" s="130"/>
      <c r="GG79" s="132"/>
      <c r="GH79" s="133"/>
      <c r="GI79" s="134"/>
      <c r="GJ79" s="135"/>
      <c r="GK79" s="136"/>
      <c r="GL79" s="76"/>
      <c r="GM79" s="127"/>
      <c r="GN79" s="127"/>
      <c r="GO79" s="128"/>
      <c r="GP79" s="129"/>
      <c r="GQ79" s="130"/>
      <c r="GR79" s="130"/>
      <c r="GS79" s="132"/>
      <c r="GT79" s="133"/>
      <c r="GU79" s="134"/>
      <c r="GV79" s="135"/>
      <c r="GW79" s="136"/>
      <c r="GX79" s="76"/>
      <c r="GY79" s="127"/>
      <c r="GZ79" s="127"/>
      <c r="HA79" s="128"/>
      <c r="HB79" s="129"/>
      <c r="HC79" s="130"/>
      <c r="HD79" s="130"/>
      <c r="HE79" s="132"/>
      <c r="HF79" s="133"/>
      <c r="HG79" s="134"/>
      <c r="HH79" s="135"/>
      <c r="HI79" s="136"/>
      <c r="HJ79" s="76"/>
      <c r="HK79" s="127"/>
      <c r="HL79" s="127"/>
      <c r="HM79" s="128"/>
      <c r="HN79" s="129"/>
      <c r="HO79" s="130"/>
      <c r="HP79" s="130"/>
      <c r="HQ79" s="132"/>
      <c r="HR79" s="133"/>
      <c r="HS79" s="134"/>
      <c r="HT79" s="135"/>
      <c r="HU79" s="136"/>
      <c r="HV79" s="76"/>
      <c r="HW79" s="127"/>
      <c r="HX79" s="127"/>
      <c r="HY79" s="128"/>
      <c r="HZ79" s="129"/>
      <c r="IA79" s="130"/>
      <c r="IB79" s="130"/>
      <c r="IC79" s="132"/>
      <c r="ID79" s="133"/>
      <c r="IE79" s="134"/>
      <c r="IF79" s="135"/>
      <c r="IG79" s="136"/>
      <c r="IH79" s="76"/>
      <c r="II79" s="127"/>
      <c r="IJ79" s="127"/>
      <c r="IK79" s="128"/>
      <c r="IL79" s="129"/>
      <c r="IM79" s="130"/>
      <c r="IN79" s="130"/>
      <c r="IO79" s="132"/>
      <c r="IP79" s="133"/>
      <c r="IQ79" s="134"/>
      <c r="IR79" s="135"/>
      <c r="IS79" s="136"/>
      <c r="IT79" s="76"/>
      <c r="IU79" s="127"/>
      <c r="IV79" s="127"/>
      <c r="IW79" s="128"/>
      <c r="IX79" s="129"/>
      <c r="IY79" s="130"/>
      <c r="IZ79" s="130"/>
      <c r="JA79" s="132"/>
      <c r="JB79" s="133"/>
      <c r="JC79" s="134"/>
      <c r="JD79" s="135"/>
      <c r="JE79" s="136"/>
      <c r="JF79" s="76"/>
      <c r="JG79" s="127"/>
      <c r="JH79" s="127"/>
      <c r="JI79" s="128"/>
      <c r="JJ79" s="129"/>
      <c r="JK79" s="130"/>
      <c r="JL79" s="130"/>
      <c r="JM79" s="132"/>
      <c r="JN79" s="133"/>
      <c r="JO79" s="134"/>
      <c r="JP79" s="135"/>
      <c r="JQ79" s="136"/>
      <c r="JR79" s="76"/>
      <c r="JS79" s="127"/>
      <c r="JT79" s="127"/>
      <c r="JU79" s="128"/>
      <c r="JV79" s="129"/>
      <c r="JW79" s="130"/>
      <c r="JX79" s="130"/>
      <c r="JY79" s="132"/>
      <c r="JZ79" s="133"/>
      <c r="KA79" s="134"/>
      <c r="KB79" s="135"/>
      <c r="KC79" s="136"/>
      <c r="KD79" s="76"/>
      <c r="KE79" s="127"/>
      <c r="KF79" s="127"/>
    </row>
    <row r="80" spans="1:292" ht="13.5" customHeight="1">
      <c r="A80" s="84"/>
      <c r="B80" s="127" t="s">
        <v>675</v>
      </c>
      <c r="C80" s="76" t="s">
        <v>676</v>
      </c>
      <c r="D80" s="219" t="s">
        <v>731</v>
      </c>
      <c r="E80" s="128" t="str">
        <f>IF(I80="","",E$3)</f>
        <v/>
      </c>
      <c r="F80" s="129" t="str">
        <f>IF(I80="","",E$1)</f>
        <v/>
      </c>
      <c r="G80" s="130" t="str">
        <f>IF(I80="","",E$2)</f>
        <v/>
      </c>
      <c r="H80" s="130" t="str">
        <f>IF(I80="","",E$3)</f>
        <v/>
      </c>
      <c r="I80" s="132" t="str">
        <f>IF(P80="","",IF(ISNUMBER(SEARCH(":",P80)),MID(P80,FIND(":",P80)+2,FIND("(",P80)-FIND(":",P80)-3),LEFT(P80,FIND("(",P80)-2)))</f>
        <v/>
      </c>
      <c r="J80" s="133" t="str">
        <f>IF(P80="","",MID(P80,FIND("(",P80)+1,4))</f>
        <v/>
      </c>
      <c r="K80" s="134" t="str">
        <f>IF(ISNUMBER(SEARCH("*female*",P80)),"female",IF(ISNUMBER(SEARCH("*male*",P80)),"male",""))</f>
        <v/>
      </c>
      <c r="L80" s="135" t="str">
        <f>IF(P80="","",IF(ISERROR(MID(P80,FIND("male,",P80)+6,(FIND(")",P80)-(FIND("male,",P80)+6))))=TRUE,"missing/error",MID(P80,FIND("male,",P80)+6,(FIND(")",P80)-(FIND("male,",P80)+6)))))</f>
        <v/>
      </c>
      <c r="M80" s="136" t="str">
        <f>IF(I80="","",(MID(I80,(SEARCH("^^",SUBSTITUTE(I80," ","^^",LEN(I80)-LEN(SUBSTITUTE(I80," ","")))))+1,99)&amp;"_"&amp;LEFT(I80,FIND(" ",I80)-1)&amp;"_"&amp;J80))</f>
        <v/>
      </c>
      <c r="O80" s="127"/>
      <c r="P80" s="219"/>
      <c r="Q80" s="128" t="str">
        <f>IF(U80="","",Q$3)</f>
        <v/>
      </c>
      <c r="R80" s="129" t="str">
        <f>IF(U80="","",Q$1)</f>
        <v/>
      </c>
      <c r="S80" s="130" t="str">
        <f>IF(U80="","",Q$2)</f>
        <v/>
      </c>
      <c r="T80" s="130" t="str">
        <f>IF(U80="","",Q$3)</f>
        <v/>
      </c>
      <c r="U80" s="132" t="str">
        <f>IF(AB80="","",IF(ISNUMBER(SEARCH(":",AB80)),MID(AB80,FIND(":",AB80)+2,FIND("(",AB80)-FIND(":",AB80)-3),LEFT(AB80,FIND("(",AB80)-2)))</f>
        <v/>
      </c>
      <c r="V80" s="133" t="str">
        <f>IF(AB80="","",MID(AB80,FIND("(",AB80)+1,4))</f>
        <v/>
      </c>
      <c r="W80" s="134" t="str">
        <f>IF(ISNUMBER(SEARCH("*female*",AB80)),"female",IF(ISNUMBER(SEARCH("*male*",AB80)),"male",""))</f>
        <v/>
      </c>
      <c r="X80" s="135" t="s">
        <v>287</v>
      </c>
      <c r="Y80" s="136" t="str">
        <f>IF(U80="","",(MID(U80,(SEARCH("^^",SUBSTITUTE(U80," ","^^",LEN(U80)-LEN(SUBSTITUTE(U80," ","")))))+1,99)&amp;"_"&amp;LEFT(U80,FIND(" ",U80)-1)&amp;"_"&amp;V80))</f>
        <v/>
      </c>
      <c r="AA80" s="127"/>
      <c r="AB80" s="127"/>
      <c r="AC80" s="128" t="str">
        <f>IF(AG80="","",AC$3)</f>
        <v/>
      </c>
      <c r="AD80" s="129" t="str">
        <f>IF(AG80="","",AC$1)</f>
        <v/>
      </c>
      <c r="AE80" s="130" t="str">
        <f>IF(AG80="","",AC$2)</f>
        <v/>
      </c>
      <c r="AF80" s="130" t="str">
        <f>IF(AG80="","",AC$3)</f>
        <v/>
      </c>
      <c r="AG80" s="132" t="str">
        <f>IF(AN80="","",IF(ISNUMBER(SEARCH(":",AN80)),MID(AN80,FIND(":",AN80)+2,FIND("(",AN80)-FIND(":",AN80)-3),LEFT(AN80,FIND("(",AN80)-2)))</f>
        <v/>
      </c>
      <c r="AH80" s="133" t="str">
        <f>IF(AN80="","",MID(AN80,FIND("(",AN80)+1,4))</f>
        <v/>
      </c>
      <c r="AI80" s="134" t="str">
        <f>IF(ISNUMBER(SEARCH("*female*",AN80)),"female",IF(ISNUMBER(SEARCH("*male*",AN80)),"male",""))</f>
        <v/>
      </c>
      <c r="AJ80" s="135" t="str">
        <f>IF(AN80="","",IF(ISERROR(MID(AN80,FIND("male,",AN80)+6,(FIND(")",AN80)-(FIND("male,",AN80)+6))))=TRUE,"missing/error",MID(AN80,FIND("male,",AN80)+6,(FIND(")",AN80)-(FIND("male,",AN80)+6)))))</f>
        <v/>
      </c>
      <c r="AK80" s="136" t="str">
        <f>IF(AG80="","",(MID(AG80,(SEARCH("^^",SUBSTITUTE(AG80," ","^^",LEN(AG80)-LEN(SUBSTITUTE(AG80," ","")))))+1,99)&amp;"_"&amp;LEFT(AG80,FIND(" ",AG80)-1)&amp;"_"&amp;AH80))</f>
        <v/>
      </c>
      <c r="AM80" s="127"/>
      <c r="AN80" s="127"/>
      <c r="AO80" s="128" t="str">
        <f>IF(AS80="","",AO$3)</f>
        <v/>
      </c>
      <c r="AP80" s="129" t="str">
        <f>IF(AS80="","",AO$1)</f>
        <v/>
      </c>
      <c r="AQ80" s="130" t="str">
        <f>IF(AS80="","",AO$2)</f>
        <v/>
      </c>
      <c r="AR80" s="130" t="str">
        <f>IF(AS80="","",AO$3)</f>
        <v/>
      </c>
      <c r="AS80" s="132" t="str">
        <f>IF(AZ80="","",IF(ISNUMBER(SEARCH(":",AZ80)),MID(AZ80,FIND(":",AZ80)+2,FIND("(",AZ80)-FIND(":",AZ80)-3),LEFT(AZ80,FIND("(",AZ80)-2)))</f>
        <v/>
      </c>
      <c r="AT80" s="133" t="str">
        <f>IF(AZ80="","",MID(AZ80,FIND("(",AZ80)+1,4))</f>
        <v/>
      </c>
      <c r="AU80" s="134" t="str">
        <f>IF(ISNUMBER(SEARCH("*female*",AZ80)),"female",IF(ISNUMBER(SEARCH("*male*",AZ80)),"male",""))</f>
        <v/>
      </c>
      <c r="AV80" s="135" t="str">
        <f>IF(AZ80="","",IF(ISERROR(MID(AZ80,FIND("male,",AZ80)+6,(FIND(")",AZ80)-(FIND("male,",AZ80)+6))))=TRUE,"missing/error",MID(AZ80,FIND("male,",AZ80)+6,(FIND(")",AZ80)-(FIND("male,",AZ80)+6)))))</f>
        <v/>
      </c>
      <c r="AW80" s="136" t="str">
        <f>IF(AS80="","",(MID(AS80,(SEARCH("^^",SUBSTITUTE(AS80," ","^^",LEN(AS80)-LEN(SUBSTITUTE(AS80," ","")))))+1,99)&amp;"_"&amp;LEFT(AS80,FIND(" ",AS80)-1)&amp;"_"&amp;AT80))</f>
        <v/>
      </c>
      <c r="AX80" s="76"/>
      <c r="AY80" s="127"/>
      <c r="AZ80" s="127"/>
      <c r="BA80" s="128" t="str">
        <f>IF(BE80="","",BA$3)</f>
        <v/>
      </c>
      <c r="BB80" s="129" t="str">
        <f>IF(BE80="","",BA$1)</f>
        <v/>
      </c>
      <c r="BC80" s="130" t="str">
        <f>IF(BE80="","",BA$2)</f>
        <v/>
      </c>
      <c r="BD80" s="130" t="str">
        <f>IF(BE80="","",BA$3)</f>
        <v/>
      </c>
      <c r="BE80" s="132" t="str">
        <f>IF(BL80="","",IF(ISNUMBER(SEARCH(":",BL80)),MID(BL80,FIND(":",BL80)+2,FIND("(",BL80)-FIND(":",BL80)-3),LEFT(BL80,FIND("(",BL80)-2)))</f>
        <v/>
      </c>
      <c r="BF80" s="133" t="str">
        <f>IF(BL80="","",MID(BL80,FIND("(",BL80)+1,4))</f>
        <v/>
      </c>
      <c r="BG80" s="134" t="str">
        <f>IF(ISNUMBER(SEARCH("*female*",BL80)),"female",IF(ISNUMBER(SEARCH("*male*",BL80)),"male",""))</f>
        <v/>
      </c>
      <c r="BH80" s="135" t="str">
        <f>IF(BL80="","",IF(ISERROR(MID(BL80,FIND("male,",BL80)+6,(FIND(")",BL80)-(FIND("male,",BL80)+6))))=TRUE,"missing/error",MID(BL80,FIND("male,",BL80)+6,(FIND(")",BL80)-(FIND("male,",BL80)+6)))))</f>
        <v/>
      </c>
      <c r="BI80" s="136" t="str">
        <f>IF(BE80="","",(MID(BE80,(SEARCH("^^",SUBSTITUTE(BE80," ","^^",LEN(BE80)-LEN(SUBSTITUTE(BE80," ","")))))+1,99)&amp;"_"&amp;LEFT(BE80,FIND(" ",BE80)-1)&amp;"_"&amp;BF80))</f>
        <v/>
      </c>
      <c r="BJ80" s="76"/>
      <c r="BK80" s="127"/>
      <c r="BL80" s="127"/>
      <c r="BM80" s="128" t="str">
        <f>IF(BQ80="","",BM$3)</f>
        <v/>
      </c>
      <c r="BN80" s="129" t="str">
        <f>IF(BQ80="","",BM$1)</f>
        <v/>
      </c>
      <c r="BO80" s="130" t="str">
        <f>IF(BQ80="","",BM$2)</f>
        <v/>
      </c>
      <c r="BP80" s="130" t="str">
        <f>IF(BQ80="","",BM$3)</f>
        <v/>
      </c>
      <c r="BQ80" s="132" t="str">
        <f>IF(BX80="","",IF(ISNUMBER(SEARCH(":",BX80)),MID(BX80,FIND(":",BX80)+2,FIND("(",BX80)-FIND(":",BX80)-3),LEFT(BX80,FIND("(",BX80)-2)))</f>
        <v/>
      </c>
      <c r="BR80" s="133" t="str">
        <f>IF(BX80="","",MID(BX80,FIND("(",BX80)+1,4))</f>
        <v/>
      </c>
      <c r="BS80" s="134" t="str">
        <f>IF(ISNUMBER(SEARCH("*female*",BX80)),"female",IF(ISNUMBER(SEARCH("*male*",BX80)),"male",""))</f>
        <v/>
      </c>
      <c r="BT80" s="135" t="str">
        <f>IF(BX80="","",IF(ISERROR(MID(BX80,FIND("male,",BX80)+6,(FIND(")",BX80)-(FIND("male,",BX80)+6))))=TRUE,"missing/error",MID(BX80,FIND("male,",BX80)+6,(FIND(")",BX80)-(FIND("male,",BX80)+6)))))</f>
        <v/>
      </c>
      <c r="BU80" s="136" t="str">
        <f>IF(BQ80="","",(MID(BQ80,(SEARCH("^^",SUBSTITUTE(BQ80," ","^^",LEN(BQ80)-LEN(SUBSTITUTE(BQ80," ","")))))+1,99)&amp;"_"&amp;LEFT(BQ80,FIND(" ",BQ80)-1)&amp;"_"&amp;BR80))</f>
        <v/>
      </c>
      <c r="BV80" s="76"/>
      <c r="BW80" s="127"/>
      <c r="BX80" s="127"/>
      <c r="BY80" s="128" t="str">
        <f>IF(CC80="","",BY$3)</f>
        <v/>
      </c>
      <c r="BZ80" s="129" t="str">
        <f>IF(CC80="","",BY$1)</f>
        <v/>
      </c>
      <c r="CA80" s="130" t="str">
        <f>IF(CC80="","",BY$2)</f>
        <v/>
      </c>
      <c r="CB80" s="130" t="str">
        <f>IF(CC80="","",BY$3)</f>
        <v/>
      </c>
      <c r="CC80" s="132" t="str">
        <f>IF(CJ80="","",IF(ISNUMBER(SEARCH(":",CJ80)),MID(CJ80,FIND(":",CJ80)+2,FIND("(",CJ80)-FIND(":",CJ80)-3),LEFT(CJ80,FIND("(",CJ80)-2)))</f>
        <v/>
      </c>
      <c r="CD80" s="133" t="str">
        <f>IF(CJ80="","",MID(CJ80,FIND("(",CJ80)+1,4))</f>
        <v/>
      </c>
      <c r="CE80" s="134" t="str">
        <f>IF(ISNUMBER(SEARCH("*female*",CJ80)),"female",IF(ISNUMBER(SEARCH("*male*",CJ80)),"male",""))</f>
        <v/>
      </c>
      <c r="CF80" s="135" t="str">
        <f>IF(CJ80="","",IF(ISERROR(MID(CJ80,FIND("male,",CJ80)+6,(FIND(")",CJ80)-(FIND("male,",CJ80)+6))))=TRUE,"missing/error",MID(CJ80,FIND("male,",CJ80)+6,(FIND(")",CJ80)-(FIND("male,",CJ80)+6)))))</f>
        <v/>
      </c>
      <c r="CG80" s="136" t="str">
        <f>IF(CC80="","",(MID(CC80,(SEARCH("^^",SUBSTITUTE(CC80," ","^^",LEN(CC80)-LEN(SUBSTITUTE(CC80," ","")))))+1,99)&amp;"_"&amp;LEFT(CC80,FIND(" ",CC80)-1)&amp;"_"&amp;CD80))</f>
        <v/>
      </c>
      <c r="CH80" s="76"/>
      <c r="CI80" s="127"/>
      <c r="CJ80" s="127"/>
      <c r="CK80" s="128" t="str">
        <f>IF(CO80="","",CK$3)</f>
        <v/>
      </c>
      <c r="CL80" s="129" t="str">
        <f>IF(CO80="","",CK$1)</f>
        <v/>
      </c>
      <c r="CM80" s="130" t="str">
        <f>IF(CO80="","",CK$2)</f>
        <v/>
      </c>
      <c r="CN80" s="130" t="str">
        <f>IF(CO80="","",CK$3)</f>
        <v/>
      </c>
      <c r="CO80" s="132" t="str">
        <f>IF(CV80="","",IF(ISNUMBER(SEARCH(":",CV80)),MID(CV80,FIND(":",CV80)+2,FIND("(",CV80)-FIND(":",CV80)-3),LEFT(CV80,FIND("(",CV80)-2)))</f>
        <v/>
      </c>
      <c r="CP80" s="133" t="str">
        <f>IF(CV80="","",MID(CV80,FIND("(",CV80)+1,4))</f>
        <v/>
      </c>
      <c r="CQ80" s="134" t="str">
        <f>IF(ISNUMBER(SEARCH("*female*",CV80)),"female",IF(ISNUMBER(SEARCH("*male*",CV80)),"male",""))</f>
        <v/>
      </c>
      <c r="CR80" s="135" t="str">
        <f>IF(CV80="","",IF(ISERROR(MID(CV80,FIND("male,",CV80)+6,(FIND(")",CV80)-(FIND("male,",CV80)+6))))=TRUE,"missing/error",MID(CV80,FIND("male,",CV80)+6,(FIND(")",CV80)-(FIND("male,",CV80)+6)))))</f>
        <v/>
      </c>
      <c r="CS80" s="136" t="str">
        <f>IF(CO80="","",(MID(CO80,(SEARCH("^^",SUBSTITUTE(CO80," ","^^",LEN(CO80)-LEN(SUBSTITUTE(CO80," ","")))))+1,99)&amp;"_"&amp;LEFT(CO80,FIND(" ",CO80)-1)&amp;"_"&amp;CP80))</f>
        <v/>
      </c>
      <c r="CT80" s="76"/>
      <c r="CU80" s="127"/>
      <c r="CV80" s="127"/>
      <c r="CW80" s="128" t="str">
        <f>IF(DA80="","",CW$3)</f>
        <v/>
      </c>
      <c r="CX80" s="129" t="str">
        <f>IF(DA80="","",CW$1)</f>
        <v/>
      </c>
      <c r="CY80" s="130" t="str">
        <f>IF(DA80="","",CW$2)</f>
        <v/>
      </c>
      <c r="CZ80" s="130" t="str">
        <f>IF(DA80="","",CW$3)</f>
        <v/>
      </c>
      <c r="DA80" s="132" t="str">
        <f>IF(DH80="","",IF(ISNUMBER(SEARCH(":",DH80)),MID(DH80,FIND(":",DH80)+2,FIND("(",DH80)-FIND(":",DH80)-3),LEFT(DH80,FIND("(",DH80)-2)))</f>
        <v/>
      </c>
      <c r="DB80" s="133" t="str">
        <f>IF(DH80="","",MID(DH80,FIND("(",DH80)+1,4))</f>
        <v/>
      </c>
      <c r="DC80" s="134" t="str">
        <f>IF(ISNUMBER(SEARCH("*female*",DH80)),"female",IF(ISNUMBER(SEARCH("*male*",DH80)),"male",""))</f>
        <v/>
      </c>
      <c r="DD80" s="135" t="str">
        <f>IF(DH80="","",IF(ISERROR(MID(DH80,FIND("male,",DH80)+6,(FIND(")",DH80)-(FIND("male,",DH80)+6))))=TRUE,"missing/error",MID(DH80,FIND("male,",DH80)+6,(FIND(")",DH80)-(FIND("male,",DH80)+6)))))</f>
        <v/>
      </c>
      <c r="DE80" s="136" t="str">
        <f>IF(DA80="","",(MID(DA80,(SEARCH("^^",SUBSTITUTE(DA80," ","^^",LEN(DA80)-LEN(SUBSTITUTE(DA80," ","")))))+1,99)&amp;"_"&amp;LEFT(DA80,FIND(" ",DA80)-1)&amp;"_"&amp;DB80))</f>
        <v/>
      </c>
      <c r="DF80" s="76"/>
      <c r="DG80" s="127"/>
      <c r="DH80" s="127"/>
      <c r="DI80" s="128" t="str">
        <f>IF(DM80="","",DI$3)</f>
        <v/>
      </c>
      <c r="DJ80" s="129" t="str">
        <f>IF(DM80="","",DI$1)</f>
        <v/>
      </c>
      <c r="DK80" s="130" t="str">
        <f>IF(DM80="","",DI$2)</f>
        <v/>
      </c>
      <c r="DL80" s="130" t="str">
        <f>IF(DM80="","",DI$3)</f>
        <v/>
      </c>
      <c r="DM80" s="132" t="str">
        <f>IF(DT80="","",IF(ISNUMBER(SEARCH(":",DT80)),MID(DT80,FIND(":",DT80)+2,FIND("(",DT80)-FIND(":",DT80)-3),LEFT(DT80,FIND("(",DT80)-2)))</f>
        <v/>
      </c>
      <c r="DN80" s="133" t="str">
        <f>IF(DT80="","",MID(DT80,FIND("(",DT80)+1,4))</f>
        <v/>
      </c>
      <c r="DO80" s="134" t="str">
        <f>IF(ISNUMBER(SEARCH("*female*",DT80)),"female",IF(ISNUMBER(SEARCH("*male*",DT80)),"male",""))</f>
        <v/>
      </c>
      <c r="DP80" s="135" t="str">
        <f>IF(DT80="","",IF(ISERROR(MID(DT80,FIND("male,",DT80)+6,(FIND(")",DT80)-(FIND("male,",DT80)+6))))=TRUE,"missing/error",MID(DT80,FIND("male,",DT80)+6,(FIND(")",DT80)-(FIND("male,",DT80)+6)))))</f>
        <v/>
      </c>
      <c r="DQ80" s="136" t="str">
        <f>IF(DM80="","",(MID(DM80,(SEARCH("^^",SUBSTITUTE(DM80," ","^^",LEN(DM80)-LEN(SUBSTITUTE(DM80," ","")))))+1,99)&amp;"_"&amp;LEFT(DM80,FIND(" ",DM80)-1)&amp;"_"&amp;DN80))</f>
        <v/>
      </c>
      <c r="DR80" s="76"/>
      <c r="DS80" s="127"/>
      <c r="DT80" s="127"/>
      <c r="DU80" s="128" t="str">
        <f>IF(DY80="","",DU$3)</f>
        <v/>
      </c>
      <c r="DV80" s="129" t="str">
        <f>IF(DY80="","",DU$1)</f>
        <v/>
      </c>
      <c r="DW80" s="130" t="str">
        <f>IF(DY80="","",DU$2)</f>
        <v/>
      </c>
      <c r="DX80" s="130" t="str">
        <f>IF(DY80="","",DU$3)</f>
        <v/>
      </c>
      <c r="DY80" s="132" t="str">
        <f>IF(EF80="","",IF(ISNUMBER(SEARCH(":",EF80)),MID(EF80,FIND(":",EF80)+2,FIND("(",EF80)-FIND(":",EF80)-3),LEFT(EF80,FIND("(",EF80)-2)))</f>
        <v/>
      </c>
      <c r="DZ80" s="133" t="str">
        <f>IF(EF80="","",MID(EF80,FIND("(",EF80)+1,4))</f>
        <v/>
      </c>
      <c r="EA80" s="134" t="str">
        <f>IF(ISNUMBER(SEARCH("*female*",EF80)),"female",IF(ISNUMBER(SEARCH("*male*",EF80)),"male",""))</f>
        <v/>
      </c>
      <c r="EB80" s="135" t="str">
        <f>IF(EF80="","",IF(ISERROR(MID(EF80,FIND("male,",EF80)+6,(FIND(")",EF80)-(FIND("male,",EF80)+6))))=TRUE,"missing/error",MID(EF80,FIND("male,",EF80)+6,(FIND(")",EF80)-(FIND("male,",EF80)+6)))))</f>
        <v/>
      </c>
      <c r="EC80" s="136" t="str">
        <f>IF(DY80="","",(MID(DY80,(SEARCH("^^",SUBSTITUTE(DY80," ","^^",LEN(DY80)-LEN(SUBSTITUTE(DY80," ","")))))+1,99)&amp;"_"&amp;LEFT(DY80,FIND(" ",DY80)-1)&amp;"_"&amp;DZ80))</f>
        <v/>
      </c>
      <c r="ED80" s="76"/>
      <c r="EE80" s="127"/>
      <c r="EF80" s="127"/>
      <c r="EG80" s="128" t="str">
        <f>IF(EK80="","",EG$3)</f>
        <v/>
      </c>
      <c r="EH80" s="129" t="str">
        <f>IF(EK80="","",EG$1)</f>
        <v/>
      </c>
      <c r="EI80" s="130" t="str">
        <f>IF(EK80="","",EG$2)</f>
        <v/>
      </c>
      <c r="EJ80" s="130" t="str">
        <f>IF(EK80="","",EG$3)</f>
        <v/>
      </c>
      <c r="EK80" s="132" t="str">
        <f>IF(ER80="","",IF(ISNUMBER(SEARCH(":",ER80)),MID(ER80,FIND(":",ER80)+2,FIND("(",ER80)-FIND(":",ER80)-3),LEFT(ER80,FIND("(",ER80)-2)))</f>
        <v/>
      </c>
      <c r="EL80" s="133" t="str">
        <f>IF(ER80="","",MID(ER80,FIND("(",ER80)+1,4))</f>
        <v/>
      </c>
      <c r="EM80" s="134" t="str">
        <f>IF(ISNUMBER(SEARCH("*female*",ER80)),"female",IF(ISNUMBER(SEARCH("*male*",ER80)),"male",""))</f>
        <v/>
      </c>
      <c r="EN80" s="135" t="str">
        <f>IF(ER80="","",IF(ISERROR(MID(ER80,FIND("male,",ER80)+6,(FIND(")",ER80)-(FIND("male,",ER80)+6))))=TRUE,"missing/error",MID(ER80,FIND("male,",ER80)+6,(FIND(")",ER80)-(FIND("male,",ER80)+6)))))</f>
        <v/>
      </c>
      <c r="EO80" s="136" t="str">
        <f>IF(EK80="","",(MID(EK80,(SEARCH("^^",SUBSTITUTE(EK80," ","^^",LEN(EK80)-LEN(SUBSTITUTE(EK80," ","")))))+1,99)&amp;"_"&amp;LEFT(EK80,FIND(" ",EK80)-1)&amp;"_"&amp;EL80))</f>
        <v/>
      </c>
      <c r="EP80" s="76"/>
      <c r="EQ80" s="127"/>
      <c r="ER80" s="127"/>
      <c r="ES80" s="128" t="str">
        <f>IF(EW80="","",ES$3)</f>
        <v/>
      </c>
      <c r="ET80" s="129" t="str">
        <f>IF(EW80="","",ES$1)</f>
        <v/>
      </c>
      <c r="EU80" s="130" t="str">
        <f>IF(EW80="","",ES$2)</f>
        <v/>
      </c>
      <c r="EV80" s="130" t="str">
        <f>IF(EW80="","",ES$3)</f>
        <v/>
      </c>
      <c r="EW80" s="132" t="str">
        <f>IF(FD80="","",IF(ISNUMBER(SEARCH(":",FD80)),MID(FD80,FIND(":",FD80)+2,FIND("(",FD80)-FIND(":",FD80)-3),LEFT(FD80,FIND("(",FD80)-2)))</f>
        <v/>
      </c>
      <c r="EX80" s="133" t="str">
        <f>IF(FD80="","",MID(FD80,FIND("(",FD80)+1,4))</f>
        <v/>
      </c>
      <c r="EY80" s="134" t="str">
        <f>IF(ISNUMBER(SEARCH("*female*",FD80)),"female",IF(ISNUMBER(SEARCH("*male*",FD80)),"male",""))</f>
        <v/>
      </c>
      <c r="EZ80" s="135" t="str">
        <f>IF(FD80="","",IF(ISERROR(MID(FD80,FIND("male,",FD80)+6,(FIND(")",FD80)-(FIND("male,",FD80)+6))))=TRUE,"missing/error",MID(FD80,FIND("male,",FD80)+6,(FIND(")",FD80)-(FIND("male,",FD80)+6)))))</f>
        <v/>
      </c>
      <c r="FA80" s="136" t="str">
        <f>IF(EW80="","",(MID(EW80,(SEARCH("^^",SUBSTITUTE(EW80," ","^^",LEN(EW80)-LEN(SUBSTITUTE(EW80," ","")))))+1,99)&amp;"_"&amp;LEFT(EW80,FIND(" ",EW80)-1)&amp;"_"&amp;EX80))</f>
        <v/>
      </c>
      <c r="FB80" s="76"/>
      <c r="FC80" s="127"/>
      <c r="FD80" s="127"/>
      <c r="FE80" s="128" t="str">
        <f>IF(FI80="","",FE$3)</f>
        <v/>
      </c>
      <c r="FF80" s="129" t="str">
        <f>IF(FI80="","",FE$1)</f>
        <v/>
      </c>
      <c r="FG80" s="130" t="str">
        <f>IF(FI80="","",FE$2)</f>
        <v/>
      </c>
      <c r="FH80" s="130" t="str">
        <f>IF(FI80="","",FE$3)</f>
        <v/>
      </c>
      <c r="FI80" s="132" t="str">
        <f>IF(FP80="","",IF(ISNUMBER(SEARCH(":",FP80)),MID(FP80,FIND(":",FP80)+2,FIND("(",FP80)-FIND(":",FP80)-3),LEFT(FP80,FIND("(",FP80)-2)))</f>
        <v/>
      </c>
      <c r="FJ80" s="133" t="str">
        <f>IF(FP80="","",MID(FP80,FIND("(",FP80)+1,4))</f>
        <v/>
      </c>
      <c r="FK80" s="134" t="str">
        <f>IF(ISNUMBER(SEARCH("*female*",FP80)),"female",IF(ISNUMBER(SEARCH("*male*",FP80)),"male",""))</f>
        <v/>
      </c>
      <c r="FL80" s="135" t="str">
        <f>IF(FP80="","",IF(ISERROR(MID(FP80,FIND("male,",FP80)+6,(FIND(")",FP80)-(FIND("male,",FP80)+6))))=TRUE,"missing/error",MID(FP80,FIND("male,",FP80)+6,(FIND(")",FP80)-(FIND("male,",FP80)+6)))))</f>
        <v/>
      </c>
      <c r="FM80" s="136" t="str">
        <f>IF(FI80="","",(MID(FI80,(SEARCH("^^",SUBSTITUTE(FI80," ","^^",LEN(FI80)-LEN(SUBSTITUTE(FI80," ","")))))+1,99)&amp;"_"&amp;LEFT(FI80,FIND(" ",FI80)-1)&amp;"_"&amp;FJ80))</f>
        <v/>
      </c>
      <c r="FN80" s="76"/>
      <c r="FO80" s="127"/>
      <c r="FP80" s="127"/>
      <c r="FQ80" s="128" t="str">
        <f>IF(FU80="","",#REF!)</f>
        <v/>
      </c>
      <c r="FR80" s="129" t="str">
        <f>IF(FU80="","",FQ$1)</f>
        <v/>
      </c>
      <c r="FS80" s="130" t="str">
        <f>IF(FU80="","",FQ$2)</f>
        <v/>
      </c>
      <c r="FT80" s="130" t="str">
        <f>IF(FU80="","",FQ$3)</f>
        <v/>
      </c>
      <c r="FU80" s="132" t="str">
        <f>IF(GB80="","",IF(ISNUMBER(SEARCH(":",GB80)),MID(GB80,FIND(":",GB80)+2,FIND("(",GB80)-FIND(":",GB80)-3),LEFT(GB80,FIND("(",GB80)-2)))</f>
        <v/>
      </c>
      <c r="FV80" s="133" t="str">
        <f>IF(GB80="","",MID(GB80,FIND("(",GB80)+1,4))</f>
        <v/>
      </c>
      <c r="FW80" s="134" t="str">
        <f>IF(ISNUMBER(SEARCH("*female*",GB80)),"female",IF(ISNUMBER(SEARCH("*male*",GB80)),"male",""))</f>
        <v/>
      </c>
      <c r="FX80" s="135" t="str">
        <f>IF(GB80="","",IF(ISERROR(MID(GB80,FIND("male,",GB80)+6,(FIND(")",GB80)-(FIND("male,",GB80)+6))))=TRUE,"missing/error",MID(GB80,FIND("male,",GB80)+6,(FIND(")",GB80)-(FIND("male,",GB80)+6)))))</f>
        <v/>
      </c>
      <c r="FY80" s="136" t="str">
        <f>IF(FU80="","",(MID(FU80,(SEARCH("^^",SUBSTITUTE(FU80," ","^^",LEN(FU80)-LEN(SUBSTITUTE(FU80," ","")))))+1,99)&amp;"_"&amp;LEFT(FU80,FIND(" ",FU80)-1)&amp;"_"&amp;FV80))</f>
        <v/>
      </c>
      <c r="FZ80" s="76"/>
      <c r="GA80" s="127"/>
      <c r="GB80" s="127"/>
      <c r="GC80" s="128" t="str">
        <f>IF(GG80="","",GC$3)</f>
        <v/>
      </c>
      <c r="GD80" s="129" t="str">
        <f>IF(GG80="","",GC$1)</f>
        <v/>
      </c>
      <c r="GE80" s="130" t="str">
        <f>IF(GG80="","",GC$2)</f>
        <v/>
      </c>
      <c r="GF80" s="130" t="str">
        <f>IF(GG80="","",GC$3)</f>
        <v/>
      </c>
      <c r="GG80" s="132" t="str">
        <f>IF(GN80="","",IF(ISNUMBER(SEARCH(":",GN80)),MID(GN80,FIND(":",GN80)+2,FIND("(",GN80)-FIND(":",GN80)-3),LEFT(GN80,FIND("(",GN80)-2)))</f>
        <v/>
      </c>
      <c r="GH80" s="133" t="str">
        <f>IF(GN80="","",MID(GN80,FIND("(",GN80)+1,4))</f>
        <v/>
      </c>
      <c r="GI80" s="134" t="str">
        <f>IF(ISNUMBER(SEARCH("*female*",GN80)),"female",IF(ISNUMBER(SEARCH("*male*",GN80)),"male",""))</f>
        <v/>
      </c>
      <c r="GJ80" s="135" t="str">
        <f>IF(GN80="","",IF(ISERROR(MID(GN80,FIND("male,",GN80)+6,(FIND(")",GN80)-(FIND("male,",GN80)+6))))=TRUE,"missing/error",MID(GN80,FIND("male,",GN80)+6,(FIND(")",GN80)-(FIND("male,",GN80)+6)))))</f>
        <v/>
      </c>
      <c r="GK80" s="136" t="str">
        <f>IF(GG80="","",(MID(GG80,(SEARCH("^^",SUBSTITUTE(GG80," ","^^",LEN(GG80)-LEN(SUBSTITUTE(GG80," ","")))))+1,99)&amp;"_"&amp;LEFT(GG80,FIND(" ",GG80)-1)&amp;"_"&amp;GH80))</f>
        <v/>
      </c>
      <c r="GL80" s="76"/>
      <c r="GM80" s="127"/>
      <c r="GN80" s="127"/>
      <c r="GO80" s="128" t="str">
        <f>IF(GS80="","",GO$3)</f>
        <v/>
      </c>
      <c r="GP80" s="129" t="str">
        <f>IF(GS80="","",GO$1)</f>
        <v/>
      </c>
      <c r="GQ80" s="130" t="str">
        <f>IF(GS80="","",GO$2)</f>
        <v/>
      </c>
      <c r="GR80" s="130" t="str">
        <f>IF(GS80="","",GO$3)</f>
        <v/>
      </c>
      <c r="GS80" s="132" t="str">
        <f>IF(GZ80="","",IF(ISNUMBER(SEARCH(":",GZ80)),MID(GZ80,FIND(":",GZ80)+2,FIND("(",GZ80)-FIND(":",GZ80)-3),LEFT(GZ80,FIND("(",GZ80)-2)))</f>
        <v/>
      </c>
      <c r="GT80" s="133" t="str">
        <f>IF(GZ80="","",MID(GZ80,FIND("(",GZ80)+1,4))</f>
        <v/>
      </c>
      <c r="GU80" s="134" t="str">
        <f>IF(ISNUMBER(SEARCH("*female*",GZ80)),"female",IF(ISNUMBER(SEARCH("*male*",GZ80)),"male",""))</f>
        <v/>
      </c>
      <c r="GV80" s="135" t="str">
        <f>IF(GZ80="","",IF(ISERROR(MID(GZ80,FIND("male,",GZ80)+6,(FIND(")",GZ80)-(FIND("male,",GZ80)+6))))=TRUE,"missing/error",MID(GZ80,FIND("male,",GZ80)+6,(FIND(")",GZ80)-(FIND("male,",GZ80)+6)))))</f>
        <v/>
      </c>
      <c r="GW80" s="136" t="str">
        <f>IF(GS80="","",(MID(GS80,(SEARCH("^^",SUBSTITUTE(GS80," ","^^",LEN(GS80)-LEN(SUBSTITUTE(GS80," ","")))))+1,99)&amp;"_"&amp;LEFT(GS80,FIND(" ",GS80)-1)&amp;"_"&amp;GT80))</f>
        <v/>
      </c>
      <c r="GX80" s="76"/>
      <c r="GY80" s="127"/>
      <c r="GZ80" s="127"/>
      <c r="HA80" s="128" t="str">
        <f>IF(HE80="","",HA$3)</f>
        <v/>
      </c>
      <c r="HB80" s="129" t="str">
        <f>IF(HE80="","",HA$1)</f>
        <v/>
      </c>
      <c r="HC80" s="130" t="str">
        <f>IF(HE80="","",HA$2)</f>
        <v/>
      </c>
      <c r="HD80" s="130" t="str">
        <f>IF(HE80="","",HA$3)</f>
        <v/>
      </c>
      <c r="HE80" s="132" t="str">
        <f>IF(HL80="","",IF(ISNUMBER(SEARCH(":",HL80)),MID(HL80,FIND(":",HL80)+2,FIND("(",HL80)-FIND(":",HL80)-3),LEFT(HL80,FIND("(",HL80)-2)))</f>
        <v/>
      </c>
      <c r="HF80" s="133" t="str">
        <f>IF(HL80="","",MID(HL80,FIND("(",HL80)+1,4))</f>
        <v/>
      </c>
      <c r="HG80" s="134" t="str">
        <f>IF(ISNUMBER(SEARCH("*female*",HL80)),"female",IF(ISNUMBER(SEARCH("*male*",HL80)),"male",""))</f>
        <v/>
      </c>
      <c r="HH80" s="135" t="str">
        <f>IF(HL80="","",IF(ISERROR(MID(HL80,FIND("male,",HL80)+6,(FIND(")",HL80)-(FIND("male,",HL80)+6))))=TRUE,"missing/error",MID(HL80,FIND("male,",HL80)+6,(FIND(")",HL80)-(FIND("male,",HL80)+6)))))</f>
        <v/>
      </c>
      <c r="HI80" s="136" t="str">
        <f>IF(HE80="","",(MID(HE80,(SEARCH("^^",SUBSTITUTE(HE80," ","^^",LEN(HE80)-LEN(SUBSTITUTE(HE80," ","")))))+1,99)&amp;"_"&amp;LEFT(HE80,FIND(" ",HE80)-1)&amp;"_"&amp;HF80))</f>
        <v/>
      </c>
      <c r="HJ80" s="76"/>
      <c r="HK80" s="127"/>
      <c r="HL80" s="127" t="s">
        <v>287</v>
      </c>
      <c r="HM80" s="128" t="str">
        <f>IF(HQ80="","",HM$3)</f>
        <v/>
      </c>
      <c r="HN80" s="129" t="str">
        <f>IF(HQ80="","",HM$1)</f>
        <v/>
      </c>
      <c r="HO80" s="130" t="str">
        <f>IF(HQ80="","",HM$2)</f>
        <v/>
      </c>
      <c r="HP80" s="130" t="str">
        <f>IF(HQ80="","",HM$3)</f>
        <v/>
      </c>
      <c r="HQ80" s="132" t="str">
        <f>IF(HX80="","",IF(ISNUMBER(SEARCH(":",HX80)),MID(HX80,FIND(":",HX80)+2,FIND("(",HX80)-FIND(":",HX80)-3),LEFT(HX80,FIND("(",HX80)-2)))</f>
        <v/>
      </c>
      <c r="HR80" s="133" t="str">
        <f>IF(HX80="","",MID(HX80,FIND("(",HX80)+1,4))</f>
        <v/>
      </c>
      <c r="HS80" s="134" t="str">
        <f>IF(ISNUMBER(SEARCH("*female*",HX80)),"female",IF(ISNUMBER(SEARCH("*male*",HX80)),"male",""))</f>
        <v/>
      </c>
      <c r="HT80" s="135" t="str">
        <f>IF(HX80="","",IF(ISERROR(MID(HX80,FIND("male,",HX80)+6,(FIND(")",HX80)-(FIND("male,",HX80)+6))))=TRUE,"missing/error",MID(HX80,FIND("male,",HX80)+6,(FIND(")",HX80)-(FIND("male,",HX80)+6)))))</f>
        <v/>
      </c>
      <c r="HU80" s="136" t="str">
        <f>IF(HQ80="","",(MID(HQ80,(SEARCH("^^",SUBSTITUTE(HQ80," ","^^",LEN(HQ80)-LEN(SUBSTITUTE(HQ80," ","")))))+1,99)&amp;"_"&amp;LEFT(HQ80,FIND(" ",HQ80)-1)&amp;"_"&amp;HR80))</f>
        <v/>
      </c>
      <c r="HV80" s="76"/>
      <c r="HW80" s="127"/>
      <c r="HX80" s="127"/>
      <c r="HY80" s="128" t="str">
        <f>IF(IC80="","",HY$3)</f>
        <v/>
      </c>
      <c r="HZ80" s="129" t="str">
        <f>IF(IC80="","",HY$1)</f>
        <v/>
      </c>
      <c r="IA80" s="130" t="str">
        <f>IF(IC80="","",HY$2)</f>
        <v/>
      </c>
      <c r="IB80" s="130" t="str">
        <f>IF(IC80="","",HY$3)</f>
        <v/>
      </c>
      <c r="IC80" s="132" t="str">
        <f>IF(IJ80="","",IF(ISNUMBER(SEARCH(":",IJ80)),MID(IJ80,FIND(":",IJ80)+2,FIND("(",IJ80)-FIND(":",IJ80)-3),LEFT(IJ80,FIND("(",IJ80)-2)))</f>
        <v/>
      </c>
      <c r="ID80" s="133" t="str">
        <f>IF(IJ80="","",MID(IJ80,FIND("(",IJ80)+1,4))</f>
        <v/>
      </c>
      <c r="IE80" s="134" t="str">
        <f>IF(ISNUMBER(SEARCH("*female*",IJ80)),"female",IF(ISNUMBER(SEARCH("*male*",IJ80)),"male",""))</f>
        <v/>
      </c>
      <c r="IF80" s="135" t="str">
        <f>IF(IJ80="","",IF(ISERROR(MID(IJ80,FIND("male,",IJ80)+6,(FIND(")",IJ80)-(FIND("male,",IJ80)+6))))=TRUE,"missing/error",MID(IJ80,FIND("male,",IJ80)+6,(FIND(")",IJ80)-(FIND("male,",IJ80)+6)))))</f>
        <v/>
      </c>
      <c r="IG80" s="136" t="str">
        <f>IF(IC80="","",(MID(IC80,(SEARCH("^^",SUBSTITUTE(IC80," ","^^",LEN(IC80)-LEN(SUBSTITUTE(IC80," ","")))))+1,99)&amp;"_"&amp;LEFT(IC80,FIND(" ",IC80)-1)&amp;"_"&amp;ID80))</f>
        <v/>
      </c>
      <c r="IH80" s="76"/>
      <c r="II80" s="127"/>
      <c r="IJ80" s="127"/>
      <c r="IK80" s="128" t="str">
        <f>IF(IO80="","",IK$3)</f>
        <v/>
      </c>
      <c r="IL80" s="129" t="str">
        <f>IF(IO80="","",IK$1)</f>
        <v/>
      </c>
      <c r="IM80" s="130" t="str">
        <f>IF(IO80="","",IK$2)</f>
        <v/>
      </c>
      <c r="IN80" s="130" t="str">
        <f>IF(IO80="","",IK$3)</f>
        <v/>
      </c>
      <c r="IO80" s="132" t="str">
        <f>IF(IV80="","",IF(ISNUMBER(SEARCH(":",IV80)),MID(IV80,FIND(":",IV80)+2,FIND("(",IV80)-FIND(":",IV80)-3),LEFT(IV80,FIND("(",IV80)-2)))</f>
        <v/>
      </c>
      <c r="IP80" s="133" t="str">
        <f>IF(IV80="","",MID(IV80,FIND("(",IV80)+1,4))</f>
        <v/>
      </c>
      <c r="IQ80" s="134" t="str">
        <f>IF(ISNUMBER(SEARCH("*female*",IV80)),"female",IF(ISNUMBER(SEARCH("*male*",IV80)),"male",""))</f>
        <v/>
      </c>
      <c r="IR80" s="135" t="str">
        <f>IF(IV80="","",IF(ISERROR(MID(IV80,FIND("male,",IV80)+6,(FIND(")",IV80)-(FIND("male,",IV80)+6))))=TRUE,"missing/error",MID(IV80,FIND("male,",IV80)+6,(FIND(")",IV80)-(FIND("male,",IV80)+6)))))</f>
        <v/>
      </c>
      <c r="IS80" s="136" t="str">
        <f>IF(IO80="","",(MID(IO80,(SEARCH("^^",SUBSTITUTE(IO80," ","^^",LEN(IO80)-LEN(SUBSTITUTE(IO80," ","")))))+1,99)&amp;"_"&amp;LEFT(IO80,FIND(" ",IO80)-1)&amp;"_"&amp;IP80))</f>
        <v/>
      </c>
      <c r="IT80" s="76"/>
      <c r="IU80" s="127"/>
      <c r="IV80" s="127"/>
      <c r="IW80" s="128" t="str">
        <f>IF(JA80="","",IW$3)</f>
        <v/>
      </c>
      <c r="IX80" s="129" t="str">
        <f>IF(JA80="","",IW$1)</f>
        <v/>
      </c>
      <c r="IY80" s="130" t="str">
        <f>IF(JA80="","",IW$2)</f>
        <v/>
      </c>
      <c r="IZ80" s="130" t="str">
        <f>IF(JA80="","",IW$3)</f>
        <v/>
      </c>
      <c r="JA80" s="132" t="str">
        <f>IF(JH80="","",IF(ISNUMBER(SEARCH(":",JH80)),MID(JH80,FIND(":",JH80)+2,FIND("(",JH80)-FIND(":",JH80)-3),LEFT(JH80,FIND("(",JH80)-2)))</f>
        <v/>
      </c>
      <c r="JB80" s="133" t="str">
        <f>IF(JH80="","",MID(JH80,FIND("(",JH80)+1,4))</f>
        <v/>
      </c>
      <c r="JC80" s="134" t="str">
        <f>IF(ISNUMBER(SEARCH("*female*",JH80)),"female",IF(ISNUMBER(SEARCH("*male*",JH80)),"male",""))</f>
        <v/>
      </c>
      <c r="JD80" s="135" t="str">
        <f>IF(JH80="","",IF(ISERROR(MID(JH80,FIND("male,",JH80)+6,(FIND(")",JH80)-(FIND("male,",JH80)+6))))=TRUE,"missing/error",MID(JH80,FIND("male,",JH80)+6,(FIND(")",JH80)-(FIND("male,",JH80)+6)))))</f>
        <v/>
      </c>
      <c r="JE80" s="136" t="str">
        <f>IF(JA80="","",(MID(JA80,(SEARCH("^^",SUBSTITUTE(JA80," ","^^",LEN(JA80)-LEN(SUBSTITUTE(JA80," ","")))))+1,99)&amp;"_"&amp;LEFT(JA80,FIND(" ",JA80)-1)&amp;"_"&amp;JB80))</f>
        <v/>
      </c>
      <c r="JF80" s="76"/>
      <c r="JG80" s="127"/>
      <c r="JH80" s="127"/>
      <c r="JI80" s="128" t="str">
        <f>IF(JM80="","",JI$3)</f>
        <v/>
      </c>
      <c r="JJ80" s="129" t="str">
        <f>IF(JM80="","",JI$1)</f>
        <v/>
      </c>
      <c r="JK80" s="130" t="str">
        <f>IF(JM80="","",JI$2)</f>
        <v/>
      </c>
      <c r="JL80" s="130" t="str">
        <f>IF(JM80="","",JI$3)</f>
        <v/>
      </c>
      <c r="JM80" s="132" t="str">
        <f>IF(JT80="","",IF(ISNUMBER(SEARCH(":",JT80)),MID(JT80,FIND(":",JT80)+2,FIND("(",JT80)-FIND(":",JT80)-3),LEFT(JT80,FIND("(",JT80)-2)))</f>
        <v/>
      </c>
      <c r="JN80" s="133" t="str">
        <f>IF(JT80="","",MID(JT80,FIND("(",JT80)+1,4))</f>
        <v/>
      </c>
      <c r="JO80" s="134" t="str">
        <f>IF(ISNUMBER(SEARCH("*female*",JT80)),"female",IF(ISNUMBER(SEARCH("*male*",JT80)),"male",""))</f>
        <v/>
      </c>
      <c r="JP80" s="135" t="str">
        <f>IF(JT80="","",IF(ISERROR(MID(JT80,FIND("male,",JT80)+6,(FIND(")",JT80)-(FIND("male,",JT80)+6))))=TRUE,"missing/error",MID(JT80,FIND("male,",JT80)+6,(FIND(")",JT80)-(FIND("male,",JT80)+6)))))</f>
        <v/>
      </c>
      <c r="JQ80" s="136" t="str">
        <f>IF(JM80="","",(MID(JM80,(SEARCH("^^",SUBSTITUTE(JM80," ","^^",LEN(JM80)-LEN(SUBSTITUTE(JM80," ","")))))+1,99)&amp;"_"&amp;LEFT(JM80,FIND(" ",JM80)-1)&amp;"_"&amp;JN80))</f>
        <v/>
      </c>
      <c r="JR80" s="76"/>
      <c r="JS80" s="127"/>
      <c r="JT80" s="127"/>
      <c r="JU80" s="128" t="str">
        <f>IF(JY80="","",JU$3)</f>
        <v/>
      </c>
      <c r="JV80" s="129" t="str">
        <f>IF(JY80="","",JU$1)</f>
        <v/>
      </c>
      <c r="JW80" s="130" t="str">
        <f>IF(JY80="","",JU$2)</f>
        <v/>
      </c>
      <c r="JX80" s="130" t="str">
        <f>IF(JY80="","",JU$3)</f>
        <v/>
      </c>
      <c r="JY80" s="132" t="str">
        <f>IF(KF80="","",IF(ISNUMBER(SEARCH(":",KF80)),MID(KF80,FIND(":",KF80)+2,FIND("(",KF80)-FIND(":",KF80)-3),LEFT(KF80,FIND("(",KF80)-2)))</f>
        <v/>
      </c>
      <c r="JZ80" s="133" t="str">
        <f>IF(KF80="","",MID(KF80,FIND("(",KF80)+1,4))</f>
        <v/>
      </c>
      <c r="KA80" s="134" t="str">
        <f>IF(ISNUMBER(SEARCH("*female*",KF80)),"female",IF(ISNUMBER(SEARCH("*male*",KF80)),"male",""))</f>
        <v/>
      </c>
      <c r="KB80" s="135" t="str">
        <f>IF(KF80="","",IF(ISERROR(MID(KF80,FIND("male,",KF80)+6,(FIND(")",KF80)-(FIND("male,",KF80)+6))))=TRUE,"missing/error",MID(KF80,FIND("male,",KF80)+6,(FIND(")",KF80)-(FIND("male,",KF80)+6)))))</f>
        <v/>
      </c>
      <c r="KC80" s="136" t="str">
        <f>IF(JY80="","",(MID(JY80,(SEARCH("^^",SUBSTITUTE(JY80," ","^^",LEN(JY80)-LEN(SUBSTITUTE(JY80," ","")))))+1,99)&amp;"_"&amp;LEFT(JY80,FIND(" ",JY80)-1)&amp;"_"&amp;JZ80))</f>
        <v/>
      </c>
      <c r="KD80" s="76"/>
      <c r="KE80" s="127"/>
      <c r="KF80" s="127"/>
    </row>
    <row r="81" spans="1:292" ht="13.5" customHeight="1">
      <c r="A81" s="84"/>
      <c r="B81" s="127" t="s">
        <v>660</v>
      </c>
      <c r="C81" s="76" t="s">
        <v>661</v>
      </c>
      <c r="D81" s="219" t="s">
        <v>717</v>
      </c>
      <c r="E81" s="128" t="str">
        <f>IF(I81="","",E$3)</f>
        <v/>
      </c>
      <c r="F81" s="129" t="str">
        <f>IF(I81="","",E$1)</f>
        <v/>
      </c>
      <c r="G81" s="130" t="str">
        <f>IF(I81="","",E$2)</f>
        <v/>
      </c>
      <c r="H81" s="130" t="str">
        <f>IF(I81="","",E$3)</f>
        <v/>
      </c>
      <c r="I81" s="132" t="str">
        <f>IF(P81="","",IF(ISNUMBER(SEARCH(":",P81)),MID(P81,FIND(":",P81)+2,FIND("(",P81)-FIND(":",P81)-3),LEFT(P81,FIND("(",P81)-2)))</f>
        <v/>
      </c>
      <c r="J81" s="133" t="str">
        <f>IF(P81="","",MID(P81,FIND("(",P81)+1,4))</f>
        <v/>
      </c>
      <c r="K81" s="134" t="str">
        <f>IF(ISNUMBER(SEARCH("*female*",P81)),"female",IF(ISNUMBER(SEARCH("*male*",P81)),"male",""))</f>
        <v/>
      </c>
      <c r="L81" s="135" t="str">
        <f>IF(P81="","",IF(ISERROR(MID(P81,FIND("male,",P81)+6,(FIND(")",P81)-(FIND("male,",P81)+6))))=TRUE,"missing/error",MID(P81,FIND("male,",P81)+6,(FIND(")",P81)-(FIND("male,",P81)+6)))))</f>
        <v/>
      </c>
      <c r="M81" s="136" t="str">
        <f>IF(I81="","",(MID(I81,(SEARCH("^^",SUBSTITUTE(I81," ","^^",LEN(I81)-LEN(SUBSTITUTE(I81," ","")))))+1,99)&amp;"_"&amp;LEFT(I81,FIND(" ",I81)-1)&amp;"_"&amp;J81))</f>
        <v/>
      </c>
      <c r="O81" s="127"/>
      <c r="P81" s="220"/>
      <c r="Q81" s="128" t="str">
        <f>IF(U81="","",Q$3)</f>
        <v/>
      </c>
      <c r="R81" s="129" t="str">
        <f>IF(U81="","",Q$1)</f>
        <v/>
      </c>
      <c r="S81" s="130" t="str">
        <f>IF(U81="","",Q$2)</f>
        <v/>
      </c>
      <c r="T81" s="130" t="str">
        <f>IF(U81="","",Q$3)</f>
        <v/>
      </c>
      <c r="U81" s="132" t="str">
        <f>IF(AB81="","",IF(ISNUMBER(SEARCH(":",AB81)),MID(AB81,FIND(":",AB81)+2,FIND("(",AB81)-FIND(":",AB81)-3),LEFT(AB81,FIND("(",AB81)-2)))</f>
        <v/>
      </c>
      <c r="V81" s="133" t="str">
        <f>IF(AB81="","",MID(AB81,FIND("(",AB81)+1,4))</f>
        <v/>
      </c>
      <c r="W81" s="134" t="str">
        <f>IF(ISNUMBER(SEARCH("*female*",AB81)),"female",IF(ISNUMBER(SEARCH("*male*",AB81)),"male",""))</f>
        <v/>
      </c>
      <c r="X81" s="135" t="s">
        <v>287</v>
      </c>
      <c r="Y81" s="136" t="str">
        <f>IF(U81="","",(MID(U81,(SEARCH("^^",SUBSTITUTE(U81," ","^^",LEN(U81)-LEN(SUBSTITUTE(U81," ","")))))+1,99)&amp;"_"&amp;LEFT(U81,FIND(" ",U81)-1)&amp;"_"&amp;V81))</f>
        <v/>
      </c>
      <c r="AA81" s="127"/>
      <c r="AB81" s="127"/>
      <c r="AC81" s="128" t="str">
        <f>IF(AG81="","",AC$3)</f>
        <v/>
      </c>
      <c r="AD81" s="129" t="str">
        <f>IF(AG81="","",AC$1)</f>
        <v/>
      </c>
      <c r="AE81" s="130" t="str">
        <f>IF(AG81="","",AC$2)</f>
        <v/>
      </c>
      <c r="AF81" s="130" t="str">
        <f>IF(AG81="","",AC$3)</f>
        <v/>
      </c>
      <c r="AG81" s="132" t="str">
        <f>IF(AN81="","",IF(ISNUMBER(SEARCH(":",AN81)),MID(AN81,FIND(":",AN81)+2,FIND("(",AN81)-FIND(":",AN81)-3),LEFT(AN81,FIND("(",AN81)-2)))</f>
        <v/>
      </c>
      <c r="AH81" s="133" t="str">
        <f>IF(AN81="","",MID(AN81,FIND("(",AN81)+1,4))</f>
        <v/>
      </c>
      <c r="AI81" s="134" t="str">
        <f>IF(ISNUMBER(SEARCH("*female*",AN81)),"female",IF(ISNUMBER(SEARCH("*male*",AN81)),"male",""))</f>
        <v/>
      </c>
      <c r="AJ81" s="135" t="str">
        <f>IF(AN81="","",IF(ISERROR(MID(AN81,FIND("male,",AN81)+6,(FIND(")",AN81)-(FIND("male,",AN81)+6))))=TRUE,"missing/error",MID(AN81,FIND("male,",AN81)+6,(FIND(")",AN81)-(FIND("male,",AN81)+6)))))</f>
        <v/>
      </c>
      <c r="AK81" s="136" t="str">
        <f>IF(AG81="","",(MID(AG81,(SEARCH("^^",SUBSTITUTE(AG81," ","^^",LEN(AG81)-LEN(SUBSTITUTE(AG81," ","")))))+1,99)&amp;"_"&amp;LEFT(AG81,FIND(" ",AG81)-1)&amp;"_"&amp;AH81))</f>
        <v/>
      </c>
      <c r="AM81" s="127"/>
      <c r="AN81" s="127"/>
      <c r="AO81" s="128" t="str">
        <f>IF(AS81="","",AO$3)</f>
        <v/>
      </c>
      <c r="AP81" s="129" t="str">
        <f>IF(AS81="","",AO$1)</f>
        <v/>
      </c>
      <c r="AQ81" s="130" t="str">
        <f>IF(AS81="","",AO$2)</f>
        <v/>
      </c>
      <c r="AR81" s="130" t="str">
        <f>IF(AS81="","",AO$3)</f>
        <v/>
      </c>
      <c r="AS81" s="132" t="str">
        <f>IF(AZ81="","",IF(ISNUMBER(SEARCH(":",AZ81)),MID(AZ81,FIND(":",AZ81)+2,FIND("(",AZ81)-FIND(":",AZ81)-3),LEFT(AZ81,FIND("(",AZ81)-2)))</f>
        <v/>
      </c>
      <c r="AT81" s="133" t="str">
        <f>IF(AZ81="","",MID(AZ81,FIND("(",AZ81)+1,4))</f>
        <v/>
      </c>
      <c r="AU81" s="134" t="str">
        <f>IF(ISNUMBER(SEARCH("*female*",AZ81)),"female",IF(ISNUMBER(SEARCH("*male*",AZ81)),"male",""))</f>
        <v/>
      </c>
      <c r="AV81" s="135" t="str">
        <f>IF(AZ81="","",IF(ISERROR(MID(AZ81,FIND("male,",AZ81)+6,(FIND(")",AZ81)-(FIND("male,",AZ81)+6))))=TRUE,"missing/error",MID(AZ81,FIND("male,",AZ81)+6,(FIND(")",AZ81)-(FIND("male,",AZ81)+6)))))</f>
        <v/>
      </c>
      <c r="AW81" s="136" t="str">
        <f>IF(AS81="","",(MID(AS81,(SEARCH("^^",SUBSTITUTE(AS81," ","^^",LEN(AS81)-LEN(SUBSTITUTE(AS81," ","")))))+1,99)&amp;"_"&amp;LEFT(AS81,FIND(" ",AS81)-1)&amp;"_"&amp;AT81))</f>
        <v/>
      </c>
      <c r="AX81" s="76"/>
      <c r="AY81" s="127"/>
      <c r="AZ81" s="127"/>
      <c r="BA81" s="128" t="str">
        <f>IF(BE81="","",BA$3)</f>
        <v/>
      </c>
      <c r="BB81" s="129" t="str">
        <f>IF(BE81="","",BA$1)</f>
        <v/>
      </c>
      <c r="BC81" s="130" t="str">
        <f>IF(BE81="","",BA$2)</f>
        <v/>
      </c>
      <c r="BD81" s="130" t="str">
        <f>IF(BE81="","",BA$3)</f>
        <v/>
      </c>
      <c r="BE81" s="132" t="str">
        <f>IF(BL81="","",IF(ISNUMBER(SEARCH(":",BL81)),MID(BL81,FIND(":",BL81)+2,FIND("(",BL81)-FIND(":",BL81)-3),LEFT(BL81,FIND("(",BL81)-2)))</f>
        <v/>
      </c>
      <c r="BF81" s="133" t="str">
        <f>IF(BL81="","",MID(BL81,FIND("(",BL81)+1,4))</f>
        <v/>
      </c>
      <c r="BG81" s="134" t="str">
        <f>IF(ISNUMBER(SEARCH("*female*",BL81)),"female",IF(ISNUMBER(SEARCH("*male*",BL81)),"male",""))</f>
        <v/>
      </c>
      <c r="BH81" s="135" t="str">
        <f>IF(BL81="","",IF(ISERROR(MID(BL81,FIND("male,",BL81)+6,(FIND(")",BL81)-(FIND("male,",BL81)+6))))=TRUE,"missing/error",MID(BL81,FIND("male,",BL81)+6,(FIND(")",BL81)-(FIND("male,",BL81)+6)))))</f>
        <v/>
      </c>
      <c r="BI81" s="136" t="str">
        <f>IF(BE81="","",(MID(BE81,(SEARCH("^^",SUBSTITUTE(BE81," ","^^",LEN(BE81)-LEN(SUBSTITUTE(BE81," ","")))))+1,99)&amp;"_"&amp;LEFT(BE81,FIND(" ",BE81)-1)&amp;"_"&amp;BF81))</f>
        <v/>
      </c>
      <c r="BJ81" s="76"/>
      <c r="BK81" s="127"/>
      <c r="BL81" s="127"/>
      <c r="BM81" s="128" t="str">
        <f>IF(BQ81="","",BM$3)</f>
        <v/>
      </c>
      <c r="BN81" s="129" t="str">
        <f>IF(BQ81="","",BM$1)</f>
        <v/>
      </c>
      <c r="BO81" s="130" t="str">
        <f>IF(BQ81="","",BM$2)</f>
        <v/>
      </c>
      <c r="BP81" s="130" t="str">
        <f>IF(BQ81="","",BM$3)</f>
        <v/>
      </c>
      <c r="BQ81" s="132" t="str">
        <f>IF(BX81="","",IF(ISNUMBER(SEARCH(":",BX81)),MID(BX81,FIND(":",BX81)+2,FIND("(",BX81)-FIND(":",BX81)-3),LEFT(BX81,FIND("(",BX81)-2)))</f>
        <v/>
      </c>
      <c r="BR81" s="133" t="str">
        <f>IF(BX81="","",MID(BX81,FIND("(",BX81)+1,4))</f>
        <v/>
      </c>
      <c r="BS81" s="134" t="str">
        <f>IF(ISNUMBER(SEARCH("*female*",BX81)),"female",IF(ISNUMBER(SEARCH("*male*",BX81)),"male",""))</f>
        <v/>
      </c>
      <c r="BT81" s="135" t="str">
        <f>IF(BX81="","",IF(ISERROR(MID(BX81,FIND("male,",BX81)+6,(FIND(")",BX81)-(FIND("male,",BX81)+6))))=TRUE,"missing/error",MID(BX81,FIND("male,",BX81)+6,(FIND(")",BX81)-(FIND("male,",BX81)+6)))))</f>
        <v/>
      </c>
      <c r="BU81" s="136" t="str">
        <f>IF(BQ81="","",(MID(BQ81,(SEARCH("^^",SUBSTITUTE(BQ81," ","^^",LEN(BQ81)-LEN(SUBSTITUTE(BQ81," ","")))))+1,99)&amp;"_"&amp;LEFT(BQ81,FIND(" ",BQ81)-1)&amp;"_"&amp;BR81))</f>
        <v/>
      </c>
      <c r="BV81" s="76"/>
      <c r="BW81" s="127"/>
      <c r="BX81" s="127"/>
      <c r="BY81" s="128" t="str">
        <f>IF(CC81="","",BY$3)</f>
        <v/>
      </c>
      <c r="BZ81" s="129" t="str">
        <f>IF(CC81="","",BY$1)</f>
        <v/>
      </c>
      <c r="CA81" s="130" t="str">
        <f>IF(CC81="","",BY$2)</f>
        <v/>
      </c>
      <c r="CB81" s="130" t="str">
        <f>IF(CC81="","",BY$3)</f>
        <v/>
      </c>
      <c r="CC81" s="132" t="str">
        <f>IF(CJ81="","",IF(ISNUMBER(SEARCH(":",CJ81)),MID(CJ81,FIND(":",CJ81)+2,FIND("(",CJ81)-FIND(":",CJ81)-3),LEFT(CJ81,FIND("(",CJ81)-2)))</f>
        <v/>
      </c>
      <c r="CD81" s="133" t="str">
        <f>IF(CJ81="","",MID(CJ81,FIND("(",CJ81)+1,4))</f>
        <v/>
      </c>
      <c r="CE81" s="134" t="str">
        <f>IF(ISNUMBER(SEARCH("*female*",CJ81)),"female",IF(ISNUMBER(SEARCH("*male*",CJ81)),"male",""))</f>
        <v/>
      </c>
      <c r="CF81" s="135" t="str">
        <f>IF(CJ81="","",IF(ISERROR(MID(CJ81,FIND("male,",CJ81)+6,(FIND(")",CJ81)-(FIND("male,",CJ81)+6))))=TRUE,"missing/error",MID(CJ81,FIND("male,",CJ81)+6,(FIND(")",CJ81)-(FIND("male,",CJ81)+6)))))</f>
        <v/>
      </c>
      <c r="CG81" s="136" t="str">
        <f>IF(CC81="","",(MID(CC81,(SEARCH("^^",SUBSTITUTE(CC81," ","^^",LEN(CC81)-LEN(SUBSTITUTE(CC81," ","")))))+1,99)&amp;"_"&amp;LEFT(CC81,FIND(" ",CC81)-1)&amp;"_"&amp;CD81))</f>
        <v/>
      </c>
      <c r="CH81" s="76"/>
      <c r="CI81" s="127"/>
      <c r="CJ81" s="127"/>
      <c r="CK81" s="128" t="str">
        <f>IF(CO81="","",CK$3)</f>
        <v/>
      </c>
      <c r="CL81" s="129" t="str">
        <f>IF(CO81="","",CK$1)</f>
        <v/>
      </c>
      <c r="CM81" s="130" t="str">
        <f>IF(CO81="","",CK$2)</f>
        <v/>
      </c>
      <c r="CN81" s="130" t="str">
        <f>IF(CO81="","",CK$3)</f>
        <v/>
      </c>
      <c r="CO81" s="132" t="str">
        <f>IF(CV81="","",IF(ISNUMBER(SEARCH(":",CV81)),MID(CV81,FIND(":",CV81)+2,FIND("(",CV81)-FIND(":",CV81)-3),LEFT(CV81,FIND("(",CV81)-2)))</f>
        <v/>
      </c>
      <c r="CP81" s="133" t="str">
        <f>IF(CV81="","",MID(CV81,FIND("(",CV81)+1,4))</f>
        <v/>
      </c>
      <c r="CQ81" s="134" t="str">
        <f>IF(ISNUMBER(SEARCH("*female*",CV81)),"female",IF(ISNUMBER(SEARCH("*male*",CV81)),"male",""))</f>
        <v/>
      </c>
      <c r="CR81" s="135" t="str">
        <f>IF(CV81="","",IF(ISERROR(MID(CV81,FIND("male,",CV81)+6,(FIND(")",CV81)-(FIND("male,",CV81)+6))))=TRUE,"missing/error",MID(CV81,FIND("male,",CV81)+6,(FIND(")",CV81)-(FIND("male,",CV81)+6)))))</f>
        <v/>
      </c>
      <c r="CS81" s="136" t="str">
        <f>IF(CO81="","",(MID(CO81,(SEARCH("^^",SUBSTITUTE(CO81," ","^^",LEN(CO81)-LEN(SUBSTITUTE(CO81," ","")))))+1,99)&amp;"_"&amp;LEFT(CO81,FIND(" ",CO81)-1)&amp;"_"&amp;CP81))</f>
        <v/>
      </c>
      <c r="CT81" s="76"/>
      <c r="CU81" s="127"/>
      <c r="CV81" s="127"/>
      <c r="CW81" s="128" t="str">
        <f>IF(DA81="","",CW$3)</f>
        <v/>
      </c>
      <c r="CX81" s="129" t="str">
        <f>IF(DA81="","",CW$1)</f>
        <v/>
      </c>
      <c r="CY81" s="130" t="str">
        <f>IF(DA81="","",CW$2)</f>
        <v/>
      </c>
      <c r="CZ81" s="130" t="str">
        <f>IF(DA81="","",CW$3)</f>
        <v/>
      </c>
      <c r="DA81" s="132" t="str">
        <f>IF(DH81="","",IF(ISNUMBER(SEARCH(":",DH81)),MID(DH81,FIND(":",DH81)+2,FIND("(",DH81)-FIND(":",DH81)-3),LEFT(DH81,FIND("(",DH81)-2)))</f>
        <v/>
      </c>
      <c r="DB81" s="133" t="str">
        <f>IF(DH81="","",MID(DH81,FIND("(",DH81)+1,4))</f>
        <v/>
      </c>
      <c r="DC81" s="134" t="str">
        <f>IF(ISNUMBER(SEARCH("*female*",DH81)),"female",IF(ISNUMBER(SEARCH("*male*",DH81)),"male",""))</f>
        <v/>
      </c>
      <c r="DD81" s="135" t="str">
        <f>IF(DH81="","",IF(ISERROR(MID(DH81,FIND("male,",DH81)+6,(FIND(")",DH81)-(FIND("male,",DH81)+6))))=TRUE,"missing/error",MID(DH81,FIND("male,",DH81)+6,(FIND(")",DH81)-(FIND("male,",DH81)+6)))))</f>
        <v/>
      </c>
      <c r="DE81" s="136" t="str">
        <f>IF(DA81="","",(MID(DA81,(SEARCH("^^",SUBSTITUTE(DA81," ","^^",LEN(DA81)-LEN(SUBSTITUTE(DA81," ","")))))+1,99)&amp;"_"&amp;LEFT(DA81,FIND(" ",DA81)-1)&amp;"_"&amp;DB81))</f>
        <v/>
      </c>
      <c r="DF81" s="76"/>
      <c r="DG81" s="127"/>
      <c r="DH81" s="127"/>
      <c r="DI81" s="128" t="str">
        <f>IF(DM81="","",DI$3)</f>
        <v/>
      </c>
      <c r="DJ81" s="129" t="str">
        <f>IF(DM81="","",DI$1)</f>
        <v/>
      </c>
      <c r="DK81" s="130" t="str">
        <f>IF(DM81="","",DI$2)</f>
        <v/>
      </c>
      <c r="DL81" s="130" t="str">
        <f>IF(DM81="","",DI$3)</f>
        <v/>
      </c>
      <c r="DM81" s="132" t="str">
        <f>IF(DT81="","",IF(ISNUMBER(SEARCH(":",DT81)),MID(DT81,FIND(":",DT81)+2,FIND("(",DT81)-FIND(":",DT81)-3),LEFT(DT81,FIND("(",DT81)-2)))</f>
        <v/>
      </c>
      <c r="DN81" s="133" t="str">
        <f>IF(DT81="","",MID(DT81,FIND("(",DT81)+1,4))</f>
        <v/>
      </c>
      <c r="DO81" s="134" t="str">
        <f>IF(ISNUMBER(SEARCH("*female*",DT81)),"female",IF(ISNUMBER(SEARCH("*male*",DT81)),"male",""))</f>
        <v/>
      </c>
      <c r="DP81" s="135" t="str">
        <f>IF(DT81="","",IF(ISERROR(MID(DT81,FIND("male,",DT81)+6,(FIND(")",DT81)-(FIND("male,",DT81)+6))))=TRUE,"missing/error",MID(DT81,FIND("male,",DT81)+6,(FIND(")",DT81)-(FIND("male,",DT81)+6)))))</f>
        <v/>
      </c>
      <c r="DQ81" s="136" t="str">
        <f>IF(DM81="","",(MID(DM81,(SEARCH("^^",SUBSTITUTE(DM81," ","^^",LEN(DM81)-LEN(SUBSTITUTE(DM81," ","")))))+1,99)&amp;"_"&amp;LEFT(DM81,FIND(" ",DM81)-1)&amp;"_"&amp;DN81))</f>
        <v/>
      </c>
      <c r="DR81" s="76"/>
      <c r="DS81" s="127"/>
      <c r="DT81" s="127"/>
      <c r="DU81" s="128" t="str">
        <f>IF(DY81="","",DU$3)</f>
        <v/>
      </c>
      <c r="DV81" s="129" t="str">
        <f>IF(DY81="","",DU$1)</f>
        <v/>
      </c>
      <c r="DW81" s="130" t="str">
        <f>IF(DY81="","",DU$2)</f>
        <v/>
      </c>
      <c r="DX81" s="130" t="str">
        <f>IF(DY81="","",DU$3)</f>
        <v/>
      </c>
      <c r="DY81" s="132" t="str">
        <f>IF(EF81="","",IF(ISNUMBER(SEARCH(":",EF81)),MID(EF81,FIND(":",EF81)+2,FIND("(",EF81)-FIND(":",EF81)-3),LEFT(EF81,FIND("(",EF81)-2)))</f>
        <v/>
      </c>
      <c r="DZ81" s="133" t="str">
        <f>IF(EF81="","",MID(EF81,FIND("(",EF81)+1,4))</f>
        <v/>
      </c>
      <c r="EA81" s="134" t="str">
        <f>IF(ISNUMBER(SEARCH("*female*",EF81)),"female",IF(ISNUMBER(SEARCH("*male*",EF81)),"male",""))</f>
        <v/>
      </c>
      <c r="EB81" s="135" t="str">
        <f>IF(EF81="","",IF(ISERROR(MID(EF81,FIND("male,",EF81)+6,(FIND(")",EF81)-(FIND("male,",EF81)+6))))=TRUE,"missing/error",MID(EF81,FIND("male,",EF81)+6,(FIND(")",EF81)-(FIND("male,",EF81)+6)))))</f>
        <v/>
      </c>
      <c r="EC81" s="136" t="str">
        <f>IF(DY81="","",(MID(DY81,(SEARCH("^^",SUBSTITUTE(DY81," ","^^",LEN(DY81)-LEN(SUBSTITUTE(DY81," ","")))))+1,99)&amp;"_"&amp;LEFT(DY81,FIND(" ",DY81)-1)&amp;"_"&amp;DZ81))</f>
        <v/>
      </c>
      <c r="ED81" s="76"/>
      <c r="EE81" s="127"/>
      <c r="EF81" s="127"/>
      <c r="EG81" s="128" t="str">
        <f>IF(EK81="","",EG$3)</f>
        <v/>
      </c>
      <c r="EH81" s="129" t="str">
        <f>IF(EK81="","",EG$1)</f>
        <v/>
      </c>
      <c r="EI81" s="130" t="str">
        <f>IF(EK81="","",EG$2)</f>
        <v/>
      </c>
      <c r="EJ81" s="130" t="str">
        <f>IF(EK81="","",EG$3)</f>
        <v/>
      </c>
      <c r="EK81" s="132" t="str">
        <f>IF(ER81="","",IF(ISNUMBER(SEARCH(":",ER81)),MID(ER81,FIND(":",ER81)+2,FIND("(",ER81)-FIND(":",ER81)-3),LEFT(ER81,FIND("(",ER81)-2)))</f>
        <v/>
      </c>
      <c r="EL81" s="133" t="str">
        <f>IF(ER81="","",MID(ER81,FIND("(",ER81)+1,4))</f>
        <v/>
      </c>
      <c r="EM81" s="134" t="str">
        <f>IF(ISNUMBER(SEARCH("*female*",ER81)),"female",IF(ISNUMBER(SEARCH("*male*",ER81)),"male",""))</f>
        <v/>
      </c>
      <c r="EN81" s="135" t="str">
        <f>IF(ER81="","",IF(ISERROR(MID(ER81,FIND("male,",ER81)+6,(FIND(")",ER81)-(FIND("male,",ER81)+6))))=TRUE,"missing/error",MID(ER81,FIND("male,",ER81)+6,(FIND(")",ER81)-(FIND("male,",ER81)+6)))))</f>
        <v/>
      </c>
      <c r="EO81" s="136" t="str">
        <f>IF(EK81="","",(MID(EK81,(SEARCH("^^",SUBSTITUTE(EK81," ","^^",LEN(EK81)-LEN(SUBSTITUTE(EK81," ","")))))+1,99)&amp;"_"&amp;LEFT(EK81,FIND(" ",EK81)-1)&amp;"_"&amp;EL81))</f>
        <v/>
      </c>
      <c r="EP81" s="76"/>
      <c r="EQ81" s="127"/>
      <c r="ER81" s="127"/>
      <c r="ES81" s="128" t="str">
        <f>IF(EW81="","",ES$3)</f>
        <v/>
      </c>
      <c r="ET81" s="129" t="str">
        <f>IF(EW81="","",ES$1)</f>
        <v/>
      </c>
      <c r="EU81" s="130" t="str">
        <f>IF(EW81="","",ES$2)</f>
        <v/>
      </c>
      <c r="EV81" s="130" t="str">
        <f>IF(EW81="","",ES$3)</f>
        <v/>
      </c>
      <c r="EW81" s="132" t="str">
        <f>IF(FD81="","",IF(ISNUMBER(SEARCH(":",FD81)),MID(FD81,FIND(":",FD81)+2,FIND("(",FD81)-FIND(":",FD81)-3),LEFT(FD81,FIND("(",FD81)-2)))</f>
        <v/>
      </c>
      <c r="EX81" s="133" t="str">
        <f>IF(FD81="","",MID(FD81,FIND("(",FD81)+1,4))</f>
        <v/>
      </c>
      <c r="EY81" s="134" t="str">
        <f>IF(ISNUMBER(SEARCH("*female*",FD81)),"female",IF(ISNUMBER(SEARCH("*male*",FD81)),"male",""))</f>
        <v/>
      </c>
      <c r="EZ81" s="135" t="str">
        <f>IF(FD81="","",IF(ISERROR(MID(FD81,FIND("male,",FD81)+6,(FIND(")",FD81)-(FIND("male,",FD81)+6))))=TRUE,"missing/error",MID(FD81,FIND("male,",FD81)+6,(FIND(")",FD81)-(FIND("male,",FD81)+6)))))</f>
        <v/>
      </c>
      <c r="FA81" s="136" t="str">
        <f>IF(EW81="","",(MID(EW81,(SEARCH("^^",SUBSTITUTE(EW81," ","^^",LEN(EW81)-LEN(SUBSTITUTE(EW81," ","")))))+1,99)&amp;"_"&amp;LEFT(EW81,FIND(" ",EW81)-1)&amp;"_"&amp;EX81))</f>
        <v/>
      </c>
      <c r="FB81" s="76"/>
      <c r="FC81" s="127"/>
      <c r="FD81" s="127"/>
      <c r="FE81" s="128" t="str">
        <f>IF(FI81="","",FE$3)</f>
        <v/>
      </c>
      <c r="FF81" s="129" t="str">
        <f>IF(FI81="","",FE$1)</f>
        <v/>
      </c>
      <c r="FG81" s="130" t="str">
        <f>IF(FI81="","",FE$2)</f>
        <v/>
      </c>
      <c r="FH81" s="130" t="str">
        <f>IF(FI81="","",FE$3)</f>
        <v/>
      </c>
      <c r="FI81" s="132" t="str">
        <f>IF(FP81="","",IF(ISNUMBER(SEARCH(":",FP81)),MID(FP81,FIND(":",FP81)+2,FIND("(",FP81)-FIND(":",FP81)-3),LEFT(FP81,FIND("(",FP81)-2)))</f>
        <v/>
      </c>
      <c r="FJ81" s="133" t="str">
        <f>IF(FP81="","",MID(FP81,FIND("(",FP81)+1,4))</f>
        <v/>
      </c>
      <c r="FK81" s="134" t="str">
        <f>IF(ISNUMBER(SEARCH("*female*",FP81)),"female",IF(ISNUMBER(SEARCH("*male*",FP81)),"male",""))</f>
        <v/>
      </c>
      <c r="FL81" s="135" t="str">
        <f>IF(FP81="","",IF(ISERROR(MID(FP81,FIND("male,",FP81)+6,(FIND(")",FP81)-(FIND("male,",FP81)+6))))=TRUE,"missing/error",MID(FP81,FIND("male,",FP81)+6,(FIND(")",FP81)-(FIND("male,",FP81)+6)))))</f>
        <v/>
      </c>
      <c r="FM81" s="136" t="str">
        <f>IF(FI81="","",(MID(FI81,(SEARCH("^^",SUBSTITUTE(FI81," ","^^",LEN(FI81)-LEN(SUBSTITUTE(FI81," ","")))))+1,99)&amp;"_"&amp;LEFT(FI81,FIND(" ",FI81)-1)&amp;"_"&amp;FJ81))</f>
        <v/>
      </c>
      <c r="FN81" s="76"/>
      <c r="FO81" s="127"/>
      <c r="FP81" s="127"/>
      <c r="FQ81" s="128" t="str">
        <f>IF(FU81="","",#REF!)</f>
        <v/>
      </c>
      <c r="FR81" s="129" t="str">
        <f>IF(FU81="","",FQ$1)</f>
        <v/>
      </c>
      <c r="FS81" s="130" t="str">
        <f>IF(FU81="","",FQ$2)</f>
        <v/>
      </c>
      <c r="FT81" s="130" t="str">
        <f>IF(FU81="","",FQ$3)</f>
        <v/>
      </c>
      <c r="FU81" s="132" t="str">
        <f>IF(GB81="","",IF(ISNUMBER(SEARCH(":",GB81)),MID(GB81,FIND(":",GB81)+2,FIND("(",GB81)-FIND(":",GB81)-3),LEFT(GB81,FIND("(",GB81)-2)))</f>
        <v/>
      </c>
      <c r="FV81" s="133" t="str">
        <f>IF(GB81="","",MID(GB81,FIND("(",GB81)+1,4))</f>
        <v/>
      </c>
      <c r="FW81" s="134" t="str">
        <f>IF(ISNUMBER(SEARCH("*female*",GB81)),"female",IF(ISNUMBER(SEARCH("*male*",GB81)),"male",""))</f>
        <v/>
      </c>
      <c r="FX81" s="135" t="str">
        <f>IF(GB81="","",IF(ISERROR(MID(GB81,FIND("male,",GB81)+6,(FIND(")",GB81)-(FIND("male,",GB81)+6))))=TRUE,"missing/error",MID(GB81,FIND("male,",GB81)+6,(FIND(")",GB81)-(FIND("male,",GB81)+6)))))</f>
        <v/>
      </c>
      <c r="FY81" s="136" t="str">
        <f>IF(FU81="","",(MID(FU81,(SEARCH("^^",SUBSTITUTE(FU81," ","^^",LEN(FU81)-LEN(SUBSTITUTE(FU81," ","")))))+1,99)&amp;"_"&amp;LEFT(FU81,FIND(" ",FU81)-1)&amp;"_"&amp;FV81))</f>
        <v/>
      </c>
      <c r="FZ81" s="76"/>
      <c r="GA81" s="127"/>
      <c r="GB81" s="127"/>
      <c r="GC81" s="128" t="str">
        <f>IF(GG81="","",GC$3)</f>
        <v/>
      </c>
      <c r="GD81" s="129" t="str">
        <f>IF(GG81="","",GC$1)</f>
        <v/>
      </c>
      <c r="GE81" s="130" t="str">
        <f>IF(GG81="","",GC$2)</f>
        <v/>
      </c>
      <c r="GF81" s="130" t="str">
        <f>IF(GG81="","",GC$3)</f>
        <v/>
      </c>
      <c r="GG81" s="132" t="str">
        <f>IF(GN81="","",IF(ISNUMBER(SEARCH(":",GN81)),MID(GN81,FIND(":",GN81)+2,FIND("(",GN81)-FIND(":",GN81)-3),LEFT(GN81,FIND("(",GN81)-2)))</f>
        <v/>
      </c>
      <c r="GH81" s="133" t="str">
        <f>IF(GN81="","",MID(GN81,FIND("(",GN81)+1,4))</f>
        <v/>
      </c>
      <c r="GI81" s="134" t="str">
        <f>IF(ISNUMBER(SEARCH("*female*",GN81)),"female",IF(ISNUMBER(SEARCH("*male*",GN81)),"male",""))</f>
        <v/>
      </c>
      <c r="GJ81" s="135" t="str">
        <f>IF(GN81="","",IF(ISERROR(MID(GN81,FIND("male,",GN81)+6,(FIND(")",GN81)-(FIND("male,",GN81)+6))))=TRUE,"missing/error",MID(GN81,FIND("male,",GN81)+6,(FIND(")",GN81)-(FIND("male,",GN81)+6)))))</f>
        <v/>
      </c>
      <c r="GK81" s="136" t="str">
        <f>IF(GG81="","",(MID(GG81,(SEARCH("^^",SUBSTITUTE(GG81," ","^^",LEN(GG81)-LEN(SUBSTITUTE(GG81," ","")))))+1,99)&amp;"_"&amp;LEFT(GG81,FIND(" ",GG81)-1)&amp;"_"&amp;GH81))</f>
        <v/>
      </c>
      <c r="GL81" s="76"/>
      <c r="GM81" s="127"/>
      <c r="GN81" s="127" t="s">
        <v>287</v>
      </c>
      <c r="GO81" s="128" t="str">
        <f>IF(GS81="","",GO$3)</f>
        <v/>
      </c>
      <c r="GP81" s="129" t="str">
        <f>IF(GS81="","",GO$1)</f>
        <v/>
      </c>
      <c r="GQ81" s="130" t="str">
        <f>IF(GS81="","",GO$2)</f>
        <v/>
      </c>
      <c r="GR81" s="130" t="str">
        <f>IF(GS81="","",GO$3)</f>
        <v/>
      </c>
      <c r="GS81" s="132" t="str">
        <f>IF(GZ81="","",IF(ISNUMBER(SEARCH(":",GZ81)),MID(GZ81,FIND(":",GZ81)+2,FIND("(",GZ81)-FIND(":",GZ81)-3),LEFT(GZ81,FIND("(",GZ81)-2)))</f>
        <v/>
      </c>
      <c r="GT81" s="133" t="str">
        <f>IF(GZ81="","",MID(GZ81,FIND("(",GZ81)+1,4))</f>
        <v/>
      </c>
      <c r="GU81" s="134" t="str">
        <f>IF(ISNUMBER(SEARCH("*female*",GZ81)),"female",IF(ISNUMBER(SEARCH("*male*",GZ81)),"male",""))</f>
        <v/>
      </c>
      <c r="GV81" s="135" t="str">
        <f>IF(GZ81="","",IF(ISERROR(MID(GZ81,FIND("male,",GZ81)+6,(FIND(")",GZ81)-(FIND("male,",GZ81)+6))))=TRUE,"missing/error",MID(GZ81,FIND("male,",GZ81)+6,(FIND(")",GZ81)-(FIND("male,",GZ81)+6)))))</f>
        <v/>
      </c>
      <c r="GW81" s="136" t="str">
        <f>IF(GS81="","",(MID(GS81,(SEARCH("^^",SUBSTITUTE(GS81," ","^^",LEN(GS81)-LEN(SUBSTITUTE(GS81," ","")))))+1,99)&amp;"_"&amp;LEFT(GS81,FIND(" ",GS81)-1)&amp;"_"&amp;GT81))</f>
        <v/>
      </c>
      <c r="GX81" s="76"/>
      <c r="GY81" s="127"/>
      <c r="GZ81" s="127"/>
      <c r="HA81" s="128" t="str">
        <f>IF(HE81="","",HA$3)</f>
        <v/>
      </c>
      <c r="HB81" s="129" t="str">
        <f>IF(HE81="","",HA$1)</f>
        <v/>
      </c>
      <c r="HC81" s="130" t="str">
        <f>IF(HE81="","",HA$2)</f>
        <v/>
      </c>
      <c r="HD81" s="130" t="str">
        <f>IF(HE81="","",HA$3)</f>
        <v/>
      </c>
      <c r="HE81" s="132" t="str">
        <f>IF(HL81="","",IF(ISNUMBER(SEARCH(":",HL81)),MID(HL81,FIND(":",HL81)+2,FIND("(",HL81)-FIND(":",HL81)-3),LEFT(HL81,FIND("(",HL81)-2)))</f>
        <v/>
      </c>
      <c r="HF81" s="133" t="str">
        <f>IF(HL81="","",MID(HL81,FIND("(",HL81)+1,4))</f>
        <v/>
      </c>
      <c r="HG81" s="134" t="str">
        <f>IF(ISNUMBER(SEARCH("*female*",HL81)),"female",IF(ISNUMBER(SEARCH("*male*",HL81)),"male",""))</f>
        <v/>
      </c>
      <c r="HH81" s="135" t="str">
        <f>IF(HL81="","",IF(ISERROR(MID(HL81,FIND("male,",HL81)+6,(FIND(")",HL81)-(FIND("male,",HL81)+6))))=TRUE,"missing/error",MID(HL81,FIND("male,",HL81)+6,(FIND(")",HL81)-(FIND("male,",HL81)+6)))))</f>
        <v/>
      </c>
      <c r="HI81" s="136" t="str">
        <f>IF(HE81="","",(MID(HE81,(SEARCH("^^",SUBSTITUTE(HE81," ","^^",LEN(HE81)-LEN(SUBSTITUTE(HE81," ","")))))+1,99)&amp;"_"&amp;LEFT(HE81,FIND(" ",HE81)-1)&amp;"_"&amp;HF81))</f>
        <v/>
      </c>
      <c r="HJ81" s="76"/>
      <c r="HK81" s="127"/>
      <c r="HL81" s="127" t="s">
        <v>287</v>
      </c>
      <c r="HM81" s="128" t="str">
        <f>IF(HQ81="","",HM$3)</f>
        <v/>
      </c>
      <c r="HN81" s="129" t="str">
        <f>IF(HQ81="","",HM$1)</f>
        <v/>
      </c>
      <c r="HO81" s="130" t="str">
        <f>IF(HQ81="","",HM$2)</f>
        <v/>
      </c>
      <c r="HP81" s="130" t="str">
        <f>IF(HQ81="","",HM$3)</f>
        <v/>
      </c>
      <c r="HQ81" s="132" t="str">
        <f>IF(HX81="","",IF(ISNUMBER(SEARCH(":",HX81)),MID(HX81,FIND(":",HX81)+2,FIND("(",HX81)-FIND(":",HX81)-3),LEFT(HX81,FIND("(",HX81)-2)))</f>
        <v/>
      </c>
      <c r="HR81" s="133" t="str">
        <f>IF(HX81="","",MID(HX81,FIND("(",HX81)+1,4))</f>
        <v/>
      </c>
      <c r="HS81" s="134" t="str">
        <f>IF(ISNUMBER(SEARCH("*female*",HX81)),"female",IF(ISNUMBER(SEARCH("*male*",HX81)),"male",""))</f>
        <v/>
      </c>
      <c r="HT81" s="135" t="str">
        <f>IF(HX81="","",IF(ISERROR(MID(HX81,FIND("male,",HX81)+6,(FIND(")",HX81)-(FIND("male,",HX81)+6))))=TRUE,"missing/error",MID(HX81,FIND("male,",HX81)+6,(FIND(")",HX81)-(FIND("male,",HX81)+6)))))</f>
        <v/>
      </c>
      <c r="HU81" s="136" t="str">
        <f>IF(HQ81="","",(MID(HQ81,(SEARCH("^^",SUBSTITUTE(HQ81," ","^^",LEN(HQ81)-LEN(SUBSTITUTE(HQ81," ","")))))+1,99)&amp;"_"&amp;LEFT(HQ81,FIND(" ",HQ81)-1)&amp;"_"&amp;HR81))</f>
        <v/>
      </c>
      <c r="HV81" s="76"/>
      <c r="HW81" s="127"/>
      <c r="HX81" s="127"/>
      <c r="HY81" s="128" t="str">
        <f>IF(IC81="","",HY$3)</f>
        <v/>
      </c>
      <c r="HZ81" s="129" t="str">
        <f>IF(IC81="","",HY$1)</f>
        <v/>
      </c>
      <c r="IA81" s="130" t="str">
        <f>IF(IC81="","",HY$2)</f>
        <v/>
      </c>
      <c r="IB81" s="130" t="str">
        <f>IF(IC81="","",HY$3)</f>
        <v/>
      </c>
      <c r="IC81" s="132" t="str">
        <f>IF(IJ81="","",IF(ISNUMBER(SEARCH(":",IJ81)),MID(IJ81,FIND(":",IJ81)+2,FIND("(",IJ81)-FIND(":",IJ81)-3),LEFT(IJ81,FIND("(",IJ81)-2)))</f>
        <v/>
      </c>
      <c r="ID81" s="133" t="str">
        <f>IF(IJ81="","",MID(IJ81,FIND("(",IJ81)+1,4))</f>
        <v/>
      </c>
      <c r="IE81" s="134" t="str">
        <f>IF(ISNUMBER(SEARCH("*female*",IJ81)),"female",IF(ISNUMBER(SEARCH("*male*",IJ81)),"male",""))</f>
        <v/>
      </c>
      <c r="IF81" s="135" t="str">
        <f>IF(IJ81="","",IF(ISERROR(MID(IJ81,FIND("male,",IJ81)+6,(FIND(")",IJ81)-(FIND("male,",IJ81)+6))))=TRUE,"missing/error",MID(IJ81,FIND("male,",IJ81)+6,(FIND(")",IJ81)-(FIND("male,",IJ81)+6)))))</f>
        <v/>
      </c>
      <c r="IG81" s="136" t="str">
        <f>IF(IC81="","",(MID(IC81,(SEARCH("^^",SUBSTITUTE(IC81," ","^^",LEN(IC81)-LEN(SUBSTITUTE(IC81," ","")))))+1,99)&amp;"_"&amp;LEFT(IC81,FIND(" ",IC81)-1)&amp;"_"&amp;ID81))</f>
        <v/>
      </c>
      <c r="IH81" s="76"/>
      <c r="II81" s="127"/>
      <c r="IJ81" s="127"/>
      <c r="IK81" s="128" t="str">
        <f>IF(IO81="","",IK$3)</f>
        <v/>
      </c>
      <c r="IL81" s="129" t="str">
        <f>IF(IO81="","",IK$1)</f>
        <v/>
      </c>
      <c r="IM81" s="130" t="str">
        <f>IF(IO81="","",IK$2)</f>
        <v/>
      </c>
      <c r="IN81" s="130" t="str">
        <f>IF(IO81="","",IK$3)</f>
        <v/>
      </c>
      <c r="IO81" s="132" t="str">
        <f>IF(IV81="","",IF(ISNUMBER(SEARCH(":",IV81)),MID(IV81,FIND(":",IV81)+2,FIND("(",IV81)-FIND(":",IV81)-3),LEFT(IV81,FIND("(",IV81)-2)))</f>
        <v/>
      </c>
      <c r="IP81" s="133" t="str">
        <f>IF(IV81="","",MID(IV81,FIND("(",IV81)+1,4))</f>
        <v/>
      </c>
      <c r="IQ81" s="134" t="str">
        <f>IF(ISNUMBER(SEARCH("*female*",IV81)),"female",IF(ISNUMBER(SEARCH("*male*",IV81)),"male",""))</f>
        <v/>
      </c>
      <c r="IR81" s="135" t="str">
        <f>IF(IV81="","",IF(ISERROR(MID(IV81,FIND("male,",IV81)+6,(FIND(")",IV81)-(FIND("male,",IV81)+6))))=TRUE,"missing/error",MID(IV81,FIND("male,",IV81)+6,(FIND(")",IV81)-(FIND("male,",IV81)+6)))))</f>
        <v/>
      </c>
      <c r="IS81" s="136" t="str">
        <f>IF(IO81="","",(MID(IO81,(SEARCH("^^",SUBSTITUTE(IO81," ","^^",LEN(IO81)-LEN(SUBSTITUTE(IO81," ","")))))+1,99)&amp;"_"&amp;LEFT(IO81,FIND(" ",IO81)-1)&amp;"_"&amp;IP81))</f>
        <v/>
      </c>
      <c r="IT81" s="76"/>
      <c r="IU81" s="127"/>
      <c r="IV81" s="127"/>
      <c r="IW81" s="128" t="str">
        <f>IF(JA81="","",IW$3)</f>
        <v/>
      </c>
      <c r="IX81" s="129" t="str">
        <f>IF(JA81="","",IW$1)</f>
        <v/>
      </c>
      <c r="IY81" s="130" t="str">
        <f>IF(JA81="","",IW$2)</f>
        <v/>
      </c>
      <c r="IZ81" s="130" t="str">
        <f>IF(JA81="","",IW$3)</f>
        <v/>
      </c>
      <c r="JA81" s="132" t="str">
        <f>IF(JH81="","",IF(ISNUMBER(SEARCH(":",JH81)),MID(JH81,FIND(":",JH81)+2,FIND("(",JH81)-FIND(":",JH81)-3),LEFT(JH81,FIND("(",JH81)-2)))</f>
        <v/>
      </c>
      <c r="JB81" s="133" t="str">
        <f>IF(JH81="","",MID(JH81,FIND("(",JH81)+1,4))</f>
        <v/>
      </c>
      <c r="JC81" s="134" t="str">
        <f>IF(ISNUMBER(SEARCH("*female*",JH81)),"female",IF(ISNUMBER(SEARCH("*male*",JH81)),"male",""))</f>
        <v/>
      </c>
      <c r="JD81" s="135" t="str">
        <f>IF(JH81="","",IF(ISERROR(MID(JH81,FIND("male,",JH81)+6,(FIND(")",JH81)-(FIND("male,",JH81)+6))))=TRUE,"missing/error",MID(JH81,FIND("male,",JH81)+6,(FIND(")",JH81)-(FIND("male,",JH81)+6)))))</f>
        <v/>
      </c>
      <c r="JE81" s="136" t="str">
        <f>IF(JA81="","",(MID(JA81,(SEARCH("^^",SUBSTITUTE(JA81," ","^^",LEN(JA81)-LEN(SUBSTITUTE(JA81," ","")))))+1,99)&amp;"_"&amp;LEFT(JA81,FIND(" ",JA81)-1)&amp;"_"&amp;JB81))</f>
        <v/>
      </c>
      <c r="JF81" s="76"/>
      <c r="JG81" s="127"/>
      <c r="JH81" s="127"/>
      <c r="JI81" s="128" t="str">
        <f>IF(JM81="","",JI$3)</f>
        <v/>
      </c>
      <c r="JJ81" s="129" t="str">
        <f>IF(JM81="","",JI$1)</f>
        <v/>
      </c>
      <c r="JK81" s="130" t="str">
        <f>IF(JM81="","",JI$2)</f>
        <v/>
      </c>
      <c r="JL81" s="130" t="str">
        <f>IF(JM81="","",JI$3)</f>
        <v/>
      </c>
      <c r="JM81" s="132" t="str">
        <f>IF(JT81="","",IF(ISNUMBER(SEARCH(":",JT81)),MID(JT81,FIND(":",JT81)+2,FIND("(",JT81)-FIND(":",JT81)-3),LEFT(JT81,FIND("(",JT81)-2)))</f>
        <v/>
      </c>
      <c r="JN81" s="133" t="str">
        <f>IF(JT81="","",MID(JT81,FIND("(",JT81)+1,4))</f>
        <v/>
      </c>
      <c r="JO81" s="134" t="str">
        <f>IF(ISNUMBER(SEARCH("*female*",JT81)),"female",IF(ISNUMBER(SEARCH("*male*",JT81)),"male",""))</f>
        <v/>
      </c>
      <c r="JP81" s="135" t="str">
        <f>IF(JT81="","",IF(ISERROR(MID(JT81,FIND("male,",JT81)+6,(FIND(")",JT81)-(FIND("male,",JT81)+6))))=TRUE,"missing/error",MID(JT81,FIND("male,",JT81)+6,(FIND(")",JT81)-(FIND("male,",JT81)+6)))))</f>
        <v/>
      </c>
      <c r="JQ81" s="136" t="str">
        <f>IF(JM81="","",(MID(JM81,(SEARCH("^^",SUBSTITUTE(JM81," ","^^",LEN(JM81)-LEN(SUBSTITUTE(JM81," ","")))))+1,99)&amp;"_"&amp;LEFT(JM81,FIND(" ",JM81)-1)&amp;"_"&amp;JN81))</f>
        <v/>
      </c>
      <c r="JR81" s="76"/>
      <c r="JS81" s="127"/>
      <c r="JT81" s="127"/>
      <c r="JU81" s="128" t="str">
        <f>IF(JY81="","",JU$3)</f>
        <v/>
      </c>
      <c r="JV81" s="129" t="str">
        <f>IF(JY81="","",JU$1)</f>
        <v/>
      </c>
      <c r="JW81" s="130" t="str">
        <f>IF(JY81="","",JU$2)</f>
        <v/>
      </c>
      <c r="JX81" s="130" t="str">
        <f>IF(JY81="","",JU$3)</f>
        <v/>
      </c>
      <c r="JY81" s="132" t="str">
        <f>IF(KF81="","",IF(ISNUMBER(SEARCH(":",KF81)),MID(KF81,FIND(":",KF81)+2,FIND("(",KF81)-FIND(":",KF81)-3),LEFT(KF81,FIND("(",KF81)-2)))</f>
        <v/>
      </c>
      <c r="JZ81" s="133" t="str">
        <f>IF(KF81="","",MID(KF81,FIND("(",KF81)+1,4))</f>
        <v/>
      </c>
      <c r="KA81" s="134" t="str">
        <f>IF(ISNUMBER(SEARCH("*female*",KF81)),"female",IF(ISNUMBER(SEARCH("*male*",KF81)),"male",""))</f>
        <v/>
      </c>
      <c r="KB81" s="135" t="str">
        <f>IF(KF81="","",IF(ISERROR(MID(KF81,FIND("male,",KF81)+6,(FIND(")",KF81)-(FIND("male,",KF81)+6))))=TRUE,"missing/error",MID(KF81,FIND("male,",KF81)+6,(FIND(")",KF81)-(FIND("male,",KF81)+6)))))</f>
        <v/>
      </c>
      <c r="KC81" s="136" t="str">
        <f>IF(JY81="","",(MID(JY81,(SEARCH("^^",SUBSTITUTE(JY81," ","^^",LEN(JY81)-LEN(SUBSTITUTE(JY81," ","")))))+1,99)&amp;"_"&amp;LEFT(JY81,FIND(" ",JY81)-1)&amp;"_"&amp;JZ81))</f>
        <v/>
      </c>
      <c r="KD81" s="76"/>
      <c r="KE81" s="127"/>
      <c r="KF81" s="127"/>
    </row>
    <row r="82" spans="1:292" ht="13.5" customHeight="1">
      <c r="A82" s="84"/>
      <c r="B82" s="127" t="s">
        <v>682</v>
      </c>
      <c r="C82" s="76" t="s">
        <v>683</v>
      </c>
      <c r="D82" s="219" t="s">
        <v>730</v>
      </c>
      <c r="E82" s="128">
        <f>IF(I82="","",E$3)</f>
        <v>41814</v>
      </c>
      <c r="F82" s="129" t="str">
        <f>IF(I82="","",E$1)</f>
        <v>Katainen I</v>
      </c>
      <c r="G82" s="130">
        <f>IF(I82="","",E$2)</f>
        <v>40716</v>
      </c>
      <c r="H82" s="130">
        <v>41733</v>
      </c>
      <c r="I82" s="132" t="str">
        <f>IF(P82="","",IF(ISNUMBER(SEARCH(":",P82)),MID(P82,FIND(":",P82)+2,FIND("(",P82)-FIND(":",P82)-3),LEFT(P82,FIND("(",P82)-2)))</f>
        <v>Merja Kyllönen</v>
      </c>
      <c r="J82" s="133" t="str">
        <f>IF(P82="","",MID(P82,FIND("(",P82)+1,4))</f>
        <v>1977</v>
      </c>
      <c r="K82" s="134" t="str">
        <f>IF(ISNUMBER(SEARCH("*female*",P82)),"female",IF(ISNUMBER(SEARCH("*male*",P82)),"male",""))</f>
        <v>female</v>
      </c>
      <c r="L82" s="135" t="str">
        <f>IF(P82="","",IF(ISERROR(MID(P82,FIND("male,",P82)+6,(FIND(")",P82)-(FIND("male,",P82)+6))))=TRUE,"missing/error",MID(P82,FIND("male,",P82)+6,(FIND(")",P82)-(FIND("male,",P82)+6)))))</f>
        <v>fi_vas01</v>
      </c>
      <c r="M82" s="136" t="str">
        <f>IF(I82="","",(MID(I82,(SEARCH("^^",SUBSTITUTE(I82," ","^^",LEN(I82)-LEN(SUBSTITUTE(I82," ","")))))+1,99)&amp;"_"&amp;LEFT(I82,FIND(" ",I82)-1)&amp;"_"&amp;J82))</f>
        <v>Kyllönen_Merja_1977</v>
      </c>
      <c r="O82" s="127"/>
      <c r="P82" s="219" t="s">
        <v>759</v>
      </c>
      <c r="Q82" s="128" t="str">
        <f>IF(U82="","",Q$3)</f>
        <v/>
      </c>
      <c r="R82" s="129" t="str">
        <f>IF(U82="","",Q$1)</f>
        <v/>
      </c>
      <c r="S82" s="130" t="str">
        <f>IF(U82="","",Q$2)</f>
        <v/>
      </c>
      <c r="T82" s="130" t="str">
        <f>IF(U82="","",Q$3)</f>
        <v/>
      </c>
      <c r="U82" s="132" t="str">
        <f>IF(AB82="","",IF(ISNUMBER(SEARCH(":",AB82)),MID(AB82,FIND(":",AB82)+2,FIND("(",AB82)-FIND(":",AB82)-3),LEFT(AB82,FIND("(",AB82)-2)))</f>
        <v/>
      </c>
      <c r="V82" s="133" t="str">
        <f>IF(AB82="","",MID(AB82,FIND("(",AB82)+1,4))</f>
        <v/>
      </c>
      <c r="W82" s="134" t="str">
        <f>IF(ISNUMBER(SEARCH("*female*",AB82)),"female",IF(ISNUMBER(SEARCH("*male*",AB82)),"male",""))</f>
        <v/>
      </c>
      <c r="X82" s="135" t="s">
        <v>287</v>
      </c>
      <c r="Y82" s="136" t="str">
        <f>IF(U82="","",(MID(U82,(SEARCH("^^",SUBSTITUTE(U82," ","^^",LEN(U82)-LEN(SUBSTITUTE(U82," ","")))))+1,99)&amp;"_"&amp;LEFT(U82,FIND(" ",U82)-1)&amp;"_"&amp;V82))</f>
        <v/>
      </c>
      <c r="AA82" s="127"/>
      <c r="AB82" s="127"/>
      <c r="AC82" s="128" t="str">
        <f>IF(AG82="","",AC$3)</f>
        <v/>
      </c>
      <c r="AD82" s="129" t="str">
        <f>IF(AG82="","",AC$1)</f>
        <v/>
      </c>
      <c r="AE82" s="130" t="str">
        <f>IF(AG82="","",AC$2)</f>
        <v/>
      </c>
      <c r="AF82" s="130" t="str">
        <f>IF(AG82="","",AC$3)</f>
        <v/>
      </c>
      <c r="AG82" s="132" t="str">
        <f>IF(AN82="","",IF(ISNUMBER(SEARCH(":",AN82)),MID(AN82,FIND(":",AN82)+2,FIND("(",AN82)-FIND(":",AN82)-3),LEFT(AN82,FIND("(",AN82)-2)))</f>
        <v/>
      </c>
      <c r="AH82" s="133" t="str">
        <f>IF(AN82="","",MID(AN82,FIND("(",AN82)+1,4))</f>
        <v/>
      </c>
      <c r="AI82" s="134" t="str">
        <f>IF(ISNUMBER(SEARCH("*female*",AN82)),"female",IF(ISNUMBER(SEARCH("*male*",AN82)),"male",""))</f>
        <v/>
      </c>
      <c r="AJ82" s="135" t="str">
        <f>IF(AN82="","",IF(ISERROR(MID(AN82,FIND("male,",AN82)+6,(FIND(")",AN82)-(FIND("male,",AN82)+6))))=TRUE,"missing/error",MID(AN82,FIND("male,",AN82)+6,(FIND(")",AN82)-(FIND("male,",AN82)+6)))))</f>
        <v/>
      </c>
      <c r="AK82" s="136" t="str">
        <f>IF(AG82="","",(MID(AG82,(SEARCH("^^",SUBSTITUTE(AG82," ","^^",LEN(AG82)-LEN(SUBSTITUTE(AG82," ","")))))+1,99)&amp;"_"&amp;LEFT(AG82,FIND(" ",AG82)-1)&amp;"_"&amp;AH82))</f>
        <v/>
      </c>
      <c r="AM82" s="127"/>
      <c r="AN82" s="127"/>
      <c r="AO82" s="128" t="str">
        <f>IF(AS82="","",AO$3)</f>
        <v/>
      </c>
      <c r="AP82" s="129" t="str">
        <f>IF(AS82="","",AO$1)</f>
        <v/>
      </c>
      <c r="AQ82" s="130" t="str">
        <f>IF(AS82="","",AO$2)</f>
        <v/>
      </c>
      <c r="AR82" s="130" t="str">
        <f>IF(AS82="","",AO$3)</f>
        <v/>
      </c>
      <c r="AS82" s="132" t="str">
        <f>IF(AZ82="","",IF(ISNUMBER(SEARCH(":",AZ82)),MID(AZ82,FIND(":",AZ82)+2,FIND("(",AZ82)-FIND(":",AZ82)-3),LEFT(AZ82,FIND("(",AZ82)-2)))</f>
        <v/>
      </c>
      <c r="AT82" s="133" t="str">
        <f>IF(AZ82="","",MID(AZ82,FIND("(",AZ82)+1,4))</f>
        <v/>
      </c>
      <c r="AU82" s="134" t="str">
        <f>IF(ISNUMBER(SEARCH("*female*",AZ82)),"female",IF(ISNUMBER(SEARCH("*male*",AZ82)),"male",""))</f>
        <v/>
      </c>
      <c r="AV82" s="135" t="str">
        <f>IF(AZ82="","",IF(ISERROR(MID(AZ82,FIND("male,",AZ82)+6,(FIND(")",AZ82)-(FIND("male,",AZ82)+6))))=TRUE,"missing/error",MID(AZ82,FIND("male,",AZ82)+6,(FIND(")",AZ82)-(FIND("male,",AZ82)+6)))))</f>
        <v/>
      </c>
      <c r="AW82" s="136" t="str">
        <f>IF(AS82="","",(MID(AS82,(SEARCH("^^",SUBSTITUTE(AS82," ","^^",LEN(AS82)-LEN(SUBSTITUTE(AS82," ","")))))+1,99)&amp;"_"&amp;LEFT(AS82,FIND(" ",AS82)-1)&amp;"_"&amp;AT82))</f>
        <v/>
      </c>
      <c r="AX82" s="76"/>
      <c r="AY82" s="127"/>
      <c r="AZ82" s="127"/>
      <c r="BA82" s="128" t="str">
        <f>IF(BE82="","",BA$3)</f>
        <v/>
      </c>
      <c r="BB82" s="129" t="str">
        <f>IF(BE82="","",BA$1)</f>
        <v/>
      </c>
      <c r="BC82" s="130" t="str">
        <f>IF(BE82="","",BA$2)</f>
        <v/>
      </c>
      <c r="BD82" s="130" t="str">
        <f>IF(BE82="","",BA$3)</f>
        <v/>
      </c>
      <c r="BE82" s="132" t="str">
        <f>IF(BL82="","",IF(ISNUMBER(SEARCH(":",BL82)),MID(BL82,FIND(":",BL82)+2,FIND("(",BL82)-FIND(":",BL82)-3),LEFT(BL82,FIND("(",BL82)-2)))</f>
        <v/>
      </c>
      <c r="BF82" s="133" t="str">
        <f>IF(BL82="","",MID(BL82,FIND("(",BL82)+1,4))</f>
        <v/>
      </c>
      <c r="BG82" s="134" t="str">
        <f>IF(ISNUMBER(SEARCH("*female*",BL82)),"female",IF(ISNUMBER(SEARCH("*male*",BL82)),"male",""))</f>
        <v/>
      </c>
      <c r="BH82" s="135" t="str">
        <f>IF(BL82="","",IF(ISERROR(MID(BL82,FIND("male,",BL82)+6,(FIND(")",BL82)-(FIND("male,",BL82)+6))))=TRUE,"missing/error",MID(BL82,FIND("male,",BL82)+6,(FIND(")",BL82)-(FIND("male,",BL82)+6)))))</f>
        <v/>
      </c>
      <c r="BI82" s="136" t="str">
        <f>IF(BE82="","",(MID(BE82,(SEARCH("^^",SUBSTITUTE(BE82," ","^^",LEN(BE82)-LEN(SUBSTITUTE(BE82," ","")))))+1,99)&amp;"_"&amp;LEFT(BE82,FIND(" ",BE82)-1)&amp;"_"&amp;BF82))</f>
        <v/>
      </c>
      <c r="BJ82" s="76"/>
      <c r="BK82" s="127"/>
      <c r="BL82" s="127"/>
      <c r="BM82" s="128" t="str">
        <f>IF(BQ82="","",BM$3)</f>
        <v/>
      </c>
      <c r="BN82" s="129" t="str">
        <f>IF(BQ82="","",BM$1)</f>
        <v/>
      </c>
      <c r="BO82" s="130" t="str">
        <f>IF(BQ82="","",BM$2)</f>
        <v/>
      </c>
      <c r="BP82" s="130" t="str">
        <f>IF(BQ82="","",BM$3)</f>
        <v/>
      </c>
      <c r="BQ82" s="132" t="str">
        <f>IF(BX82="","",IF(ISNUMBER(SEARCH(":",BX82)),MID(BX82,FIND(":",BX82)+2,FIND("(",BX82)-FIND(":",BX82)-3),LEFT(BX82,FIND("(",BX82)-2)))</f>
        <v/>
      </c>
      <c r="BR82" s="133" t="str">
        <f>IF(BX82="","",MID(BX82,FIND("(",BX82)+1,4))</f>
        <v/>
      </c>
      <c r="BS82" s="134" t="str">
        <f>IF(ISNUMBER(SEARCH("*female*",BX82)),"female",IF(ISNUMBER(SEARCH("*male*",BX82)),"male",""))</f>
        <v/>
      </c>
      <c r="BT82" s="135" t="str">
        <f>IF(BX82="","",IF(ISERROR(MID(BX82,FIND("male,",BX82)+6,(FIND(")",BX82)-(FIND("male,",BX82)+6))))=TRUE,"missing/error",MID(BX82,FIND("male,",BX82)+6,(FIND(")",BX82)-(FIND("male,",BX82)+6)))))</f>
        <v/>
      </c>
      <c r="BU82" s="136" t="str">
        <f>IF(BQ82="","",(MID(BQ82,(SEARCH("^^",SUBSTITUTE(BQ82," ","^^",LEN(BQ82)-LEN(SUBSTITUTE(BQ82," ","")))))+1,99)&amp;"_"&amp;LEFT(BQ82,FIND(" ",BQ82)-1)&amp;"_"&amp;BR82))</f>
        <v/>
      </c>
      <c r="BV82" s="76"/>
      <c r="BW82" s="127"/>
      <c r="BX82" s="127"/>
      <c r="BY82" s="128" t="str">
        <f>IF(CC82="","",BY$3)</f>
        <v/>
      </c>
      <c r="BZ82" s="129" t="str">
        <f>IF(CC82="","",BY$1)</f>
        <v/>
      </c>
      <c r="CA82" s="130" t="str">
        <f>IF(CC82="","",BY$2)</f>
        <v/>
      </c>
      <c r="CB82" s="130" t="str">
        <f>IF(CC82="","",BY$3)</f>
        <v/>
      </c>
      <c r="CC82" s="132" t="str">
        <f>IF(CJ82="","",IF(ISNUMBER(SEARCH(":",CJ82)),MID(CJ82,FIND(":",CJ82)+2,FIND("(",CJ82)-FIND(":",CJ82)-3),LEFT(CJ82,FIND("(",CJ82)-2)))</f>
        <v/>
      </c>
      <c r="CD82" s="133" t="str">
        <f>IF(CJ82="","",MID(CJ82,FIND("(",CJ82)+1,4))</f>
        <v/>
      </c>
      <c r="CE82" s="134" t="str">
        <f>IF(ISNUMBER(SEARCH("*female*",CJ82)),"female",IF(ISNUMBER(SEARCH("*male*",CJ82)),"male",""))</f>
        <v/>
      </c>
      <c r="CF82" s="135" t="str">
        <f>IF(CJ82="","",IF(ISERROR(MID(CJ82,FIND("male,",CJ82)+6,(FIND(")",CJ82)-(FIND("male,",CJ82)+6))))=TRUE,"missing/error",MID(CJ82,FIND("male,",CJ82)+6,(FIND(")",CJ82)-(FIND("male,",CJ82)+6)))))</f>
        <v/>
      </c>
      <c r="CG82" s="136" t="str">
        <f>IF(CC82="","",(MID(CC82,(SEARCH("^^",SUBSTITUTE(CC82," ","^^",LEN(CC82)-LEN(SUBSTITUTE(CC82," ","")))))+1,99)&amp;"_"&amp;LEFT(CC82,FIND(" ",CC82)-1)&amp;"_"&amp;CD82))</f>
        <v/>
      </c>
      <c r="CH82" s="76"/>
      <c r="CI82" s="127"/>
      <c r="CJ82" s="127"/>
      <c r="CK82" s="128" t="str">
        <f>IF(CO82="","",CK$3)</f>
        <v/>
      </c>
      <c r="CL82" s="129" t="str">
        <f>IF(CO82="","",CK$1)</f>
        <v/>
      </c>
      <c r="CM82" s="130" t="str">
        <f>IF(CO82="","",CK$2)</f>
        <v/>
      </c>
      <c r="CN82" s="130" t="str">
        <f>IF(CO82="","",CK$3)</f>
        <v/>
      </c>
      <c r="CO82" s="132" t="str">
        <f>IF(CV82="","",IF(ISNUMBER(SEARCH(":",CV82)),MID(CV82,FIND(":",CV82)+2,FIND("(",CV82)-FIND(":",CV82)-3),LEFT(CV82,FIND("(",CV82)-2)))</f>
        <v/>
      </c>
      <c r="CP82" s="133" t="str">
        <f>IF(CV82="","",MID(CV82,FIND("(",CV82)+1,4))</f>
        <v/>
      </c>
      <c r="CQ82" s="134" t="str">
        <f>IF(ISNUMBER(SEARCH("*female*",CV82)),"female",IF(ISNUMBER(SEARCH("*male*",CV82)),"male",""))</f>
        <v/>
      </c>
      <c r="CR82" s="135" t="str">
        <f>IF(CV82="","",IF(ISERROR(MID(CV82,FIND("male,",CV82)+6,(FIND(")",CV82)-(FIND("male,",CV82)+6))))=TRUE,"missing/error",MID(CV82,FIND("male,",CV82)+6,(FIND(")",CV82)-(FIND("male,",CV82)+6)))))</f>
        <v/>
      </c>
      <c r="CS82" s="136" t="str">
        <f>IF(CO82="","",(MID(CO82,(SEARCH("^^",SUBSTITUTE(CO82," ","^^",LEN(CO82)-LEN(SUBSTITUTE(CO82," ","")))))+1,99)&amp;"_"&amp;LEFT(CO82,FIND(" ",CO82)-1)&amp;"_"&amp;CP82))</f>
        <v/>
      </c>
      <c r="CT82" s="76"/>
      <c r="CU82" s="127"/>
      <c r="CV82" s="127"/>
      <c r="CW82" s="128" t="str">
        <f>IF(DA82="","",CW$3)</f>
        <v/>
      </c>
      <c r="CX82" s="129" t="str">
        <f>IF(DA82="","",CW$1)</f>
        <v/>
      </c>
      <c r="CY82" s="130" t="str">
        <f>IF(DA82="","",CW$2)</f>
        <v/>
      </c>
      <c r="CZ82" s="130" t="str">
        <f>IF(DA82="","",CW$3)</f>
        <v/>
      </c>
      <c r="DA82" s="132" t="str">
        <f>IF(DH82="","",IF(ISNUMBER(SEARCH(":",DH82)),MID(DH82,FIND(":",DH82)+2,FIND("(",DH82)-FIND(":",DH82)-3),LEFT(DH82,FIND("(",DH82)-2)))</f>
        <v/>
      </c>
      <c r="DB82" s="133" t="str">
        <f>IF(DH82="","",MID(DH82,FIND("(",DH82)+1,4))</f>
        <v/>
      </c>
      <c r="DC82" s="134" t="str">
        <f>IF(ISNUMBER(SEARCH("*female*",DH82)),"female",IF(ISNUMBER(SEARCH("*male*",DH82)),"male",""))</f>
        <v/>
      </c>
      <c r="DD82" s="135" t="str">
        <f>IF(DH82="","",IF(ISERROR(MID(DH82,FIND("male,",DH82)+6,(FIND(")",DH82)-(FIND("male,",DH82)+6))))=TRUE,"missing/error",MID(DH82,FIND("male,",DH82)+6,(FIND(")",DH82)-(FIND("male,",DH82)+6)))))</f>
        <v/>
      </c>
      <c r="DE82" s="136" t="str">
        <f>IF(DA82="","",(MID(DA82,(SEARCH("^^",SUBSTITUTE(DA82," ","^^",LEN(DA82)-LEN(SUBSTITUTE(DA82," ","")))))+1,99)&amp;"_"&amp;LEFT(DA82,FIND(" ",DA82)-1)&amp;"_"&amp;DB82))</f>
        <v/>
      </c>
      <c r="DF82" s="76"/>
      <c r="DG82" s="127"/>
      <c r="DH82" s="127"/>
      <c r="DI82" s="128" t="str">
        <f>IF(DM82="","",DI$3)</f>
        <v/>
      </c>
      <c r="DJ82" s="129" t="str">
        <f>IF(DM82="","",DI$1)</f>
        <v/>
      </c>
      <c r="DK82" s="130" t="str">
        <f>IF(DM82="","",DI$2)</f>
        <v/>
      </c>
      <c r="DL82" s="130" t="str">
        <f>IF(DM82="","",DI$3)</f>
        <v/>
      </c>
      <c r="DM82" s="132" t="str">
        <f>IF(DT82="","",IF(ISNUMBER(SEARCH(":",DT82)),MID(DT82,FIND(":",DT82)+2,FIND("(",DT82)-FIND(":",DT82)-3),LEFT(DT82,FIND("(",DT82)-2)))</f>
        <v/>
      </c>
      <c r="DN82" s="133" t="str">
        <f>IF(DT82="","",MID(DT82,FIND("(",DT82)+1,4))</f>
        <v/>
      </c>
      <c r="DO82" s="134" t="str">
        <f>IF(ISNUMBER(SEARCH("*female*",DT82)),"female",IF(ISNUMBER(SEARCH("*male*",DT82)),"male",""))</f>
        <v/>
      </c>
      <c r="DP82" s="135" t="str">
        <f>IF(DT82="","",IF(ISERROR(MID(DT82,FIND("male,",DT82)+6,(FIND(")",DT82)-(FIND("male,",DT82)+6))))=TRUE,"missing/error",MID(DT82,FIND("male,",DT82)+6,(FIND(")",DT82)-(FIND("male,",DT82)+6)))))</f>
        <v/>
      </c>
      <c r="DQ82" s="136" t="str">
        <f>IF(DM82="","",(MID(DM82,(SEARCH("^^",SUBSTITUTE(DM82," ","^^",LEN(DM82)-LEN(SUBSTITUTE(DM82," ","")))))+1,99)&amp;"_"&amp;LEFT(DM82,FIND(" ",DM82)-1)&amp;"_"&amp;DN82))</f>
        <v/>
      </c>
      <c r="DR82" s="76"/>
      <c r="DS82" s="127"/>
      <c r="DT82" s="127"/>
      <c r="DU82" s="128" t="str">
        <f>IF(DY82="","",DU$3)</f>
        <v/>
      </c>
      <c r="DV82" s="129" t="str">
        <f>IF(DY82="","",DU$1)</f>
        <v/>
      </c>
      <c r="DW82" s="130" t="str">
        <f>IF(DY82="","",DU$2)</f>
        <v/>
      </c>
      <c r="DX82" s="130" t="str">
        <f>IF(DY82="","",DU$3)</f>
        <v/>
      </c>
      <c r="DY82" s="132" t="str">
        <f>IF(EF82="","",IF(ISNUMBER(SEARCH(":",EF82)),MID(EF82,FIND(":",EF82)+2,FIND("(",EF82)-FIND(":",EF82)-3),LEFT(EF82,FIND("(",EF82)-2)))</f>
        <v/>
      </c>
      <c r="DZ82" s="133" t="str">
        <f>IF(EF82="","",MID(EF82,FIND("(",EF82)+1,4))</f>
        <v/>
      </c>
      <c r="EA82" s="134" t="str">
        <f>IF(ISNUMBER(SEARCH("*female*",EF82)),"female",IF(ISNUMBER(SEARCH("*male*",EF82)),"male",""))</f>
        <v/>
      </c>
      <c r="EB82" s="135" t="str">
        <f>IF(EF82="","",IF(ISERROR(MID(EF82,FIND("male,",EF82)+6,(FIND(")",EF82)-(FIND("male,",EF82)+6))))=TRUE,"missing/error",MID(EF82,FIND("male,",EF82)+6,(FIND(")",EF82)-(FIND("male,",EF82)+6)))))</f>
        <v/>
      </c>
      <c r="EC82" s="136" t="str">
        <f>IF(DY82="","",(MID(DY82,(SEARCH("^^",SUBSTITUTE(DY82," ","^^",LEN(DY82)-LEN(SUBSTITUTE(DY82," ","")))))+1,99)&amp;"_"&amp;LEFT(DY82,FIND(" ",DY82)-1)&amp;"_"&amp;DZ82))</f>
        <v/>
      </c>
      <c r="ED82" s="76"/>
      <c r="EE82" s="127"/>
      <c r="EF82" s="127"/>
      <c r="EG82" s="128" t="str">
        <f>IF(EK82="","",EG$3)</f>
        <v/>
      </c>
      <c r="EH82" s="129" t="str">
        <f>IF(EK82="","",EG$1)</f>
        <v/>
      </c>
      <c r="EI82" s="130" t="str">
        <f>IF(EK82="","",EG$2)</f>
        <v/>
      </c>
      <c r="EJ82" s="130" t="str">
        <f>IF(EK82="","",EG$3)</f>
        <v/>
      </c>
      <c r="EK82" s="132" t="str">
        <f>IF(ER82="","",IF(ISNUMBER(SEARCH(":",ER82)),MID(ER82,FIND(":",ER82)+2,FIND("(",ER82)-FIND(":",ER82)-3),LEFT(ER82,FIND("(",ER82)-2)))</f>
        <v/>
      </c>
      <c r="EL82" s="133" t="str">
        <f>IF(ER82="","",MID(ER82,FIND("(",ER82)+1,4))</f>
        <v/>
      </c>
      <c r="EM82" s="134" t="str">
        <f>IF(ISNUMBER(SEARCH("*female*",ER82)),"female",IF(ISNUMBER(SEARCH("*male*",ER82)),"male",""))</f>
        <v/>
      </c>
      <c r="EN82" s="135" t="str">
        <f>IF(ER82="","",IF(ISERROR(MID(ER82,FIND("male,",ER82)+6,(FIND(")",ER82)-(FIND("male,",ER82)+6))))=TRUE,"missing/error",MID(ER82,FIND("male,",ER82)+6,(FIND(")",ER82)-(FIND("male,",ER82)+6)))))</f>
        <v/>
      </c>
      <c r="EO82" s="136" t="str">
        <f>IF(EK82="","",(MID(EK82,(SEARCH("^^",SUBSTITUTE(EK82," ","^^",LEN(EK82)-LEN(SUBSTITUTE(EK82," ","")))))+1,99)&amp;"_"&amp;LEFT(EK82,FIND(" ",EK82)-1)&amp;"_"&amp;EL82))</f>
        <v/>
      </c>
      <c r="EP82" s="76"/>
      <c r="EQ82" s="127"/>
      <c r="ER82" s="127"/>
      <c r="ES82" s="128" t="str">
        <f>IF(EW82="","",ES$3)</f>
        <v/>
      </c>
      <c r="ET82" s="129" t="str">
        <f>IF(EW82="","",ES$1)</f>
        <v/>
      </c>
      <c r="EU82" s="130" t="str">
        <f>IF(EW82="","",ES$2)</f>
        <v/>
      </c>
      <c r="EV82" s="130" t="str">
        <f>IF(EW82="","",ES$3)</f>
        <v/>
      </c>
      <c r="EW82" s="132" t="str">
        <f>IF(FD82="","",IF(ISNUMBER(SEARCH(":",FD82)),MID(FD82,FIND(":",FD82)+2,FIND("(",FD82)-FIND(":",FD82)-3),LEFT(FD82,FIND("(",FD82)-2)))</f>
        <v/>
      </c>
      <c r="EX82" s="133" t="str">
        <f>IF(FD82="","",MID(FD82,FIND("(",FD82)+1,4))</f>
        <v/>
      </c>
      <c r="EY82" s="134" t="str">
        <f>IF(ISNUMBER(SEARCH("*female*",FD82)),"female",IF(ISNUMBER(SEARCH("*male*",FD82)),"male",""))</f>
        <v/>
      </c>
      <c r="EZ82" s="135" t="str">
        <f>IF(FD82="","",IF(ISERROR(MID(FD82,FIND("male,",FD82)+6,(FIND(")",FD82)-(FIND("male,",FD82)+6))))=TRUE,"missing/error",MID(FD82,FIND("male,",FD82)+6,(FIND(")",FD82)-(FIND("male,",FD82)+6)))))</f>
        <v/>
      </c>
      <c r="FA82" s="136" t="str">
        <f>IF(EW82="","",(MID(EW82,(SEARCH("^^",SUBSTITUTE(EW82," ","^^",LEN(EW82)-LEN(SUBSTITUTE(EW82," ","")))))+1,99)&amp;"_"&amp;LEFT(EW82,FIND(" ",EW82)-1)&amp;"_"&amp;EX82))</f>
        <v/>
      </c>
      <c r="FB82" s="76"/>
      <c r="FC82" s="127"/>
      <c r="FD82" s="127"/>
      <c r="FE82" s="128" t="str">
        <f>IF(FI82="","",FE$3)</f>
        <v/>
      </c>
      <c r="FF82" s="129" t="str">
        <f>IF(FI82="","",FE$1)</f>
        <v/>
      </c>
      <c r="FG82" s="130" t="str">
        <f>IF(FI82="","",FE$2)</f>
        <v/>
      </c>
      <c r="FH82" s="130" t="str">
        <f>IF(FI82="","",FE$3)</f>
        <v/>
      </c>
      <c r="FI82" s="132" t="str">
        <f>IF(FP82="","",IF(ISNUMBER(SEARCH(":",FP82)),MID(FP82,FIND(":",FP82)+2,FIND("(",FP82)-FIND(":",FP82)-3),LEFT(FP82,FIND("(",FP82)-2)))</f>
        <v/>
      </c>
      <c r="FJ82" s="133" t="str">
        <f>IF(FP82="","",MID(FP82,FIND("(",FP82)+1,4))</f>
        <v/>
      </c>
      <c r="FK82" s="134" t="str">
        <f>IF(ISNUMBER(SEARCH("*female*",FP82)),"female",IF(ISNUMBER(SEARCH("*male*",FP82)),"male",""))</f>
        <v/>
      </c>
      <c r="FL82" s="135" t="str">
        <f>IF(FP82="","",IF(ISERROR(MID(FP82,FIND("male,",FP82)+6,(FIND(")",FP82)-(FIND("male,",FP82)+6))))=TRUE,"missing/error",MID(FP82,FIND("male,",FP82)+6,(FIND(")",FP82)-(FIND("male,",FP82)+6)))))</f>
        <v/>
      </c>
      <c r="FM82" s="136" t="str">
        <f>IF(FI82="","",(MID(FI82,(SEARCH("^^",SUBSTITUTE(FI82," ","^^",LEN(FI82)-LEN(SUBSTITUTE(FI82," ","")))))+1,99)&amp;"_"&amp;LEFT(FI82,FIND(" ",FI82)-1)&amp;"_"&amp;FJ82))</f>
        <v/>
      </c>
      <c r="FN82" s="76"/>
      <c r="FO82" s="127"/>
      <c r="FP82" s="127"/>
      <c r="FQ82" s="128" t="str">
        <f>IF(FU82="","",#REF!)</f>
        <v/>
      </c>
      <c r="FR82" s="129" t="str">
        <f>IF(FU82="","",FQ$1)</f>
        <v/>
      </c>
      <c r="FS82" s="130" t="str">
        <f>IF(FU82="","",FQ$2)</f>
        <v/>
      </c>
      <c r="FT82" s="130" t="str">
        <f>IF(FU82="","",FQ$3)</f>
        <v/>
      </c>
      <c r="FU82" s="132" t="str">
        <f>IF(GB82="","",IF(ISNUMBER(SEARCH(":",GB82)),MID(GB82,FIND(":",GB82)+2,FIND("(",GB82)-FIND(":",GB82)-3),LEFT(GB82,FIND("(",GB82)-2)))</f>
        <v/>
      </c>
      <c r="FV82" s="133" t="str">
        <f>IF(GB82="","",MID(GB82,FIND("(",GB82)+1,4))</f>
        <v/>
      </c>
      <c r="FW82" s="134" t="str">
        <f>IF(ISNUMBER(SEARCH("*female*",GB82)),"female",IF(ISNUMBER(SEARCH("*male*",GB82)),"male",""))</f>
        <v/>
      </c>
      <c r="FX82" s="135" t="str">
        <f>IF(GB82="","",IF(ISERROR(MID(GB82,FIND("male,",GB82)+6,(FIND(")",GB82)-(FIND("male,",GB82)+6))))=TRUE,"missing/error",MID(GB82,FIND("male,",GB82)+6,(FIND(")",GB82)-(FIND("male,",GB82)+6)))))</f>
        <v/>
      </c>
      <c r="FY82" s="136" t="str">
        <f>IF(FU82="","",(MID(FU82,(SEARCH("^^",SUBSTITUTE(FU82," ","^^",LEN(FU82)-LEN(SUBSTITUTE(FU82," ","")))))+1,99)&amp;"_"&amp;LEFT(FU82,FIND(" ",FU82)-1)&amp;"_"&amp;FV82))</f>
        <v/>
      </c>
      <c r="FZ82" s="76"/>
      <c r="GA82" s="127"/>
      <c r="GB82" s="127"/>
      <c r="GC82" s="128" t="str">
        <f>IF(GG82="","",GC$3)</f>
        <v/>
      </c>
      <c r="GD82" s="129" t="str">
        <f>IF(GG82="","",GC$1)</f>
        <v/>
      </c>
      <c r="GE82" s="130" t="str">
        <f>IF(GG82="","",GC$2)</f>
        <v/>
      </c>
      <c r="GF82" s="130" t="str">
        <f>IF(GG82="","",GC$3)</f>
        <v/>
      </c>
      <c r="GG82" s="132" t="str">
        <f>IF(GN82="","",IF(ISNUMBER(SEARCH(":",GN82)),MID(GN82,FIND(":",GN82)+2,FIND("(",GN82)-FIND(":",GN82)-3),LEFT(GN82,FIND("(",GN82)-2)))</f>
        <v/>
      </c>
      <c r="GH82" s="133" t="str">
        <f>IF(GN82="","",MID(GN82,FIND("(",GN82)+1,4))</f>
        <v/>
      </c>
      <c r="GI82" s="134" t="str">
        <f>IF(ISNUMBER(SEARCH("*female*",GN82)),"female",IF(ISNUMBER(SEARCH("*male*",GN82)),"male",""))</f>
        <v/>
      </c>
      <c r="GJ82" s="135" t="str">
        <f>IF(GN82="","",IF(ISERROR(MID(GN82,FIND("male,",GN82)+6,(FIND(")",GN82)-(FIND("male,",GN82)+6))))=TRUE,"missing/error",MID(GN82,FIND("male,",GN82)+6,(FIND(")",GN82)-(FIND("male,",GN82)+6)))))</f>
        <v/>
      </c>
      <c r="GK82" s="136" t="str">
        <f>IF(GG82="","",(MID(GG82,(SEARCH("^^",SUBSTITUTE(GG82," ","^^",LEN(GG82)-LEN(SUBSTITUTE(GG82," ","")))))+1,99)&amp;"_"&amp;LEFT(GG82,FIND(" ",GG82)-1)&amp;"_"&amp;GH82))</f>
        <v/>
      </c>
      <c r="GL82" s="76"/>
      <c r="GM82" s="127"/>
      <c r="GN82" s="127"/>
      <c r="GO82" s="128" t="str">
        <f>IF(GS82="","",GO$3)</f>
        <v/>
      </c>
      <c r="GP82" s="129" t="str">
        <f>IF(GS82="","",GO$1)</f>
        <v/>
      </c>
      <c r="GQ82" s="130" t="str">
        <f>IF(GS82="","",GO$2)</f>
        <v/>
      </c>
      <c r="GR82" s="130" t="str">
        <f>IF(GS82="","",GO$3)</f>
        <v/>
      </c>
      <c r="GS82" s="132" t="str">
        <f>IF(GZ82="","",IF(ISNUMBER(SEARCH(":",GZ82)),MID(GZ82,FIND(":",GZ82)+2,FIND("(",GZ82)-FIND(":",GZ82)-3),LEFT(GZ82,FIND("(",GZ82)-2)))</f>
        <v/>
      </c>
      <c r="GT82" s="133" t="str">
        <f>IF(GZ82="","",MID(GZ82,FIND("(",GZ82)+1,4))</f>
        <v/>
      </c>
      <c r="GU82" s="134" t="str">
        <f>IF(ISNUMBER(SEARCH("*female*",GZ82)),"female",IF(ISNUMBER(SEARCH("*male*",GZ82)),"male",""))</f>
        <v/>
      </c>
      <c r="GV82" s="135" t="str">
        <f>IF(GZ82="","",IF(ISERROR(MID(GZ82,FIND("male,",GZ82)+6,(FIND(")",GZ82)-(FIND("male,",GZ82)+6))))=TRUE,"missing/error",MID(GZ82,FIND("male,",GZ82)+6,(FIND(")",GZ82)-(FIND("male,",GZ82)+6)))))</f>
        <v/>
      </c>
      <c r="GW82" s="136" t="str">
        <f>IF(GS82="","",(MID(GS82,(SEARCH("^^",SUBSTITUTE(GS82," ","^^",LEN(GS82)-LEN(SUBSTITUTE(GS82," ","")))))+1,99)&amp;"_"&amp;LEFT(GS82,FIND(" ",GS82)-1)&amp;"_"&amp;GT82))</f>
        <v/>
      </c>
      <c r="GX82" s="76"/>
      <c r="GY82" s="127"/>
      <c r="GZ82" s="127"/>
      <c r="HA82" s="128" t="str">
        <f>IF(HE82="","",HA$3)</f>
        <v/>
      </c>
      <c r="HB82" s="129" t="str">
        <f>IF(HE82="","",HA$1)</f>
        <v/>
      </c>
      <c r="HC82" s="130" t="str">
        <f>IF(HE82="","",HA$2)</f>
        <v/>
      </c>
      <c r="HD82" s="130" t="str">
        <f>IF(HE82="","",HA$3)</f>
        <v/>
      </c>
      <c r="HE82" s="132" t="str">
        <f>IF(HL82="","",IF(ISNUMBER(SEARCH(":",HL82)),MID(HL82,FIND(":",HL82)+2,FIND("(",HL82)-FIND(":",HL82)-3),LEFT(HL82,FIND("(",HL82)-2)))</f>
        <v/>
      </c>
      <c r="HF82" s="133" t="str">
        <f>IF(HL82="","",MID(HL82,FIND("(",HL82)+1,4))</f>
        <v/>
      </c>
      <c r="HG82" s="134" t="str">
        <f>IF(ISNUMBER(SEARCH("*female*",HL82)),"female",IF(ISNUMBER(SEARCH("*male*",HL82)),"male",""))</f>
        <v/>
      </c>
      <c r="HH82" s="135" t="str">
        <f>IF(HL82="","",IF(ISERROR(MID(HL82,FIND("male,",HL82)+6,(FIND(")",HL82)-(FIND("male,",HL82)+6))))=TRUE,"missing/error",MID(HL82,FIND("male,",HL82)+6,(FIND(")",HL82)-(FIND("male,",HL82)+6)))))</f>
        <v/>
      </c>
      <c r="HI82" s="136" t="str">
        <f>IF(HE82="","",(MID(HE82,(SEARCH("^^",SUBSTITUTE(HE82," ","^^",LEN(HE82)-LEN(SUBSTITUTE(HE82," ","")))))+1,99)&amp;"_"&amp;LEFT(HE82,FIND(" ",HE82)-1)&amp;"_"&amp;HF82))</f>
        <v/>
      </c>
      <c r="HJ82" s="76"/>
      <c r="HK82" s="127"/>
      <c r="HL82" s="127" t="s">
        <v>287</v>
      </c>
      <c r="HM82" s="128" t="str">
        <f>IF(HQ82="","",HM$3)</f>
        <v/>
      </c>
      <c r="HN82" s="129" t="str">
        <f>IF(HQ82="","",HM$1)</f>
        <v/>
      </c>
      <c r="HO82" s="130" t="str">
        <f>IF(HQ82="","",HM$2)</f>
        <v/>
      </c>
      <c r="HP82" s="130" t="str">
        <f>IF(HQ82="","",HM$3)</f>
        <v/>
      </c>
      <c r="HQ82" s="132" t="str">
        <f>IF(HX82="","",IF(ISNUMBER(SEARCH(":",HX82)),MID(HX82,FIND(":",HX82)+2,FIND("(",HX82)-FIND(":",HX82)-3),LEFT(HX82,FIND("(",HX82)-2)))</f>
        <v/>
      </c>
      <c r="HR82" s="133" t="str">
        <f>IF(HX82="","",MID(HX82,FIND("(",HX82)+1,4))</f>
        <v/>
      </c>
      <c r="HS82" s="134" t="str">
        <f>IF(ISNUMBER(SEARCH("*female*",HX82)),"female",IF(ISNUMBER(SEARCH("*male*",HX82)),"male",""))</f>
        <v/>
      </c>
      <c r="HT82" s="135" t="str">
        <f>IF(HX82="","",IF(ISERROR(MID(HX82,FIND("male,",HX82)+6,(FIND(")",HX82)-(FIND("male,",HX82)+6))))=TRUE,"missing/error",MID(HX82,FIND("male,",HX82)+6,(FIND(")",HX82)-(FIND("male,",HX82)+6)))))</f>
        <v/>
      </c>
      <c r="HU82" s="136" t="str">
        <f>IF(HQ82="","",(MID(HQ82,(SEARCH("^^",SUBSTITUTE(HQ82," ","^^",LEN(HQ82)-LEN(SUBSTITUTE(HQ82," ","")))))+1,99)&amp;"_"&amp;LEFT(HQ82,FIND(" ",HQ82)-1)&amp;"_"&amp;HR82))</f>
        <v/>
      </c>
      <c r="HV82" s="76"/>
      <c r="HW82" s="127"/>
      <c r="HX82" s="127"/>
      <c r="HY82" s="128" t="str">
        <f>IF(IC82="","",HY$3)</f>
        <v/>
      </c>
      <c r="HZ82" s="129" t="str">
        <f>IF(IC82="","",HY$1)</f>
        <v/>
      </c>
      <c r="IA82" s="130" t="str">
        <f>IF(IC82="","",HY$2)</f>
        <v/>
      </c>
      <c r="IB82" s="130" t="str">
        <f>IF(IC82="","",HY$3)</f>
        <v/>
      </c>
      <c r="IC82" s="132" t="str">
        <f>IF(IJ82="","",IF(ISNUMBER(SEARCH(":",IJ82)),MID(IJ82,FIND(":",IJ82)+2,FIND("(",IJ82)-FIND(":",IJ82)-3),LEFT(IJ82,FIND("(",IJ82)-2)))</f>
        <v/>
      </c>
      <c r="ID82" s="133" t="str">
        <f>IF(IJ82="","",MID(IJ82,FIND("(",IJ82)+1,4))</f>
        <v/>
      </c>
      <c r="IE82" s="134" t="str">
        <f>IF(ISNUMBER(SEARCH("*female*",IJ82)),"female",IF(ISNUMBER(SEARCH("*male*",IJ82)),"male",""))</f>
        <v/>
      </c>
      <c r="IF82" s="135" t="str">
        <f>IF(IJ82="","",IF(ISERROR(MID(IJ82,FIND("male,",IJ82)+6,(FIND(")",IJ82)-(FIND("male,",IJ82)+6))))=TRUE,"missing/error",MID(IJ82,FIND("male,",IJ82)+6,(FIND(")",IJ82)-(FIND("male,",IJ82)+6)))))</f>
        <v/>
      </c>
      <c r="IG82" s="136" t="str">
        <f>IF(IC82="","",(MID(IC82,(SEARCH("^^",SUBSTITUTE(IC82," ","^^",LEN(IC82)-LEN(SUBSTITUTE(IC82," ","")))))+1,99)&amp;"_"&amp;LEFT(IC82,FIND(" ",IC82)-1)&amp;"_"&amp;ID82))</f>
        <v/>
      </c>
      <c r="IH82" s="76"/>
      <c r="II82" s="127"/>
      <c r="IJ82" s="127"/>
      <c r="IK82" s="128" t="str">
        <f>IF(IO82="","",IK$3)</f>
        <v/>
      </c>
      <c r="IL82" s="129" t="str">
        <f>IF(IO82="","",IK$1)</f>
        <v/>
      </c>
      <c r="IM82" s="130" t="str">
        <f>IF(IO82="","",IK$2)</f>
        <v/>
      </c>
      <c r="IN82" s="130" t="str">
        <f>IF(IO82="","",IK$3)</f>
        <v/>
      </c>
      <c r="IO82" s="132" t="str">
        <f>IF(IV82="","",IF(ISNUMBER(SEARCH(":",IV82)),MID(IV82,FIND(":",IV82)+2,FIND("(",IV82)-FIND(":",IV82)-3),LEFT(IV82,FIND("(",IV82)-2)))</f>
        <v/>
      </c>
      <c r="IP82" s="133" t="str">
        <f>IF(IV82="","",MID(IV82,FIND("(",IV82)+1,4))</f>
        <v/>
      </c>
      <c r="IQ82" s="134" t="str">
        <f>IF(ISNUMBER(SEARCH("*female*",IV82)),"female",IF(ISNUMBER(SEARCH("*male*",IV82)),"male",""))</f>
        <v/>
      </c>
      <c r="IR82" s="135" t="str">
        <f>IF(IV82="","",IF(ISERROR(MID(IV82,FIND("male,",IV82)+6,(FIND(")",IV82)-(FIND("male,",IV82)+6))))=TRUE,"missing/error",MID(IV82,FIND("male,",IV82)+6,(FIND(")",IV82)-(FIND("male,",IV82)+6)))))</f>
        <v/>
      </c>
      <c r="IS82" s="136" t="str">
        <f>IF(IO82="","",(MID(IO82,(SEARCH("^^",SUBSTITUTE(IO82," ","^^",LEN(IO82)-LEN(SUBSTITUTE(IO82," ","")))))+1,99)&amp;"_"&amp;LEFT(IO82,FIND(" ",IO82)-1)&amp;"_"&amp;IP82))</f>
        <v/>
      </c>
      <c r="IT82" s="76"/>
      <c r="IU82" s="127"/>
      <c r="IV82" s="127"/>
      <c r="IW82" s="128" t="str">
        <f>IF(JA82="","",IW$3)</f>
        <v/>
      </c>
      <c r="IX82" s="129" t="str">
        <f>IF(JA82="","",IW$1)</f>
        <v/>
      </c>
      <c r="IY82" s="130" t="str">
        <f>IF(JA82="","",IW$2)</f>
        <v/>
      </c>
      <c r="IZ82" s="130" t="str">
        <f>IF(JA82="","",IW$3)</f>
        <v/>
      </c>
      <c r="JA82" s="132" t="str">
        <f>IF(JH82="","",IF(ISNUMBER(SEARCH(":",JH82)),MID(JH82,FIND(":",JH82)+2,FIND("(",JH82)-FIND(":",JH82)-3),LEFT(JH82,FIND("(",JH82)-2)))</f>
        <v/>
      </c>
      <c r="JB82" s="133" t="str">
        <f>IF(JH82="","",MID(JH82,FIND("(",JH82)+1,4))</f>
        <v/>
      </c>
      <c r="JC82" s="134" t="str">
        <f>IF(ISNUMBER(SEARCH("*female*",JH82)),"female",IF(ISNUMBER(SEARCH("*male*",JH82)),"male",""))</f>
        <v/>
      </c>
      <c r="JD82" s="135" t="str">
        <f>IF(JH82="","",IF(ISERROR(MID(JH82,FIND("male,",JH82)+6,(FIND(")",JH82)-(FIND("male,",JH82)+6))))=TRUE,"missing/error",MID(JH82,FIND("male,",JH82)+6,(FIND(")",JH82)-(FIND("male,",JH82)+6)))))</f>
        <v/>
      </c>
      <c r="JE82" s="136" t="str">
        <f>IF(JA82="","",(MID(JA82,(SEARCH("^^",SUBSTITUTE(JA82," ","^^",LEN(JA82)-LEN(SUBSTITUTE(JA82," ","")))))+1,99)&amp;"_"&amp;LEFT(JA82,FIND(" ",JA82)-1)&amp;"_"&amp;JB82))</f>
        <v/>
      </c>
      <c r="JF82" s="76"/>
      <c r="JG82" s="127"/>
      <c r="JH82" s="127"/>
      <c r="JI82" s="128" t="str">
        <f>IF(JM82="","",JI$3)</f>
        <v/>
      </c>
      <c r="JJ82" s="129" t="str">
        <f>IF(JM82="","",JI$1)</f>
        <v/>
      </c>
      <c r="JK82" s="130" t="str">
        <f>IF(JM82="","",JI$2)</f>
        <v/>
      </c>
      <c r="JL82" s="130" t="str">
        <f>IF(JM82="","",JI$3)</f>
        <v/>
      </c>
      <c r="JM82" s="132" t="str">
        <f>IF(JT82="","",IF(ISNUMBER(SEARCH(":",JT82)),MID(JT82,FIND(":",JT82)+2,FIND("(",JT82)-FIND(":",JT82)-3),LEFT(JT82,FIND("(",JT82)-2)))</f>
        <v/>
      </c>
      <c r="JN82" s="133" t="str">
        <f>IF(JT82="","",MID(JT82,FIND("(",JT82)+1,4))</f>
        <v/>
      </c>
      <c r="JO82" s="134" t="str">
        <f>IF(ISNUMBER(SEARCH("*female*",JT82)),"female",IF(ISNUMBER(SEARCH("*male*",JT82)),"male",""))</f>
        <v/>
      </c>
      <c r="JP82" s="135" t="str">
        <f>IF(JT82="","",IF(ISERROR(MID(JT82,FIND("male,",JT82)+6,(FIND(")",JT82)-(FIND("male,",JT82)+6))))=TRUE,"missing/error",MID(JT82,FIND("male,",JT82)+6,(FIND(")",JT82)-(FIND("male,",JT82)+6)))))</f>
        <v/>
      </c>
      <c r="JQ82" s="136" t="str">
        <f>IF(JM82="","",(MID(JM82,(SEARCH("^^",SUBSTITUTE(JM82," ","^^",LEN(JM82)-LEN(SUBSTITUTE(JM82," ","")))))+1,99)&amp;"_"&amp;LEFT(JM82,FIND(" ",JM82)-1)&amp;"_"&amp;JN82))</f>
        <v/>
      </c>
      <c r="JR82" s="76"/>
      <c r="JS82" s="127"/>
      <c r="JT82" s="127"/>
      <c r="JU82" s="128" t="str">
        <f>IF(JY82="","",JU$3)</f>
        <v/>
      </c>
      <c r="JV82" s="129" t="str">
        <f>IF(JY82="","",JU$1)</f>
        <v/>
      </c>
      <c r="JW82" s="130" t="str">
        <f>IF(JY82="","",JU$2)</f>
        <v/>
      </c>
      <c r="JX82" s="130" t="str">
        <f>IF(JY82="","",JU$3)</f>
        <v/>
      </c>
      <c r="JY82" s="132" t="str">
        <f>IF(KF82="","",IF(ISNUMBER(SEARCH(":",KF82)),MID(KF82,FIND(":",KF82)+2,FIND("(",KF82)-FIND(":",KF82)-3),LEFT(KF82,FIND("(",KF82)-2)))</f>
        <v/>
      </c>
      <c r="JZ82" s="133" t="str">
        <f>IF(KF82="","",MID(KF82,FIND("(",KF82)+1,4))</f>
        <v/>
      </c>
      <c r="KA82" s="134" t="str">
        <f>IF(ISNUMBER(SEARCH("*female*",KF82)),"female",IF(ISNUMBER(SEARCH("*male*",KF82)),"male",""))</f>
        <v/>
      </c>
      <c r="KB82" s="135" t="str">
        <f>IF(KF82="","",IF(ISERROR(MID(KF82,FIND("male,",KF82)+6,(FIND(")",KF82)-(FIND("male,",KF82)+6))))=TRUE,"missing/error",MID(KF82,FIND("male,",KF82)+6,(FIND(")",KF82)-(FIND("male,",KF82)+6)))))</f>
        <v/>
      </c>
      <c r="KC82" s="136" t="str">
        <f>IF(JY82="","",(MID(JY82,(SEARCH("^^",SUBSTITUTE(JY82," ","^^",LEN(JY82)-LEN(SUBSTITUTE(JY82," ","")))))+1,99)&amp;"_"&amp;LEFT(JY82,FIND(" ",JY82)-1)&amp;"_"&amp;JZ82))</f>
        <v/>
      </c>
      <c r="KD82" s="76"/>
      <c r="KE82" s="127"/>
      <c r="KF82" s="127"/>
    </row>
    <row r="83" spans="1:292" ht="13.5" customHeight="1">
      <c r="A83" s="84"/>
      <c r="B83" s="127" t="s">
        <v>682</v>
      </c>
      <c r="C83" s="76" t="s">
        <v>683</v>
      </c>
      <c r="D83" s="219" t="s">
        <v>730</v>
      </c>
      <c r="E83" s="128">
        <f>IF(I83="","",E$3)</f>
        <v>41814</v>
      </c>
      <c r="F83" s="129" t="str">
        <f>IF(I83="","",E$1)</f>
        <v>Katainen I</v>
      </c>
      <c r="G83" s="130">
        <v>41733</v>
      </c>
      <c r="H83" s="130">
        <f>IF(I83="","",E$3)</f>
        <v>41814</v>
      </c>
      <c r="I83" s="132" t="str">
        <f>IF(P83="","",IF(ISNUMBER(SEARCH(":",P83)),MID(P83,FIND(":",P83)+2,FIND("(",P83)-FIND(":",P83)-3),LEFT(P83,FIND("(",P83)-2)))</f>
        <v>Henna Virkkunen</v>
      </c>
      <c r="J83" s="133" t="str">
        <f>IF(P83="","",MID(P83,FIND("(",P83)+1,4))</f>
        <v>1972</v>
      </c>
      <c r="K83" s="134" t="str">
        <f>IF(ISNUMBER(SEARCH("*female*",P83)),"female",IF(ISNUMBER(SEARCH("*male*",P83)),"male",""))</f>
        <v>female</v>
      </c>
      <c r="L83" s="135" t="str">
        <f>IF(P83="","",IF(ISERROR(MID(P83,FIND("male,",P83)+6,(FIND(")",P83)-(FIND("male,",P83)+6))))=TRUE,"missing/error",MID(P83,FIND("male,",P83)+6,(FIND(")",P83)-(FIND("male,",P83)+6)))))</f>
        <v>fi_kok01</v>
      </c>
      <c r="M83" s="136" t="str">
        <f>IF(I83="","",(MID(I83,(SEARCH("^^",SUBSTITUTE(I83," ","^^",LEN(I83)-LEN(SUBSTITUTE(I83," ","")))))+1,99)&amp;"_"&amp;LEFT(I83,FIND(" ",I83)-1)&amp;"_"&amp;J83))</f>
        <v>Virkkunen_Henna_1972</v>
      </c>
      <c r="O83" s="127"/>
      <c r="P83" s="219" t="s">
        <v>752</v>
      </c>
      <c r="Q83" s="128"/>
      <c r="R83" s="129"/>
      <c r="S83" s="130"/>
      <c r="T83" s="130"/>
      <c r="U83" s="132"/>
      <c r="V83" s="133"/>
      <c r="W83" s="134"/>
      <c r="X83" s="135"/>
      <c r="Y83" s="136"/>
      <c r="AA83" s="127"/>
      <c r="AB83" s="127"/>
      <c r="AC83" s="128"/>
      <c r="AD83" s="129"/>
      <c r="AE83" s="130"/>
      <c r="AF83" s="130"/>
      <c r="AG83" s="132"/>
      <c r="AH83" s="133"/>
      <c r="AI83" s="134"/>
      <c r="AJ83" s="135"/>
      <c r="AK83" s="136"/>
      <c r="AM83" s="127"/>
      <c r="AN83" s="127"/>
      <c r="AO83" s="128"/>
      <c r="AP83" s="129"/>
      <c r="AQ83" s="130"/>
      <c r="AR83" s="130"/>
      <c r="AS83" s="132"/>
      <c r="AT83" s="133"/>
      <c r="AU83" s="134"/>
      <c r="AV83" s="135"/>
      <c r="AW83" s="136"/>
      <c r="AX83" s="76"/>
      <c r="AY83" s="127"/>
      <c r="AZ83" s="127"/>
      <c r="BA83" s="128"/>
      <c r="BB83" s="129"/>
      <c r="BC83" s="130"/>
      <c r="BD83" s="130"/>
      <c r="BE83" s="132"/>
      <c r="BF83" s="133"/>
      <c r="BG83" s="134"/>
      <c r="BH83" s="135"/>
      <c r="BI83" s="136"/>
      <c r="BJ83" s="76"/>
      <c r="BK83" s="127"/>
      <c r="BL83" s="127"/>
      <c r="BM83" s="128"/>
      <c r="BN83" s="129"/>
      <c r="BO83" s="130"/>
      <c r="BP83" s="130"/>
      <c r="BQ83" s="132"/>
      <c r="BR83" s="133"/>
      <c r="BS83" s="134"/>
      <c r="BT83" s="135"/>
      <c r="BU83" s="136"/>
      <c r="BV83" s="76"/>
      <c r="BW83" s="127"/>
      <c r="BX83" s="127"/>
      <c r="BY83" s="128"/>
      <c r="BZ83" s="129"/>
      <c r="CA83" s="130"/>
      <c r="CB83" s="130"/>
      <c r="CC83" s="132"/>
      <c r="CD83" s="133"/>
      <c r="CE83" s="134"/>
      <c r="CF83" s="135"/>
      <c r="CG83" s="136"/>
      <c r="CH83" s="76"/>
      <c r="CI83" s="127"/>
      <c r="CJ83" s="127"/>
      <c r="CK83" s="128"/>
      <c r="CL83" s="129"/>
      <c r="CM83" s="130"/>
      <c r="CN83" s="130"/>
      <c r="CO83" s="132"/>
      <c r="CP83" s="133"/>
      <c r="CQ83" s="134"/>
      <c r="CR83" s="135"/>
      <c r="CS83" s="136"/>
      <c r="CT83" s="76"/>
      <c r="CU83" s="127"/>
      <c r="CV83" s="127"/>
      <c r="CW83" s="128"/>
      <c r="CX83" s="129"/>
      <c r="CY83" s="130"/>
      <c r="CZ83" s="130"/>
      <c r="DA83" s="132"/>
      <c r="DB83" s="133"/>
      <c r="DC83" s="134"/>
      <c r="DD83" s="135"/>
      <c r="DE83" s="136"/>
      <c r="DF83" s="76"/>
      <c r="DG83" s="127"/>
      <c r="DH83" s="127"/>
      <c r="DI83" s="128"/>
      <c r="DJ83" s="129"/>
      <c r="DK83" s="130"/>
      <c r="DL83" s="130"/>
      <c r="DM83" s="132"/>
      <c r="DN83" s="133"/>
      <c r="DO83" s="134"/>
      <c r="DP83" s="135"/>
      <c r="DQ83" s="136"/>
      <c r="DR83" s="76"/>
      <c r="DS83" s="127"/>
      <c r="DT83" s="127"/>
      <c r="DU83" s="128"/>
      <c r="DV83" s="129"/>
      <c r="DW83" s="130"/>
      <c r="DX83" s="130"/>
      <c r="DY83" s="132"/>
      <c r="DZ83" s="133"/>
      <c r="EA83" s="134"/>
      <c r="EB83" s="135"/>
      <c r="EC83" s="136"/>
      <c r="ED83" s="76"/>
      <c r="EE83" s="127"/>
      <c r="EF83" s="127"/>
      <c r="EG83" s="128"/>
      <c r="EH83" s="129"/>
      <c r="EI83" s="130"/>
      <c r="EJ83" s="130"/>
      <c r="EK83" s="132"/>
      <c r="EL83" s="133"/>
      <c r="EM83" s="134"/>
      <c r="EN83" s="135"/>
      <c r="EO83" s="136"/>
      <c r="EP83" s="76"/>
      <c r="EQ83" s="127"/>
      <c r="ER83" s="127"/>
      <c r="ES83" s="128"/>
      <c r="ET83" s="129"/>
      <c r="EU83" s="130"/>
      <c r="EV83" s="130"/>
      <c r="EW83" s="132"/>
      <c r="EX83" s="133"/>
      <c r="EY83" s="134"/>
      <c r="EZ83" s="135"/>
      <c r="FA83" s="136"/>
      <c r="FB83" s="76"/>
      <c r="FC83" s="127"/>
      <c r="FD83" s="127"/>
      <c r="FE83" s="128"/>
      <c r="FF83" s="129"/>
      <c r="FG83" s="130"/>
      <c r="FH83" s="130"/>
      <c r="FI83" s="132"/>
      <c r="FJ83" s="133"/>
      <c r="FK83" s="134"/>
      <c r="FL83" s="135"/>
      <c r="FM83" s="136"/>
      <c r="FN83" s="76"/>
      <c r="FO83" s="127"/>
      <c r="FP83" s="127"/>
      <c r="FQ83" s="128"/>
      <c r="FR83" s="129"/>
      <c r="FS83" s="130"/>
      <c r="FT83" s="130"/>
      <c r="FU83" s="132"/>
      <c r="FV83" s="133"/>
      <c r="FW83" s="134"/>
      <c r="FX83" s="135"/>
      <c r="FY83" s="136"/>
      <c r="FZ83" s="76"/>
      <c r="GA83" s="127"/>
      <c r="GB83" s="127"/>
      <c r="GC83" s="128"/>
      <c r="GD83" s="129"/>
      <c r="GE83" s="130"/>
      <c r="GF83" s="130"/>
      <c r="GG83" s="132"/>
      <c r="GH83" s="133"/>
      <c r="GI83" s="134"/>
      <c r="GJ83" s="135"/>
      <c r="GK83" s="136"/>
      <c r="GL83" s="76"/>
      <c r="GM83" s="127"/>
      <c r="GN83" s="127"/>
      <c r="GO83" s="128"/>
      <c r="GP83" s="129"/>
      <c r="GQ83" s="130"/>
      <c r="GR83" s="130"/>
      <c r="GS83" s="132"/>
      <c r="GT83" s="133"/>
      <c r="GU83" s="134"/>
      <c r="GV83" s="135"/>
      <c r="GW83" s="136"/>
      <c r="GX83" s="76"/>
      <c r="GY83" s="127"/>
      <c r="GZ83" s="127"/>
      <c r="HA83" s="128"/>
      <c r="HB83" s="129"/>
      <c r="HC83" s="130"/>
      <c r="HD83" s="130"/>
      <c r="HE83" s="132"/>
      <c r="HF83" s="133"/>
      <c r="HG83" s="134"/>
      <c r="HH83" s="135"/>
      <c r="HI83" s="136"/>
      <c r="HJ83" s="76"/>
      <c r="HK83" s="127"/>
      <c r="HL83" s="127"/>
      <c r="HM83" s="128"/>
      <c r="HN83" s="129"/>
      <c r="HO83" s="130"/>
      <c r="HP83" s="130"/>
      <c r="HQ83" s="132"/>
      <c r="HR83" s="133"/>
      <c r="HS83" s="134"/>
      <c r="HT83" s="135"/>
      <c r="HU83" s="136"/>
      <c r="HV83" s="76"/>
      <c r="HW83" s="127"/>
      <c r="HX83" s="127"/>
      <c r="HY83" s="128"/>
      <c r="HZ83" s="129"/>
      <c r="IA83" s="130"/>
      <c r="IB83" s="130"/>
      <c r="IC83" s="132"/>
      <c r="ID83" s="133"/>
      <c r="IE83" s="134"/>
      <c r="IF83" s="135"/>
      <c r="IG83" s="136"/>
      <c r="IH83" s="76"/>
      <c r="II83" s="127"/>
      <c r="IJ83" s="127"/>
      <c r="IK83" s="128"/>
      <c r="IL83" s="129"/>
      <c r="IM83" s="130"/>
      <c r="IN83" s="130"/>
      <c r="IO83" s="132"/>
      <c r="IP83" s="133"/>
      <c r="IQ83" s="134"/>
      <c r="IR83" s="135"/>
      <c r="IS83" s="136"/>
      <c r="IT83" s="76"/>
      <c r="IU83" s="127"/>
      <c r="IV83" s="127"/>
      <c r="IW83" s="128"/>
      <c r="IX83" s="129"/>
      <c r="IY83" s="130"/>
      <c r="IZ83" s="130"/>
      <c r="JA83" s="132"/>
      <c r="JB83" s="133"/>
      <c r="JC83" s="134"/>
      <c r="JD83" s="135"/>
      <c r="JE83" s="136"/>
      <c r="JF83" s="76"/>
      <c r="JG83" s="127"/>
      <c r="JH83" s="127"/>
      <c r="JI83" s="128"/>
      <c r="JJ83" s="129"/>
      <c r="JK83" s="130"/>
      <c r="JL83" s="130"/>
      <c r="JM83" s="132"/>
      <c r="JN83" s="133"/>
      <c r="JO83" s="134"/>
      <c r="JP83" s="135"/>
      <c r="JQ83" s="136"/>
      <c r="JR83" s="76"/>
      <c r="JS83" s="127"/>
      <c r="JT83" s="127"/>
      <c r="JU83" s="128"/>
      <c r="JV83" s="129"/>
      <c r="JW83" s="130"/>
      <c r="JX83" s="130"/>
      <c r="JY83" s="132"/>
      <c r="JZ83" s="133"/>
      <c r="KA83" s="134"/>
      <c r="KB83" s="135"/>
      <c r="KC83" s="136"/>
      <c r="KD83" s="76"/>
      <c r="KE83" s="127"/>
      <c r="KF83" s="127"/>
    </row>
    <row r="84" spans="1:292" ht="13.5" customHeight="1">
      <c r="A84" s="84"/>
      <c r="B84" s="127" t="s">
        <v>684</v>
      </c>
      <c r="C84" s="76" t="s">
        <v>941</v>
      </c>
      <c r="D84" s="219" t="s">
        <v>942</v>
      </c>
      <c r="E84" s="128" t="str">
        <f>IF(I84="","",E$3)</f>
        <v/>
      </c>
      <c r="F84" s="129" t="str">
        <f>IF(I84="","",E$1)</f>
        <v/>
      </c>
      <c r="G84" s="130" t="str">
        <f>IF(I84="","",E$2)</f>
        <v/>
      </c>
      <c r="H84" s="130" t="str">
        <f>IF(I84="","",E$3)</f>
        <v/>
      </c>
      <c r="I84" s="132" t="str">
        <f>IF(P84="","",IF(ISNUMBER(SEARCH(":",P84)),MID(P84,FIND(":",P84)+2,FIND("(",P84)-FIND(":",P84)-3),LEFT(P84,FIND("(",P84)-2)))</f>
        <v/>
      </c>
      <c r="J84" s="133" t="str">
        <f>IF(P84="","",MID(P84,FIND("(",P84)+1,4))</f>
        <v/>
      </c>
      <c r="K84" s="134" t="str">
        <f>IF(ISNUMBER(SEARCH("*female*",P84)),"female",IF(ISNUMBER(SEARCH("*male*",P84)),"male",""))</f>
        <v/>
      </c>
      <c r="L84" s="135" t="str">
        <f>IF(P84="","",IF(ISERROR(MID(P84,FIND("male,",P84)+6,(FIND(")",P84)-(FIND("male,",P84)+6))))=TRUE,"missing/error",MID(P84,FIND("male,",P84)+6,(FIND(")",P84)-(FIND("male,",P84)+6)))))</f>
        <v/>
      </c>
      <c r="M84" s="136" t="str">
        <f>IF(I84="","",(MID(I84,(SEARCH("^^",SUBSTITUTE(I84," ","^^",LEN(I84)-LEN(SUBSTITUTE(I84," ","")))))+1,99)&amp;"_"&amp;LEFT(I84,FIND(" ",I84)-1)&amp;"_"&amp;J84))</f>
        <v/>
      </c>
      <c r="O84" s="127"/>
      <c r="P84" s="219"/>
      <c r="Q84" s="128" t="str">
        <f>IF(U84="","",Q$3)</f>
        <v/>
      </c>
      <c r="R84" s="129" t="str">
        <f>IF(U84="","",Q$1)</f>
        <v/>
      </c>
      <c r="S84" s="130" t="str">
        <f>IF(U84="","",Q$2)</f>
        <v/>
      </c>
      <c r="T84" s="130" t="str">
        <f>IF(U84="","",Q$3)</f>
        <v/>
      </c>
      <c r="U84" s="132" t="str">
        <f>IF(AB84="","",IF(ISNUMBER(SEARCH(":",AB84)),MID(AB84,FIND(":",AB84)+2,FIND("(",AB84)-FIND(":",AB84)-3),LEFT(AB84,FIND("(",AB84)-2)))</f>
        <v/>
      </c>
      <c r="V84" s="133" t="str">
        <f>IF(AB84="","",MID(AB84,FIND("(",AB84)+1,4))</f>
        <v/>
      </c>
      <c r="W84" s="134" t="str">
        <f>IF(ISNUMBER(SEARCH("*female*",AB84)),"female",IF(ISNUMBER(SEARCH("*male*",AB84)),"male",""))</f>
        <v/>
      </c>
      <c r="X84" s="135" t="s">
        <v>287</v>
      </c>
      <c r="Y84" s="136" t="str">
        <f>IF(U84="","",(MID(U84,(SEARCH("^^",SUBSTITUTE(U84," ","^^",LEN(U84)-LEN(SUBSTITUTE(U84," ","")))))+1,99)&amp;"_"&amp;LEFT(U84,FIND(" ",U84)-1)&amp;"_"&amp;V84))</f>
        <v/>
      </c>
      <c r="AA84" s="127"/>
      <c r="AB84" s="127"/>
      <c r="AC84" s="128">
        <f>IF(AG84="","",AC$3)</f>
        <v>43622</v>
      </c>
      <c r="AD84" s="129" t="str">
        <f>IF(AG84="","",AC$1)</f>
        <v>Sipilä I</v>
      </c>
      <c r="AE84" s="130">
        <f>IF(AG84="","",AC$2)</f>
        <v>42153</v>
      </c>
      <c r="AF84" s="130">
        <v>43614</v>
      </c>
      <c r="AG84" s="132" t="str">
        <f>IF(AN84="","",IF(ISNUMBER(SEARCH(":",AN84)),MID(AN84,FIND(":",AN84)+2,FIND("(",AN84)-FIND(":",AN84)-3),LEFT(AN84,FIND("(",AN84)-2)))</f>
        <v>Anne Berner</v>
      </c>
      <c r="AH84" s="133" t="str">
        <f>IF(AN84="","",MID(AN84,FIND("(",AN84)+1,4))</f>
        <v>1964</v>
      </c>
      <c r="AI84" s="134" t="str">
        <f>IF(ISNUMBER(SEARCH("*female*",AN84)),"female",IF(ISNUMBER(SEARCH("*male*",AN84)),"male",""))</f>
        <v>female</v>
      </c>
      <c r="AJ84" s="135" t="str">
        <f>IF(AN84="","",IF(ISERROR(MID(AN84,FIND("male,",AN84)+6,(FIND(")",AN84)-(FIND("male,",AN84)+6))))=TRUE,"missing/error",MID(AN84,FIND("male,",AN84)+6,(FIND(")",AN84)-(FIND("male,",AN84)+6)))))</f>
        <v>fi_kesk01</v>
      </c>
      <c r="AK84" s="136" t="str">
        <f>IF(AG84="","",(MID(AG84,(SEARCH("^^",SUBSTITUTE(AG84," ","^^",LEN(AG84)-LEN(SUBSTITUTE(AG84," ","")))))+1,99)&amp;"_"&amp;LEFT(AG84,FIND(" ",AG84)-1)&amp;"_"&amp;AH84))</f>
        <v>Berner_Anne_1964</v>
      </c>
      <c r="AM84" s="127"/>
      <c r="AN84" s="127" t="s">
        <v>949</v>
      </c>
      <c r="AO84" s="128">
        <f>IF(AS84="","",AO$3)</f>
        <v>43809</v>
      </c>
      <c r="AP84" s="129" t="str">
        <f>IF(AS84="","",AO$1)</f>
        <v>Rinne I</v>
      </c>
      <c r="AQ84" s="130">
        <f>IF(AS84="","",AO$2)</f>
        <v>43622</v>
      </c>
      <c r="AR84" s="130">
        <f>IF(AS84="","",AO$3)</f>
        <v>43809</v>
      </c>
      <c r="AS84" s="132" t="str">
        <f>IF(AZ84="","",IF(ISNUMBER(SEARCH(":",AZ84)),MID(AZ84,FIND(":",AZ84)+2,FIND("(",AZ84)-FIND(":",AZ84)-3),LEFT(AZ84,FIND("(",AZ84)-2)))</f>
        <v>Sanna Marin</v>
      </c>
      <c r="AT84" s="133" t="str">
        <f>IF(AZ84="","",MID(AZ84,FIND("(",AZ84)+1,4))</f>
        <v>1985</v>
      </c>
      <c r="AU84" s="134" t="str">
        <f>IF(ISNUMBER(SEARCH("*female*",AZ84)),"female",IF(ISNUMBER(SEARCH("*male*",AZ84)),"male",""))</f>
        <v>female</v>
      </c>
      <c r="AV84" s="135" t="str">
        <f>IF(AZ84="","",IF(ISERROR(MID(AZ84,FIND("male,",AZ84)+6,(FIND(")",AZ84)-(FIND("male,",AZ84)+6))))=TRUE,"missing/error",MID(AZ84,FIND("male,",AZ84)+6,(FIND(")",AZ84)-(FIND("male,",AZ84)+6)))))</f>
        <v>fi_sdp01</v>
      </c>
      <c r="AW84" s="136" t="str">
        <f>IF(AS84="","",(MID(AS84,(SEARCH("^^",SUBSTITUTE(AS84," ","^^",LEN(AS84)-LEN(SUBSTITUTE(AS84," ","")))))+1,99)&amp;"_"&amp;LEFT(AS84,FIND(" ",AS84)-1)&amp;"_"&amp;AT84))</f>
        <v>Marin_Sanna_1985</v>
      </c>
      <c r="AX84" s="76"/>
      <c r="AY84" s="127"/>
      <c r="AZ84" s="127" t="s">
        <v>1063</v>
      </c>
      <c r="BA84" s="128">
        <f>IF(BE84="","",BA$3)</f>
        <v>43830</v>
      </c>
      <c r="BB84" s="129" t="str">
        <f>IF(BE84="","",BA$1)</f>
        <v>Marin I</v>
      </c>
      <c r="BC84" s="130">
        <f>IF(BE84="","",BA$2)</f>
        <v>43809</v>
      </c>
      <c r="BD84" s="130">
        <f>IF(BE84="","",BA$3)</f>
        <v>43830</v>
      </c>
      <c r="BE84" s="132" t="str">
        <f>IF(BL84="","",IF(ISNUMBER(SEARCH(":",BL84)),MID(BL84,FIND(":",BL84)+2,FIND("(",BL84)-FIND(":",BL84)-3),LEFT(BL84,FIND("(",BL84)-2)))</f>
        <v>Timo Harakka</v>
      </c>
      <c r="BF84" s="133" t="str">
        <f>IF(BL84="","",MID(BL84,FIND("(",BL84)+1,4))</f>
        <v>1962</v>
      </c>
      <c r="BG84" s="134" t="str">
        <f>IF(ISNUMBER(SEARCH("*female*",BL84)),"female",IF(ISNUMBER(SEARCH("*male*",BL84)),"male",""))</f>
        <v>male</v>
      </c>
      <c r="BH84" s="135" t="str">
        <f>IF(BL84="","",IF(ISERROR(MID(BL84,FIND("male,",BL84)+6,(FIND(")",BL84)-(FIND("male,",BL84)+6))))=TRUE,"missing/error",MID(BL84,FIND("male,",BL84)+6,(FIND(")",BL84)-(FIND("male,",BL84)+6)))))</f>
        <v>fi_sdp01</v>
      </c>
      <c r="BI84" s="136" t="str">
        <f>IF(BE84="","",(MID(BE84,(SEARCH("^^",SUBSTITUTE(BE84," ","^^",LEN(BE84)-LEN(SUBSTITUTE(BE84," ","")))))+1,99)&amp;"_"&amp;LEFT(BE84,FIND(" ",BE84)-1)&amp;"_"&amp;BF84))</f>
        <v>Harakka_Timo_1962</v>
      </c>
      <c r="BJ84" s="76"/>
      <c r="BK84" s="127"/>
      <c r="BL84" s="127" t="s">
        <v>1060</v>
      </c>
      <c r="BM84" s="128" t="str">
        <f>IF(BQ84="","",BM$3)</f>
        <v/>
      </c>
      <c r="BN84" s="129" t="str">
        <f>IF(BQ84="","",BM$1)</f>
        <v/>
      </c>
      <c r="BO84" s="130" t="str">
        <f>IF(BQ84="","",BM$2)</f>
        <v/>
      </c>
      <c r="BP84" s="130" t="str">
        <f>IF(BQ84="","",BM$3)</f>
        <v/>
      </c>
      <c r="BQ84" s="132" t="str">
        <f>IF(BX84="","",IF(ISNUMBER(SEARCH(":",BX84)),MID(BX84,FIND(":",BX84)+2,FIND("(",BX84)-FIND(":",BX84)-3),LEFT(BX84,FIND("(",BX84)-2)))</f>
        <v/>
      </c>
      <c r="BR84" s="133" t="str">
        <f>IF(BX84="","",MID(BX84,FIND("(",BX84)+1,4))</f>
        <v/>
      </c>
      <c r="BS84" s="134" t="str">
        <f>IF(ISNUMBER(SEARCH("*female*",BX84)),"female",IF(ISNUMBER(SEARCH("*male*",BX84)),"male",""))</f>
        <v/>
      </c>
      <c r="BT84" s="135" t="str">
        <f>IF(BX84="","",IF(ISERROR(MID(BX84,FIND("male,",BX84)+6,(FIND(")",BX84)-(FIND("male,",BX84)+6))))=TRUE,"missing/error",MID(BX84,FIND("male,",BX84)+6,(FIND(")",BX84)-(FIND("male,",BX84)+6)))))</f>
        <v/>
      </c>
      <c r="BU84" s="136" t="str">
        <f>IF(BQ84="","",(MID(BQ84,(SEARCH("^^",SUBSTITUTE(BQ84," ","^^",LEN(BQ84)-LEN(SUBSTITUTE(BQ84," ","")))))+1,99)&amp;"_"&amp;LEFT(BQ84,FIND(" ",BQ84)-1)&amp;"_"&amp;BR84))</f>
        <v/>
      </c>
      <c r="BV84" s="76"/>
      <c r="BW84" s="127"/>
      <c r="BX84" s="127"/>
      <c r="BY84" s="128" t="str">
        <f>IF(CC84="","",BY$3)</f>
        <v/>
      </c>
      <c r="BZ84" s="129" t="str">
        <f>IF(CC84="","",BY$1)</f>
        <v/>
      </c>
      <c r="CA84" s="130" t="str">
        <f>IF(CC84="","",BY$2)</f>
        <v/>
      </c>
      <c r="CB84" s="130" t="str">
        <f>IF(CC84="","",BY$3)</f>
        <v/>
      </c>
      <c r="CC84" s="132" t="str">
        <f>IF(CJ84="","",IF(ISNUMBER(SEARCH(":",CJ84)),MID(CJ84,FIND(":",CJ84)+2,FIND("(",CJ84)-FIND(":",CJ84)-3),LEFT(CJ84,FIND("(",CJ84)-2)))</f>
        <v/>
      </c>
      <c r="CD84" s="133" t="str">
        <f>IF(CJ84="","",MID(CJ84,FIND("(",CJ84)+1,4))</f>
        <v/>
      </c>
      <c r="CE84" s="134" t="str">
        <f>IF(ISNUMBER(SEARCH("*female*",CJ84)),"female",IF(ISNUMBER(SEARCH("*male*",CJ84)),"male",""))</f>
        <v/>
      </c>
      <c r="CF84" s="135" t="str">
        <f>IF(CJ84="","",IF(ISERROR(MID(CJ84,FIND("male,",CJ84)+6,(FIND(")",CJ84)-(FIND("male,",CJ84)+6))))=TRUE,"missing/error",MID(CJ84,FIND("male,",CJ84)+6,(FIND(")",CJ84)-(FIND("male,",CJ84)+6)))))</f>
        <v/>
      </c>
      <c r="CG84" s="136" t="str">
        <f>IF(CC84="","",(MID(CC84,(SEARCH("^^",SUBSTITUTE(CC84," ","^^",LEN(CC84)-LEN(SUBSTITUTE(CC84," ","")))))+1,99)&amp;"_"&amp;LEFT(CC84,FIND(" ",CC84)-1)&amp;"_"&amp;CD84))</f>
        <v/>
      </c>
      <c r="CH84" s="76"/>
      <c r="CI84" s="127"/>
      <c r="CJ84" s="127"/>
      <c r="CK84" s="128" t="str">
        <f>IF(CO84="","",CK$3)</f>
        <v/>
      </c>
      <c r="CL84" s="129" t="str">
        <f>IF(CO84="","",CK$1)</f>
        <v/>
      </c>
      <c r="CM84" s="130" t="str">
        <f>IF(CO84="","",CK$2)</f>
        <v/>
      </c>
      <c r="CN84" s="130" t="str">
        <f>IF(CO84="","",CK$3)</f>
        <v/>
      </c>
      <c r="CO84" s="132" t="str">
        <f>IF(CV84="","",IF(ISNUMBER(SEARCH(":",CV84)),MID(CV84,FIND(":",CV84)+2,FIND("(",CV84)-FIND(":",CV84)-3),LEFT(CV84,FIND("(",CV84)-2)))</f>
        <v/>
      </c>
      <c r="CP84" s="133" t="str">
        <f>IF(CV84="","",MID(CV84,FIND("(",CV84)+1,4))</f>
        <v/>
      </c>
      <c r="CQ84" s="134" t="str">
        <f>IF(ISNUMBER(SEARCH("*female*",CV84)),"female",IF(ISNUMBER(SEARCH("*male*",CV84)),"male",""))</f>
        <v/>
      </c>
      <c r="CR84" s="135" t="str">
        <f>IF(CV84="","",IF(ISERROR(MID(CV84,FIND("male,",CV84)+6,(FIND(")",CV84)-(FIND("male,",CV84)+6))))=TRUE,"missing/error",MID(CV84,FIND("male,",CV84)+6,(FIND(")",CV84)-(FIND("male,",CV84)+6)))))</f>
        <v/>
      </c>
      <c r="CS84" s="136" t="str">
        <f>IF(CO84="","",(MID(CO84,(SEARCH("^^",SUBSTITUTE(CO84," ","^^",LEN(CO84)-LEN(SUBSTITUTE(CO84," ","")))))+1,99)&amp;"_"&amp;LEFT(CO84,FIND(" ",CO84)-1)&amp;"_"&amp;CP84))</f>
        <v/>
      </c>
      <c r="CT84" s="76"/>
      <c r="CU84" s="127"/>
      <c r="CV84" s="127"/>
      <c r="CW84" s="128" t="str">
        <f>IF(DA84="","",CW$3)</f>
        <v/>
      </c>
      <c r="CX84" s="129" t="str">
        <f>IF(DA84="","",CW$1)</f>
        <v/>
      </c>
      <c r="CY84" s="130" t="str">
        <f>IF(DA84="","",CW$2)</f>
        <v/>
      </c>
      <c r="CZ84" s="130" t="str">
        <f>IF(DA84="","",CW$3)</f>
        <v/>
      </c>
      <c r="DA84" s="132" t="str">
        <f>IF(DH84="","",IF(ISNUMBER(SEARCH(":",DH84)),MID(DH84,FIND(":",DH84)+2,FIND("(",DH84)-FIND(":",DH84)-3),LEFT(DH84,FIND("(",DH84)-2)))</f>
        <v/>
      </c>
      <c r="DB84" s="133" t="str">
        <f>IF(DH84="","",MID(DH84,FIND("(",DH84)+1,4))</f>
        <v/>
      </c>
      <c r="DC84" s="134" t="str">
        <f>IF(ISNUMBER(SEARCH("*female*",DH84)),"female",IF(ISNUMBER(SEARCH("*male*",DH84)),"male",""))</f>
        <v/>
      </c>
      <c r="DD84" s="135" t="str">
        <f>IF(DH84="","",IF(ISERROR(MID(DH84,FIND("male,",DH84)+6,(FIND(")",DH84)-(FIND("male,",DH84)+6))))=TRUE,"missing/error",MID(DH84,FIND("male,",DH84)+6,(FIND(")",DH84)-(FIND("male,",DH84)+6)))))</f>
        <v/>
      </c>
      <c r="DE84" s="136" t="str">
        <f>IF(DA84="","",(MID(DA84,(SEARCH("^^",SUBSTITUTE(DA84," ","^^",LEN(DA84)-LEN(SUBSTITUTE(DA84," ","")))))+1,99)&amp;"_"&amp;LEFT(DA84,FIND(" ",DA84)-1)&amp;"_"&amp;DB84))</f>
        <v/>
      </c>
      <c r="DF84" s="76"/>
      <c r="DG84" s="127"/>
      <c r="DH84" s="127"/>
      <c r="DI84" s="128" t="str">
        <f>IF(DM84="","",DI$3)</f>
        <v/>
      </c>
      <c r="DJ84" s="129" t="str">
        <f>IF(DM84="","",DI$1)</f>
        <v/>
      </c>
      <c r="DK84" s="130" t="str">
        <f>IF(DM84="","",DI$2)</f>
        <v/>
      </c>
      <c r="DL84" s="130" t="str">
        <f>IF(DM84="","",DI$3)</f>
        <v/>
      </c>
      <c r="DM84" s="132" t="str">
        <f>IF(DT84="","",IF(ISNUMBER(SEARCH(":",DT84)),MID(DT84,FIND(":",DT84)+2,FIND("(",DT84)-FIND(":",DT84)-3),LEFT(DT84,FIND("(",DT84)-2)))</f>
        <v/>
      </c>
      <c r="DN84" s="133" t="str">
        <f>IF(DT84="","",MID(DT84,FIND("(",DT84)+1,4))</f>
        <v/>
      </c>
      <c r="DO84" s="134" t="str">
        <f>IF(ISNUMBER(SEARCH("*female*",DT84)),"female",IF(ISNUMBER(SEARCH("*male*",DT84)),"male",""))</f>
        <v/>
      </c>
      <c r="DP84" s="135" t="str">
        <f>IF(DT84="","",IF(ISERROR(MID(DT84,FIND("male,",DT84)+6,(FIND(")",DT84)-(FIND("male,",DT84)+6))))=TRUE,"missing/error",MID(DT84,FIND("male,",DT84)+6,(FIND(")",DT84)-(FIND("male,",DT84)+6)))))</f>
        <v/>
      </c>
      <c r="DQ84" s="136" t="str">
        <f>IF(DM84="","",(MID(DM84,(SEARCH("^^",SUBSTITUTE(DM84," ","^^",LEN(DM84)-LEN(SUBSTITUTE(DM84," ","")))))+1,99)&amp;"_"&amp;LEFT(DM84,FIND(" ",DM84)-1)&amp;"_"&amp;DN84))</f>
        <v/>
      </c>
      <c r="DR84" s="76"/>
      <c r="DS84" s="127"/>
      <c r="DT84" s="127"/>
      <c r="DU84" s="128" t="str">
        <f>IF(DY84="","",DU$3)</f>
        <v/>
      </c>
      <c r="DV84" s="129" t="str">
        <f>IF(DY84="","",DU$1)</f>
        <v/>
      </c>
      <c r="DW84" s="130" t="str">
        <f>IF(DY84="","",DU$2)</f>
        <v/>
      </c>
      <c r="DX84" s="130" t="str">
        <f>IF(DY84="","",DU$3)</f>
        <v/>
      </c>
      <c r="DY84" s="132" t="str">
        <f>IF(EF84="","",IF(ISNUMBER(SEARCH(":",EF84)),MID(EF84,FIND(":",EF84)+2,FIND("(",EF84)-FIND(":",EF84)-3),LEFT(EF84,FIND("(",EF84)-2)))</f>
        <v/>
      </c>
      <c r="DZ84" s="133" t="str">
        <f>IF(EF84="","",MID(EF84,FIND("(",EF84)+1,4))</f>
        <v/>
      </c>
      <c r="EA84" s="134" t="str">
        <f>IF(ISNUMBER(SEARCH("*female*",EF84)),"female",IF(ISNUMBER(SEARCH("*male*",EF84)),"male",""))</f>
        <v/>
      </c>
      <c r="EB84" s="135" t="str">
        <f>IF(EF84="","",IF(ISERROR(MID(EF84,FIND("male,",EF84)+6,(FIND(")",EF84)-(FIND("male,",EF84)+6))))=TRUE,"missing/error",MID(EF84,FIND("male,",EF84)+6,(FIND(")",EF84)-(FIND("male,",EF84)+6)))))</f>
        <v/>
      </c>
      <c r="EC84" s="136" t="str">
        <f>IF(DY84="","",(MID(DY84,(SEARCH("^^",SUBSTITUTE(DY84," ","^^",LEN(DY84)-LEN(SUBSTITUTE(DY84," ","")))))+1,99)&amp;"_"&amp;LEFT(DY84,FIND(" ",DY84)-1)&amp;"_"&amp;DZ84))</f>
        <v/>
      </c>
      <c r="ED84" s="76"/>
      <c r="EE84" s="127"/>
      <c r="EF84" s="127"/>
      <c r="EG84" s="128" t="str">
        <f>IF(EK84="","",EG$3)</f>
        <v/>
      </c>
      <c r="EH84" s="129" t="str">
        <f>IF(EK84="","",EG$1)</f>
        <v/>
      </c>
      <c r="EI84" s="130" t="str">
        <f>IF(EK84="","",EG$2)</f>
        <v/>
      </c>
      <c r="EJ84" s="130" t="str">
        <f>IF(EK84="","",EG$3)</f>
        <v/>
      </c>
      <c r="EK84" s="132" t="str">
        <f>IF(ER84="","",IF(ISNUMBER(SEARCH(":",ER84)),MID(ER84,FIND(":",ER84)+2,FIND("(",ER84)-FIND(":",ER84)-3),LEFT(ER84,FIND("(",ER84)-2)))</f>
        <v/>
      </c>
      <c r="EL84" s="133" t="str">
        <f>IF(ER84="","",MID(ER84,FIND("(",ER84)+1,4))</f>
        <v/>
      </c>
      <c r="EM84" s="134" t="str">
        <f>IF(ISNUMBER(SEARCH("*female*",ER84)),"female",IF(ISNUMBER(SEARCH("*male*",ER84)),"male",""))</f>
        <v/>
      </c>
      <c r="EN84" s="135" t="str">
        <f>IF(ER84="","",IF(ISERROR(MID(ER84,FIND("male,",ER84)+6,(FIND(")",ER84)-(FIND("male,",ER84)+6))))=TRUE,"missing/error",MID(ER84,FIND("male,",ER84)+6,(FIND(")",ER84)-(FIND("male,",ER84)+6)))))</f>
        <v/>
      </c>
      <c r="EO84" s="136" t="str">
        <f>IF(EK84="","",(MID(EK84,(SEARCH("^^",SUBSTITUTE(EK84," ","^^",LEN(EK84)-LEN(SUBSTITUTE(EK84," ","")))))+1,99)&amp;"_"&amp;LEFT(EK84,FIND(" ",EK84)-1)&amp;"_"&amp;EL84))</f>
        <v/>
      </c>
      <c r="EP84" s="76"/>
      <c r="EQ84" s="127"/>
      <c r="ER84" s="127"/>
      <c r="ES84" s="128" t="str">
        <f>IF(EW84="","",ES$3)</f>
        <v/>
      </c>
      <c r="ET84" s="129" t="str">
        <f>IF(EW84="","",ES$1)</f>
        <v/>
      </c>
      <c r="EU84" s="130" t="str">
        <f>IF(EW84="","",ES$2)</f>
        <v/>
      </c>
      <c r="EV84" s="130" t="str">
        <f>IF(EW84="","",ES$3)</f>
        <v/>
      </c>
      <c r="EW84" s="132" t="str">
        <f>IF(FD84="","",IF(ISNUMBER(SEARCH(":",FD84)),MID(FD84,FIND(":",FD84)+2,FIND("(",FD84)-FIND(":",FD84)-3),LEFT(FD84,FIND("(",FD84)-2)))</f>
        <v/>
      </c>
      <c r="EX84" s="133" t="str">
        <f>IF(FD84="","",MID(FD84,FIND("(",FD84)+1,4))</f>
        <v/>
      </c>
      <c r="EY84" s="134" t="str">
        <f>IF(ISNUMBER(SEARCH("*female*",FD84)),"female",IF(ISNUMBER(SEARCH("*male*",FD84)),"male",""))</f>
        <v/>
      </c>
      <c r="EZ84" s="135" t="str">
        <f>IF(FD84="","",IF(ISERROR(MID(FD84,FIND("male,",FD84)+6,(FIND(")",FD84)-(FIND("male,",FD84)+6))))=TRUE,"missing/error",MID(FD84,FIND("male,",FD84)+6,(FIND(")",FD84)-(FIND("male,",FD84)+6)))))</f>
        <v/>
      </c>
      <c r="FA84" s="136" t="str">
        <f>IF(EW84="","",(MID(EW84,(SEARCH("^^",SUBSTITUTE(EW84," ","^^",LEN(EW84)-LEN(SUBSTITUTE(EW84," ","")))))+1,99)&amp;"_"&amp;LEFT(EW84,FIND(" ",EW84)-1)&amp;"_"&amp;EX84))</f>
        <v/>
      </c>
      <c r="FB84" s="76"/>
      <c r="FC84" s="127"/>
      <c r="FD84" s="127"/>
      <c r="FE84" s="128" t="str">
        <f>IF(FI84="","",FE$3)</f>
        <v/>
      </c>
      <c r="FF84" s="129" t="str">
        <f>IF(FI84="","",FE$1)</f>
        <v/>
      </c>
      <c r="FG84" s="130" t="str">
        <f>IF(FI84="","",FE$2)</f>
        <v/>
      </c>
      <c r="FH84" s="130" t="str">
        <f>IF(FI84="","",FE$3)</f>
        <v/>
      </c>
      <c r="FI84" s="132" t="str">
        <f>IF(FP84="","",IF(ISNUMBER(SEARCH(":",FP84)),MID(FP84,FIND(":",FP84)+2,FIND("(",FP84)-FIND(":",FP84)-3),LEFT(FP84,FIND("(",FP84)-2)))</f>
        <v/>
      </c>
      <c r="FJ84" s="133" t="str">
        <f>IF(FP84="","",MID(FP84,FIND("(",FP84)+1,4))</f>
        <v/>
      </c>
      <c r="FK84" s="134" t="str">
        <f>IF(ISNUMBER(SEARCH("*female*",FP84)),"female",IF(ISNUMBER(SEARCH("*male*",FP84)),"male",""))</f>
        <v/>
      </c>
      <c r="FL84" s="135" t="str">
        <f>IF(FP84="","",IF(ISERROR(MID(FP84,FIND("male,",FP84)+6,(FIND(")",FP84)-(FIND("male,",FP84)+6))))=TRUE,"missing/error",MID(FP84,FIND("male,",FP84)+6,(FIND(")",FP84)-(FIND("male,",FP84)+6)))))</f>
        <v/>
      </c>
      <c r="FM84" s="136" t="str">
        <f>IF(FI84="","",(MID(FI84,(SEARCH("^^",SUBSTITUTE(FI84," ","^^",LEN(FI84)-LEN(SUBSTITUTE(FI84," ","")))))+1,99)&amp;"_"&amp;LEFT(FI84,FIND(" ",FI84)-1)&amp;"_"&amp;FJ84))</f>
        <v/>
      </c>
      <c r="FN84" s="76"/>
      <c r="FO84" s="127"/>
      <c r="FP84" s="127"/>
      <c r="FQ84" s="128" t="str">
        <f>IF(FU84="","",#REF!)</f>
        <v/>
      </c>
      <c r="FR84" s="129" t="str">
        <f>IF(FU84="","",FQ$1)</f>
        <v/>
      </c>
      <c r="FS84" s="130" t="str">
        <f>IF(FU84="","",FQ$2)</f>
        <v/>
      </c>
      <c r="FT84" s="130" t="str">
        <f>IF(FU84="","",FQ$3)</f>
        <v/>
      </c>
      <c r="FU84" s="132" t="str">
        <f>IF(GB84="","",IF(ISNUMBER(SEARCH(":",GB84)),MID(GB84,FIND(":",GB84)+2,FIND("(",GB84)-FIND(":",GB84)-3),LEFT(GB84,FIND("(",GB84)-2)))</f>
        <v/>
      </c>
      <c r="FV84" s="133" t="str">
        <f>IF(GB84="","",MID(GB84,FIND("(",GB84)+1,4))</f>
        <v/>
      </c>
      <c r="FW84" s="134" t="str">
        <f>IF(ISNUMBER(SEARCH("*female*",GB84)),"female",IF(ISNUMBER(SEARCH("*male*",GB84)),"male",""))</f>
        <v/>
      </c>
      <c r="FX84" s="135" t="str">
        <f>IF(GB84="","",IF(ISERROR(MID(GB84,FIND("male,",GB84)+6,(FIND(")",GB84)-(FIND("male,",GB84)+6))))=TRUE,"missing/error",MID(GB84,FIND("male,",GB84)+6,(FIND(")",GB84)-(FIND("male,",GB84)+6)))))</f>
        <v/>
      </c>
      <c r="FY84" s="136" t="str">
        <f>IF(FU84="","",(MID(FU84,(SEARCH("^^",SUBSTITUTE(FU84," ","^^",LEN(FU84)-LEN(SUBSTITUTE(FU84," ","")))))+1,99)&amp;"_"&amp;LEFT(FU84,FIND(" ",FU84)-1)&amp;"_"&amp;FV84))</f>
        <v/>
      </c>
      <c r="FZ84" s="76"/>
      <c r="GA84" s="127"/>
      <c r="GB84" s="127"/>
      <c r="GC84" s="128" t="str">
        <f>IF(GG84="","",GC$3)</f>
        <v/>
      </c>
      <c r="GD84" s="129" t="str">
        <f>IF(GG84="","",GC$1)</f>
        <v/>
      </c>
      <c r="GE84" s="130" t="str">
        <f>IF(GG84="","",GC$2)</f>
        <v/>
      </c>
      <c r="GF84" s="130" t="str">
        <f>IF(GG84="","",GC$3)</f>
        <v/>
      </c>
      <c r="GG84" s="132" t="str">
        <f>IF(GN84="","",IF(ISNUMBER(SEARCH(":",GN84)),MID(GN84,FIND(":",GN84)+2,FIND("(",GN84)-FIND(":",GN84)-3),LEFT(GN84,FIND("(",GN84)-2)))</f>
        <v/>
      </c>
      <c r="GH84" s="133" t="str">
        <f>IF(GN84="","",MID(GN84,FIND("(",GN84)+1,4))</f>
        <v/>
      </c>
      <c r="GI84" s="134" t="str">
        <f>IF(ISNUMBER(SEARCH("*female*",GN84)),"female",IF(ISNUMBER(SEARCH("*male*",GN84)),"male",""))</f>
        <v/>
      </c>
      <c r="GJ84" s="135" t="str">
        <f>IF(GN84="","",IF(ISERROR(MID(GN84,FIND("male,",GN84)+6,(FIND(")",GN84)-(FIND("male,",GN84)+6))))=TRUE,"missing/error",MID(GN84,FIND("male,",GN84)+6,(FIND(")",GN84)-(FIND("male,",GN84)+6)))))</f>
        <v/>
      </c>
      <c r="GK84" s="136" t="str">
        <f>IF(GG84="","",(MID(GG84,(SEARCH("^^",SUBSTITUTE(GG84," ","^^",LEN(GG84)-LEN(SUBSTITUTE(GG84," ","")))))+1,99)&amp;"_"&amp;LEFT(GG84,FIND(" ",GG84)-1)&amp;"_"&amp;GH84))</f>
        <v/>
      </c>
      <c r="GL84" s="76"/>
      <c r="GM84" s="127"/>
      <c r="GN84" s="127"/>
      <c r="GO84" s="128" t="str">
        <f>IF(GS84="","",GO$3)</f>
        <v/>
      </c>
      <c r="GP84" s="129" t="str">
        <f>IF(GS84="","",GO$1)</f>
        <v/>
      </c>
      <c r="GQ84" s="130" t="str">
        <f>IF(GS84="","",GO$2)</f>
        <v/>
      </c>
      <c r="GR84" s="130" t="str">
        <f>IF(GS84="","",GO$3)</f>
        <v/>
      </c>
      <c r="GS84" s="132" t="str">
        <f>IF(GZ84="","",IF(ISNUMBER(SEARCH(":",GZ84)),MID(GZ84,FIND(":",GZ84)+2,FIND("(",GZ84)-FIND(":",GZ84)-3),LEFT(GZ84,FIND("(",GZ84)-2)))</f>
        <v/>
      </c>
      <c r="GT84" s="133" t="str">
        <f>IF(GZ84="","",MID(GZ84,FIND("(",GZ84)+1,4))</f>
        <v/>
      </c>
      <c r="GU84" s="134" t="str">
        <f>IF(ISNUMBER(SEARCH("*female*",GZ84)),"female",IF(ISNUMBER(SEARCH("*male*",GZ84)),"male",""))</f>
        <v/>
      </c>
      <c r="GV84" s="135" t="str">
        <f>IF(GZ84="","",IF(ISERROR(MID(GZ84,FIND("male,",GZ84)+6,(FIND(")",GZ84)-(FIND("male,",GZ84)+6))))=TRUE,"missing/error",MID(GZ84,FIND("male,",GZ84)+6,(FIND(")",GZ84)-(FIND("male,",GZ84)+6)))))</f>
        <v/>
      </c>
      <c r="GW84" s="136" t="str">
        <f>IF(GS84="","",(MID(GS84,(SEARCH("^^",SUBSTITUTE(GS84," ","^^",LEN(GS84)-LEN(SUBSTITUTE(GS84," ","")))))+1,99)&amp;"_"&amp;LEFT(GS84,FIND(" ",GS84)-1)&amp;"_"&amp;GT84))</f>
        <v/>
      </c>
      <c r="GX84" s="76"/>
      <c r="GY84" s="127"/>
      <c r="GZ84" s="127"/>
      <c r="HA84" s="128" t="str">
        <f>IF(HE84="","",HA$3)</f>
        <v/>
      </c>
      <c r="HB84" s="129" t="str">
        <f>IF(HE84="","",HA$1)</f>
        <v/>
      </c>
      <c r="HC84" s="130" t="str">
        <f>IF(HE84="","",HA$2)</f>
        <v/>
      </c>
      <c r="HD84" s="130" t="str">
        <f>IF(HE84="","",HA$3)</f>
        <v/>
      </c>
      <c r="HE84" s="132" t="str">
        <f>IF(HL84="","",IF(ISNUMBER(SEARCH(":",HL84)),MID(HL84,FIND(":",HL84)+2,FIND("(",HL84)-FIND(":",HL84)-3),LEFT(HL84,FIND("(",HL84)-2)))</f>
        <v/>
      </c>
      <c r="HF84" s="133" t="str">
        <f>IF(HL84="","",MID(HL84,FIND("(",HL84)+1,4))</f>
        <v/>
      </c>
      <c r="HG84" s="134" t="str">
        <f>IF(ISNUMBER(SEARCH("*female*",HL84)),"female",IF(ISNUMBER(SEARCH("*male*",HL84)),"male",""))</f>
        <v/>
      </c>
      <c r="HH84" s="135" t="str">
        <f>IF(HL84="","",IF(ISERROR(MID(HL84,FIND("male,",HL84)+6,(FIND(")",HL84)-(FIND("male,",HL84)+6))))=TRUE,"missing/error",MID(HL84,FIND("male,",HL84)+6,(FIND(")",HL84)-(FIND("male,",HL84)+6)))))</f>
        <v/>
      </c>
      <c r="HI84" s="136" t="str">
        <f>IF(HE84="","",(MID(HE84,(SEARCH("^^",SUBSTITUTE(HE84," ","^^",LEN(HE84)-LEN(SUBSTITUTE(HE84," ","")))))+1,99)&amp;"_"&amp;LEFT(HE84,FIND(" ",HE84)-1)&amp;"_"&amp;HF84))</f>
        <v/>
      </c>
      <c r="HJ84" s="76"/>
      <c r="HK84" s="127"/>
      <c r="HL84" s="127" t="s">
        <v>287</v>
      </c>
      <c r="HM84" s="128" t="str">
        <f>IF(HQ84="","",HM$3)</f>
        <v/>
      </c>
      <c r="HN84" s="129" t="str">
        <f>IF(HQ84="","",HM$1)</f>
        <v/>
      </c>
      <c r="HO84" s="130" t="str">
        <f>IF(HQ84="","",HM$2)</f>
        <v/>
      </c>
      <c r="HP84" s="130" t="str">
        <f>IF(HQ84="","",HM$3)</f>
        <v/>
      </c>
      <c r="HQ84" s="132" t="str">
        <f>IF(HX84="","",IF(ISNUMBER(SEARCH(":",HX84)),MID(HX84,FIND(":",HX84)+2,FIND("(",HX84)-FIND(":",HX84)-3),LEFT(HX84,FIND("(",HX84)-2)))</f>
        <v/>
      </c>
      <c r="HR84" s="133" t="str">
        <f>IF(HX84="","",MID(HX84,FIND("(",HX84)+1,4))</f>
        <v/>
      </c>
      <c r="HS84" s="134" t="str">
        <f>IF(ISNUMBER(SEARCH("*female*",HX84)),"female",IF(ISNUMBER(SEARCH("*male*",HX84)),"male",""))</f>
        <v/>
      </c>
      <c r="HT84" s="135" t="str">
        <f>IF(HX84="","",IF(ISERROR(MID(HX84,FIND("male,",HX84)+6,(FIND(")",HX84)-(FIND("male,",HX84)+6))))=TRUE,"missing/error",MID(HX84,FIND("male,",HX84)+6,(FIND(")",HX84)-(FIND("male,",HX84)+6)))))</f>
        <v/>
      </c>
      <c r="HU84" s="136" t="str">
        <f>IF(HQ84="","",(MID(HQ84,(SEARCH("^^",SUBSTITUTE(HQ84," ","^^",LEN(HQ84)-LEN(SUBSTITUTE(HQ84," ","")))))+1,99)&amp;"_"&amp;LEFT(HQ84,FIND(" ",HQ84)-1)&amp;"_"&amp;HR84))</f>
        <v/>
      </c>
      <c r="HV84" s="76"/>
      <c r="HW84" s="127"/>
      <c r="HX84" s="127"/>
      <c r="HY84" s="128" t="str">
        <f>IF(IC84="","",HY$3)</f>
        <v/>
      </c>
      <c r="HZ84" s="129" t="str">
        <f>IF(IC84="","",HY$1)</f>
        <v/>
      </c>
      <c r="IA84" s="130" t="str">
        <f>IF(IC84="","",HY$2)</f>
        <v/>
      </c>
      <c r="IB84" s="130" t="str">
        <f>IF(IC84="","",HY$3)</f>
        <v/>
      </c>
      <c r="IC84" s="132" t="str">
        <f>IF(IJ84="","",IF(ISNUMBER(SEARCH(":",IJ84)),MID(IJ84,FIND(":",IJ84)+2,FIND("(",IJ84)-FIND(":",IJ84)-3),LEFT(IJ84,FIND("(",IJ84)-2)))</f>
        <v/>
      </c>
      <c r="ID84" s="133" t="str">
        <f>IF(IJ84="","",MID(IJ84,FIND("(",IJ84)+1,4))</f>
        <v/>
      </c>
      <c r="IE84" s="134" t="str">
        <f>IF(ISNUMBER(SEARCH("*female*",IJ84)),"female",IF(ISNUMBER(SEARCH("*male*",IJ84)),"male",""))</f>
        <v/>
      </c>
      <c r="IF84" s="135" t="str">
        <f>IF(IJ84="","",IF(ISERROR(MID(IJ84,FIND("male,",IJ84)+6,(FIND(")",IJ84)-(FIND("male,",IJ84)+6))))=TRUE,"missing/error",MID(IJ84,FIND("male,",IJ84)+6,(FIND(")",IJ84)-(FIND("male,",IJ84)+6)))))</f>
        <v/>
      </c>
      <c r="IG84" s="136" t="str">
        <f>IF(IC84="","",(MID(IC84,(SEARCH("^^",SUBSTITUTE(IC84," ","^^",LEN(IC84)-LEN(SUBSTITUTE(IC84," ","")))))+1,99)&amp;"_"&amp;LEFT(IC84,FIND(" ",IC84)-1)&amp;"_"&amp;ID84))</f>
        <v/>
      </c>
      <c r="IH84" s="76"/>
      <c r="II84" s="127"/>
      <c r="IJ84" s="127"/>
      <c r="IK84" s="128" t="str">
        <f>IF(IO84="","",IK$3)</f>
        <v/>
      </c>
      <c r="IL84" s="129" t="str">
        <f>IF(IO84="","",IK$1)</f>
        <v/>
      </c>
      <c r="IM84" s="130" t="str">
        <f>IF(IO84="","",IK$2)</f>
        <v/>
      </c>
      <c r="IN84" s="130" t="str">
        <f>IF(IO84="","",IK$3)</f>
        <v/>
      </c>
      <c r="IO84" s="132" t="str">
        <f>IF(IV84="","",IF(ISNUMBER(SEARCH(":",IV84)),MID(IV84,FIND(":",IV84)+2,FIND("(",IV84)-FIND(":",IV84)-3),LEFT(IV84,FIND("(",IV84)-2)))</f>
        <v/>
      </c>
      <c r="IP84" s="133" t="str">
        <f>IF(IV84="","",MID(IV84,FIND("(",IV84)+1,4))</f>
        <v/>
      </c>
      <c r="IQ84" s="134" t="str">
        <f>IF(ISNUMBER(SEARCH("*female*",IV84)),"female",IF(ISNUMBER(SEARCH("*male*",IV84)),"male",""))</f>
        <v/>
      </c>
      <c r="IR84" s="135" t="str">
        <f>IF(IV84="","",IF(ISERROR(MID(IV84,FIND("male,",IV84)+6,(FIND(")",IV84)-(FIND("male,",IV84)+6))))=TRUE,"missing/error",MID(IV84,FIND("male,",IV84)+6,(FIND(")",IV84)-(FIND("male,",IV84)+6)))))</f>
        <v/>
      </c>
      <c r="IS84" s="136" t="str">
        <f>IF(IO84="","",(MID(IO84,(SEARCH("^^",SUBSTITUTE(IO84," ","^^",LEN(IO84)-LEN(SUBSTITUTE(IO84," ","")))))+1,99)&amp;"_"&amp;LEFT(IO84,FIND(" ",IO84)-1)&amp;"_"&amp;IP84))</f>
        <v/>
      </c>
      <c r="IT84" s="76"/>
      <c r="IU84" s="127"/>
      <c r="IV84" s="127"/>
      <c r="IW84" s="128" t="str">
        <f>IF(JA84="","",IW$3)</f>
        <v/>
      </c>
      <c r="IX84" s="129" t="str">
        <f>IF(JA84="","",IW$1)</f>
        <v/>
      </c>
      <c r="IY84" s="130" t="str">
        <f>IF(JA84="","",IW$2)</f>
        <v/>
      </c>
      <c r="IZ84" s="130" t="str">
        <f>IF(JA84="","",IW$3)</f>
        <v/>
      </c>
      <c r="JA84" s="132" t="str">
        <f>IF(JH84="","",IF(ISNUMBER(SEARCH(":",JH84)),MID(JH84,FIND(":",JH84)+2,FIND("(",JH84)-FIND(":",JH84)-3),LEFT(JH84,FIND("(",JH84)-2)))</f>
        <v/>
      </c>
      <c r="JB84" s="133" t="str">
        <f>IF(JH84="","",MID(JH84,FIND("(",JH84)+1,4))</f>
        <v/>
      </c>
      <c r="JC84" s="134" t="str">
        <f>IF(ISNUMBER(SEARCH("*female*",JH84)),"female",IF(ISNUMBER(SEARCH("*male*",JH84)),"male",""))</f>
        <v/>
      </c>
      <c r="JD84" s="135" t="str">
        <f>IF(JH84="","",IF(ISERROR(MID(JH84,FIND("male,",JH84)+6,(FIND(")",JH84)-(FIND("male,",JH84)+6))))=TRUE,"missing/error",MID(JH84,FIND("male,",JH84)+6,(FIND(")",JH84)-(FIND("male,",JH84)+6)))))</f>
        <v/>
      </c>
      <c r="JE84" s="136" t="str">
        <f>IF(JA84="","",(MID(JA84,(SEARCH("^^",SUBSTITUTE(JA84," ","^^",LEN(JA84)-LEN(SUBSTITUTE(JA84," ","")))))+1,99)&amp;"_"&amp;LEFT(JA84,FIND(" ",JA84)-1)&amp;"_"&amp;JB84))</f>
        <v/>
      </c>
      <c r="JF84" s="76"/>
      <c r="JG84" s="127"/>
      <c r="JH84" s="127"/>
      <c r="JI84" s="128" t="str">
        <f>IF(JM84="","",JI$3)</f>
        <v/>
      </c>
      <c r="JJ84" s="129" t="str">
        <f>IF(JM84="","",JI$1)</f>
        <v/>
      </c>
      <c r="JK84" s="130" t="str">
        <f>IF(JM84="","",JI$2)</f>
        <v/>
      </c>
      <c r="JL84" s="130" t="str">
        <f>IF(JM84="","",JI$3)</f>
        <v/>
      </c>
      <c r="JM84" s="132" t="str">
        <f>IF(JT84="","",IF(ISNUMBER(SEARCH(":",JT84)),MID(JT84,FIND(":",JT84)+2,FIND("(",JT84)-FIND(":",JT84)-3),LEFT(JT84,FIND("(",JT84)-2)))</f>
        <v/>
      </c>
      <c r="JN84" s="133" t="str">
        <f>IF(JT84="","",MID(JT84,FIND("(",JT84)+1,4))</f>
        <v/>
      </c>
      <c r="JO84" s="134" t="str">
        <f>IF(ISNUMBER(SEARCH("*female*",JT84)),"female",IF(ISNUMBER(SEARCH("*male*",JT84)),"male",""))</f>
        <v/>
      </c>
      <c r="JP84" s="135" t="str">
        <f>IF(JT84="","",IF(ISERROR(MID(JT84,FIND("male,",JT84)+6,(FIND(")",JT84)-(FIND("male,",JT84)+6))))=TRUE,"missing/error",MID(JT84,FIND("male,",JT84)+6,(FIND(")",JT84)-(FIND("male,",JT84)+6)))))</f>
        <v/>
      </c>
      <c r="JQ84" s="136" t="str">
        <f>IF(JM84="","",(MID(JM84,(SEARCH("^^",SUBSTITUTE(JM84," ","^^",LEN(JM84)-LEN(SUBSTITUTE(JM84," ","")))))+1,99)&amp;"_"&amp;LEFT(JM84,FIND(" ",JM84)-1)&amp;"_"&amp;JN84))</f>
        <v/>
      </c>
      <c r="JR84" s="76"/>
      <c r="JS84" s="127"/>
      <c r="JT84" s="127"/>
      <c r="JU84" s="128" t="str">
        <f>IF(JY84="","",JU$3)</f>
        <v/>
      </c>
      <c r="JV84" s="129" t="str">
        <f>IF(JY84="","",JU$1)</f>
        <v/>
      </c>
      <c r="JW84" s="130" t="str">
        <f>IF(JY84="","",JU$2)</f>
        <v/>
      </c>
      <c r="JX84" s="130" t="str">
        <f>IF(JY84="","",JU$3)</f>
        <v/>
      </c>
      <c r="JY84" s="132" t="str">
        <f>IF(KF84="","",IF(ISNUMBER(SEARCH(":",KF84)),MID(KF84,FIND(":",KF84)+2,FIND("(",KF84)-FIND(":",KF84)-3),LEFT(KF84,FIND("(",KF84)-2)))</f>
        <v/>
      </c>
      <c r="JZ84" s="133" t="str">
        <f>IF(KF84="","",MID(KF84,FIND("(",KF84)+1,4))</f>
        <v/>
      </c>
      <c r="KA84" s="134" t="str">
        <f>IF(ISNUMBER(SEARCH("*female*",KF84)),"female",IF(ISNUMBER(SEARCH("*male*",KF84)),"male",""))</f>
        <v/>
      </c>
      <c r="KB84" s="135" t="str">
        <f>IF(KF84="","",IF(ISERROR(MID(KF84,FIND("male,",KF84)+6,(FIND(")",KF84)-(FIND("male,",KF84)+6))))=TRUE,"missing/error",MID(KF84,FIND("male,",KF84)+6,(FIND(")",KF84)-(FIND("male,",KF84)+6)))))</f>
        <v/>
      </c>
      <c r="KC84" s="136" t="str">
        <f>IF(JY84="","",(MID(JY84,(SEARCH("^^",SUBSTITUTE(JY84," ","^^",LEN(JY84)-LEN(SUBSTITUTE(JY84," ","")))))+1,99)&amp;"_"&amp;LEFT(JY84,FIND(" ",JY84)-1)&amp;"_"&amp;JZ84))</f>
        <v/>
      </c>
      <c r="KD84" s="76"/>
      <c r="KE84" s="127"/>
      <c r="KF84" s="127"/>
    </row>
    <row r="85" spans="1:292" ht="13.5" customHeight="1">
      <c r="A85" s="84"/>
      <c r="B85" s="127" t="s">
        <v>684</v>
      </c>
      <c r="C85" s="76" t="s">
        <v>941</v>
      </c>
      <c r="D85" s="219" t="s">
        <v>942</v>
      </c>
      <c r="E85" s="128"/>
      <c r="F85" s="129"/>
      <c r="G85" s="130"/>
      <c r="H85" s="130"/>
      <c r="I85" s="132"/>
      <c r="J85" s="133"/>
      <c r="K85" s="134"/>
      <c r="L85" s="135"/>
      <c r="M85" s="136"/>
      <c r="O85" s="127"/>
      <c r="P85" s="219"/>
      <c r="Q85" s="128"/>
      <c r="R85" s="129"/>
      <c r="S85" s="130"/>
      <c r="T85" s="130"/>
      <c r="U85" s="132"/>
      <c r="V85" s="133"/>
      <c r="W85" s="134"/>
      <c r="X85" s="135"/>
      <c r="Y85" s="136"/>
      <c r="AA85" s="127"/>
      <c r="AB85" s="127"/>
      <c r="AC85" s="128">
        <f>IF(AG85="","",AC$3)</f>
        <v>43622</v>
      </c>
      <c r="AD85" s="129" t="str">
        <f>IF(AG85="","",AC$1)</f>
        <v>Sipilä I</v>
      </c>
      <c r="AE85" s="130">
        <v>43614</v>
      </c>
      <c r="AF85" s="130">
        <f>IF(AG85="","",AC$3)</f>
        <v>43622</v>
      </c>
      <c r="AG85" s="132" t="str">
        <f>IF(AN85="","",IF(ISNUMBER(SEARCH(":",AN85)),MID(AN85,FIND(":",AN85)+2,FIND("(",AN85)-FIND(":",AN85)-3),LEFT(AN85,FIND("(",AN85)-2)))</f>
        <v>Anu Vehviläinen</v>
      </c>
      <c r="AH85" s="133" t="str">
        <f>IF(AN85="","",MID(AN85,FIND("(",AN85)+1,4))</f>
        <v>1963</v>
      </c>
      <c r="AI85" s="134" t="str">
        <f>IF(ISNUMBER(SEARCH("*female*",AN85)),"female",IF(ISNUMBER(SEARCH("*male*",AN85)),"male",""))</f>
        <v>female</v>
      </c>
      <c r="AJ85" s="135" t="str">
        <f>IF(AN85="","",IF(ISERROR(MID(AN85,FIND("male,",AN85)+6,(FIND(")",AN85)-(FIND("male,",AN85)+6))))=TRUE,"missing/error",MID(AN85,FIND("male,",AN85)+6,(FIND(")",AN85)-(FIND("male,",AN85)+6)))))</f>
        <v>fi_kesk01</v>
      </c>
      <c r="AK85" s="136" t="str">
        <f>IF(AG85="","",(MID(AG85,(SEARCH("^^",SUBSTITUTE(AG85," ","^^",LEN(AG85)-LEN(SUBSTITUTE(AG85," ","")))))+1,99)&amp;"_"&amp;LEFT(AG85,FIND(" ",AG85)-1)&amp;"_"&amp;AH85))</f>
        <v>Vehviläinen_Anu_1963</v>
      </c>
      <c r="AM85" s="127"/>
      <c r="AN85" s="127" t="s">
        <v>950</v>
      </c>
      <c r="AO85" s="128"/>
      <c r="AP85" s="129"/>
      <c r="AQ85" s="130"/>
      <c r="AR85" s="130"/>
      <c r="AS85" s="132"/>
      <c r="AT85" s="133"/>
      <c r="AU85" s="134"/>
      <c r="AV85" s="135"/>
      <c r="AW85" s="136"/>
      <c r="AX85" s="76"/>
      <c r="AY85" s="127"/>
      <c r="AZ85" s="127"/>
      <c r="BA85" s="128"/>
      <c r="BB85" s="129"/>
      <c r="BC85" s="130"/>
      <c r="BD85" s="130"/>
      <c r="BE85" s="132"/>
      <c r="BF85" s="133"/>
      <c r="BG85" s="134"/>
      <c r="BH85" s="135"/>
      <c r="BI85" s="136"/>
      <c r="BJ85" s="76"/>
      <c r="BK85" s="127"/>
      <c r="BL85" s="127"/>
      <c r="BM85" s="128"/>
      <c r="BN85" s="129"/>
      <c r="BO85" s="130"/>
      <c r="BP85" s="130"/>
      <c r="BQ85" s="132"/>
      <c r="BR85" s="133"/>
      <c r="BS85" s="134"/>
      <c r="BT85" s="135"/>
      <c r="BU85" s="136"/>
      <c r="BV85" s="76"/>
      <c r="BW85" s="127"/>
      <c r="BX85" s="127"/>
      <c r="BY85" s="128"/>
      <c r="BZ85" s="129"/>
      <c r="CA85" s="130"/>
      <c r="CB85" s="130"/>
      <c r="CC85" s="132"/>
      <c r="CD85" s="133"/>
      <c r="CE85" s="134"/>
      <c r="CF85" s="135"/>
      <c r="CG85" s="136"/>
      <c r="CH85" s="76"/>
      <c r="CI85" s="127"/>
      <c r="CJ85" s="127"/>
      <c r="CK85" s="128"/>
      <c r="CL85" s="129"/>
      <c r="CM85" s="130"/>
      <c r="CN85" s="130"/>
      <c r="CO85" s="132"/>
      <c r="CP85" s="133"/>
      <c r="CQ85" s="134"/>
      <c r="CR85" s="135"/>
      <c r="CS85" s="136"/>
      <c r="CT85" s="76"/>
      <c r="CU85" s="127"/>
      <c r="CV85" s="127"/>
      <c r="CW85" s="128"/>
      <c r="CX85" s="129"/>
      <c r="CY85" s="130"/>
      <c r="CZ85" s="130"/>
      <c r="DA85" s="132"/>
      <c r="DB85" s="133"/>
      <c r="DC85" s="134"/>
      <c r="DD85" s="135"/>
      <c r="DE85" s="136"/>
      <c r="DF85" s="76"/>
      <c r="DG85" s="127"/>
      <c r="DH85" s="127"/>
      <c r="DI85" s="128"/>
      <c r="DJ85" s="129"/>
      <c r="DK85" s="130"/>
      <c r="DL85" s="130"/>
      <c r="DM85" s="132"/>
      <c r="DN85" s="133"/>
      <c r="DO85" s="134"/>
      <c r="DP85" s="135"/>
      <c r="DQ85" s="136"/>
      <c r="DR85" s="76"/>
      <c r="DS85" s="127"/>
      <c r="DT85" s="127"/>
      <c r="DU85" s="128"/>
      <c r="DV85" s="129"/>
      <c r="DW85" s="130"/>
      <c r="DX85" s="130"/>
      <c r="DY85" s="132"/>
      <c r="DZ85" s="133"/>
      <c r="EA85" s="134"/>
      <c r="EB85" s="135"/>
      <c r="EC85" s="136"/>
      <c r="ED85" s="76"/>
      <c r="EE85" s="127"/>
      <c r="EF85" s="127"/>
      <c r="EG85" s="128"/>
      <c r="EH85" s="129"/>
      <c r="EI85" s="130"/>
      <c r="EJ85" s="130"/>
      <c r="EK85" s="132"/>
      <c r="EL85" s="133"/>
      <c r="EM85" s="134"/>
      <c r="EN85" s="135"/>
      <c r="EO85" s="136"/>
      <c r="EP85" s="76"/>
      <c r="EQ85" s="127"/>
      <c r="ER85" s="127"/>
      <c r="ES85" s="128"/>
      <c r="ET85" s="129"/>
      <c r="EU85" s="130"/>
      <c r="EV85" s="130"/>
      <c r="EW85" s="132"/>
      <c r="EX85" s="133"/>
      <c r="EY85" s="134"/>
      <c r="EZ85" s="135"/>
      <c r="FA85" s="136"/>
      <c r="FB85" s="76"/>
      <c r="FC85" s="127"/>
      <c r="FD85" s="127"/>
      <c r="FE85" s="128"/>
      <c r="FF85" s="129"/>
      <c r="FG85" s="130"/>
      <c r="FH85" s="130"/>
      <c r="FI85" s="132"/>
      <c r="FJ85" s="133"/>
      <c r="FK85" s="134"/>
      <c r="FL85" s="135"/>
      <c r="FM85" s="136"/>
      <c r="FN85" s="76"/>
      <c r="FO85" s="127"/>
      <c r="FP85" s="127"/>
      <c r="FQ85" s="128"/>
      <c r="FR85" s="129"/>
      <c r="FS85" s="130"/>
      <c r="FT85" s="130"/>
      <c r="FU85" s="132"/>
      <c r="FV85" s="133"/>
      <c r="FW85" s="134"/>
      <c r="FX85" s="135"/>
      <c r="FY85" s="136"/>
      <c r="FZ85" s="76"/>
      <c r="GA85" s="127"/>
      <c r="GB85" s="127"/>
      <c r="GC85" s="128"/>
      <c r="GD85" s="129"/>
      <c r="GE85" s="130"/>
      <c r="GF85" s="130"/>
      <c r="GG85" s="132"/>
      <c r="GH85" s="133"/>
      <c r="GI85" s="134"/>
      <c r="GJ85" s="135"/>
      <c r="GK85" s="136"/>
      <c r="GL85" s="76"/>
      <c r="GM85" s="127"/>
      <c r="GN85" s="127"/>
      <c r="GO85" s="128"/>
      <c r="GP85" s="129"/>
      <c r="GQ85" s="130"/>
      <c r="GR85" s="130"/>
      <c r="GS85" s="132"/>
      <c r="GT85" s="133"/>
      <c r="GU85" s="134"/>
      <c r="GV85" s="135"/>
      <c r="GW85" s="136"/>
      <c r="GX85" s="76"/>
      <c r="GY85" s="127"/>
      <c r="GZ85" s="127"/>
      <c r="HA85" s="128"/>
      <c r="HB85" s="129"/>
      <c r="HC85" s="130"/>
      <c r="HD85" s="130"/>
      <c r="HE85" s="132"/>
      <c r="HF85" s="133"/>
      <c r="HG85" s="134"/>
      <c r="HH85" s="135"/>
      <c r="HI85" s="136"/>
      <c r="HJ85" s="76"/>
      <c r="HK85" s="127"/>
      <c r="HL85" s="127"/>
      <c r="HM85" s="128"/>
      <c r="HN85" s="129"/>
      <c r="HO85" s="130"/>
      <c r="HP85" s="130"/>
      <c r="HQ85" s="132"/>
      <c r="HR85" s="133"/>
      <c r="HS85" s="134"/>
      <c r="HT85" s="135"/>
      <c r="HU85" s="136"/>
      <c r="HV85" s="76"/>
      <c r="HW85" s="127"/>
      <c r="HX85" s="127"/>
      <c r="HY85" s="128"/>
      <c r="HZ85" s="129"/>
      <c r="IA85" s="130"/>
      <c r="IB85" s="130"/>
      <c r="IC85" s="132"/>
      <c r="ID85" s="133"/>
      <c r="IE85" s="134"/>
      <c r="IF85" s="135"/>
      <c r="IG85" s="136"/>
      <c r="IH85" s="76"/>
      <c r="II85" s="127"/>
      <c r="IJ85" s="127"/>
      <c r="IK85" s="128"/>
      <c r="IL85" s="129"/>
      <c r="IM85" s="130"/>
      <c r="IN85" s="130"/>
      <c r="IO85" s="132"/>
      <c r="IP85" s="133"/>
      <c r="IQ85" s="134"/>
      <c r="IR85" s="135"/>
      <c r="IS85" s="136"/>
      <c r="IT85" s="76"/>
      <c r="IU85" s="127"/>
      <c r="IV85" s="127"/>
      <c r="IW85" s="128"/>
      <c r="IX85" s="129"/>
      <c r="IY85" s="130"/>
      <c r="IZ85" s="130"/>
      <c r="JA85" s="132"/>
      <c r="JB85" s="133"/>
      <c r="JC85" s="134"/>
      <c r="JD85" s="135"/>
      <c r="JE85" s="136"/>
      <c r="JF85" s="76"/>
      <c r="JG85" s="127"/>
      <c r="JH85" s="127"/>
      <c r="JI85" s="128"/>
      <c r="JJ85" s="129"/>
      <c r="JK85" s="130"/>
      <c r="JL85" s="130"/>
      <c r="JM85" s="132"/>
      <c r="JN85" s="133"/>
      <c r="JO85" s="134"/>
      <c r="JP85" s="135"/>
      <c r="JQ85" s="136"/>
      <c r="JR85" s="76"/>
      <c r="JS85" s="127"/>
      <c r="JT85" s="127"/>
      <c r="JU85" s="128"/>
      <c r="JV85" s="129"/>
      <c r="JW85" s="130"/>
      <c r="JX85" s="130"/>
      <c r="JY85" s="132"/>
      <c r="JZ85" s="133"/>
      <c r="KA85" s="134"/>
      <c r="KB85" s="135"/>
      <c r="KC85" s="136"/>
      <c r="KD85" s="76"/>
      <c r="KE85" s="127"/>
      <c r="KF85" s="127"/>
    </row>
    <row r="86" spans="1:292" ht="13.5" customHeight="1">
      <c r="A86" s="84"/>
      <c r="B86" s="127" t="s">
        <v>883</v>
      </c>
      <c r="D86" s="219" t="s">
        <v>897</v>
      </c>
      <c r="E86" s="128"/>
      <c r="F86" s="129"/>
      <c r="G86" s="130"/>
      <c r="H86" s="130"/>
      <c r="I86" s="132"/>
      <c r="J86" s="133"/>
      <c r="K86" s="134"/>
      <c r="L86" s="135"/>
      <c r="M86" s="136"/>
      <c r="O86" s="127"/>
      <c r="P86" s="219"/>
      <c r="Q86" s="128">
        <f>IF(U86="","",Q$3)</f>
        <v>42153</v>
      </c>
      <c r="R86" s="129" t="str">
        <f>IF(U86="","",Q$1)</f>
        <v>Stubb I</v>
      </c>
      <c r="S86" s="130">
        <f>IF(U86="","",Q$2)</f>
        <v>41814</v>
      </c>
      <c r="T86" s="130">
        <f>IF(U86="","",Q$3)</f>
        <v>42153</v>
      </c>
      <c r="U86" s="132" t="str">
        <f>IF(AB86="","",IF(ISNUMBER(SEARCH(":",AB86)),MID(AB86,FIND(":",AB86)+2,FIND("(",AB86)-FIND(":",AB86)-3),LEFT(AB86,FIND("(",AB86)-2)))</f>
        <v>Paula Risikko</v>
      </c>
      <c r="V86" s="133" t="str">
        <f>IF(AB86="","",MID(AB86,FIND("(",AB86)+1,4))</f>
        <v>1960</v>
      </c>
      <c r="W86" s="134" t="str">
        <f>IF(ISNUMBER(SEARCH("*female*",AB86)),"female",IF(ISNUMBER(SEARCH("*male*",AB86)),"male",""))</f>
        <v>female</v>
      </c>
      <c r="X86" s="135" t="s">
        <v>311</v>
      </c>
      <c r="Y86" s="136" t="str">
        <f>IF(U86="","",(MID(U86,(SEARCH("^^",SUBSTITUTE(U86," ","^^",LEN(U86)-LEN(SUBSTITUTE(U86," ","")))))+1,99)&amp;"_"&amp;LEFT(U86,FIND(" ",U86)-1)&amp;"_"&amp;V86))</f>
        <v>Risikko_Paula_1960</v>
      </c>
      <c r="AA86" s="127"/>
      <c r="AB86" s="127" t="s">
        <v>884</v>
      </c>
      <c r="AC86" s="128"/>
      <c r="AD86" s="129"/>
      <c r="AE86" s="130"/>
      <c r="AF86" s="130"/>
      <c r="AG86" s="132"/>
      <c r="AH86" s="133"/>
      <c r="AI86" s="134"/>
      <c r="AJ86" s="135"/>
      <c r="AK86" s="136"/>
      <c r="AM86" s="127"/>
      <c r="AN86" s="127"/>
      <c r="AO86" s="128"/>
      <c r="AP86" s="129"/>
      <c r="AQ86" s="130"/>
      <c r="AR86" s="130"/>
      <c r="AS86" s="132"/>
      <c r="AT86" s="133"/>
      <c r="AU86" s="134"/>
      <c r="AV86" s="135"/>
      <c r="AW86" s="136"/>
      <c r="AX86" s="76"/>
      <c r="AY86" s="127"/>
      <c r="AZ86" s="127"/>
      <c r="BA86" s="128"/>
      <c r="BB86" s="129"/>
      <c r="BC86" s="130"/>
      <c r="BD86" s="130"/>
      <c r="BE86" s="132"/>
      <c r="BF86" s="133"/>
      <c r="BG86" s="134"/>
      <c r="BH86" s="135"/>
      <c r="BI86" s="136"/>
      <c r="BJ86" s="76"/>
      <c r="BK86" s="127"/>
      <c r="BL86" s="127"/>
      <c r="BM86" s="128"/>
      <c r="BN86" s="129"/>
      <c r="BO86" s="130"/>
      <c r="BP86" s="130"/>
      <c r="BQ86" s="132"/>
      <c r="BR86" s="133"/>
      <c r="BS86" s="134"/>
      <c r="BT86" s="135"/>
      <c r="BU86" s="136"/>
      <c r="BV86" s="76"/>
      <c r="BW86" s="127"/>
      <c r="BX86" s="127"/>
      <c r="BY86" s="128"/>
      <c r="BZ86" s="129"/>
      <c r="CA86" s="130"/>
      <c r="CB86" s="130"/>
      <c r="CC86" s="132"/>
      <c r="CD86" s="133"/>
      <c r="CE86" s="134"/>
      <c r="CF86" s="135"/>
      <c r="CG86" s="136"/>
      <c r="CH86" s="76"/>
      <c r="CI86" s="127"/>
      <c r="CJ86" s="127"/>
      <c r="CK86" s="128"/>
      <c r="CL86" s="129"/>
      <c r="CM86" s="130"/>
      <c r="CN86" s="130"/>
      <c r="CO86" s="132"/>
      <c r="CP86" s="133"/>
      <c r="CQ86" s="134"/>
      <c r="CR86" s="135"/>
      <c r="CS86" s="136"/>
      <c r="CT86" s="76"/>
      <c r="CU86" s="127"/>
      <c r="CV86" s="127"/>
      <c r="CW86" s="128"/>
      <c r="CX86" s="129"/>
      <c r="CY86" s="130"/>
      <c r="CZ86" s="130"/>
      <c r="DA86" s="132"/>
      <c r="DB86" s="133"/>
      <c r="DC86" s="134"/>
      <c r="DD86" s="135"/>
      <c r="DE86" s="136"/>
      <c r="DF86" s="76"/>
      <c r="DG86" s="127"/>
      <c r="DH86" s="127"/>
      <c r="DI86" s="128"/>
      <c r="DJ86" s="129"/>
      <c r="DK86" s="130"/>
      <c r="DL86" s="130"/>
      <c r="DM86" s="132"/>
      <c r="DN86" s="133"/>
      <c r="DO86" s="134"/>
      <c r="DP86" s="135"/>
      <c r="DQ86" s="136"/>
      <c r="DR86" s="76"/>
      <c r="DS86" s="127"/>
      <c r="DT86" s="127"/>
      <c r="DU86" s="128"/>
      <c r="DV86" s="129"/>
      <c r="DW86" s="130"/>
      <c r="DX86" s="130"/>
      <c r="DY86" s="132"/>
      <c r="DZ86" s="133"/>
      <c r="EA86" s="134"/>
      <c r="EB86" s="135"/>
      <c r="EC86" s="136"/>
      <c r="ED86" s="76"/>
      <c r="EE86" s="127"/>
      <c r="EF86" s="127"/>
      <c r="EG86" s="128"/>
      <c r="EH86" s="129"/>
      <c r="EI86" s="130"/>
      <c r="EJ86" s="130"/>
      <c r="EK86" s="132"/>
      <c r="EL86" s="133"/>
      <c r="EM86" s="134"/>
      <c r="EN86" s="135"/>
      <c r="EO86" s="136"/>
      <c r="EP86" s="76"/>
      <c r="EQ86" s="127"/>
      <c r="ER86" s="127"/>
      <c r="ES86" s="128"/>
      <c r="ET86" s="129"/>
      <c r="EU86" s="130"/>
      <c r="EV86" s="130"/>
      <c r="EW86" s="132"/>
      <c r="EX86" s="133"/>
      <c r="EY86" s="134"/>
      <c r="EZ86" s="135"/>
      <c r="FA86" s="136"/>
      <c r="FB86" s="76"/>
      <c r="FC86" s="127"/>
      <c r="FD86" s="127"/>
      <c r="FE86" s="128"/>
      <c r="FF86" s="129"/>
      <c r="FG86" s="130"/>
      <c r="FH86" s="130"/>
      <c r="FI86" s="132"/>
      <c r="FJ86" s="133"/>
      <c r="FK86" s="134"/>
      <c r="FL86" s="135"/>
      <c r="FM86" s="136"/>
      <c r="FN86" s="76"/>
      <c r="FO86" s="127"/>
      <c r="FP86" s="127"/>
      <c r="FQ86" s="128"/>
      <c r="FR86" s="129"/>
      <c r="FS86" s="130"/>
      <c r="FT86" s="130"/>
      <c r="FU86" s="132"/>
      <c r="FV86" s="133"/>
      <c r="FW86" s="134"/>
      <c r="FX86" s="135"/>
      <c r="FY86" s="136"/>
      <c r="FZ86" s="76"/>
      <c r="GA86" s="127"/>
      <c r="GB86" s="127"/>
      <c r="GC86" s="128"/>
      <c r="GD86" s="129"/>
      <c r="GE86" s="130"/>
      <c r="GF86" s="130"/>
      <c r="GG86" s="132"/>
      <c r="GH86" s="133"/>
      <c r="GI86" s="134"/>
      <c r="GJ86" s="135"/>
      <c r="GK86" s="136"/>
      <c r="GL86" s="76"/>
      <c r="GM86" s="127"/>
      <c r="GN86" s="127"/>
      <c r="GO86" s="128"/>
      <c r="GP86" s="129"/>
      <c r="GQ86" s="130"/>
      <c r="GR86" s="130"/>
      <c r="GS86" s="132"/>
      <c r="GT86" s="133"/>
      <c r="GU86" s="134"/>
      <c r="GV86" s="135"/>
      <c r="GW86" s="136"/>
      <c r="GX86" s="76"/>
      <c r="GY86" s="127"/>
      <c r="GZ86" s="127"/>
      <c r="HA86" s="128"/>
      <c r="HB86" s="129"/>
      <c r="HC86" s="130"/>
      <c r="HD86" s="130"/>
      <c r="HE86" s="132"/>
      <c r="HF86" s="133"/>
      <c r="HG86" s="134"/>
      <c r="HH86" s="135"/>
      <c r="HI86" s="136"/>
      <c r="HJ86" s="76"/>
      <c r="HK86" s="127"/>
      <c r="HL86" s="127"/>
      <c r="HM86" s="128"/>
      <c r="HN86" s="129"/>
      <c r="HO86" s="130"/>
      <c r="HP86" s="130"/>
      <c r="HQ86" s="132"/>
      <c r="HR86" s="133"/>
      <c r="HS86" s="134"/>
      <c r="HT86" s="135"/>
      <c r="HU86" s="136"/>
      <c r="HV86" s="76"/>
      <c r="HW86" s="127"/>
      <c r="HX86" s="127"/>
      <c r="HY86" s="128"/>
      <c r="HZ86" s="129"/>
      <c r="IA86" s="130"/>
      <c r="IB86" s="130"/>
      <c r="IC86" s="132"/>
      <c r="ID86" s="133"/>
      <c r="IE86" s="134"/>
      <c r="IF86" s="135"/>
      <c r="IG86" s="136"/>
      <c r="IH86" s="76"/>
      <c r="II86" s="127"/>
      <c r="IJ86" s="127"/>
      <c r="IK86" s="128"/>
      <c r="IL86" s="129"/>
      <c r="IM86" s="130"/>
      <c r="IN86" s="130"/>
      <c r="IO86" s="132"/>
      <c r="IP86" s="133"/>
      <c r="IQ86" s="134"/>
      <c r="IR86" s="135"/>
      <c r="IS86" s="136"/>
      <c r="IT86" s="76"/>
      <c r="IU86" s="127"/>
      <c r="IV86" s="127"/>
      <c r="IW86" s="128"/>
      <c r="IX86" s="129"/>
      <c r="IY86" s="130"/>
      <c r="IZ86" s="130"/>
      <c r="JA86" s="132"/>
      <c r="JB86" s="133"/>
      <c r="JC86" s="134"/>
      <c r="JD86" s="135"/>
      <c r="JE86" s="136"/>
      <c r="JF86" s="76"/>
      <c r="JG86" s="127"/>
      <c r="JH86" s="127"/>
      <c r="JI86" s="128"/>
      <c r="JJ86" s="129"/>
      <c r="JK86" s="130"/>
      <c r="JL86" s="130"/>
      <c r="JM86" s="132"/>
      <c r="JN86" s="133"/>
      <c r="JO86" s="134"/>
      <c r="JP86" s="135"/>
      <c r="JQ86" s="136"/>
      <c r="JR86" s="76"/>
      <c r="JS86" s="127"/>
      <c r="JT86" s="127"/>
      <c r="JU86" s="128"/>
      <c r="JV86" s="129"/>
      <c r="JW86" s="130"/>
      <c r="JX86" s="130"/>
      <c r="JY86" s="132"/>
      <c r="JZ86" s="133"/>
      <c r="KA86" s="134"/>
      <c r="KB86" s="135"/>
      <c r="KC86" s="136"/>
      <c r="KD86" s="76"/>
      <c r="KE86" s="127"/>
      <c r="KF86" s="127"/>
    </row>
    <row r="87" spans="1:292" ht="13.5" customHeight="1">
      <c r="A87" s="84"/>
      <c r="B87" s="127"/>
      <c r="D87" s="219"/>
      <c r="E87" s="128"/>
      <c r="F87" s="129"/>
      <c r="G87" s="130"/>
      <c r="H87" s="130"/>
      <c r="I87" s="132"/>
      <c r="J87" s="133"/>
      <c r="K87" s="134"/>
      <c r="L87" s="135"/>
      <c r="M87" s="136"/>
      <c r="O87" s="127"/>
      <c r="P87" s="219"/>
      <c r="Q87" s="128"/>
      <c r="R87" s="129"/>
      <c r="S87" s="130" t="str">
        <f t="shared" si="11"/>
        <v/>
      </c>
      <c r="T87" s="130" t="str">
        <f t="shared" si="12"/>
        <v/>
      </c>
      <c r="U87" s="132" t="str">
        <f t="shared" si="13"/>
        <v/>
      </c>
      <c r="V87" s="133" t="str">
        <f t="shared" si="14"/>
        <v/>
      </c>
      <c r="W87" s="134" t="str">
        <f t="shared" si="15"/>
        <v/>
      </c>
      <c r="X87" s="135" t="s">
        <v>287</v>
      </c>
      <c r="Y87" s="136" t="str">
        <f t="shared" si="16"/>
        <v/>
      </c>
      <c r="AA87" s="127"/>
      <c r="AB87" s="127"/>
      <c r="AC87" s="128" t="str">
        <f t="shared" si="17"/>
        <v/>
      </c>
      <c r="AD87" s="129" t="str">
        <f t="shared" si="18"/>
        <v/>
      </c>
      <c r="AE87" s="130" t="str">
        <f t="shared" si="19"/>
        <v/>
      </c>
      <c r="AF87" s="130" t="str">
        <f t="shared" si="20"/>
        <v/>
      </c>
      <c r="AG87" s="132" t="str">
        <f t="shared" si="21"/>
        <v/>
      </c>
      <c r="AH87" s="133" t="str">
        <f t="shared" si="22"/>
        <v/>
      </c>
      <c r="AI87" s="134" t="str">
        <f t="shared" si="23"/>
        <v/>
      </c>
      <c r="AJ87" s="135" t="str">
        <f t="shared" si="24"/>
        <v/>
      </c>
      <c r="AK87" s="136" t="str">
        <f t="shared" si="25"/>
        <v/>
      </c>
      <c r="AM87" s="127"/>
      <c r="AN87" s="127"/>
      <c r="AO87" s="128" t="str">
        <f t="shared" si="26"/>
        <v/>
      </c>
      <c r="AP87" s="129" t="str">
        <f t="shared" si="27"/>
        <v/>
      </c>
      <c r="AQ87" s="130" t="str">
        <f t="shared" si="28"/>
        <v/>
      </c>
      <c r="AR87" s="130" t="str">
        <f t="shared" si="29"/>
        <v/>
      </c>
      <c r="AS87" s="132" t="str">
        <f t="shared" si="30"/>
        <v/>
      </c>
      <c r="AT87" s="133" t="str">
        <f t="shared" si="31"/>
        <v/>
      </c>
      <c r="AU87" s="134" t="str">
        <f t="shared" si="32"/>
        <v/>
      </c>
      <c r="AV87" s="135" t="str">
        <f t="shared" si="33"/>
        <v/>
      </c>
      <c r="AW87" s="136" t="str">
        <f t="shared" si="34"/>
        <v/>
      </c>
      <c r="AX87" s="76"/>
      <c r="AY87" s="127"/>
      <c r="AZ87" s="127"/>
      <c r="BA87" s="128" t="str">
        <f t="shared" si="35"/>
        <v/>
      </c>
      <c r="BB87" s="129" t="str">
        <f t="shared" si="36"/>
        <v/>
      </c>
      <c r="BC87" s="130" t="str">
        <f t="shared" si="37"/>
        <v/>
      </c>
      <c r="BD87" s="130" t="str">
        <f t="shared" si="38"/>
        <v/>
      </c>
      <c r="BE87" s="132" t="str">
        <f t="shared" si="39"/>
        <v/>
      </c>
      <c r="BF87" s="133" t="str">
        <f t="shared" si="40"/>
        <v/>
      </c>
      <c r="BG87" s="134" t="str">
        <f t="shared" si="41"/>
        <v/>
      </c>
      <c r="BH87" s="135" t="str">
        <f t="shared" si="42"/>
        <v/>
      </c>
      <c r="BI87" s="136" t="str">
        <f t="shared" si="43"/>
        <v/>
      </c>
      <c r="BJ87" s="76"/>
      <c r="BK87" s="127"/>
      <c r="BL87" s="127"/>
      <c r="BM87" s="128" t="str">
        <f t="shared" si="44"/>
        <v/>
      </c>
      <c r="BN87" s="129" t="str">
        <f t="shared" si="45"/>
        <v/>
      </c>
      <c r="BO87" s="130" t="str">
        <f t="shared" si="46"/>
        <v/>
      </c>
      <c r="BP87" s="130" t="str">
        <f t="shared" si="47"/>
        <v/>
      </c>
      <c r="BQ87" s="132" t="str">
        <f t="shared" si="48"/>
        <v/>
      </c>
      <c r="BR87" s="133" t="str">
        <f t="shared" si="49"/>
        <v/>
      </c>
      <c r="BS87" s="134" t="str">
        <f t="shared" si="50"/>
        <v/>
      </c>
      <c r="BT87" s="135" t="str">
        <f t="shared" si="51"/>
        <v/>
      </c>
      <c r="BU87" s="136" t="str">
        <f t="shared" si="52"/>
        <v/>
      </c>
      <c r="BV87" s="76"/>
      <c r="BW87" s="127"/>
      <c r="BX87" s="127"/>
      <c r="BY87" s="128" t="str">
        <f t="shared" si="53"/>
        <v/>
      </c>
      <c r="BZ87" s="129" t="str">
        <f t="shared" si="54"/>
        <v/>
      </c>
      <c r="CA87" s="130" t="str">
        <f t="shared" si="55"/>
        <v/>
      </c>
      <c r="CB87" s="130" t="str">
        <f t="shared" si="56"/>
        <v/>
      </c>
      <c r="CC87" s="132" t="str">
        <f t="shared" si="57"/>
        <v/>
      </c>
      <c r="CD87" s="133" t="str">
        <f t="shared" si="58"/>
        <v/>
      </c>
      <c r="CE87" s="134" t="str">
        <f t="shared" si="59"/>
        <v/>
      </c>
      <c r="CF87" s="135" t="str">
        <f t="shared" si="60"/>
        <v/>
      </c>
      <c r="CG87" s="136" t="str">
        <f t="shared" si="61"/>
        <v/>
      </c>
      <c r="CH87" s="76"/>
      <c r="CI87" s="127"/>
      <c r="CJ87" s="127"/>
      <c r="CK87" s="128" t="str">
        <f t="shared" si="62"/>
        <v/>
      </c>
      <c r="CL87" s="129" t="str">
        <f t="shared" si="63"/>
        <v/>
      </c>
      <c r="CM87" s="130" t="str">
        <f t="shared" si="64"/>
        <v/>
      </c>
      <c r="CN87" s="130" t="str">
        <f t="shared" si="65"/>
        <v/>
      </c>
      <c r="CO87" s="132" t="str">
        <f t="shared" si="66"/>
        <v/>
      </c>
      <c r="CP87" s="133" t="str">
        <f t="shared" si="67"/>
        <v/>
      </c>
      <c r="CQ87" s="134" t="str">
        <f t="shared" si="68"/>
        <v/>
      </c>
      <c r="CR87" s="135" t="str">
        <f t="shared" si="69"/>
        <v/>
      </c>
      <c r="CS87" s="136" t="str">
        <f t="shared" si="70"/>
        <v/>
      </c>
      <c r="CT87" s="76"/>
      <c r="CU87" s="127"/>
      <c r="CV87" s="127"/>
      <c r="CW87" s="128" t="str">
        <f t="shared" si="71"/>
        <v/>
      </c>
      <c r="CX87" s="129" t="str">
        <f t="shared" si="72"/>
        <v/>
      </c>
      <c r="CY87" s="130" t="str">
        <f t="shared" si="73"/>
        <v/>
      </c>
      <c r="CZ87" s="130" t="str">
        <f t="shared" si="74"/>
        <v/>
      </c>
      <c r="DA87" s="132" t="str">
        <f t="shared" si="75"/>
        <v/>
      </c>
      <c r="DB87" s="133" t="str">
        <f t="shared" si="76"/>
        <v/>
      </c>
      <c r="DC87" s="134" t="str">
        <f t="shared" si="77"/>
        <v/>
      </c>
      <c r="DD87" s="135" t="str">
        <f t="shared" si="78"/>
        <v/>
      </c>
      <c r="DE87" s="136" t="str">
        <f t="shared" si="79"/>
        <v/>
      </c>
      <c r="DF87" s="76"/>
      <c r="DG87" s="127"/>
      <c r="DH87" s="127"/>
      <c r="DI87" s="128" t="str">
        <f t="shared" si="80"/>
        <v/>
      </c>
      <c r="DJ87" s="129" t="str">
        <f t="shared" si="81"/>
        <v/>
      </c>
      <c r="DK87" s="130" t="str">
        <f t="shared" si="82"/>
        <v/>
      </c>
      <c r="DL87" s="130" t="str">
        <f t="shared" si="83"/>
        <v/>
      </c>
      <c r="DM87" s="132" t="str">
        <f t="shared" si="84"/>
        <v/>
      </c>
      <c r="DN87" s="133" t="str">
        <f t="shared" si="85"/>
        <v/>
      </c>
      <c r="DO87" s="134" t="str">
        <f t="shared" si="86"/>
        <v/>
      </c>
      <c r="DP87" s="135" t="str">
        <f t="shared" si="87"/>
        <v/>
      </c>
      <c r="DQ87" s="136" t="str">
        <f t="shared" si="88"/>
        <v/>
      </c>
      <c r="DR87" s="76"/>
      <c r="DS87" s="127"/>
      <c r="DT87" s="127"/>
      <c r="DU87" s="128" t="str">
        <f t="shared" si="89"/>
        <v/>
      </c>
      <c r="DV87" s="129" t="str">
        <f t="shared" si="90"/>
        <v/>
      </c>
      <c r="DW87" s="130" t="str">
        <f t="shared" si="91"/>
        <v/>
      </c>
      <c r="DX87" s="130" t="str">
        <f t="shared" si="92"/>
        <v/>
      </c>
      <c r="DY87" s="132" t="str">
        <f t="shared" si="93"/>
        <v/>
      </c>
      <c r="DZ87" s="133" t="str">
        <f t="shared" si="94"/>
        <v/>
      </c>
      <c r="EA87" s="134" t="str">
        <f t="shared" si="95"/>
        <v/>
      </c>
      <c r="EB87" s="135" t="str">
        <f t="shared" si="96"/>
        <v/>
      </c>
      <c r="EC87" s="136" t="str">
        <f t="shared" si="97"/>
        <v/>
      </c>
      <c r="ED87" s="76"/>
      <c r="EE87" s="127"/>
      <c r="EF87" s="127"/>
      <c r="EG87" s="128" t="str">
        <f t="shared" si="98"/>
        <v/>
      </c>
      <c r="EH87" s="129" t="str">
        <f t="shared" si="99"/>
        <v/>
      </c>
      <c r="EI87" s="130" t="str">
        <f t="shared" si="100"/>
        <v/>
      </c>
      <c r="EJ87" s="130" t="str">
        <f t="shared" si="101"/>
        <v/>
      </c>
      <c r="EK87" s="132" t="str">
        <f t="shared" si="102"/>
        <v/>
      </c>
      <c r="EL87" s="133" t="str">
        <f t="shared" si="103"/>
        <v/>
      </c>
      <c r="EM87" s="134" t="str">
        <f t="shared" si="104"/>
        <v/>
      </c>
      <c r="EN87" s="135" t="str">
        <f t="shared" si="105"/>
        <v/>
      </c>
      <c r="EO87" s="136" t="str">
        <f t="shared" si="106"/>
        <v/>
      </c>
      <c r="EP87" s="76"/>
      <c r="EQ87" s="127"/>
      <c r="ER87" s="127"/>
      <c r="ES87" s="128" t="str">
        <f t="shared" si="107"/>
        <v/>
      </c>
      <c r="ET87" s="129" t="str">
        <f t="shared" si="108"/>
        <v/>
      </c>
      <c r="EU87" s="130" t="str">
        <f t="shared" si="109"/>
        <v/>
      </c>
      <c r="EV87" s="130" t="str">
        <f t="shared" si="110"/>
        <v/>
      </c>
      <c r="EW87" s="132" t="str">
        <f t="shared" si="111"/>
        <v/>
      </c>
      <c r="EX87" s="133" t="str">
        <f t="shared" si="112"/>
        <v/>
      </c>
      <c r="EY87" s="134" t="str">
        <f t="shared" si="113"/>
        <v/>
      </c>
      <c r="EZ87" s="135" t="str">
        <f t="shared" si="114"/>
        <v/>
      </c>
      <c r="FA87" s="136" t="str">
        <f t="shared" si="115"/>
        <v/>
      </c>
      <c r="FB87" s="76"/>
      <c r="FC87" s="127"/>
      <c r="FD87" s="127"/>
      <c r="FE87" s="128" t="str">
        <f t="shared" si="116"/>
        <v/>
      </c>
      <c r="FF87" s="129" t="str">
        <f t="shared" si="117"/>
        <v/>
      </c>
      <c r="FG87" s="130" t="str">
        <f t="shared" si="118"/>
        <v/>
      </c>
      <c r="FH87" s="130" t="str">
        <f t="shared" si="119"/>
        <v/>
      </c>
      <c r="FI87" s="132" t="str">
        <f t="shared" si="120"/>
        <v/>
      </c>
      <c r="FJ87" s="133" t="str">
        <f t="shared" si="121"/>
        <v/>
      </c>
      <c r="FK87" s="134" t="str">
        <f t="shared" si="122"/>
        <v/>
      </c>
      <c r="FL87" s="135" t="str">
        <f t="shared" si="123"/>
        <v/>
      </c>
      <c r="FM87" s="136" t="str">
        <f t="shared" si="124"/>
        <v/>
      </c>
      <c r="FN87" s="76"/>
      <c r="FO87" s="127"/>
      <c r="FP87" s="127"/>
      <c r="FQ87" s="128" t="str">
        <f>IF(FU87="","",#REF!)</f>
        <v/>
      </c>
      <c r="FR87" s="129" t="str">
        <f t="shared" si="125"/>
        <v/>
      </c>
      <c r="FS87" s="130" t="str">
        <f t="shared" si="126"/>
        <v/>
      </c>
      <c r="FT87" s="130" t="str">
        <f t="shared" si="127"/>
        <v/>
      </c>
      <c r="FU87" s="132" t="str">
        <f t="shared" si="128"/>
        <v/>
      </c>
      <c r="FV87" s="133" t="str">
        <f t="shared" si="129"/>
        <v/>
      </c>
      <c r="FW87" s="134" t="str">
        <f t="shared" si="130"/>
        <v/>
      </c>
      <c r="FX87" s="135" t="str">
        <f t="shared" si="131"/>
        <v/>
      </c>
      <c r="FY87" s="136" t="str">
        <f t="shared" si="132"/>
        <v/>
      </c>
      <c r="FZ87" s="76"/>
      <c r="GA87" s="127"/>
      <c r="GB87" s="127"/>
      <c r="GC87" s="128" t="str">
        <f t="shared" si="133"/>
        <v/>
      </c>
      <c r="GD87" s="129" t="str">
        <f t="shared" si="134"/>
        <v/>
      </c>
      <c r="GE87" s="130" t="str">
        <f t="shared" si="135"/>
        <v/>
      </c>
      <c r="GF87" s="130" t="str">
        <f t="shared" si="136"/>
        <v/>
      </c>
      <c r="GG87" s="132" t="str">
        <f t="shared" si="137"/>
        <v/>
      </c>
      <c r="GH87" s="133" t="str">
        <f t="shared" si="138"/>
        <v/>
      </c>
      <c r="GI87" s="134" t="str">
        <f t="shared" si="139"/>
        <v/>
      </c>
      <c r="GJ87" s="135" t="str">
        <f t="shared" si="140"/>
        <v/>
      </c>
      <c r="GK87" s="136" t="str">
        <f t="shared" si="141"/>
        <v/>
      </c>
      <c r="GL87" s="76"/>
      <c r="GM87" s="127"/>
      <c r="GN87" s="127"/>
      <c r="GO87" s="128" t="str">
        <f t="shared" si="142"/>
        <v/>
      </c>
      <c r="GP87" s="129" t="str">
        <f t="shared" si="143"/>
        <v/>
      </c>
      <c r="GQ87" s="130" t="str">
        <f t="shared" si="144"/>
        <v/>
      </c>
      <c r="GR87" s="130" t="str">
        <f t="shared" si="145"/>
        <v/>
      </c>
      <c r="GS87" s="132" t="str">
        <f t="shared" si="146"/>
        <v/>
      </c>
      <c r="GT87" s="133" t="str">
        <f t="shared" si="147"/>
        <v/>
      </c>
      <c r="GU87" s="134" t="str">
        <f t="shared" si="148"/>
        <v/>
      </c>
      <c r="GV87" s="135" t="str">
        <f t="shared" si="149"/>
        <v/>
      </c>
      <c r="GW87" s="136" t="str">
        <f t="shared" si="150"/>
        <v/>
      </c>
      <c r="GX87" s="76"/>
      <c r="GY87" s="127"/>
      <c r="GZ87" s="127"/>
      <c r="HA87" s="128" t="str">
        <f t="shared" si="151"/>
        <v/>
      </c>
      <c r="HB87" s="129" t="str">
        <f t="shared" si="152"/>
        <v/>
      </c>
      <c r="HC87" s="130" t="str">
        <f t="shared" si="153"/>
        <v/>
      </c>
      <c r="HD87" s="130" t="str">
        <f t="shared" si="154"/>
        <v/>
      </c>
      <c r="HE87" s="132" t="str">
        <f t="shared" si="155"/>
        <v/>
      </c>
      <c r="HF87" s="133" t="str">
        <f t="shared" si="156"/>
        <v/>
      </c>
      <c r="HG87" s="134" t="str">
        <f t="shared" si="157"/>
        <v/>
      </c>
      <c r="HH87" s="135" t="str">
        <f t="shared" si="158"/>
        <v/>
      </c>
      <c r="HI87" s="136" t="str">
        <f t="shared" si="159"/>
        <v/>
      </c>
      <c r="HJ87" s="76"/>
      <c r="HK87" s="127"/>
      <c r="HL87" s="127" t="s">
        <v>287</v>
      </c>
      <c r="HM87" s="128" t="str">
        <f t="shared" si="160"/>
        <v/>
      </c>
      <c r="HN87" s="129" t="str">
        <f t="shared" si="161"/>
        <v/>
      </c>
      <c r="HO87" s="130" t="str">
        <f t="shared" si="162"/>
        <v/>
      </c>
      <c r="HP87" s="130" t="str">
        <f t="shared" si="163"/>
        <v/>
      </c>
      <c r="HQ87" s="132" t="str">
        <f t="shared" si="164"/>
        <v/>
      </c>
      <c r="HR87" s="133" t="str">
        <f t="shared" si="165"/>
        <v/>
      </c>
      <c r="HS87" s="134" t="str">
        <f t="shared" si="166"/>
        <v/>
      </c>
      <c r="HT87" s="135" t="str">
        <f t="shared" si="167"/>
        <v/>
      </c>
      <c r="HU87" s="136" t="str">
        <f t="shared" si="168"/>
        <v/>
      </c>
      <c r="HV87" s="76"/>
      <c r="HW87" s="127"/>
      <c r="HX87" s="127"/>
      <c r="HY87" s="128" t="str">
        <f t="shared" si="169"/>
        <v/>
      </c>
      <c r="HZ87" s="129" t="str">
        <f t="shared" si="170"/>
        <v/>
      </c>
      <c r="IA87" s="130" t="str">
        <f t="shared" si="171"/>
        <v/>
      </c>
      <c r="IB87" s="130" t="str">
        <f t="shared" si="172"/>
        <v/>
      </c>
      <c r="IC87" s="132" t="str">
        <f t="shared" si="173"/>
        <v/>
      </c>
      <c r="ID87" s="133" t="str">
        <f t="shared" si="174"/>
        <v/>
      </c>
      <c r="IE87" s="134" t="str">
        <f t="shared" si="175"/>
        <v/>
      </c>
      <c r="IF87" s="135" t="str">
        <f t="shared" si="176"/>
        <v/>
      </c>
      <c r="IG87" s="136" t="str">
        <f t="shared" si="177"/>
        <v/>
      </c>
      <c r="IH87" s="76"/>
      <c r="II87" s="127"/>
      <c r="IJ87" s="127"/>
      <c r="IK87" s="128" t="str">
        <f t="shared" si="178"/>
        <v/>
      </c>
      <c r="IL87" s="129" t="str">
        <f t="shared" si="179"/>
        <v/>
      </c>
      <c r="IM87" s="130" t="str">
        <f t="shared" si="180"/>
        <v/>
      </c>
      <c r="IN87" s="130" t="str">
        <f t="shared" si="181"/>
        <v/>
      </c>
      <c r="IO87" s="132" t="str">
        <f t="shared" si="182"/>
        <v/>
      </c>
      <c r="IP87" s="133" t="str">
        <f t="shared" si="183"/>
        <v/>
      </c>
      <c r="IQ87" s="134" t="str">
        <f t="shared" si="184"/>
        <v/>
      </c>
      <c r="IR87" s="135" t="str">
        <f t="shared" si="185"/>
        <v/>
      </c>
      <c r="IS87" s="136" t="str">
        <f t="shared" si="186"/>
        <v/>
      </c>
      <c r="IT87" s="76"/>
      <c r="IU87" s="127"/>
      <c r="IV87" s="127"/>
      <c r="IW87" s="128" t="str">
        <f t="shared" si="187"/>
        <v/>
      </c>
      <c r="IX87" s="129" t="str">
        <f t="shared" si="188"/>
        <v/>
      </c>
      <c r="IY87" s="130" t="str">
        <f t="shared" si="189"/>
        <v/>
      </c>
      <c r="IZ87" s="130" t="str">
        <f t="shared" si="190"/>
        <v/>
      </c>
      <c r="JA87" s="132" t="str">
        <f t="shared" si="191"/>
        <v/>
      </c>
      <c r="JB87" s="133" t="str">
        <f t="shared" si="192"/>
        <v/>
      </c>
      <c r="JC87" s="134" t="str">
        <f t="shared" si="193"/>
        <v/>
      </c>
      <c r="JD87" s="135" t="str">
        <f t="shared" si="194"/>
        <v/>
      </c>
      <c r="JE87" s="136" t="str">
        <f t="shared" si="195"/>
        <v/>
      </c>
      <c r="JF87" s="76"/>
      <c r="JG87" s="127"/>
      <c r="JH87" s="127"/>
      <c r="JI87" s="128" t="str">
        <f t="shared" si="196"/>
        <v/>
      </c>
      <c r="JJ87" s="129" t="str">
        <f t="shared" si="197"/>
        <v/>
      </c>
      <c r="JK87" s="130" t="str">
        <f t="shared" si="198"/>
        <v/>
      </c>
      <c r="JL87" s="130" t="str">
        <f t="shared" si="199"/>
        <v/>
      </c>
      <c r="JM87" s="132" t="str">
        <f t="shared" si="200"/>
        <v/>
      </c>
      <c r="JN87" s="133" t="str">
        <f t="shared" si="201"/>
        <v/>
      </c>
      <c r="JO87" s="134" t="str">
        <f t="shared" si="202"/>
        <v/>
      </c>
      <c r="JP87" s="135" t="str">
        <f t="shared" si="203"/>
        <v/>
      </c>
      <c r="JQ87" s="136" t="str">
        <f t="shared" si="204"/>
        <v/>
      </c>
      <c r="JR87" s="76"/>
      <c r="JS87" s="127"/>
      <c r="JT87" s="127"/>
      <c r="JU87" s="128" t="str">
        <f t="shared" si="205"/>
        <v/>
      </c>
      <c r="JV87" s="129" t="str">
        <f t="shared" si="206"/>
        <v/>
      </c>
      <c r="JW87" s="130" t="str">
        <f t="shared" si="207"/>
        <v/>
      </c>
      <c r="JX87" s="130" t="str">
        <f t="shared" si="208"/>
        <v/>
      </c>
      <c r="JY87" s="132" t="str">
        <f t="shared" si="209"/>
        <v/>
      </c>
      <c r="JZ87" s="133" t="str">
        <f t="shared" si="210"/>
        <v/>
      </c>
      <c r="KA87" s="134" t="str">
        <f t="shared" si="211"/>
        <v/>
      </c>
      <c r="KB87" s="135" t="str">
        <f t="shared" si="212"/>
        <v/>
      </c>
      <c r="KC87" s="136" t="str">
        <f t="shared" si="213"/>
        <v/>
      </c>
      <c r="KD87" s="76"/>
      <c r="KE87" s="127"/>
      <c r="KF87" s="127"/>
    </row>
    <row r="88" spans="1:292" ht="13.5" customHeight="1">
      <c r="A88" s="84"/>
      <c r="B88" s="127"/>
      <c r="D88" s="211"/>
      <c r="E88" s="128" t="str">
        <f t="shared" si="0"/>
        <v/>
      </c>
      <c r="F88" s="129" t="str">
        <f t="shared" si="1"/>
        <v/>
      </c>
      <c r="G88" s="130" t="str">
        <f t="shared" si="2"/>
        <v/>
      </c>
      <c r="H88" s="130" t="str">
        <f t="shared" si="3"/>
        <v/>
      </c>
      <c r="I88" s="132" t="str">
        <f t="shared" si="4"/>
        <v/>
      </c>
      <c r="J88" s="133" t="str">
        <f t="shared" si="5"/>
        <v/>
      </c>
      <c r="K88" s="134" t="str">
        <f t="shared" si="6"/>
        <v/>
      </c>
      <c r="L88" s="135" t="str">
        <f t="shared" si="7"/>
        <v/>
      </c>
      <c r="M88" s="136" t="str">
        <f t="shared" si="8"/>
        <v/>
      </c>
      <c r="O88" s="127"/>
      <c r="P88" s="219"/>
      <c r="Q88" s="128" t="str">
        <f t="shared" si="9"/>
        <v/>
      </c>
      <c r="R88" s="129" t="str">
        <f t="shared" si="10"/>
        <v/>
      </c>
      <c r="S88" s="130" t="str">
        <f t="shared" si="11"/>
        <v/>
      </c>
      <c r="T88" s="130" t="str">
        <f t="shared" si="12"/>
        <v/>
      </c>
      <c r="U88" s="132" t="str">
        <f t="shared" si="13"/>
        <v/>
      </c>
      <c r="V88" s="133" t="str">
        <f t="shared" si="14"/>
        <v/>
      </c>
      <c r="W88" s="134" t="str">
        <f t="shared" si="15"/>
        <v/>
      </c>
      <c r="X88" s="135" t="s">
        <v>287</v>
      </c>
      <c r="Y88" s="136" t="str">
        <f t="shared" si="16"/>
        <v/>
      </c>
      <c r="AA88" s="127"/>
      <c r="AB88" s="127"/>
      <c r="AC88" s="128" t="str">
        <f t="shared" si="17"/>
        <v/>
      </c>
      <c r="AD88" s="129" t="str">
        <f t="shared" si="18"/>
        <v/>
      </c>
      <c r="AE88" s="130" t="str">
        <f t="shared" si="19"/>
        <v/>
      </c>
      <c r="AF88" s="130" t="str">
        <f t="shared" si="20"/>
        <v/>
      </c>
      <c r="AG88" s="132" t="str">
        <f t="shared" si="21"/>
        <v/>
      </c>
      <c r="AH88" s="133" t="str">
        <f t="shared" si="22"/>
        <v/>
      </c>
      <c r="AI88" s="134" t="str">
        <f t="shared" si="23"/>
        <v/>
      </c>
      <c r="AJ88" s="135" t="str">
        <f t="shared" si="24"/>
        <v/>
      </c>
      <c r="AK88" s="136" t="str">
        <f t="shared" si="25"/>
        <v/>
      </c>
      <c r="AM88" s="127"/>
      <c r="AN88" s="127"/>
      <c r="AO88" s="128" t="str">
        <f t="shared" si="26"/>
        <v/>
      </c>
      <c r="AP88" s="129" t="str">
        <f t="shared" si="27"/>
        <v/>
      </c>
      <c r="AQ88" s="130" t="str">
        <f t="shared" si="28"/>
        <v/>
      </c>
      <c r="AR88" s="130" t="str">
        <f t="shared" si="29"/>
        <v/>
      </c>
      <c r="AS88" s="132" t="str">
        <f t="shared" si="30"/>
        <v/>
      </c>
      <c r="AT88" s="133" t="str">
        <f t="shared" si="31"/>
        <v/>
      </c>
      <c r="AU88" s="134" t="str">
        <f t="shared" si="32"/>
        <v/>
      </c>
      <c r="AV88" s="135" t="str">
        <f t="shared" si="33"/>
        <v/>
      </c>
      <c r="AW88" s="136" t="str">
        <f t="shared" si="34"/>
        <v/>
      </c>
      <c r="AX88" s="76"/>
      <c r="AY88" s="127"/>
      <c r="AZ88" s="127"/>
      <c r="BA88" s="128" t="str">
        <f t="shared" si="35"/>
        <v/>
      </c>
      <c r="BB88" s="129" t="str">
        <f t="shared" si="36"/>
        <v/>
      </c>
      <c r="BC88" s="130" t="str">
        <f t="shared" si="37"/>
        <v/>
      </c>
      <c r="BD88" s="130" t="str">
        <f t="shared" si="38"/>
        <v/>
      </c>
      <c r="BE88" s="132" t="str">
        <f t="shared" si="39"/>
        <v/>
      </c>
      <c r="BF88" s="133" t="str">
        <f t="shared" si="40"/>
        <v/>
      </c>
      <c r="BG88" s="134" t="str">
        <f t="shared" si="41"/>
        <v/>
      </c>
      <c r="BH88" s="135" t="str">
        <f t="shared" si="42"/>
        <v/>
      </c>
      <c r="BI88" s="136" t="str">
        <f t="shared" si="43"/>
        <v/>
      </c>
      <c r="BJ88" s="76"/>
      <c r="BK88" s="127"/>
      <c r="BL88" s="127"/>
      <c r="BM88" s="128" t="str">
        <f t="shared" si="44"/>
        <v/>
      </c>
      <c r="BN88" s="129" t="str">
        <f t="shared" si="45"/>
        <v/>
      </c>
      <c r="BO88" s="130" t="str">
        <f t="shared" si="46"/>
        <v/>
      </c>
      <c r="BP88" s="130" t="str">
        <f t="shared" si="47"/>
        <v/>
      </c>
      <c r="BQ88" s="132" t="str">
        <f t="shared" si="48"/>
        <v/>
      </c>
      <c r="BR88" s="133" t="str">
        <f t="shared" si="49"/>
        <v/>
      </c>
      <c r="BS88" s="134" t="str">
        <f t="shared" si="50"/>
        <v/>
      </c>
      <c r="BT88" s="135" t="str">
        <f t="shared" si="51"/>
        <v/>
      </c>
      <c r="BU88" s="136" t="str">
        <f t="shared" si="52"/>
        <v/>
      </c>
      <c r="BV88" s="76"/>
      <c r="BW88" s="127"/>
      <c r="BX88" s="127"/>
      <c r="BY88" s="128" t="str">
        <f t="shared" si="53"/>
        <v/>
      </c>
      <c r="BZ88" s="129" t="str">
        <f t="shared" si="54"/>
        <v/>
      </c>
      <c r="CA88" s="130" t="str">
        <f t="shared" si="55"/>
        <v/>
      </c>
      <c r="CB88" s="130" t="str">
        <f t="shared" si="56"/>
        <v/>
      </c>
      <c r="CC88" s="132" t="str">
        <f t="shared" si="57"/>
        <v/>
      </c>
      <c r="CD88" s="133" t="str">
        <f t="shared" si="58"/>
        <v/>
      </c>
      <c r="CE88" s="134" t="str">
        <f t="shared" si="59"/>
        <v/>
      </c>
      <c r="CF88" s="135" t="str">
        <f t="shared" si="60"/>
        <v/>
      </c>
      <c r="CG88" s="136" t="str">
        <f t="shared" si="61"/>
        <v/>
      </c>
      <c r="CH88" s="76"/>
      <c r="CI88" s="127"/>
      <c r="CJ88" s="127"/>
      <c r="CK88" s="128" t="str">
        <f t="shared" si="62"/>
        <v/>
      </c>
      <c r="CL88" s="129" t="str">
        <f t="shared" si="63"/>
        <v/>
      </c>
      <c r="CM88" s="130" t="str">
        <f t="shared" si="64"/>
        <v/>
      </c>
      <c r="CN88" s="130" t="str">
        <f t="shared" si="65"/>
        <v/>
      </c>
      <c r="CO88" s="132" t="str">
        <f t="shared" si="66"/>
        <v/>
      </c>
      <c r="CP88" s="133" t="str">
        <f t="shared" si="67"/>
        <v/>
      </c>
      <c r="CQ88" s="134" t="str">
        <f t="shared" si="68"/>
        <v/>
      </c>
      <c r="CR88" s="135" t="str">
        <f t="shared" si="69"/>
        <v/>
      </c>
      <c r="CS88" s="136" t="str">
        <f t="shared" si="70"/>
        <v/>
      </c>
      <c r="CT88" s="76"/>
      <c r="CU88" s="127"/>
      <c r="CV88" s="127"/>
      <c r="CW88" s="128" t="str">
        <f t="shared" si="71"/>
        <v/>
      </c>
      <c r="CX88" s="129" t="str">
        <f t="shared" si="72"/>
        <v/>
      </c>
      <c r="CY88" s="130" t="str">
        <f t="shared" si="73"/>
        <v/>
      </c>
      <c r="CZ88" s="130" t="str">
        <f t="shared" si="74"/>
        <v/>
      </c>
      <c r="DA88" s="132" t="str">
        <f t="shared" si="75"/>
        <v/>
      </c>
      <c r="DB88" s="133" t="str">
        <f t="shared" si="76"/>
        <v/>
      </c>
      <c r="DC88" s="134" t="str">
        <f t="shared" si="77"/>
        <v/>
      </c>
      <c r="DD88" s="135" t="str">
        <f t="shared" si="78"/>
        <v/>
      </c>
      <c r="DE88" s="136" t="str">
        <f t="shared" si="79"/>
        <v/>
      </c>
      <c r="DF88" s="76"/>
      <c r="DG88" s="127"/>
      <c r="DH88" s="127"/>
      <c r="DI88" s="128" t="str">
        <f t="shared" si="80"/>
        <v/>
      </c>
      <c r="DJ88" s="129" t="str">
        <f t="shared" si="81"/>
        <v/>
      </c>
      <c r="DK88" s="130" t="str">
        <f t="shared" si="82"/>
        <v/>
      </c>
      <c r="DL88" s="130" t="str">
        <f t="shared" si="83"/>
        <v/>
      </c>
      <c r="DM88" s="132" t="str">
        <f t="shared" si="84"/>
        <v/>
      </c>
      <c r="DN88" s="133" t="str">
        <f t="shared" si="85"/>
        <v/>
      </c>
      <c r="DO88" s="134" t="str">
        <f t="shared" si="86"/>
        <v/>
      </c>
      <c r="DP88" s="135" t="str">
        <f t="shared" si="87"/>
        <v/>
      </c>
      <c r="DQ88" s="136" t="str">
        <f t="shared" si="88"/>
        <v/>
      </c>
      <c r="DR88" s="76"/>
      <c r="DS88" s="127"/>
      <c r="DT88" s="127"/>
      <c r="DU88" s="128" t="str">
        <f t="shared" si="89"/>
        <v/>
      </c>
      <c r="DV88" s="129" t="str">
        <f t="shared" si="90"/>
        <v/>
      </c>
      <c r="DW88" s="130" t="str">
        <f t="shared" si="91"/>
        <v/>
      </c>
      <c r="DX88" s="130" t="str">
        <f t="shared" si="92"/>
        <v/>
      </c>
      <c r="DY88" s="132" t="str">
        <f t="shared" si="93"/>
        <v/>
      </c>
      <c r="DZ88" s="133" t="str">
        <f t="shared" si="94"/>
        <v/>
      </c>
      <c r="EA88" s="134" t="str">
        <f t="shared" si="95"/>
        <v/>
      </c>
      <c r="EB88" s="135" t="str">
        <f t="shared" si="96"/>
        <v/>
      </c>
      <c r="EC88" s="136" t="str">
        <f t="shared" si="97"/>
        <v/>
      </c>
      <c r="ED88" s="76"/>
      <c r="EE88" s="127"/>
      <c r="EF88" s="127"/>
      <c r="EG88" s="128" t="str">
        <f t="shared" si="98"/>
        <v/>
      </c>
      <c r="EH88" s="129" t="str">
        <f t="shared" si="99"/>
        <v/>
      </c>
      <c r="EI88" s="130" t="str">
        <f t="shared" si="100"/>
        <v/>
      </c>
      <c r="EJ88" s="130" t="str">
        <f t="shared" si="101"/>
        <v/>
      </c>
      <c r="EK88" s="132" t="str">
        <f t="shared" si="102"/>
        <v/>
      </c>
      <c r="EL88" s="133" t="str">
        <f t="shared" si="103"/>
        <v/>
      </c>
      <c r="EM88" s="134" t="str">
        <f t="shared" si="104"/>
        <v/>
      </c>
      <c r="EN88" s="135" t="str">
        <f t="shared" si="105"/>
        <v/>
      </c>
      <c r="EO88" s="136" t="str">
        <f t="shared" si="106"/>
        <v/>
      </c>
      <c r="EP88" s="76"/>
      <c r="EQ88" s="127"/>
      <c r="ER88" s="127"/>
      <c r="ES88" s="128" t="str">
        <f t="shared" si="107"/>
        <v/>
      </c>
      <c r="ET88" s="129" t="str">
        <f t="shared" si="108"/>
        <v/>
      </c>
      <c r="EU88" s="130" t="str">
        <f t="shared" si="109"/>
        <v/>
      </c>
      <c r="EV88" s="130" t="str">
        <f t="shared" si="110"/>
        <v/>
      </c>
      <c r="EW88" s="132" t="str">
        <f t="shared" si="111"/>
        <v/>
      </c>
      <c r="EX88" s="133" t="str">
        <f t="shared" si="112"/>
        <v/>
      </c>
      <c r="EY88" s="134" t="str">
        <f t="shared" si="113"/>
        <v/>
      </c>
      <c r="EZ88" s="135" t="str">
        <f t="shared" si="114"/>
        <v/>
      </c>
      <c r="FA88" s="136" t="str">
        <f t="shared" si="115"/>
        <v/>
      </c>
      <c r="FB88" s="76"/>
      <c r="FC88" s="127"/>
      <c r="FD88" s="127"/>
      <c r="FE88" s="128" t="str">
        <f t="shared" si="116"/>
        <v/>
      </c>
      <c r="FF88" s="129" t="str">
        <f t="shared" si="117"/>
        <v/>
      </c>
      <c r="FG88" s="130" t="str">
        <f t="shared" si="118"/>
        <v/>
      </c>
      <c r="FH88" s="130" t="str">
        <f t="shared" si="119"/>
        <v/>
      </c>
      <c r="FI88" s="132" t="str">
        <f t="shared" si="120"/>
        <v/>
      </c>
      <c r="FJ88" s="133" t="str">
        <f t="shared" si="121"/>
        <v/>
      </c>
      <c r="FK88" s="134" t="str">
        <f t="shared" si="122"/>
        <v/>
      </c>
      <c r="FL88" s="135" t="str">
        <f t="shared" si="123"/>
        <v/>
      </c>
      <c r="FM88" s="136" t="str">
        <f t="shared" si="124"/>
        <v/>
      </c>
      <c r="FN88" s="76"/>
      <c r="FO88" s="127"/>
      <c r="FP88" s="127"/>
      <c r="FQ88" s="128" t="str">
        <f>IF(FU88="","",#REF!)</f>
        <v/>
      </c>
      <c r="FR88" s="129" t="str">
        <f t="shared" si="125"/>
        <v/>
      </c>
      <c r="FS88" s="130" t="str">
        <f t="shared" si="126"/>
        <v/>
      </c>
      <c r="FT88" s="130" t="str">
        <f t="shared" si="127"/>
        <v/>
      </c>
      <c r="FU88" s="132" t="str">
        <f t="shared" si="128"/>
        <v/>
      </c>
      <c r="FV88" s="133" t="str">
        <f t="shared" si="129"/>
        <v/>
      </c>
      <c r="FW88" s="134" t="str">
        <f t="shared" si="130"/>
        <v/>
      </c>
      <c r="FX88" s="135" t="str">
        <f t="shared" si="131"/>
        <v/>
      </c>
      <c r="FY88" s="136" t="str">
        <f t="shared" si="132"/>
        <v/>
      </c>
      <c r="FZ88" s="76"/>
      <c r="GA88" s="127"/>
      <c r="GB88" s="127"/>
      <c r="GC88" s="128" t="str">
        <f t="shared" si="133"/>
        <v/>
      </c>
      <c r="GD88" s="129" t="str">
        <f t="shared" si="134"/>
        <v/>
      </c>
      <c r="GE88" s="130" t="str">
        <f t="shared" si="135"/>
        <v/>
      </c>
      <c r="GF88" s="130" t="str">
        <f t="shared" si="136"/>
        <v/>
      </c>
      <c r="GG88" s="132" t="str">
        <f t="shared" si="137"/>
        <v/>
      </c>
      <c r="GH88" s="133" t="str">
        <f t="shared" si="138"/>
        <v/>
      </c>
      <c r="GI88" s="134" t="str">
        <f t="shared" si="139"/>
        <v/>
      </c>
      <c r="GJ88" s="135" t="str">
        <f t="shared" si="140"/>
        <v/>
      </c>
      <c r="GK88" s="136" t="str">
        <f t="shared" si="141"/>
        <v/>
      </c>
      <c r="GL88" s="76"/>
      <c r="GM88" s="127"/>
      <c r="GN88" s="127"/>
      <c r="GO88" s="128" t="str">
        <f t="shared" si="142"/>
        <v/>
      </c>
      <c r="GP88" s="129" t="str">
        <f t="shared" si="143"/>
        <v/>
      </c>
      <c r="GQ88" s="130" t="str">
        <f t="shared" si="144"/>
        <v/>
      </c>
      <c r="GR88" s="130" t="str">
        <f t="shared" si="145"/>
        <v/>
      </c>
      <c r="GS88" s="132" t="str">
        <f t="shared" si="146"/>
        <v/>
      </c>
      <c r="GT88" s="133" t="str">
        <f t="shared" si="147"/>
        <v/>
      </c>
      <c r="GU88" s="134" t="str">
        <f t="shared" si="148"/>
        <v/>
      </c>
      <c r="GV88" s="135" t="str">
        <f t="shared" si="149"/>
        <v/>
      </c>
      <c r="GW88" s="136" t="str">
        <f t="shared" si="150"/>
        <v/>
      </c>
      <c r="GX88" s="76"/>
      <c r="GY88" s="127"/>
      <c r="GZ88" s="127"/>
      <c r="HA88" s="128" t="str">
        <f t="shared" si="151"/>
        <v/>
      </c>
      <c r="HB88" s="129" t="str">
        <f t="shared" si="152"/>
        <v/>
      </c>
      <c r="HC88" s="130" t="str">
        <f t="shared" si="153"/>
        <v/>
      </c>
      <c r="HD88" s="130" t="str">
        <f t="shared" si="154"/>
        <v/>
      </c>
      <c r="HE88" s="132" t="str">
        <f t="shared" si="155"/>
        <v/>
      </c>
      <c r="HF88" s="133" t="str">
        <f t="shared" si="156"/>
        <v/>
      </c>
      <c r="HG88" s="134" t="str">
        <f t="shared" si="157"/>
        <v/>
      </c>
      <c r="HH88" s="135" t="str">
        <f t="shared" si="158"/>
        <v/>
      </c>
      <c r="HI88" s="136" t="str">
        <f t="shared" si="159"/>
        <v/>
      </c>
      <c r="HJ88" s="76"/>
      <c r="HK88" s="127"/>
      <c r="HL88" s="127" t="s">
        <v>287</v>
      </c>
      <c r="HM88" s="128" t="str">
        <f t="shared" si="160"/>
        <v/>
      </c>
      <c r="HN88" s="129" t="str">
        <f t="shared" si="161"/>
        <v/>
      </c>
      <c r="HO88" s="130" t="str">
        <f t="shared" si="162"/>
        <v/>
      </c>
      <c r="HP88" s="130" t="str">
        <f t="shared" si="163"/>
        <v/>
      </c>
      <c r="HQ88" s="132" t="str">
        <f t="shared" si="164"/>
        <v/>
      </c>
      <c r="HR88" s="133" t="str">
        <f t="shared" si="165"/>
        <v/>
      </c>
      <c r="HS88" s="134" t="str">
        <f t="shared" si="166"/>
        <v/>
      </c>
      <c r="HT88" s="135" t="str">
        <f t="shared" si="167"/>
        <v/>
      </c>
      <c r="HU88" s="136" t="str">
        <f t="shared" si="168"/>
        <v/>
      </c>
      <c r="HV88" s="76"/>
      <c r="HW88" s="127"/>
      <c r="HX88" s="127"/>
      <c r="HY88" s="128" t="str">
        <f t="shared" si="169"/>
        <v/>
      </c>
      <c r="HZ88" s="129" t="str">
        <f t="shared" si="170"/>
        <v/>
      </c>
      <c r="IA88" s="130" t="str">
        <f t="shared" si="171"/>
        <v/>
      </c>
      <c r="IB88" s="130" t="str">
        <f t="shared" si="172"/>
        <v/>
      </c>
      <c r="IC88" s="132" t="str">
        <f t="shared" si="173"/>
        <v/>
      </c>
      <c r="ID88" s="133" t="str">
        <f t="shared" si="174"/>
        <v/>
      </c>
      <c r="IE88" s="134" t="str">
        <f t="shared" si="175"/>
        <v/>
      </c>
      <c r="IF88" s="135" t="str">
        <f t="shared" si="176"/>
        <v/>
      </c>
      <c r="IG88" s="136" t="str">
        <f t="shared" si="177"/>
        <v/>
      </c>
      <c r="IH88" s="76"/>
      <c r="II88" s="127"/>
      <c r="IJ88" s="127"/>
      <c r="IK88" s="128" t="str">
        <f t="shared" si="178"/>
        <v/>
      </c>
      <c r="IL88" s="129" t="str">
        <f t="shared" si="179"/>
        <v/>
      </c>
      <c r="IM88" s="130" t="str">
        <f t="shared" si="180"/>
        <v/>
      </c>
      <c r="IN88" s="130" t="str">
        <f t="shared" si="181"/>
        <v/>
      </c>
      <c r="IO88" s="132" t="str">
        <f t="shared" si="182"/>
        <v/>
      </c>
      <c r="IP88" s="133" t="str">
        <f t="shared" si="183"/>
        <v/>
      </c>
      <c r="IQ88" s="134" t="str">
        <f t="shared" si="184"/>
        <v/>
      </c>
      <c r="IR88" s="135" t="str">
        <f t="shared" si="185"/>
        <v/>
      </c>
      <c r="IS88" s="136" t="str">
        <f t="shared" si="186"/>
        <v/>
      </c>
      <c r="IT88" s="76"/>
      <c r="IU88" s="127"/>
      <c r="IV88" s="127"/>
      <c r="IW88" s="128" t="str">
        <f t="shared" si="187"/>
        <v/>
      </c>
      <c r="IX88" s="129" t="str">
        <f t="shared" si="188"/>
        <v/>
      </c>
      <c r="IY88" s="130" t="str">
        <f t="shared" si="189"/>
        <v/>
      </c>
      <c r="IZ88" s="130" t="str">
        <f t="shared" si="190"/>
        <v/>
      </c>
      <c r="JA88" s="132" t="str">
        <f t="shared" si="191"/>
        <v/>
      </c>
      <c r="JB88" s="133" t="str">
        <f t="shared" si="192"/>
        <v/>
      </c>
      <c r="JC88" s="134" t="str">
        <f t="shared" si="193"/>
        <v/>
      </c>
      <c r="JD88" s="135" t="str">
        <f t="shared" si="194"/>
        <v/>
      </c>
      <c r="JE88" s="136" t="str">
        <f t="shared" si="195"/>
        <v/>
      </c>
      <c r="JF88" s="76"/>
      <c r="JG88" s="127"/>
      <c r="JH88" s="127"/>
      <c r="JI88" s="128" t="str">
        <f t="shared" si="196"/>
        <v/>
      </c>
      <c r="JJ88" s="129" t="str">
        <f t="shared" si="197"/>
        <v/>
      </c>
      <c r="JK88" s="130" t="str">
        <f t="shared" si="198"/>
        <v/>
      </c>
      <c r="JL88" s="130" t="str">
        <f t="shared" si="199"/>
        <v/>
      </c>
      <c r="JM88" s="132" t="str">
        <f t="shared" si="200"/>
        <v/>
      </c>
      <c r="JN88" s="133" t="str">
        <f t="shared" si="201"/>
        <v/>
      </c>
      <c r="JO88" s="134" t="str">
        <f t="shared" si="202"/>
        <v/>
      </c>
      <c r="JP88" s="135" t="str">
        <f t="shared" si="203"/>
        <v/>
      </c>
      <c r="JQ88" s="136" t="str">
        <f t="shared" si="204"/>
        <v/>
      </c>
      <c r="JR88" s="76"/>
      <c r="JS88" s="127"/>
      <c r="JT88" s="127"/>
      <c r="JU88" s="128" t="str">
        <f t="shared" si="205"/>
        <v/>
      </c>
      <c r="JV88" s="129" t="str">
        <f t="shared" si="206"/>
        <v/>
      </c>
      <c r="JW88" s="130" t="str">
        <f t="shared" si="207"/>
        <v/>
      </c>
      <c r="JX88" s="130" t="str">
        <f t="shared" si="208"/>
        <v/>
      </c>
      <c r="JY88" s="132" t="str">
        <f t="shared" si="209"/>
        <v/>
      </c>
      <c r="JZ88" s="133" t="str">
        <f t="shared" si="210"/>
        <v/>
      </c>
      <c r="KA88" s="134" t="str">
        <f t="shared" si="211"/>
        <v/>
      </c>
      <c r="KB88" s="135" t="str">
        <f t="shared" si="212"/>
        <v/>
      </c>
      <c r="KC88" s="136" t="str">
        <f t="shared" si="213"/>
        <v/>
      </c>
      <c r="KD88" s="76"/>
      <c r="KE88" s="127"/>
      <c r="KF88" s="127"/>
    </row>
    <row r="89" spans="1:292" ht="13.5" customHeight="1">
      <c r="A89" s="84"/>
      <c r="B89" s="127"/>
      <c r="D89" s="211"/>
      <c r="E89" s="128" t="str">
        <f t="shared" si="0"/>
        <v/>
      </c>
      <c r="F89" s="129" t="str">
        <f t="shared" si="1"/>
        <v/>
      </c>
      <c r="G89" s="130" t="str">
        <f t="shared" si="2"/>
        <v/>
      </c>
      <c r="H89" s="130" t="str">
        <f t="shared" si="3"/>
        <v/>
      </c>
      <c r="I89" s="132" t="str">
        <f t="shared" si="4"/>
        <v/>
      </c>
      <c r="J89" s="133" t="str">
        <f t="shared" si="5"/>
        <v/>
      </c>
      <c r="K89" s="134" t="str">
        <f t="shared" si="6"/>
        <v/>
      </c>
      <c r="L89" s="135" t="str">
        <f t="shared" si="7"/>
        <v/>
      </c>
      <c r="M89" s="136" t="str">
        <f t="shared" si="8"/>
        <v/>
      </c>
      <c r="O89" s="127"/>
      <c r="P89" s="219"/>
      <c r="Q89" s="128" t="str">
        <f t="shared" si="9"/>
        <v/>
      </c>
      <c r="R89" s="129" t="str">
        <f t="shared" si="10"/>
        <v/>
      </c>
      <c r="S89" s="130" t="str">
        <f t="shared" si="11"/>
        <v/>
      </c>
      <c r="T89" s="130" t="str">
        <f t="shared" si="12"/>
        <v/>
      </c>
      <c r="U89" s="132" t="str">
        <f t="shared" si="13"/>
        <v/>
      </c>
      <c r="V89" s="133" t="str">
        <f t="shared" si="14"/>
        <v/>
      </c>
      <c r="W89" s="134" t="str">
        <f t="shared" si="15"/>
        <v/>
      </c>
      <c r="X89" s="135" t="s">
        <v>287</v>
      </c>
      <c r="Y89" s="136" t="str">
        <f t="shared" si="16"/>
        <v/>
      </c>
      <c r="AA89" s="127"/>
      <c r="AB89" s="127"/>
      <c r="AC89" s="128" t="str">
        <f t="shared" si="17"/>
        <v/>
      </c>
      <c r="AD89" s="129" t="str">
        <f t="shared" si="18"/>
        <v/>
      </c>
      <c r="AE89" s="130" t="str">
        <f t="shared" si="19"/>
        <v/>
      </c>
      <c r="AF89" s="130" t="str">
        <f t="shared" si="20"/>
        <v/>
      </c>
      <c r="AG89" s="132" t="str">
        <f t="shared" si="21"/>
        <v/>
      </c>
      <c r="AH89" s="133" t="str">
        <f t="shared" si="22"/>
        <v/>
      </c>
      <c r="AI89" s="134" t="str">
        <f t="shared" si="23"/>
        <v/>
      </c>
      <c r="AJ89" s="135" t="str">
        <f t="shared" si="24"/>
        <v/>
      </c>
      <c r="AK89" s="136" t="str">
        <f t="shared" si="25"/>
        <v/>
      </c>
      <c r="AM89" s="127"/>
      <c r="AN89" s="127"/>
      <c r="AO89" s="128" t="str">
        <f t="shared" si="26"/>
        <v/>
      </c>
      <c r="AP89" s="129" t="str">
        <f t="shared" si="27"/>
        <v/>
      </c>
      <c r="AQ89" s="130" t="str">
        <f t="shared" si="28"/>
        <v/>
      </c>
      <c r="AR89" s="130" t="str">
        <f t="shared" si="29"/>
        <v/>
      </c>
      <c r="AS89" s="132" t="str">
        <f t="shared" si="30"/>
        <v/>
      </c>
      <c r="AT89" s="133" t="str">
        <f t="shared" si="31"/>
        <v/>
      </c>
      <c r="AU89" s="134" t="str">
        <f t="shared" si="32"/>
        <v/>
      </c>
      <c r="AV89" s="135" t="str">
        <f t="shared" si="33"/>
        <v/>
      </c>
      <c r="AW89" s="136" t="str">
        <f t="shared" si="34"/>
        <v/>
      </c>
      <c r="AX89" s="76"/>
      <c r="AY89" s="127"/>
      <c r="AZ89" s="127"/>
      <c r="BA89" s="128" t="str">
        <f t="shared" si="35"/>
        <v/>
      </c>
      <c r="BB89" s="129" t="str">
        <f t="shared" si="36"/>
        <v/>
      </c>
      <c r="BC89" s="130" t="str">
        <f t="shared" si="37"/>
        <v/>
      </c>
      <c r="BD89" s="130" t="str">
        <f t="shared" si="38"/>
        <v/>
      </c>
      <c r="BE89" s="132" t="str">
        <f t="shared" si="39"/>
        <v/>
      </c>
      <c r="BF89" s="133" t="str">
        <f t="shared" si="40"/>
        <v/>
      </c>
      <c r="BG89" s="134" t="str">
        <f t="shared" si="41"/>
        <v/>
      </c>
      <c r="BH89" s="135" t="str">
        <f t="shared" si="42"/>
        <v/>
      </c>
      <c r="BI89" s="136" t="str">
        <f t="shared" si="43"/>
        <v/>
      </c>
      <c r="BJ89" s="76"/>
      <c r="BK89" s="127"/>
      <c r="BL89" s="127"/>
      <c r="BM89" s="128" t="str">
        <f t="shared" si="44"/>
        <v/>
      </c>
      <c r="BN89" s="129" t="str">
        <f t="shared" si="45"/>
        <v/>
      </c>
      <c r="BO89" s="130" t="str">
        <f t="shared" si="46"/>
        <v/>
      </c>
      <c r="BP89" s="130" t="str">
        <f t="shared" si="47"/>
        <v/>
      </c>
      <c r="BQ89" s="132" t="str">
        <f t="shared" si="48"/>
        <v/>
      </c>
      <c r="BR89" s="133" t="str">
        <f t="shared" si="49"/>
        <v/>
      </c>
      <c r="BS89" s="134" t="str">
        <f t="shared" si="50"/>
        <v/>
      </c>
      <c r="BT89" s="135" t="str">
        <f t="shared" si="51"/>
        <v/>
      </c>
      <c r="BU89" s="136" t="str">
        <f t="shared" si="52"/>
        <v/>
      </c>
      <c r="BV89" s="76"/>
      <c r="BW89" s="127"/>
      <c r="BX89" s="127"/>
      <c r="BY89" s="128" t="str">
        <f t="shared" si="53"/>
        <v/>
      </c>
      <c r="BZ89" s="129" t="str">
        <f t="shared" si="54"/>
        <v/>
      </c>
      <c r="CA89" s="130" t="str">
        <f t="shared" si="55"/>
        <v/>
      </c>
      <c r="CB89" s="130" t="str">
        <f t="shared" si="56"/>
        <v/>
      </c>
      <c r="CC89" s="132" t="str">
        <f t="shared" si="57"/>
        <v/>
      </c>
      <c r="CD89" s="133" t="str">
        <f t="shared" si="58"/>
        <v/>
      </c>
      <c r="CE89" s="134" t="str">
        <f t="shared" si="59"/>
        <v/>
      </c>
      <c r="CF89" s="135" t="str">
        <f t="shared" si="60"/>
        <v/>
      </c>
      <c r="CG89" s="136" t="str">
        <f t="shared" si="61"/>
        <v/>
      </c>
      <c r="CH89" s="76"/>
      <c r="CI89" s="127"/>
      <c r="CJ89" s="127"/>
      <c r="CK89" s="128" t="str">
        <f t="shared" si="62"/>
        <v/>
      </c>
      <c r="CL89" s="129" t="str">
        <f t="shared" si="63"/>
        <v/>
      </c>
      <c r="CM89" s="130" t="str">
        <f t="shared" si="64"/>
        <v/>
      </c>
      <c r="CN89" s="130" t="str">
        <f t="shared" si="65"/>
        <v/>
      </c>
      <c r="CO89" s="132" t="str">
        <f t="shared" si="66"/>
        <v/>
      </c>
      <c r="CP89" s="133" t="str">
        <f t="shared" si="67"/>
        <v/>
      </c>
      <c r="CQ89" s="134" t="str">
        <f t="shared" si="68"/>
        <v/>
      </c>
      <c r="CR89" s="135" t="str">
        <f t="shared" si="69"/>
        <v/>
      </c>
      <c r="CS89" s="136" t="str">
        <f t="shared" si="70"/>
        <v/>
      </c>
      <c r="CT89" s="76"/>
      <c r="CU89" s="127"/>
      <c r="CV89" s="127"/>
      <c r="CW89" s="128" t="str">
        <f t="shared" si="71"/>
        <v/>
      </c>
      <c r="CX89" s="129" t="str">
        <f t="shared" si="72"/>
        <v/>
      </c>
      <c r="CY89" s="130" t="str">
        <f t="shared" si="73"/>
        <v/>
      </c>
      <c r="CZ89" s="130" t="str">
        <f t="shared" si="74"/>
        <v/>
      </c>
      <c r="DA89" s="132" t="str">
        <f t="shared" si="75"/>
        <v/>
      </c>
      <c r="DB89" s="133" t="str">
        <f t="shared" si="76"/>
        <v/>
      </c>
      <c r="DC89" s="134" t="str">
        <f t="shared" si="77"/>
        <v/>
      </c>
      <c r="DD89" s="135" t="str">
        <f t="shared" si="78"/>
        <v/>
      </c>
      <c r="DE89" s="136" t="str">
        <f t="shared" si="79"/>
        <v/>
      </c>
      <c r="DF89" s="76"/>
      <c r="DG89" s="127"/>
      <c r="DH89" s="127"/>
      <c r="DI89" s="128" t="str">
        <f t="shared" si="80"/>
        <v/>
      </c>
      <c r="DJ89" s="129" t="str">
        <f t="shared" si="81"/>
        <v/>
      </c>
      <c r="DK89" s="130" t="str">
        <f t="shared" si="82"/>
        <v/>
      </c>
      <c r="DL89" s="130" t="str">
        <f t="shared" si="83"/>
        <v/>
      </c>
      <c r="DM89" s="132" t="str">
        <f t="shared" si="84"/>
        <v/>
      </c>
      <c r="DN89" s="133" t="str">
        <f t="shared" si="85"/>
        <v/>
      </c>
      <c r="DO89" s="134" t="str">
        <f t="shared" si="86"/>
        <v/>
      </c>
      <c r="DP89" s="135" t="str">
        <f t="shared" si="87"/>
        <v/>
      </c>
      <c r="DQ89" s="136" t="str">
        <f t="shared" si="88"/>
        <v/>
      </c>
      <c r="DR89" s="76"/>
      <c r="DS89" s="127"/>
      <c r="DT89" s="127"/>
      <c r="DU89" s="128" t="str">
        <f t="shared" si="89"/>
        <v/>
      </c>
      <c r="DV89" s="129" t="str">
        <f t="shared" si="90"/>
        <v/>
      </c>
      <c r="DW89" s="130" t="str">
        <f t="shared" si="91"/>
        <v/>
      </c>
      <c r="DX89" s="130" t="str">
        <f t="shared" si="92"/>
        <v/>
      </c>
      <c r="DY89" s="132" t="str">
        <f t="shared" si="93"/>
        <v/>
      </c>
      <c r="DZ89" s="133" t="str">
        <f t="shared" si="94"/>
        <v/>
      </c>
      <c r="EA89" s="134" t="str">
        <f t="shared" si="95"/>
        <v/>
      </c>
      <c r="EB89" s="135" t="str">
        <f t="shared" si="96"/>
        <v/>
      </c>
      <c r="EC89" s="136" t="str">
        <f t="shared" si="97"/>
        <v/>
      </c>
      <c r="ED89" s="76"/>
      <c r="EE89" s="127"/>
      <c r="EF89" s="127"/>
      <c r="EG89" s="128" t="str">
        <f t="shared" si="98"/>
        <v/>
      </c>
      <c r="EH89" s="129" t="str">
        <f t="shared" si="99"/>
        <v/>
      </c>
      <c r="EI89" s="130" t="str">
        <f t="shared" si="100"/>
        <v/>
      </c>
      <c r="EJ89" s="130" t="str">
        <f t="shared" si="101"/>
        <v/>
      </c>
      <c r="EK89" s="132" t="str">
        <f t="shared" si="102"/>
        <v/>
      </c>
      <c r="EL89" s="133" t="str">
        <f t="shared" si="103"/>
        <v/>
      </c>
      <c r="EM89" s="134" t="str">
        <f t="shared" si="104"/>
        <v/>
      </c>
      <c r="EN89" s="135" t="str">
        <f t="shared" si="105"/>
        <v/>
      </c>
      <c r="EO89" s="136" t="str">
        <f t="shared" si="106"/>
        <v/>
      </c>
      <c r="EP89" s="76"/>
      <c r="EQ89" s="127"/>
      <c r="ER89" s="127"/>
      <c r="ES89" s="128" t="str">
        <f t="shared" si="107"/>
        <v/>
      </c>
      <c r="ET89" s="129" t="str">
        <f t="shared" si="108"/>
        <v/>
      </c>
      <c r="EU89" s="130" t="str">
        <f t="shared" si="109"/>
        <v/>
      </c>
      <c r="EV89" s="130" t="str">
        <f t="shared" si="110"/>
        <v/>
      </c>
      <c r="EW89" s="132" t="str">
        <f t="shared" si="111"/>
        <v/>
      </c>
      <c r="EX89" s="133" t="str">
        <f t="shared" si="112"/>
        <v/>
      </c>
      <c r="EY89" s="134" t="str">
        <f t="shared" si="113"/>
        <v/>
      </c>
      <c r="EZ89" s="135" t="str">
        <f t="shared" si="114"/>
        <v/>
      </c>
      <c r="FA89" s="136" t="str">
        <f t="shared" si="115"/>
        <v/>
      </c>
      <c r="FB89" s="76"/>
      <c r="FC89" s="127"/>
      <c r="FD89" s="127"/>
      <c r="FE89" s="128" t="str">
        <f t="shared" si="116"/>
        <v/>
      </c>
      <c r="FF89" s="129" t="str">
        <f t="shared" si="117"/>
        <v/>
      </c>
      <c r="FG89" s="130" t="str">
        <f t="shared" si="118"/>
        <v/>
      </c>
      <c r="FH89" s="130" t="str">
        <f t="shared" si="119"/>
        <v/>
      </c>
      <c r="FI89" s="132" t="str">
        <f t="shared" si="120"/>
        <v/>
      </c>
      <c r="FJ89" s="133" t="str">
        <f t="shared" si="121"/>
        <v/>
      </c>
      <c r="FK89" s="134" t="str">
        <f t="shared" si="122"/>
        <v/>
      </c>
      <c r="FL89" s="135" t="str">
        <f t="shared" si="123"/>
        <v/>
      </c>
      <c r="FM89" s="136" t="str">
        <f t="shared" si="124"/>
        <v/>
      </c>
      <c r="FN89" s="76"/>
      <c r="FO89" s="127"/>
      <c r="FP89" s="127"/>
      <c r="FQ89" s="128" t="str">
        <f>IF(FU89="","",#REF!)</f>
        <v/>
      </c>
      <c r="FR89" s="129" t="str">
        <f t="shared" si="125"/>
        <v/>
      </c>
      <c r="FS89" s="130" t="str">
        <f t="shared" si="126"/>
        <v/>
      </c>
      <c r="FT89" s="130" t="str">
        <f t="shared" si="127"/>
        <v/>
      </c>
      <c r="FU89" s="132" t="str">
        <f t="shared" si="128"/>
        <v/>
      </c>
      <c r="FV89" s="133" t="str">
        <f t="shared" si="129"/>
        <v/>
      </c>
      <c r="FW89" s="134" t="str">
        <f t="shared" si="130"/>
        <v/>
      </c>
      <c r="FX89" s="135" t="str">
        <f t="shared" si="131"/>
        <v/>
      </c>
      <c r="FY89" s="136" t="str">
        <f t="shared" si="132"/>
        <v/>
      </c>
      <c r="FZ89" s="76"/>
      <c r="GA89" s="127"/>
      <c r="GB89" s="127"/>
      <c r="GC89" s="128" t="str">
        <f t="shared" si="133"/>
        <v/>
      </c>
      <c r="GD89" s="129" t="str">
        <f t="shared" si="134"/>
        <v/>
      </c>
      <c r="GE89" s="130" t="str">
        <f t="shared" si="135"/>
        <v/>
      </c>
      <c r="GF89" s="130" t="str">
        <f t="shared" si="136"/>
        <v/>
      </c>
      <c r="GG89" s="132" t="str">
        <f t="shared" si="137"/>
        <v/>
      </c>
      <c r="GH89" s="133" t="str">
        <f t="shared" si="138"/>
        <v/>
      </c>
      <c r="GI89" s="134" t="str">
        <f t="shared" si="139"/>
        <v/>
      </c>
      <c r="GJ89" s="135" t="str">
        <f t="shared" si="140"/>
        <v/>
      </c>
      <c r="GK89" s="136" t="str">
        <f t="shared" si="141"/>
        <v/>
      </c>
      <c r="GL89" s="76"/>
      <c r="GM89" s="127"/>
      <c r="GN89" s="127"/>
      <c r="GO89" s="128" t="str">
        <f t="shared" si="142"/>
        <v/>
      </c>
      <c r="GP89" s="129" t="str">
        <f t="shared" si="143"/>
        <v/>
      </c>
      <c r="GQ89" s="130" t="str">
        <f t="shared" si="144"/>
        <v/>
      </c>
      <c r="GR89" s="130" t="str">
        <f t="shared" si="145"/>
        <v/>
      </c>
      <c r="GS89" s="132" t="str">
        <f t="shared" si="146"/>
        <v/>
      </c>
      <c r="GT89" s="133" t="str">
        <f t="shared" si="147"/>
        <v/>
      </c>
      <c r="GU89" s="134" t="str">
        <f t="shared" si="148"/>
        <v/>
      </c>
      <c r="GV89" s="135" t="str">
        <f t="shared" si="149"/>
        <v/>
      </c>
      <c r="GW89" s="136" t="str">
        <f t="shared" si="150"/>
        <v/>
      </c>
      <c r="GX89" s="76"/>
      <c r="GY89" s="127"/>
      <c r="GZ89" s="127"/>
      <c r="HA89" s="128" t="str">
        <f t="shared" si="151"/>
        <v/>
      </c>
      <c r="HB89" s="129" t="str">
        <f t="shared" si="152"/>
        <v/>
      </c>
      <c r="HC89" s="130" t="str">
        <f t="shared" si="153"/>
        <v/>
      </c>
      <c r="HD89" s="130" t="str">
        <f t="shared" si="154"/>
        <v/>
      </c>
      <c r="HE89" s="132" t="str">
        <f t="shared" si="155"/>
        <v/>
      </c>
      <c r="HF89" s="133" t="str">
        <f t="shared" si="156"/>
        <v/>
      </c>
      <c r="HG89" s="134" t="str">
        <f t="shared" si="157"/>
        <v/>
      </c>
      <c r="HH89" s="135" t="str">
        <f t="shared" si="158"/>
        <v/>
      </c>
      <c r="HI89" s="136" t="str">
        <f t="shared" si="159"/>
        <v/>
      </c>
      <c r="HJ89" s="76"/>
      <c r="HK89" s="127"/>
      <c r="HL89" s="127" t="s">
        <v>287</v>
      </c>
      <c r="HM89" s="128" t="str">
        <f t="shared" si="160"/>
        <v/>
      </c>
      <c r="HN89" s="129" t="str">
        <f t="shared" si="161"/>
        <v/>
      </c>
      <c r="HO89" s="130" t="str">
        <f t="shared" si="162"/>
        <v/>
      </c>
      <c r="HP89" s="130" t="str">
        <f t="shared" si="163"/>
        <v/>
      </c>
      <c r="HQ89" s="132" t="str">
        <f t="shared" si="164"/>
        <v/>
      </c>
      <c r="HR89" s="133" t="str">
        <f t="shared" si="165"/>
        <v/>
      </c>
      <c r="HS89" s="134" t="str">
        <f t="shared" si="166"/>
        <v/>
      </c>
      <c r="HT89" s="135" t="str">
        <f t="shared" si="167"/>
        <v/>
      </c>
      <c r="HU89" s="136" t="str">
        <f t="shared" si="168"/>
        <v/>
      </c>
      <c r="HV89" s="76"/>
      <c r="HW89" s="127"/>
      <c r="HX89" s="127"/>
      <c r="HY89" s="128" t="str">
        <f t="shared" si="169"/>
        <v/>
      </c>
      <c r="HZ89" s="129" t="str">
        <f t="shared" si="170"/>
        <v/>
      </c>
      <c r="IA89" s="130" t="str">
        <f t="shared" si="171"/>
        <v/>
      </c>
      <c r="IB89" s="130" t="str">
        <f t="shared" si="172"/>
        <v/>
      </c>
      <c r="IC89" s="132" t="str">
        <f t="shared" si="173"/>
        <v/>
      </c>
      <c r="ID89" s="133" t="str">
        <f t="shared" si="174"/>
        <v/>
      </c>
      <c r="IE89" s="134" t="str">
        <f t="shared" si="175"/>
        <v/>
      </c>
      <c r="IF89" s="135" t="str">
        <f t="shared" si="176"/>
        <v/>
      </c>
      <c r="IG89" s="136" t="str">
        <f t="shared" si="177"/>
        <v/>
      </c>
      <c r="IH89" s="76"/>
      <c r="II89" s="127"/>
      <c r="IJ89" s="127"/>
      <c r="IK89" s="128" t="str">
        <f t="shared" si="178"/>
        <v/>
      </c>
      <c r="IL89" s="129" t="str">
        <f t="shared" si="179"/>
        <v/>
      </c>
      <c r="IM89" s="130" t="str">
        <f t="shared" si="180"/>
        <v/>
      </c>
      <c r="IN89" s="130" t="str">
        <f t="shared" si="181"/>
        <v/>
      </c>
      <c r="IO89" s="132" t="str">
        <f t="shared" si="182"/>
        <v/>
      </c>
      <c r="IP89" s="133" t="str">
        <f t="shared" si="183"/>
        <v/>
      </c>
      <c r="IQ89" s="134" t="str">
        <f t="shared" si="184"/>
        <v/>
      </c>
      <c r="IR89" s="135" t="str">
        <f t="shared" si="185"/>
        <v/>
      </c>
      <c r="IS89" s="136" t="str">
        <f t="shared" si="186"/>
        <v/>
      </c>
      <c r="IT89" s="76"/>
      <c r="IU89" s="127"/>
      <c r="IV89" s="127"/>
      <c r="IW89" s="128" t="str">
        <f t="shared" si="187"/>
        <v/>
      </c>
      <c r="IX89" s="129" t="str">
        <f t="shared" si="188"/>
        <v/>
      </c>
      <c r="IY89" s="130" t="str">
        <f t="shared" si="189"/>
        <v/>
      </c>
      <c r="IZ89" s="130" t="str">
        <f t="shared" si="190"/>
        <v/>
      </c>
      <c r="JA89" s="132" t="str">
        <f t="shared" si="191"/>
        <v/>
      </c>
      <c r="JB89" s="133" t="str">
        <f t="shared" si="192"/>
        <v/>
      </c>
      <c r="JC89" s="134" t="str">
        <f t="shared" si="193"/>
        <v/>
      </c>
      <c r="JD89" s="135" t="str">
        <f t="shared" si="194"/>
        <v/>
      </c>
      <c r="JE89" s="136" t="str">
        <f t="shared" si="195"/>
        <v/>
      </c>
      <c r="JF89" s="76"/>
      <c r="JG89" s="127"/>
      <c r="JH89" s="127"/>
      <c r="JI89" s="128" t="str">
        <f t="shared" si="196"/>
        <v/>
      </c>
      <c r="JJ89" s="129" t="str">
        <f t="shared" si="197"/>
        <v/>
      </c>
      <c r="JK89" s="130" t="str">
        <f t="shared" si="198"/>
        <v/>
      </c>
      <c r="JL89" s="130" t="str">
        <f t="shared" si="199"/>
        <v/>
      </c>
      <c r="JM89" s="132" t="str">
        <f t="shared" si="200"/>
        <v/>
      </c>
      <c r="JN89" s="133" t="str">
        <f t="shared" si="201"/>
        <v/>
      </c>
      <c r="JO89" s="134" t="str">
        <f t="shared" si="202"/>
        <v/>
      </c>
      <c r="JP89" s="135" t="str">
        <f t="shared" si="203"/>
        <v/>
      </c>
      <c r="JQ89" s="136" t="str">
        <f t="shared" si="204"/>
        <v/>
      </c>
      <c r="JR89" s="76"/>
      <c r="JS89" s="127"/>
      <c r="JT89" s="127"/>
      <c r="JU89" s="128" t="str">
        <f t="shared" si="205"/>
        <v/>
      </c>
      <c r="JV89" s="129" t="str">
        <f t="shared" si="206"/>
        <v/>
      </c>
      <c r="JW89" s="130" t="str">
        <f t="shared" si="207"/>
        <v/>
      </c>
      <c r="JX89" s="130" t="str">
        <f t="shared" si="208"/>
        <v/>
      </c>
      <c r="JY89" s="132" t="str">
        <f t="shared" si="209"/>
        <v/>
      </c>
      <c r="JZ89" s="133" t="str">
        <f t="shared" si="210"/>
        <v/>
      </c>
      <c r="KA89" s="134" t="str">
        <f t="shared" si="211"/>
        <v/>
      </c>
      <c r="KB89" s="135" t="str">
        <f t="shared" si="212"/>
        <v/>
      </c>
      <c r="KC89" s="136" t="str">
        <f t="shared" si="213"/>
        <v/>
      </c>
      <c r="KD89" s="76"/>
      <c r="KE89" s="127"/>
      <c r="KF89" s="127"/>
    </row>
    <row r="90" spans="1:292" ht="13.5" customHeight="1">
      <c r="A90" s="84"/>
      <c r="B90" s="127"/>
      <c r="D90" s="211"/>
      <c r="E90" s="128" t="str">
        <f t="shared" si="0"/>
        <v/>
      </c>
      <c r="F90" s="129" t="str">
        <f t="shared" si="1"/>
        <v/>
      </c>
      <c r="G90" s="130" t="str">
        <f t="shared" si="2"/>
        <v/>
      </c>
      <c r="H90" s="130" t="str">
        <f t="shared" si="3"/>
        <v/>
      </c>
      <c r="I90" s="132" t="str">
        <f t="shared" si="4"/>
        <v/>
      </c>
      <c r="J90" s="133" t="str">
        <f t="shared" si="5"/>
        <v/>
      </c>
      <c r="K90" s="134" t="str">
        <f t="shared" si="6"/>
        <v/>
      </c>
      <c r="L90" s="135" t="str">
        <f t="shared" si="7"/>
        <v/>
      </c>
      <c r="M90" s="136" t="str">
        <f t="shared" si="8"/>
        <v/>
      </c>
      <c r="O90" s="127"/>
      <c r="P90" s="219"/>
      <c r="Q90" s="128" t="str">
        <f t="shared" si="9"/>
        <v/>
      </c>
      <c r="R90" s="129" t="str">
        <f t="shared" si="10"/>
        <v/>
      </c>
      <c r="S90" s="130" t="str">
        <f t="shared" si="11"/>
        <v/>
      </c>
      <c r="T90" s="130" t="str">
        <f t="shared" si="12"/>
        <v/>
      </c>
      <c r="U90" s="132" t="str">
        <f t="shared" si="13"/>
        <v/>
      </c>
      <c r="V90" s="133" t="str">
        <f t="shared" si="14"/>
        <v/>
      </c>
      <c r="W90" s="134" t="str">
        <f t="shared" si="15"/>
        <v/>
      </c>
      <c r="X90" s="135" t="s">
        <v>287</v>
      </c>
      <c r="Y90" s="136" t="str">
        <f t="shared" si="16"/>
        <v/>
      </c>
      <c r="AA90" s="127"/>
      <c r="AB90" s="127"/>
      <c r="AC90" s="128" t="str">
        <f t="shared" si="17"/>
        <v/>
      </c>
      <c r="AD90" s="129" t="str">
        <f t="shared" si="18"/>
        <v/>
      </c>
      <c r="AE90" s="130" t="str">
        <f t="shared" si="19"/>
        <v/>
      </c>
      <c r="AF90" s="130" t="str">
        <f t="shared" si="20"/>
        <v/>
      </c>
      <c r="AG90" s="132" t="str">
        <f t="shared" si="21"/>
        <v/>
      </c>
      <c r="AH90" s="133" t="str">
        <f t="shared" si="22"/>
        <v/>
      </c>
      <c r="AI90" s="134" t="str">
        <f t="shared" si="23"/>
        <v/>
      </c>
      <c r="AJ90" s="135" t="str">
        <f t="shared" si="24"/>
        <v/>
      </c>
      <c r="AK90" s="136" t="str">
        <f t="shared" si="25"/>
        <v/>
      </c>
      <c r="AM90" s="127"/>
      <c r="AN90" s="127"/>
      <c r="AO90" s="128" t="str">
        <f t="shared" si="26"/>
        <v/>
      </c>
      <c r="AP90" s="129" t="str">
        <f t="shared" si="27"/>
        <v/>
      </c>
      <c r="AQ90" s="130" t="str">
        <f t="shared" si="28"/>
        <v/>
      </c>
      <c r="AR90" s="130" t="str">
        <f t="shared" si="29"/>
        <v/>
      </c>
      <c r="AS90" s="132" t="str">
        <f t="shared" si="30"/>
        <v/>
      </c>
      <c r="AT90" s="133" t="str">
        <f t="shared" si="31"/>
        <v/>
      </c>
      <c r="AU90" s="134" t="str">
        <f t="shared" si="32"/>
        <v/>
      </c>
      <c r="AV90" s="135" t="str">
        <f t="shared" si="33"/>
        <v/>
      </c>
      <c r="AW90" s="136" t="str">
        <f t="shared" si="34"/>
        <v/>
      </c>
      <c r="AX90" s="76"/>
      <c r="AY90" s="127"/>
      <c r="AZ90" s="127"/>
      <c r="BA90" s="128" t="str">
        <f t="shared" si="35"/>
        <v/>
      </c>
      <c r="BB90" s="129" t="str">
        <f t="shared" si="36"/>
        <v/>
      </c>
      <c r="BC90" s="130" t="str">
        <f t="shared" si="37"/>
        <v/>
      </c>
      <c r="BD90" s="130" t="str">
        <f t="shared" si="38"/>
        <v/>
      </c>
      <c r="BE90" s="132" t="str">
        <f t="shared" si="39"/>
        <v/>
      </c>
      <c r="BF90" s="133" t="str">
        <f t="shared" si="40"/>
        <v/>
      </c>
      <c r="BG90" s="134" t="str">
        <f t="shared" si="41"/>
        <v/>
      </c>
      <c r="BH90" s="135" t="str">
        <f t="shared" si="42"/>
        <v/>
      </c>
      <c r="BI90" s="136" t="str">
        <f t="shared" si="43"/>
        <v/>
      </c>
      <c r="BJ90" s="76"/>
      <c r="BK90" s="127"/>
      <c r="BL90" s="127"/>
      <c r="BM90" s="128" t="str">
        <f t="shared" si="44"/>
        <v/>
      </c>
      <c r="BN90" s="129" t="str">
        <f t="shared" si="45"/>
        <v/>
      </c>
      <c r="BO90" s="130" t="str">
        <f t="shared" si="46"/>
        <v/>
      </c>
      <c r="BP90" s="130" t="str">
        <f t="shared" si="47"/>
        <v/>
      </c>
      <c r="BQ90" s="132" t="str">
        <f t="shared" si="48"/>
        <v/>
      </c>
      <c r="BR90" s="133" t="str">
        <f t="shared" si="49"/>
        <v/>
      </c>
      <c r="BS90" s="134" t="str">
        <f t="shared" si="50"/>
        <v/>
      </c>
      <c r="BT90" s="135" t="str">
        <f t="shared" si="51"/>
        <v/>
      </c>
      <c r="BU90" s="136" t="str">
        <f t="shared" si="52"/>
        <v/>
      </c>
      <c r="BV90" s="76"/>
      <c r="BW90" s="127"/>
      <c r="BX90" s="127"/>
      <c r="BY90" s="128" t="str">
        <f t="shared" si="53"/>
        <v/>
      </c>
      <c r="BZ90" s="129" t="str">
        <f t="shared" si="54"/>
        <v/>
      </c>
      <c r="CA90" s="130" t="str">
        <f t="shared" si="55"/>
        <v/>
      </c>
      <c r="CB90" s="130" t="str">
        <f t="shared" si="56"/>
        <v/>
      </c>
      <c r="CC90" s="132" t="str">
        <f t="shared" si="57"/>
        <v/>
      </c>
      <c r="CD90" s="133" t="str">
        <f t="shared" si="58"/>
        <v/>
      </c>
      <c r="CE90" s="134" t="str">
        <f t="shared" si="59"/>
        <v/>
      </c>
      <c r="CF90" s="135" t="str">
        <f t="shared" si="60"/>
        <v/>
      </c>
      <c r="CG90" s="136" t="str">
        <f t="shared" si="61"/>
        <v/>
      </c>
      <c r="CH90" s="76"/>
      <c r="CI90" s="127"/>
      <c r="CJ90" s="127"/>
      <c r="CK90" s="128" t="str">
        <f t="shared" si="62"/>
        <v/>
      </c>
      <c r="CL90" s="129" t="str">
        <f t="shared" si="63"/>
        <v/>
      </c>
      <c r="CM90" s="130" t="str">
        <f t="shared" si="64"/>
        <v/>
      </c>
      <c r="CN90" s="130" t="str">
        <f t="shared" si="65"/>
        <v/>
      </c>
      <c r="CO90" s="132" t="str">
        <f t="shared" si="66"/>
        <v/>
      </c>
      <c r="CP90" s="133" t="str">
        <f t="shared" si="67"/>
        <v/>
      </c>
      <c r="CQ90" s="134" t="str">
        <f t="shared" si="68"/>
        <v/>
      </c>
      <c r="CR90" s="135" t="str">
        <f t="shared" si="69"/>
        <v/>
      </c>
      <c r="CS90" s="136" t="str">
        <f t="shared" si="70"/>
        <v/>
      </c>
      <c r="CT90" s="76"/>
      <c r="CU90" s="127"/>
      <c r="CV90" s="127"/>
      <c r="CW90" s="128" t="str">
        <f t="shared" si="71"/>
        <v/>
      </c>
      <c r="CX90" s="129" t="str">
        <f t="shared" si="72"/>
        <v/>
      </c>
      <c r="CY90" s="130" t="str">
        <f t="shared" si="73"/>
        <v/>
      </c>
      <c r="CZ90" s="130" t="str">
        <f t="shared" si="74"/>
        <v/>
      </c>
      <c r="DA90" s="132" t="str">
        <f t="shared" si="75"/>
        <v/>
      </c>
      <c r="DB90" s="133" t="str">
        <f t="shared" si="76"/>
        <v/>
      </c>
      <c r="DC90" s="134" t="str">
        <f t="shared" si="77"/>
        <v/>
      </c>
      <c r="DD90" s="135" t="str">
        <f t="shared" si="78"/>
        <v/>
      </c>
      <c r="DE90" s="136" t="str">
        <f t="shared" si="79"/>
        <v/>
      </c>
      <c r="DF90" s="76"/>
      <c r="DG90" s="127"/>
      <c r="DH90" s="127"/>
      <c r="DI90" s="128" t="str">
        <f t="shared" si="80"/>
        <v/>
      </c>
      <c r="DJ90" s="129" t="str">
        <f t="shared" si="81"/>
        <v/>
      </c>
      <c r="DK90" s="130" t="str">
        <f t="shared" si="82"/>
        <v/>
      </c>
      <c r="DL90" s="130" t="str">
        <f t="shared" si="83"/>
        <v/>
      </c>
      <c r="DM90" s="132" t="str">
        <f t="shared" si="84"/>
        <v/>
      </c>
      <c r="DN90" s="133" t="str">
        <f t="shared" si="85"/>
        <v/>
      </c>
      <c r="DO90" s="134" t="str">
        <f t="shared" si="86"/>
        <v/>
      </c>
      <c r="DP90" s="135" t="str">
        <f t="shared" si="87"/>
        <v/>
      </c>
      <c r="DQ90" s="136" t="str">
        <f t="shared" si="88"/>
        <v/>
      </c>
      <c r="DR90" s="76"/>
      <c r="DS90" s="127"/>
      <c r="DT90" s="127"/>
      <c r="DU90" s="128" t="str">
        <f t="shared" si="89"/>
        <v/>
      </c>
      <c r="DV90" s="129" t="str">
        <f t="shared" si="90"/>
        <v/>
      </c>
      <c r="DW90" s="130" t="str">
        <f t="shared" si="91"/>
        <v/>
      </c>
      <c r="DX90" s="130" t="str">
        <f t="shared" si="92"/>
        <v/>
      </c>
      <c r="DY90" s="132" t="str">
        <f t="shared" si="93"/>
        <v/>
      </c>
      <c r="DZ90" s="133" t="str">
        <f t="shared" si="94"/>
        <v/>
      </c>
      <c r="EA90" s="134" t="str">
        <f t="shared" si="95"/>
        <v/>
      </c>
      <c r="EB90" s="135" t="str">
        <f t="shared" si="96"/>
        <v/>
      </c>
      <c r="EC90" s="136" t="str">
        <f t="shared" si="97"/>
        <v/>
      </c>
      <c r="ED90" s="76"/>
      <c r="EE90" s="127"/>
      <c r="EF90" s="127"/>
      <c r="EG90" s="128" t="str">
        <f t="shared" si="98"/>
        <v/>
      </c>
      <c r="EH90" s="129" t="str">
        <f t="shared" si="99"/>
        <v/>
      </c>
      <c r="EI90" s="130" t="str">
        <f t="shared" si="100"/>
        <v/>
      </c>
      <c r="EJ90" s="130" t="str">
        <f t="shared" si="101"/>
        <v/>
      </c>
      <c r="EK90" s="132" t="str">
        <f t="shared" si="102"/>
        <v/>
      </c>
      <c r="EL90" s="133" t="str">
        <f t="shared" si="103"/>
        <v/>
      </c>
      <c r="EM90" s="134" t="str">
        <f t="shared" si="104"/>
        <v/>
      </c>
      <c r="EN90" s="135" t="str">
        <f t="shared" si="105"/>
        <v/>
      </c>
      <c r="EO90" s="136" t="str">
        <f t="shared" si="106"/>
        <v/>
      </c>
      <c r="EP90" s="76"/>
      <c r="EQ90" s="127"/>
      <c r="ER90" s="127"/>
      <c r="ES90" s="128" t="str">
        <f t="shared" si="107"/>
        <v/>
      </c>
      <c r="ET90" s="129" t="str">
        <f t="shared" si="108"/>
        <v/>
      </c>
      <c r="EU90" s="130" t="str">
        <f t="shared" si="109"/>
        <v/>
      </c>
      <c r="EV90" s="130" t="str">
        <f t="shared" si="110"/>
        <v/>
      </c>
      <c r="EW90" s="132" t="str">
        <f t="shared" si="111"/>
        <v/>
      </c>
      <c r="EX90" s="133" t="str">
        <f t="shared" si="112"/>
        <v/>
      </c>
      <c r="EY90" s="134" t="str">
        <f t="shared" si="113"/>
        <v/>
      </c>
      <c r="EZ90" s="135" t="str">
        <f t="shared" si="114"/>
        <v/>
      </c>
      <c r="FA90" s="136" t="str">
        <f t="shared" si="115"/>
        <v/>
      </c>
      <c r="FB90" s="76"/>
      <c r="FC90" s="127"/>
      <c r="FD90" s="127"/>
      <c r="FE90" s="128" t="str">
        <f t="shared" si="116"/>
        <v/>
      </c>
      <c r="FF90" s="129" t="str">
        <f t="shared" si="117"/>
        <v/>
      </c>
      <c r="FG90" s="130" t="str">
        <f t="shared" si="118"/>
        <v/>
      </c>
      <c r="FH90" s="130" t="str">
        <f t="shared" si="119"/>
        <v/>
      </c>
      <c r="FI90" s="132" t="str">
        <f t="shared" si="120"/>
        <v/>
      </c>
      <c r="FJ90" s="133" t="str">
        <f t="shared" si="121"/>
        <v/>
      </c>
      <c r="FK90" s="134" t="str">
        <f t="shared" si="122"/>
        <v/>
      </c>
      <c r="FL90" s="135" t="str">
        <f t="shared" si="123"/>
        <v/>
      </c>
      <c r="FM90" s="136" t="str">
        <f t="shared" si="124"/>
        <v/>
      </c>
      <c r="FN90" s="76"/>
      <c r="FO90" s="127"/>
      <c r="FP90" s="127"/>
      <c r="FQ90" s="128" t="str">
        <f>IF(FU90="","",#REF!)</f>
        <v/>
      </c>
      <c r="FR90" s="129" t="str">
        <f t="shared" si="125"/>
        <v/>
      </c>
      <c r="FS90" s="130" t="str">
        <f t="shared" si="126"/>
        <v/>
      </c>
      <c r="FT90" s="130" t="str">
        <f t="shared" si="127"/>
        <v/>
      </c>
      <c r="FU90" s="132" t="str">
        <f t="shared" si="128"/>
        <v/>
      </c>
      <c r="FV90" s="133" t="str">
        <f t="shared" si="129"/>
        <v/>
      </c>
      <c r="FW90" s="134" t="str">
        <f t="shared" si="130"/>
        <v/>
      </c>
      <c r="FX90" s="135" t="str">
        <f t="shared" si="131"/>
        <v/>
      </c>
      <c r="FY90" s="136" t="str">
        <f t="shared" si="132"/>
        <v/>
      </c>
      <c r="FZ90" s="76"/>
      <c r="GA90" s="127"/>
      <c r="GB90" s="127"/>
      <c r="GC90" s="128" t="str">
        <f t="shared" si="133"/>
        <v/>
      </c>
      <c r="GD90" s="129" t="str">
        <f t="shared" si="134"/>
        <v/>
      </c>
      <c r="GE90" s="130" t="str">
        <f t="shared" si="135"/>
        <v/>
      </c>
      <c r="GF90" s="130" t="str">
        <f t="shared" si="136"/>
        <v/>
      </c>
      <c r="GG90" s="132" t="str">
        <f t="shared" si="137"/>
        <v/>
      </c>
      <c r="GH90" s="133" t="str">
        <f t="shared" si="138"/>
        <v/>
      </c>
      <c r="GI90" s="134" t="str">
        <f t="shared" si="139"/>
        <v/>
      </c>
      <c r="GJ90" s="135" t="str">
        <f t="shared" si="140"/>
        <v/>
      </c>
      <c r="GK90" s="136" t="str">
        <f t="shared" si="141"/>
        <v/>
      </c>
      <c r="GL90" s="76"/>
      <c r="GM90" s="127"/>
      <c r="GN90" s="127"/>
      <c r="GO90" s="128" t="str">
        <f t="shared" si="142"/>
        <v/>
      </c>
      <c r="GP90" s="129" t="str">
        <f t="shared" si="143"/>
        <v/>
      </c>
      <c r="GQ90" s="130" t="str">
        <f t="shared" si="144"/>
        <v/>
      </c>
      <c r="GR90" s="130" t="str">
        <f t="shared" si="145"/>
        <v/>
      </c>
      <c r="GS90" s="132" t="str">
        <f t="shared" si="146"/>
        <v/>
      </c>
      <c r="GT90" s="133" t="str">
        <f t="shared" si="147"/>
        <v/>
      </c>
      <c r="GU90" s="134" t="str">
        <f t="shared" si="148"/>
        <v/>
      </c>
      <c r="GV90" s="135" t="str">
        <f t="shared" si="149"/>
        <v/>
      </c>
      <c r="GW90" s="136" t="str">
        <f t="shared" si="150"/>
        <v/>
      </c>
      <c r="GX90" s="76"/>
      <c r="GY90" s="127"/>
      <c r="GZ90" s="127"/>
      <c r="HA90" s="128" t="str">
        <f t="shared" si="151"/>
        <v/>
      </c>
      <c r="HB90" s="129" t="str">
        <f t="shared" si="152"/>
        <v/>
      </c>
      <c r="HC90" s="130" t="str">
        <f t="shared" si="153"/>
        <v/>
      </c>
      <c r="HD90" s="130" t="str">
        <f t="shared" si="154"/>
        <v/>
      </c>
      <c r="HE90" s="132" t="str">
        <f t="shared" si="155"/>
        <v/>
      </c>
      <c r="HF90" s="133" t="str">
        <f t="shared" si="156"/>
        <v/>
      </c>
      <c r="HG90" s="134" t="str">
        <f t="shared" si="157"/>
        <v/>
      </c>
      <c r="HH90" s="135" t="str">
        <f t="shared" si="158"/>
        <v/>
      </c>
      <c r="HI90" s="136" t="str">
        <f t="shared" si="159"/>
        <v/>
      </c>
      <c r="HJ90" s="76"/>
      <c r="HK90" s="127"/>
      <c r="HL90" s="127" t="s">
        <v>287</v>
      </c>
      <c r="HM90" s="128" t="str">
        <f t="shared" si="160"/>
        <v/>
      </c>
      <c r="HN90" s="129" t="str">
        <f t="shared" si="161"/>
        <v/>
      </c>
      <c r="HO90" s="130" t="str">
        <f t="shared" si="162"/>
        <v/>
      </c>
      <c r="HP90" s="130" t="str">
        <f t="shared" si="163"/>
        <v/>
      </c>
      <c r="HQ90" s="132" t="str">
        <f t="shared" si="164"/>
        <v/>
      </c>
      <c r="HR90" s="133" t="str">
        <f t="shared" si="165"/>
        <v/>
      </c>
      <c r="HS90" s="134" t="str">
        <f t="shared" si="166"/>
        <v/>
      </c>
      <c r="HT90" s="135" t="str">
        <f t="shared" si="167"/>
        <v/>
      </c>
      <c r="HU90" s="136" t="str">
        <f t="shared" si="168"/>
        <v/>
      </c>
      <c r="HV90" s="76"/>
      <c r="HW90" s="127"/>
      <c r="HX90" s="127"/>
      <c r="HY90" s="128" t="str">
        <f t="shared" si="169"/>
        <v/>
      </c>
      <c r="HZ90" s="129" t="str">
        <f t="shared" si="170"/>
        <v/>
      </c>
      <c r="IA90" s="130" t="str">
        <f t="shared" si="171"/>
        <v/>
      </c>
      <c r="IB90" s="130" t="str">
        <f t="shared" si="172"/>
        <v/>
      </c>
      <c r="IC90" s="132" t="str">
        <f t="shared" si="173"/>
        <v/>
      </c>
      <c r="ID90" s="133" t="str">
        <f t="shared" si="174"/>
        <v/>
      </c>
      <c r="IE90" s="134" t="str">
        <f t="shared" si="175"/>
        <v/>
      </c>
      <c r="IF90" s="135" t="str">
        <f t="shared" si="176"/>
        <v/>
      </c>
      <c r="IG90" s="136" t="str">
        <f t="shared" si="177"/>
        <v/>
      </c>
      <c r="IH90" s="76"/>
      <c r="II90" s="127"/>
      <c r="IJ90" s="127"/>
      <c r="IK90" s="128" t="str">
        <f t="shared" si="178"/>
        <v/>
      </c>
      <c r="IL90" s="129" t="str">
        <f t="shared" si="179"/>
        <v/>
      </c>
      <c r="IM90" s="130" t="str">
        <f t="shared" si="180"/>
        <v/>
      </c>
      <c r="IN90" s="130" t="str">
        <f t="shared" si="181"/>
        <v/>
      </c>
      <c r="IO90" s="132" t="str">
        <f t="shared" si="182"/>
        <v/>
      </c>
      <c r="IP90" s="133" t="str">
        <f t="shared" si="183"/>
        <v/>
      </c>
      <c r="IQ90" s="134" t="str">
        <f t="shared" si="184"/>
        <v/>
      </c>
      <c r="IR90" s="135" t="str">
        <f t="shared" si="185"/>
        <v/>
      </c>
      <c r="IS90" s="136" t="str">
        <f t="shared" si="186"/>
        <v/>
      </c>
      <c r="IT90" s="76"/>
      <c r="IU90" s="127"/>
      <c r="IV90" s="127"/>
      <c r="IW90" s="128" t="str">
        <f t="shared" si="187"/>
        <v/>
      </c>
      <c r="IX90" s="129" t="str">
        <f t="shared" si="188"/>
        <v/>
      </c>
      <c r="IY90" s="130" t="str">
        <f t="shared" si="189"/>
        <v/>
      </c>
      <c r="IZ90" s="130" t="str">
        <f t="shared" si="190"/>
        <v/>
      </c>
      <c r="JA90" s="132" t="str">
        <f t="shared" si="191"/>
        <v/>
      </c>
      <c r="JB90" s="133" t="str">
        <f t="shared" si="192"/>
        <v/>
      </c>
      <c r="JC90" s="134" t="str">
        <f t="shared" si="193"/>
        <v/>
      </c>
      <c r="JD90" s="135" t="str">
        <f t="shared" si="194"/>
        <v/>
      </c>
      <c r="JE90" s="136" t="str">
        <f t="shared" si="195"/>
        <v/>
      </c>
      <c r="JF90" s="76"/>
      <c r="JG90" s="127"/>
      <c r="JH90" s="127"/>
      <c r="JI90" s="128" t="str">
        <f t="shared" si="196"/>
        <v/>
      </c>
      <c r="JJ90" s="129" t="str">
        <f t="shared" si="197"/>
        <v/>
      </c>
      <c r="JK90" s="130" t="str">
        <f t="shared" si="198"/>
        <v/>
      </c>
      <c r="JL90" s="130" t="str">
        <f t="shared" si="199"/>
        <v/>
      </c>
      <c r="JM90" s="132" t="str">
        <f t="shared" si="200"/>
        <v/>
      </c>
      <c r="JN90" s="133" t="str">
        <f t="shared" si="201"/>
        <v/>
      </c>
      <c r="JO90" s="134" t="str">
        <f t="shared" si="202"/>
        <v/>
      </c>
      <c r="JP90" s="135" t="str">
        <f t="shared" si="203"/>
        <v/>
      </c>
      <c r="JQ90" s="136" t="str">
        <f t="shared" si="204"/>
        <v/>
      </c>
      <c r="JR90" s="76"/>
      <c r="JS90" s="127"/>
      <c r="JT90" s="127"/>
      <c r="JU90" s="128" t="str">
        <f t="shared" si="205"/>
        <v/>
      </c>
      <c r="JV90" s="129" t="str">
        <f t="shared" si="206"/>
        <v/>
      </c>
      <c r="JW90" s="130" t="str">
        <f t="shared" si="207"/>
        <v/>
      </c>
      <c r="JX90" s="130" t="str">
        <f t="shared" si="208"/>
        <v/>
      </c>
      <c r="JY90" s="132" t="str">
        <f t="shared" si="209"/>
        <v/>
      </c>
      <c r="JZ90" s="133" t="str">
        <f t="shared" si="210"/>
        <v/>
      </c>
      <c r="KA90" s="134" t="str">
        <f t="shared" si="211"/>
        <v/>
      </c>
      <c r="KB90" s="135" t="str">
        <f t="shared" si="212"/>
        <v/>
      </c>
      <c r="KC90" s="136" t="str">
        <f t="shared" si="213"/>
        <v/>
      </c>
      <c r="KD90" s="76"/>
      <c r="KE90" s="127"/>
      <c r="KF90" s="127"/>
    </row>
    <row r="91" spans="1:292" ht="13.5" customHeight="1">
      <c r="A91" s="84"/>
      <c r="B91" s="127"/>
      <c r="D91" s="211"/>
      <c r="E91" s="128" t="str">
        <f t="shared" si="0"/>
        <v/>
      </c>
      <c r="F91" s="129" t="str">
        <f t="shared" si="1"/>
        <v/>
      </c>
      <c r="G91" s="130" t="str">
        <f t="shared" si="2"/>
        <v/>
      </c>
      <c r="H91" s="130" t="str">
        <f t="shared" si="3"/>
        <v/>
      </c>
      <c r="I91" s="132" t="str">
        <f t="shared" si="4"/>
        <v/>
      </c>
      <c r="J91" s="133" t="str">
        <f t="shared" si="5"/>
        <v/>
      </c>
      <c r="K91" s="134" t="str">
        <f t="shared" si="6"/>
        <v/>
      </c>
      <c r="L91" s="135" t="str">
        <f t="shared" si="7"/>
        <v/>
      </c>
      <c r="M91" s="136" t="str">
        <f t="shared" si="8"/>
        <v/>
      </c>
      <c r="O91" s="127"/>
      <c r="P91" s="219"/>
      <c r="Q91" s="128" t="str">
        <f t="shared" si="9"/>
        <v/>
      </c>
      <c r="R91" s="129" t="str">
        <f t="shared" si="10"/>
        <v/>
      </c>
      <c r="S91" s="130" t="str">
        <f t="shared" si="11"/>
        <v/>
      </c>
      <c r="T91" s="130" t="str">
        <f t="shared" si="12"/>
        <v/>
      </c>
      <c r="U91" s="132" t="str">
        <f t="shared" si="13"/>
        <v/>
      </c>
      <c r="V91" s="133" t="str">
        <f t="shared" si="14"/>
        <v/>
      </c>
      <c r="W91" s="134" t="str">
        <f t="shared" si="15"/>
        <v/>
      </c>
      <c r="X91" s="135" t="s">
        <v>287</v>
      </c>
      <c r="Y91" s="136" t="str">
        <f t="shared" si="16"/>
        <v/>
      </c>
      <c r="AA91" s="127"/>
      <c r="AB91" s="127"/>
      <c r="AC91" s="128" t="str">
        <f t="shared" si="17"/>
        <v/>
      </c>
      <c r="AD91" s="129" t="str">
        <f t="shared" si="18"/>
        <v/>
      </c>
      <c r="AE91" s="130" t="str">
        <f t="shared" si="19"/>
        <v/>
      </c>
      <c r="AF91" s="130" t="str">
        <f t="shared" si="20"/>
        <v/>
      </c>
      <c r="AG91" s="132" t="str">
        <f t="shared" si="21"/>
        <v/>
      </c>
      <c r="AH91" s="133" t="str">
        <f t="shared" si="22"/>
        <v/>
      </c>
      <c r="AI91" s="134" t="str">
        <f t="shared" si="23"/>
        <v/>
      </c>
      <c r="AJ91" s="135" t="str">
        <f t="shared" si="24"/>
        <v/>
      </c>
      <c r="AK91" s="136" t="str">
        <f t="shared" si="25"/>
        <v/>
      </c>
      <c r="AM91" s="127"/>
      <c r="AN91" s="127"/>
      <c r="AO91" s="128" t="str">
        <f t="shared" si="26"/>
        <v/>
      </c>
      <c r="AP91" s="129" t="str">
        <f t="shared" si="27"/>
        <v/>
      </c>
      <c r="AQ91" s="130" t="str">
        <f t="shared" si="28"/>
        <v/>
      </c>
      <c r="AR91" s="130" t="str">
        <f t="shared" si="29"/>
        <v/>
      </c>
      <c r="AS91" s="132" t="str">
        <f t="shared" si="30"/>
        <v/>
      </c>
      <c r="AT91" s="133" t="str">
        <f t="shared" si="31"/>
        <v/>
      </c>
      <c r="AU91" s="134" t="str">
        <f t="shared" si="32"/>
        <v/>
      </c>
      <c r="AV91" s="135" t="str">
        <f t="shared" si="33"/>
        <v/>
      </c>
      <c r="AW91" s="136" t="str">
        <f t="shared" si="34"/>
        <v/>
      </c>
      <c r="AX91" s="76"/>
      <c r="AY91" s="127"/>
      <c r="AZ91" s="127"/>
      <c r="BA91" s="128" t="str">
        <f t="shared" si="35"/>
        <v/>
      </c>
      <c r="BB91" s="129" t="str">
        <f t="shared" si="36"/>
        <v/>
      </c>
      <c r="BC91" s="130" t="str">
        <f t="shared" si="37"/>
        <v/>
      </c>
      <c r="BD91" s="130" t="str">
        <f t="shared" si="38"/>
        <v/>
      </c>
      <c r="BE91" s="132" t="str">
        <f t="shared" si="39"/>
        <v/>
      </c>
      <c r="BF91" s="133" t="str">
        <f t="shared" si="40"/>
        <v/>
      </c>
      <c r="BG91" s="134" t="str">
        <f t="shared" si="41"/>
        <v/>
      </c>
      <c r="BH91" s="135" t="str">
        <f t="shared" si="42"/>
        <v/>
      </c>
      <c r="BI91" s="136" t="str">
        <f t="shared" si="43"/>
        <v/>
      </c>
      <c r="BJ91" s="76"/>
      <c r="BK91" s="127"/>
      <c r="BL91" s="127"/>
      <c r="BM91" s="128" t="str">
        <f t="shared" si="44"/>
        <v/>
      </c>
      <c r="BN91" s="129" t="str">
        <f t="shared" si="45"/>
        <v/>
      </c>
      <c r="BO91" s="130" t="str">
        <f t="shared" si="46"/>
        <v/>
      </c>
      <c r="BP91" s="130" t="str">
        <f t="shared" si="47"/>
        <v/>
      </c>
      <c r="BQ91" s="132" t="str">
        <f t="shared" si="48"/>
        <v/>
      </c>
      <c r="BR91" s="133" t="str">
        <f t="shared" si="49"/>
        <v/>
      </c>
      <c r="BS91" s="134" t="str">
        <f t="shared" si="50"/>
        <v/>
      </c>
      <c r="BT91" s="135" t="str">
        <f t="shared" si="51"/>
        <v/>
      </c>
      <c r="BU91" s="136" t="str">
        <f t="shared" si="52"/>
        <v/>
      </c>
      <c r="BV91" s="76"/>
      <c r="BW91" s="127"/>
      <c r="BX91" s="127"/>
      <c r="BY91" s="128" t="str">
        <f t="shared" si="53"/>
        <v/>
      </c>
      <c r="BZ91" s="129" t="str">
        <f t="shared" si="54"/>
        <v/>
      </c>
      <c r="CA91" s="130" t="str">
        <f t="shared" si="55"/>
        <v/>
      </c>
      <c r="CB91" s="130" t="str">
        <f t="shared" si="56"/>
        <v/>
      </c>
      <c r="CC91" s="132" t="str">
        <f t="shared" si="57"/>
        <v/>
      </c>
      <c r="CD91" s="133" t="str">
        <f t="shared" si="58"/>
        <v/>
      </c>
      <c r="CE91" s="134" t="str">
        <f t="shared" si="59"/>
        <v/>
      </c>
      <c r="CF91" s="135" t="str">
        <f t="shared" si="60"/>
        <v/>
      </c>
      <c r="CG91" s="136" t="str">
        <f t="shared" si="61"/>
        <v/>
      </c>
      <c r="CH91" s="76"/>
      <c r="CI91" s="127"/>
      <c r="CJ91" s="127"/>
      <c r="CK91" s="128" t="str">
        <f t="shared" si="62"/>
        <v/>
      </c>
      <c r="CL91" s="129" t="str">
        <f t="shared" si="63"/>
        <v/>
      </c>
      <c r="CM91" s="130" t="str">
        <f t="shared" si="64"/>
        <v/>
      </c>
      <c r="CN91" s="130" t="str">
        <f t="shared" si="65"/>
        <v/>
      </c>
      <c r="CO91" s="132" t="str">
        <f t="shared" si="66"/>
        <v/>
      </c>
      <c r="CP91" s="133" t="str">
        <f t="shared" si="67"/>
        <v/>
      </c>
      <c r="CQ91" s="134" t="str">
        <f t="shared" si="68"/>
        <v/>
      </c>
      <c r="CR91" s="135" t="str">
        <f t="shared" si="69"/>
        <v/>
      </c>
      <c r="CS91" s="136" t="str">
        <f t="shared" si="70"/>
        <v/>
      </c>
      <c r="CT91" s="76"/>
      <c r="CU91" s="127"/>
      <c r="CV91" s="127"/>
      <c r="CW91" s="128" t="str">
        <f t="shared" si="71"/>
        <v/>
      </c>
      <c r="CX91" s="129" t="str">
        <f t="shared" si="72"/>
        <v/>
      </c>
      <c r="CY91" s="130" t="str">
        <f t="shared" si="73"/>
        <v/>
      </c>
      <c r="CZ91" s="130" t="str">
        <f t="shared" si="74"/>
        <v/>
      </c>
      <c r="DA91" s="132" t="str">
        <f t="shared" si="75"/>
        <v/>
      </c>
      <c r="DB91" s="133" t="str">
        <f t="shared" si="76"/>
        <v/>
      </c>
      <c r="DC91" s="134" t="str">
        <f t="shared" si="77"/>
        <v/>
      </c>
      <c r="DD91" s="135" t="str">
        <f t="shared" si="78"/>
        <v/>
      </c>
      <c r="DE91" s="136" t="str">
        <f t="shared" si="79"/>
        <v/>
      </c>
      <c r="DF91" s="76"/>
      <c r="DG91" s="127"/>
      <c r="DH91" s="127"/>
      <c r="DI91" s="128" t="str">
        <f t="shared" si="80"/>
        <v/>
      </c>
      <c r="DJ91" s="129" t="str">
        <f t="shared" si="81"/>
        <v/>
      </c>
      <c r="DK91" s="130" t="str">
        <f t="shared" si="82"/>
        <v/>
      </c>
      <c r="DL91" s="130" t="str">
        <f t="shared" si="83"/>
        <v/>
      </c>
      <c r="DM91" s="132" t="str">
        <f t="shared" si="84"/>
        <v/>
      </c>
      <c r="DN91" s="133" t="str">
        <f t="shared" si="85"/>
        <v/>
      </c>
      <c r="DO91" s="134" t="str">
        <f t="shared" si="86"/>
        <v/>
      </c>
      <c r="DP91" s="135" t="str">
        <f t="shared" si="87"/>
        <v/>
      </c>
      <c r="DQ91" s="136" t="str">
        <f t="shared" si="88"/>
        <v/>
      </c>
      <c r="DR91" s="76"/>
      <c r="DS91" s="127"/>
      <c r="DT91" s="127"/>
      <c r="DU91" s="128" t="str">
        <f t="shared" si="89"/>
        <v/>
      </c>
      <c r="DV91" s="129" t="str">
        <f t="shared" si="90"/>
        <v/>
      </c>
      <c r="DW91" s="130" t="str">
        <f t="shared" si="91"/>
        <v/>
      </c>
      <c r="DX91" s="130" t="str">
        <f t="shared" si="92"/>
        <v/>
      </c>
      <c r="DY91" s="132" t="str">
        <f t="shared" si="93"/>
        <v/>
      </c>
      <c r="DZ91" s="133" t="str">
        <f t="shared" si="94"/>
        <v/>
      </c>
      <c r="EA91" s="134" t="str">
        <f t="shared" si="95"/>
        <v/>
      </c>
      <c r="EB91" s="135" t="str">
        <f t="shared" si="96"/>
        <v/>
      </c>
      <c r="EC91" s="136" t="str">
        <f t="shared" si="97"/>
        <v/>
      </c>
      <c r="ED91" s="76"/>
      <c r="EE91" s="127"/>
      <c r="EF91" s="127"/>
      <c r="EG91" s="128" t="str">
        <f t="shared" si="98"/>
        <v/>
      </c>
      <c r="EH91" s="129" t="str">
        <f t="shared" si="99"/>
        <v/>
      </c>
      <c r="EI91" s="130" t="str">
        <f t="shared" si="100"/>
        <v/>
      </c>
      <c r="EJ91" s="130" t="str">
        <f t="shared" si="101"/>
        <v/>
      </c>
      <c r="EK91" s="132" t="str">
        <f t="shared" si="102"/>
        <v/>
      </c>
      <c r="EL91" s="133" t="str">
        <f t="shared" si="103"/>
        <v/>
      </c>
      <c r="EM91" s="134" t="str">
        <f t="shared" si="104"/>
        <v/>
      </c>
      <c r="EN91" s="135" t="str">
        <f t="shared" si="105"/>
        <v/>
      </c>
      <c r="EO91" s="136" t="str">
        <f t="shared" si="106"/>
        <v/>
      </c>
      <c r="EP91" s="76"/>
      <c r="EQ91" s="127"/>
      <c r="ER91" s="127"/>
      <c r="ES91" s="128" t="str">
        <f t="shared" si="107"/>
        <v/>
      </c>
      <c r="ET91" s="129" t="str">
        <f t="shared" si="108"/>
        <v/>
      </c>
      <c r="EU91" s="130" t="str">
        <f t="shared" si="109"/>
        <v/>
      </c>
      <c r="EV91" s="130" t="str">
        <f t="shared" si="110"/>
        <v/>
      </c>
      <c r="EW91" s="132" t="str">
        <f t="shared" si="111"/>
        <v/>
      </c>
      <c r="EX91" s="133" t="str">
        <f t="shared" si="112"/>
        <v/>
      </c>
      <c r="EY91" s="134" t="str">
        <f t="shared" si="113"/>
        <v/>
      </c>
      <c r="EZ91" s="135" t="str">
        <f t="shared" si="114"/>
        <v/>
      </c>
      <c r="FA91" s="136" t="str">
        <f t="shared" si="115"/>
        <v/>
      </c>
      <c r="FB91" s="76"/>
      <c r="FC91" s="127"/>
      <c r="FD91" s="127"/>
      <c r="FE91" s="128" t="str">
        <f t="shared" si="116"/>
        <v/>
      </c>
      <c r="FF91" s="129" t="str">
        <f t="shared" si="117"/>
        <v/>
      </c>
      <c r="FG91" s="130" t="str">
        <f t="shared" si="118"/>
        <v/>
      </c>
      <c r="FH91" s="130" t="str">
        <f t="shared" si="119"/>
        <v/>
      </c>
      <c r="FI91" s="132" t="str">
        <f t="shared" si="120"/>
        <v/>
      </c>
      <c r="FJ91" s="133" t="str">
        <f t="shared" si="121"/>
        <v/>
      </c>
      <c r="FK91" s="134" t="str">
        <f t="shared" si="122"/>
        <v/>
      </c>
      <c r="FL91" s="135" t="str">
        <f t="shared" si="123"/>
        <v/>
      </c>
      <c r="FM91" s="136" t="str">
        <f t="shared" si="124"/>
        <v/>
      </c>
      <c r="FN91" s="76"/>
      <c r="FO91" s="127"/>
      <c r="FP91" s="127"/>
      <c r="FQ91" s="128" t="str">
        <f>IF(FU91="","",#REF!)</f>
        <v/>
      </c>
      <c r="FR91" s="129" t="str">
        <f t="shared" si="125"/>
        <v/>
      </c>
      <c r="FS91" s="130" t="str">
        <f t="shared" si="126"/>
        <v/>
      </c>
      <c r="FT91" s="130" t="str">
        <f t="shared" si="127"/>
        <v/>
      </c>
      <c r="FU91" s="132" t="str">
        <f t="shared" si="128"/>
        <v/>
      </c>
      <c r="FV91" s="133" t="str">
        <f t="shared" si="129"/>
        <v/>
      </c>
      <c r="FW91" s="134" t="str">
        <f t="shared" si="130"/>
        <v/>
      </c>
      <c r="FX91" s="135" t="str">
        <f t="shared" si="131"/>
        <v/>
      </c>
      <c r="FY91" s="136" t="str">
        <f t="shared" si="132"/>
        <v/>
      </c>
      <c r="FZ91" s="76"/>
      <c r="GA91" s="127"/>
      <c r="GB91" s="127"/>
      <c r="GC91" s="128" t="str">
        <f t="shared" si="133"/>
        <v/>
      </c>
      <c r="GD91" s="129" t="str">
        <f t="shared" si="134"/>
        <v/>
      </c>
      <c r="GE91" s="130" t="str">
        <f t="shared" si="135"/>
        <v/>
      </c>
      <c r="GF91" s="130" t="str">
        <f t="shared" si="136"/>
        <v/>
      </c>
      <c r="GG91" s="132" t="str">
        <f t="shared" si="137"/>
        <v/>
      </c>
      <c r="GH91" s="133" t="str">
        <f t="shared" si="138"/>
        <v/>
      </c>
      <c r="GI91" s="134" t="str">
        <f t="shared" si="139"/>
        <v/>
      </c>
      <c r="GJ91" s="135" t="str">
        <f t="shared" si="140"/>
        <v/>
      </c>
      <c r="GK91" s="136" t="str">
        <f t="shared" si="141"/>
        <v/>
      </c>
      <c r="GL91" s="76"/>
      <c r="GM91" s="127"/>
      <c r="GN91" s="127"/>
      <c r="GO91" s="128" t="str">
        <f t="shared" si="142"/>
        <v/>
      </c>
      <c r="GP91" s="129" t="str">
        <f t="shared" si="143"/>
        <v/>
      </c>
      <c r="GQ91" s="130" t="str">
        <f t="shared" si="144"/>
        <v/>
      </c>
      <c r="GR91" s="130" t="str">
        <f t="shared" si="145"/>
        <v/>
      </c>
      <c r="GS91" s="132" t="str">
        <f t="shared" si="146"/>
        <v/>
      </c>
      <c r="GT91" s="133" t="str">
        <f t="shared" si="147"/>
        <v/>
      </c>
      <c r="GU91" s="134" t="str">
        <f t="shared" si="148"/>
        <v/>
      </c>
      <c r="GV91" s="135" t="str">
        <f t="shared" si="149"/>
        <v/>
      </c>
      <c r="GW91" s="136" t="str">
        <f t="shared" si="150"/>
        <v/>
      </c>
      <c r="GX91" s="76"/>
      <c r="GY91" s="127"/>
      <c r="GZ91" s="127"/>
      <c r="HA91" s="128" t="str">
        <f t="shared" si="151"/>
        <v/>
      </c>
      <c r="HB91" s="129" t="str">
        <f t="shared" si="152"/>
        <v/>
      </c>
      <c r="HC91" s="130" t="str">
        <f t="shared" si="153"/>
        <v/>
      </c>
      <c r="HD91" s="130" t="str">
        <f t="shared" si="154"/>
        <v/>
      </c>
      <c r="HE91" s="132" t="str">
        <f t="shared" si="155"/>
        <v/>
      </c>
      <c r="HF91" s="133" t="str">
        <f t="shared" si="156"/>
        <v/>
      </c>
      <c r="HG91" s="134" t="str">
        <f t="shared" si="157"/>
        <v/>
      </c>
      <c r="HH91" s="135" t="str">
        <f t="shared" si="158"/>
        <v/>
      </c>
      <c r="HI91" s="136" t="str">
        <f t="shared" si="159"/>
        <v/>
      </c>
      <c r="HJ91" s="76"/>
      <c r="HK91" s="127"/>
      <c r="HL91" s="127" t="s">
        <v>287</v>
      </c>
      <c r="HM91" s="128" t="str">
        <f t="shared" si="160"/>
        <v/>
      </c>
      <c r="HN91" s="129" t="str">
        <f t="shared" si="161"/>
        <v/>
      </c>
      <c r="HO91" s="130" t="str">
        <f t="shared" si="162"/>
        <v/>
      </c>
      <c r="HP91" s="130" t="str">
        <f t="shared" si="163"/>
        <v/>
      </c>
      <c r="HQ91" s="132" t="str">
        <f t="shared" si="164"/>
        <v/>
      </c>
      <c r="HR91" s="133" t="str">
        <f t="shared" si="165"/>
        <v/>
      </c>
      <c r="HS91" s="134" t="str">
        <f t="shared" si="166"/>
        <v/>
      </c>
      <c r="HT91" s="135" t="str">
        <f t="shared" si="167"/>
        <v/>
      </c>
      <c r="HU91" s="136" t="str">
        <f t="shared" si="168"/>
        <v/>
      </c>
      <c r="HV91" s="76"/>
      <c r="HW91" s="127"/>
      <c r="HX91" s="127"/>
      <c r="HY91" s="128" t="str">
        <f t="shared" si="169"/>
        <v/>
      </c>
      <c r="HZ91" s="129" t="str">
        <f t="shared" si="170"/>
        <v/>
      </c>
      <c r="IA91" s="130" t="str">
        <f t="shared" si="171"/>
        <v/>
      </c>
      <c r="IB91" s="130" t="str">
        <f t="shared" si="172"/>
        <v/>
      </c>
      <c r="IC91" s="132" t="str">
        <f t="shared" si="173"/>
        <v/>
      </c>
      <c r="ID91" s="133" t="str">
        <f t="shared" si="174"/>
        <v/>
      </c>
      <c r="IE91" s="134" t="str">
        <f t="shared" si="175"/>
        <v/>
      </c>
      <c r="IF91" s="135" t="str">
        <f t="shared" si="176"/>
        <v/>
      </c>
      <c r="IG91" s="136" t="str">
        <f t="shared" si="177"/>
        <v/>
      </c>
      <c r="IH91" s="76"/>
      <c r="II91" s="127"/>
      <c r="IJ91" s="127"/>
      <c r="IK91" s="128" t="str">
        <f t="shared" si="178"/>
        <v/>
      </c>
      <c r="IL91" s="129" t="str">
        <f t="shared" si="179"/>
        <v/>
      </c>
      <c r="IM91" s="130" t="str">
        <f t="shared" si="180"/>
        <v/>
      </c>
      <c r="IN91" s="130" t="str">
        <f t="shared" si="181"/>
        <v/>
      </c>
      <c r="IO91" s="132" t="str">
        <f t="shared" si="182"/>
        <v/>
      </c>
      <c r="IP91" s="133" t="str">
        <f t="shared" si="183"/>
        <v/>
      </c>
      <c r="IQ91" s="134" t="str">
        <f t="shared" si="184"/>
        <v/>
      </c>
      <c r="IR91" s="135" t="str">
        <f t="shared" si="185"/>
        <v/>
      </c>
      <c r="IS91" s="136" t="str">
        <f t="shared" si="186"/>
        <v/>
      </c>
      <c r="IT91" s="76"/>
      <c r="IU91" s="127"/>
      <c r="IV91" s="127"/>
      <c r="IW91" s="128" t="str">
        <f t="shared" si="187"/>
        <v/>
      </c>
      <c r="IX91" s="129" t="str">
        <f t="shared" si="188"/>
        <v/>
      </c>
      <c r="IY91" s="130" t="str">
        <f t="shared" si="189"/>
        <v/>
      </c>
      <c r="IZ91" s="130" t="str">
        <f t="shared" si="190"/>
        <v/>
      </c>
      <c r="JA91" s="132" t="str">
        <f t="shared" si="191"/>
        <v/>
      </c>
      <c r="JB91" s="133" t="str">
        <f t="shared" si="192"/>
        <v/>
      </c>
      <c r="JC91" s="134" t="str">
        <f t="shared" si="193"/>
        <v/>
      </c>
      <c r="JD91" s="135" t="str">
        <f t="shared" si="194"/>
        <v/>
      </c>
      <c r="JE91" s="136" t="str">
        <f t="shared" si="195"/>
        <v/>
      </c>
      <c r="JF91" s="76"/>
      <c r="JG91" s="127"/>
      <c r="JH91" s="127"/>
      <c r="JI91" s="128" t="str">
        <f t="shared" si="196"/>
        <v/>
      </c>
      <c r="JJ91" s="129" t="str">
        <f t="shared" si="197"/>
        <v/>
      </c>
      <c r="JK91" s="130" t="str">
        <f t="shared" si="198"/>
        <v/>
      </c>
      <c r="JL91" s="130" t="str">
        <f t="shared" si="199"/>
        <v/>
      </c>
      <c r="JM91" s="132" t="str">
        <f t="shared" si="200"/>
        <v/>
      </c>
      <c r="JN91" s="133" t="str">
        <f t="shared" si="201"/>
        <v/>
      </c>
      <c r="JO91" s="134" t="str">
        <f t="shared" si="202"/>
        <v/>
      </c>
      <c r="JP91" s="135" t="str">
        <f t="shared" si="203"/>
        <v/>
      </c>
      <c r="JQ91" s="136" t="str">
        <f t="shared" si="204"/>
        <v/>
      </c>
      <c r="JR91" s="76"/>
      <c r="JS91" s="127"/>
      <c r="JT91" s="127"/>
      <c r="JU91" s="128" t="str">
        <f t="shared" si="205"/>
        <v/>
      </c>
      <c r="JV91" s="129" t="str">
        <f t="shared" si="206"/>
        <v/>
      </c>
      <c r="JW91" s="130" t="str">
        <f t="shared" si="207"/>
        <v/>
      </c>
      <c r="JX91" s="130" t="str">
        <f t="shared" si="208"/>
        <v/>
      </c>
      <c r="JY91" s="132" t="str">
        <f t="shared" si="209"/>
        <v/>
      </c>
      <c r="JZ91" s="133" t="str">
        <f t="shared" si="210"/>
        <v/>
      </c>
      <c r="KA91" s="134" t="str">
        <f t="shared" si="211"/>
        <v/>
      </c>
      <c r="KB91" s="135" t="str">
        <f t="shared" si="212"/>
        <v/>
      </c>
      <c r="KC91" s="136" t="str">
        <f t="shared" si="213"/>
        <v/>
      </c>
      <c r="KD91" s="76"/>
      <c r="KE91" s="127"/>
      <c r="KF91" s="127"/>
    </row>
    <row r="92" spans="1:292" ht="13.5" customHeight="1">
      <c r="A92" s="84"/>
      <c r="B92" s="127"/>
      <c r="C92" s="127"/>
      <c r="E92" s="128" t="str">
        <f t="shared" si="0"/>
        <v/>
      </c>
      <c r="F92" s="129" t="str">
        <f t="shared" si="1"/>
        <v/>
      </c>
      <c r="G92" s="130" t="str">
        <f t="shared" si="2"/>
        <v/>
      </c>
      <c r="H92" s="130" t="str">
        <f t="shared" si="3"/>
        <v/>
      </c>
      <c r="I92" s="132" t="str">
        <f t="shared" si="4"/>
        <v/>
      </c>
      <c r="J92" s="133" t="str">
        <f t="shared" si="5"/>
        <v/>
      </c>
      <c r="K92" s="134" t="str">
        <f t="shared" si="6"/>
        <v/>
      </c>
      <c r="L92" s="135" t="str">
        <f t="shared" si="7"/>
        <v/>
      </c>
      <c r="M92" s="136" t="str">
        <f t="shared" si="8"/>
        <v/>
      </c>
      <c r="O92" s="127"/>
      <c r="P92" s="221"/>
      <c r="Q92" s="128" t="str">
        <f t="shared" si="9"/>
        <v/>
      </c>
      <c r="R92" s="129" t="str">
        <f t="shared" si="10"/>
        <v/>
      </c>
      <c r="S92" s="130" t="str">
        <f t="shared" si="11"/>
        <v/>
      </c>
      <c r="T92" s="130" t="str">
        <f t="shared" si="12"/>
        <v/>
      </c>
      <c r="U92" s="132" t="str">
        <f t="shared" si="13"/>
        <v/>
      </c>
      <c r="V92" s="133" t="str">
        <f t="shared" si="14"/>
        <v/>
      </c>
      <c r="W92" s="134" t="str">
        <f t="shared" si="15"/>
        <v/>
      </c>
      <c r="X92" s="135" t="s">
        <v>287</v>
      </c>
      <c r="Y92" s="136" t="str">
        <f t="shared" si="16"/>
        <v/>
      </c>
      <c r="AA92" s="127"/>
      <c r="AB92" s="127"/>
      <c r="AC92" s="128" t="str">
        <f t="shared" si="17"/>
        <v/>
      </c>
      <c r="AD92" s="129" t="str">
        <f t="shared" si="18"/>
        <v/>
      </c>
      <c r="AE92" s="130" t="str">
        <f t="shared" si="19"/>
        <v/>
      </c>
      <c r="AF92" s="130" t="str">
        <f t="shared" si="20"/>
        <v/>
      </c>
      <c r="AG92" s="132" t="str">
        <f t="shared" si="21"/>
        <v/>
      </c>
      <c r="AH92" s="133" t="str">
        <f t="shared" si="22"/>
        <v/>
      </c>
      <c r="AI92" s="134" t="str">
        <f t="shared" si="23"/>
        <v/>
      </c>
      <c r="AJ92" s="135" t="str">
        <f t="shared" si="24"/>
        <v/>
      </c>
      <c r="AK92" s="136" t="str">
        <f t="shared" si="25"/>
        <v/>
      </c>
      <c r="AM92" s="127"/>
      <c r="AN92" s="127"/>
      <c r="AO92" s="128" t="str">
        <f t="shared" si="26"/>
        <v/>
      </c>
      <c r="AP92" s="129" t="str">
        <f t="shared" si="27"/>
        <v/>
      </c>
      <c r="AQ92" s="130" t="str">
        <f t="shared" si="28"/>
        <v/>
      </c>
      <c r="AR92" s="130" t="str">
        <f t="shared" si="29"/>
        <v/>
      </c>
      <c r="AS92" s="132" t="str">
        <f t="shared" si="30"/>
        <v/>
      </c>
      <c r="AT92" s="133" t="str">
        <f t="shared" si="31"/>
        <v/>
      </c>
      <c r="AU92" s="134" t="str">
        <f t="shared" si="32"/>
        <v/>
      </c>
      <c r="AV92" s="135" t="str">
        <f t="shared" si="33"/>
        <v/>
      </c>
      <c r="AW92" s="136" t="str">
        <f t="shared" si="34"/>
        <v/>
      </c>
      <c r="AX92" s="76"/>
      <c r="AY92" s="127"/>
      <c r="AZ92" s="127"/>
      <c r="BA92" s="128" t="str">
        <f t="shared" si="35"/>
        <v/>
      </c>
      <c r="BB92" s="129" t="str">
        <f t="shared" si="36"/>
        <v/>
      </c>
      <c r="BC92" s="130" t="str">
        <f t="shared" si="37"/>
        <v/>
      </c>
      <c r="BD92" s="130" t="str">
        <f t="shared" si="38"/>
        <v/>
      </c>
      <c r="BE92" s="132" t="str">
        <f t="shared" si="39"/>
        <v/>
      </c>
      <c r="BF92" s="133" t="str">
        <f t="shared" si="40"/>
        <v/>
      </c>
      <c r="BG92" s="134" t="str">
        <f t="shared" si="41"/>
        <v/>
      </c>
      <c r="BH92" s="135" t="str">
        <f t="shared" si="42"/>
        <v/>
      </c>
      <c r="BI92" s="136" t="str">
        <f t="shared" si="43"/>
        <v/>
      </c>
      <c r="BJ92" s="76"/>
      <c r="BK92" s="127"/>
      <c r="BL92" s="127"/>
      <c r="BM92" s="128" t="str">
        <f t="shared" si="44"/>
        <v/>
      </c>
      <c r="BN92" s="129" t="str">
        <f t="shared" si="45"/>
        <v/>
      </c>
      <c r="BO92" s="130" t="str">
        <f t="shared" si="46"/>
        <v/>
      </c>
      <c r="BP92" s="130" t="str">
        <f t="shared" si="47"/>
        <v/>
      </c>
      <c r="BQ92" s="132" t="str">
        <f t="shared" si="48"/>
        <v/>
      </c>
      <c r="BR92" s="133" t="str">
        <f t="shared" si="49"/>
        <v/>
      </c>
      <c r="BS92" s="134" t="str">
        <f t="shared" si="50"/>
        <v/>
      </c>
      <c r="BT92" s="135" t="str">
        <f t="shared" si="51"/>
        <v/>
      </c>
      <c r="BU92" s="136" t="str">
        <f t="shared" si="52"/>
        <v/>
      </c>
      <c r="BV92" s="76"/>
      <c r="BW92" s="127"/>
      <c r="BX92" s="127"/>
      <c r="BY92" s="128" t="str">
        <f t="shared" si="53"/>
        <v/>
      </c>
      <c r="BZ92" s="129" t="str">
        <f t="shared" si="54"/>
        <v/>
      </c>
      <c r="CA92" s="130" t="str">
        <f t="shared" si="55"/>
        <v/>
      </c>
      <c r="CB92" s="130" t="str">
        <f t="shared" si="56"/>
        <v/>
      </c>
      <c r="CC92" s="132" t="str">
        <f t="shared" si="57"/>
        <v/>
      </c>
      <c r="CD92" s="133" t="str">
        <f t="shared" si="58"/>
        <v/>
      </c>
      <c r="CE92" s="134" t="str">
        <f t="shared" si="59"/>
        <v/>
      </c>
      <c r="CF92" s="135" t="str">
        <f t="shared" si="60"/>
        <v/>
      </c>
      <c r="CG92" s="136" t="str">
        <f t="shared" si="61"/>
        <v/>
      </c>
      <c r="CH92" s="76"/>
      <c r="CI92" s="127"/>
      <c r="CJ92" s="127"/>
      <c r="CK92" s="128" t="str">
        <f t="shared" si="62"/>
        <v/>
      </c>
      <c r="CL92" s="129" t="str">
        <f t="shared" si="63"/>
        <v/>
      </c>
      <c r="CM92" s="130" t="str">
        <f t="shared" si="64"/>
        <v/>
      </c>
      <c r="CN92" s="130" t="str">
        <f t="shared" si="65"/>
        <v/>
      </c>
      <c r="CO92" s="132" t="str">
        <f t="shared" si="66"/>
        <v/>
      </c>
      <c r="CP92" s="133" t="str">
        <f t="shared" si="67"/>
        <v/>
      </c>
      <c r="CQ92" s="134" t="str">
        <f t="shared" si="68"/>
        <v/>
      </c>
      <c r="CR92" s="135" t="str">
        <f t="shared" si="69"/>
        <v/>
      </c>
      <c r="CS92" s="136" t="str">
        <f t="shared" si="70"/>
        <v/>
      </c>
      <c r="CT92" s="76"/>
      <c r="CU92" s="127"/>
      <c r="CV92" s="127"/>
      <c r="CW92" s="128" t="str">
        <f t="shared" si="71"/>
        <v/>
      </c>
      <c r="CX92" s="129" t="str">
        <f t="shared" si="72"/>
        <v/>
      </c>
      <c r="CY92" s="130" t="str">
        <f t="shared" si="73"/>
        <v/>
      </c>
      <c r="CZ92" s="130" t="str">
        <f t="shared" si="74"/>
        <v/>
      </c>
      <c r="DA92" s="132" t="str">
        <f t="shared" si="75"/>
        <v/>
      </c>
      <c r="DB92" s="133" t="str">
        <f t="shared" si="76"/>
        <v/>
      </c>
      <c r="DC92" s="134" t="str">
        <f t="shared" si="77"/>
        <v/>
      </c>
      <c r="DD92" s="135" t="str">
        <f t="shared" si="78"/>
        <v/>
      </c>
      <c r="DE92" s="136" t="str">
        <f t="shared" si="79"/>
        <v/>
      </c>
      <c r="DF92" s="76"/>
      <c r="DG92" s="127"/>
      <c r="DH92" s="127"/>
      <c r="DI92" s="128" t="str">
        <f t="shared" si="80"/>
        <v/>
      </c>
      <c r="DJ92" s="129" t="str">
        <f t="shared" si="81"/>
        <v/>
      </c>
      <c r="DK92" s="130" t="str">
        <f t="shared" si="82"/>
        <v/>
      </c>
      <c r="DL92" s="130" t="str">
        <f t="shared" si="83"/>
        <v/>
      </c>
      <c r="DM92" s="132" t="str">
        <f t="shared" si="84"/>
        <v/>
      </c>
      <c r="DN92" s="133" t="str">
        <f t="shared" si="85"/>
        <v/>
      </c>
      <c r="DO92" s="134" t="str">
        <f t="shared" si="86"/>
        <v/>
      </c>
      <c r="DP92" s="135" t="str">
        <f t="shared" si="87"/>
        <v/>
      </c>
      <c r="DQ92" s="136" t="str">
        <f t="shared" si="88"/>
        <v/>
      </c>
      <c r="DR92" s="76"/>
      <c r="DS92" s="127"/>
      <c r="DT92" s="127"/>
      <c r="DU92" s="128" t="str">
        <f t="shared" si="89"/>
        <v/>
      </c>
      <c r="DV92" s="129" t="str">
        <f t="shared" si="90"/>
        <v/>
      </c>
      <c r="DW92" s="130" t="str">
        <f t="shared" si="91"/>
        <v/>
      </c>
      <c r="DX92" s="130" t="str">
        <f t="shared" si="92"/>
        <v/>
      </c>
      <c r="DY92" s="132" t="str">
        <f t="shared" si="93"/>
        <v/>
      </c>
      <c r="DZ92" s="133" t="str">
        <f t="shared" si="94"/>
        <v/>
      </c>
      <c r="EA92" s="134" t="str">
        <f t="shared" si="95"/>
        <v/>
      </c>
      <c r="EB92" s="135" t="str">
        <f t="shared" si="96"/>
        <v/>
      </c>
      <c r="EC92" s="136" t="str">
        <f t="shared" si="97"/>
        <v/>
      </c>
      <c r="ED92" s="76"/>
      <c r="EE92" s="127"/>
      <c r="EF92" s="127"/>
      <c r="EG92" s="128" t="str">
        <f t="shared" si="98"/>
        <v/>
      </c>
      <c r="EH92" s="129" t="str">
        <f t="shared" si="99"/>
        <v/>
      </c>
      <c r="EI92" s="130" t="str">
        <f t="shared" si="100"/>
        <v/>
      </c>
      <c r="EJ92" s="130" t="str">
        <f t="shared" si="101"/>
        <v/>
      </c>
      <c r="EK92" s="132" t="str">
        <f t="shared" si="102"/>
        <v/>
      </c>
      <c r="EL92" s="133" t="str">
        <f t="shared" si="103"/>
        <v/>
      </c>
      <c r="EM92" s="134" t="str">
        <f t="shared" si="104"/>
        <v/>
      </c>
      <c r="EN92" s="135" t="str">
        <f t="shared" si="105"/>
        <v/>
      </c>
      <c r="EO92" s="136" t="str">
        <f t="shared" si="106"/>
        <v/>
      </c>
      <c r="EP92" s="76"/>
      <c r="EQ92" s="127"/>
      <c r="ER92" s="127"/>
      <c r="ES92" s="128" t="str">
        <f t="shared" si="107"/>
        <v/>
      </c>
      <c r="ET92" s="129" t="str">
        <f t="shared" si="108"/>
        <v/>
      </c>
      <c r="EU92" s="130" t="str">
        <f t="shared" si="109"/>
        <v/>
      </c>
      <c r="EV92" s="130" t="str">
        <f t="shared" si="110"/>
        <v/>
      </c>
      <c r="EW92" s="132" t="str">
        <f t="shared" si="111"/>
        <v/>
      </c>
      <c r="EX92" s="133" t="str">
        <f t="shared" si="112"/>
        <v/>
      </c>
      <c r="EY92" s="134" t="str">
        <f t="shared" si="113"/>
        <v/>
      </c>
      <c r="EZ92" s="135" t="str">
        <f t="shared" si="114"/>
        <v/>
      </c>
      <c r="FA92" s="136" t="str">
        <f t="shared" si="115"/>
        <v/>
      </c>
      <c r="FB92" s="76"/>
      <c r="FC92" s="127"/>
      <c r="FD92" s="127"/>
      <c r="FE92" s="128" t="str">
        <f t="shared" si="116"/>
        <v/>
      </c>
      <c r="FF92" s="129" t="str">
        <f t="shared" si="117"/>
        <v/>
      </c>
      <c r="FG92" s="130" t="str">
        <f t="shared" si="118"/>
        <v/>
      </c>
      <c r="FH92" s="130" t="str">
        <f t="shared" si="119"/>
        <v/>
      </c>
      <c r="FI92" s="132" t="str">
        <f t="shared" si="120"/>
        <v/>
      </c>
      <c r="FJ92" s="133" t="str">
        <f t="shared" si="121"/>
        <v/>
      </c>
      <c r="FK92" s="134" t="str">
        <f t="shared" si="122"/>
        <v/>
      </c>
      <c r="FL92" s="135" t="str">
        <f t="shared" si="123"/>
        <v/>
      </c>
      <c r="FM92" s="136" t="str">
        <f t="shared" si="124"/>
        <v/>
      </c>
      <c r="FN92" s="76"/>
      <c r="FO92" s="127"/>
      <c r="FP92" s="127"/>
      <c r="FQ92" s="128" t="str">
        <f>IF(FU92="","",#REF!)</f>
        <v/>
      </c>
      <c r="FR92" s="129" t="str">
        <f t="shared" si="125"/>
        <v/>
      </c>
      <c r="FS92" s="130" t="str">
        <f t="shared" si="126"/>
        <v/>
      </c>
      <c r="FT92" s="130" t="str">
        <f t="shared" si="127"/>
        <v/>
      </c>
      <c r="FU92" s="132" t="str">
        <f t="shared" si="128"/>
        <v/>
      </c>
      <c r="FV92" s="133" t="str">
        <f t="shared" si="129"/>
        <v/>
      </c>
      <c r="FW92" s="134" t="str">
        <f t="shared" si="130"/>
        <v/>
      </c>
      <c r="FX92" s="135" t="str">
        <f t="shared" si="131"/>
        <v/>
      </c>
      <c r="FY92" s="136" t="str">
        <f t="shared" si="132"/>
        <v/>
      </c>
      <c r="FZ92" s="76"/>
      <c r="GA92" s="127"/>
      <c r="GB92" s="127"/>
      <c r="GC92" s="128" t="str">
        <f t="shared" si="133"/>
        <v/>
      </c>
      <c r="GD92" s="129" t="str">
        <f t="shared" si="134"/>
        <v/>
      </c>
      <c r="GE92" s="130" t="str">
        <f t="shared" si="135"/>
        <v/>
      </c>
      <c r="GF92" s="130" t="str">
        <f t="shared" si="136"/>
        <v/>
      </c>
      <c r="GG92" s="132" t="str">
        <f t="shared" si="137"/>
        <v/>
      </c>
      <c r="GH92" s="133" t="str">
        <f t="shared" si="138"/>
        <v/>
      </c>
      <c r="GI92" s="134" t="str">
        <f t="shared" si="139"/>
        <v/>
      </c>
      <c r="GJ92" s="135" t="str">
        <f t="shared" si="140"/>
        <v/>
      </c>
      <c r="GK92" s="136" t="str">
        <f t="shared" si="141"/>
        <v/>
      </c>
      <c r="GL92" s="76"/>
      <c r="GM92" s="127"/>
      <c r="GN92" s="127"/>
      <c r="GO92" s="128" t="str">
        <f t="shared" si="142"/>
        <v/>
      </c>
      <c r="GP92" s="129" t="str">
        <f t="shared" si="143"/>
        <v/>
      </c>
      <c r="GQ92" s="130" t="str">
        <f t="shared" si="144"/>
        <v/>
      </c>
      <c r="GR92" s="130" t="str">
        <f t="shared" si="145"/>
        <v/>
      </c>
      <c r="GS92" s="132" t="str">
        <f t="shared" si="146"/>
        <v/>
      </c>
      <c r="GT92" s="133" t="str">
        <f t="shared" si="147"/>
        <v/>
      </c>
      <c r="GU92" s="134" t="str">
        <f t="shared" si="148"/>
        <v/>
      </c>
      <c r="GV92" s="135" t="str">
        <f t="shared" si="149"/>
        <v/>
      </c>
      <c r="GW92" s="136" t="str">
        <f t="shared" si="150"/>
        <v/>
      </c>
      <c r="GX92" s="76"/>
      <c r="GY92" s="127"/>
      <c r="GZ92" s="127"/>
      <c r="HA92" s="128" t="str">
        <f t="shared" si="151"/>
        <v/>
      </c>
      <c r="HB92" s="129" t="str">
        <f t="shared" si="152"/>
        <v/>
      </c>
      <c r="HC92" s="130" t="str">
        <f t="shared" si="153"/>
        <v/>
      </c>
      <c r="HD92" s="130" t="str">
        <f t="shared" si="154"/>
        <v/>
      </c>
      <c r="HE92" s="132" t="str">
        <f t="shared" si="155"/>
        <v/>
      </c>
      <c r="HF92" s="133" t="str">
        <f t="shared" si="156"/>
        <v/>
      </c>
      <c r="HG92" s="134" t="str">
        <f t="shared" si="157"/>
        <v/>
      </c>
      <c r="HH92" s="135" t="str">
        <f t="shared" si="158"/>
        <v/>
      </c>
      <c r="HI92" s="136" t="str">
        <f t="shared" si="159"/>
        <v/>
      </c>
      <c r="HJ92" s="76"/>
      <c r="HK92" s="127"/>
      <c r="HL92" s="127" t="s">
        <v>287</v>
      </c>
      <c r="HM92" s="128" t="str">
        <f t="shared" si="160"/>
        <v/>
      </c>
      <c r="HN92" s="129" t="str">
        <f t="shared" si="161"/>
        <v/>
      </c>
      <c r="HO92" s="130" t="str">
        <f t="shared" si="162"/>
        <v/>
      </c>
      <c r="HP92" s="130" t="str">
        <f t="shared" si="163"/>
        <v/>
      </c>
      <c r="HQ92" s="132" t="str">
        <f t="shared" si="164"/>
        <v/>
      </c>
      <c r="HR92" s="133" t="str">
        <f t="shared" si="165"/>
        <v/>
      </c>
      <c r="HS92" s="134" t="str">
        <f t="shared" si="166"/>
        <v/>
      </c>
      <c r="HT92" s="135" t="str">
        <f t="shared" si="167"/>
        <v/>
      </c>
      <c r="HU92" s="136" t="str">
        <f t="shared" si="168"/>
        <v/>
      </c>
      <c r="HV92" s="76"/>
      <c r="HW92" s="127"/>
      <c r="HX92" s="127"/>
      <c r="HY92" s="128" t="str">
        <f t="shared" si="169"/>
        <v/>
      </c>
      <c r="HZ92" s="129" t="str">
        <f t="shared" si="170"/>
        <v/>
      </c>
      <c r="IA92" s="130" t="str">
        <f t="shared" si="171"/>
        <v/>
      </c>
      <c r="IB92" s="130" t="str">
        <f t="shared" si="172"/>
        <v/>
      </c>
      <c r="IC92" s="132" t="str">
        <f t="shared" si="173"/>
        <v/>
      </c>
      <c r="ID92" s="133" t="str">
        <f t="shared" si="174"/>
        <v/>
      </c>
      <c r="IE92" s="134" t="str">
        <f t="shared" si="175"/>
        <v/>
      </c>
      <c r="IF92" s="135" t="str">
        <f t="shared" si="176"/>
        <v/>
      </c>
      <c r="IG92" s="136" t="str">
        <f t="shared" si="177"/>
        <v/>
      </c>
      <c r="IH92" s="76"/>
      <c r="II92" s="127"/>
      <c r="IJ92" s="127"/>
      <c r="IK92" s="128" t="str">
        <f t="shared" si="178"/>
        <v/>
      </c>
      <c r="IL92" s="129" t="str">
        <f t="shared" si="179"/>
        <v/>
      </c>
      <c r="IM92" s="130" t="str">
        <f t="shared" si="180"/>
        <v/>
      </c>
      <c r="IN92" s="130" t="str">
        <f t="shared" si="181"/>
        <v/>
      </c>
      <c r="IO92" s="132" t="str">
        <f t="shared" si="182"/>
        <v/>
      </c>
      <c r="IP92" s="133" t="str">
        <f t="shared" si="183"/>
        <v/>
      </c>
      <c r="IQ92" s="134" t="str">
        <f t="shared" si="184"/>
        <v/>
      </c>
      <c r="IR92" s="135" t="str">
        <f t="shared" si="185"/>
        <v/>
      </c>
      <c r="IS92" s="136" t="str">
        <f t="shared" si="186"/>
        <v/>
      </c>
      <c r="IT92" s="76"/>
      <c r="IU92" s="127"/>
      <c r="IV92" s="127"/>
      <c r="IW92" s="128" t="str">
        <f t="shared" si="187"/>
        <v/>
      </c>
      <c r="IX92" s="129" t="str">
        <f t="shared" si="188"/>
        <v/>
      </c>
      <c r="IY92" s="130" t="str">
        <f t="shared" si="189"/>
        <v/>
      </c>
      <c r="IZ92" s="130" t="str">
        <f t="shared" si="190"/>
        <v/>
      </c>
      <c r="JA92" s="132" t="str">
        <f t="shared" si="191"/>
        <v/>
      </c>
      <c r="JB92" s="133" t="str">
        <f t="shared" si="192"/>
        <v/>
      </c>
      <c r="JC92" s="134" t="str">
        <f t="shared" si="193"/>
        <v/>
      </c>
      <c r="JD92" s="135" t="str">
        <f t="shared" si="194"/>
        <v/>
      </c>
      <c r="JE92" s="136" t="str">
        <f t="shared" si="195"/>
        <v/>
      </c>
      <c r="JF92" s="76"/>
      <c r="JG92" s="127"/>
      <c r="JH92" s="127"/>
      <c r="JI92" s="128" t="str">
        <f t="shared" si="196"/>
        <v/>
      </c>
      <c r="JJ92" s="129" t="str">
        <f t="shared" si="197"/>
        <v/>
      </c>
      <c r="JK92" s="130" t="str">
        <f t="shared" si="198"/>
        <v/>
      </c>
      <c r="JL92" s="130" t="str">
        <f t="shared" si="199"/>
        <v/>
      </c>
      <c r="JM92" s="132" t="str">
        <f t="shared" si="200"/>
        <v/>
      </c>
      <c r="JN92" s="133" t="str">
        <f t="shared" si="201"/>
        <v/>
      </c>
      <c r="JO92" s="134" t="str">
        <f t="shared" si="202"/>
        <v/>
      </c>
      <c r="JP92" s="135" t="str">
        <f t="shared" si="203"/>
        <v/>
      </c>
      <c r="JQ92" s="136" t="str">
        <f t="shared" si="204"/>
        <v/>
      </c>
      <c r="JR92" s="76"/>
      <c r="JS92" s="127"/>
      <c r="JT92" s="127"/>
      <c r="JU92" s="128" t="str">
        <f t="shared" si="205"/>
        <v/>
      </c>
      <c r="JV92" s="129" t="str">
        <f t="shared" si="206"/>
        <v/>
      </c>
      <c r="JW92" s="130" t="str">
        <f t="shared" si="207"/>
        <v/>
      </c>
      <c r="JX92" s="130" t="str">
        <f t="shared" si="208"/>
        <v/>
      </c>
      <c r="JY92" s="132" t="str">
        <f t="shared" si="209"/>
        <v/>
      </c>
      <c r="JZ92" s="133" t="str">
        <f t="shared" si="210"/>
        <v/>
      </c>
      <c r="KA92" s="134" t="str">
        <f t="shared" si="211"/>
        <v/>
      </c>
      <c r="KB92" s="135" t="str">
        <f t="shared" si="212"/>
        <v/>
      </c>
      <c r="KC92" s="136" t="str">
        <f t="shared" si="213"/>
        <v/>
      </c>
      <c r="KD92" s="76"/>
      <c r="KE92" s="127"/>
      <c r="KF92" s="127"/>
    </row>
    <row r="93" spans="1:292" ht="13.5" customHeight="1">
      <c r="A93" s="84"/>
      <c r="B93" s="127"/>
      <c r="C93" s="127"/>
      <c r="E93" s="128" t="str">
        <f t="shared" si="0"/>
        <v/>
      </c>
      <c r="F93" s="129" t="str">
        <f t="shared" si="1"/>
        <v/>
      </c>
      <c r="G93" s="130" t="str">
        <f t="shared" si="2"/>
        <v/>
      </c>
      <c r="H93" s="130" t="str">
        <f t="shared" si="3"/>
        <v/>
      </c>
      <c r="I93" s="132" t="str">
        <f t="shared" si="4"/>
        <v/>
      </c>
      <c r="J93" s="133" t="str">
        <f t="shared" si="5"/>
        <v/>
      </c>
      <c r="K93" s="134" t="str">
        <f t="shared" si="6"/>
        <v/>
      </c>
      <c r="L93" s="135" t="str">
        <f t="shared" si="7"/>
        <v/>
      </c>
      <c r="M93" s="136" t="str">
        <f t="shared" si="8"/>
        <v/>
      </c>
      <c r="O93" s="127"/>
      <c r="P93" s="221"/>
      <c r="Q93" s="128" t="str">
        <f t="shared" si="9"/>
        <v/>
      </c>
      <c r="R93" s="129" t="str">
        <f t="shared" si="10"/>
        <v/>
      </c>
      <c r="S93" s="130" t="str">
        <f t="shared" si="11"/>
        <v/>
      </c>
      <c r="T93" s="130" t="str">
        <f t="shared" si="12"/>
        <v/>
      </c>
      <c r="U93" s="132" t="str">
        <f t="shared" si="13"/>
        <v/>
      </c>
      <c r="V93" s="133" t="str">
        <f t="shared" si="14"/>
        <v/>
      </c>
      <c r="W93" s="134" t="str">
        <f t="shared" si="15"/>
        <v/>
      </c>
      <c r="X93" s="135" t="s">
        <v>287</v>
      </c>
      <c r="Y93" s="136" t="str">
        <f t="shared" si="16"/>
        <v/>
      </c>
      <c r="AA93" s="127"/>
      <c r="AB93" s="127"/>
      <c r="AC93" s="128" t="str">
        <f t="shared" si="17"/>
        <v/>
      </c>
      <c r="AD93" s="129" t="str">
        <f t="shared" si="18"/>
        <v/>
      </c>
      <c r="AE93" s="130" t="str">
        <f t="shared" si="19"/>
        <v/>
      </c>
      <c r="AF93" s="130" t="str">
        <f t="shared" si="20"/>
        <v/>
      </c>
      <c r="AG93" s="132" t="str">
        <f t="shared" si="21"/>
        <v/>
      </c>
      <c r="AH93" s="133" t="str">
        <f t="shared" si="22"/>
        <v/>
      </c>
      <c r="AI93" s="134" t="str">
        <f t="shared" si="23"/>
        <v/>
      </c>
      <c r="AJ93" s="135" t="str">
        <f t="shared" si="24"/>
        <v/>
      </c>
      <c r="AK93" s="136" t="str">
        <f t="shared" si="25"/>
        <v/>
      </c>
      <c r="AM93" s="127"/>
      <c r="AN93" s="127"/>
      <c r="AO93" s="128" t="str">
        <f t="shared" si="26"/>
        <v/>
      </c>
      <c r="AP93" s="129" t="str">
        <f t="shared" si="27"/>
        <v/>
      </c>
      <c r="AQ93" s="130" t="str">
        <f t="shared" si="28"/>
        <v/>
      </c>
      <c r="AR93" s="130" t="str">
        <f t="shared" si="29"/>
        <v/>
      </c>
      <c r="AS93" s="132" t="str">
        <f t="shared" si="30"/>
        <v/>
      </c>
      <c r="AT93" s="133" t="str">
        <f t="shared" si="31"/>
        <v/>
      </c>
      <c r="AU93" s="134" t="str">
        <f t="shared" si="32"/>
        <v/>
      </c>
      <c r="AV93" s="135" t="str">
        <f t="shared" si="33"/>
        <v/>
      </c>
      <c r="AW93" s="136" t="str">
        <f t="shared" si="34"/>
        <v/>
      </c>
      <c r="AX93" s="76"/>
      <c r="AY93" s="127"/>
      <c r="AZ93" s="127"/>
      <c r="BA93" s="128" t="str">
        <f t="shared" si="35"/>
        <v/>
      </c>
      <c r="BB93" s="129" t="str">
        <f t="shared" si="36"/>
        <v/>
      </c>
      <c r="BC93" s="130" t="str">
        <f t="shared" si="37"/>
        <v/>
      </c>
      <c r="BD93" s="130" t="str">
        <f t="shared" si="38"/>
        <v/>
      </c>
      <c r="BE93" s="132" t="str">
        <f t="shared" si="39"/>
        <v/>
      </c>
      <c r="BF93" s="133" t="str">
        <f t="shared" si="40"/>
        <v/>
      </c>
      <c r="BG93" s="134" t="str">
        <f t="shared" si="41"/>
        <v/>
      </c>
      <c r="BH93" s="135" t="str">
        <f t="shared" si="42"/>
        <v/>
      </c>
      <c r="BI93" s="136" t="str">
        <f t="shared" si="43"/>
        <v/>
      </c>
      <c r="BJ93" s="76"/>
      <c r="BK93" s="127"/>
      <c r="BL93" s="127"/>
      <c r="BM93" s="128" t="str">
        <f t="shared" si="44"/>
        <v/>
      </c>
      <c r="BN93" s="129" t="str">
        <f t="shared" si="45"/>
        <v/>
      </c>
      <c r="BO93" s="130" t="str">
        <f t="shared" si="46"/>
        <v/>
      </c>
      <c r="BP93" s="130" t="str">
        <f t="shared" si="47"/>
        <v/>
      </c>
      <c r="BQ93" s="132" t="str">
        <f t="shared" si="48"/>
        <v/>
      </c>
      <c r="BR93" s="133" t="str">
        <f t="shared" si="49"/>
        <v/>
      </c>
      <c r="BS93" s="134" t="str">
        <f t="shared" si="50"/>
        <v/>
      </c>
      <c r="BT93" s="135" t="str">
        <f t="shared" si="51"/>
        <v/>
      </c>
      <c r="BU93" s="136" t="str">
        <f t="shared" si="52"/>
        <v/>
      </c>
      <c r="BV93" s="76"/>
      <c r="BW93" s="127"/>
      <c r="BX93" s="127"/>
      <c r="BY93" s="128" t="str">
        <f t="shared" si="53"/>
        <v/>
      </c>
      <c r="BZ93" s="129" t="str">
        <f t="shared" si="54"/>
        <v/>
      </c>
      <c r="CA93" s="130" t="str">
        <f t="shared" si="55"/>
        <v/>
      </c>
      <c r="CB93" s="130" t="str">
        <f t="shared" si="56"/>
        <v/>
      </c>
      <c r="CC93" s="132" t="str">
        <f t="shared" si="57"/>
        <v/>
      </c>
      <c r="CD93" s="133" t="str">
        <f t="shared" si="58"/>
        <v/>
      </c>
      <c r="CE93" s="134" t="str">
        <f t="shared" si="59"/>
        <v/>
      </c>
      <c r="CF93" s="135" t="str">
        <f t="shared" si="60"/>
        <v/>
      </c>
      <c r="CG93" s="136" t="str">
        <f t="shared" si="61"/>
        <v/>
      </c>
      <c r="CH93" s="76"/>
      <c r="CI93" s="127"/>
      <c r="CJ93" s="127"/>
      <c r="CK93" s="128" t="str">
        <f t="shared" si="62"/>
        <v/>
      </c>
      <c r="CL93" s="129" t="str">
        <f t="shared" si="63"/>
        <v/>
      </c>
      <c r="CM93" s="130" t="str">
        <f t="shared" si="64"/>
        <v/>
      </c>
      <c r="CN93" s="130" t="str">
        <f t="shared" si="65"/>
        <v/>
      </c>
      <c r="CO93" s="132" t="str">
        <f t="shared" si="66"/>
        <v/>
      </c>
      <c r="CP93" s="133" t="str">
        <f t="shared" si="67"/>
        <v/>
      </c>
      <c r="CQ93" s="134" t="str">
        <f t="shared" si="68"/>
        <v/>
      </c>
      <c r="CR93" s="135" t="str">
        <f t="shared" si="69"/>
        <v/>
      </c>
      <c r="CS93" s="136" t="str">
        <f t="shared" si="70"/>
        <v/>
      </c>
      <c r="CT93" s="76"/>
      <c r="CU93" s="127"/>
      <c r="CV93" s="127"/>
      <c r="CW93" s="128" t="str">
        <f t="shared" si="71"/>
        <v/>
      </c>
      <c r="CX93" s="129" t="str">
        <f t="shared" si="72"/>
        <v/>
      </c>
      <c r="CY93" s="130" t="str">
        <f t="shared" si="73"/>
        <v/>
      </c>
      <c r="CZ93" s="130" t="str">
        <f t="shared" si="74"/>
        <v/>
      </c>
      <c r="DA93" s="132" t="str">
        <f t="shared" si="75"/>
        <v/>
      </c>
      <c r="DB93" s="133" t="str">
        <f t="shared" si="76"/>
        <v/>
      </c>
      <c r="DC93" s="134" t="str">
        <f t="shared" si="77"/>
        <v/>
      </c>
      <c r="DD93" s="135" t="str">
        <f t="shared" si="78"/>
        <v/>
      </c>
      <c r="DE93" s="136" t="str">
        <f t="shared" si="79"/>
        <v/>
      </c>
      <c r="DF93" s="76"/>
      <c r="DG93" s="127"/>
      <c r="DH93" s="127"/>
      <c r="DI93" s="128" t="str">
        <f t="shared" si="80"/>
        <v/>
      </c>
      <c r="DJ93" s="129" t="str">
        <f t="shared" si="81"/>
        <v/>
      </c>
      <c r="DK93" s="130" t="str">
        <f t="shared" si="82"/>
        <v/>
      </c>
      <c r="DL93" s="130" t="str">
        <f t="shared" si="83"/>
        <v/>
      </c>
      <c r="DM93" s="132" t="str">
        <f t="shared" si="84"/>
        <v/>
      </c>
      <c r="DN93" s="133" t="str">
        <f t="shared" si="85"/>
        <v/>
      </c>
      <c r="DO93" s="134" t="str">
        <f t="shared" si="86"/>
        <v/>
      </c>
      <c r="DP93" s="135" t="str">
        <f t="shared" si="87"/>
        <v/>
      </c>
      <c r="DQ93" s="136" t="str">
        <f t="shared" si="88"/>
        <v/>
      </c>
      <c r="DR93" s="76"/>
      <c r="DS93" s="127"/>
      <c r="DT93" s="127"/>
      <c r="DU93" s="128" t="str">
        <f t="shared" si="89"/>
        <v/>
      </c>
      <c r="DV93" s="129" t="str">
        <f t="shared" si="90"/>
        <v/>
      </c>
      <c r="DW93" s="130" t="str">
        <f t="shared" si="91"/>
        <v/>
      </c>
      <c r="DX93" s="130" t="str">
        <f t="shared" si="92"/>
        <v/>
      </c>
      <c r="DY93" s="132" t="str">
        <f t="shared" si="93"/>
        <v/>
      </c>
      <c r="DZ93" s="133" t="str">
        <f t="shared" si="94"/>
        <v/>
      </c>
      <c r="EA93" s="134" t="str">
        <f t="shared" si="95"/>
        <v/>
      </c>
      <c r="EB93" s="135" t="str">
        <f t="shared" si="96"/>
        <v/>
      </c>
      <c r="EC93" s="136" t="str">
        <f t="shared" si="97"/>
        <v/>
      </c>
      <c r="ED93" s="76"/>
      <c r="EE93" s="127"/>
      <c r="EF93" s="127"/>
      <c r="EG93" s="128" t="str">
        <f t="shared" si="98"/>
        <v/>
      </c>
      <c r="EH93" s="129" t="str">
        <f t="shared" si="99"/>
        <v/>
      </c>
      <c r="EI93" s="130" t="str">
        <f t="shared" si="100"/>
        <v/>
      </c>
      <c r="EJ93" s="130" t="str">
        <f t="shared" si="101"/>
        <v/>
      </c>
      <c r="EK93" s="132" t="str">
        <f t="shared" si="102"/>
        <v/>
      </c>
      <c r="EL93" s="133" t="str">
        <f t="shared" si="103"/>
        <v/>
      </c>
      <c r="EM93" s="134" t="str">
        <f t="shared" si="104"/>
        <v/>
      </c>
      <c r="EN93" s="135" t="str">
        <f t="shared" si="105"/>
        <v/>
      </c>
      <c r="EO93" s="136" t="str">
        <f t="shared" si="106"/>
        <v/>
      </c>
      <c r="EP93" s="76"/>
      <c r="EQ93" s="127"/>
      <c r="ER93" s="127"/>
      <c r="ES93" s="128" t="str">
        <f t="shared" si="107"/>
        <v/>
      </c>
      <c r="ET93" s="129" t="str">
        <f t="shared" si="108"/>
        <v/>
      </c>
      <c r="EU93" s="130" t="str">
        <f t="shared" si="109"/>
        <v/>
      </c>
      <c r="EV93" s="130" t="str">
        <f t="shared" si="110"/>
        <v/>
      </c>
      <c r="EW93" s="132" t="str">
        <f t="shared" si="111"/>
        <v/>
      </c>
      <c r="EX93" s="133" t="str">
        <f t="shared" si="112"/>
        <v/>
      </c>
      <c r="EY93" s="134" t="str">
        <f t="shared" si="113"/>
        <v/>
      </c>
      <c r="EZ93" s="135" t="str">
        <f t="shared" si="114"/>
        <v/>
      </c>
      <c r="FA93" s="136" t="str">
        <f t="shared" si="115"/>
        <v/>
      </c>
      <c r="FB93" s="76"/>
      <c r="FC93" s="127"/>
      <c r="FD93" s="127"/>
      <c r="FE93" s="128" t="str">
        <f t="shared" si="116"/>
        <v/>
      </c>
      <c r="FF93" s="129" t="str">
        <f t="shared" si="117"/>
        <v/>
      </c>
      <c r="FG93" s="130" t="str">
        <f t="shared" si="118"/>
        <v/>
      </c>
      <c r="FH93" s="130" t="str">
        <f t="shared" si="119"/>
        <v/>
      </c>
      <c r="FI93" s="132" t="str">
        <f t="shared" si="120"/>
        <v/>
      </c>
      <c r="FJ93" s="133" t="str">
        <f t="shared" si="121"/>
        <v/>
      </c>
      <c r="FK93" s="134" t="str">
        <f t="shared" si="122"/>
        <v/>
      </c>
      <c r="FL93" s="135" t="str">
        <f t="shared" si="123"/>
        <v/>
      </c>
      <c r="FM93" s="136" t="str">
        <f t="shared" si="124"/>
        <v/>
      </c>
      <c r="FN93" s="76"/>
      <c r="FO93" s="127"/>
      <c r="FP93" s="127"/>
      <c r="FQ93" s="128" t="str">
        <f>IF(FU93="","",#REF!)</f>
        <v/>
      </c>
      <c r="FR93" s="129" t="str">
        <f t="shared" si="125"/>
        <v/>
      </c>
      <c r="FS93" s="130" t="str">
        <f t="shared" si="126"/>
        <v/>
      </c>
      <c r="FT93" s="130" t="str">
        <f t="shared" si="127"/>
        <v/>
      </c>
      <c r="FU93" s="132" t="str">
        <f t="shared" si="128"/>
        <v/>
      </c>
      <c r="FV93" s="133" t="str">
        <f t="shared" si="129"/>
        <v/>
      </c>
      <c r="FW93" s="134" t="str">
        <f t="shared" si="130"/>
        <v/>
      </c>
      <c r="FX93" s="135" t="str">
        <f t="shared" si="131"/>
        <v/>
      </c>
      <c r="FY93" s="136" t="str">
        <f t="shared" si="132"/>
        <v/>
      </c>
      <c r="FZ93" s="76"/>
      <c r="GA93" s="127"/>
      <c r="GB93" s="127"/>
      <c r="GC93" s="128" t="str">
        <f t="shared" si="133"/>
        <v/>
      </c>
      <c r="GD93" s="129" t="str">
        <f t="shared" si="134"/>
        <v/>
      </c>
      <c r="GE93" s="130" t="str">
        <f t="shared" si="135"/>
        <v/>
      </c>
      <c r="GF93" s="130" t="str">
        <f t="shared" si="136"/>
        <v/>
      </c>
      <c r="GG93" s="132" t="str">
        <f t="shared" si="137"/>
        <v/>
      </c>
      <c r="GH93" s="133" t="str">
        <f t="shared" si="138"/>
        <v/>
      </c>
      <c r="GI93" s="134" t="str">
        <f t="shared" si="139"/>
        <v/>
      </c>
      <c r="GJ93" s="135" t="str">
        <f t="shared" si="140"/>
        <v/>
      </c>
      <c r="GK93" s="136" t="str">
        <f t="shared" si="141"/>
        <v/>
      </c>
      <c r="GL93" s="76"/>
      <c r="GM93" s="127"/>
      <c r="GN93" s="127"/>
      <c r="GO93" s="128" t="str">
        <f t="shared" si="142"/>
        <v/>
      </c>
      <c r="GP93" s="129" t="str">
        <f t="shared" si="143"/>
        <v/>
      </c>
      <c r="GQ93" s="130" t="str">
        <f t="shared" si="144"/>
        <v/>
      </c>
      <c r="GR93" s="130" t="str">
        <f t="shared" si="145"/>
        <v/>
      </c>
      <c r="GS93" s="132" t="str">
        <f t="shared" si="146"/>
        <v/>
      </c>
      <c r="GT93" s="133" t="str">
        <f t="shared" si="147"/>
        <v/>
      </c>
      <c r="GU93" s="134" t="str">
        <f t="shared" si="148"/>
        <v/>
      </c>
      <c r="GV93" s="135" t="str">
        <f t="shared" si="149"/>
        <v/>
      </c>
      <c r="GW93" s="136" t="str">
        <f t="shared" si="150"/>
        <v/>
      </c>
      <c r="GX93" s="76"/>
      <c r="GY93" s="127"/>
      <c r="GZ93" s="127"/>
      <c r="HA93" s="128" t="str">
        <f t="shared" si="151"/>
        <v/>
      </c>
      <c r="HB93" s="129" t="str">
        <f t="shared" si="152"/>
        <v/>
      </c>
      <c r="HC93" s="130" t="str">
        <f t="shared" si="153"/>
        <v/>
      </c>
      <c r="HD93" s="130" t="str">
        <f t="shared" si="154"/>
        <v/>
      </c>
      <c r="HE93" s="132" t="str">
        <f t="shared" si="155"/>
        <v/>
      </c>
      <c r="HF93" s="133" t="str">
        <f t="shared" si="156"/>
        <v/>
      </c>
      <c r="HG93" s="134" t="str">
        <f t="shared" si="157"/>
        <v/>
      </c>
      <c r="HH93" s="135" t="str">
        <f t="shared" si="158"/>
        <v/>
      </c>
      <c r="HI93" s="136" t="str">
        <f t="shared" si="159"/>
        <v/>
      </c>
      <c r="HJ93" s="76"/>
      <c r="HK93" s="127"/>
      <c r="HL93" s="127"/>
      <c r="HM93" s="128" t="str">
        <f t="shared" si="160"/>
        <v/>
      </c>
      <c r="HN93" s="129" t="str">
        <f t="shared" si="161"/>
        <v/>
      </c>
      <c r="HO93" s="130" t="str">
        <f t="shared" si="162"/>
        <v/>
      </c>
      <c r="HP93" s="130" t="str">
        <f t="shared" si="163"/>
        <v/>
      </c>
      <c r="HQ93" s="132" t="str">
        <f t="shared" si="164"/>
        <v/>
      </c>
      <c r="HR93" s="133" t="str">
        <f t="shared" si="165"/>
        <v/>
      </c>
      <c r="HS93" s="134" t="str">
        <f t="shared" si="166"/>
        <v/>
      </c>
      <c r="HT93" s="135" t="str">
        <f t="shared" si="167"/>
        <v/>
      </c>
      <c r="HU93" s="136" t="str">
        <f t="shared" si="168"/>
        <v/>
      </c>
      <c r="HV93" s="76"/>
      <c r="HW93" s="127"/>
      <c r="HX93" s="127"/>
      <c r="HY93" s="128" t="str">
        <f t="shared" si="169"/>
        <v/>
      </c>
      <c r="HZ93" s="129" t="str">
        <f t="shared" si="170"/>
        <v/>
      </c>
      <c r="IA93" s="130" t="str">
        <f t="shared" si="171"/>
        <v/>
      </c>
      <c r="IB93" s="130" t="str">
        <f t="shared" si="172"/>
        <v/>
      </c>
      <c r="IC93" s="132" t="str">
        <f t="shared" si="173"/>
        <v/>
      </c>
      <c r="ID93" s="133" t="str">
        <f t="shared" si="174"/>
        <v/>
      </c>
      <c r="IE93" s="134" t="str">
        <f t="shared" si="175"/>
        <v/>
      </c>
      <c r="IF93" s="135" t="str">
        <f t="shared" si="176"/>
        <v/>
      </c>
      <c r="IG93" s="136" t="str">
        <f t="shared" si="177"/>
        <v/>
      </c>
      <c r="IH93" s="76"/>
      <c r="II93" s="127"/>
      <c r="IJ93" s="127"/>
      <c r="IK93" s="128" t="str">
        <f t="shared" si="178"/>
        <v/>
      </c>
      <c r="IL93" s="129" t="str">
        <f t="shared" si="179"/>
        <v/>
      </c>
      <c r="IM93" s="130" t="str">
        <f t="shared" si="180"/>
        <v/>
      </c>
      <c r="IN93" s="130" t="str">
        <f t="shared" si="181"/>
        <v/>
      </c>
      <c r="IO93" s="132" t="str">
        <f t="shared" si="182"/>
        <v/>
      </c>
      <c r="IP93" s="133" t="str">
        <f t="shared" si="183"/>
        <v/>
      </c>
      <c r="IQ93" s="134" t="str">
        <f t="shared" si="184"/>
        <v/>
      </c>
      <c r="IR93" s="135" t="str">
        <f t="shared" si="185"/>
        <v/>
      </c>
      <c r="IS93" s="136" t="str">
        <f t="shared" si="186"/>
        <v/>
      </c>
      <c r="IT93" s="76"/>
      <c r="IU93" s="127"/>
      <c r="IV93" s="127"/>
      <c r="IW93" s="128" t="str">
        <f t="shared" si="187"/>
        <v/>
      </c>
      <c r="IX93" s="129" t="str">
        <f t="shared" si="188"/>
        <v/>
      </c>
      <c r="IY93" s="130" t="str">
        <f t="shared" si="189"/>
        <v/>
      </c>
      <c r="IZ93" s="130" t="str">
        <f t="shared" si="190"/>
        <v/>
      </c>
      <c r="JA93" s="132" t="str">
        <f t="shared" si="191"/>
        <v/>
      </c>
      <c r="JB93" s="133" t="str">
        <f t="shared" si="192"/>
        <v/>
      </c>
      <c r="JC93" s="134" t="str">
        <f t="shared" si="193"/>
        <v/>
      </c>
      <c r="JD93" s="135" t="str">
        <f t="shared" si="194"/>
        <v/>
      </c>
      <c r="JE93" s="136" t="str">
        <f t="shared" si="195"/>
        <v/>
      </c>
      <c r="JF93" s="76"/>
      <c r="JG93" s="127"/>
      <c r="JH93" s="127"/>
      <c r="JI93" s="128" t="str">
        <f t="shared" si="196"/>
        <v/>
      </c>
      <c r="JJ93" s="129" t="str">
        <f t="shared" si="197"/>
        <v/>
      </c>
      <c r="JK93" s="130" t="str">
        <f t="shared" si="198"/>
        <v/>
      </c>
      <c r="JL93" s="130" t="str">
        <f t="shared" si="199"/>
        <v/>
      </c>
      <c r="JM93" s="132" t="str">
        <f t="shared" si="200"/>
        <v/>
      </c>
      <c r="JN93" s="133" t="str">
        <f t="shared" si="201"/>
        <v/>
      </c>
      <c r="JO93" s="134" t="str">
        <f t="shared" si="202"/>
        <v/>
      </c>
      <c r="JP93" s="135" t="str">
        <f t="shared" si="203"/>
        <v/>
      </c>
      <c r="JQ93" s="136" t="str">
        <f t="shared" si="204"/>
        <v/>
      </c>
      <c r="JR93" s="76"/>
      <c r="JS93" s="127"/>
      <c r="JT93" s="127"/>
      <c r="JU93" s="128" t="str">
        <f t="shared" si="205"/>
        <v/>
      </c>
      <c r="JV93" s="129" t="str">
        <f t="shared" si="206"/>
        <v/>
      </c>
      <c r="JW93" s="130" t="str">
        <f t="shared" si="207"/>
        <v/>
      </c>
      <c r="JX93" s="130" t="str">
        <f t="shared" si="208"/>
        <v/>
      </c>
      <c r="JY93" s="132" t="str">
        <f t="shared" si="209"/>
        <v/>
      </c>
      <c r="JZ93" s="133" t="str">
        <f t="shared" si="210"/>
        <v/>
      </c>
      <c r="KA93" s="134" t="str">
        <f t="shared" si="211"/>
        <v/>
      </c>
      <c r="KB93" s="135" t="str">
        <f t="shared" si="212"/>
        <v/>
      </c>
      <c r="KC93" s="136" t="str">
        <f t="shared" si="213"/>
        <v/>
      </c>
      <c r="KD93" s="76"/>
      <c r="KE93" s="127"/>
      <c r="KF93" s="127"/>
    </row>
    <row r="94" spans="1:292" ht="13.5" customHeight="1">
      <c r="A94" s="84"/>
      <c r="B94" s="127"/>
      <c r="C94" s="127"/>
      <c r="E94" s="128" t="str">
        <f t="shared" si="0"/>
        <v/>
      </c>
      <c r="F94" s="129" t="str">
        <f t="shared" si="1"/>
        <v/>
      </c>
      <c r="G94" s="130" t="str">
        <f t="shared" si="2"/>
        <v/>
      </c>
      <c r="H94" s="130" t="str">
        <f t="shared" si="3"/>
        <v/>
      </c>
      <c r="I94" s="132" t="str">
        <f t="shared" si="4"/>
        <v/>
      </c>
      <c r="J94" s="133" t="str">
        <f t="shared" si="5"/>
        <v/>
      </c>
      <c r="K94" s="134" t="str">
        <f t="shared" si="6"/>
        <v/>
      </c>
      <c r="L94" s="135" t="str">
        <f t="shared" si="7"/>
        <v/>
      </c>
      <c r="M94" s="136" t="str">
        <f t="shared" si="8"/>
        <v/>
      </c>
      <c r="O94" s="127"/>
      <c r="P94" s="221"/>
      <c r="Q94" s="128" t="str">
        <f t="shared" si="9"/>
        <v/>
      </c>
      <c r="R94" s="129" t="str">
        <f t="shared" si="10"/>
        <v/>
      </c>
      <c r="S94" s="130" t="str">
        <f t="shared" si="11"/>
        <v/>
      </c>
      <c r="T94" s="130" t="str">
        <f t="shared" si="12"/>
        <v/>
      </c>
      <c r="U94" s="132" t="str">
        <f t="shared" si="13"/>
        <v/>
      </c>
      <c r="V94" s="133" t="str">
        <f t="shared" si="14"/>
        <v/>
      </c>
      <c r="W94" s="134" t="str">
        <f t="shared" si="15"/>
        <v/>
      </c>
      <c r="X94" s="135" t="s">
        <v>287</v>
      </c>
      <c r="Y94" s="136" t="str">
        <f t="shared" si="16"/>
        <v/>
      </c>
      <c r="AA94" s="127"/>
      <c r="AB94" s="127"/>
      <c r="AC94" s="128" t="str">
        <f t="shared" si="17"/>
        <v/>
      </c>
      <c r="AD94" s="129" t="str">
        <f t="shared" si="18"/>
        <v/>
      </c>
      <c r="AE94" s="130" t="str">
        <f t="shared" si="19"/>
        <v/>
      </c>
      <c r="AF94" s="130" t="str">
        <f t="shared" si="20"/>
        <v/>
      </c>
      <c r="AG94" s="132" t="str">
        <f t="shared" si="21"/>
        <v/>
      </c>
      <c r="AH94" s="133" t="str">
        <f t="shared" si="22"/>
        <v/>
      </c>
      <c r="AI94" s="134" t="str">
        <f t="shared" si="23"/>
        <v/>
      </c>
      <c r="AJ94" s="135" t="str">
        <f t="shared" si="24"/>
        <v/>
      </c>
      <c r="AK94" s="136" t="str">
        <f t="shared" si="25"/>
        <v/>
      </c>
      <c r="AM94" s="127"/>
      <c r="AN94" s="127"/>
      <c r="AO94" s="128" t="str">
        <f t="shared" si="26"/>
        <v/>
      </c>
      <c r="AP94" s="129" t="str">
        <f t="shared" si="27"/>
        <v/>
      </c>
      <c r="AQ94" s="130" t="str">
        <f t="shared" si="28"/>
        <v/>
      </c>
      <c r="AR94" s="130" t="str">
        <f t="shared" si="29"/>
        <v/>
      </c>
      <c r="AS94" s="132" t="str">
        <f t="shared" si="30"/>
        <v/>
      </c>
      <c r="AT94" s="133" t="str">
        <f t="shared" si="31"/>
        <v/>
      </c>
      <c r="AU94" s="134" t="str">
        <f t="shared" si="32"/>
        <v/>
      </c>
      <c r="AV94" s="135" t="str">
        <f t="shared" si="33"/>
        <v/>
      </c>
      <c r="AW94" s="136" t="str">
        <f t="shared" si="34"/>
        <v/>
      </c>
      <c r="AX94" s="76"/>
      <c r="AY94" s="127"/>
      <c r="AZ94" s="127"/>
      <c r="BA94" s="128" t="str">
        <f t="shared" si="35"/>
        <v/>
      </c>
      <c r="BB94" s="129" t="str">
        <f t="shared" si="36"/>
        <v/>
      </c>
      <c r="BC94" s="130" t="str">
        <f t="shared" si="37"/>
        <v/>
      </c>
      <c r="BD94" s="130" t="str">
        <f t="shared" si="38"/>
        <v/>
      </c>
      <c r="BE94" s="132" t="str">
        <f t="shared" si="39"/>
        <v/>
      </c>
      <c r="BF94" s="133" t="str">
        <f t="shared" si="40"/>
        <v/>
      </c>
      <c r="BG94" s="134" t="str">
        <f t="shared" si="41"/>
        <v/>
      </c>
      <c r="BH94" s="135" t="str">
        <f t="shared" si="42"/>
        <v/>
      </c>
      <c r="BI94" s="136" t="str">
        <f t="shared" si="43"/>
        <v/>
      </c>
      <c r="BJ94" s="76"/>
      <c r="BK94" s="127"/>
      <c r="BL94" s="127"/>
      <c r="BM94" s="128" t="str">
        <f t="shared" si="44"/>
        <v/>
      </c>
      <c r="BN94" s="129" t="str">
        <f t="shared" si="45"/>
        <v/>
      </c>
      <c r="BO94" s="130" t="str">
        <f t="shared" si="46"/>
        <v/>
      </c>
      <c r="BP94" s="130" t="str">
        <f t="shared" si="47"/>
        <v/>
      </c>
      <c r="BQ94" s="132" t="str">
        <f t="shared" si="48"/>
        <v/>
      </c>
      <c r="BR94" s="133" t="str">
        <f t="shared" si="49"/>
        <v/>
      </c>
      <c r="BS94" s="134" t="str">
        <f t="shared" si="50"/>
        <v/>
      </c>
      <c r="BT94" s="135" t="str">
        <f t="shared" si="51"/>
        <v/>
      </c>
      <c r="BU94" s="136" t="str">
        <f t="shared" si="52"/>
        <v/>
      </c>
      <c r="BV94" s="76"/>
      <c r="BW94" s="127"/>
      <c r="BX94" s="127"/>
      <c r="BY94" s="128" t="str">
        <f t="shared" si="53"/>
        <v/>
      </c>
      <c r="BZ94" s="129" t="str">
        <f t="shared" si="54"/>
        <v/>
      </c>
      <c r="CA94" s="130" t="str">
        <f t="shared" si="55"/>
        <v/>
      </c>
      <c r="CB94" s="130" t="str">
        <f t="shared" si="56"/>
        <v/>
      </c>
      <c r="CC94" s="132" t="str">
        <f t="shared" si="57"/>
        <v/>
      </c>
      <c r="CD94" s="133" t="str">
        <f t="shared" si="58"/>
        <v/>
      </c>
      <c r="CE94" s="134" t="str">
        <f t="shared" si="59"/>
        <v/>
      </c>
      <c r="CF94" s="135" t="str">
        <f t="shared" si="60"/>
        <v/>
      </c>
      <c r="CG94" s="136" t="str">
        <f t="shared" si="61"/>
        <v/>
      </c>
      <c r="CH94" s="76"/>
      <c r="CI94" s="127"/>
      <c r="CJ94" s="127"/>
      <c r="CK94" s="128" t="str">
        <f t="shared" si="62"/>
        <v/>
      </c>
      <c r="CL94" s="129" t="str">
        <f t="shared" si="63"/>
        <v/>
      </c>
      <c r="CM94" s="130" t="str">
        <f t="shared" si="64"/>
        <v/>
      </c>
      <c r="CN94" s="130" t="str">
        <f t="shared" si="65"/>
        <v/>
      </c>
      <c r="CO94" s="132" t="str">
        <f t="shared" si="66"/>
        <v/>
      </c>
      <c r="CP94" s="133" t="str">
        <f t="shared" si="67"/>
        <v/>
      </c>
      <c r="CQ94" s="134" t="str">
        <f t="shared" si="68"/>
        <v/>
      </c>
      <c r="CR94" s="135" t="str">
        <f t="shared" si="69"/>
        <v/>
      </c>
      <c r="CS94" s="136" t="str">
        <f t="shared" si="70"/>
        <v/>
      </c>
      <c r="CT94" s="76"/>
      <c r="CU94" s="127"/>
      <c r="CV94" s="127"/>
      <c r="CW94" s="128" t="str">
        <f t="shared" si="71"/>
        <v/>
      </c>
      <c r="CX94" s="129" t="str">
        <f t="shared" si="72"/>
        <v/>
      </c>
      <c r="CY94" s="130" t="str">
        <f t="shared" si="73"/>
        <v/>
      </c>
      <c r="CZ94" s="130" t="str">
        <f t="shared" si="74"/>
        <v/>
      </c>
      <c r="DA94" s="132" t="str">
        <f t="shared" si="75"/>
        <v/>
      </c>
      <c r="DB94" s="133" t="str">
        <f t="shared" si="76"/>
        <v/>
      </c>
      <c r="DC94" s="134" t="str">
        <f t="shared" si="77"/>
        <v/>
      </c>
      <c r="DD94" s="135" t="str">
        <f t="shared" si="78"/>
        <v/>
      </c>
      <c r="DE94" s="136" t="str">
        <f t="shared" si="79"/>
        <v/>
      </c>
      <c r="DF94" s="76"/>
      <c r="DG94" s="127"/>
      <c r="DH94" s="127"/>
      <c r="DI94" s="128" t="str">
        <f t="shared" si="80"/>
        <v/>
      </c>
      <c r="DJ94" s="129" t="str">
        <f t="shared" si="81"/>
        <v/>
      </c>
      <c r="DK94" s="130" t="str">
        <f t="shared" si="82"/>
        <v/>
      </c>
      <c r="DL94" s="130" t="str">
        <f t="shared" si="83"/>
        <v/>
      </c>
      <c r="DM94" s="132" t="str">
        <f t="shared" si="84"/>
        <v/>
      </c>
      <c r="DN94" s="133" t="str">
        <f t="shared" si="85"/>
        <v/>
      </c>
      <c r="DO94" s="134" t="str">
        <f t="shared" si="86"/>
        <v/>
      </c>
      <c r="DP94" s="135" t="str">
        <f t="shared" si="87"/>
        <v/>
      </c>
      <c r="DQ94" s="136" t="str">
        <f t="shared" si="88"/>
        <v/>
      </c>
      <c r="DR94" s="76"/>
      <c r="DS94" s="127"/>
      <c r="DT94" s="127"/>
      <c r="DU94" s="128" t="str">
        <f t="shared" si="89"/>
        <v/>
      </c>
      <c r="DV94" s="129" t="str">
        <f t="shared" si="90"/>
        <v/>
      </c>
      <c r="DW94" s="130" t="str">
        <f t="shared" si="91"/>
        <v/>
      </c>
      <c r="DX94" s="130" t="str">
        <f t="shared" si="92"/>
        <v/>
      </c>
      <c r="DY94" s="132" t="str">
        <f t="shared" si="93"/>
        <v/>
      </c>
      <c r="DZ94" s="133" t="str">
        <f t="shared" si="94"/>
        <v/>
      </c>
      <c r="EA94" s="134" t="str">
        <f t="shared" si="95"/>
        <v/>
      </c>
      <c r="EB94" s="135" t="str">
        <f t="shared" si="96"/>
        <v/>
      </c>
      <c r="EC94" s="136" t="str">
        <f t="shared" si="97"/>
        <v/>
      </c>
      <c r="ED94" s="76"/>
      <c r="EE94" s="127"/>
      <c r="EF94" s="127"/>
      <c r="EG94" s="128" t="str">
        <f t="shared" si="98"/>
        <v/>
      </c>
      <c r="EH94" s="129" t="str">
        <f t="shared" si="99"/>
        <v/>
      </c>
      <c r="EI94" s="130" t="str">
        <f t="shared" si="100"/>
        <v/>
      </c>
      <c r="EJ94" s="130" t="str">
        <f t="shared" si="101"/>
        <v/>
      </c>
      <c r="EK94" s="132" t="str">
        <f t="shared" si="102"/>
        <v/>
      </c>
      <c r="EL94" s="133" t="str">
        <f t="shared" si="103"/>
        <v/>
      </c>
      <c r="EM94" s="134" t="str">
        <f t="shared" si="104"/>
        <v/>
      </c>
      <c r="EN94" s="135" t="str">
        <f t="shared" si="105"/>
        <v/>
      </c>
      <c r="EO94" s="136" t="str">
        <f t="shared" si="106"/>
        <v/>
      </c>
      <c r="EP94" s="76"/>
      <c r="EQ94" s="127"/>
      <c r="ER94" s="127"/>
      <c r="ES94" s="128" t="str">
        <f t="shared" si="107"/>
        <v/>
      </c>
      <c r="ET94" s="129" t="str">
        <f t="shared" si="108"/>
        <v/>
      </c>
      <c r="EU94" s="130" t="str">
        <f t="shared" si="109"/>
        <v/>
      </c>
      <c r="EV94" s="130" t="str">
        <f t="shared" si="110"/>
        <v/>
      </c>
      <c r="EW94" s="132" t="str">
        <f t="shared" si="111"/>
        <v/>
      </c>
      <c r="EX94" s="133" t="str">
        <f t="shared" si="112"/>
        <v/>
      </c>
      <c r="EY94" s="134" t="str">
        <f t="shared" si="113"/>
        <v/>
      </c>
      <c r="EZ94" s="135" t="str">
        <f t="shared" si="114"/>
        <v/>
      </c>
      <c r="FA94" s="136" t="str">
        <f t="shared" si="115"/>
        <v/>
      </c>
      <c r="FB94" s="76"/>
      <c r="FC94" s="127"/>
      <c r="FD94" s="127"/>
      <c r="FE94" s="128" t="str">
        <f t="shared" si="116"/>
        <v/>
      </c>
      <c r="FF94" s="129" t="str">
        <f t="shared" si="117"/>
        <v/>
      </c>
      <c r="FG94" s="130" t="str">
        <f t="shared" si="118"/>
        <v/>
      </c>
      <c r="FH94" s="130" t="str">
        <f t="shared" si="119"/>
        <v/>
      </c>
      <c r="FI94" s="132" t="str">
        <f t="shared" si="120"/>
        <v/>
      </c>
      <c r="FJ94" s="133" t="str">
        <f t="shared" si="121"/>
        <v/>
      </c>
      <c r="FK94" s="134" t="str">
        <f t="shared" si="122"/>
        <v/>
      </c>
      <c r="FL94" s="135" t="str">
        <f t="shared" si="123"/>
        <v/>
      </c>
      <c r="FM94" s="136" t="str">
        <f t="shared" si="124"/>
        <v/>
      </c>
      <c r="FN94" s="76"/>
      <c r="FO94" s="127"/>
      <c r="FP94" s="127"/>
      <c r="FQ94" s="128" t="str">
        <f>IF(FU94="","",#REF!)</f>
        <v/>
      </c>
      <c r="FR94" s="129" t="str">
        <f t="shared" si="125"/>
        <v/>
      </c>
      <c r="FS94" s="130" t="str">
        <f t="shared" si="126"/>
        <v/>
      </c>
      <c r="FT94" s="130" t="str">
        <f t="shared" si="127"/>
        <v/>
      </c>
      <c r="FU94" s="132" t="str">
        <f t="shared" si="128"/>
        <v/>
      </c>
      <c r="FV94" s="133" t="str">
        <f t="shared" si="129"/>
        <v/>
      </c>
      <c r="FW94" s="134" t="str">
        <f t="shared" si="130"/>
        <v/>
      </c>
      <c r="FX94" s="135" t="str">
        <f t="shared" si="131"/>
        <v/>
      </c>
      <c r="FY94" s="136" t="str">
        <f t="shared" si="132"/>
        <v/>
      </c>
      <c r="FZ94" s="76"/>
      <c r="GA94" s="127"/>
      <c r="GB94" s="127"/>
      <c r="GC94" s="128" t="str">
        <f t="shared" si="133"/>
        <v/>
      </c>
      <c r="GD94" s="129" t="str">
        <f t="shared" si="134"/>
        <v/>
      </c>
      <c r="GE94" s="130" t="str">
        <f t="shared" si="135"/>
        <v/>
      </c>
      <c r="GF94" s="130" t="str">
        <f t="shared" si="136"/>
        <v/>
      </c>
      <c r="GG94" s="132" t="str">
        <f t="shared" si="137"/>
        <v/>
      </c>
      <c r="GH94" s="133" t="str">
        <f t="shared" si="138"/>
        <v/>
      </c>
      <c r="GI94" s="134" t="str">
        <f t="shared" si="139"/>
        <v/>
      </c>
      <c r="GJ94" s="135" t="str">
        <f t="shared" si="140"/>
        <v/>
      </c>
      <c r="GK94" s="136" t="str">
        <f t="shared" si="141"/>
        <v/>
      </c>
      <c r="GL94" s="76"/>
      <c r="GM94" s="127"/>
      <c r="GN94" s="127"/>
      <c r="GO94" s="128" t="str">
        <f t="shared" si="142"/>
        <v/>
      </c>
      <c r="GP94" s="129" t="str">
        <f t="shared" si="143"/>
        <v/>
      </c>
      <c r="GQ94" s="130" t="str">
        <f t="shared" si="144"/>
        <v/>
      </c>
      <c r="GR94" s="130" t="str">
        <f t="shared" si="145"/>
        <v/>
      </c>
      <c r="GS94" s="132" t="str">
        <f t="shared" si="146"/>
        <v/>
      </c>
      <c r="GT94" s="133" t="str">
        <f t="shared" si="147"/>
        <v/>
      </c>
      <c r="GU94" s="134" t="str">
        <f t="shared" si="148"/>
        <v/>
      </c>
      <c r="GV94" s="135" t="str">
        <f t="shared" si="149"/>
        <v/>
      </c>
      <c r="GW94" s="136" t="str">
        <f t="shared" si="150"/>
        <v/>
      </c>
      <c r="GX94" s="76"/>
      <c r="GY94" s="127"/>
      <c r="GZ94" s="127"/>
      <c r="HA94" s="128" t="str">
        <f t="shared" si="151"/>
        <v/>
      </c>
      <c r="HB94" s="129" t="str">
        <f t="shared" si="152"/>
        <v/>
      </c>
      <c r="HC94" s="130" t="str">
        <f t="shared" si="153"/>
        <v/>
      </c>
      <c r="HD94" s="130" t="str">
        <f t="shared" si="154"/>
        <v/>
      </c>
      <c r="HE94" s="132" t="str">
        <f t="shared" si="155"/>
        <v/>
      </c>
      <c r="HF94" s="133" t="str">
        <f t="shared" si="156"/>
        <v/>
      </c>
      <c r="HG94" s="134" t="str">
        <f t="shared" si="157"/>
        <v/>
      </c>
      <c r="HH94" s="135" t="str">
        <f t="shared" si="158"/>
        <v/>
      </c>
      <c r="HI94" s="136" t="str">
        <f t="shared" si="159"/>
        <v/>
      </c>
      <c r="HJ94" s="76"/>
      <c r="HK94" s="127"/>
      <c r="HL94" s="127"/>
      <c r="HM94" s="128" t="str">
        <f t="shared" si="160"/>
        <v/>
      </c>
      <c r="HN94" s="129" t="str">
        <f t="shared" si="161"/>
        <v/>
      </c>
      <c r="HO94" s="130" t="str">
        <f t="shared" si="162"/>
        <v/>
      </c>
      <c r="HP94" s="130" t="str">
        <f t="shared" si="163"/>
        <v/>
      </c>
      <c r="HQ94" s="132" t="str">
        <f t="shared" si="164"/>
        <v/>
      </c>
      <c r="HR94" s="133" t="str">
        <f t="shared" si="165"/>
        <v/>
      </c>
      <c r="HS94" s="134" t="str">
        <f t="shared" si="166"/>
        <v/>
      </c>
      <c r="HT94" s="135" t="str">
        <f t="shared" si="167"/>
        <v/>
      </c>
      <c r="HU94" s="136" t="str">
        <f t="shared" si="168"/>
        <v/>
      </c>
      <c r="HV94" s="76"/>
      <c r="HW94" s="127"/>
      <c r="HX94" s="127"/>
      <c r="HY94" s="128" t="str">
        <f t="shared" si="169"/>
        <v/>
      </c>
      <c r="HZ94" s="129" t="str">
        <f t="shared" si="170"/>
        <v/>
      </c>
      <c r="IA94" s="130" t="str">
        <f t="shared" si="171"/>
        <v/>
      </c>
      <c r="IB94" s="130" t="str">
        <f t="shared" si="172"/>
        <v/>
      </c>
      <c r="IC94" s="132" t="str">
        <f t="shared" si="173"/>
        <v/>
      </c>
      <c r="ID94" s="133" t="str">
        <f t="shared" si="174"/>
        <v/>
      </c>
      <c r="IE94" s="134" t="str">
        <f t="shared" si="175"/>
        <v/>
      </c>
      <c r="IF94" s="135" t="str">
        <f t="shared" si="176"/>
        <v/>
      </c>
      <c r="IG94" s="136" t="str">
        <f t="shared" si="177"/>
        <v/>
      </c>
      <c r="IH94" s="76"/>
      <c r="II94" s="127"/>
      <c r="IJ94" s="127"/>
      <c r="IK94" s="128" t="str">
        <f t="shared" si="178"/>
        <v/>
      </c>
      <c r="IL94" s="129" t="str">
        <f t="shared" si="179"/>
        <v/>
      </c>
      <c r="IM94" s="130" t="str">
        <f t="shared" si="180"/>
        <v/>
      </c>
      <c r="IN94" s="130" t="str">
        <f t="shared" si="181"/>
        <v/>
      </c>
      <c r="IO94" s="132" t="str">
        <f t="shared" si="182"/>
        <v/>
      </c>
      <c r="IP94" s="133" t="str">
        <f t="shared" si="183"/>
        <v/>
      </c>
      <c r="IQ94" s="134" t="str">
        <f t="shared" si="184"/>
        <v/>
      </c>
      <c r="IR94" s="135" t="str">
        <f t="shared" si="185"/>
        <v/>
      </c>
      <c r="IS94" s="136" t="str">
        <f t="shared" si="186"/>
        <v/>
      </c>
      <c r="IT94" s="76"/>
      <c r="IU94" s="127"/>
      <c r="IV94" s="127"/>
      <c r="IW94" s="128" t="str">
        <f t="shared" si="187"/>
        <v/>
      </c>
      <c r="IX94" s="129" t="str">
        <f t="shared" si="188"/>
        <v/>
      </c>
      <c r="IY94" s="130" t="str">
        <f t="shared" si="189"/>
        <v/>
      </c>
      <c r="IZ94" s="130" t="str">
        <f t="shared" si="190"/>
        <v/>
      </c>
      <c r="JA94" s="132" t="str">
        <f t="shared" si="191"/>
        <v/>
      </c>
      <c r="JB94" s="133" t="str">
        <f t="shared" si="192"/>
        <v/>
      </c>
      <c r="JC94" s="134" t="str">
        <f t="shared" si="193"/>
        <v/>
      </c>
      <c r="JD94" s="135" t="str">
        <f t="shared" si="194"/>
        <v/>
      </c>
      <c r="JE94" s="136" t="str">
        <f t="shared" si="195"/>
        <v/>
      </c>
      <c r="JF94" s="76"/>
      <c r="JG94" s="127"/>
      <c r="JH94" s="127"/>
      <c r="JI94" s="128" t="str">
        <f t="shared" si="196"/>
        <v/>
      </c>
      <c r="JJ94" s="129" t="str">
        <f t="shared" si="197"/>
        <v/>
      </c>
      <c r="JK94" s="130" t="str">
        <f t="shared" si="198"/>
        <v/>
      </c>
      <c r="JL94" s="130" t="str">
        <f t="shared" si="199"/>
        <v/>
      </c>
      <c r="JM94" s="132" t="str">
        <f t="shared" si="200"/>
        <v/>
      </c>
      <c r="JN94" s="133" t="str">
        <f t="shared" si="201"/>
        <v/>
      </c>
      <c r="JO94" s="134" t="str">
        <f t="shared" si="202"/>
        <v/>
      </c>
      <c r="JP94" s="135" t="str">
        <f t="shared" si="203"/>
        <v/>
      </c>
      <c r="JQ94" s="136" t="str">
        <f t="shared" si="204"/>
        <v/>
      </c>
      <c r="JR94" s="76"/>
      <c r="JS94" s="127"/>
      <c r="JT94" s="127"/>
      <c r="JU94" s="128" t="str">
        <f t="shared" si="205"/>
        <v/>
      </c>
      <c r="JV94" s="129" t="str">
        <f t="shared" si="206"/>
        <v/>
      </c>
      <c r="JW94" s="130" t="str">
        <f t="shared" si="207"/>
        <v/>
      </c>
      <c r="JX94" s="130" t="str">
        <f t="shared" si="208"/>
        <v/>
      </c>
      <c r="JY94" s="132" t="str">
        <f t="shared" si="209"/>
        <v/>
      </c>
      <c r="JZ94" s="133" t="str">
        <f t="shared" si="210"/>
        <v/>
      </c>
      <c r="KA94" s="134" t="str">
        <f t="shared" si="211"/>
        <v/>
      </c>
      <c r="KB94" s="135" t="str">
        <f t="shared" si="212"/>
        <v/>
      </c>
      <c r="KC94" s="136" t="str">
        <f t="shared" si="213"/>
        <v/>
      </c>
      <c r="KD94" s="76"/>
      <c r="KE94" s="127"/>
      <c r="KF94" s="127"/>
    </row>
    <row r="95" spans="1:292" ht="13.5" customHeight="1">
      <c r="A95" s="84"/>
      <c r="B95" s="127"/>
      <c r="C95" s="127"/>
      <c r="E95" s="128" t="str">
        <f t="shared" si="0"/>
        <v/>
      </c>
      <c r="F95" s="129" t="str">
        <f t="shared" si="1"/>
        <v/>
      </c>
      <c r="G95" s="130" t="str">
        <f t="shared" si="2"/>
        <v/>
      </c>
      <c r="H95" s="130" t="str">
        <f t="shared" si="3"/>
        <v/>
      </c>
      <c r="I95" s="132" t="str">
        <f t="shared" si="4"/>
        <v/>
      </c>
      <c r="J95" s="133" t="str">
        <f t="shared" si="5"/>
        <v/>
      </c>
      <c r="K95" s="134" t="str">
        <f t="shared" si="6"/>
        <v/>
      </c>
      <c r="L95" s="135" t="str">
        <f t="shared" si="7"/>
        <v/>
      </c>
      <c r="M95" s="136" t="str">
        <f t="shared" si="8"/>
        <v/>
      </c>
      <c r="O95" s="127"/>
      <c r="P95" s="221"/>
      <c r="Q95" s="128" t="str">
        <f t="shared" si="9"/>
        <v/>
      </c>
      <c r="R95" s="129" t="str">
        <f t="shared" si="10"/>
        <v/>
      </c>
      <c r="S95" s="130" t="str">
        <f t="shared" si="11"/>
        <v/>
      </c>
      <c r="T95" s="130" t="str">
        <f t="shared" si="12"/>
        <v/>
      </c>
      <c r="U95" s="132" t="str">
        <f t="shared" si="13"/>
        <v/>
      </c>
      <c r="V95" s="133" t="str">
        <f t="shared" si="14"/>
        <v/>
      </c>
      <c r="W95" s="134" t="str">
        <f t="shared" si="15"/>
        <v/>
      </c>
      <c r="X95" s="135" t="s">
        <v>287</v>
      </c>
      <c r="Y95" s="136" t="str">
        <f t="shared" si="16"/>
        <v/>
      </c>
      <c r="AA95" s="127"/>
      <c r="AB95" s="127"/>
      <c r="AC95" s="128" t="str">
        <f t="shared" si="17"/>
        <v/>
      </c>
      <c r="AD95" s="129" t="str">
        <f t="shared" si="18"/>
        <v/>
      </c>
      <c r="AE95" s="130" t="str">
        <f t="shared" si="19"/>
        <v/>
      </c>
      <c r="AF95" s="130" t="str">
        <f t="shared" si="20"/>
        <v/>
      </c>
      <c r="AG95" s="132" t="str">
        <f t="shared" si="21"/>
        <v/>
      </c>
      <c r="AH95" s="133" t="str">
        <f t="shared" si="22"/>
        <v/>
      </c>
      <c r="AI95" s="134" t="str">
        <f t="shared" si="23"/>
        <v/>
      </c>
      <c r="AJ95" s="135" t="str">
        <f t="shared" si="24"/>
        <v/>
      </c>
      <c r="AK95" s="136" t="str">
        <f t="shared" si="25"/>
        <v/>
      </c>
      <c r="AM95" s="127"/>
      <c r="AN95" s="127"/>
      <c r="AO95" s="128" t="str">
        <f t="shared" si="26"/>
        <v/>
      </c>
      <c r="AP95" s="129" t="str">
        <f t="shared" si="27"/>
        <v/>
      </c>
      <c r="AQ95" s="130" t="str">
        <f t="shared" si="28"/>
        <v/>
      </c>
      <c r="AR95" s="130" t="str">
        <f t="shared" si="29"/>
        <v/>
      </c>
      <c r="AS95" s="132" t="str">
        <f t="shared" si="30"/>
        <v/>
      </c>
      <c r="AT95" s="133" t="str">
        <f t="shared" si="31"/>
        <v/>
      </c>
      <c r="AU95" s="134" t="str">
        <f t="shared" si="32"/>
        <v/>
      </c>
      <c r="AV95" s="135" t="str">
        <f t="shared" si="33"/>
        <v/>
      </c>
      <c r="AW95" s="136" t="str">
        <f t="shared" si="34"/>
        <v/>
      </c>
      <c r="AX95" s="76"/>
      <c r="AY95" s="127"/>
      <c r="AZ95" s="127"/>
      <c r="BA95" s="128" t="str">
        <f t="shared" si="35"/>
        <v/>
      </c>
      <c r="BB95" s="129" t="str">
        <f t="shared" si="36"/>
        <v/>
      </c>
      <c r="BC95" s="130" t="str">
        <f t="shared" si="37"/>
        <v/>
      </c>
      <c r="BD95" s="130" t="str">
        <f t="shared" si="38"/>
        <v/>
      </c>
      <c r="BE95" s="132" t="str">
        <f t="shared" si="39"/>
        <v/>
      </c>
      <c r="BF95" s="133" t="str">
        <f t="shared" si="40"/>
        <v/>
      </c>
      <c r="BG95" s="134" t="str">
        <f t="shared" si="41"/>
        <v/>
      </c>
      <c r="BH95" s="135" t="str">
        <f t="shared" si="42"/>
        <v/>
      </c>
      <c r="BI95" s="136" t="str">
        <f t="shared" si="43"/>
        <v/>
      </c>
      <c r="BJ95" s="76"/>
      <c r="BK95" s="127"/>
      <c r="BL95" s="127"/>
      <c r="BM95" s="128" t="str">
        <f t="shared" si="44"/>
        <v/>
      </c>
      <c r="BN95" s="129" t="str">
        <f t="shared" si="45"/>
        <v/>
      </c>
      <c r="BO95" s="130" t="str">
        <f t="shared" si="46"/>
        <v/>
      </c>
      <c r="BP95" s="130" t="str">
        <f t="shared" si="47"/>
        <v/>
      </c>
      <c r="BQ95" s="132" t="str">
        <f t="shared" si="48"/>
        <v/>
      </c>
      <c r="BR95" s="133" t="str">
        <f t="shared" si="49"/>
        <v/>
      </c>
      <c r="BS95" s="134" t="str">
        <f t="shared" si="50"/>
        <v/>
      </c>
      <c r="BT95" s="135" t="str">
        <f t="shared" si="51"/>
        <v/>
      </c>
      <c r="BU95" s="136" t="str">
        <f t="shared" si="52"/>
        <v/>
      </c>
      <c r="BV95" s="76"/>
      <c r="BW95" s="127"/>
      <c r="BX95" s="127"/>
      <c r="BY95" s="128" t="str">
        <f t="shared" si="53"/>
        <v/>
      </c>
      <c r="BZ95" s="129" t="str">
        <f t="shared" si="54"/>
        <v/>
      </c>
      <c r="CA95" s="130" t="str">
        <f t="shared" si="55"/>
        <v/>
      </c>
      <c r="CB95" s="130" t="str">
        <f t="shared" si="56"/>
        <v/>
      </c>
      <c r="CC95" s="132" t="str">
        <f t="shared" si="57"/>
        <v/>
      </c>
      <c r="CD95" s="133" t="str">
        <f t="shared" si="58"/>
        <v/>
      </c>
      <c r="CE95" s="134" t="str">
        <f t="shared" si="59"/>
        <v/>
      </c>
      <c r="CF95" s="135" t="str">
        <f t="shared" si="60"/>
        <v/>
      </c>
      <c r="CG95" s="136" t="str">
        <f t="shared" si="61"/>
        <v/>
      </c>
      <c r="CH95" s="76"/>
      <c r="CI95" s="127"/>
      <c r="CJ95" s="127"/>
      <c r="CK95" s="128" t="str">
        <f t="shared" si="62"/>
        <v/>
      </c>
      <c r="CL95" s="129" t="str">
        <f t="shared" si="63"/>
        <v/>
      </c>
      <c r="CM95" s="130" t="str">
        <f t="shared" si="64"/>
        <v/>
      </c>
      <c r="CN95" s="130" t="str">
        <f t="shared" si="65"/>
        <v/>
      </c>
      <c r="CO95" s="132" t="str">
        <f t="shared" si="66"/>
        <v/>
      </c>
      <c r="CP95" s="133" t="str">
        <f t="shared" si="67"/>
        <v/>
      </c>
      <c r="CQ95" s="134" t="str">
        <f t="shared" si="68"/>
        <v/>
      </c>
      <c r="CR95" s="135" t="str">
        <f t="shared" si="69"/>
        <v/>
      </c>
      <c r="CS95" s="136" t="str">
        <f t="shared" si="70"/>
        <v/>
      </c>
      <c r="CT95" s="76"/>
      <c r="CU95" s="127"/>
      <c r="CV95" s="127"/>
      <c r="CW95" s="128" t="str">
        <f t="shared" si="71"/>
        <v/>
      </c>
      <c r="CX95" s="129" t="str">
        <f t="shared" si="72"/>
        <v/>
      </c>
      <c r="CY95" s="130" t="str">
        <f t="shared" si="73"/>
        <v/>
      </c>
      <c r="CZ95" s="130" t="str">
        <f t="shared" si="74"/>
        <v/>
      </c>
      <c r="DA95" s="132" t="str">
        <f t="shared" si="75"/>
        <v/>
      </c>
      <c r="DB95" s="133" t="str">
        <f t="shared" si="76"/>
        <v/>
      </c>
      <c r="DC95" s="134" t="str">
        <f t="shared" si="77"/>
        <v/>
      </c>
      <c r="DD95" s="135" t="str">
        <f t="shared" si="78"/>
        <v/>
      </c>
      <c r="DE95" s="136" t="str">
        <f t="shared" si="79"/>
        <v/>
      </c>
      <c r="DF95" s="76"/>
      <c r="DG95" s="127"/>
      <c r="DH95" s="127"/>
      <c r="DI95" s="128" t="str">
        <f t="shared" si="80"/>
        <v/>
      </c>
      <c r="DJ95" s="129" t="str">
        <f t="shared" si="81"/>
        <v/>
      </c>
      <c r="DK95" s="130" t="str">
        <f t="shared" si="82"/>
        <v/>
      </c>
      <c r="DL95" s="130" t="str">
        <f t="shared" si="83"/>
        <v/>
      </c>
      <c r="DM95" s="132" t="str">
        <f t="shared" si="84"/>
        <v/>
      </c>
      <c r="DN95" s="133" t="str">
        <f t="shared" si="85"/>
        <v/>
      </c>
      <c r="DO95" s="134" t="str">
        <f t="shared" si="86"/>
        <v/>
      </c>
      <c r="DP95" s="135" t="str">
        <f t="shared" si="87"/>
        <v/>
      </c>
      <c r="DQ95" s="136" t="str">
        <f t="shared" si="88"/>
        <v/>
      </c>
      <c r="DR95" s="76"/>
      <c r="DS95" s="127"/>
      <c r="DT95" s="127"/>
      <c r="DU95" s="128" t="str">
        <f t="shared" si="89"/>
        <v/>
      </c>
      <c r="DV95" s="129" t="str">
        <f t="shared" si="90"/>
        <v/>
      </c>
      <c r="DW95" s="130" t="str">
        <f t="shared" si="91"/>
        <v/>
      </c>
      <c r="DX95" s="130" t="str">
        <f t="shared" si="92"/>
        <v/>
      </c>
      <c r="DY95" s="132" t="str">
        <f t="shared" si="93"/>
        <v/>
      </c>
      <c r="DZ95" s="133" t="str">
        <f t="shared" si="94"/>
        <v/>
      </c>
      <c r="EA95" s="134" t="str">
        <f t="shared" si="95"/>
        <v/>
      </c>
      <c r="EB95" s="135" t="str">
        <f t="shared" si="96"/>
        <v/>
      </c>
      <c r="EC95" s="136" t="str">
        <f t="shared" si="97"/>
        <v/>
      </c>
      <c r="ED95" s="76"/>
      <c r="EE95" s="127"/>
      <c r="EF95" s="127"/>
      <c r="EG95" s="128" t="str">
        <f t="shared" si="98"/>
        <v/>
      </c>
      <c r="EH95" s="129" t="str">
        <f t="shared" si="99"/>
        <v/>
      </c>
      <c r="EI95" s="130" t="str">
        <f t="shared" si="100"/>
        <v/>
      </c>
      <c r="EJ95" s="130" t="str">
        <f t="shared" si="101"/>
        <v/>
      </c>
      <c r="EK95" s="132" t="str">
        <f t="shared" si="102"/>
        <v/>
      </c>
      <c r="EL95" s="133" t="str">
        <f t="shared" si="103"/>
        <v/>
      </c>
      <c r="EM95" s="134" t="str">
        <f t="shared" si="104"/>
        <v/>
      </c>
      <c r="EN95" s="135" t="str">
        <f t="shared" si="105"/>
        <v/>
      </c>
      <c r="EO95" s="136" t="str">
        <f t="shared" si="106"/>
        <v/>
      </c>
      <c r="EP95" s="76"/>
      <c r="EQ95" s="127"/>
      <c r="ER95" s="127"/>
      <c r="ES95" s="128" t="str">
        <f t="shared" si="107"/>
        <v/>
      </c>
      <c r="ET95" s="129" t="str">
        <f t="shared" si="108"/>
        <v/>
      </c>
      <c r="EU95" s="130" t="str">
        <f t="shared" si="109"/>
        <v/>
      </c>
      <c r="EV95" s="130" t="str">
        <f t="shared" si="110"/>
        <v/>
      </c>
      <c r="EW95" s="132" t="str">
        <f t="shared" si="111"/>
        <v/>
      </c>
      <c r="EX95" s="133" t="str">
        <f t="shared" si="112"/>
        <v/>
      </c>
      <c r="EY95" s="134" t="str">
        <f t="shared" si="113"/>
        <v/>
      </c>
      <c r="EZ95" s="135" t="str">
        <f t="shared" si="114"/>
        <v/>
      </c>
      <c r="FA95" s="136" t="str">
        <f t="shared" si="115"/>
        <v/>
      </c>
      <c r="FB95" s="76"/>
      <c r="FC95" s="127"/>
      <c r="FD95" s="127"/>
      <c r="FE95" s="128" t="str">
        <f t="shared" si="116"/>
        <v/>
      </c>
      <c r="FF95" s="129" t="str">
        <f t="shared" si="117"/>
        <v/>
      </c>
      <c r="FG95" s="130" t="str">
        <f t="shared" si="118"/>
        <v/>
      </c>
      <c r="FH95" s="130" t="str">
        <f t="shared" si="119"/>
        <v/>
      </c>
      <c r="FI95" s="132" t="str">
        <f t="shared" si="120"/>
        <v/>
      </c>
      <c r="FJ95" s="133" t="str">
        <f t="shared" si="121"/>
        <v/>
      </c>
      <c r="FK95" s="134" t="str">
        <f t="shared" si="122"/>
        <v/>
      </c>
      <c r="FL95" s="135" t="str">
        <f t="shared" si="123"/>
        <v/>
      </c>
      <c r="FM95" s="136" t="str">
        <f t="shared" si="124"/>
        <v/>
      </c>
      <c r="FN95" s="76"/>
      <c r="FO95" s="127"/>
      <c r="FP95" s="127"/>
      <c r="FQ95" s="128" t="str">
        <f>IF(FU95="","",#REF!)</f>
        <v/>
      </c>
      <c r="FR95" s="129" t="str">
        <f t="shared" si="125"/>
        <v/>
      </c>
      <c r="FS95" s="130" t="str">
        <f t="shared" si="126"/>
        <v/>
      </c>
      <c r="FT95" s="130" t="str">
        <f t="shared" si="127"/>
        <v/>
      </c>
      <c r="FU95" s="132" t="str">
        <f t="shared" si="128"/>
        <v/>
      </c>
      <c r="FV95" s="133" t="str">
        <f t="shared" si="129"/>
        <v/>
      </c>
      <c r="FW95" s="134" t="str">
        <f t="shared" si="130"/>
        <v/>
      </c>
      <c r="FX95" s="135" t="str">
        <f t="shared" si="131"/>
        <v/>
      </c>
      <c r="FY95" s="136" t="str">
        <f t="shared" si="132"/>
        <v/>
      </c>
      <c r="FZ95" s="76"/>
      <c r="GA95" s="127"/>
      <c r="GB95" s="127"/>
      <c r="GC95" s="128" t="str">
        <f t="shared" si="133"/>
        <v/>
      </c>
      <c r="GD95" s="129" t="str">
        <f t="shared" si="134"/>
        <v/>
      </c>
      <c r="GE95" s="130" t="str">
        <f t="shared" si="135"/>
        <v/>
      </c>
      <c r="GF95" s="130" t="str">
        <f t="shared" si="136"/>
        <v/>
      </c>
      <c r="GG95" s="132" t="str">
        <f t="shared" si="137"/>
        <v/>
      </c>
      <c r="GH95" s="133" t="str">
        <f t="shared" si="138"/>
        <v/>
      </c>
      <c r="GI95" s="134" t="str">
        <f t="shared" si="139"/>
        <v/>
      </c>
      <c r="GJ95" s="135" t="str">
        <f t="shared" si="140"/>
        <v/>
      </c>
      <c r="GK95" s="136" t="str">
        <f t="shared" si="141"/>
        <v/>
      </c>
      <c r="GL95" s="76"/>
      <c r="GM95" s="127"/>
      <c r="GN95" s="127"/>
      <c r="GO95" s="128" t="str">
        <f t="shared" si="142"/>
        <v/>
      </c>
      <c r="GP95" s="129" t="str">
        <f t="shared" si="143"/>
        <v/>
      </c>
      <c r="GQ95" s="130" t="str">
        <f t="shared" si="144"/>
        <v/>
      </c>
      <c r="GR95" s="130" t="str">
        <f t="shared" si="145"/>
        <v/>
      </c>
      <c r="GS95" s="132" t="str">
        <f t="shared" si="146"/>
        <v/>
      </c>
      <c r="GT95" s="133" t="str">
        <f t="shared" si="147"/>
        <v/>
      </c>
      <c r="GU95" s="134" t="str">
        <f t="shared" si="148"/>
        <v/>
      </c>
      <c r="GV95" s="135" t="str">
        <f t="shared" si="149"/>
        <v/>
      </c>
      <c r="GW95" s="136" t="str">
        <f t="shared" si="150"/>
        <v/>
      </c>
      <c r="GX95" s="76"/>
      <c r="GY95" s="127"/>
      <c r="GZ95" s="127"/>
      <c r="HA95" s="128" t="str">
        <f t="shared" si="151"/>
        <v/>
      </c>
      <c r="HB95" s="129" t="str">
        <f t="shared" si="152"/>
        <v/>
      </c>
      <c r="HC95" s="130" t="str">
        <f t="shared" si="153"/>
        <v/>
      </c>
      <c r="HD95" s="130" t="str">
        <f t="shared" si="154"/>
        <v/>
      </c>
      <c r="HE95" s="132" t="str">
        <f t="shared" si="155"/>
        <v/>
      </c>
      <c r="HF95" s="133" t="str">
        <f t="shared" si="156"/>
        <v/>
      </c>
      <c r="HG95" s="134" t="str">
        <f t="shared" si="157"/>
        <v/>
      </c>
      <c r="HH95" s="135" t="str">
        <f t="shared" si="158"/>
        <v/>
      </c>
      <c r="HI95" s="136" t="str">
        <f t="shared" si="159"/>
        <v/>
      </c>
      <c r="HJ95" s="76"/>
      <c r="HK95" s="127"/>
      <c r="HL95" s="127"/>
      <c r="HM95" s="128" t="str">
        <f t="shared" si="160"/>
        <v/>
      </c>
      <c r="HN95" s="129" t="str">
        <f t="shared" si="161"/>
        <v/>
      </c>
      <c r="HO95" s="130" t="str">
        <f t="shared" si="162"/>
        <v/>
      </c>
      <c r="HP95" s="130" t="str">
        <f t="shared" si="163"/>
        <v/>
      </c>
      <c r="HQ95" s="132" t="str">
        <f t="shared" si="164"/>
        <v/>
      </c>
      <c r="HR95" s="133" t="str">
        <f t="shared" si="165"/>
        <v/>
      </c>
      <c r="HS95" s="134" t="str">
        <f t="shared" si="166"/>
        <v/>
      </c>
      <c r="HT95" s="135" t="str">
        <f t="shared" si="167"/>
        <v/>
      </c>
      <c r="HU95" s="136" t="str">
        <f t="shared" si="168"/>
        <v/>
      </c>
      <c r="HV95" s="76"/>
      <c r="HW95" s="127"/>
      <c r="HX95" s="127"/>
      <c r="HY95" s="128" t="str">
        <f t="shared" si="169"/>
        <v/>
      </c>
      <c r="HZ95" s="129" t="str">
        <f t="shared" si="170"/>
        <v/>
      </c>
      <c r="IA95" s="130" t="str">
        <f t="shared" si="171"/>
        <v/>
      </c>
      <c r="IB95" s="130" t="str">
        <f t="shared" si="172"/>
        <v/>
      </c>
      <c r="IC95" s="132" t="str">
        <f t="shared" si="173"/>
        <v/>
      </c>
      <c r="ID95" s="133" t="str">
        <f t="shared" si="174"/>
        <v/>
      </c>
      <c r="IE95" s="134" t="str">
        <f t="shared" si="175"/>
        <v/>
      </c>
      <c r="IF95" s="135" t="str">
        <f t="shared" si="176"/>
        <v/>
      </c>
      <c r="IG95" s="136" t="str">
        <f t="shared" si="177"/>
        <v/>
      </c>
      <c r="IH95" s="76"/>
      <c r="II95" s="127"/>
      <c r="IJ95" s="127"/>
      <c r="IK95" s="128" t="str">
        <f t="shared" si="178"/>
        <v/>
      </c>
      <c r="IL95" s="129" t="str">
        <f t="shared" si="179"/>
        <v/>
      </c>
      <c r="IM95" s="130" t="str">
        <f t="shared" si="180"/>
        <v/>
      </c>
      <c r="IN95" s="130" t="str">
        <f t="shared" si="181"/>
        <v/>
      </c>
      <c r="IO95" s="132" t="str">
        <f t="shared" si="182"/>
        <v/>
      </c>
      <c r="IP95" s="133" t="str">
        <f t="shared" si="183"/>
        <v/>
      </c>
      <c r="IQ95" s="134" t="str">
        <f t="shared" si="184"/>
        <v/>
      </c>
      <c r="IR95" s="135" t="str">
        <f t="shared" si="185"/>
        <v/>
      </c>
      <c r="IS95" s="136" t="str">
        <f t="shared" si="186"/>
        <v/>
      </c>
      <c r="IT95" s="76"/>
      <c r="IU95" s="127"/>
      <c r="IV95" s="127"/>
      <c r="IW95" s="128" t="str">
        <f t="shared" si="187"/>
        <v/>
      </c>
      <c r="IX95" s="129" t="str">
        <f t="shared" si="188"/>
        <v/>
      </c>
      <c r="IY95" s="130" t="str">
        <f t="shared" si="189"/>
        <v/>
      </c>
      <c r="IZ95" s="130" t="str">
        <f t="shared" si="190"/>
        <v/>
      </c>
      <c r="JA95" s="132" t="str">
        <f t="shared" si="191"/>
        <v/>
      </c>
      <c r="JB95" s="133" t="str">
        <f t="shared" si="192"/>
        <v/>
      </c>
      <c r="JC95" s="134" t="str">
        <f t="shared" si="193"/>
        <v/>
      </c>
      <c r="JD95" s="135" t="str">
        <f t="shared" si="194"/>
        <v/>
      </c>
      <c r="JE95" s="136" t="str">
        <f t="shared" si="195"/>
        <v/>
      </c>
      <c r="JF95" s="76"/>
      <c r="JG95" s="127"/>
      <c r="JH95" s="127"/>
      <c r="JI95" s="128" t="str">
        <f t="shared" si="196"/>
        <v/>
      </c>
      <c r="JJ95" s="129" t="str">
        <f t="shared" si="197"/>
        <v/>
      </c>
      <c r="JK95" s="130" t="str">
        <f t="shared" si="198"/>
        <v/>
      </c>
      <c r="JL95" s="130" t="str">
        <f t="shared" si="199"/>
        <v/>
      </c>
      <c r="JM95" s="132" t="str">
        <f t="shared" si="200"/>
        <v/>
      </c>
      <c r="JN95" s="133" t="str">
        <f t="shared" si="201"/>
        <v/>
      </c>
      <c r="JO95" s="134" t="str">
        <f t="shared" si="202"/>
        <v/>
      </c>
      <c r="JP95" s="135" t="str">
        <f t="shared" si="203"/>
        <v/>
      </c>
      <c r="JQ95" s="136" t="str">
        <f t="shared" si="204"/>
        <v/>
      </c>
      <c r="JR95" s="76"/>
      <c r="JS95" s="127"/>
      <c r="JT95" s="127"/>
      <c r="JU95" s="128" t="str">
        <f t="shared" si="205"/>
        <v/>
      </c>
      <c r="JV95" s="129" t="str">
        <f t="shared" si="206"/>
        <v/>
      </c>
      <c r="JW95" s="130" t="str">
        <f t="shared" si="207"/>
        <v/>
      </c>
      <c r="JX95" s="130" t="str">
        <f t="shared" si="208"/>
        <v/>
      </c>
      <c r="JY95" s="132" t="str">
        <f t="shared" si="209"/>
        <v/>
      </c>
      <c r="JZ95" s="133" t="str">
        <f t="shared" si="210"/>
        <v/>
      </c>
      <c r="KA95" s="134" t="str">
        <f t="shared" si="211"/>
        <v/>
      </c>
      <c r="KB95" s="135" t="str">
        <f t="shared" si="212"/>
        <v/>
      </c>
      <c r="KC95" s="136" t="str">
        <f t="shared" si="213"/>
        <v/>
      </c>
      <c r="KD95" s="76"/>
      <c r="KE95" s="127"/>
      <c r="KF95" s="127"/>
    </row>
    <row r="96" spans="1:292" ht="13.5" customHeight="1">
      <c r="A96" s="84"/>
      <c r="B96" s="127"/>
      <c r="C96" s="127"/>
      <c r="E96" s="128" t="str">
        <f t="shared" si="0"/>
        <v/>
      </c>
      <c r="F96" s="129" t="str">
        <f t="shared" si="1"/>
        <v/>
      </c>
      <c r="G96" s="130" t="str">
        <f t="shared" si="2"/>
        <v/>
      </c>
      <c r="H96" s="130" t="str">
        <f t="shared" si="3"/>
        <v/>
      </c>
      <c r="I96" s="132" t="str">
        <f t="shared" si="4"/>
        <v/>
      </c>
      <c r="J96" s="133" t="str">
        <f t="shared" si="5"/>
        <v/>
      </c>
      <c r="K96" s="134" t="str">
        <f t="shared" si="6"/>
        <v/>
      </c>
      <c r="L96" s="135" t="str">
        <f t="shared" si="7"/>
        <v/>
      </c>
      <c r="M96" s="136" t="str">
        <f t="shared" si="8"/>
        <v/>
      </c>
      <c r="O96" s="127"/>
      <c r="P96" s="221"/>
      <c r="Q96" s="128" t="str">
        <f t="shared" si="9"/>
        <v/>
      </c>
      <c r="R96" s="129" t="str">
        <f t="shared" si="10"/>
        <v/>
      </c>
      <c r="S96" s="130" t="str">
        <f t="shared" si="11"/>
        <v/>
      </c>
      <c r="T96" s="130" t="str">
        <f t="shared" si="12"/>
        <v/>
      </c>
      <c r="U96" s="132" t="str">
        <f t="shared" si="13"/>
        <v/>
      </c>
      <c r="V96" s="133" t="str">
        <f t="shared" si="14"/>
        <v/>
      </c>
      <c r="W96" s="134" t="str">
        <f t="shared" si="15"/>
        <v/>
      </c>
      <c r="X96" s="135" t="s">
        <v>287</v>
      </c>
      <c r="Y96" s="136" t="str">
        <f t="shared" si="16"/>
        <v/>
      </c>
      <c r="AA96" s="127"/>
      <c r="AB96" s="127"/>
      <c r="AC96" s="128" t="str">
        <f t="shared" si="17"/>
        <v/>
      </c>
      <c r="AD96" s="129" t="str">
        <f t="shared" si="18"/>
        <v/>
      </c>
      <c r="AE96" s="130" t="str">
        <f t="shared" si="19"/>
        <v/>
      </c>
      <c r="AF96" s="130" t="str">
        <f t="shared" si="20"/>
        <v/>
      </c>
      <c r="AG96" s="132" t="str">
        <f t="shared" si="21"/>
        <v/>
      </c>
      <c r="AH96" s="133" t="str">
        <f t="shared" si="22"/>
        <v/>
      </c>
      <c r="AI96" s="134" t="str">
        <f t="shared" si="23"/>
        <v/>
      </c>
      <c r="AJ96" s="135" t="str">
        <f t="shared" si="24"/>
        <v/>
      </c>
      <c r="AK96" s="136" t="str">
        <f t="shared" si="25"/>
        <v/>
      </c>
      <c r="AM96" s="127"/>
      <c r="AN96" s="127"/>
      <c r="AO96" s="128" t="str">
        <f t="shared" si="26"/>
        <v/>
      </c>
      <c r="AP96" s="129" t="str">
        <f t="shared" si="27"/>
        <v/>
      </c>
      <c r="AQ96" s="130" t="str">
        <f t="shared" si="28"/>
        <v/>
      </c>
      <c r="AR96" s="130" t="str">
        <f t="shared" si="29"/>
        <v/>
      </c>
      <c r="AS96" s="132" t="str">
        <f t="shared" si="30"/>
        <v/>
      </c>
      <c r="AT96" s="133" t="str">
        <f t="shared" si="31"/>
        <v/>
      </c>
      <c r="AU96" s="134" t="str">
        <f t="shared" si="32"/>
        <v/>
      </c>
      <c r="AV96" s="135" t="str">
        <f t="shared" si="33"/>
        <v/>
      </c>
      <c r="AW96" s="136" t="str">
        <f t="shared" si="34"/>
        <v/>
      </c>
      <c r="AX96" s="76"/>
      <c r="AY96" s="127"/>
      <c r="AZ96" s="127"/>
      <c r="BA96" s="128" t="str">
        <f t="shared" si="35"/>
        <v/>
      </c>
      <c r="BB96" s="129" t="str">
        <f t="shared" si="36"/>
        <v/>
      </c>
      <c r="BC96" s="130" t="str">
        <f t="shared" si="37"/>
        <v/>
      </c>
      <c r="BD96" s="130" t="str">
        <f t="shared" si="38"/>
        <v/>
      </c>
      <c r="BE96" s="132" t="str">
        <f t="shared" si="39"/>
        <v/>
      </c>
      <c r="BF96" s="133" t="str">
        <f t="shared" si="40"/>
        <v/>
      </c>
      <c r="BG96" s="134" t="str">
        <f t="shared" si="41"/>
        <v/>
      </c>
      <c r="BH96" s="135" t="str">
        <f t="shared" si="42"/>
        <v/>
      </c>
      <c r="BI96" s="136" t="str">
        <f t="shared" si="43"/>
        <v/>
      </c>
      <c r="BJ96" s="76"/>
      <c r="BK96" s="127"/>
      <c r="BL96" s="127"/>
      <c r="BM96" s="128" t="str">
        <f t="shared" si="44"/>
        <v/>
      </c>
      <c r="BN96" s="129" t="str">
        <f t="shared" si="45"/>
        <v/>
      </c>
      <c r="BO96" s="130" t="str">
        <f t="shared" si="46"/>
        <v/>
      </c>
      <c r="BP96" s="130" t="str">
        <f t="shared" si="47"/>
        <v/>
      </c>
      <c r="BQ96" s="132" t="str">
        <f t="shared" si="48"/>
        <v/>
      </c>
      <c r="BR96" s="133" t="str">
        <f t="shared" si="49"/>
        <v/>
      </c>
      <c r="BS96" s="134" t="str">
        <f t="shared" si="50"/>
        <v/>
      </c>
      <c r="BT96" s="135" t="str">
        <f t="shared" si="51"/>
        <v/>
      </c>
      <c r="BU96" s="136" t="str">
        <f t="shared" si="52"/>
        <v/>
      </c>
      <c r="BV96" s="76"/>
      <c r="BW96" s="127"/>
      <c r="BX96" s="127"/>
      <c r="BY96" s="128" t="str">
        <f t="shared" si="53"/>
        <v/>
      </c>
      <c r="BZ96" s="129" t="str">
        <f t="shared" si="54"/>
        <v/>
      </c>
      <c r="CA96" s="130" t="str">
        <f t="shared" si="55"/>
        <v/>
      </c>
      <c r="CB96" s="130" t="str">
        <f t="shared" si="56"/>
        <v/>
      </c>
      <c r="CC96" s="132" t="str">
        <f t="shared" si="57"/>
        <v/>
      </c>
      <c r="CD96" s="133" t="str">
        <f t="shared" si="58"/>
        <v/>
      </c>
      <c r="CE96" s="134" t="str">
        <f t="shared" si="59"/>
        <v/>
      </c>
      <c r="CF96" s="135" t="str">
        <f t="shared" si="60"/>
        <v/>
      </c>
      <c r="CG96" s="136" t="str">
        <f t="shared" si="61"/>
        <v/>
      </c>
      <c r="CH96" s="76"/>
      <c r="CI96" s="127"/>
      <c r="CJ96" s="127"/>
      <c r="CK96" s="128" t="str">
        <f t="shared" si="62"/>
        <v/>
      </c>
      <c r="CL96" s="129" t="str">
        <f t="shared" si="63"/>
        <v/>
      </c>
      <c r="CM96" s="130" t="str">
        <f t="shared" si="64"/>
        <v/>
      </c>
      <c r="CN96" s="130" t="str">
        <f t="shared" si="65"/>
        <v/>
      </c>
      <c r="CO96" s="132" t="str">
        <f t="shared" si="66"/>
        <v/>
      </c>
      <c r="CP96" s="133" t="str">
        <f t="shared" si="67"/>
        <v/>
      </c>
      <c r="CQ96" s="134" t="str">
        <f t="shared" si="68"/>
        <v/>
      </c>
      <c r="CR96" s="135" t="str">
        <f t="shared" si="69"/>
        <v/>
      </c>
      <c r="CS96" s="136" t="str">
        <f t="shared" si="70"/>
        <v/>
      </c>
      <c r="CT96" s="76"/>
      <c r="CU96" s="127"/>
      <c r="CV96" s="127"/>
      <c r="CW96" s="128" t="str">
        <f t="shared" si="71"/>
        <v/>
      </c>
      <c r="CX96" s="129" t="str">
        <f t="shared" si="72"/>
        <v/>
      </c>
      <c r="CY96" s="130" t="str">
        <f t="shared" si="73"/>
        <v/>
      </c>
      <c r="CZ96" s="130" t="str">
        <f t="shared" si="74"/>
        <v/>
      </c>
      <c r="DA96" s="132" t="str">
        <f t="shared" si="75"/>
        <v/>
      </c>
      <c r="DB96" s="133" t="str">
        <f t="shared" si="76"/>
        <v/>
      </c>
      <c r="DC96" s="134" t="str">
        <f t="shared" si="77"/>
        <v/>
      </c>
      <c r="DD96" s="135" t="str">
        <f t="shared" si="78"/>
        <v/>
      </c>
      <c r="DE96" s="136" t="str">
        <f t="shared" si="79"/>
        <v/>
      </c>
      <c r="DF96" s="76"/>
      <c r="DG96" s="127"/>
      <c r="DH96" s="127"/>
      <c r="DI96" s="128" t="str">
        <f t="shared" si="80"/>
        <v/>
      </c>
      <c r="DJ96" s="129" t="str">
        <f t="shared" si="81"/>
        <v/>
      </c>
      <c r="DK96" s="130" t="str">
        <f t="shared" si="82"/>
        <v/>
      </c>
      <c r="DL96" s="130" t="str">
        <f t="shared" si="83"/>
        <v/>
      </c>
      <c r="DM96" s="132" t="str">
        <f t="shared" si="84"/>
        <v/>
      </c>
      <c r="DN96" s="133" t="str">
        <f t="shared" si="85"/>
        <v/>
      </c>
      <c r="DO96" s="134" t="str">
        <f t="shared" si="86"/>
        <v/>
      </c>
      <c r="DP96" s="135" t="str">
        <f t="shared" si="87"/>
        <v/>
      </c>
      <c r="DQ96" s="136" t="str">
        <f t="shared" si="88"/>
        <v/>
      </c>
      <c r="DR96" s="76"/>
      <c r="DS96" s="127"/>
      <c r="DT96" s="127"/>
      <c r="DU96" s="128" t="str">
        <f t="shared" si="89"/>
        <v/>
      </c>
      <c r="DV96" s="129" t="str">
        <f t="shared" si="90"/>
        <v/>
      </c>
      <c r="DW96" s="130" t="str">
        <f t="shared" si="91"/>
        <v/>
      </c>
      <c r="DX96" s="130" t="str">
        <f t="shared" si="92"/>
        <v/>
      </c>
      <c r="DY96" s="132" t="str">
        <f t="shared" si="93"/>
        <v/>
      </c>
      <c r="DZ96" s="133" t="str">
        <f t="shared" si="94"/>
        <v/>
      </c>
      <c r="EA96" s="134" t="str">
        <f t="shared" si="95"/>
        <v/>
      </c>
      <c r="EB96" s="135" t="str">
        <f t="shared" si="96"/>
        <v/>
      </c>
      <c r="EC96" s="136" t="str">
        <f t="shared" si="97"/>
        <v/>
      </c>
      <c r="ED96" s="76"/>
      <c r="EE96" s="127"/>
      <c r="EF96" s="127"/>
      <c r="EG96" s="128" t="str">
        <f t="shared" si="98"/>
        <v/>
      </c>
      <c r="EH96" s="129" t="str">
        <f t="shared" si="99"/>
        <v/>
      </c>
      <c r="EI96" s="130" t="str">
        <f t="shared" si="100"/>
        <v/>
      </c>
      <c r="EJ96" s="130" t="str">
        <f t="shared" si="101"/>
        <v/>
      </c>
      <c r="EK96" s="132" t="str">
        <f t="shared" si="102"/>
        <v/>
      </c>
      <c r="EL96" s="133" t="str">
        <f t="shared" si="103"/>
        <v/>
      </c>
      <c r="EM96" s="134" t="str">
        <f t="shared" si="104"/>
        <v/>
      </c>
      <c r="EN96" s="135" t="str">
        <f t="shared" si="105"/>
        <v/>
      </c>
      <c r="EO96" s="136" t="str">
        <f t="shared" si="106"/>
        <v/>
      </c>
      <c r="EP96" s="76"/>
      <c r="EQ96" s="127"/>
      <c r="ER96" s="127"/>
      <c r="ES96" s="128" t="str">
        <f t="shared" si="107"/>
        <v/>
      </c>
      <c r="ET96" s="129" t="str">
        <f t="shared" si="108"/>
        <v/>
      </c>
      <c r="EU96" s="130" t="str">
        <f t="shared" si="109"/>
        <v/>
      </c>
      <c r="EV96" s="130" t="str">
        <f t="shared" si="110"/>
        <v/>
      </c>
      <c r="EW96" s="132" t="str">
        <f t="shared" si="111"/>
        <v/>
      </c>
      <c r="EX96" s="133" t="str">
        <f t="shared" si="112"/>
        <v/>
      </c>
      <c r="EY96" s="134" t="str">
        <f t="shared" si="113"/>
        <v/>
      </c>
      <c r="EZ96" s="135" t="str">
        <f t="shared" si="114"/>
        <v/>
      </c>
      <c r="FA96" s="136" t="str">
        <f t="shared" si="115"/>
        <v/>
      </c>
      <c r="FB96" s="76"/>
      <c r="FC96" s="127"/>
      <c r="FD96" s="127"/>
      <c r="FE96" s="128" t="str">
        <f t="shared" si="116"/>
        <v/>
      </c>
      <c r="FF96" s="129" t="str">
        <f t="shared" si="117"/>
        <v/>
      </c>
      <c r="FG96" s="130" t="str">
        <f t="shared" si="118"/>
        <v/>
      </c>
      <c r="FH96" s="130" t="str">
        <f t="shared" si="119"/>
        <v/>
      </c>
      <c r="FI96" s="132" t="str">
        <f t="shared" si="120"/>
        <v/>
      </c>
      <c r="FJ96" s="133" t="str">
        <f t="shared" si="121"/>
        <v/>
      </c>
      <c r="FK96" s="134" t="str">
        <f t="shared" si="122"/>
        <v/>
      </c>
      <c r="FL96" s="135" t="str">
        <f t="shared" si="123"/>
        <v/>
      </c>
      <c r="FM96" s="136" t="str">
        <f t="shared" si="124"/>
        <v/>
      </c>
      <c r="FN96" s="76"/>
      <c r="FO96" s="127"/>
      <c r="FP96" s="127"/>
      <c r="FQ96" s="128" t="str">
        <f>IF(FU96="","",#REF!)</f>
        <v/>
      </c>
      <c r="FR96" s="129" t="str">
        <f t="shared" si="125"/>
        <v/>
      </c>
      <c r="FS96" s="130" t="str">
        <f t="shared" si="126"/>
        <v/>
      </c>
      <c r="FT96" s="130" t="str">
        <f t="shared" si="127"/>
        <v/>
      </c>
      <c r="FU96" s="132" t="str">
        <f t="shared" si="128"/>
        <v/>
      </c>
      <c r="FV96" s="133" t="str">
        <f t="shared" si="129"/>
        <v/>
      </c>
      <c r="FW96" s="134" t="str">
        <f t="shared" si="130"/>
        <v/>
      </c>
      <c r="FX96" s="135" t="str">
        <f t="shared" si="131"/>
        <v/>
      </c>
      <c r="FY96" s="136" t="str">
        <f t="shared" si="132"/>
        <v/>
      </c>
      <c r="FZ96" s="76"/>
      <c r="GA96" s="127"/>
      <c r="GB96" s="127"/>
      <c r="GC96" s="128" t="str">
        <f t="shared" si="133"/>
        <v/>
      </c>
      <c r="GD96" s="129" t="str">
        <f t="shared" si="134"/>
        <v/>
      </c>
      <c r="GE96" s="130" t="str">
        <f t="shared" si="135"/>
        <v/>
      </c>
      <c r="GF96" s="130" t="str">
        <f t="shared" si="136"/>
        <v/>
      </c>
      <c r="GG96" s="132" t="str">
        <f t="shared" si="137"/>
        <v/>
      </c>
      <c r="GH96" s="133" t="str">
        <f t="shared" si="138"/>
        <v/>
      </c>
      <c r="GI96" s="134" t="str">
        <f t="shared" si="139"/>
        <v/>
      </c>
      <c r="GJ96" s="135" t="str">
        <f t="shared" si="140"/>
        <v/>
      </c>
      <c r="GK96" s="136" t="str">
        <f t="shared" si="141"/>
        <v/>
      </c>
      <c r="GL96" s="76"/>
      <c r="GM96" s="127"/>
      <c r="GN96" s="127"/>
      <c r="GO96" s="128" t="str">
        <f t="shared" si="142"/>
        <v/>
      </c>
      <c r="GP96" s="129" t="str">
        <f t="shared" si="143"/>
        <v/>
      </c>
      <c r="GQ96" s="130" t="str">
        <f t="shared" si="144"/>
        <v/>
      </c>
      <c r="GR96" s="130" t="str">
        <f t="shared" si="145"/>
        <v/>
      </c>
      <c r="GS96" s="132" t="str">
        <f t="shared" si="146"/>
        <v/>
      </c>
      <c r="GT96" s="133" t="str">
        <f t="shared" si="147"/>
        <v/>
      </c>
      <c r="GU96" s="134" t="str">
        <f t="shared" si="148"/>
        <v/>
      </c>
      <c r="GV96" s="135" t="str">
        <f t="shared" si="149"/>
        <v/>
      </c>
      <c r="GW96" s="136" t="str">
        <f t="shared" si="150"/>
        <v/>
      </c>
      <c r="GX96" s="76"/>
      <c r="GY96" s="127"/>
      <c r="GZ96" s="127"/>
      <c r="HA96" s="128" t="str">
        <f t="shared" si="151"/>
        <v/>
      </c>
      <c r="HB96" s="129" t="str">
        <f t="shared" si="152"/>
        <v/>
      </c>
      <c r="HC96" s="130" t="str">
        <f t="shared" si="153"/>
        <v/>
      </c>
      <c r="HD96" s="130" t="str">
        <f t="shared" si="154"/>
        <v/>
      </c>
      <c r="HE96" s="132" t="str">
        <f t="shared" si="155"/>
        <v/>
      </c>
      <c r="HF96" s="133" t="str">
        <f t="shared" si="156"/>
        <v/>
      </c>
      <c r="HG96" s="134" t="str">
        <f t="shared" si="157"/>
        <v/>
      </c>
      <c r="HH96" s="135" t="str">
        <f t="shared" si="158"/>
        <v/>
      </c>
      <c r="HI96" s="136" t="str">
        <f t="shared" si="159"/>
        <v/>
      </c>
      <c r="HJ96" s="76"/>
      <c r="HK96" s="127"/>
      <c r="HL96" s="127"/>
      <c r="HM96" s="128" t="str">
        <f t="shared" si="160"/>
        <v/>
      </c>
      <c r="HN96" s="129" t="str">
        <f t="shared" si="161"/>
        <v/>
      </c>
      <c r="HO96" s="130" t="str">
        <f t="shared" si="162"/>
        <v/>
      </c>
      <c r="HP96" s="130" t="str">
        <f t="shared" si="163"/>
        <v/>
      </c>
      <c r="HQ96" s="132" t="str">
        <f t="shared" si="164"/>
        <v/>
      </c>
      <c r="HR96" s="133" t="str">
        <f t="shared" si="165"/>
        <v/>
      </c>
      <c r="HS96" s="134" t="str">
        <f t="shared" si="166"/>
        <v/>
      </c>
      <c r="HT96" s="135" t="str">
        <f t="shared" si="167"/>
        <v/>
      </c>
      <c r="HU96" s="136" t="str">
        <f t="shared" si="168"/>
        <v/>
      </c>
      <c r="HV96" s="76"/>
      <c r="HW96" s="127"/>
      <c r="HX96" s="127"/>
      <c r="HY96" s="128" t="str">
        <f t="shared" si="169"/>
        <v/>
      </c>
      <c r="HZ96" s="129" t="str">
        <f t="shared" si="170"/>
        <v/>
      </c>
      <c r="IA96" s="130" t="str">
        <f t="shared" si="171"/>
        <v/>
      </c>
      <c r="IB96" s="130" t="str">
        <f t="shared" si="172"/>
        <v/>
      </c>
      <c r="IC96" s="132" t="str">
        <f t="shared" si="173"/>
        <v/>
      </c>
      <c r="ID96" s="133" t="str">
        <f t="shared" si="174"/>
        <v/>
      </c>
      <c r="IE96" s="134" t="str">
        <f t="shared" si="175"/>
        <v/>
      </c>
      <c r="IF96" s="135" t="str">
        <f t="shared" si="176"/>
        <v/>
      </c>
      <c r="IG96" s="136" t="str">
        <f t="shared" si="177"/>
        <v/>
      </c>
      <c r="IH96" s="76"/>
      <c r="II96" s="127"/>
      <c r="IJ96" s="127"/>
      <c r="IK96" s="128" t="str">
        <f t="shared" si="178"/>
        <v/>
      </c>
      <c r="IL96" s="129" t="str">
        <f t="shared" si="179"/>
        <v/>
      </c>
      <c r="IM96" s="130" t="str">
        <f t="shared" si="180"/>
        <v/>
      </c>
      <c r="IN96" s="130" t="str">
        <f t="shared" si="181"/>
        <v/>
      </c>
      <c r="IO96" s="132" t="str">
        <f t="shared" si="182"/>
        <v/>
      </c>
      <c r="IP96" s="133" t="str">
        <f t="shared" si="183"/>
        <v/>
      </c>
      <c r="IQ96" s="134" t="str">
        <f t="shared" si="184"/>
        <v/>
      </c>
      <c r="IR96" s="135" t="str">
        <f t="shared" si="185"/>
        <v/>
      </c>
      <c r="IS96" s="136" t="str">
        <f t="shared" si="186"/>
        <v/>
      </c>
      <c r="IT96" s="76"/>
      <c r="IU96" s="127"/>
      <c r="IV96" s="127"/>
      <c r="IW96" s="128" t="str">
        <f t="shared" si="187"/>
        <v/>
      </c>
      <c r="IX96" s="129" t="str">
        <f t="shared" si="188"/>
        <v/>
      </c>
      <c r="IY96" s="130" t="str">
        <f t="shared" si="189"/>
        <v/>
      </c>
      <c r="IZ96" s="130" t="str">
        <f t="shared" si="190"/>
        <v/>
      </c>
      <c r="JA96" s="132" t="str">
        <f t="shared" si="191"/>
        <v/>
      </c>
      <c r="JB96" s="133" t="str">
        <f t="shared" si="192"/>
        <v/>
      </c>
      <c r="JC96" s="134" t="str">
        <f t="shared" si="193"/>
        <v/>
      </c>
      <c r="JD96" s="135" t="str">
        <f t="shared" si="194"/>
        <v/>
      </c>
      <c r="JE96" s="136" t="str">
        <f t="shared" si="195"/>
        <v/>
      </c>
      <c r="JF96" s="76"/>
      <c r="JG96" s="127"/>
      <c r="JH96" s="127"/>
      <c r="JI96" s="128" t="str">
        <f t="shared" si="196"/>
        <v/>
      </c>
      <c r="JJ96" s="129" t="str">
        <f t="shared" si="197"/>
        <v/>
      </c>
      <c r="JK96" s="130" t="str">
        <f t="shared" si="198"/>
        <v/>
      </c>
      <c r="JL96" s="130" t="str">
        <f t="shared" si="199"/>
        <v/>
      </c>
      <c r="JM96" s="132" t="str">
        <f t="shared" si="200"/>
        <v/>
      </c>
      <c r="JN96" s="133" t="str">
        <f t="shared" si="201"/>
        <v/>
      </c>
      <c r="JO96" s="134" t="str">
        <f t="shared" si="202"/>
        <v/>
      </c>
      <c r="JP96" s="135" t="str">
        <f t="shared" si="203"/>
        <v/>
      </c>
      <c r="JQ96" s="136" t="str">
        <f t="shared" si="204"/>
        <v/>
      </c>
      <c r="JR96" s="76"/>
      <c r="JS96" s="127"/>
      <c r="JT96" s="127"/>
      <c r="JU96" s="128" t="str">
        <f t="shared" si="205"/>
        <v/>
      </c>
      <c r="JV96" s="129" t="str">
        <f t="shared" si="206"/>
        <v/>
      </c>
      <c r="JW96" s="130" t="str">
        <f t="shared" si="207"/>
        <v/>
      </c>
      <c r="JX96" s="130" t="str">
        <f t="shared" si="208"/>
        <v/>
      </c>
      <c r="JY96" s="132" t="str">
        <f t="shared" si="209"/>
        <v/>
      </c>
      <c r="JZ96" s="133" t="str">
        <f t="shared" si="210"/>
        <v/>
      </c>
      <c r="KA96" s="134" t="str">
        <f t="shared" si="211"/>
        <v/>
      </c>
      <c r="KB96" s="135" t="str">
        <f t="shared" si="212"/>
        <v/>
      </c>
      <c r="KC96" s="136" t="str">
        <f t="shared" si="213"/>
        <v/>
      </c>
      <c r="KD96" s="76"/>
      <c r="KE96" s="127"/>
      <c r="KF96" s="127"/>
    </row>
    <row r="97" spans="1:292" ht="13.5" customHeight="1">
      <c r="A97" s="84"/>
      <c r="B97" s="127"/>
      <c r="C97" s="127"/>
      <c r="E97" s="128" t="str">
        <f t="shared" si="0"/>
        <v/>
      </c>
      <c r="F97" s="129" t="str">
        <f t="shared" si="1"/>
        <v/>
      </c>
      <c r="G97" s="130" t="str">
        <f t="shared" si="2"/>
        <v/>
      </c>
      <c r="H97" s="130" t="str">
        <f t="shared" si="3"/>
        <v/>
      </c>
      <c r="I97" s="132" t="str">
        <f t="shared" si="4"/>
        <v/>
      </c>
      <c r="J97" s="133" t="str">
        <f t="shared" si="5"/>
        <v/>
      </c>
      <c r="K97" s="134" t="str">
        <f t="shared" si="6"/>
        <v/>
      </c>
      <c r="L97" s="135" t="str">
        <f t="shared" si="7"/>
        <v/>
      </c>
      <c r="M97" s="136" t="str">
        <f t="shared" si="8"/>
        <v/>
      </c>
      <c r="O97" s="127"/>
      <c r="P97" s="221"/>
      <c r="Q97" s="128" t="str">
        <f t="shared" si="9"/>
        <v/>
      </c>
      <c r="R97" s="129" t="str">
        <f t="shared" si="10"/>
        <v/>
      </c>
      <c r="S97" s="130" t="str">
        <f t="shared" si="11"/>
        <v/>
      </c>
      <c r="T97" s="130" t="str">
        <f t="shared" si="12"/>
        <v/>
      </c>
      <c r="U97" s="132" t="str">
        <f t="shared" si="13"/>
        <v/>
      </c>
      <c r="V97" s="133" t="str">
        <f t="shared" si="14"/>
        <v/>
      </c>
      <c r="W97" s="134" t="str">
        <f t="shared" si="15"/>
        <v/>
      </c>
      <c r="X97" s="135" t="s">
        <v>287</v>
      </c>
      <c r="Y97" s="136" t="str">
        <f t="shared" si="16"/>
        <v/>
      </c>
      <c r="AA97" s="127"/>
      <c r="AB97" s="127"/>
      <c r="AC97" s="128" t="str">
        <f t="shared" si="17"/>
        <v/>
      </c>
      <c r="AD97" s="129" t="str">
        <f t="shared" si="18"/>
        <v/>
      </c>
      <c r="AE97" s="130" t="str">
        <f t="shared" si="19"/>
        <v/>
      </c>
      <c r="AF97" s="130" t="str">
        <f t="shared" si="20"/>
        <v/>
      </c>
      <c r="AG97" s="132" t="str">
        <f t="shared" si="21"/>
        <v/>
      </c>
      <c r="AH97" s="133" t="str">
        <f t="shared" si="22"/>
        <v/>
      </c>
      <c r="AI97" s="134" t="str">
        <f t="shared" si="23"/>
        <v/>
      </c>
      <c r="AJ97" s="135" t="str">
        <f t="shared" si="24"/>
        <v/>
      </c>
      <c r="AK97" s="136" t="str">
        <f t="shared" si="25"/>
        <v/>
      </c>
      <c r="AM97" s="127"/>
      <c r="AN97" s="127"/>
      <c r="AO97" s="128" t="str">
        <f t="shared" si="26"/>
        <v/>
      </c>
      <c r="AP97" s="129" t="str">
        <f t="shared" si="27"/>
        <v/>
      </c>
      <c r="AQ97" s="130" t="str">
        <f t="shared" si="28"/>
        <v/>
      </c>
      <c r="AR97" s="130" t="str">
        <f t="shared" si="29"/>
        <v/>
      </c>
      <c r="AS97" s="132" t="str">
        <f t="shared" si="30"/>
        <v/>
      </c>
      <c r="AT97" s="133" t="str">
        <f t="shared" si="31"/>
        <v/>
      </c>
      <c r="AU97" s="134" t="str">
        <f t="shared" si="32"/>
        <v/>
      </c>
      <c r="AV97" s="135" t="str">
        <f t="shared" si="33"/>
        <v/>
      </c>
      <c r="AW97" s="136" t="str">
        <f t="shared" si="34"/>
        <v/>
      </c>
      <c r="AX97" s="76"/>
      <c r="AY97" s="127"/>
      <c r="AZ97" s="127"/>
      <c r="BA97" s="128" t="str">
        <f t="shared" si="35"/>
        <v/>
      </c>
      <c r="BB97" s="129" t="str">
        <f t="shared" si="36"/>
        <v/>
      </c>
      <c r="BC97" s="130" t="str">
        <f t="shared" si="37"/>
        <v/>
      </c>
      <c r="BD97" s="130" t="str">
        <f t="shared" si="38"/>
        <v/>
      </c>
      <c r="BE97" s="132" t="str">
        <f t="shared" si="39"/>
        <v/>
      </c>
      <c r="BF97" s="133" t="str">
        <f t="shared" si="40"/>
        <v/>
      </c>
      <c r="BG97" s="134" t="str">
        <f t="shared" si="41"/>
        <v/>
      </c>
      <c r="BH97" s="135" t="str">
        <f t="shared" si="42"/>
        <v/>
      </c>
      <c r="BI97" s="136" t="str">
        <f t="shared" si="43"/>
        <v/>
      </c>
      <c r="BJ97" s="76"/>
      <c r="BK97" s="127"/>
      <c r="BL97" s="127"/>
      <c r="BM97" s="128" t="str">
        <f t="shared" si="44"/>
        <v/>
      </c>
      <c r="BN97" s="129" t="str">
        <f t="shared" si="45"/>
        <v/>
      </c>
      <c r="BO97" s="130" t="str">
        <f t="shared" si="46"/>
        <v/>
      </c>
      <c r="BP97" s="130" t="str">
        <f t="shared" si="47"/>
        <v/>
      </c>
      <c r="BQ97" s="132" t="str">
        <f t="shared" si="48"/>
        <v/>
      </c>
      <c r="BR97" s="133" t="str">
        <f t="shared" si="49"/>
        <v/>
      </c>
      <c r="BS97" s="134" t="str">
        <f t="shared" si="50"/>
        <v/>
      </c>
      <c r="BT97" s="135" t="str">
        <f t="shared" si="51"/>
        <v/>
      </c>
      <c r="BU97" s="136" t="str">
        <f t="shared" si="52"/>
        <v/>
      </c>
      <c r="BV97" s="76"/>
      <c r="BW97" s="127"/>
      <c r="BX97" s="127"/>
      <c r="BY97" s="128" t="str">
        <f t="shared" si="53"/>
        <v/>
      </c>
      <c r="BZ97" s="129" t="str">
        <f t="shared" si="54"/>
        <v/>
      </c>
      <c r="CA97" s="130" t="str">
        <f t="shared" si="55"/>
        <v/>
      </c>
      <c r="CB97" s="130" t="str">
        <f t="shared" si="56"/>
        <v/>
      </c>
      <c r="CC97" s="132" t="str">
        <f t="shared" si="57"/>
        <v/>
      </c>
      <c r="CD97" s="133" t="str">
        <f t="shared" si="58"/>
        <v/>
      </c>
      <c r="CE97" s="134" t="str">
        <f t="shared" si="59"/>
        <v/>
      </c>
      <c r="CF97" s="135" t="str">
        <f t="shared" si="60"/>
        <v/>
      </c>
      <c r="CG97" s="136" t="str">
        <f t="shared" si="61"/>
        <v/>
      </c>
      <c r="CH97" s="76"/>
      <c r="CI97" s="127"/>
      <c r="CJ97" s="127"/>
      <c r="CK97" s="128" t="str">
        <f t="shared" si="62"/>
        <v/>
      </c>
      <c r="CL97" s="129" t="str">
        <f t="shared" si="63"/>
        <v/>
      </c>
      <c r="CM97" s="130" t="str">
        <f t="shared" si="64"/>
        <v/>
      </c>
      <c r="CN97" s="130" t="str">
        <f t="shared" si="65"/>
        <v/>
      </c>
      <c r="CO97" s="132" t="str">
        <f t="shared" si="66"/>
        <v/>
      </c>
      <c r="CP97" s="133" t="str">
        <f t="shared" si="67"/>
        <v/>
      </c>
      <c r="CQ97" s="134" t="str">
        <f t="shared" si="68"/>
        <v/>
      </c>
      <c r="CR97" s="135" t="str">
        <f t="shared" si="69"/>
        <v/>
      </c>
      <c r="CS97" s="136" t="str">
        <f t="shared" si="70"/>
        <v/>
      </c>
      <c r="CT97" s="76"/>
      <c r="CU97" s="127"/>
      <c r="CV97" s="127"/>
      <c r="CW97" s="128" t="str">
        <f t="shared" si="71"/>
        <v/>
      </c>
      <c r="CX97" s="129" t="str">
        <f t="shared" si="72"/>
        <v/>
      </c>
      <c r="CY97" s="130" t="str">
        <f t="shared" si="73"/>
        <v/>
      </c>
      <c r="CZ97" s="130" t="str">
        <f t="shared" si="74"/>
        <v/>
      </c>
      <c r="DA97" s="132" t="str">
        <f t="shared" si="75"/>
        <v/>
      </c>
      <c r="DB97" s="133" t="str">
        <f t="shared" si="76"/>
        <v/>
      </c>
      <c r="DC97" s="134" t="str">
        <f t="shared" si="77"/>
        <v/>
      </c>
      <c r="DD97" s="135" t="str">
        <f t="shared" si="78"/>
        <v/>
      </c>
      <c r="DE97" s="136" t="str">
        <f t="shared" si="79"/>
        <v/>
      </c>
      <c r="DF97" s="76"/>
      <c r="DG97" s="127"/>
      <c r="DH97" s="127"/>
      <c r="DI97" s="128" t="str">
        <f t="shared" si="80"/>
        <v/>
      </c>
      <c r="DJ97" s="129" t="str">
        <f t="shared" si="81"/>
        <v/>
      </c>
      <c r="DK97" s="130" t="str">
        <f t="shared" si="82"/>
        <v/>
      </c>
      <c r="DL97" s="130" t="str">
        <f t="shared" si="83"/>
        <v/>
      </c>
      <c r="DM97" s="132" t="str">
        <f t="shared" si="84"/>
        <v/>
      </c>
      <c r="DN97" s="133" t="str">
        <f t="shared" si="85"/>
        <v/>
      </c>
      <c r="DO97" s="134" t="str">
        <f t="shared" si="86"/>
        <v/>
      </c>
      <c r="DP97" s="135" t="str">
        <f t="shared" si="87"/>
        <v/>
      </c>
      <c r="DQ97" s="136" t="str">
        <f t="shared" si="88"/>
        <v/>
      </c>
      <c r="DR97" s="76"/>
      <c r="DS97" s="127"/>
      <c r="DT97" s="127"/>
      <c r="DU97" s="128" t="str">
        <f t="shared" si="89"/>
        <v/>
      </c>
      <c r="DV97" s="129" t="str">
        <f t="shared" si="90"/>
        <v/>
      </c>
      <c r="DW97" s="130" t="str">
        <f t="shared" si="91"/>
        <v/>
      </c>
      <c r="DX97" s="130" t="str">
        <f t="shared" si="92"/>
        <v/>
      </c>
      <c r="DY97" s="132" t="str">
        <f t="shared" si="93"/>
        <v/>
      </c>
      <c r="DZ97" s="133" t="str">
        <f t="shared" si="94"/>
        <v/>
      </c>
      <c r="EA97" s="134" t="str">
        <f t="shared" si="95"/>
        <v/>
      </c>
      <c r="EB97" s="135" t="str">
        <f t="shared" si="96"/>
        <v/>
      </c>
      <c r="EC97" s="136" t="str">
        <f t="shared" si="97"/>
        <v/>
      </c>
      <c r="ED97" s="76"/>
      <c r="EE97" s="127"/>
      <c r="EF97" s="127"/>
      <c r="EG97" s="128" t="str">
        <f t="shared" si="98"/>
        <v/>
      </c>
      <c r="EH97" s="129" t="str">
        <f t="shared" si="99"/>
        <v/>
      </c>
      <c r="EI97" s="130" t="str">
        <f t="shared" si="100"/>
        <v/>
      </c>
      <c r="EJ97" s="130" t="str">
        <f t="shared" si="101"/>
        <v/>
      </c>
      <c r="EK97" s="132" t="str">
        <f t="shared" si="102"/>
        <v/>
      </c>
      <c r="EL97" s="133" t="str">
        <f t="shared" si="103"/>
        <v/>
      </c>
      <c r="EM97" s="134" t="str">
        <f t="shared" si="104"/>
        <v/>
      </c>
      <c r="EN97" s="135" t="str">
        <f t="shared" si="105"/>
        <v/>
      </c>
      <c r="EO97" s="136" t="str">
        <f t="shared" si="106"/>
        <v/>
      </c>
      <c r="EP97" s="76"/>
      <c r="EQ97" s="127"/>
      <c r="ER97" s="127"/>
      <c r="ES97" s="128" t="str">
        <f t="shared" si="107"/>
        <v/>
      </c>
      <c r="ET97" s="129" t="str">
        <f t="shared" si="108"/>
        <v/>
      </c>
      <c r="EU97" s="130" t="str">
        <f t="shared" si="109"/>
        <v/>
      </c>
      <c r="EV97" s="130" t="str">
        <f t="shared" si="110"/>
        <v/>
      </c>
      <c r="EW97" s="132" t="str">
        <f t="shared" si="111"/>
        <v/>
      </c>
      <c r="EX97" s="133" t="str">
        <f t="shared" si="112"/>
        <v/>
      </c>
      <c r="EY97" s="134" t="str">
        <f t="shared" si="113"/>
        <v/>
      </c>
      <c r="EZ97" s="135" t="str">
        <f t="shared" si="114"/>
        <v/>
      </c>
      <c r="FA97" s="136" t="str">
        <f t="shared" si="115"/>
        <v/>
      </c>
      <c r="FB97" s="76"/>
      <c r="FC97" s="127"/>
      <c r="FD97" s="127"/>
      <c r="FE97" s="128" t="str">
        <f t="shared" si="116"/>
        <v/>
      </c>
      <c r="FF97" s="129" t="str">
        <f t="shared" si="117"/>
        <v/>
      </c>
      <c r="FG97" s="130" t="str">
        <f t="shared" si="118"/>
        <v/>
      </c>
      <c r="FH97" s="130" t="str">
        <f t="shared" si="119"/>
        <v/>
      </c>
      <c r="FI97" s="132" t="str">
        <f t="shared" si="120"/>
        <v/>
      </c>
      <c r="FJ97" s="133" t="str">
        <f t="shared" si="121"/>
        <v/>
      </c>
      <c r="FK97" s="134" t="str">
        <f t="shared" si="122"/>
        <v/>
      </c>
      <c r="FL97" s="135" t="str">
        <f t="shared" si="123"/>
        <v/>
      </c>
      <c r="FM97" s="136" t="str">
        <f t="shared" si="124"/>
        <v/>
      </c>
      <c r="FN97" s="76"/>
      <c r="FO97" s="127"/>
      <c r="FP97" s="127"/>
      <c r="FQ97" s="128" t="str">
        <f>IF(FU97="","",#REF!)</f>
        <v/>
      </c>
      <c r="FR97" s="129" t="str">
        <f t="shared" si="125"/>
        <v/>
      </c>
      <c r="FS97" s="130" t="str">
        <f t="shared" si="126"/>
        <v/>
      </c>
      <c r="FT97" s="130" t="str">
        <f t="shared" si="127"/>
        <v/>
      </c>
      <c r="FU97" s="132" t="str">
        <f t="shared" si="128"/>
        <v/>
      </c>
      <c r="FV97" s="133" t="str">
        <f t="shared" si="129"/>
        <v/>
      </c>
      <c r="FW97" s="134" t="str">
        <f t="shared" si="130"/>
        <v/>
      </c>
      <c r="FX97" s="135" t="str">
        <f t="shared" si="131"/>
        <v/>
      </c>
      <c r="FY97" s="136" t="str">
        <f t="shared" si="132"/>
        <v/>
      </c>
      <c r="FZ97" s="76"/>
      <c r="GA97" s="127"/>
      <c r="GB97" s="127"/>
      <c r="GC97" s="128" t="str">
        <f t="shared" si="133"/>
        <v/>
      </c>
      <c r="GD97" s="129" t="str">
        <f t="shared" si="134"/>
        <v/>
      </c>
      <c r="GE97" s="130" t="str">
        <f t="shared" si="135"/>
        <v/>
      </c>
      <c r="GF97" s="130" t="str">
        <f t="shared" si="136"/>
        <v/>
      </c>
      <c r="GG97" s="132" t="str">
        <f t="shared" si="137"/>
        <v/>
      </c>
      <c r="GH97" s="133" t="str">
        <f t="shared" si="138"/>
        <v/>
      </c>
      <c r="GI97" s="134" t="str">
        <f t="shared" si="139"/>
        <v/>
      </c>
      <c r="GJ97" s="135" t="str">
        <f t="shared" si="140"/>
        <v/>
      </c>
      <c r="GK97" s="136" t="str">
        <f t="shared" si="141"/>
        <v/>
      </c>
      <c r="GL97" s="76"/>
      <c r="GM97" s="127"/>
      <c r="GN97" s="127"/>
      <c r="GO97" s="128" t="str">
        <f t="shared" si="142"/>
        <v/>
      </c>
      <c r="GP97" s="129" t="str">
        <f t="shared" si="143"/>
        <v/>
      </c>
      <c r="GQ97" s="130" t="str">
        <f t="shared" si="144"/>
        <v/>
      </c>
      <c r="GR97" s="130" t="str">
        <f t="shared" si="145"/>
        <v/>
      </c>
      <c r="GS97" s="132" t="str">
        <f t="shared" si="146"/>
        <v/>
      </c>
      <c r="GT97" s="133" t="str">
        <f t="shared" si="147"/>
        <v/>
      </c>
      <c r="GU97" s="134" t="str">
        <f t="shared" si="148"/>
        <v/>
      </c>
      <c r="GV97" s="135" t="str">
        <f t="shared" si="149"/>
        <v/>
      </c>
      <c r="GW97" s="136" t="str">
        <f t="shared" si="150"/>
        <v/>
      </c>
      <c r="GX97" s="76"/>
      <c r="GY97" s="127"/>
      <c r="GZ97" s="127"/>
      <c r="HA97" s="128" t="str">
        <f t="shared" si="151"/>
        <v/>
      </c>
      <c r="HB97" s="129" t="str">
        <f t="shared" si="152"/>
        <v/>
      </c>
      <c r="HC97" s="130" t="str">
        <f t="shared" si="153"/>
        <v/>
      </c>
      <c r="HD97" s="130" t="str">
        <f t="shared" si="154"/>
        <v/>
      </c>
      <c r="HE97" s="132" t="str">
        <f t="shared" si="155"/>
        <v/>
      </c>
      <c r="HF97" s="133" t="str">
        <f t="shared" si="156"/>
        <v/>
      </c>
      <c r="HG97" s="134" t="str">
        <f t="shared" si="157"/>
        <v/>
      </c>
      <c r="HH97" s="135" t="str">
        <f t="shared" si="158"/>
        <v/>
      </c>
      <c r="HI97" s="136" t="str">
        <f t="shared" si="159"/>
        <v/>
      </c>
      <c r="HJ97" s="76"/>
      <c r="HK97" s="127"/>
      <c r="HL97" s="127"/>
      <c r="HM97" s="128" t="str">
        <f t="shared" si="160"/>
        <v/>
      </c>
      <c r="HN97" s="129" t="str">
        <f t="shared" si="161"/>
        <v/>
      </c>
      <c r="HO97" s="130" t="str">
        <f t="shared" si="162"/>
        <v/>
      </c>
      <c r="HP97" s="130" t="str">
        <f t="shared" si="163"/>
        <v/>
      </c>
      <c r="HQ97" s="132" t="str">
        <f t="shared" si="164"/>
        <v/>
      </c>
      <c r="HR97" s="133" t="str">
        <f t="shared" si="165"/>
        <v/>
      </c>
      <c r="HS97" s="134" t="str">
        <f t="shared" si="166"/>
        <v/>
      </c>
      <c r="HT97" s="135" t="str">
        <f t="shared" si="167"/>
        <v/>
      </c>
      <c r="HU97" s="136" t="str">
        <f t="shared" si="168"/>
        <v/>
      </c>
      <c r="HV97" s="76"/>
      <c r="HW97" s="127"/>
      <c r="HX97" s="127"/>
      <c r="HY97" s="128" t="str">
        <f t="shared" si="169"/>
        <v/>
      </c>
      <c r="HZ97" s="129" t="str">
        <f t="shared" si="170"/>
        <v/>
      </c>
      <c r="IA97" s="130" t="str">
        <f t="shared" si="171"/>
        <v/>
      </c>
      <c r="IB97" s="130" t="str">
        <f t="shared" si="172"/>
        <v/>
      </c>
      <c r="IC97" s="132" t="str">
        <f t="shared" si="173"/>
        <v/>
      </c>
      <c r="ID97" s="133" t="str">
        <f t="shared" si="174"/>
        <v/>
      </c>
      <c r="IE97" s="134" t="str">
        <f t="shared" si="175"/>
        <v/>
      </c>
      <c r="IF97" s="135" t="str">
        <f t="shared" si="176"/>
        <v/>
      </c>
      <c r="IG97" s="136" t="str">
        <f t="shared" si="177"/>
        <v/>
      </c>
      <c r="IH97" s="76"/>
      <c r="II97" s="127"/>
      <c r="IJ97" s="127"/>
      <c r="IK97" s="128" t="str">
        <f t="shared" si="178"/>
        <v/>
      </c>
      <c r="IL97" s="129" t="str">
        <f t="shared" si="179"/>
        <v/>
      </c>
      <c r="IM97" s="130" t="str">
        <f t="shared" si="180"/>
        <v/>
      </c>
      <c r="IN97" s="130" t="str">
        <f t="shared" si="181"/>
        <v/>
      </c>
      <c r="IO97" s="132" t="str">
        <f t="shared" si="182"/>
        <v/>
      </c>
      <c r="IP97" s="133" t="str">
        <f t="shared" si="183"/>
        <v/>
      </c>
      <c r="IQ97" s="134" t="str">
        <f t="shared" si="184"/>
        <v/>
      </c>
      <c r="IR97" s="135" t="str">
        <f t="shared" si="185"/>
        <v/>
      </c>
      <c r="IS97" s="136" t="str">
        <f t="shared" si="186"/>
        <v/>
      </c>
      <c r="IT97" s="76"/>
      <c r="IU97" s="127"/>
      <c r="IV97" s="127"/>
      <c r="IW97" s="128" t="str">
        <f t="shared" si="187"/>
        <v/>
      </c>
      <c r="IX97" s="129" t="str">
        <f t="shared" si="188"/>
        <v/>
      </c>
      <c r="IY97" s="130" t="str">
        <f t="shared" si="189"/>
        <v/>
      </c>
      <c r="IZ97" s="130" t="str">
        <f t="shared" si="190"/>
        <v/>
      </c>
      <c r="JA97" s="132" t="str">
        <f t="shared" si="191"/>
        <v/>
      </c>
      <c r="JB97" s="133" t="str">
        <f t="shared" si="192"/>
        <v/>
      </c>
      <c r="JC97" s="134" t="str">
        <f t="shared" si="193"/>
        <v/>
      </c>
      <c r="JD97" s="135" t="str">
        <f t="shared" si="194"/>
        <v/>
      </c>
      <c r="JE97" s="136" t="str">
        <f t="shared" si="195"/>
        <v/>
      </c>
      <c r="JF97" s="76"/>
      <c r="JG97" s="127"/>
      <c r="JH97" s="127"/>
      <c r="JI97" s="128" t="str">
        <f t="shared" si="196"/>
        <v/>
      </c>
      <c r="JJ97" s="129" t="str">
        <f t="shared" si="197"/>
        <v/>
      </c>
      <c r="JK97" s="130" t="str">
        <f t="shared" si="198"/>
        <v/>
      </c>
      <c r="JL97" s="130" t="str">
        <f t="shared" si="199"/>
        <v/>
      </c>
      <c r="JM97" s="132" t="str">
        <f t="shared" si="200"/>
        <v/>
      </c>
      <c r="JN97" s="133" t="str">
        <f t="shared" si="201"/>
        <v/>
      </c>
      <c r="JO97" s="134" t="str">
        <f t="shared" si="202"/>
        <v/>
      </c>
      <c r="JP97" s="135" t="str">
        <f t="shared" si="203"/>
        <v/>
      </c>
      <c r="JQ97" s="136" t="str">
        <f t="shared" si="204"/>
        <v/>
      </c>
      <c r="JR97" s="76"/>
      <c r="JS97" s="127"/>
      <c r="JT97" s="127"/>
      <c r="JU97" s="128" t="str">
        <f t="shared" si="205"/>
        <v/>
      </c>
      <c r="JV97" s="129" t="str">
        <f t="shared" si="206"/>
        <v/>
      </c>
      <c r="JW97" s="130" t="str">
        <f t="shared" si="207"/>
        <v/>
      </c>
      <c r="JX97" s="130" t="str">
        <f t="shared" si="208"/>
        <v/>
      </c>
      <c r="JY97" s="132" t="str">
        <f t="shared" si="209"/>
        <v/>
      </c>
      <c r="JZ97" s="133" t="str">
        <f t="shared" si="210"/>
        <v/>
      </c>
      <c r="KA97" s="134" t="str">
        <f t="shared" si="211"/>
        <v/>
      </c>
      <c r="KB97" s="135" t="str">
        <f t="shared" si="212"/>
        <v/>
      </c>
      <c r="KC97" s="136" t="str">
        <f t="shared" si="213"/>
        <v/>
      </c>
      <c r="KD97" s="76"/>
      <c r="KE97" s="127"/>
      <c r="KF97" s="127"/>
    </row>
    <row r="98" spans="1:292" ht="13.5" customHeight="1">
      <c r="A98" s="84"/>
      <c r="B98" s="127"/>
      <c r="C98" s="127"/>
      <c r="E98" s="128" t="str">
        <f t="shared" si="0"/>
        <v/>
      </c>
      <c r="F98" s="129" t="str">
        <f t="shared" si="1"/>
        <v/>
      </c>
      <c r="G98" s="130" t="str">
        <f t="shared" si="2"/>
        <v/>
      </c>
      <c r="H98" s="130" t="str">
        <f t="shared" si="3"/>
        <v/>
      </c>
      <c r="I98" s="132" t="str">
        <f t="shared" si="4"/>
        <v/>
      </c>
      <c r="J98" s="133" t="str">
        <f t="shared" si="5"/>
        <v/>
      </c>
      <c r="K98" s="134" t="str">
        <f t="shared" si="6"/>
        <v/>
      </c>
      <c r="L98" s="135" t="str">
        <f t="shared" si="7"/>
        <v/>
      </c>
      <c r="M98" s="136" t="str">
        <f t="shared" si="8"/>
        <v/>
      </c>
      <c r="O98" s="127"/>
      <c r="P98" s="221"/>
      <c r="Q98" s="128" t="str">
        <f t="shared" si="9"/>
        <v/>
      </c>
      <c r="R98" s="129" t="str">
        <f t="shared" si="10"/>
        <v/>
      </c>
      <c r="S98" s="130" t="str">
        <f t="shared" si="11"/>
        <v/>
      </c>
      <c r="T98" s="130" t="str">
        <f t="shared" si="12"/>
        <v/>
      </c>
      <c r="U98" s="132" t="str">
        <f t="shared" si="13"/>
        <v/>
      </c>
      <c r="V98" s="133" t="str">
        <f t="shared" si="14"/>
        <v/>
      </c>
      <c r="W98" s="134" t="str">
        <f t="shared" si="15"/>
        <v/>
      </c>
      <c r="X98" s="135" t="s">
        <v>287</v>
      </c>
      <c r="Y98" s="136" t="str">
        <f t="shared" si="16"/>
        <v/>
      </c>
      <c r="AA98" s="127"/>
      <c r="AB98" s="127"/>
      <c r="AC98" s="128" t="str">
        <f t="shared" si="17"/>
        <v/>
      </c>
      <c r="AD98" s="129" t="str">
        <f t="shared" si="18"/>
        <v/>
      </c>
      <c r="AE98" s="130" t="str">
        <f t="shared" si="19"/>
        <v/>
      </c>
      <c r="AF98" s="130" t="str">
        <f t="shared" si="20"/>
        <v/>
      </c>
      <c r="AG98" s="132" t="str">
        <f t="shared" si="21"/>
        <v/>
      </c>
      <c r="AH98" s="133" t="str">
        <f t="shared" si="22"/>
        <v/>
      </c>
      <c r="AI98" s="134" t="str">
        <f t="shared" si="23"/>
        <v/>
      </c>
      <c r="AJ98" s="135" t="str">
        <f t="shared" si="24"/>
        <v/>
      </c>
      <c r="AK98" s="136" t="str">
        <f t="shared" si="25"/>
        <v/>
      </c>
      <c r="AM98" s="127"/>
      <c r="AN98" s="127"/>
      <c r="AO98" s="128" t="str">
        <f t="shared" si="26"/>
        <v/>
      </c>
      <c r="AP98" s="129" t="str">
        <f t="shared" si="27"/>
        <v/>
      </c>
      <c r="AQ98" s="130" t="str">
        <f t="shared" si="28"/>
        <v/>
      </c>
      <c r="AR98" s="130" t="str">
        <f t="shared" si="29"/>
        <v/>
      </c>
      <c r="AS98" s="132" t="str">
        <f t="shared" si="30"/>
        <v/>
      </c>
      <c r="AT98" s="133" t="str">
        <f t="shared" si="31"/>
        <v/>
      </c>
      <c r="AU98" s="134" t="str">
        <f t="shared" si="32"/>
        <v/>
      </c>
      <c r="AV98" s="135" t="str">
        <f t="shared" si="33"/>
        <v/>
      </c>
      <c r="AW98" s="136" t="str">
        <f t="shared" si="34"/>
        <v/>
      </c>
      <c r="AX98" s="76"/>
      <c r="AY98" s="127"/>
      <c r="AZ98" s="127"/>
      <c r="BA98" s="128" t="str">
        <f t="shared" si="35"/>
        <v/>
      </c>
      <c r="BB98" s="129" t="str">
        <f t="shared" si="36"/>
        <v/>
      </c>
      <c r="BC98" s="130" t="str">
        <f t="shared" si="37"/>
        <v/>
      </c>
      <c r="BD98" s="130" t="str">
        <f t="shared" si="38"/>
        <v/>
      </c>
      <c r="BE98" s="132" t="str">
        <f t="shared" si="39"/>
        <v/>
      </c>
      <c r="BF98" s="133" t="str">
        <f t="shared" si="40"/>
        <v/>
      </c>
      <c r="BG98" s="134" t="str">
        <f t="shared" si="41"/>
        <v/>
      </c>
      <c r="BH98" s="135" t="str">
        <f t="shared" si="42"/>
        <v/>
      </c>
      <c r="BI98" s="136" t="str">
        <f t="shared" si="43"/>
        <v/>
      </c>
      <c r="BJ98" s="76"/>
      <c r="BK98" s="127"/>
      <c r="BL98" s="127"/>
      <c r="BM98" s="128" t="str">
        <f t="shared" si="44"/>
        <v/>
      </c>
      <c r="BN98" s="129" t="str">
        <f t="shared" si="45"/>
        <v/>
      </c>
      <c r="BO98" s="130" t="str">
        <f t="shared" si="46"/>
        <v/>
      </c>
      <c r="BP98" s="130" t="str">
        <f t="shared" si="47"/>
        <v/>
      </c>
      <c r="BQ98" s="132" t="str">
        <f t="shared" si="48"/>
        <v/>
      </c>
      <c r="BR98" s="133" t="str">
        <f t="shared" si="49"/>
        <v/>
      </c>
      <c r="BS98" s="134" t="str">
        <f t="shared" si="50"/>
        <v/>
      </c>
      <c r="BT98" s="135" t="str">
        <f t="shared" si="51"/>
        <v/>
      </c>
      <c r="BU98" s="136" t="str">
        <f t="shared" si="52"/>
        <v/>
      </c>
      <c r="BV98" s="76"/>
      <c r="BW98" s="127"/>
      <c r="BX98" s="127"/>
      <c r="BY98" s="128" t="str">
        <f t="shared" si="53"/>
        <v/>
      </c>
      <c r="BZ98" s="129" t="str">
        <f t="shared" si="54"/>
        <v/>
      </c>
      <c r="CA98" s="130" t="str">
        <f t="shared" si="55"/>
        <v/>
      </c>
      <c r="CB98" s="130" t="str">
        <f t="shared" si="56"/>
        <v/>
      </c>
      <c r="CC98" s="132" t="str">
        <f t="shared" si="57"/>
        <v/>
      </c>
      <c r="CD98" s="133" t="str">
        <f t="shared" si="58"/>
        <v/>
      </c>
      <c r="CE98" s="134" t="str">
        <f t="shared" si="59"/>
        <v/>
      </c>
      <c r="CF98" s="135" t="str">
        <f t="shared" si="60"/>
        <v/>
      </c>
      <c r="CG98" s="136" t="str">
        <f t="shared" si="61"/>
        <v/>
      </c>
      <c r="CH98" s="76"/>
      <c r="CI98" s="127"/>
      <c r="CJ98" s="127"/>
      <c r="CK98" s="128" t="str">
        <f t="shared" si="62"/>
        <v/>
      </c>
      <c r="CL98" s="129" t="str">
        <f t="shared" si="63"/>
        <v/>
      </c>
      <c r="CM98" s="130" t="str">
        <f t="shared" si="64"/>
        <v/>
      </c>
      <c r="CN98" s="130" t="str">
        <f t="shared" si="65"/>
        <v/>
      </c>
      <c r="CO98" s="132" t="str">
        <f t="shared" si="66"/>
        <v/>
      </c>
      <c r="CP98" s="133" t="str">
        <f t="shared" si="67"/>
        <v/>
      </c>
      <c r="CQ98" s="134" t="str">
        <f t="shared" si="68"/>
        <v/>
      </c>
      <c r="CR98" s="135" t="str">
        <f t="shared" si="69"/>
        <v/>
      </c>
      <c r="CS98" s="136" t="str">
        <f t="shared" si="70"/>
        <v/>
      </c>
      <c r="CT98" s="76"/>
      <c r="CU98" s="127"/>
      <c r="CV98" s="127"/>
      <c r="CW98" s="128" t="str">
        <f t="shared" si="71"/>
        <v/>
      </c>
      <c r="CX98" s="129" t="str">
        <f t="shared" si="72"/>
        <v/>
      </c>
      <c r="CY98" s="130" t="str">
        <f t="shared" si="73"/>
        <v/>
      </c>
      <c r="CZ98" s="130" t="str">
        <f t="shared" si="74"/>
        <v/>
      </c>
      <c r="DA98" s="132" t="str">
        <f t="shared" si="75"/>
        <v/>
      </c>
      <c r="DB98" s="133" t="str">
        <f t="shared" si="76"/>
        <v/>
      </c>
      <c r="DC98" s="134" t="str">
        <f t="shared" si="77"/>
        <v/>
      </c>
      <c r="DD98" s="135" t="str">
        <f t="shared" si="78"/>
        <v/>
      </c>
      <c r="DE98" s="136" t="str">
        <f t="shared" si="79"/>
        <v/>
      </c>
      <c r="DF98" s="76"/>
      <c r="DG98" s="127"/>
      <c r="DH98" s="127"/>
      <c r="DI98" s="128" t="str">
        <f t="shared" si="80"/>
        <v/>
      </c>
      <c r="DJ98" s="129" t="str">
        <f t="shared" si="81"/>
        <v/>
      </c>
      <c r="DK98" s="130" t="str">
        <f t="shared" si="82"/>
        <v/>
      </c>
      <c r="DL98" s="130" t="str">
        <f t="shared" si="83"/>
        <v/>
      </c>
      <c r="DM98" s="132" t="str">
        <f t="shared" si="84"/>
        <v/>
      </c>
      <c r="DN98" s="133" t="str">
        <f t="shared" si="85"/>
        <v/>
      </c>
      <c r="DO98" s="134" t="str">
        <f t="shared" si="86"/>
        <v/>
      </c>
      <c r="DP98" s="135" t="str">
        <f t="shared" si="87"/>
        <v/>
      </c>
      <c r="DQ98" s="136" t="str">
        <f t="shared" si="88"/>
        <v/>
      </c>
      <c r="DR98" s="76"/>
      <c r="DS98" s="127"/>
      <c r="DT98" s="127"/>
      <c r="DU98" s="128" t="str">
        <f t="shared" si="89"/>
        <v/>
      </c>
      <c r="DV98" s="129" t="str">
        <f t="shared" si="90"/>
        <v/>
      </c>
      <c r="DW98" s="130" t="str">
        <f t="shared" si="91"/>
        <v/>
      </c>
      <c r="DX98" s="130" t="str">
        <f t="shared" si="92"/>
        <v/>
      </c>
      <c r="DY98" s="132" t="str">
        <f t="shared" si="93"/>
        <v/>
      </c>
      <c r="DZ98" s="133" t="str">
        <f t="shared" si="94"/>
        <v/>
      </c>
      <c r="EA98" s="134" t="str">
        <f t="shared" si="95"/>
        <v/>
      </c>
      <c r="EB98" s="135" t="str">
        <f t="shared" si="96"/>
        <v/>
      </c>
      <c r="EC98" s="136" t="str">
        <f t="shared" si="97"/>
        <v/>
      </c>
      <c r="ED98" s="76"/>
      <c r="EE98" s="127"/>
      <c r="EF98" s="127"/>
      <c r="EG98" s="128" t="str">
        <f t="shared" si="98"/>
        <v/>
      </c>
      <c r="EH98" s="129" t="str">
        <f t="shared" si="99"/>
        <v/>
      </c>
      <c r="EI98" s="130" t="str">
        <f t="shared" si="100"/>
        <v/>
      </c>
      <c r="EJ98" s="130" t="str">
        <f t="shared" si="101"/>
        <v/>
      </c>
      <c r="EK98" s="132" t="str">
        <f t="shared" si="102"/>
        <v/>
      </c>
      <c r="EL98" s="133" t="str">
        <f t="shared" si="103"/>
        <v/>
      </c>
      <c r="EM98" s="134" t="str">
        <f t="shared" si="104"/>
        <v/>
      </c>
      <c r="EN98" s="135" t="str">
        <f t="shared" si="105"/>
        <v/>
      </c>
      <c r="EO98" s="136" t="str">
        <f t="shared" si="106"/>
        <v/>
      </c>
      <c r="EP98" s="76"/>
      <c r="EQ98" s="127"/>
      <c r="ER98" s="127"/>
      <c r="ES98" s="128" t="str">
        <f t="shared" si="107"/>
        <v/>
      </c>
      <c r="ET98" s="129" t="str">
        <f t="shared" si="108"/>
        <v/>
      </c>
      <c r="EU98" s="130" t="str">
        <f t="shared" si="109"/>
        <v/>
      </c>
      <c r="EV98" s="130" t="str">
        <f t="shared" si="110"/>
        <v/>
      </c>
      <c r="EW98" s="132" t="str">
        <f t="shared" si="111"/>
        <v/>
      </c>
      <c r="EX98" s="133" t="str">
        <f t="shared" si="112"/>
        <v/>
      </c>
      <c r="EY98" s="134" t="str">
        <f t="shared" si="113"/>
        <v/>
      </c>
      <c r="EZ98" s="135" t="str">
        <f t="shared" si="114"/>
        <v/>
      </c>
      <c r="FA98" s="136" t="str">
        <f t="shared" si="115"/>
        <v/>
      </c>
      <c r="FB98" s="76"/>
      <c r="FC98" s="127"/>
      <c r="FD98" s="127"/>
      <c r="FE98" s="128" t="str">
        <f t="shared" si="116"/>
        <v/>
      </c>
      <c r="FF98" s="129" t="str">
        <f t="shared" si="117"/>
        <v/>
      </c>
      <c r="FG98" s="130" t="str">
        <f t="shared" si="118"/>
        <v/>
      </c>
      <c r="FH98" s="130" t="str">
        <f t="shared" si="119"/>
        <v/>
      </c>
      <c r="FI98" s="132" t="str">
        <f t="shared" si="120"/>
        <v/>
      </c>
      <c r="FJ98" s="133" t="str">
        <f t="shared" si="121"/>
        <v/>
      </c>
      <c r="FK98" s="134" t="str">
        <f t="shared" si="122"/>
        <v/>
      </c>
      <c r="FL98" s="135" t="str">
        <f t="shared" si="123"/>
        <v/>
      </c>
      <c r="FM98" s="136" t="str">
        <f t="shared" si="124"/>
        <v/>
      </c>
      <c r="FN98" s="76"/>
      <c r="FO98" s="127"/>
      <c r="FP98" s="127"/>
      <c r="FQ98" s="128" t="str">
        <f>IF(FU98="","",#REF!)</f>
        <v/>
      </c>
      <c r="FR98" s="129" t="str">
        <f t="shared" si="125"/>
        <v/>
      </c>
      <c r="FS98" s="130" t="str">
        <f t="shared" si="126"/>
        <v/>
      </c>
      <c r="FT98" s="130" t="str">
        <f t="shared" si="127"/>
        <v/>
      </c>
      <c r="FU98" s="132" t="str">
        <f t="shared" si="128"/>
        <v/>
      </c>
      <c r="FV98" s="133" t="str">
        <f t="shared" si="129"/>
        <v/>
      </c>
      <c r="FW98" s="134" t="str">
        <f t="shared" si="130"/>
        <v/>
      </c>
      <c r="FX98" s="135" t="str">
        <f t="shared" si="131"/>
        <v/>
      </c>
      <c r="FY98" s="136" t="str">
        <f t="shared" si="132"/>
        <v/>
      </c>
      <c r="FZ98" s="76"/>
      <c r="GA98" s="127"/>
      <c r="GB98" s="127"/>
      <c r="GC98" s="128" t="str">
        <f t="shared" si="133"/>
        <v/>
      </c>
      <c r="GD98" s="129" t="str">
        <f t="shared" si="134"/>
        <v/>
      </c>
      <c r="GE98" s="130" t="str">
        <f t="shared" si="135"/>
        <v/>
      </c>
      <c r="GF98" s="130" t="str">
        <f t="shared" si="136"/>
        <v/>
      </c>
      <c r="GG98" s="132" t="str">
        <f t="shared" si="137"/>
        <v/>
      </c>
      <c r="GH98" s="133" t="str">
        <f t="shared" si="138"/>
        <v/>
      </c>
      <c r="GI98" s="134" t="str">
        <f t="shared" si="139"/>
        <v/>
      </c>
      <c r="GJ98" s="135" t="str">
        <f t="shared" si="140"/>
        <v/>
      </c>
      <c r="GK98" s="136" t="str">
        <f t="shared" si="141"/>
        <v/>
      </c>
      <c r="GL98" s="76"/>
      <c r="GM98" s="127"/>
      <c r="GN98" s="127"/>
      <c r="GO98" s="128" t="str">
        <f t="shared" si="142"/>
        <v/>
      </c>
      <c r="GP98" s="129" t="str">
        <f t="shared" si="143"/>
        <v/>
      </c>
      <c r="GQ98" s="130" t="str">
        <f t="shared" si="144"/>
        <v/>
      </c>
      <c r="GR98" s="130" t="str">
        <f t="shared" si="145"/>
        <v/>
      </c>
      <c r="GS98" s="132" t="str">
        <f t="shared" si="146"/>
        <v/>
      </c>
      <c r="GT98" s="133" t="str">
        <f t="shared" si="147"/>
        <v/>
      </c>
      <c r="GU98" s="134" t="str">
        <f t="shared" si="148"/>
        <v/>
      </c>
      <c r="GV98" s="135" t="str">
        <f t="shared" si="149"/>
        <v/>
      </c>
      <c r="GW98" s="136" t="str">
        <f t="shared" si="150"/>
        <v/>
      </c>
      <c r="GX98" s="76"/>
      <c r="GY98" s="127"/>
      <c r="GZ98" s="127"/>
      <c r="HA98" s="128" t="str">
        <f t="shared" si="151"/>
        <v/>
      </c>
      <c r="HB98" s="129" t="str">
        <f t="shared" si="152"/>
        <v/>
      </c>
      <c r="HC98" s="130" t="str">
        <f t="shared" si="153"/>
        <v/>
      </c>
      <c r="HD98" s="130" t="str">
        <f t="shared" si="154"/>
        <v/>
      </c>
      <c r="HE98" s="132" t="str">
        <f t="shared" si="155"/>
        <v/>
      </c>
      <c r="HF98" s="133" t="str">
        <f t="shared" si="156"/>
        <v/>
      </c>
      <c r="HG98" s="134" t="str">
        <f t="shared" si="157"/>
        <v/>
      </c>
      <c r="HH98" s="135" t="str">
        <f t="shared" si="158"/>
        <v/>
      </c>
      <c r="HI98" s="136" t="str">
        <f t="shared" si="159"/>
        <v/>
      </c>
      <c r="HJ98" s="76"/>
      <c r="HK98" s="127"/>
      <c r="HL98" s="127"/>
      <c r="HM98" s="128" t="str">
        <f t="shared" si="160"/>
        <v/>
      </c>
      <c r="HN98" s="129" t="str">
        <f t="shared" si="161"/>
        <v/>
      </c>
      <c r="HO98" s="130" t="str">
        <f t="shared" si="162"/>
        <v/>
      </c>
      <c r="HP98" s="130" t="str">
        <f t="shared" si="163"/>
        <v/>
      </c>
      <c r="HQ98" s="132" t="str">
        <f t="shared" si="164"/>
        <v/>
      </c>
      <c r="HR98" s="133" t="str">
        <f t="shared" si="165"/>
        <v/>
      </c>
      <c r="HS98" s="134" t="str">
        <f t="shared" si="166"/>
        <v/>
      </c>
      <c r="HT98" s="135" t="str">
        <f t="shared" si="167"/>
        <v/>
      </c>
      <c r="HU98" s="136" t="str">
        <f t="shared" si="168"/>
        <v/>
      </c>
      <c r="HV98" s="76"/>
      <c r="HW98" s="127"/>
      <c r="HX98" s="127"/>
      <c r="HY98" s="128" t="str">
        <f t="shared" si="169"/>
        <v/>
      </c>
      <c r="HZ98" s="129" t="str">
        <f t="shared" si="170"/>
        <v/>
      </c>
      <c r="IA98" s="130" t="str">
        <f t="shared" si="171"/>
        <v/>
      </c>
      <c r="IB98" s="130" t="str">
        <f t="shared" si="172"/>
        <v/>
      </c>
      <c r="IC98" s="132" t="str">
        <f t="shared" si="173"/>
        <v/>
      </c>
      <c r="ID98" s="133" t="str">
        <f t="shared" si="174"/>
        <v/>
      </c>
      <c r="IE98" s="134" t="str">
        <f t="shared" si="175"/>
        <v/>
      </c>
      <c r="IF98" s="135" t="str">
        <f t="shared" si="176"/>
        <v/>
      </c>
      <c r="IG98" s="136" t="str">
        <f t="shared" si="177"/>
        <v/>
      </c>
      <c r="IH98" s="76"/>
      <c r="II98" s="127"/>
      <c r="IJ98" s="127"/>
      <c r="IK98" s="128" t="str">
        <f t="shared" si="178"/>
        <v/>
      </c>
      <c r="IL98" s="129" t="str">
        <f t="shared" si="179"/>
        <v/>
      </c>
      <c r="IM98" s="130" t="str">
        <f t="shared" si="180"/>
        <v/>
      </c>
      <c r="IN98" s="130" t="str">
        <f t="shared" si="181"/>
        <v/>
      </c>
      <c r="IO98" s="132" t="str">
        <f t="shared" si="182"/>
        <v/>
      </c>
      <c r="IP98" s="133" t="str">
        <f t="shared" si="183"/>
        <v/>
      </c>
      <c r="IQ98" s="134" t="str">
        <f t="shared" si="184"/>
        <v/>
      </c>
      <c r="IR98" s="135" t="str">
        <f t="shared" si="185"/>
        <v/>
      </c>
      <c r="IS98" s="136" t="str">
        <f t="shared" si="186"/>
        <v/>
      </c>
      <c r="IT98" s="76"/>
      <c r="IU98" s="127"/>
      <c r="IV98" s="127"/>
      <c r="IW98" s="128" t="str">
        <f t="shared" si="187"/>
        <v/>
      </c>
      <c r="IX98" s="129" t="str">
        <f t="shared" si="188"/>
        <v/>
      </c>
      <c r="IY98" s="130" t="str">
        <f t="shared" si="189"/>
        <v/>
      </c>
      <c r="IZ98" s="130" t="str">
        <f t="shared" si="190"/>
        <v/>
      </c>
      <c r="JA98" s="132" t="str">
        <f t="shared" si="191"/>
        <v/>
      </c>
      <c r="JB98" s="133" t="str">
        <f t="shared" si="192"/>
        <v/>
      </c>
      <c r="JC98" s="134" t="str">
        <f t="shared" si="193"/>
        <v/>
      </c>
      <c r="JD98" s="135" t="str">
        <f t="shared" si="194"/>
        <v/>
      </c>
      <c r="JE98" s="136" t="str">
        <f t="shared" si="195"/>
        <v/>
      </c>
      <c r="JF98" s="76"/>
      <c r="JG98" s="127"/>
      <c r="JH98" s="127"/>
      <c r="JI98" s="128" t="str">
        <f t="shared" si="196"/>
        <v/>
      </c>
      <c r="JJ98" s="129" t="str">
        <f t="shared" si="197"/>
        <v/>
      </c>
      <c r="JK98" s="130" t="str">
        <f t="shared" si="198"/>
        <v/>
      </c>
      <c r="JL98" s="130" t="str">
        <f t="shared" si="199"/>
        <v/>
      </c>
      <c r="JM98" s="132" t="str">
        <f t="shared" si="200"/>
        <v/>
      </c>
      <c r="JN98" s="133" t="str">
        <f t="shared" si="201"/>
        <v/>
      </c>
      <c r="JO98" s="134" t="str">
        <f t="shared" si="202"/>
        <v/>
      </c>
      <c r="JP98" s="135" t="str">
        <f t="shared" si="203"/>
        <v/>
      </c>
      <c r="JQ98" s="136" t="str">
        <f t="shared" si="204"/>
        <v/>
      </c>
      <c r="JR98" s="76"/>
      <c r="JS98" s="127"/>
      <c r="JT98" s="127"/>
      <c r="JU98" s="128" t="str">
        <f t="shared" si="205"/>
        <v/>
      </c>
      <c r="JV98" s="129" t="str">
        <f t="shared" si="206"/>
        <v/>
      </c>
      <c r="JW98" s="130" t="str">
        <f t="shared" si="207"/>
        <v/>
      </c>
      <c r="JX98" s="130" t="str">
        <f t="shared" si="208"/>
        <v/>
      </c>
      <c r="JY98" s="132" t="str">
        <f t="shared" si="209"/>
        <v/>
      </c>
      <c r="JZ98" s="133" t="str">
        <f t="shared" si="210"/>
        <v/>
      </c>
      <c r="KA98" s="134" t="str">
        <f t="shared" si="211"/>
        <v/>
      </c>
      <c r="KB98" s="135" t="str">
        <f t="shared" si="212"/>
        <v/>
      </c>
      <c r="KC98" s="136" t="str">
        <f t="shared" si="213"/>
        <v/>
      </c>
      <c r="KD98" s="76"/>
      <c r="KE98" s="127"/>
      <c r="KF98" s="127"/>
    </row>
    <row r="99" spans="1:292" ht="13.5" customHeight="1">
      <c r="A99" s="84"/>
      <c r="B99" s="127"/>
      <c r="C99" s="127"/>
      <c r="E99" s="128" t="str">
        <f t="shared" si="0"/>
        <v/>
      </c>
      <c r="F99" s="129" t="str">
        <f t="shared" si="1"/>
        <v/>
      </c>
      <c r="G99" s="130" t="str">
        <f t="shared" si="2"/>
        <v/>
      </c>
      <c r="H99" s="130" t="str">
        <f t="shared" si="3"/>
        <v/>
      </c>
      <c r="I99" s="132" t="str">
        <f t="shared" si="4"/>
        <v/>
      </c>
      <c r="J99" s="133" t="str">
        <f t="shared" si="5"/>
        <v/>
      </c>
      <c r="K99" s="134" t="str">
        <f t="shared" si="6"/>
        <v/>
      </c>
      <c r="L99" s="135" t="str">
        <f t="shared" si="7"/>
        <v/>
      </c>
      <c r="M99" s="136" t="str">
        <f t="shared" si="8"/>
        <v/>
      </c>
      <c r="O99" s="127"/>
      <c r="P99" s="221"/>
      <c r="Q99" s="128" t="str">
        <f t="shared" si="9"/>
        <v/>
      </c>
      <c r="R99" s="129" t="str">
        <f t="shared" si="10"/>
        <v/>
      </c>
      <c r="S99" s="130" t="str">
        <f t="shared" si="11"/>
        <v/>
      </c>
      <c r="T99" s="130" t="str">
        <f t="shared" si="12"/>
        <v/>
      </c>
      <c r="U99" s="132" t="str">
        <f t="shared" si="13"/>
        <v/>
      </c>
      <c r="V99" s="133" t="str">
        <f t="shared" si="14"/>
        <v/>
      </c>
      <c r="W99" s="134" t="str">
        <f t="shared" si="15"/>
        <v/>
      </c>
      <c r="X99" s="135" t="s">
        <v>287</v>
      </c>
      <c r="Y99" s="136" t="str">
        <f t="shared" si="16"/>
        <v/>
      </c>
      <c r="AA99" s="127"/>
      <c r="AB99" s="127"/>
      <c r="AC99" s="128" t="str">
        <f t="shared" si="17"/>
        <v/>
      </c>
      <c r="AD99" s="129" t="str">
        <f t="shared" si="18"/>
        <v/>
      </c>
      <c r="AE99" s="130" t="str">
        <f t="shared" si="19"/>
        <v/>
      </c>
      <c r="AF99" s="130" t="str">
        <f t="shared" si="20"/>
        <v/>
      </c>
      <c r="AG99" s="132" t="str">
        <f t="shared" si="21"/>
        <v/>
      </c>
      <c r="AH99" s="133" t="str">
        <f t="shared" si="22"/>
        <v/>
      </c>
      <c r="AI99" s="134" t="str">
        <f t="shared" si="23"/>
        <v/>
      </c>
      <c r="AJ99" s="135" t="str">
        <f t="shared" si="24"/>
        <v/>
      </c>
      <c r="AK99" s="136" t="str">
        <f t="shared" si="25"/>
        <v/>
      </c>
      <c r="AM99" s="127"/>
      <c r="AN99" s="127"/>
      <c r="AO99" s="128" t="str">
        <f t="shared" si="26"/>
        <v/>
      </c>
      <c r="AP99" s="129" t="str">
        <f t="shared" si="27"/>
        <v/>
      </c>
      <c r="AQ99" s="130" t="str">
        <f t="shared" si="28"/>
        <v/>
      </c>
      <c r="AR99" s="130" t="str">
        <f t="shared" si="29"/>
        <v/>
      </c>
      <c r="AS99" s="132" t="str">
        <f t="shared" si="30"/>
        <v/>
      </c>
      <c r="AT99" s="133" t="str">
        <f t="shared" si="31"/>
        <v/>
      </c>
      <c r="AU99" s="134" t="str">
        <f t="shared" si="32"/>
        <v/>
      </c>
      <c r="AV99" s="135" t="str">
        <f t="shared" si="33"/>
        <v/>
      </c>
      <c r="AW99" s="136" t="str">
        <f t="shared" si="34"/>
        <v/>
      </c>
      <c r="AX99" s="76"/>
      <c r="AY99" s="127"/>
      <c r="AZ99" s="127"/>
      <c r="BA99" s="128" t="str">
        <f t="shared" si="35"/>
        <v/>
      </c>
      <c r="BB99" s="129" t="str">
        <f t="shared" si="36"/>
        <v/>
      </c>
      <c r="BC99" s="130" t="str">
        <f t="shared" si="37"/>
        <v/>
      </c>
      <c r="BD99" s="130" t="str">
        <f t="shared" si="38"/>
        <v/>
      </c>
      <c r="BE99" s="132" t="str">
        <f t="shared" si="39"/>
        <v/>
      </c>
      <c r="BF99" s="133" t="str">
        <f t="shared" si="40"/>
        <v/>
      </c>
      <c r="BG99" s="134" t="str">
        <f t="shared" si="41"/>
        <v/>
      </c>
      <c r="BH99" s="135" t="str">
        <f t="shared" si="42"/>
        <v/>
      </c>
      <c r="BI99" s="136" t="str">
        <f t="shared" si="43"/>
        <v/>
      </c>
      <c r="BJ99" s="76"/>
      <c r="BK99" s="127"/>
      <c r="BL99" s="127"/>
      <c r="BM99" s="128" t="str">
        <f t="shared" si="44"/>
        <v/>
      </c>
      <c r="BN99" s="129" t="str">
        <f t="shared" si="45"/>
        <v/>
      </c>
      <c r="BO99" s="130" t="str">
        <f t="shared" si="46"/>
        <v/>
      </c>
      <c r="BP99" s="130" t="str">
        <f t="shared" si="47"/>
        <v/>
      </c>
      <c r="BQ99" s="132" t="str">
        <f t="shared" si="48"/>
        <v/>
      </c>
      <c r="BR99" s="133" t="str">
        <f t="shared" si="49"/>
        <v/>
      </c>
      <c r="BS99" s="134" t="str">
        <f t="shared" si="50"/>
        <v/>
      </c>
      <c r="BT99" s="135" t="str">
        <f t="shared" si="51"/>
        <v/>
      </c>
      <c r="BU99" s="136" t="str">
        <f t="shared" si="52"/>
        <v/>
      </c>
      <c r="BV99" s="76"/>
      <c r="BW99" s="127"/>
      <c r="BX99" s="127"/>
      <c r="BY99" s="128" t="str">
        <f t="shared" si="53"/>
        <v/>
      </c>
      <c r="BZ99" s="129" t="str">
        <f t="shared" si="54"/>
        <v/>
      </c>
      <c r="CA99" s="130" t="str">
        <f t="shared" si="55"/>
        <v/>
      </c>
      <c r="CB99" s="130" t="str">
        <f t="shared" si="56"/>
        <v/>
      </c>
      <c r="CC99" s="132" t="str">
        <f t="shared" si="57"/>
        <v/>
      </c>
      <c r="CD99" s="133" t="str">
        <f t="shared" si="58"/>
        <v/>
      </c>
      <c r="CE99" s="134" t="str">
        <f t="shared" si="59"/>
        <v/>
      </c>
      <c r="CF99" s="135" t="str">
        <f t="shared" si="60"/>
        <v/>
      </c>
      <c r="CG99" s="136" t="str">
        <f t="shared" si="61"/>
        <v/>
      </c>
      <c r="CH99" s="76"/>
      <c r="CI99" s="127"/>
      <c r="CJ99" s="127"/>
      <c r="CK99" s="128" t="str">
        <f t="shared" si="62"/>
        <v/>
      </c>
      <c r="CL99" s="129" t="str">
        <f t="shared" si="63"/>
        <v/>
      </c>
      <c r="CM99" s="130" t="str">
        <f t="shared" si="64"/>
        <v/>
      </c>
      <c r="CN99" s="130" t="str">
        <f t="shared" si="65"/>
        <v/>
      </c>
      <c r="CO99" s="132" t="str">
        <f t="shared" si="66"/>
        <v/>
      </c>
      <c r="CP99" s="133" t="str">
        <f t="shared" si="67"/>
        <v/>
      </c>
      <c r="CQ99" s="134" t="str">
        <f t="shared" si="68"/>
        <v/>
      </c>
      <c r="CR99" s="135" t="str">
        <f t="shared" si="69"/>
        <v/>
      </c>
      <c r="CS99" s="136" t="str">
        <f t="shared" si="70"/>
        <v/>
      </c>
      <c r="CT99" s="76"/>
      <c r="CU99" s="127"/>
      <c r="CV99" s="127"/>
      <c r="CW99" s="128" t="str">
        <f t="shared" si="71"/>
        <v/>
      </c>
      <c r="CX99" s="129" t="str">
        <f t="shared" si="72"/>
        <v/>
      </c>
      <c r="CY99" s="130" t="str">
        <f t="shared" si="73"/>
        <v/>
      </c>
      <c r="CZ99" s="130" t="str">
        <f t="shared" si="74"/>
        <v/>
      </c>
      <c r="DA99" s="132" t="str">
        <f t="shared" si="75"/>
        <v/>
      </c>
      <c r="DB99" s="133" t="str">
        <f t="shared" si="76"/>
        <v/>
      </c>
      <c r="DC99" s="134" t="str">
        <f t="shared" si="77"/>
        <v/>
      </c>
      <c r="DD99" s="135" t="str">
        <f t="shared" si="78"/>
        <v/>
      </c>
      <c r="DE99" s="136" t="str">
        <f t="shared" si="79"/>
        <v/>
      </c>
      <c r="DF99" s="76"/>
      <c r="DG99" s="127"/>
      <c r="DH99" s="127"/>
      <c r="DI99" s="128" t="str">
        <f t="shared" si="80"/>
        <v/>
      </c>
      <c r="DJ99" s="129" t="str">
        <f t="shared" si="81"/>
        <v/>
      </c>
      <c r="DK99" s="130" t="str">
        <f t="shared" si="82"/>
        <v/>
      </c>
      <c r="DL99" s="130" t="str">
        <f t="shared" si="83"/>
        <v/>
      </c>
      <c r="DM99" s="132" t="str">
        <f t="shared" si="84"/>
        <v/>
      </c>
      <c r="DN99" s="133" t="str">
        <f t="shared" si="85"/>
        <v/>
      </c>
      <c r="DO99" s="134" t="str">
        <f t="shared" si="86"/>
        <v/>
      </c>
      <c r="DP99" s="135" t="str">
        <f t="shared" si="87"/>
        <v/>
      </c>
      <c r="DQ99" s="136" t="str">
        <f t="shared" si="88"/>
        <v/>
      </c>
      <c r="DR99" s="76"/>
      <c r="DS99" s="127"/>
      <c r="DT99" s="127"/>
      <c r="DU99" s="128" t="str">
        <f t="shared" si="89"/>
        <v/>
      </c>
      <c r="DV99" s="129" t="str">
        <f t="shared" si="90"/>
        <v/>
      </c>
      <c r="DW99" s="130" t="str">
        <f t="shared" si="91"/>
        <v/>
      </c>
      <c r="DX99" s="130" t="str">
        <f t="shared" si="92"/>
        <v/>
      </c>
      <c r="DY99" s="132" t="str">
        <f t="shared" si="93"/>
        <v/>
      </c>
      <c r="DZ99" s="133" t="str">
        <f t="shared" si="94"/>
        <v/>
      </c>
      <c r="EA99" s="134" t="str">
        <f t="shared" si="95"/>
        <v/>
      </c>
      <c r="EB99" s="135" t="str">
        <f t="shared" si="96"/>
        <v/>
      </c>
      <c r="EC99" s="136" t="str">
        <f t="shared" si="97"/>
        <v/>
      </c>
      <c r="ED99" s="76"/>
      <c r="EE99" s="127"/>
      <c r="EF99" s="127"/>
      <c r="EG99" s="128" t="str">
        <f t="shared" si="98"/>
        <v/>
      </c>
      <c r="EH99" s="129" t="str">
        <f t="shared" si="99"/>
        <v/>
      </c>
      <c r="EI99" s="130" t="str">
        <f t="shared" si="100"/>
        <v/>
      </c>
      <c r="EJ99" s="130" t="str">
        <f t="shared" si="101"/>
        <v/>
      </c>
      <c r="EK99" s="132" t="str">
        <f t="shared" si="102"/>
        <v/>
      </c>
      <c r="EL99" s="133" t="str">
        <f t="shared" si="103"/>
        <v/>
      </c>
      <c r="EM99" s="134" t="str">
        <f t="shared" si="104"/>
        <v/>
      </c>
      <c r="EN99" s="135" t="str">
        <f t="shared" si="105"/>
        <v/>
      </c>
      <c r="EO99" s="136" t="str">
        <f t="shared" si="106"/>
        <v/>
      </c>
      <c r="EP99" s="76"/>
      <c r="EQ99" s="127"/>
      <c r="ER99" s="127"/>
      <c r="ES99" s="128" t="str">
        <f t="shared" si="107"/>
        <v/>
      </c>
      <c r="ET99" s="129" t="str">
        <f t="shared" si="108"/>
        <v/>
      </c>
      <c r="EU99" s="130" t="str">
        <f t="shared" si="109"/>
        <v/>
      </c>
      <c r="EV99" s="130" t="str">
        <f t="shared" si="110"/>
        <v/>
      </c>
      <c r="EW99" s="132" t="str">
        <f t="shared" si="111"/>
        <v/>
      </c>
      <c r="EX99" s="133" t="str">
        <f t="shared" si="112"/>
        <v/>
      </c>
      <c r="EY99" s="134" t="str">
        <f t="shared" si="113"/>
        <v/>
      </c>
      <c r="EZ99" s="135" t="str">
        <f t="shared" si="114"/>
        <v/>
      </c>
      <c r="FA99" s="136" t="str">
        <f t="shared" si="115"/>
        <v/>
      </c>
      <c r="FB99" s="76"/>
      <c r="FC99" s="127"/>
      <c r="FD99" s="127"/>
      <c r="FE99" s="128" t="str">
        <f t="shared" si="116"/>
        <v/>
      </c>
      <c r="FF99" s="129" t="str">
        <f t="shared" si="117"/>
        <v/>
      </c>
      <c r="FG99" s="130" t="str">
        <f t="shared" si="118"/>
        <v/>
      </c>
      <c r="FH99" s="130" t="str">
        <f t="shared" si="119"/>
        <v/>
      </c>
      <c r="FI99" s="132" t="str">
        <f t="shared" si="120"/>
        <v/>
      </c>
      <c r="FJ99" s="133" t="str">
        <f t="shared" si="121"/>
        <v/>
      </c>
      <c r="FK99" s="134" t="str">
        <f t="shared" si="122"/>
        <v/>
      </c>
      <c r="FL99" s="135" t="str">
        <f t="shared" si="123"/>
        <v/>
      </c>
      <c r="FM99" s="136" t="str">
        <f t="shared" si="124"/>
        <v/>
      </c>
      <c r="FN99" s="76"/>
      <c r="FO99" s="127"/>
      <c r="FP99" s="127"/>
      <c r="FQ99" s="128" t="str">
        <f>IF(FU99="","",#REF!)</f>
        <v/>
      </c>
      <c r="FR99" s="129" t="str">
        <f t="shared" si="125"/>
        <v/>
      </c>
      <c r="FS99" s="130" t="str">
        <f t="shared" si="126"/>
        <v/>
      </c>
      <c r="FT99" s="130" t="str">
        <f t="shared" si="127"/>
        <v/>
      </c>
      <c r="FU99" s="132" t="str">
        <f t="shared" si="128"/>
        <v/>
      </c>
      <c r="FV99" s="133" t="str">
        <f t="shared" si="129"/>
        <v/>
      </c>
      <c r="FW99" s="134" t="str">
        <f t="shared" si="130"/>
        <v/>
      </c>
      <c r="FX99" s="135" t="str">
        <f t="shared" si="131"/>
        <v/>
      </c>
      <c r="FY99" s="136" t="str">
        <f t="shared" si="132"/>
        <v/>
      </c>
      <c r="FZ99" s="76"/>
      <c r="GA99" s="127"/>
      <c r="GB99" s="127"/>
      <c r="GC99" s="128" t="str">
        <f t="shared" si="133"/>
        <v/>
      </c>
      <c r="GD99" s="129" t="str">
        <f t="shared" si="134"/>
        <v/>
      </c>
      <c r="GE99" s="130" t="str">
        <f t="shared" si="135"/>
        <v/>
      </c>
      <c r="GF99" s="130" t="str">
        <f t="shared" si="136"/>
        <v/>
      </c>
      <c r="GG99" s="132" t="str">
        <f t="shared" si="137"/>
        <v/>
      </c>
      <c r="GH99" s="133" t="str">
        <f t="shared" si="138"/>
        <v/>
      </c>
      <c r="GI99" s="134" t="str">
        <f t="shared" si="139"/>
        <v/>
      </c>
      <c r="GJ99" s="135" t="str">
        <f t="shared" si="140"/>
        <v/>
      </c>
      <c r="GK99" s="136" t="str">
        <f t="shared" si="141"/>
        <v/>
      </c>
      <c r="GL99" s="76"/>
      <c r="GM99" s="127"/>
      <c r="GN99" s="127"/>
      <c r="GO99" s="128" t="str">
        <f t="shared" si="142"/>
        <v/>
      </c>
      <c r="GP99" s="129" t="str">
        <f t="shared" si="143"/>
        <v/>
      </c>
      <c r="GQ99" s="130" t="str">
        <f t="shared" si="144"/>
        <v/>
      </c>
      <c r="GR99" s="130" t="str">
        <f t="shared" si="145"/>
        <v/>
      </c>
      <c r="GS99" s="132" t="str">
        <f t="shared" si="146"/>
        <v/>
      </c>
      <c r="GT99" s="133" t="str">
        <f t="shared" si="147"/>
        <v/>
      </c>
      <c r="GU99" s="134" t="str">
        <f t="shared" si="148"/>
        <v/>
      </c>
      <c r="GV99" s="135" t="str">
        <f t="shared" si="149"/>
        <v/>
      </c>
      <c r="GW99" s="136" t="str">
        <f t="shared" si="150"/>
        <v/>
      </c>
      <c r="GX99" s="76"/>
      <c r="GY99" s="127"/>
      <c r="GZ99" s="127"/>
      <c r="HA99" s="128" t="str">
        <f t="shared" si="151"/>
        <v/>
      </c>
      <c r="HB99" s="129" t="str">
        <f t="shared" si="152"/>
        <v/>
      </c>
      <c r="HC99" s="130" t="str">
        <f t="shared" si="153"/>
        <v/>
      </c>
      <c r="HD99" s="130" t="str">
        <f t="shared" si="154"/>
        <v/>
      </c>
      <c r="HE99" s="132" t="str">
        <f t="shared" si="155"/>
        <v/>
      </c>
      <c r="HF99" s="133" t="str">
        <f t="shared" si="156"/>
        <v/>
      </c>
      <c r="HG99" s="134" t="str">
        <f t="shared" si="157"/>
        <v/>
      </c>
      <c r="HH99" s="135" t="str">
        <f t="shared" si="158"/>
        <v/>
      </c>
      <c r="HI99" s="136" t="str">
        <f t="shared" si="159"/>
        <v/>
      </c>
      <c r="HJ99" s="76"/>
      <c r="HK99" s="127"/>
      <c r="HL99" s="127"/>
      <c r="HM99" s="128" t="str">
        <f t="shared" si="160"/>
        <v/>
      </c>
      <c r="HN99" s="129" t="str">
        <f t="shared" si="161"/>
        <v/>
      </c>
      <c r="HO99" s="130" t="str">
        <f t="shared" si="162"/>
        <v/>
      </c>
      <c r="HP99" s="130" t="str">
        <f t="shared" si="163"/>
        <v/>
      </c>
      <c r="HQ99" s="132" t="str">
        <f t="shared" si="164"/>
        <v/>
      </c>
      <c r="HR99" s="133" t="str">
        <f t="shared" si="165"/>
        <v/>
      </c>
      <c r="HS99" s="134" t="str">
        <f t="shared" si="166"/>
        <v/>
      </c>
      <c r="HT99" s="135" t="str">
        <f t="shared" si="167"/>
        <v/>
      </c>
      <c r="HU99" s="136" t="str">
        <f t="shared" si="168"/>
        <v/>
      </c>
      <c r="HV99" s="76"/>
      <c r="HW99" s="127"/>
      <c r="HX99" s="127"/>
      <c r="HY99" s="128" t="str">
        <f t="shared" si="169"/>
        <v/>
      </c>
      <c r="HZ99" s="129" t="str">
        <f t="shared" si="170"/>
        <v/>
      </c>
      <c r="IA99" s="130" t="str">
        <f t="shared" si="171"/>
        <v/>
      </c>
      <c r="IB99" s="130" t="str">
        <f t="shared" si="172"/>
        <v/>
      </c>
      <c r="IC99" s="132" t="str">
        <f t="shared" si="173"/>
        <v/>
      </c>
      <c r="ID99" s="133" t="str">
        <f t="shared" si="174"/>
        <v/>
      </c>
      <c r="IE99" s="134" t="str">
        <f t="shared" si="175"/>
        <v/>
      </c>
      <c r="IF99" s="135" t="str">
        <f t="shared" si="176"/>
        <v/>
      </c>
      <c r="IG99" s="136" t="str">
        <f t="shared" si="177"/>
        <v/>
      </c>
      <c r="IH99" s="76"/>
      <c r="II99" s="127"/>
      <c r="IJ99" s="127"/>
      <c r="IK99" s="128" t="str">
        <f t="shared" si="178"/>
        <v/>
      </c>
      <c r="IL99" s="129" t="str">
        <f t="shared" si="179"/>
        <v/>
      </c>
      <c r="IM99" s="130" t="str">
        <f t="shared" si="180"/>
        <v/>
      </c>
      <c r="IN99" s="130" t="str">
        <f t="shared" si="181"/>
        <v/>
      </c>
      <c r="IO99" s="132" t="str">
        <f t="shared" si="182"/>
        <v/>
      </c>
      <c r="IP99" s="133" t="str">
        <f t="shared" si="183"/>
        <v/>
      </c>
      <c r="IQ99" s="134" t="str">
        <f t="shared" si="184"/>
        <v/>
      </c>
      <c r="IR99" s="135" t="str">
        <f t="shared" si="185"/>
        <v/>
      </c>
      <c r="IS99" s="136" t="str">
        <f t="shared" si="186"/>
        <v/>
      </c>
      <c r="IT99" s="76"/>
      <c r="IU99" s="127"/>
      <c r="IV99" s="127"/>
      <c r="IW99" s="128" t="str">
        <f t="shared" si="187"/>
        <v/>
      </c>
      <c r="IX99" s="129" t="str">
        <f t="shared" si="188"/>
        <v/>
      </c>
      <c r="IY99" s="130" t="str">
        <f t="shared" si="189"/>
        <v/>
      </c>
      <c r="IZ99" s="130" t="str">
        <f t="shared" si="190"/>
        <v/>
      </c>
      <c r="JA99" s="132" t="str">
        <f t="shared" si="191"/>
        <v/>
      </c>
      <c r="JB99" s="133" t="str">
        <f t="shared" si="192"/>
        <v/>
      </c>
      <c r="JC99" s="134" t="str">
        <f t="shared" si="193"/>
        <v/>
      </c>
      <c r="JD99" s="135" t="str">
        <f t="shared" si="194"/>
        <v/>
      </c>
      <c r="JE99" s="136" t="str">
        <f t="shared" si="195"/>
        <v/>
      </c>
      <c r="JF99" s="76"/>
      <c r="JG99" s="127"/>
      <c r="JH99" s="127"/>
      <c r="JI99" s="128" t="str">
        <f t="shared" si="196"/>
        <v/>
      </c>
      <c r="JJ99" s="129" t="str">
        <f t="shared" si="197"/>
        <v/>
      </c>
      <c r="JK99" s="130" t="str">
        <f t="shared" si="198"/>
        <v/>
      </c>
      <c r="JL99" s="130" t="str">
        <f t="shared" si="199"/>
        <v/>
      </c>
      <c r="JM99" s="132" t="str">
        <f t="shared" si="200"/>
        <v/>
      </c>
      <c r="JN99" s="133" t="str">
        <f t="shared" si="201"/>
        <v/>
      </c>
      <c r="JO99" s="134" t="str">
        <f t="shared" si="202"/>
        <v/>
      </c>
      <c r="JP99" s="135" t="str">
        <f t="shared" si="203"/>
        <v/>
      </c>
      <c r="JQ99" s="136" t="str">
        <f t="shared" si="204"/>
        <v/>
      </c>
      <c r="JR99" s="76"/>
      <c r="JS99" s="127"/>
      <c r="JT99" s="127"/>
      <c r="JU99" s="128" t="str">
        <f t="shared" si="205"/>
        <v/>
      </c>
      <c r="JV99" s="129" t="str">
        <f t="shared" si="206"/>
        <v/>
      </c>
      <c r="JW99" s="130" t="str">
        <f t="shared" si="207"/>
        <v/>
      </c>
      <c r="JX99" s="130" t="str">
        <f t="shared" si="208"/>
        <v/>
      </c>
      <c r="JY99" s="132" t="str">
        <f t="shared" si="209"/>
        <v/>
      </c>
      <c r="JZ99" s="133" t="str">
        <f t="shared" si="210"/>
        <v/>
      </c>
      <c r="KA99" s="134" t="str">
        <f t="shared" si="211"/>
        <v/>
      </c>
      <c r="KB99" s="135" t="str">
        <f t="shared" si="212"/>
        <v/>
      </c>
      <c r="KC99" s="136" t="str">
        <f t="shared" si="213"/>
        <v/>
      </c>
      <c r="KD99" s="76"/>
      <c r="KE99" s="127"/>
      <c r="KF99" s="127"/>
    </row>
    <row r="100" spans="1:292" ht="13.5" customHeight="1">
      <c r="A100" s="84"/>
      <c r="E100" s="128" t="str">
        <f t="shared" si="0"/>
        <v/>
      </c>
      <c r="F100" s="129" t="str">
        <f t="shared" si="1"/>
        <v/>
      </c>
      <c r="G100" s="130" t="str">
        <f t="shared" si="2"/>
        <v/>
      </c>
      <c r="H100" s="130" t="str">
        <f t="shared" si="3"/>
        <v/>
      </c>
      <c r="I100" s="132" t="str">
        <f t="shared" si="4"/>
        <v/>
      </c>
      <c r="J100" s="133" t="str">
        <f t="shared" si="5"/>
        <v/>
      </c>
      <c r="K100" s="134" t="str">
        <f t="shared" si="6"/>
        <v/>
      </c>
      <c r="L100" s="135" t="str">
        <f t="shared" si="7"/>
        <v/>
      </c>
      <c r="M100" s="136" t="str">
        <f t="shared" si="8"/>
        <v/>
      </c>
      <c r="O100" s="127"/>
      <c r="P100" s="221"/>
      <c r="Q100" s="128" t="str">
        <f t="shared" si="9"/>
        <v/>
      </c>
      <c r="R100" s="129" t="str">
        <f t="shared" si="10"/>
        <v/>
      </c>
      <c r="S100" s="130" t="str">
        <f t="shared" si="11"/>
        <v/>
      </c>
      <c r="T100" s="130" t="str">
        <f t="shared" si="12"/>
        <v/>
      </c>
      <c r="U100" s="132" t="str">
        <f t="shared" si="13"/>
        <v/>
      </c>
      <c r="V100" s="133" t="str">
        <f t="shared" si="14"/>
        <v/>
      </c>
      <c r="W100" s="134" t="str">
        <f t="shared" si="15"/>
        <v/>
      </c>
      <c r="X100" s="135" t="s">
        <v>287</v>
      </c>
      <c r="Y100" s="136" t="str">
        <f t="shared" si="16"/>
        <v/>
      </c>
      <c r="AA100" s="127"/>
      <c r="AB100" s="127"/>
      <c r="AC100" s="128" t="str">
        <f t="shared" si="17"/>
        <v/>
      </c>
      <c r="AD100" s="129" t="str">
        <f t="shared" si="18"/>
        <v/>
      </c>
      <c r="AE100" s="130" t="str">
        <f t="shared" si="19"/>
        <v/>
      </c>
      <c r="AF100" s="130" t="str">
        <f t="shared" si="20"/>
        <v/>
      </c>
      <c r="AG100" s="132" t="str">
        <f t="shared" si="21"/>
        <v/>
      </c>
      <c r="AH100" s="133" t="str">
        <f t="shared" si="22"/>
        <v/>
      </c>
      <c r="AI100" s="134" t="str">
        <f t="shared" si="23"/>
        <v/>
      </c>
      <c r="AJ100" s="135" t="str">
        <f t="shared" si="24"/>
        <v/>
      </c>
      <c r="AK100" s="136" t="str">
        <f t="shared" si="25"/>
        <v/>
      </c>
      <c r="AM100" s="127"/>
      <c r="AN100" s="127"/>
      <c r="AO100" s="128" t="str">
        <f t="shared" si="26"/>
        <v/>
      </c>
      <c r="AP100" s="129" t="str">
        <f t="shared" si="27"/>
        <v/>
      </c>
      <c r="AQ100" s="130" t="str">
        <f t="shared" si="28"/>
        <v/>
      </c>
      <c r="AR100" s="130" t="str">
        <f t="shared" si="29"/>
        <v/>
      </c>
      <c r="AS100" s="132" t="str">
        <f t="shared" si="30"/>
        <v/>
      </c>
      <c r="AT100" s="133" t="str">
        <f t="shared" si="31"/>
        <v/>
      </c>
      <c r="AU100" s="134" t="str">
        <f t="shared" si="32"/>
        <v/>
      </c>
      <c r="AV100" s="135" t="str">
        <f t="shared" si="33"/>
        <v/>
      </c>
      <c r="AW100" s="136" t="str">
        <f t="shared" si="34"/>
        <v/>
      </c>
      <c r="AX100" s="76"/>
      <c r="AY100" s="127"/>
      <c r="AZ100" s="127"/>
      <c r="BA100" s="128" t="str">
        <f t="shared" si="35"/>
        <v/>
      </c>
      <c r="BB100" s="129" t="str">
        <f t="shared" si="36"/>
        <v/>
      </c>
      <c r="BC100" s="130" t="str">
        <f t="shared" si="37"/>
        <v/>
      </c>
      <c r="BD100" s="130" t="str">
        <f t="shared" si="38"/>
        <v/>
      </c>
      <c r="BE100" s="132" t="str">
        <f t="shared" si="39"/>
        <v/>
      </c>
      <c r="BF100" s="133" t="str">
        <f t="shared" si="40"/>
        <v/>
      </c>
      <c r="BG100" s="134" t="str">
        <f t="shared" si="41"/>
        <v/>
      </c>
      <c r="BH100" s="135" t="str">
        <f t="shared" si="42"/>
        <v/>
      </c>
      <c r="BI100" s="136" t="str">
        <f t="shared" si="43"/>
        <v/>
      </c>
      <c r="BJ100" s="76"/>
      <c r="BK100" s="127"/>
      <c r="BL100" s="127"/>
      <c r="BM100" s="128" t="str">
        <f t="shared" si="44"/>
        <v/>
      </c>
      <c r="BN100" s="129" t="str">
        <f t="shared" si="45"/>
        <v/>
      </c>
      <c r="BO100" s="130" t="str">
        <f t="shared" si="46"/>
        <v/>
      </c>
      <c r="BP100" s="130" t="str">
        <f t="shared" si="47"/>
        <v/>
      </c>
      <c r="BQ100" s="132" t="str">
        <f t="shared" si="48"/>
        <v/>
      </c>
      <c r="BR100" s="133" t="str">
        <f t="shared" si="49"/>
        <v/>
      </c>
      <c r="BS100" s="134" t="str">
        <f t="shared" si="50"/>
        <v/>
      </c>
      <c r="BT100" s="135" t="str">
        <f t="shared" si="51"/>
        <v/>
      </c>
      <c r="BU100" s="136" t="str">
        <f t="shared" si="52"/>
        <v/>
      </c>
      <c r="BV100" s="76"/>
      <c r="BW100" s="127"/>
      <c r="BX100" s="127"/>
      <c r="BY100" s="128" t="str">
        <f t="shared" si="53"/>
        <v/>
      </c>
      <c r="BZ100" s="129" t="str">
        <f t="shared" si="54"/>
        <v/>
      </c>
      <c r="CA100" s="130" t="str">
        <f t="shared" si="55"/>
        <v/>
      </c>
      <c r="CB100" s="130" t="str">
        <f t="shared" si="56"/>
        <v/>
      </c>
      <c r="CC100" s="132" t="str">
        <f t="shared" si="57"/>
        <v/>
      </c>
      <c r="CD100" s="133" t="str">
        <f t="shared" si="58"/>
        <v/>
      </c>
      <c r="CE100" s="134" t="str">
        <f t="shared" si="59"/>
        <v/>
      </c>
      <c r="CF100" s="135" t="str">
        <f t="shared" si="60"/>
        <v/>
      </c>
      <c r="CG100" s="136" t="str">
        <f t="shared" si="61"/>
        <v/>
      </c>
      <c r="CH100" s="76"/>
      <c r="CI100" s="127"/>
      <c r="CJ100" s="127"/>
      <c r="CK100" s="128" t="str">
        <f t="shared" si="62"/>
        <v/>
      </c>
      <c r="CL100" s="129" t="str">
        <f t="shared" si="63"/>
        <v/>
      </c>
      <c r="CM100" s="130" t="str">
        <f t="shared" si="64"/>
        <v/>
      </c>
      <c r="CN100" s="130" t="str">
        <f t="shared" si="65"/>
        <v/>
      </c>
      <c r="CO100" s="132" t="str">
        <f t="shared" si="66"/>
        <v/>
      </c>
      <c r="CP100" s="133" t="str">
        <f t="shared" si="67"/>
        <v/>
      </c>
      <c r="CQ100" s="134" t="str">
        <f t="shared" si="68"/>
        <v/>
      </c>
      <c r="CR100" s="135" t="str">
        <f t="shared" si="69"/>
        <v/>
      </c>
      <c r="CS100" s="136" t="str">
        <f t="shared" si="70"/>
        <v/>
      </c>
      <c r="CT100" s="76"/>
      <c r="CU100" s="127"/>
      <c r="CV100" s="127"/>
      <c r="CW100" s="128" t="str">
        <f t="shared" si="71"/>
        <v/>
      </c>
      <c r="CX100" s="129" t="str">
        <f t="shared" si="72"/>
        <v/>
      </c>
      <c r="CY100" s="130" t="str">
        <f t="shared" si="73"/>
        <v/>
      </c>
      <c r="CZ100" s="130" t="str">
        <f t="shared" si="74"/>
        <v/>
      </c>
      <c r="DA100" s="132" t="str">
        <f t="shared" si="75"/>
        <v/>
      </c>
      <c r="DB100" s="133" t="str">
        <f t="shared" si="76"/>
        <v/>
      </c>
      <c r="DC100" s="134" t="str">
        <f t="shared" si="77"/>
        <v/>
      </c>
      <c r="DD100" s="135" t="str">
        <f t="shared" si="78"/>
        <v/>
      </c>
      <c r="DE100" s="136" t="str">
        <f t="shared" si="79"/>
        <v/>
      </c>
      <c r="DF100" s="76"/>
      <c r="DG100" s="127"/>
      <c r="DH100" s="127"/>
      <c r="DI100" s="128" t="str">
        <f t="shared" si="80"/>
        <v/>
      </c>
      <c r="DJ100" s="129" t="str">
        <f t="shared" si="81"/>
        <v/>
      </c>
      <c r="DK100" s="130" t="str">
        <f t="shared" si="82"/>
        <v/>
      </c>
      <c r="DL100" s="130" t="str">
        <f t="shared" si="83"/>
        <v/>
      </c>
      <c r="DM100" s="132" t="str">
        <f t="shared" si="84"/>
        <v/>
      </c>
      <c r="DN100" s="133" t="str">
        <f t="shared" si="85"/>
        <v/>
      </c>
      <c r="DO100" s="134" t="str">
        <f t="shared" si="86"/>
        <v/>
      </c>
      <c r="DP100" s="135" t="str">
        <f t="shared" si="87"/>
        <v/>
      </c>
      <c r="DQ100" s="136" t="str">
        <f t="shared" si="88"/>
        <v/>
      </c>
      <c r="DR100" s="76"/>
      <c r="DS100" s="127"/>
      <c r="DT100" s="127"/>
      <c r="DU100" s="128" t="str">
        <f t="shared" si="89"/>
        <v/>
      </c>
      <c r="DV100" s="129" t="str">
        <f t="shared" si="90"/>
        <v/>
      </c>
      <c r="DW100" s="130" t="str">
        <f t="shared" si="91"/>
        <v/>
      </c>
      <c r="DX100" s="130" t="str">
        <f t="shared" si="92"/>
        <v/>
      </c>
      <c r="DY100" s="132" t="str">
        <f t="shared" si="93"/>
        <v/>
      </c>
      <c r="DZ100" s="133" t="str">
        <f t="shared" si="94"/>
        <v/>
      </c>
      <c r="EA100" s="134" t="str">
        <f t="shared" si="95"/>
        <v/>
      </c>
      <c r="EB100" s="135" t="str">
        <f t="shared" si="96"/>
        <v/>
      </c>
      <c r="EC100" s="136" t="str">
        <f t="shared" si="97"/>
        <v/>
      </c>
      <c r="ED100" s="76"/>
      <c r="EE100" s="127"/>
      <c r="EF100" s="127"/>
      <c r="EG100" s="128" t="str">
        <f t="shared" si="98"/>
        <v/>
      </c>
      <c r="EH100" s="129" t="str">
        <f t="shared" si="99"/>
        <v/>
      </c>
      <c r="EI100" s="130" t="str">
        <f t="shared" si="100"/>
        <v/>
      </c>
      <c r="EJ100" s="130" t="str">
        <f t="shared" si="101"/>
        <v/>
      </c>
      <c r="EK100" s="132" t="str">
        <f t="shared" si="102"/>
        <v/>
      </c>
      <c r="EL100" s="133" t="str">
        <f t="shared" si="103"/>
        <v/>
      </c>
      <c r="EM100" s="134" t="str">
        <f t="shared" si="104"/>
        <v/>
      </c>
      <c r="EN100" s="135" t="str">
        <f t="shared" si="105"/>
        <v/>
      </c>
      <c r="EO100" s="136" t="str">
        <f t="shared" si="106"/>
        <v/>
      </c>
      <c r="EP100" s="76"/>
      <c r="EQ100" s="127"/>
      <c r="ER100" s="127"/>
      <c r="ES100" s="128" t="str">
        <f t="shared" si="107"/>
        <v/>
      </c>
      <c r="ET100" s="129" t="str">
        <f t="shared" si="108"/>
        <v/>
      </c>
      <c r="EU100" s="130" t="str">
        <f t="shared" si="109"/>
        <v/>
      </c>
      <c r="EV100" s="130" t="str">
        <f t="shared" si="110"/>
        <v/>
      </c>
      <c r="EW100" s="132" t="str">
        <f t="shared" si="111"/>
        <v/>
      </c>
      <c r="EX100" s="133" t="str">
        <f t="shared" si="112"/>
        <v/>
      </c>
      <c r="EY100" s="134" t="str">
        <f t="shared" si="113"/>
        <v/>
      </c>
      <c r="EZ100" s="135" t="str">
        <f t="shared" si="114"/>
        <v/>
      </c>
      <c r="FA100" s="136" t="str">
        <f t="shared" si="115"/>
        <v/>
      </c>
      <c r="FB100" s="76"/>
      <c r="FC100" s="127"/>
      <c r="FD100" s="127"/>
      <c r="FE100" s="128" t="str">
        <f t="shared" si="116"/>
        <v/>
      </c>
      <c r="FF100" s="129" t="str">
        <f t="shared" si="117"/>
        <v/>
      </c>
      <c r="FG100" s="130" t="str">
        <f t="shared" si="118"/>
        <v/>
      </c>
      <c r="FH100" s="130" t="str">
        <f t="shared" si="119"/>
        <v/>
      </c>
      <c r="FI100" s="132" t="str">
        <f t="shared" si="120"/>
        <v/>
      </c>
      <c r="FJ100" s="133" t="str">
        <f t="shared" si="121"/>
        <v/>
      </c>
      <c r="FK100" s="134" t="str">
        <f t="shared" si="122"/>
        <v/>
      </c>
      <c r="FL100" s="135" t="str">
        <f t="shared" si="123"/>
        <v/>
      </c>
      <c r="FM100" s="136" t="str">
        <f t="shared" si="124"/>
        <v/>
      </c>
      <c r="FN100" s="76"/>
      <c r="FO100" s="127"/>
      <c r="FP100" s="127"/>
      <c r="FQ100" s="128" t="str">
        <f>IF(FU100="","",#REF!)</f>
        <v/>
      </c>
      <c r="FR100" s="129" t="str">
        <f t="shared" si="125"/>
        <v/>
      </c>
      <c r="FS100" s="130" t="str">
        <f t="shared" si="126"/>
        <v/>
      </c>
      <c r="FT100" s="130" t="str">
        <f t="shared" si="127"/>
        <v/>
      </c>
      <c r="FU100" s="132" t="str">
        <f t="shared" si="128"/>
        <v/>
      </c>
      <c r="FV100" s="133" t="str">
        <f t="shared" si="129"/>
        <v/>
      </c>
      <c r="FW100" s="134" t="str">
        <f t="shared" si="130"/>
        <v/>
      </c>
      <c r="FX100" s="135" t="str">
        <f t="shared" si="131"/>
        <v/>
      </c>
      <c r="FY100" s="136" t="str">
        <f t="shared" si="132"/>
        <v/>
      </c>
      <c r="FZ100" s="76"/>
      <c r="GA100" s="127"/>
      <c r="GB100" s="127"/>
      <c r="GC100" s="128" t="str">
        <f t="shared" si="133"/>
        <v/>
      </c>
      <c r="GD100" s="129" t="str">
        <f t="shared" si="134"/>
        <v/>
      </c>
      <c r="GE100" s="130" t="str">
        <f t="shared" si="135"/>
        <v/>
      </c>
      <c r="GF100" s="130" t="str">
        <f t="shared" si="136"/>
        <v/>
      </c>
      <c r="GG100" s="132" t="str">
        <f t="shared" si="137"/>
        <v/>
      </c>
      <c r="GH100" s="133" t="str">
        <f t="shared" si="138"/>
        <v/>
      </c>
      <c r="GI100" s="134" t="str">
        <f t="shared" si="139"/>
        <v/>
      </c>
      <c r="GJ100" s="135" t="str">
        <f t="shared" si="140"/>
        <v/>
      </c>
      <c r="GK100" s="136" t="str">
        <f t="shared" si="141"/>
        <v/>
      </c>
      <c r="GL100" s="76"/>
      <c r="GM100" s="127"/>
      <c r="GN100" s="127"/>
      <c r="GO100" s="128" t="str">
        <f t="shared" si="142"/>
        <v/>
      </c>
      <c r="GP100" s="129" t="str">
        <f t="shared" si="143"/>
        <v/>
      </c>
      <c r="GQ100" s="130" t="str">
        <f t="shared" si="144"/>
        <v/>
      </c>
      <c r="GR100" s="130" t="str">
        <f t="shared" si="145"/>
        <v/>
      </c>
      <c r="GS100" s="132" t="str">
        <f t="shared" si="146"/>
        <v/>
      </c>
      <c r="GT100" s="133" t="str">
        <f t="shared" si="147"/>
        <v/>
      </c>
      <c r="GU100" s="134" t="str">
        <f t="shared" si="148"/>
        <v/>
      </c>
      <c r="GV100" s="135" t="str">
        <f t="shared" si="149"/>
        <v/>
      </c>
      <c r="GW100" s="136" t="str">
        <f t="shared" si="150"/>
        <v/>
      </c>
      <c r="GX100" s="76"/>
      <c r="GY100" s="127"/>
      <c r="GZ100" s="127"/>
      <c r="HA100" s="128" t="str">
        <f t="shared" si="151"/>
        <v/>
      </c>
      <c r="HB100" s="129" t="str">
        <f t="shared" si="152"/>
        <v/>
      </c>
      <c r="HC100" s="130" t="str">
        <f t="shared" si="153"/>
        <v/>
      </c>
      <c r="HD100" s="130" t="str">
        <f t="shared" si="154"/>
        <v/>
      </c>
      <c r="HE100" s="132" t="str">
        <f t="shared" si="155"/>
        <v/>
      </c>
      <c r="HF100" s="133" t="str">
        <f t="shared" si="156"/>
        <v/>
      </c>
      <c r="HG100" s="134" t="str">
        <f t="shared" si="157"/>
        <v/>
      </c>
      <c r="HH100" s="135" t="str">
        <f t="shared" si="158"/>
        <v/>
      </c>
      <c r="HI100" s="136" t="str">
        <f t="shared" si="159"/>
        <v/>
      </c>
      <c r="HJ100" s="76"/>
      <c r="HK100" s="127"/>
      <c r="HL100" s="127"/>
      <c r="HM100" s="128" t="str">
        <f t="shared" si="160"/>
        <v/>
      </c>
      <c r="HN100" s="129" t="str">
        <f t="shared" si="161"/>
        <v/>
      </c>
      <c r="HO100" s="130" t="str">
        <f t="shared" si="162"/>
        <v/>
      </c>
      <c r="HP100" s="130" t="str">
        <f t="shared" si="163"/>
        <v/>
      </c>
      <c r="HQ100" s="132" t="str">
        <f t="shared" si="164"/>
        <v/>
      </c>
      <c r="HR100" s="133" t="str">
        <f t="shared" si="165"/>
        <v/>
      </c>
      <c r="HS100" s="134" t="str">
        <f t="shared" si="166"/>
        <v/>
      </c>
      <c r="HT100" s="135" t="str">
        <f t="shared" si="167"/>
        <v/>
      </c>
      <c r="HU100" s="136" t="str">
        <f t="shared" si="168"/>
        <v/>
      </c>
      <c r="HV100" s="76"/>
      <c r="HW100" s="127"/>
      <c r="HX100" s="127"/>
      <c r="HY100" s="128" t="str">
        <f t="shared" si="169"/>
        <v/>
      </c>
      <c r="HZ100" s="129" t="str">
        <f t="shared" si="170"/>
        <v/>
      </c>
      <c r="IA100" s="130" t="str">
        <f t="shared" si="171"/>
        <v/>
      </c>
      <c r="IB100" s="130" t="str">
        <f t="shared" si="172"/>
        <v/>
      </c>
      <c r="IC100" s="132" t="str">
        <f t="shared" si="173"/>
        <v/>
      </c>
      <c r="ID100" s="133" t="str">
        <f t="shared" si="174"/>
        <v/>
      </c>
      <c r="IE100" s="134" t="str">
        <f t="shared" si="175"/>
        <v/>
      </c>
      <c r="IF100" s="135" t="str">
        <f t="shared" si="176"/>
        <v/>
      </c>
      <c r="IG100" s="136" t="str">
        <f t="shared" si="177"/>
        <v/>
      </c>
      <c r="IH100" s="76"/>
      <c r="II100" s="127"/>
      <c r="IJ100" s="127"/>
      <c r="IK100" s="128" t="str">
        <f t="shared" si="178"/>
        <v/>
      </c>
      <c r="IL100" s="129" t="str">
        <f t="shared" si="179"/>
        <v/>
      </c>
      <c r="IM100" s="130" t="str">
        <f t="shared" si="180"/>
        <v/>
      </c>
      <c r="IN100" s="130" t="str">
        <f t="shared" si="181"/>
        <v/>
      </c>
      <c r="IO100" s="132" t="str">
        <f t="shared" si="182"/>
        <v/>
      </c>
      <c r="IP100" s="133" t="str">
        <f t="shared" si="183"/>
        <v/>
      </c>
      <c r="IQ100" s="134" t="str">
        <f t="shared" si="184"/>
        <v/>
      </c>
      <c r="IR100" s="135" t="str">
        <f t="shared" si="185"/>
        <v/>
      </c>
      <c r="IS100" s="136" t="str">
        <f t="shared" si="186"/>
        <v/>
      </c>
      <c r="IT100" s="76"/>
      <c r="IU100" s="127"/>
      <c r="IV100" s="127"/>
      <c r="IW100" s="128" t="str">
        <f t="shared" si="187"/>
        <v/>
      </c>
      <c r="IX100" s="129" t="str">
        <f t="shared" si="188"/>
        <v/>
      </c>
      <c r="IY100" s="130" t="str">
        <f t="shared" si="189"/>
        <v/>
      </c>
      <c r="IZ100" s="130" t="str">
        <f t="shared" si="190"/>
        <v/>
      </c>
      <c r="JA100" s="132" t="str">
        <f t="shared" si="191"/>
        <v/>
      </c>
      <c r="JB100" s="133" t="str">
        <f t="shared" si="192"/>
        <v/>
      </c>
      <c r="JC100" s="134" t="str">
        <f t="shared" si="193"/>
        <v/>
      </c>
      <c r="JD100" s="135" t="str">
        <f t="shared" si="194"/>
        <v/>
      </c>
      <c r="JE100" s="136" t="str">
        <f t="shared" si="195"/>
        <v/>
      </c>
      <c r="JF100" s="76"/>
      <c r="JG100" s="127"/>
      <c r="JH100" s="127"/>
      <c r="JI100" s="128" t="str">
        <f t="shared" si="196"/>
        <v/>
      </c>
      <c r="JJ100" s="129" t="str">
        <f t="shared" si="197"/>
        <v/>
      </c>
      <c r="JK100" s="130" t="str">
        <f t="shared" si="198"/>
        <v/>
      </c>
      <c r="JL100" s="130" t="str">
        <f t="shared" si="199"/>
        <v/>
      </c>
      <c r="JM100" s="132" t="str">
        <f t="shared" si="200"/>
        <v/>
      </c>
      <c r="JN100" s="133" t="str">
        <f t="shared" si="201"/>
        <v/>
      </c>
      <c r="JO100" s="134" t="str">
        <f t="shared" si="202"/>
        <v/>
      </c>
      <c r="JP100" s="135" t="str">
        <f t="shared" si="203"/>
        <v/>
      </c>
      <c r="JQ100" s="136" t="str">
        <f t="shared" si="204"/>
        <v/>
      </c>
      <c r="JR100" s="76"/>
      <c r="JS100" s="127"/>
      <c r="JT100" s="127"/>
      <c r="JU100" s="128" t="str">
        <f t="shared" si="205"/>
        <v/>
      </c>
      <c r="JV100" s="129" t="str">
        <f t="shared" si="206"/>
        <v/>
      </c>
      <c r="JW100" s="130" t="str">
        <f t="shared" si="207"/>
        <v/>
      </c>
      <c r="JX100" s="130" t="str">
        <f t="shared" si="208"/>
        <v/>
      </c>
      <c r="JY100" s="132" t="str">
        <f t="shared" si="209"/>
        <v/>
      </c>
      <c r="JZ100" s="133" t="str">
        <f t="shared" si="210"/>
        <v/>
      </c>
      <c r="KA100" s="134" t="str">
        <f t="shared" si="211"/>
        <v/>
      </c>
      <c r="KB100" s="135" t="str">
        <f t="shared" si="212"/>
        <v/>
      </c>
      <c r="KC100" s="136" t="str">
        <f t="shared" si="213"/>
        <v/>
      </c>
      <c r="KD100" s="76"/>
      <c r="KE100" s="127"/>
      <c r="KF100" s="127"/>
    </row>
    <row r="101" spans="1:292" ht="13.5" customHeight="1">
      <c r="A101" s="84"/>
      <c r="E101" s="128" t="str">
        <f t="shared" si="0"/>
        <v/>
      </c>
      <c r="F101" s="129" t="str">
        <f t="shared" si="1"/>
        <v/>
      </c>
      <c r="G101" s="130" t="str">
        <f t="shared" si="2"/>
        <v/>
      </c>
      <c r="H101" s="130" t="str">
        <f t="shared" si="3"/>
        <v/>
      </c>
      <c r="I101" s="132" t="str">
        <f t="shared" si="4"/>
        <v/>
      </c>
      <c r="J101" s="133" t="str">
        <f t="shared" si="5"/>
        <v/>
      </c>
      <c r="K101" s="134" t="str">
        <f t="shared" si="6"/>
        <v/>
      </c>
      <c r="L101" s="135" t="str">
        <f t="shared" si="7"/>
        <v/>
      </c>
      <c r="M101" s="136" t="str">
        <f t="shared" si="8"/>
        <v/>
      </c>
      <c r="O101" s="127"/>
      <c r="P101" s="221"/>
      <c r="Q101" s="128" t="str">
        <f t="shared" si="9"/>
        <v/>
      </c>
      <c r="R101" s="129" t="str">
        <f t="shared" si="10"/>
        <v/>
      </c>
      <c r="S101" s="130" t="str">
        <f t="shared" si="11"/>
        <v/>
      </c>
      <c r="T101" s="130" t="str">
        <f t="shared" si="12"/>
        <v/>
      </c>
      <c r="U101" s="132" t="str">
        <f t="shared" si="13"/>
        <v/>
      </c>
      <c r="V101" s="133" t="str">
        <f t="shared" si="14"/>
        <v/>
      </c>
      <c r="W101" s="134" t="str">
        <f t="shared" si="15"/>
        <v/>
      </c>
      <c r="X101" s="135" t="s">
        <v>287</v>
      </c>
      <c r="Y101" s="136" t="str">
        <f t="shared" si="16"/>
        <v/>
      </c>
      <c r="AA101" s="127"/>
      <c r="AB101" s="127"/>
      <c r="AC101" s="128" t="str">
        <f t="shared" si="17"/>
        <v/>
      </c>
      <c r="AD101" s="129" t="str">
        <f t="shared" si="18"/>
        <v/>
      </c>
      <c r="AE101" s="130" t="str">
        <f t="shared" si="19"/>
        <v/>
      </c>
      <c r="AF101" s="130" t="str">
        <f t="shared" si="20"/>
        <v/>
      </c>
      <c r="AG101" s="132" t="str">
        <f t="shared" si="21"/>
        <v/>
      </c>
      <c r="AH101" s="133" t="str">
        <f t="shared" si="22"/>
        <v/>
      </c>
      <c r="AI101" s="134" t="str">
        <f t="shared" si="23"/>
        <v/>
      </c>
      <c r="AJ101" s="135" t="str">
        <f t="shared" si="24"/>
        <v/>
      </c>
      <c r="AK101" s="136" t="str">
        <f t="shared" si="25"/>
        <v/>
      </c>
      <c r="AM101" s="127"/>
      <c r="AN101" s="127"/>
      <c r="AO101" s="128" t="str">
        <f t="shared" si="26"/>
        <v/>
      </c>
      <c r="AP101" s="129" t="str">
        <f t="shared" si="27"/>
        <v/>
      </c>
      <c r="AQ101" s="130" t="str">
        <f t="shared" si="28"/>
        <v/>
      </c>
      <c r="AR101" s="130" t="str">
        <f t="shared" si="29"/>
        <v/>
      </c>
      <c r="AS101" s="132" t="str">
        <f t="shared" si="30"/>
        <v/>
      </c>
      <c r="AT101" s="133" t="str">
        <f t="shared" si="31"/>
        <v/>
      </c>
      <c r="AU101" s="134" t="str">
        <f t="shared" si="32"/>
        <v/>
      </c>
      <c r="AV101" s="135" t="str">
        <f t="shared" si="33"/>
        <v/>
      </c>
      <c r="AW101" s="136" t="str">
        <f t="shared" si="34"/>
        <v/>
      </c>
      <c r="AX101" s="76"/>
      <c r="AY101" s="127"/>
      <c r="AZ101" s="127"/>
      <c r="BA101" s="128" t="str">
        <f t="shared" si="35"/>
        <v/>
      </c>
      <c r="BB101" s="129" t="str">
        <f t="shared" si="36"/>
        <v/>
      </c>
      <c r="BC101" s="130" t="str">
        <f t="shared" si="37"/>
        <v/>
      </c>
      <c r="BD101" s="130" t="str">
        <f t="shared" si="38"/>
        <v/>
      </c>
      <c r="BE101" s="132" t="str">
        <f t="shared" si="39"/>
        <v/>
      </c>
      <c r="BF101" s="133" t="str">
        <f t="shared" si="40"/>
        <v/>
      </c>
      <c r="BG101" s="134" t="str">
        <f t="shared" si="41"/>
        <v/>
      </c>
      <c r="BH101" s="135" t="str">
        <f t="shared" si="42"/>
        <v/>
      </c>
      <c r="BI101" s="136" t="str">
        <f t="shared" si="43"/>
        <v/>
      </c>
      <c r="BJ101" s="76"/>
      <c r="BK101" s="127"/>
      <c r="BL101" s="127"/>
      <c r="BM101" s="128" t="str">
        <f t="shared" si="44"/>
        <v/>
      </c>
      <c r="BN101" s="129" t="str">
        <f t="shared" si="45"/>
        <v/>
      </c>
      <c r="BO101" s="130" t="str">
        <f t="shared" si="46"/>
        <v/>
      </c>
      <c r="BP101" s="130" t="str">
        <f t="shared" si="47"/>
        <v/>
      </c>
      <c r="BQ101" s="132" t="str">
        <f t="shared" si="48"/>
        <v/>
      </c>
      <c r="BR101" s="133" t="str">
        <f t="shared" si="49"/>
        <v/>
      </c>
      <c r="BS101" s="134" t="str">
        <f t="shared" si="50"/>
        <v/>
      </c>
      <c r="BT101" s="135" t="str">
        <f t="shared" si="51"/>
        <v/>
      </c>
      <c r="BU101" s="136" t="str">
        <f t="shared" si="52"/>
        <v/>
      </c>
      <c r="BV101" s="76"/>
      <c r="BW101" s="127"/>
      <c r="BX101" s="127"/>
      <c r="BY101" s="128" t="str">
        <f t="shared" si="53"/>
        <v/>
      </c>
      <c r="BZ101" s="129" t="str">
        <f t="shared" si="54"/>
        <v/>
      </c>
      <c r="CA101" s="130" t="str">
        <f t="shared" si="55"/>
        <v/>
      </c>
      <c r="CB101" s="130" t="str">
        <f t="shared" si="56"/>
        <v/>
      </c>
      <c r="CC101" s="132" t="str">
        <f t="shared" si="57"/>
        <v/>
      </c>
      <c r="CD101" s="133" t="str">
        <f t="shared" si="58"/>
        <v/>
      </c>
      <c r="CE101" s="134" t="str">
        <f t="shared" si="59"/>
        <v/>
      </c>
      <c r="CF101" s="135" t="str">
        <f t="shared" si="60"/>
        <v/>
      </c>
      <c r="CG101" s="136" t="str">
        <f t="shared" si="61"/>
        <v/>
      </c>
      <c r="CH101" s="76"/>
      <c r="CI101" s="127"/>
      <c r="CJ101" s="127"/>
      <c r="CK101" s="128" t="str">
        <f t="shared" si="62"/>
        <v/>
      </c>
      <c r="CL101" s="129" t="str">
        <f t="shared" si="63"/>
        <v/>
      </c>
      <c r="CM101" s="130" t="str">
        <f t="shared" si="64"/>
        <v/>
      </c>
      <c r="CN101" s="130" t="str">
        <f t="shared" si="65"/>
        <v/>
      </c>
      <c r="CO101" s="132" t="str">
        <f t="shared" si="66"/>
        <v/>
      </c>
      <c r="CP101" s="133" t="str">
        <f t="shared" si="67"/>
        <v/>
      </c>
      <c r="CQ101" s="134" t="str">
        <f t="shared" si="68"/>
        <v/>
      </c>
      <c r="CR101" s="135" t="str">
        <f t="shared" si="69"/>
        <v/>
      </c>
      <c r="CS101" s="136" t="str">
        <f t="shared" si="70"/>
        <v/>
      </c>
      <c r="CT101" s="76"/>
      <c r="CU101" s="127"/>
      <c r="CV101" s="127"/>
      <c r="CW101" s="128" t="str">
        <f t="shared" si="71"/>
        <v/>
      </c>
      <c r="CX101" s="129" t="str">
        <f t="shared" si="72"/>
        <v/>
      </c>
      <c r="CY101" s="130" t="str">
        <f t="shared" si="73"/>
        <v/>
      </c>
      <c r="CZ101" s="130" t="str">
        <f t="shared" si="74"/>
        <v/>
      </c>
      <c r="DA101" s="132" t="str">
        <f t="shared" si="75"/>
        <v/>
      </c>
      <c r="DB101" s="133" t="str">
        <f t="shared" si="76"/>
        <v/>
      </c>
      <c r="DC101" s="134" t="str">
        <f t="shared" si="77"/>
        <v/>
      </c>
      <c r="DD101" s="135" t="str">
        <f t="shared" si="78"/>
        <v/>
      </c>
      <c r="DE101" s="136" t="str">
        <f t="shared" si="79"/>
        <v/>
      </c>
      <c r="DF101" s="76"/>
      <c r="DG101" s="127"/>
      <c r="DH101" s="127"/>
      <c r="DI101" s="128" t="str">
        <f t="shared" si="80"/>
        <v/>
      </c>
      <c r="DJ101" s="129" t="str">
        <f t="shared" si="81"/>
        <v/>
      </c>
      <c r="DK101" s="130" t="str">
        <f t="shared" si="82"/>
        <v/>
      </c>
      <c r="DL101" s="130" t="str">
        <f t="shared" si="83"/>
        <v/>
      </c>
      <c r="DM101" s="132" t="str">
        <f t="shared" si="84"/>
        <v/>
      </c>
      <c r="DN101" s="133" t="str">
        <f t="shared" si="85"/>
        <v/>
      </c>
      <c r="DO101" s="134" t="str">
        <f t="shared" si="86"/>
        <v/>
      </c>
      <c r="DP101" s="135" t="str">
        <f t="shared" si="87"/>
        <v/>
      </c>
      <c r="DQ101" s="136" t="str">
        <f t="shared" si="88"/>
        <v/>
      </c>
      <c r="DR101" s="76"/>
      <c r="DS101" s="127"/>
      <c r="DT101" s="127"/>
      <c r="DU101" s="128" t="str">
        <f t="shared" si="89"/>
        <v/>
      </c>
      <c r="DV101" s="129" t="str">
        <f t="shared" si="90"/>
        <v/>
      </c>
      <c r="DW101" s="130" t="str">
        <f t="shared" si="91"/>
        <v/>
      </c>
      <c r="DX101" s="130" t="str">
        <f t="shared" si="92"/>
        <v/>
      </c>
      <c r="DY101" s="132" t="str">
        <f t="shared" si="93"/>
        <v/>
      </c>
      <c r="DZ101" s="133" t="str">
        <f t="shared" si="94"/>
        <v/>
      </c>
      <c r="EA101" s="134" t="str">
        <f t="shared" si="95"/>
        <v/>
      </c>
      <c r="EB101" s="135" t="str">
        <f t="shared" si="96"/>
        <v/>
      </c>
      <c r="EC101" s="136" t="str">
        <f t="shared" si="97"/>
        <v/>
      </c>
      <c r="ED101" s="76"/>
      <c r="EE101" s="127"/>
      <c r="EF101" s="127"/>
      <c r="EG101" s="128" t="str">
        <f t="shared" si="98"/>
        <v/>
      </c>
      <c r="EH101" s="129" t="str">
        <f t="shared" si="99"/>
        <v/>
      </c>
      <c r="EI101" s="130" t="str">
        <f t="shared" si="100"/>
        <v/>
      </c>
      <c r="EJ101" s="130" t="str">
        <f t="shared" si="101"/>
        <v/>
      </c>
      <c r="EK101" s="132" t="str">
        <f t="shared" si="102"/>
        <v/>
      </c>
      <c r="EL101" s="133" t="str">
        <f t="shared" si="103"/>
        <v/>
      </c>
      <c r="EM101" s="134" t="str">
        <f t="shared" si="104"/>
        <v/>
      </c>
      <c r="EN101" s="135" t="str">
        <f t="shared" si="105"/>
        <v/>
      </c>
      <c r="EO101" s="136" t="str">
        <f t="shared" si="106"/>
        <v/>
      </c>
      <c r="EP101" s="76"/>
      <c r="EQ101" s="127"/>
      <c r="ER101" s="127"/>
      <c r="ES101" s="128" t="str">
        <f t="shared" si="107"/>
        <v/>
      </c>
      <c r="ET101" s="129" t="str">
        <f t="shared" si="108"/>
        <v/>
      </c>
      <c r="EU101" s="130" t="str">
        <f t="shared" si="109"/>
        <v/>
      </c>
      <c r="EV101" s="130" t="str">
        <f t="shared" si="110"/>
        <v/>
      </c>
      <c r="EW101" s="132" t="str">
        <f t="shared" si="111"/>
        <v/>
      </c>
      <c r="EX101" s="133" t="str">
        <f t="shared" si="112"/>
        <v/>
      </c>
      <c r="EY101" s="134" t="str">
        <f t="shared" si="113"/>
        <v/>
      </c>
      <c r="EZ101" s="135" t="str">
        <f t="shared" si="114"/>
        <v/>
      </c>
      <c r="FA101" s="136" t="str">
        <f t="shared" si="115"/>
        <v/>
      </c>
      <c r="FB101" s="76"/>
      <c r="FC101" s="127"/>
      <c r="FD101" s="127"/>
      <c r="FE101" s="128" t="str">
        <f t="shared" si="116"/>
        <v/>
      </c>
      <c r="FF101" s="129" t="str">
        <f t="shared" si="117"/>
        <v/>
      </c>
      <c r="FG101" s="130" t="str">
        <f t="shared" si="118"/>
        <v/>
      </c>
      <c r="FH101" s="130" t="str">
        <f t="shared" si="119"/>
        <v/>
      </c>
      <c r="FI101" s="132" t="str">
        <f t="shared" si="120"/>
        <v/>
      </c>
      <c r="FJ101" s="133" t="str">
        <f t="shared" si="121"/>
        <v/>
      </c>
      <c r="FK101" s="134" t="str">
        <f t="shared" si="122"/>
        <v/>
      </c>
      <c r="FL101" s="135" t="str">
        <f t="shared" si="123"/>
        <v/>
      </c>
      <c r="FM101" s="136" t="str">
        <f t="shared" si="124"/>
        <v/>
      </c>
      <c r="FN101" s="76"/>
      <c r="FO101" s="127"/>
      <c r="FP101" s="127"/>
      <c r="FQ101" s="128" t="str">
        <f>IF(FU101="","",#REF!)</f>
        <v/>
      </c>
      <c r="FR101" s="129" t="str">
        <f t="shared" si="125"/>
        <v/>
      </c>
      <c r="FS101" s="130" t="str">
        <f t="shared" si="126"/>
        <v/>
      </c>
      <c r="FT101" s="130" t="str">
        <f t="shared" si="127"/>
        <v/>
      </c>
      <c r="FU101" s="132" t="str">
        <f t="shared" si="128"/>
        <v/>
      </c>
      <c r="FV101" s="133" t="str">
        <f t="shared" si="129"/>
        <v/>
      </c>
      <c r="FW101" s="134" t="str">
        <f t="shared" si="130"/>
        <v/>
      </c>
      <c r="FX101" s="135" t="str">
        <f t="shared" si="131"/>
        <v/>
      </c>
      <c r="FY101" s="136" t="str">
        <f t="shared" si="132"/>
        <v/>
      </c>
      <c r="FZ101" s="76"/>
      <c r="GA101" s="127"/>
      <c r="GB101" s="127"/>
      <c r="GC101" s="128" t="str">
        <f t="shared" si="133"/>
        <v/>
      </c>
      <c r="GD101" s="129" t="str">
        <f t="shared" si="134"/>
        <v/>
      </c>
      <c r="GE101" s="130" t="str">
        <f t="shared" si="135"/>
        <v/>
      </c>
      <c r="GF101" s="130" t="str">
        <f t="shared" si="136"/>
        <v/>
      </c>
      <c r="GG101" s="132" t="str">
        <f t="shared" si="137"/>
        <v/>
      </c>
      <c r="GH101" s="133" t="str">
        <f t="shared" si="138"/>
        <v/>
      </c>
      <c r="GI101" s="134" t="str">
        <f t="shared" si="139"/>
        <v/>
      </c>
      <c r="GJ101" s="135" t="str">
        <f t="shared" si="140"/>
        <v/>
      </c>
      <c r="GK101" s="136" t="str">
        <f t="shared" si="141"/>
        <v/>
      </c>
      <c r="GL101" s="76"/>
      <c r="GM101" s="127"/>
      <c r="GN101" s="127"/>
      <c r="GO101" s="128" t="str">
        <f t="shared" si="142"/>
        <v/>
      </c>
      <c r="GP101" s="129" t="str">
        <f t="shared" si="143"/>
        <v/>
      </c>
      <c r="GQ101" s="130" t="str">
        <f t="shared" si="144"/>
        <v/>
      </c>
      <c r="GR101" s="130" t="str">
        <f t="shared" si="145"/>
        <v/>
      </c>
      <c r="GS101" s="132" t="str">
        <f t="shared" si="146"/>
        <v/>
      </c>
      <c r="GT101" s="133" t="str">
        <f t="shared" si="147"/>
        <v/>
      </c>
      <c r="GU101" s="134" t="str">
        <f t="shared" si="148"/>
        <v/>
      </c>
      <c r="GV101" s="135" t="str">
        <f t="shared" si="149"/>
        <v/>
      </c>
      <c r="GW101" s="136" t="str">
        <f t="shared" si="150"/>
        <v/>
      </c>
      <c r="GX101" s="76"/>
      <c r="GY101" s="127"/>
      <c r="GZ101" s="127"/>
      <c r="HA101" s="128" t="str">
        <f t="shared" si="151"/>
        <v/>
      </c>
      <c r="HB101" s="129" t="str">
        <f t="shared" si="152"/>
        <v/>
      </c>
      <c r="HC101" s="130" t="str">
        <f t="shared" si="153"/>
        <v/>
      </c>
      <c r="HD101" s="130" t="str">
        <f t="shared" si="154"/>
        <v/>
      </c>
      <c r="HE101" s="132" t="str">
        <f t="shared" si="155"/>
        <v/>
      </c>
      <c r="HF101" s="133" t="str">
        <f t="shared" si="156"/>
        <v/>
      </c>
      <c r="HG101" s="134" t="str">
        <f t="shared" si="157"/>
        <v/>
      </c>
      <c r="HH101" s="135" t="str">
        <f t="shared" si="158"/>
        <v/>
      </c>
      <c r="HI101" s="136" t="str">
        <f t="shared" si="159"/>
        <v/>
      </c>
      <c r="HJ101" s="76"/>
      <c r="HK101" s="127"/>
      <c r="HL101" s="127"/>
      <c r="HM101" s="128" t="str">
        <f t="shared" si="160"/>
        <v/>
      </c>
      <c r="HN101" s="129" t="str">
        <f t="shared" si="161"/>
        <v/>
      </c>
      <c r="HO101" s="130" t="str">
        <f t="shared" si="162"/>
        <v/>
      </c>
      <c r="HP101" s="130" t="str">
        <f t="shared" si="163"/>
        <v/>
      </c>
      <c r="HQ101" s="132" t="str">
        <f t="shared" si="164"/>
        <v/>
      </c>
      <c r="HR101" s="133" t="str">
        <f t="shared" si="165"/>
        <v/>
      </c>
      <c r="HS101" s="134" t="str">
        <f t="shared" si="166"/>
        <v/>
      </c>
      <c r="HT101" s="135" t="str">
        <f t="shared" si="167"/>
        <v/>
      </c>
      <c r="HU101" s="136" t="str">
        <f t="shared" si="168"/>
        <v/>
      </c>
      <c r="HV101" s="76"/>
      <c r="HW101" s="127"/>
      <c r="HX101" s="127"/>
      <c r="HY101" s="128" t="str">
        <f t="shared" si="169"/>
        <v/>
      </c>
      <c r="HZ101" s="129" t="str">
        <f t="shared" si="170"/>
        <v/>
      </c>
      <c r="IA101" s="130" t="str">
        <f t="shared" si="171"/>
        <v/>
      </c>
      <c r="IB101" s="130" t="str">
        <f t="shared" si="172"/>
        <v/>
      </c>
      <c r="IC101" s="132" t="str">
        <f t="shared" si="173"/>
        <v/>
      </c>
      <c r="ID101" s="133" t="str">
        <f t="shared" si="174"/>
        <v/>
      </c>
      <c r="IE101" s="134" t="str">
        <f t="shared" si="175"/>
        <v/>
      </c>
      <c r="IF101" s="135" t="str">
        <f t="shared" si="176"/>
        <v/>
      </c>
      <c r="IG101" s="136" t="str">
        <f t="shared" si="177"/>
        <v/>
      </c>
      <c r="IH101" s="76"/>
      <c r="II101" s="127"/>
      <c r="IJ101" s="127"/>
      <c r="IK101" s="128" t="str">
        <f t="shared" si="178"/>
        <v/>
      </c>
      <c r="IL101" s="129" t="str">
        <f t="shared" si="179"/>
        <v/>
      </c>
      <c r="IM101" s="130" t="str">
        <f t="shared" si="180"/>
        <v/>
      </c>
      <c r="IN101" s="130" t="str">
        <f t="shared" si="181"/>
        <v/>
      </c>
      <c r="IO101" s="132" t="str">
        <f t="shared" si="182"/>
        <v/>
      </c>
      <c r="IP101" s="133" t="str">
        <f t="shared" si="183"/>
        <v/>
      </c>
      <c r="IQ101" s="134" t="str">
        <f t="shared" si="184"/>
        <v/>
      </c>
      <c r="IR101" s="135" t="str">
        <f t="shared" si="185"/>
        <v/>
      </c>
      <c r="IS101" s="136" t="str">
        <f t="shared" si="186"/>
        <v/>
      </c>
      <c r="IT101" s="76"/>
      <c r="IU101" s="127"/>
      <c r="IV101" s="127"/>
      <c r="IW101" s="128" t="str">
        <f t="shared" si="187"/>
        <v/>
      </c>
      <c r="IX101" s="129" t="str">
        <f t="shared" si="188"/>
        <v/>
      </c>
      <c r="IY101" s="130" t="str">
        <f t="shared" si="189"/>
        <v/>
      </c>
      <c r="IZ101" s="130" t="str">
        <f t="shared" si="190"/>
        <v/>
      </c>
      <c r="JA101" s="132" t="str">
        <f t="shared" si="191"/>
        <v/>
      </c>
      <c r="JB101" s="133" t="str">
        <f t="shared" si="192"/>
        <v/>
      </c>
      <c r="JC101" s="134" t="str">
        <f t="shared" si="193"/>
        <v/>
      </c>
      <c r="JD101" s="135" t="str">
        <f t="shared" si="194"/>
        <v/>
      </c>
      <c r="JE101" s="136" t="str">
        <f t="shared" si="195"/>
        <v/>
      </c>
      <c r="JF101" s="76"/>
      <c r="JG101" s="127"/>
      <c r="JH101" s="127"/>
      <c r="JI101" s="128" t="str">
        <f t="shared" si="196"/>
        <v/>
      </c>
      <c r="JJ101" s="129" t="str">
        <f t="shared" si="197"/>
        <v/>
      </c>
      <c r="JK101" s="130" t="str">
        <f t="shared" si="198"/>
        <v/>
      </c>
      <c r="JL101" s="130" t="str">
        <f t="shared" si="199"/>
        <v/>
      </c>
      <c r="JM101" s="132" t="str">
        <f t="shared" si="200"/>
        <v/>
      </c>
      <c r="JN101" s="133" t="str">
        <f t="shared" si="201"/>
        <v/>
      </c>
      <c r="JO101" s="134" t="str">
        <f t="shared" si="202"/>
        <v/>
      </c>
      <c r="JP101" s="135" t="str">
        <f t="shared" si="203"/>
        <v/>
      </c>
      <c r="JQ101" s="136" t="str">
        <f t="shared" si="204"/>
        <v/>
      </c>
      <c r="JR101" s="76"/>
      <c r="JS101" s="127"/>
      <c r="JT101" s="127"/>
      <c r="JU101" s="128" t="str">
        <f t="shared" si="205"/>
        <v/>
      </c>
      <c r="JV101" s="129" t="str">
        <f t="shared" si="206"/>
        <v/>
      </c>
      <c r="JW101" s="130" t="str">
        <f t="shared" si="207"/>
        <v/>
      </c>
      <c r="JX101" s="130" t="str">
        <f t="shared" si="208"/>
        <v/>
      </c>
      <c r="JY101" s="132" t="str">
        <f t="shared" si="209"/>
        <v/>
      </c>
      <c r="JZ101" s="133" t="str">
        <f t="shared" si="210"/>
        <v/>
      </c>
      <c r="KA101" s="134" t="str">
        <f t="shared" si="211"/>
        <v/>
      </c>
      <c r="KB101" s="135" t="str">
        <f t="shared" si="212"/>
        <v/>
      </c>
      <c r="KC101" s="136" t="str">
        <f t="shared" si="213"/>
        <v/>
      </c>
      <c r="KD101" s="76"/>
      <c r="KE101" s="127"/>
      <c r="KF101" s="127"/>
    </row>
    <row r="102" spans="1:292" ht="13.5" customHeight="1">
      <c r="A102" s="84"/>
      <c r="B102" s="127"/>
      <c r="C102" s="127"/>
      <c r="E102" s="128" t="str">
        <f t="shared" si="0"/>
        <v/>
      </c>
      <c r="F102" s="129" t="str">
        <f t="shared" si="1"/>
        <v/>
      </c>
      <c r="G102" s="130" t="str">
        <f t="shared" si="2"/>
        <v/>
      </c>
      <c r="H102" s="130" t="str">
        <f t="shared" si="3"/>
        <v/>
      </c>
      <c r="I102" s="132" t="str">
        <f t="shared" si="4"/>
        <v/>
      </c>
      <c r="J102" s="133" t="str">
        <f t="shared" si="5"/>
        <v/>
      </c>
      <c r="K102" s="134" t="str">
        <f t="shared" si="6"/>
        <v/>
      </c>
      <c r="L102" s="135" t="str">
        <f t="shared" si="7"/>
        <v/>
      </c>
      <c r="M102" s="136" t="str">
        <f t="shared" si="8"/>
        <v/>
      </c>
      <c r="N102" s="146"/>
      <c r="O102" s="146"/>
      <c r="P102" s="221"/>
      <c r="Q102" s="128" t="str">
        <f t="shared" si="9"/>
        <v/>
      </c>
      <c r="R102" s="129" t="str">
        <f t="shared" si="10"/>
        <v/>
      </c>
      <c r="S102" s="130" t="str">
        <f t="shared" si="11"/>
        <v/>
      </c>
      <c r="T102" s="130" t="str">
        <f t="shared" si="12"/>
        <v/>
      </c>
      <c r="U102" s="132" t="str">
        <f t="shared" si="13"/>
        <v/>
      </c>
      <c r="V102" s="133" t="str">
        <f t="shared" si="14"/>
        <v/>
      </c>
      <c r="W102" s="134" t="str">
        <f t="shared" si="15"/>
        <v/>
      </c>
      <c r="X102" s="135" t="s">
        <v>287</v>
      </c>
      <c r="Y102" s="136" t="str">
        <f t="shared" si="16"/>
        <v/>
      </c>
      <c r="Z102" s="146"/>
      <c r="AA102" s="146"/>
      <c r="AB102" s="127"/>
      <c r="AC102" s="128" t="str">
        <f t="shared" si="17"/>
        <v/>
      </c>
      <c r="AD102" s="129" t="str">
        <f t="shared" si="18"/>
        <v/>
      </c>
      <c r="AE102" s="130" t="str">
        <f t="shared" si="19"/>
        <v/>
      </c>
      <c r="AF102" s="130" t="str">
        <f t="shared" si="20"/>
        <v/>
      </c>
      <c r="AG102" s="132" t="str">
        <f t="shared" si="21"/>
        <v/>
      </c>
      <c r="AH102" s="133" t="str">
        <f t="shared" si="22"/>
        <v/>
      </c>
      <c r="AI102" s="134" t="str">
        <f t="shared" si="23"/>
        <v/>
      </c>
      <c r="AJ102" s="135" t="str">
        <f t="shared" si="24"/>
        <v/>
      </c>
      <c r="AK102" s="136" t="str">
        <f t="shared" si="25"/>
        <v/>
      </c>
      <c r="AL102" s="146"/>
      <c r="AM102" s="146"/>
      <c r="AN102" s="127"/>
      <c r="AO102" s="128" t="str">
        <f t="shared" si="26"/>
        <v/>
      </c>
      <c r="AP102" s="129" t="str">
        <f t="shared" si="27"/>
        <v/>
      </c>
      <c r="AQ102" s="130" t="str">
        <f t="shared" si="28"/>
        <v/>
      </c>
      <c r="AR102" s="130" t="str">
        <f t="shared" si="29"/>
        <v/>
      </c>
      <c r="AS102" s="132" t="str">
        <f t="shared" si="30"/>
        <v/>
      </c>
      <c r="AT102" s="133" t="str">
        <f t="shared" si="31"/>
        <v/>
      </c>
      <c r="AU102" s="134" t="str">
        <f t="shared" si="32"/>
        <v/>
      </c>
      <c r="AV102" s="135" t="str">
        <f t="shared" si="33"/>
        <v/>
      </c>
      <c r="AW102" s="136" t="str">
        <f t="shared" si="34"/>
        <v/>
      </c>
      <c r="AX102" s="146"/>
      <c r="AY102" s="146"/>
      <c r="AZ102" s="127"/>
      <c r="BA102" s="128" t="str">
        <f t="shared" si="35"/>
        <v/>
      </c>
      <c r="BB102" s="129" t="str">
        <f t="shared" si="36"/>
        <v/>
      </c>
      <c r="BC102" s="130" t="str">
        <f t="shared" si="37"/>
        <v/>
      </c>
      <c r="BD102" s="130" t="str">
        <f t="shared" si="38"/>
        <v/>
      </c>
      <c r="BE102" s="132" t="str">
        <f t="shared" si="39"/>
        <v/>
      </c>
      <c r="BF102" s="133" t="str">
        <f t="shared" si="40"/>
        <v/>
      </c>
      <c r="BG102" s="134" t="str">
        <f t="shared" si="41"/>
        <v/>
      </c>
      <c r="BH102" s="135" t="str">
        <f t="shared" si="42"/>
        <v/>
      </c>
      <c r="BI102" s="136" t="str">
        <f t="shared" si="43"/>
        <v/>
      </c>
      <c r="BJ102" s="146"/>
      <c r="BK102" s="146"/>
      <c r="BL102" s="127"/>
      <c r="BM102" s="128" t="str">
        <f t="shared" si="44"/>
        <v/>
      </c>
      <c r="BN102" s="129" t="str">
        <f t="shared" si="45"/>
        <v/>
      </c>
      <c r="BO102" s="130" t="str">
        <f t="shared" si="46"/>
        <v/>
      </c>
      <c r="BP102" s="130" t="str">
        <f t="shared" si="47"/>
        <v/>
      </c>
      <c r="BQ102" s="132" t="str">
        <f t="shared" si="48"/>
        <v/>
      </c>
      <c r="BR102" s="133" t="str">
        <f t="shared" si="49"/>
        <v/>
      </c>
      <c r="BS102" s="134" t="str">
        <f t="shared" si="50"/>
        <v/>
      </c>
      <c r="BT102" s="135" t="str">
        <f t="shared" si="51"/>
        <v/>
      </c>
      <c r="BU102" s="136" t="str">
        <f t="shared" si="52"/>
        <v/>
      </c>
      <c r="BV102" s="146"/>
      <c r="BW102" s="146"/>
      <c r="BX102" s="127"/>
      <c r="BY102" s="128" t="str">
        <f t="shared" si="53"/>
        <v/>
      </c>
      <c r="BZ102" s="129" t="str">
        <f t="shared" si="54"/>
        <v/>
      </c>
      <c r="CA102" s="130" t="str">
        <f t="shared" si="55"/>
        <v/>
      </c>
      <c r="CB102" s="130" t="str">
        <f t="shared" si="56"/>
        <v/>
      </c>
      <c r="CC102" s="132" t="str">
        <f t="shared" si="57"/>
        <v/>
      </c>
      <c r="CD102" s="133" t="str">
        <f t="shared" si="58"/>
        <v/>
      </c>
      <c r="CE102" s="134" t="str">
        <f t="shared" si="59"/>
        <v/>
      </c>
      <c r="CF102" s="135" t="str">
        <f t="shared" si="60"/>
        <v/>
      </c>
      <c r="CG102" s="136" t="str">
        <f t="shared" si="61"/>
        <v/>
      </c>
      <c r="CH102" s="146"/>
      <c r="CI102" s="146"/>
      <c r="CJ102" s="127"/>
      <c r="CK102" s="128" t="str">
        <f t="shared" si="62"/>
        <v/>
      </c>
      <c r="CL102" s="129" t="str">
        <f t="shared" si="63"/>
        <v/>
      </c>
      <c r="CM102" s="130" t="str">
        <f t="shared" si="64"/>
        <v/>
      </c>
      <c r="CN102" s="130" t="str">
        <f t="shared" si="65"/>
        <v/>
      </c>
      <c r="CO102" s="132" t="str">
        <f t="shared" si="66"/>
        <v/>
      </c>
      <c r="CP102" s="133" t="str">
        <f t="shared" si="67"/>
        <v/>
      </c>
      <c r="CQ102" s="134" t="str">
        <f t="shared" si="68"/>
        <v/>
      </c>
      <c r="CR102" s="135" t="str">
        <f t="shared" si="69"/>
        <v/>
      </c>
      <c r="CS102" s="136" t="str">
        <f t="shared" si="70"/>
        <v/>
      </c>
      <c r="CT102" s="146"/>
      <c r="CU102" s="146"/>
      <c r="CV102" s="127"/>
      <c r="CW102" s="128" t="str">
        <f t="shared" si="71"/>
        <v/>
      </c>
      <c r="CX102" s="129" t="str">
        <f t="shared" si="72"/>
        <v/>
      </c>
      <c r="CY102" s="130" t="str">
        <f t="shared" si="73"/>
        <v/>
      </c>
      <c r="CZ102" s="130" t="str">
        <f t="shared" si="74"/>
        <v/>
      </c>
      <c r="DA102" s="132" t="str">
        <f t="shared" si="75"/>
        <v/>
      </c>
      <c r="DB102" s="133" t="str">
        <f t="shared" si="76"/>
        <v/>
      </c>
      <c r="DC102" s="134" t="str">
        <f t="shared" si="77"/>
        <v/>
      </c>
      <c r="DD102" s="135" t="str">
        <f t="shared" si="78"/>
        <v/>
      </c>
      <c r="DE102" s="136" t="str">
        <f t="shared" si="79"/>
        <v/>
      </c>
      <c r="DF102" s="146"/>
      <c r="DG102" s="146"/>
      <c r="DH102" s="127"/>
      <c r="DI102" s="128" t="str">
        <f t="shared" si="80"/>
        <v/>
      </c>
      <c r="DJ102" s="129" t="str">
        <f t="shared" si="81"/>
        <v/>
      </c>
      <c r="DK102" s="130" t="str">
        <f t="shared" si="82"/>
        <v/>
      </c>
      <c r="DL102" s="130" t="str">
        <f t="shared" si="83"/>
        <v/>
      </c>
      <c r="DM102" s="132" t="str">
        <f t="shared" si="84"/>
        <v/>
      </c>
      <c r="DN102" s="133" t="str">
        <f t="shared" si="85"/>
        <v/>
      </c>
      <c r="DO102" s="134" t="str">
        <f t="shared" si="86"/>
        <v/>
      </c>
      <c r="DP102" s="135" t="str">
        <f t="shared" si="87"/>
        <v/>
      </c>
      <c r="DQ102" s="136" t="str">
        <f t="shared" si="88"/>
        <v/>
      </c>
      <c r="DR102" s="146"/>
      <c r="DS102" s="146"/>
      <c r="DT102" s="127"/>
      <c r="DU102" s="128" t="str">
        <f t="shared" si="89"/>
        <v/>
      </c>
      <c r="DV102" s="129" t="str">
        <f t="shared" si="90"/>
        <v/>
      </c>
      <c r="DW102" s="130" t="str">
        <f t="shared" si="91"/>
        <v/>
      </c>
      <c r="DX102" s="130" t="str">
        <f t="shared" si="92"/>
        <v/>
      </c>
      <c r="DY102" s="132" t="str">
        <f t="shared" si="93"/>
        <v/>
      </c>
      <c r="DZ102" s="133" t="str">
        <f t="shared" si="94"/>
        <v/>
      </c>
      <c r="EA102" s="134" t="str">
        <f t="shared" si="95"/>
        <v/>
      </c>
      <c r="EB102" s="135" t="str">
        <f t="shared" si="96"/>
        <v/>
      </c>
      <c r="EC102" s="136" t="str">
        <f t="shared" si="97"/>
        <v/>
      </c>
      <c r="ED102" s="146"/>
      <c r="EE102" s="146"/>
      <c r="EF102" s="127"/>
      <c r="EG102" s="128" t="str">
        <f t="shared" si="98"/>
        <v/>
      </c>
      <c r="EH102" s="129" t="str">
        <f t="shared" si="99"/>
        <v/>
      </c>
      <c r="EI102" s="130" t="str">
        <f t="shared" si="100"/>
        <v/>
      </c>
      <c r="EJ102" s="130" t="str">
        <f t="shared" si="101"/>
        <v/>
      </c>
      <c r="EK102" s="132" t="str">
        <f t="shared" si="102"/>
        <v/>
      </c>
      <c r="EL102" s="133" t="str">
        <f t="shared" si="103"/>
        <v/>
      </c>
      <c r="EM102" s="134" t="str">
        <f t="shared" si="104"/>
        <v/>
      </c>
      <c r="EN102" s="135" t="str">
        <f t="shared" si="105"/>
        <v/>
      </c>
      <c r="EO102" s="136" t="str">
        <f t="shared" si="106"/>
        <v/>
      </c>
      <c r="EP102" s="146"/>
      <c r="EQ102" s="146"/>
      <c r="ER102" s="127"/>
      <c r="ES102" s="128" t="str">
        <f t="shared" si="107"/>
        <v/>
      </c>
      <c r="ET102" s="129" t="str">
        <f t="shared" si="108"/>
        <v/>
      </c>
      <c r="EU102" s="130" t="str">
        <f t="shared" si="109"/>
        <v/>
      </c>
      <c r="EV102" s="130" t="str">
        <f t="shared" si="110"/>
        <v/>
      </c>
      <c r="EW102" s="132" t="str">
        <f t="shared" si="111"/>
        <v/>
      </c>
      <c r="EX102" s="133" t="str">
        <f t="shared" si="112"/>
        <v/>
      </c>
      <c r="EY102" s="134" t="str">
        <f t="shared" si="113"/>
        <v/>
      </c>
      <c r="EZ102" s="135" t="str">
        <f t="shared" si="114"/>
        <v/>
      </c>
      <c r="FA102" s="136" t="str">
        <f t="shared" si="115"/>
        <v/>
      </c>
      <c r="FB102" s="146"/>
      <c r="FC102" s="146"/>
      <c r="FD102" s="127"/>
      <c r="FE102" s="128" t="str">
        <f t="shared" si="116"/>
        <v/>
      </c>
      <c r="FF102" s="129" t="str">
        <f t="shared" si="117"/>
        <v/>
      </c>
      <c r="FG102" s="130" t="str">
        <f t="shared" si="118"/>
        <v/>
      </c>
      <c r="FH102" s="130" t="str">
        <f t="shared" si="119"/>
        <v/>
      </c>
      <c r="FI102" s="132" t="str">
        <f t="shared" si="120"/>
        <v/>
      </c>
      <c r="FJ102" s="133" t="str">
        <f t="shared" si="121"/>
        <v/>
      </c>
      <c r="FK102" s="134" t="str">
        <f t="shared" si="122"/>
        <v/>
      </c>
      <c r="FL102" s="135" t="str">
        <f t="shared" si="123"/>
        <v/>
      </c>
      <c r="FM102" s="136" t="str">
        <f t="shared" si="124"/>
        <v/>
      </c>
      <c r="FN102" s="146"/>
      <c r="FO102" s="146"/>
      <c r="FP102" s="127"/>
      <c r="FQ102" s="128" t="str">
        <f>IF(FU102="","",#REF!)</f>
        <v/>
      </c>
      <c r="FR102" s="129" t="str">
        <f t="shared" si="125"/>
        <v/>
      </c>
      <c r="FS102" s="130" t="str">
        <f t="shared" si="126"/>
        <v/>
      </c>
      <c r="FT102" s="130" t="str">
        <f t="shared" si="127"/>
        <v/>
      </c>
      <c r="FU102" s="132" t="str">
        <f t="shared" si="128"/>
        <v/>
      </c>
      <c r="FV102" s="133" t="str">
        <f t="shared" si="129"/>
        <v/>
      </c>
      <c r="FW102" s="134" t="str">
        <f t="shared" si="130"/>
        <v/>
      </c>
      <c r="FX102" s="135" t="str">
        <f t="shared" si="131"/>
        <v/>
      </c>
      <c r="FY102" s="136" t="str">
        <f t="shared" si="132"/>
        <v/>
      </c>
      <c r="FZ102" s="146"/>
      <c r="GA102" s="146"/>
      <c r="GB102" s="127"/>
      <c r="GC102" s="128" t="str">
        <f t="shared" si="133"/>
        <v/>
      </c>
      <c r="GD102" s="129" t="str">
        <f t="shared" si="134"/>
        <v/>
      </c>
      <c r="GE102" s="130" t="str">
        <f t="shared" si="135"/>
        <v/>
      </c>
      <c r="GF102" s="130" t="str">
        <f t="shared" si="136"/>
        <v/>
      </c>
      <c r="GG102" s="132" t="str">
        <f t="shared" si="137"/>
        <v/>
      </c>
      <c r="GH102" s="133" t="str">
        <f t="shared" si="138"/>
        <v/>
      </c>
      <c r="GI102" s="134" t="str">
        <f t="shared" si="139"/>
        <v/>
      </c>
      <c r="GJ102" s="135" t="str">
        <f t="shared" si="140"/>
        <v/>
      </c>
      <c r="GK102" s="136" t="str">
        <f t="shared" si="141"/>
        <v/>
      </c>
      <c r="GL102" s="146"/>
      <c r="GM102" s="146"/>
      <c r="GN102" s="127"/>
      <c r="GO102" s="128" t="str">
        <f t="shared" si="142"/>
        <v/>
      </c>
      <c r="GP102" s="129" t="str">
        <f t="shared" si="143"/>
        <v/>
      </c>
      <c r="GQ102" s="130" t="str">
        <f t="shared" si="144"/>
        <v/>
      </c>
      <c r="GR102" s="130" t="str">
        <f t="shared" si="145"/>
        <v/>
      </c>
      <c r="GS102" s="132" t="str">
        <f t="shared" si="146"/>
        <v/>
      </c>
      <c r="GT102" s="133" t="str">
        <f t="shared" si="147"/>
        <v/>
      </c>
      <c r="GU102" s="134" t="str">
        <f t="shared" si="148"/>
        <v/>
      </c>
      <c r="GV102" s="135" t="str">
        <f t="shared" si="149"/>
        <v/>
      </c>
      <c r="GW102" s="136" t="str">
        <f t="shared" si="150"/>
        <v/>
      </c>
      <c r="GX102" s="146"/>
      <c r="GY102" s="146"/>
      <c r="GZ102" s="127"/>
      <c r="HA102" s="128" t="str">
        <f t="shared" si="151"/>
        <v/>
      </c>
      <c r="HB102" s="129" t="str">
        <f t="shared" si="152"/>
        <v/>
      </c>
      <c r="HC102" s="130" t="str">
        <f t="shared" si="153"/>
        <v/>
      </c>
      <c r="HD102" s="130" t="str">
        <f t="shared" si="154"/>
        <v/>
      </c>
      <c r="HE102" s="132" t="str">
        <f t="shared" si="155"/>
        <v/>
      </c>
      <c r="HF102" s="133" t="str">
        <f t="shared" si="156"/>
        <v/>
      </c>
      <c r="HG102" s="134" t="str">
        <f t="shared" si="157"/>
        <v/>
      </c>
      <c r="HH102" s="135" t="str">
        <f t="shared" si="158"/>
        <v/>
      </c>
      <c r="HI102" s="136" t="str">
        <f t="shared" si="159"/>
        <v/>
      </c>
      <c r="HJ102" s="146"/>
      <c r="HK102" s="146"/>
      <c r="HL102" s="127"/>
      <c r="HM102" s="128" t="str">
        <f t="shared" si="160"/>
        <v/>
      </c>
      <c r="HN102" s="129" t="str">
        <f t="shared" si="161"/>
        <v/>
      </c>
      <c r="HO102" s="130" t="str">
        <f t="shared" si="162"/>
        <v/>
      </c>
      <c r="HP102" s="130" t="str">
        <f t="shared" si="163"/>
        <v/>
      </c>
      <c r="HQ102" s="132" t="str">
        <f t="shared" si="164"/>
        <v/>
      </c>
      <c r="HR102" s="133" t="str">
        <f t="shared" si="165"/>
        <v/>
      </c>
      <c r="HS102" s="134" t="str">
        <f t="shared" si="166"/>
        <v/>
      </c>
      <c r="HT102" s="135" t="str">
        <f t="shared" si="167"/>
        <v/>
      </c>
      <c r="HU102" s="136" t="str">
        <f t="shared" si="168"/>
        <v/>
      </c>
      <c r="HV102" s="146"/>
      <c r="HW102" s="146"/>
      <c r="HX102" s="127"/>
      <c r="HY102" s="128" t="str">
        <f t="shared" si="169"/>
        <v/>
      </c>
      <c r="HZ102" s="129" t="str">
        <f t="shared" si="170"/>
        <v/>
      </c>
      <c r="IA102" s="130" t="str">
        <f t="shared" si="171"/>
        <v/>
      </c>
      <c r="IB102" s="130" t="str">
        <f t="shared" si="172"/>
        <v/>
      </c>
      <c r="IC102" s="132" t="str">
        <f t="shared" si="173"/>
        <v/>
      </c>
      <c r="ID102" s="133" t="str">
        <f t="shared" si="174"/>
        <v/>
      </c>
      <c r="IE102" s="134" t="str">
        <f t="shared" si="175"/>
        <v/>
      </c>
      <c r="IF102" s="135" t="str">
        <f t="shared" si="176"/>
        <v/>
      </c>
      <c r="IG102" s="136" t="str">
        <f t="shared" si="177"/>
        <v/>
      </c>
      <c r="IH102" s="146"/>
      <c r="II102" s="146"/>
      <c r="IJ102" s="127"/>
      <c r="IK102" s="128" t="str">
        <f t="shared" si="178"/>
        <v/>
      </c>
      <c r="IL102" s="129" t="str">
        <f t="shared" si="179"/>
        <v/>
      </c>
      <c r="IM102" s="130" t="str">
        <f t="shared" si="180"/>
        <v/>
      </c>
      <c r="IN102" s="130" t="str">
        <f t="shared" si="181"/>
        <v/>
      </c>
      <c r="IO102" s="132" t="str">
        <f t="shared" si="182"/>
        <v/>
      </c>
      <c r="IP102" s="133" t="str">
        <f t="shared" si="183"/>
        <v/>
      </c>
      <c r="IQ102" s="134" t="str">
        <f t="shared" si="184"/>
        <v/>
      </c>
      <c r="IR102" s="135" t="str">
        <f t="shared" si="185"/>
        <v/>
      </c>
      <c r="IS102" s="136" t="str">
        <f t="shared" si="186"/>
        <v/>
      </c>
      <c r="IT102" s="146"/>
      <c r="IU102" s="146"/>
      <c r="IV102" s="127"/>
      <c r="IW102" s="128" t="str">
        <f t="shared" si="187"/>
        <v/>
      </c>
      <c r="IX102" s="129" t="str">
        <f t="shared" si="188"/>
        <v/>
      </c>
      <c r="IY102" s="130" t="str">
        <f t="shared" si="189"/>
        <v/>
      </c>
      <c r="IZ102" s="130" t="str">
        <f t="shared" si="190"/>
        <v/>
      </c>
      <c r="JA102" s="132" t="str">
        <f t="shared" si="191"/>
        <v/>
      </c>
      <c r="JB102" s="133" t="str">
        <f t="shared" si="192"/>
        <v/>
      </c>
      <c r="JC102" s="134" t="str">
        <f t="shared" si="193"/>
        <v/>
      </c>
      <c r="JD102" s="135" t="str">
        <f t="shared" si="194"/>
        <v/>
      </c>
      <c r="JE102" s="136" t="str">
        <f t="shared" si="195"/>
        <v/>
      </c>
      <c r="JF102" s="146"/>
      <c r="JG102" s="146"/>
      <c r="JH102" s="127"/>
      <c r="JI102" s="128" t="str">
        <f t="shared" si="196"/>
        <v/>
      </c>
      <c r="JJ102" s="129" t="str">
        <f t="shared" si="197"/>
        <v/>
      </c>
      <c r="JK102" s="130" t="str">
        <f t="shared" si="198"/>
        <v/>
      </c>
      <c r="JL102" s="130" t="str">
        <f t="shared" si="199"/>
        <v/>
      </c>
      <c r="JM102" s="132" t="str">
        <f t="shared" si="200"/>
        <v/>
      </c>
      <c r="JN102" s="133" t="str">
        <f t="shared" si="201"/>
        <v/>
      </c>
      <c r="JO102" s="134" t="str">
        <f t="shared" si="202"/>
        <v/>
      </c>
      <c r="JP102" s="135" t="str">
        <f t="shared" si="203"/>
        <v/>
      </c>
      <c r="JQ102" s="136" t="str">
        <f t="shared" si="204"/>
        <v/>
      </c>
      <c r="JR102" s="146"/>
      <c r="JS102" s="146"/>
      <c r="JT102" s="127"/>
      <c r="JU102" s="128" t="str">
        <f t="shared" si="205"/>
        <v/>
      </c>
      <c r="JV102" s="129" t="str">
        <f t="shared" si="206"/>
        <v/>
      </c>
      <c r="JW102" s="130" t="str">
        <f t="shared" si="207"/>
        <v/>
      </c>
      <c r="JX102" s="130" t="str">
        <f t="shared" si="208"/>
        <v/>
      </c>
      <c r="JY102" s="132" t="str">
        <f t="shared" si="209"/>
        <v/>
      </c>
      <c r="JZ102" s="133" t="str">
        <f t="shared" si="210"/>
        <v/>
      </c>
      <c r="KA102" s="134" t="str">
        <f t="shared" si="211"/>
        <v/>
      </c>
      <c r="KB102" s="135" t="str">
        <f t="shared" si="212"/>
        <v/>
      </c>
      <c r="KC102" s="136" t="str">
        <f t="shared" si="213"/>
        <v/>
      </c>
      <c r="KD102" s="146"/>
      <c r="KE102" s="146"/>
      <c r="KF102" s="127"/>
    </row>
    <row r="103" spans="1:292" ht="13.5" customHeight="1">
      <c r="A103" s="84"/>
      <c r="B103" s="127"/>
      <c r="C103" s="127"/>
      <c r="E103" s="128" t="str">
        <f t="shared" si="0"/>
        <v/>
      </c>
      <c r="F103" s="129" t="str">
        <f t="shared" si="1"/>
        <v/>
      </c>
      <c r="G103" s="130" t="str">
        <f t="shared" si="2"/>
        <v/>
      </c>
      <c r="H103" s="130" t="str">
        <f t="shared" si="3"/>
        <v/>
      </c>
      <c r="I103" s="132" t="str">
        <f t="shared" si="4"/>
        <v/>
      </c>
      <c r="J103" s="133" t="str">
        <f t="shared" si="5"/>
        <v/>
      </c>
      <c r="K103" s="134" t="str">
        <f t="shared" si="6"/>
        <v/>
      </c>
      <c r="L103" s="135" t="str">
        <f t="shared" si="7"/>
        <v/>
      </c>
      <c r="M103" s="136" t="str">
        <f t="shared" si="8"/>
        <v/>
      </c>
      <c r="O103" s="127"/>
      <c r="P103" s="127"/>
      <c r="Q103" s="128" t="str">
        <f t="shared" si="9"/>
        <v/>
      </c>
      <c r="R103" s="129" t="str">
        <f t="shared" si="10"/>
        <v/>
      </c>
      <c r="S103" s="130" t="str">
        <f t="shared" si="11"/>
        <v/>
      </c>
      <c r="T103" s="130" t="str">
        <f t="shared" si="12"/>
        <v/>
      </c>
      <c r="U103" s="132" t="str">
        <f t="shared" si="13"/>
        <v/>
      </c>
      <c r="V103" s="133" t="str">
        <f t="shared" si="14"/>
        <v/>
      </c>
      <c r="W103" s="134" t="str">
        <f t="shared" si="15"/>
        <v/>
      </c>
      <c r="X103" s="135" t="s">
        <v>287</v>
      </c>
      <c r="Y103" s="136" t="str">
        <f t="shared" si="16"/>
        <v/>
      </c>
      <c r="AA103" s="127"/>
      <c r="AB103" s="127"/>
      <c r="AC103" s="128" t="str">
        <f t="shared" si="17"/>
        <v/>
      </c>
      <c r="AD103" s="129" t="str">
        <f t="shared" si="18"/>
        <v/>
      </c>
      <c r="AE103" s="130" t="str">
        <f t="shared" si="19"/>
        <v/>
      </c>
      <c r="AF103" s="130" t="str">
        <f t="shared" si="20"/>
        <v/>
      </c>
      <c r="AG103" s="132" t="str">
        <f t="shared" si="21"/>
        <v/>
      </c>
      <c r="AH103" s="133" t="str">
        <f t="shared" si="22"/>
        <v/>
      </c>
      <c r="AI103" s="134" t="str">
        <f t="shared" si="23"/>
        <v/>
      </c>
      <c r="AJ103" s="135" t="str">
        <f t="shared" si="24"/>
        <v/>
      </c>
      <c r="AK103" s="136" t="str">
        <f t="shared" si="25"/>
        <v/>
      </c>
      <c r="AM103" s="127"/>
      <c r="AN103" s="127"/>
      <c r="AO103" s="128" t="str">
        <f t="shared" si="26"/>
        <v/>
      </c>
      <c r="AP103" s="129" t="str">
        <f t="shared" si="27"/>
        <v/>
      </c>
      <c r="AQ103" s="130" t="str">
        <f t="shared" si="28"/>
        <v/>
      </c>
      <c r="AR103" s="130" t="str">
        <f t="shared" si="29"/>
        <v/>
      </c>
      <c r="AS103" s="132" t="str">
        <f t="shared" si="30"/>
        <v/>
      </c>
      <c r="AT103" s="133" t="str">
        <f t="shared" si="31"/>
        <v/>
      </c>
      <c r="AU103" s="134" t="str">
        <f t="shared" si="32"/>
        <v/>
      </c>
      <c r="AV103" s="135" t="str">
        <f t="shared" si="33"/>
        <v/>
      </c>
      <c r="AW103" s="136" t="str">
        <f t="shared" si="34"/>
        <v/>
      </c>
      <c r="AX103" s="76"/>
      <c r="AY103" s="127"/>
      <c r="AZ103" s="127"/>
      <c r="BA103" s="128" t="str">
        <f t="shared" si="35"/>
        <v/>
      </c>
      <c r="BB103" s="129" t="str">
        <f t="shared" si="36"/>
        <v/>
      </c>
      <c r="BC103" s="130" t="str">
        <f t="shared" si="37"/>
        <v/>
      </c>
      <c r="BD103" s="130" t="str">
        <f t="shared" si="38"/>
        <v/>
      </c>
      <c r="BE103" s="132" t="str">
        <f t="shared" si="39"/>
        <v/>
      </c>
      <c r="BF103" s="133" t="str">
        <f t="shared" si="40"/>
        <v/>
      </c>
      <c r="BG103" s="134" t="str">
        <f t="shared" si="41"/>
        <v/>
      </c>
      <c r="BH103" s="135" t="str">
        <f t="shared" si="42"/>
        <v/>
      </c>
      <c r="BI103" s="136" t="str">
        <f t="shared" si="43"/>
        <v/>
      </c>
      <c r="BJ103" s="76"/>
      <c r="BK103" s="127"/>
      <c r="BL103" s="127"/>
      <c r="BM103" s="128" t="str">
        <f t="shared" si="44"/>
        <v/>
      </c>
      <c r="BN103" s="129" t="str">
        <f t="shared" si="45"/>
        <v/>
      </c>
      <c r="BO103" s="130" t="str">
        <f t="shared" si="46"/>
        <v/>
      </c>
      <c r="BP103" s="130" t="str">
        <f t="shared" si="47"/>
        <v/>
      </c>
      <c r="BQ103" s="132" t="str">
        <f t="shared" si="48"/>
        <v/>
      </c>
      <c r="BR103" s="133" t="str">
        <f t="shared" si="49"/>
        <v/>
      </c>
      <c r="BS103" s="134" t="str">
        <f t="shared" si="50"/>
        <v/>
      </c>
      <c r="BT103" s="135" t="str">
        <f t="shared" si="51"/>
        <v/>
      </c>
      <c r="BU103" s="136" t="str">
        <f t="shared" si="52"/>
        <v/>
      </c>
      <c r="BV103" s="76"/>
      <c r="BW103" s="127"/>
      <c r="BX103" s="127"/>
      <c r="BY103" s="128" t="str">
        <f t="shared" si="53"/>
        <v/>
      </c>
      <c r="BZ103" s="129" t="str">
        <f t="shared" si="54"/>
        <v/>
      </c>
      <c r="CA103" s="130" t="str">
        <f t="shared" si="55"/>
        <v/>
      </c>
      <c r="CB103" s="130" t="str">
        <f t="shared" si="56"/>
        <v/>
      </c>
      <c r="CC103" s="132" t="str">
        <f t="shared" si="57"/>
        <v/>
      </c>
      <c r="CD103" s="133" t="str">
        <f t="shared" si="58"/>
        <v/>
      </c>
      <c r="CE103" s="134" t="str">
        <f t="shared" si="59"/>
        <v/>
      </c>
      <c r="CF103" s="135" t="str">
        <f t="shared" si="60"/>
        <v/>
      </c>
      <c r="CG103" s="136" t="str">
        <f t="shared" si="61"/>
        <v/>
      </c>
      <c r="CH103" s="76"/>
      <c r="CI103" s="127"/>
      <c r="CJ103" s="127"/>
      <c r="CK103" s="128" t="str">
        <f t="shared" si="62"/>
        <v/>
      </c>
      <c r="CL103" s="129" t="str">
        <f t="shared" si="63"/>
        <v/>
      </c>
      <c r="CM103" s="130" t="str">
        <f t="shared" si="64"/>
        <v/>
      </c>
      <c r="CN103" s="130" t="str">
        <f t="shared" si="65"/>
        <v/>
      </c>
      <c r="CO103" s="132" t="str">
        <f t="shared" si="66"/>
        <v/>
      </c>
      <c r="CP103" s="133" t="str">
        <f t="shared" si="67"/>
        <v/>
      </c>
      <c r="CQ103" s="134" t="str">
        <f t="shared" si="68"/>
        <v/>
      </c>
      <c r="CR103" s="135" t="str">
        <f t="shared" si="69"/>
        <v/>
      </c>
      <c r="CS103" s="136" t="str">
        <f t="shared" si="70"/>
        <v/>
      </c>
      <c r="CT103" s="76"/>
      <c r="CU103" s="127"/>
      <c r="CV103" s="127"/>
      <c r="CW103" s="128" t="str">
        <f t="shared" si="71"/>
        <v/>
      </c>
      <c r="CX103" s="129" t="str">
        <f t="shared" si="72"/>
        <v/>
      </c>
      <c r="CY103" s="130" t="str">
        <f t="shared" si="73"/>
        <v/>
      </c>
      <c r="CZ103" s="130" t="str">
        <f t="shared" si="74"/>
        <v/>
      </c>
      <c r="DA103" s="132" t="str">
        <f t="shared" si="75"/>
        <v/>
      </c>
      <c r="DB103" s="133" t="str">
        <f t="shared" si="76"/>
        <v/>
      </c>
      <c r="DC103" s="134" t="str">
        <f t="shared" si="77"/>
        <v/>
      </c>
      <c r="DD103" s="135" t="str">
        <f t="shared" si="78"/>
        <v/>
      </c>
      <c r="DE103" s="136" t="str">
        <f t="shared" si="79"/>
        <v/>
      </c>
      <c r="DF103" s="76"/>
      <c r="DG103" s="127"/>
      <c r="DH103" s="127"/>
      <c r="DI103" s="128" t="str">
        <f t="shared" si="80"/>
        <v/>
      </c>
      <c r="DJ103" s="129" t="str">
        <f t="shared" si="81"/>
        <v/>
      </c>
      <c r="DK103" s="130" t="str">
        <f t="shared" si="82"/>
        <v/>
      </c>
      <c r="DL103" s="130" t="str">
        <f t="shared" si="83"/>
        <v/>
      </c>
      <c r="DM103" s="132" t="str">
        <f t="shared" si="84"/>
        <v/>
      </c>
      <c r="DN103" s="133" t="str">
        <f t="shared" si="85"/>
        <v/>
      </c>
      <c r="DO103" s="134" t="str">
        <f t="shared" si="86"/>
        <v/>
      </c>
      <c r="DP103" s="135" t="str">
        <f t="shared" si="87"/>
        <v/>
      </c>
      <c r="DQ103" s="136" t="str">
        <f t="shared" si="88"/>
        <v/>
      </c>
      <c r="DR103" s="76"/>
      <c r="DS103" s="127"/>
      <c r="DT103" s="127"/>
      <c r="DU103" s="128" t="str">
        <f t="shared" si="89"/>
        <v/>
      </c>
      <c r="DV103" s="129" t="str">
        <f t="shared" si="90"/>
        <v/>
      </c>
      <c r="DW103" s="130" t="str">
        <f t="shared" si="91"/>
        <v/>
      </c>
      <c r="DX103" s="130" t="str">
        <f t="shared" si="92"/>
        <v/>
      </c>
      <c r="DY103" s="132" t="str">
        <f t="shared" si="93"/>
        <v/>
      </c>
      <c r="DZ103" s="133" t="str">
        <f t="shared" si="94"/>
        <v/>
      </c>
      <c r="EA103" s="134" t="str">
        <f t="shared" si="95"/>
        <v/>
      </c>
      <c r="EB103" s="135" t="str">
        <f t="shared" si="96"/>
        <v/>
      </c>
      <c r="EC103" s="136" t="str">
        <f t="shared" si="97"/>
        <v/>
      </c>
      <c r="ED103" s="76"/>
      <c r="EE103" s="127"/>
      <c r="EF103" s="127"/>
      <c r="EG103" s="128" t="str">
        <f t="shared" si="98"/>
        <v/>
      </c>
      <c r="EH103" s="129" t="str">
        <f t="shared" si="99"/>
        <v/>
      </c>
      <c r="EI103" s="130" t="str">
        <f t="shared" si="100"/>
        <v/>
      </c>
      <c r="EJ103" s="130" t="str">
        <f t="shared" si="101"/>
        <v/>
      </c>
      <c r="EK103" s="132" t="str">
        <f t="shared" si="102"/>
        <v/>
      </c>
      <c r="EL103" s="133" t="str">
        <f t="shared" si="103"/>
        <v/>
      </c>
      <c r="EM103" s="134" t="str">
        <f t="shared" si="104"/>
        <v/>
      </c>
      <c r="EN103" s="135" t="str">
        <f t="shared" si="105"/>
        <v/>
      </c>
      <c r="EO103" s="136" t="str">
        <f t="shared" si="106"/>
        <v/>
      </c>
      <c r="EP103" s="76"/>
      <c r="EQ103" s="127"/>
      <c r="ER103" s="127"/>
      <c r="ES103" s="128" t="str">
        <f t="shared" si="107"/>
        <v/>
      </c>
      <c r="ET103" s="129" t="str">
        <f t="shared" si="108"/>
        <v/>
      </c>
      <c r="EU103" s="130" t="str">
        <f t="shared" si="109"/>
        <v/>
      </c>
      <c r="EV103" s="130" t="str">
        <f t="shared" si="110"/>
        <v/>
      </c>
      <c r="EW103" s="132" t="str">
        <f t="shared" si="111"/>
        <v/>
      </c>
      <c r="EX103" s="133" t="str">
        <f t="shared" si="112"/>
        <v/>
      </c>
      <c r="EY103" s="134" t="str">
        <f t="shared" si="113"/>
        <v/>
      </c>
      <c r="EZ103" s="135" t="str">
        <f t="shared" si="114"/>
        <v/>
      </c>
      <c r="FA103" s="136" t="str">
        <f t="shared" si="115"/>
        <v/>
      </c>
      <c r="FB103" s="76"/>
      <c r="FC103" s="127"/>
      <c r="FD103" s="127"/>
      <c r="FE103" s="128" t="str">
        <f t="shared" si="116"/>
        <v/>
      </c>
      <c r="FF103" s="129" t="str">
        <f t="shared" si="117"/>
        <v/>
      </c>
      <c r="FG103" s="130" t="str">
        <f t="shared" si="118"/>
        <v/>
      </c>
      <c r="FH103" s="130" t="str">
        <f t="shared" si="119"/>
        <v/>
      </c>
      <c r="FI103" s="132" t="str">
        <f t="shared" si="120"/>
        <v/>
      </c>
      <c r="FJ103" s="133" t="str">
        <f t="shared" si="121"/>
        <v/>
      </c>
      <c r="FK103" s="134" t="str">
        <f t="shared" si="122"/>
        <v/>
      </c>
      <c r="FL103" s="135" t="str">
        <f t="shared" si="123"/>
        <v/>
      </c>
      <c r="FM103" s="136" t="str">
        <f t="shared" si="124"/>
        <v/>
      </c>
      <c r="FN103" s="76"/>
      <c r="FO103" s="127"/>
      <c r="FP103" s="127"/>
      <c r="FQ103" s="128" t="str">
        <f>IF(FU103="","",#REF!)</f>
        <v/>
      </c>
      <c r="FR103" s="129" t="str">
        <f t="shared" si="125"/>
        <v/>
      </c>
      <c r="FS103" s="130" t="str">
        <f t="shared" si="126"/>
        <v/>
      </c>
      <c r="FT103" s="130" t="str">
        <f t="shared" si="127"/>
        <v/>
      </c>
      <c r="FU103" s="132" t="str">
        <f t="shared" si="128"/>
        <v/>
      </c>
      <c r="FV103" s="133" t="str">
        <f t="shared" si="129"/>
        <v/>
      </c>
      <c r="FW103" s="134" t="str">
        <f t="shared" si="130"/>
        <v/>
      </c>
      <c r="FX103" s="135" t="str">
        <f t="shared" si="131"/>
        <v/>
      </c>
      <c r="FY103" s="136" t="str">
        <f t="shared" si="132"/>
        <v/>
      </c>
      <c r="FZ103" s="76"/>
      <c r="GA103" s="127"/>
      <c r="GB103" s="127"/>
      <c r="GC103" s="128" t="str">
        <f t="shared" si="133"/>
        <v/>
      </c>
      <c r="GD103" s="129" t="str">
        <f t="shared" si="134"/>
        <v/>
      </c>
      <c r="GE103" s="130" t="str">
        <f t="shared" si="135"/>
        <v/>
      </c>
      <c r="GF103" s="130" t="str">
        <f t="shared" si="136"/>
        <v/>
      </c>
      <c r="GG103" s="132" t="str">
        <f t="shared" si="137"/>
        <v/>
      </c>
      <c r="GH103" s="133" t="str">
        <f t="shared" si="138"/>
        <v/>
      </c>
      <c r="GI103" s="134" t="str">
        <f t="shared" si="139"/>
        <v/>
      </c>
      <c r="GJ103" s="135" t="str">
        <f t="shared" si="140"/>
        <v/>
      </c>
      <c r="GK103" s="136" t="str">
        <f t="shared" si="141"/>
        <v/>
      </c>
      <c r="GL103" s="76"/>
      <c r="GM103" s="127"/>
      <c r="GN103" s="127"/>
      <c r="GO103" s="128" t="str">
        <f t="shared" si="142"/>
        <v/>
      </c>
      <c r="GP103" s="129" t="str">
        <f t="shared" si="143"/>
        <v/>
      </c>
      <c r="GQ103" s="130" t="str">
        <f t="shared" si="144"/>
        <v/>
      </c>
      <c r="GR103" s="130" t="str">
        <f t="shared" si="145"/>
        <v/>
      </c>
      <c r="GS103" s="132" t="str">
        <f t="shared" si="146"/>
        <v/>
      </c>
      <c r="GT103" s="133" t="str">
        <f t="shared" si="147"/>
        <v/>
      </c>
      <c r="GU103" s="134" t="str">
        <f t="shared" si="148"/>
        <v/>
      </c>
      <c r="GV103" s="135" t="str">
        <f t="shared" si="149"/>
        <v/>
      </c>
      <c r="GW103" s="136" t="str">
        <f t="shared" si="150"/>
        <v/>
      </c>
      <c r="GX103" s="76"/>
      <c r="GY103" s="127"/>
      <c r="GZ103" s="127"/>
      <c r="HA103" s="128" t="str">
        <f t="shared" si="151"/>
        <v/>
      </c>
      <c r="HB103" s="129" t="str">
        <f t="shared" si="152"/>
        <v/>
      </c>
      <c r="HC103" s="130" t="str">
        <f t="shared" si="153"/>
        <v/>
      </c>
      <c r="HD103" s="130" t="str">
        <f t="shared" si="154"/>
        <v/>
      </c>
      <c r="HE103" s="132" t="str">
        <f t="shared" si="155"/>
        <v/>
      </c>
      <c r="HF103" s="133" t="str">
        <f t="shared" si="156"/>
        <v/>
      </c>
      <c r="HG103" s="134" t="str">
        <f t="shared" si="157"/>
        <v/>
      </c>
      <c r="HH103" s="135" t="str">
        <f t="shared" si="158"/>
        <v/>
      </c>
      <c r="HI103" s="136" t="str">
        <f t="shared" si="159"/>
        <v/>
      </c>
      <c r="HJ103" s="76"/>
      <c r="HK103" s="127"/>
      <c r="HL103" s="127"/>
      <c r="HM103" s="128" t="str">
        <f t="shared" si="160"/>
        <v/>
      </c>
      <c r="HN103" s="129" t="str">
        <f t="shared" si="161"/>
        <v/>
      </c>
      <c r="HO103" s="130" t="str">
        <f t="shared" si="162"/>
        <v/>
      </c>
      <c r="HP103" s="130" t="str">
        <f t="shared" si="163"/>
        <v/>
      </c>
      <c r="HQ103" s="132" t="str">
        <f t="shared" si="164"/>
        <v/>
      </c>
      <c r="HR103" s="133" t="str">
        <f t="shared" si="165"/>
        <v/>
      </c>
      <c r="HS103" s="134" t="str">
        <f t="shared" si="166"/>
        <v/>
      </c>
      <c r="HT103" s="135" t="str">
        <f t="shared" si="167"/>
        <v/>
      </c>
      <c r="HU103" s="136" t="str">
        <f t="shared" si="168"/>
        <v/>
      </c>
      <c r="HV103" s="76"/>
      <c r="HW103" s="127"/>
      <c r="HX103" s="127"/>
      <c r="HY103" s="128" t="str">
        <f t="shared" si="169"/>
        <v/>
      </c>
      <c r="HZ103" s="129" t="str">
        <f t="shared" si="170"/>
        <v/>
      </c>
      <c r="IA103" s="130" t="str">
        <f t="shared" si="171"/>
        <v/>
      </c>
      <c r="IB103" s="130" t="str">
        <f t="shared" si="172"/>
        <v/>
      </c>
      <c r="IC103" s="132" t="str">
        <f t="shared" si="173"/>
        <v/>
      </c>
      <c r="ID103" s="133" t="str">
        <f t="shared" si="174"/>
        <v/>
      </c>
      <c r="IE103" s="134" t="str">
        <f t="shared" si="175"/>
        <v/>
      </c>
      <c r="IF103" s="135" t="str">
        <f t="shared" si="176"/>
        <v/>
      </c>
      <c r="IG103" s="136" t="str">
        <f t="shared" si="177"/>
        <v/>
      </c>
      <c r="IH103" s="76"/>
      <c r="II103" s="127"/>
      <c r="IJ103" s="127"/>
      <c r="IK103" s="128" t="str">
        <f t="shared" si="178"/>
        <v/>
      </c>
      <c r="IL103" s="129" t="str">
        <f t="shared" si="179"/>
        <v/>
      </c>
      <c r="IM103" s="130" t="str">
        <f t="shared" si="180"/>
        <v/>
      </c>
      <c r="IN103" s="130" t="str">
        <f t="shared" si="181"/>
        <v/>
      </c>
      <c r="IO103" s="132" t="str">
        <f t="shared" si="182"/>
        <v/>
      </c>
      <c r="IP103" s="133" t="str">
        <f t="shared" si="183"/>
        <v/>
      </c>
      <c r="IQ103" s="134" t="str">
        <f t="shared" si="184"/>
        <v/>
      </c>
      <c r="IR103" s="135" t="str">
        <f t="shared" si="185"/>
        <v/>
      </c>
      <c r="IS103" s="136" t="str">
        <f t="shared" si="186"/>
        <v/>
      </c>
      <c r="IT103" s="76"/>
      <c r="IU103" s="127"/>
      <c r="IV103" s="127"/>
      <c r="IW103" s="128" t="str">
        <f t="shared" si="187"/>
        <v/>
      </c>
      <c r="IX103" s="129" t="str">
        <f t="shared" si="188"/>
        <v/>
      </c>
      <c r="IY103" s="130" t="str">
        <f t="shared" si="189"/>
        <v/>
      </c>
      <c r="IZ103" s="130" t="str">
        <f t="shared" si="190"/>
        <v/>
      </c>
      <c r="JA103" s="132" t="str">
        <f t="shared" si="191"/>
        <v/>
      </c>
      <c r="JB103" s="133" t="str">
        <f t="shared" si="192"/>
        <v/>
      </c>
      <c r="JC103" s="134" t="str">
        <f t="shared" si="193"/>
        <v/>
      </c>
      <c r="JD103" s="135" t="str">
        <f t="shared" si="194"/>
        <v/>
      </c>
      <c r="JE103" s="136" t="str">
        <f t="shared" si="195"/>
        <v/>
      </c>
      <c r="JF103" s="76"/>
      <c r="JG103" s="127"/>
      <c r="JH103" s="127"/>
      <c r="JI103" s="128" t="str">
        <f t="shared" si="196"/>
        <v/>
      </c>
      <c r="JJ103" s="129" t="str">
        <f t="shared" si="197"/>
        <v/>
      </c>
      <c r="JK103" s="130" t="str">
        <f t="shared" si="198"/>
        <v/>
      </c>
      <c r="JL103" s="130" t="str">
        <f t="shared" si="199"/>
        <v/>
      </c>
      <c r="JM103" s="132" t="str">
        <f t="shared" si="200"/>
        <v/>
      </c>
      <c r="JN103" s="133" t="str">
        <f t="shared" si="201"/>
        <v/>
      </c>
      <c r="JO103" s="134" t="str">
        <f t="shared" si="202"/>
        <v/>
      </c>
      <c r="JP103" s="135" t="str">
        <f t="shared" si="203"/>
        <v/>
      </c>
      <c r="JQ103" s="136" t="str">
        <f t="shared" si="204"/>
        <v/>
      </c>
      <c r="JR103" s="76"/>
      <c r="JS103" s="127"/>
      <c r="JT103" s="127"/>
      <c r="JU103" s="128" t="str">
        <f t="shared" si="205"/>
        <v/>
      </c>
      <c r="JV103" s="129" t="str">
        <f t="shared" si="206"/>
        <v/>
      </c>
      <c r="JW103" s="130" t="str">
        <f t="shared" si="207"/>
        <v/>
      </c>
      <c r="JX103" s="130" t="str">
        <f t="shared" si="208"/>
        <v/>
      </c>
      <c r="JY103" s="132" t="str">
        <f t="shared" si="209"/>
        <v/>
      </c>
      <c r="JZ103" s="133" t="str">
        <f t="shared" si="210"/>
        <v/>
      </c>
      <c r="KA103" s="134" t="str">
        <f t="shared" si="211"/>
        <v/>
      </c>
      <c r="KB103" s="135" t="str">
        <f t="shared" si="212"/>
        <v/>
      </c>
      <c r="KC103" s="136" t="str">
        <f t="shared" si="213"/>
        <v/>
      </c>
      <c r="KD103" s="76"/>
      <c r="KE103" s="127"/>
      <c r="KF103" s="127"/>
    </row>
    <row r="104" spans="1:292" ht="13.5" customHeight="1">
      <c r="A104" s="84"/>
      <c r="B104" s="127"/>
      <c r="C104" s="127"/>
      <c r="E104" s="128" t="str">
        <f t="shared" si="0"/>
        <v/>
      </c>
      <c r="F104" s="129" t="str">
        <f t="shared" si="1"/>
        <v/>
      </c>
      <c r="G104" s="130" t="str">
        <f t="shared" si="2"/>
        <v/>
      </c>
      <c r="H104" s="130" t="str">
        <f t="shared" si="3"/>
        <v/>
      </c>
      <c r="I104" s="132" t="str">
        <f t="shared" si="4"/>
        <v/>
      </c>
      <c r="J104" s="133" t="str">
        <f t="shared" si="5"/>
        <v/>
      </c>
      <c r="K104" s="134" t="str">
        <f t="shared" si="6"/>
        <v/>
      </c>
      <c r="L104" s="135" t="str">
        <f t="shared" si="7"/>
        <v/>
      </c>
      <c r="M104" s="136" t="str">
        <f t="shared" si="8"/>
        <v/>
      </c>
      <c r="O104" s="127"/>
      <c r="P104" s="127"/>
      <c r="Q104" s="128" t="str">
        <f t="shared" si="9"/>
        <v/>
      </c>
      <c r="R104" s="129" t="str">
        <f t="shared" si="10"/>
        <v/>
      </c>
      <c r="S104" s="130" t="str">
        <f t="shared" si="11"/>
        <v/>
      </c>
      <c r="T104" s="130" t="str">
        <f t="shared" si="12"/>
        <v/>
      </c>
      <c r="U104" s="132" t="str">
        <f t="shared" si="13"/>
        <v/>
      </c>
      <c r="V104" s="133" t="str">
        <f t="shared" si="14"/>
        <v/>
      </c>
      <c r="W104" s="134" t="str">
        <f t="shared" si="15"/>
        <v/>
      </c>
      <c r="X104" s="135" t="s">
        <v>287</v>
      </c>
      <c r="Y104" s="136" t="str">
        <f t="shared" si="16"/>
        <v/>
      </c>
      <c r="AA104" s="127"/>
      <c r="AB104" s="127"/>
      <c r="AC104" s="128" t="str">
        <f t="shared" si="17"/>
        <v/>
      </c>
      <c r="AD104" s="129" t="str">
        <f t="shared" si="18"/>
        <v/>
      </c>
      <c r="AE104" s="130" t="str">
        <f t="shared" si="19"/>
        <v/>
      </c>
      <c r="AF104" s="130" t="str">
        <f t="shared" si="20"/>
        <v/>
      </c>
      <c r="AG104" s="132" t="str">
        <f t="shared" si="21"/>
        <v/>
      </c>
      <c r="AH104" s="133" t="str">
        <f t="shared" si="22"/>
        <v/>
      </c>
      <c r="AI104" s="134" t="str">
        <f t="shared" si="23"/>
        <v/>
      </c>
      <c r="AJ104" s="135" t="str">
        <f t="shared" si="24"/>
        <v/>
      </c>
      <c r="AK104" s="136" t="str">
        <f t="shared" si="25"/>
        <v/>
      </c>
      <c r="AM104" s="127"/>
      <c r="AN104" s="127"/>
      <c r="AO104" s="128" t="str">
        <f t="shared" si="26"/>
        <v/>
      </c>
      <c r="AP104" s="129" t="str">
        <f t="shared" si="27"/>
        <v/>
      </c>
      <c r="AQ104" s="130" t="str">
        <f t="shared" si="28"/>
        <v/>
      </c>
      <c r="AR104" s="130" t="str">
        <f t="shared" si="29"/>
        <v/>
      </c>
      <c r="AS104" s="132" t="str">
        <f t="shared" si="30"/>
        <v/>
      </c>
      <c r="AT104" s="133" t="str">
        <f t="shared" si="31"/>
        <v/>
      </c>
      <c r="AU104" s="134" t="str">
        <f t="shared" si="32"/>
        <v/>
      </c>
      <c r="AV104" s="135" t="str">
        <f t="shared" si="33"/>
        <v/>
      </c>
      <c r="AW104" s="136" t="str">
        <f t="shared" si="34"/>
        <v/>
      </c>
      <c r="AX104" s="76"/>
      <c r="AY104" s="127"/>
      <c r="AZ104" s="127"/>
      <c r="BA104" s="128" t="str">
        <f t="shared" si="35"/>
        <v/>
      </c>
      <c r="BB104" s="129" t="str">
        <f t="shared" si="36"/>
        <v/>
      </c>
      <c r="BC104" s="130" t="str">
        <f t="shared" si="37"/>
        <v/>
      </c>
      <c r="BD104" s="130" t="str">
        <f t="shared" si="38"/>
        <v/>
      </c>
      <c r="BE104" s="132" t="str">
        <f t="shared" si="39"/>
        <v/>
      </c>
      <c r="BF104" s="133" t="str">
        <f t="shared" si="40"/>
        <v/>
      </c>
      <c r="BG104" s="134" t="str">
        <f t="shared" si="41"/>
        <v/>
      </c>
      <c r="BH104" s="135" t="str">
        <f t="shared" si="42"/>
        <v/>
      </c>
      <c r="BI104" s="136" t="str">
        <f t="shared" si="43"/>
        <v/>
      </c>
      <c r="BJ104" s="76"/>
      <c r="BK104" s="127"/>
      <c r="BL104" s="127"/>
      <c r="BM104" s="128" t="str">
        <f t="shared" si="44"/>
        <v/>
      </c>
      <c r="BN104" s="129" t="str">
        <f t="shared" si="45"/>
        <v/>
      </c>
      <c r="BO104" s="130" t="str">
        <f t="shared" si="46"/>
        <v/>
      </c>
      <c r="BP104" s="130" t="str">
        <f t="shared" si="47"/>
        <v/>
      </c>
      <c r="BQ104" s="132" t="str">
        <f t="shared" si="48"/>
        <v/>
      </c>
      <c r="BR104" s="133" t="str">
        <f t="shared" si="49"/>
        <v/>
      </c>
      <c r="BS104" s="134" t="str">
        <f t="shared" si="50"/>
        <v/>
      </c>
      <c r="BT104" s="135" t="str">
        <f t="shared" si="51"/>
        <v/>
      </c>
      <c r="BU104" s="136" t="str">
        <f t="shared" si="52"/>
        <v/>
      </c>
      <c r="BV104" s="76"/>
      <c r="BW104" s="127"/>
      <c r="BX104" s="127"/>
      <c r="BY104" s="128" t="str">
        <f t="shared" si="53"/>
        <v/>
      </c>
      <c r="BZ104" s="129" t="str">
        <f t="shared" si="54"/>
        <v/>
      </c>
      <c r="CA104" s="130" t="str">
        <f t="shared" si="55"/>
        <v/>
      </c>
      <c r="CB104" s="130" t="str">
        <f t="shared" si="56"/>
        <v/>
      </c>
      <c r="CC104" s="132" t="str">
        <f t="shared" si="57"/>
        <v/>
      </c>
      <c r="CD104" s="133" t="str">
        <f t="shared" si="58"/>
        <v/>
      </c>
      <c r="CE104" s="134" t="str">
        <f t="shared" si="59"/>
        <v/>
      </c>
      <c r="CF104" s="135" t="str">
        <f t="shared" si="60"/>
        <v/>
      </c>
      <c r="CG104" s="136" t="str">
        <f t="shared" si="61"/>
        <v/>
      </c>
      <c r="CH104" s="76"/>
      <c r="CI104" s="127"/>
      <c r="CJ104" s="127"/>
      <c r="CK104" s="128" t="str">
        <f t="shared" si="62"/>
        <v/>
      </c>
      <c r="CL104" s="129" t="str">
        <f t="shared" si="63"/>
        <v/>
      </c>
      <c r="CM104" s="130" t="str">
        <f t="shared" si="64"/>
        <v/>
      </c>
      <c r="CN104" s="130" t="str">
        <f t="shared" si="65"/>
        <v/>
      </c>
      <c r="CO104" s="132" t="str">
        <f t="shared" si="66"/>
        <v/>
      </c>
      <c r="CP104" s="133" t="str">
        <f t="shared" si="67"/>
        <v/>
      </c>
      <c r="CQ104" s="134" t="str">
        <f t="shared" si="68"/>
        <v/>
      </c>
      <c r="CR104" s="135" t="str">
        <f t="shared" si="69"/>
        <v/>
      </c>
      <c r="CS104" s="136" t="str">
        <f t="shared" si="70"/>
        <v/>
      </c>
      <c r="CT104" s="76"/>
      <c r="CU104" s="127"/>
      <c r="CV104" s="127"/>
      <c r="CW104" s="128" t="str">
        <f t="shared" si="71"/>
        <v/>
      </c>
      <c r="CX104" s="129" t="str">
        <f t="shared" si="72"/>
        <v/>
      </c>
      <c r="CY104" s="130" t="str">
        <f t="shared" si="73"/>
        <v/>
      </c>
      <c r="CZ104" s="130" t="str">
        <f t="shared" si="74"/>
        <v/>
      </c>
      <c r="DA104" s="132" t="str">
        <f t="shared" si="75"/>
        <v/>
      </c>
      <c r="DB104" s="133" t="str">
        <f t="shared" si="76"/>
        <v/>
      </c>
      <c r="DC104" s="134" t="str">
        <f t="shared" si="77"/>
        <v/>
      </c>
      <c r="DD104" s="135" t="str">
        <f t="shared" si="78"/>
        <v/>
      </c>
      <c r="DE104" s="136" t="str">
        <f t="shared" si="79"/>
        <v/>
      </c>
      <c r="DF104" s="76"/>
      <c r="DG104" s="127"/>
      <c r="DH104" s="127"/>
      <c r="DI104" s="128" t="str">
        <f t="shared" si="80"/>
        <v/>
      </c>
      <c r="DJ104" s="129" t="str">
        <f t="shared" si="81"/>
        <v/>
      </c>
      <c r="DK104" s="130" t="str">
        <f t="shared" si="82"/>
        <v/>
      </c>
      <c r="DL104" s="130" t="str">
        <f t="shared" si="83"/>
        <v/>
      </c>
      <c r="DM104" s="132" t="str">
        <f t="shared" si="84"/>
        <v/>
      </c>
      <c r="DN104" s="133" t="str">
        <f t="shared" si="85"/>
        <v/>
      </c>
      <c r="DO104" s="134" t="str">
        <f t="shared" si="86"/>
        <v/>
      </c>
      <c r="DP104" s="135" t="str">
        <f t="shared" si="87"/>
        <v/>
      </c>
      <c r="DQ104" s="136" t="str">
        <f t="shared" si="88"/>
        <v/>
      </c>
      <c r="DR104" s="76"/>
      <c r="DS104" s="127"/>
      <c r="DT104" s="127"/>
      <c r="DU104" s="128" t="str">
        <f t="shared" si="89"/>
        <v/>
      </c>
      <c r="DV104" s="129" t="str">
        <f t="shared" si="90"/>
        <v/>
      </c>
      <c r="DW104" s="130" t="str">
        <f t="shared" si="91"/>
        <v/>
      </c>
      <c r="DX104" s="130" t="str">
        <f t="shared" si="92"/>
        <v/>
      </c>
      <c r="DY104" s="132" t="str">
        <f t="shared" si="93"/>
        <v/>
      </c>
      <c r="DZ104" s="133" t="str">
        <f t="shared" si="94"/>
        <v/>
      </c>
      <c r="EA104" s="134" t="str">
        <f t="shared" si="95"/>
        <v/>
      </c>
      <c r="EB104" s="135" t="str">
        <f t="shared" si="96"/>
        <v/>
      </c>
      <c r="EC104" s="136" t="str">
        <f t="shared" si="97"/>
        <v/>
      </c>
      <c r="ED104" s="76"/>
      <c r="EE104" s="127"/>
      <c r="EF104" s="127"/>
      <c r="EG104" s="128" t="str">
        <f t="shared" si="98"/>
        <v/>
      </c>
      <c r="EH104" s="129" t="str">
        <f t="shared" si="99"/>
        <v/>
      </c>
      <c r="EI104" s="130" t="str">
        <f t="shared" si="100"/>
        <v/>
      </c>
      <c r="EJ104" s="130" t="str">
        <f t="shared" si="101"/>
        <v/>
      </c>
      <c r="EK104" s="132" t="str">
        <f t="shared" si="102"/>
        <v/>
      </c>
      <c r="EL104" s="133" t="str">
        <f t="shared" si="103"/>
        <v/>
      </c>
      <c r="EM104" s="134" t="str">
        <f t="shared" si="104"/>
        <v/>
      </c>
      <c r="EN104" s="135" t="str">
        <f t="shared" si="105"/>
        <v/>
      </c>
      <c r="EO104" s="136" t="str">
        <f t="shared" si="106"/>
        <v/>
      </c>
      <c r="EP104" s="76"/>
      <c r="EQ104" s="127"/>
      <c r="ER104" s="127"/>
      <c r="ES104" s="128" t="str">
        <f t="shared" si="107"/>
        <v/>
      </c>
      <c r="ET104" s="129" t="str">
        <f t="shared" si="108"/>
        <v/>
      </c>
      <c r="EU104" s="130" t="str">
        <f t="shared" si="109"/>
        <v/>
      </c>
      <c r="EV104" s="130" t="str">
        <f t="shared" si="110"/>
        <v/>
      </c>
      <c r="EW104" s="132" t="str">
        <f t="shared" si="111"/>
        <v/>
      </c>
      <c r="EX104" s="133" t="str">
        <f t="shared" si="112"/>
        <v/>
      </c>
      <c r="EY104" s="134" t="str">
        <f t="shared" si="113"/>
        <v/>
      </c>
      <c r="EZ104" s="135" t="str">
        <f t="shared" si="114"/>
        <v/>
      </c>
      <c r="FA104" s="136" t="str">
        <f t="shared" si="115"/>
        <v/>
      </c>
      <c r="FB104" s="76"/>
      <c r="FC104" s="127"/>
      <c r="FD104" s="127"/>
      <c r="FE104" s="128" t="str">
        <f t="shared" si="116"/>
        <v/>
      </c>
      <c r="FF104" s="129" t="str">
        <f t="shared" si="117"/>
        <v/>
      </c>
      <c r="FG104" s="130" t="str">
        <f t="shared" si="118"/>
        <v/>
      </c>
      <c r="FH104" s="130" t="str">
        <f t="shared" si="119"/>
        <v/>
      </c>
      <c r="FI104" s="132" t="str">
        <f t="shared" si="120"/>
        <v/>
      </c>
      <c r="FJ104" s="133" t="str">
        <f t="shared" si="121"/>
        <v/>
      </c>
      <c r="FK104" s="134" t="str">
        <f t="shared" si="122"/>
        <v/>
      </c>
      <c r="FL104" s="135" t="str">
        <f t="shared" si="123"/>
        <v/>
      </c>
      <c r="FM104" s="136" t="str">
        <f t="shared" si="124"/>
        <v/>
      </c>
      <c r="FN104" s="76"/>
      <c r="FO104" s="127"/>
      <c r="FP104" s="127"/>
      <c r="FQ104" s="128" t="str">
        <f>IF(FU104="","",#REF!)</f>
        <v/>
      </c>
      <c r="FR104" s="129" t="str">
        <f t="shared" si="125"/>
        <v/>
      </c>
      <c r="FS104" s="130" t="str">
        <f t="shared" si="126"/>
        <v/>
      </c>
      <c r="FT104" s="130" t="str">
        <f t="shared" si="127"/>
        <v/>
      </c>
      <c r="FU104" s="132" t="str">
        <f t="shared" si="128"/>
        <v/>
      </c>
      <c r="FV104" s="133" t="str">
        <f t="shared" si="129"/>
        <v/>
      </c>
      <c r="FW104" s="134" t="str">
        <f t="shared" si="130"/>
        <v/>
      </c>
      <c r="FX104" s="135" t="str">
        <f t="shared" si="131"/>
        <v/>
      </c>
      <c r="FY104" s="136" t="str">
        <f t="shared" si="132"/>
        <v/>
      </c>
      <c r="FZ104" s="76"/>
      <c r="GA104" s="127"/>
      <c r="GB104" s="127"/>
      <c r="GC104" s="128" t="str">
        <f t="shared" si="133"/>
        <v/>
      </c>
      <c r="GD104" s="129" t="str">
        <f t="shared" si="134"/>
        <v/>
      </c>
      <c r="GE104" s="130" t="str">
        <f t="shared" si="135"/>
        <v/>
      </c>
      <c r="GF104" s="130" t="str">
        <f t="shared" si="136"/>
        <v/>
      </c>
      <c r="GG104" s="132" t="str">
        <f t="shared" si="137"/>
        <v/>
      </c>
      <c r="GH104" s="133" t="str">
        <f t="shared" si="138"/>
        <v/>
      </c>
      <c r="GI104" s="134" t="str">
        <f t="shared" si="139"/>
        <v/>
      </c>
      <c r="GJ104" s="135" t="str">
        <f t="shared" si="140"/>
        <v/>
      </c>
      <c r="GK104" s="136" t="str">
        <f t="shared" si="141"/>
        <v/>
      </c>
      <c r="GL104" s="76"/>
      <c r="GM104" s="127"/>
      <c r="GN104" s="127"/>
      <c r="GO104" s="128" t="str">
        <f t="shared" si="142"/>
        <v/>
      </c>
      <c r="GP104" s="129" t="str">
        <f t="shared" si="143"/>
        <v/>
      </c>
      <c r="GQ104" s="130" t="str">
        <f t="shared" si="144"/>
        <v/>
      </c>
      <c r="GR104" s="130" t="str">
        <f t="shared" si="145"/>
        <v/>
      </c>
      <c r="GS104" s="132" t="str">
        <f t="shared" si="146"/>
        <v/>
      </c>
      <c r="GT104" s="133" t="str">
        <f t="shared" si="147"/>
        <v/>
      </c>
      <c r="GU104" s="134" t="str">
        <f t="shared" si="148"/>
        <v/>
      </c>
      <c r="GV104" s="135" t="str">
        <f t="shared" si="149"/>
        <v/>
      </c>
      <c r="GW104" s="136" t="str">
        <f t="shared" si="150"/>
        <v/>
      </c>
      <c r="GX104" s="76"/>
      <c r="GY104" s="127"/>
      <c r="GZ104" s="127"/>
      <c r="HA104" s="128" t="str">
        <f t="shared" si="151"/>
        <v/>
      </c>
      <c r="HB104" s="129" t="str">
        <f t="shared" si="152"/>
        <v/>
      </c>
      <c r="HC104" s="130" t="str">
        <f t="shared" si="153"/>
        <v/>
      </c>
      <c r="HD104" s="130" t="str">
        <f t="shared" si="154"/>
        <v/>
      </c>
      <c r="HE104" s="132" t="str">
        <f t="shared" si="155"/>
        <v/>
      </c>
      <c r="HF104" s="133" t="str">
        <f t="shared" si="156"/>
        <v/>
      </c>
      <c r="HG104" s="134" t="str">
        <f t="shared" si="157"/>
        <v/>
      </c>
      <c r="HH104" s="135" t="str">
        <f t="shared" si="158"/>
        <v/>
      </c>
      <c r="HI104" s="136" t="str">
        <f t="shared" si="159"/>
        <v/>
      </c>
      <c r="HJ104" s="76"/>
      <c r="HK104" s="127"/>
      <c r="HL104" s="127"/>
      <c r="HM104" s="128" t="str">
        <f t="shared" si="160"/>
        <v/>
      </c>
      <c r="HN104" s="129" t="str">
        <f t="shared" si="161"/>
        <v/>
      </c>
      <c r="HO104" s="130" t="str">
        <f t="shared" si="162"/>
        <v/>
      </c>
      <c r="HP104" s="130" t="str">
        <f t="shared" si="163"/>
        <v/>
      </c>
      <c r="HQ104" s="132" t="str">
        <f t="shared" si="164"/>
        <v/>
      </c>
      <c r="HR104" s="133" t="str">
        <f t="shared" si="165"/>
        <v/>
      </c>
      <c r="HS104" s="134" t="str">
        <f t="shared" si="166"/>
        <v/>
      </c>
      <c r="HT104" s="135" t="str">
        <f t="shared" si="167"/>
        <v/>
      </c>
      <c r="HU104" s="136" t="str">
        <f t="shared" si="168"/>
        <v/>
      </c>
      <c r="HV104" s="76"/>
      <c r="HW104" s="127"/>
      <c r="HX104" s="127"/>
      <c r="HY104" s="128" t="str">
        <f t="shared" si="169"/>
        <v/>
      </c>
      <c r="HZ104" s="129" t="str">
        <f t="shared" si="170"/>
        <v/>
      </c>
      <c r="IA104" s="130" t="str">
        <f t="shared" si="171"/>
        <v/>
      </c>
      <c r="IB104" s="130" t="str">
        <f t="shared" si="172"/>
        <v/>
      </c>
      <c r="IC104" s="132" t="str">
        <f t="shared" si="173"/>
        <v/>
      </c>
      <c r="ID104" s="133" t="str">
        <f t="shared" si="174"/>
        <v/>
      </c>
      <c r="IE104" s="134" t="str">
        <f t="shared" si="175"/>
        <v/>
      </c>
      <c r="IF104" s="135" t="str">
        <f t="shared" si="176"/>
        <v/>
      </c>
      <c r="IG104" s="136" t="str">
        <f t="shared" si="177"/>
        <v/>
      </c>
      <c r="IH104" s="76"/>
      <c r="II104" s="127"/>
      <c r="IJ104" s="127"/>
      <c r="IK104" s="128" t="str">
        <f t="shared" si="178"/>
        <v/>
      </c>
      <c r="IL104" s="129" t="str">
        <f t="shared" si="179"/>
        <v/>
      </c>
      <c r="IM104" s="130" t="str">
        <f t="shared" si="180"/>
        <v/>
      </c>
      <c r="IN104" s="130" t="str">
        <f t="shared" si="181"/>
        <v/>
      </c>
      <c r="IO104" s="132" t="str">
        <f t="shared" si="182"/>
        <v/>
      </c>
      <c r="IP104" s="133" t="str">
        <f t="shared" si="183"/>
        <v/>
      </c>
      <c r="IQ104" s="134" t="str">
        <f t="shared" si="184"/>
        <v/>
      </c>
      <c r="IR104" s="135" t="str">
        <f t="shared" si="185"/>
        <v/>
      </c>
      <c r="IS104" s="136" t="str">
        <f t="shared" si="186"/>
        <v/>
      </c>
      <c r="IT104" s="76"/>
      <c r="IU104" s="127"/>
      <c r="IV104" s="127"/>
      <c r="IW104" s="128" t="str">
        <f t="shared" si="187"/>
        <v/>
      </c>
      <c r="IX104" s="129" t="str">
        <f t="shared" si="188"/>
        <v/>
      </c>
      <c r="IY104" s="130" t="str">
        <f t="shared" si="189"/>
        <v/>
      </c>
      <c r="IZ104" s="130" t="str">
        <f t="shared" si="190"/>
        <v/>
      </c>
      <c r="JA104" s="132" t="str">
        <f t="shared" si="191"/>
        <v/>
      </c>
      <c r="JB104" s="133" t="str">
        <f t="shared" si="192"/>
        <v/>
      </c>
      <c r="JC104" s="134" t="str">
        <f t="shared" si="193"/>
        <v/>
      </c>
      <c r="JD104" s="135" t="str">
        <f t="shared" si="194"/>
        <v/>
      </c>
      <c r="JE104" s="136" t="str">
        <f t="shared" si="195"/>
        <v/>
      </c>
      <c r="JF104" s="76"/>
      <c r="JG104" s="127"/>
      <c r="JH104" s="127"/>
      <c r="JI104" s="128" t="str">
        <f t="shared" si="196"/>
        <v/>
      </c>
      <c r="JJ104" s="129" t="str">
        <f t="shared" si="197"/>
        <v/>
      </c>
      <c r="JK104" s="130" t="str">
        <f t="shared" si="198"/>
        <v/>
      </c>
      <c r="JL104" s="130" t="str">
        <f t="shared" si="199"/>
        <v/>
      </c>
      <c r="JM104" s="132" t="str">
        <f t="shared" si="200"/>
        <v/>
      </c>
      <c r="JN104" s="133" t="str">
        <f t="shared" si="201"/>
        <v/>
      </c>
      <c r="JO104" s="134" t="str">
        <f t="shared" si="202"/>
        <v/>
      </c>
      <c r="JP104" s="135" t="str">
        <f t="shared" si="203"/>
        <v/>
      </c>
      <c r="JQ104" s="136" t="str">
        <f t="shared" si="204"/>
        <v/>
      </c>
      <c r="JR104" s="76"/>
      <c r="JS104" s="127"/>
      <c r="JT104" s="127"/>
      <c r="JU104" s="128" t="str">
        <f t="shared" si="205"/>
        <v/>
      </c>
      <c r="JV104" s="129" t="str">
        <f t="shared" si="206"/>
        <v/>
      </c>
      <c r="JW104" s="130" t="str">
        <f t="shared" si="207"/>
        <v/>
      </c>
      <c r="JX104" s="130" t="str">
        <f t="shared" si="208"/>
        <v/>
      </c>
      <c r="JY104" s="132" t="str">
        <f t="shared" si="209"/>
        <v/>
      </c>
      <c r="JZ104" s="133" t="str">
        <f t="shared" si="210"/>
        <v/>
      </c>
      <c r="KA104" s="134" t="str">
        <f t="shared" si="211"/>
        <v/>
      </c>
      <c r="KB104" s="135" t="str">
        <f t="shared" si="212"/>
        <v/>
      </c>
      <c r="KC104" s="136" t="str">
        <f t="shared" si="213"/>
        <v/>
      </c>
      <c r="KD104" s="76"/>
      <c r="KE104" s="127"/>
      <c r="KF104" s="127"/>
    </row>
    <row r="105" spans="1:292" ht="13.5" customHeight="1">
      <c r="A105" s="84"/>
      <c r="B105" s="127"/>
      <c r="E105" s="128" t="str">
        <f t="shared" si="0"/>
        <v/>
      </c>
      <c r="F105" s="129" t="str">
        <f t="shared" si="1"/>
        <v/>
      </c>
      <c r="G105" s="130" t="str">
        <f t="shared" si="2"/>
        <v/>
      </c>
      <c r="H105" s="130" t="str">
        <f t="shared" si="3"/>
        <v/>
      </c>
      <c r="I105" s="132" t="str">
        <f t="shared" si="4"/>
        <v/>
      </c>
      <c r="J105" s="133" t="str">
        <f t="shared" si="5"/>
        <v/>
      </c>
      <c r="K105" s="134" t="str">
        <f t="shared" si="6"/>
        <v/>
      </c>
      <c r="L105" s="135" t="str">
        <f t="shared" si="7"/>
        <v/>
      </c>
      <c r="M105" s="136" t="str">
        <f t="shared" si="8"/>
        <v/>
      </c>
      <c r="O105" s="127"/>
      <c r="P105" s="127"/>
      <c r="Q105" s="128" t="str">
        <f t="shared" si="9"/>
        <v/>
      </c>
      <c r="R105" s="129" t="str">
        <f t="shared" si="10"/>
        <v/>
      </c>
      <c r="S105" s="130" t="str">
        <f t="shared" si="11"/>
        <v/>
      </c>
      <c r="T105" s="130" t="str">
        <f t="shared" si="12"/>
        <v/>
      </c>
      <c r="U105" s="132" t="str">
        <f t="shared" si="13"/>
        <v/>
      </c>
      <c r="V105" s="133" t="str">
        <f t="shared" si="14"/>
        <v/>
      </c>
      <c r="W105" s="134" t="str">
        <f t="shared" si="15"/>
        <v/>
      </c>
      <c r="X105" s="135" t="s">
        <v>287</v>
      </c>
      <c r="Y105" s="136" t="str">
        <f t="shared" si="16"/>
        <v/>
      </c>
      <c r="AA105" s="127"/>
      <c r="AB105" s="127"/>
      <c r="AC105" s="128" t="str">
        <f t="shared" si="17"/>
        <v/>
      </c>
      <c r="AD105" s="129" t="str">
        <f t="shared" si="18"/>
        <v/>
      </c>
      <c r="AE105" s="130" t="str">
        <f t="shared" si="19"/>
        <v/>
      </c>
      <c r="AF105" s="130" t="str">
        <f t="shared" si="20"/>
        <v/>
      </c>
      <c r="AG105" s="132" t="str">
        <f t="shared" si="21"/>
        <v/>
      </c>
      <c r="AH105" s="133" t="str">
        <f t="shared" si="22"/>
        <v/>
      </c>
      <c r="AI105" s="134" t="str">
        <f t="shared" si="23"/>
        <v/>
      </c>
      <c r="AJ105" s="135" t="str">
        <f t="shared" si="24"/>
        <v/>
      </c>
      <c r="AK105" s="136" t="str">
        <f t="shared" si="25"/>
        <v/>
      </c>
      <c r="AM105" s="127"/>
      <c r="AN105" s="127"/>
      <c r="AO105" s="128" t="str">
        <f t="shared" si="26"/>
        <v/>
      </c>
      <c r="AP105" s="129" t="str">
        <f t="shared" si="27"/>
        <v/>
      </c>
      <c r="AQ105" s="130" t="str">
        <f t="shared" si="28"/>
        <v/>
      </c>
      <c r="AR105" s="130" t="str">
        <f t="shared" si="29"/>
        <v/>
      </c>
      <c r="AS105" s="132" t="str">
        <f t="shared" si="30"/>
        <v/>
      </c>
      <c r="AT105" s="133" t="str">
        <f t="shared" si="31"/>
        <v/>
      </c>
      <c r="AU105" s="134" t="str">
        <f t="shared" si="32"/>
        <v/>
      </c>
      <c r="AV105" s="135" t="str">
        <f t="shared" si="33"/>
        <v/>
      </c>
      <c r="AW105" s="136" t="str">
        <f t="shared" si="34"/>
        <v/>
      </c>
      <c r="AX105" s="76"/>
      <c r="AY105" s="127"/>
      <c r="AZ105" s="127"/>
      <c r="BA105" s="128" t="str">
        <f t="shared" si="35"/>
        <v/>
      </c>
      <c r="BB105" s="129" t="str">
        <f t="shared" si="36"/>
        <v/>
      </c>
      <c r="BC105" s="130" t="str">
        <f t="shared" si="37"/>
        <v/>
      </c>
      <c r="BD105" s="130" t="str">
        <f t="shared" si="38"/>
        <v/>
      </c>
      <c r="BE105" s="132" t="str">
        <f t="shared" si="39"/>
        <v/>
      </c>
      <c r="BF105" s="133" t="str">
        <f t="shared" si="40"/>
        <v/>
      </c>
      <c r="BG105" s="134" t="str">
        <f t="shared" si="41"/>
        <v/>
      </c>
      <c r="BH105" s="135" t="str">
        <f t="shared" si="42"/>
        <v/>
      </c>
      <c r="BI105" s="136" t="str">
        <f t="shared" si="43"/>
        <v/>
      </c>
      <c r="BJ105" s="76"/>
      <c r="BK105" s="127"/>
      <c r="BL105" s="127"/>
      <c r="BM105" s="128" t="str">
        <f t="shared" si="44"/>
        <v/>
      </c>
      <c r="BN105" s="129" t="str">
        <f t="shared" si="45"/>
        <v/>
      </c>
      <c r="BO105" s="130" t="str">
        <f t="shared" si="46"/>
        <v/>
      </c>
      <c r="BP105" s="130" t="str">
        <f t="shared" si="47"/>
        <v/>
      </c>
      <c r="BQ105" s="132" t="str">
        <f t="shared" si="48"/>
        <v/>
      </c>
      <c r="BR105" s="133" t="str">
        <f t="shared" si="49"/>
        <v/>
      </c>
      <c r="BS105" s="134" t="str">
        <f t="shared" si="50"/>
        <v/>
      </c>
      <c r="BT105" s="135" t="str">
        <f t="shared" si="51"/>
        <v/>
      </c>
      <c r="BU105" s="136" t="str">
        <f t="shared" si="52"/>
        <v/>
      </c>
      <c r="BV105" s="76"/>
      <c r="BW105" s="127"/>
      <c r="BX105" s="127"/>
      <c r="BY105" s="128" t="str">
        <f t="shared" si="53"/>
        <v/>
      </c>
      <c r="BZ105" s="129" t="str">
        <f t="shared" si="54"/>
        <v/>
      </c>
      <c r="CA105" s="130" t="str">
        <f t="shared" si="55"/>
        <v/>
      </c>
      <c r="CB105" s="130" t="str">
        <f t="shared" si="56"/>
        <v/>
      </c>
      <c r="CC105" s="132" t="str">
        <f t="shared" si="57"/>
        <v/>
      </c>
      <c r="CD105" s="133" t="str">
        <f t="shared" si="58"/>
        <v/>
      </c>
      <c r="CE105" s="134" t="str">
        <f t="shared" si="59"/>
        <v/>
      </c>
      <c r="CF105" s="135" t="str">
        <f t="shared" si="60"/>
        <v/>
      </c>
      <c r="CG105" s="136" t="str">
        <f t="shared" si="61"/>
        <v/>
      </c>
      <c r="CH105" s="76"/>
      <c r="CI105" s="127"/>
      <c r="CJ105" s="127"/>
      <c r="CK105" s="128" t="str">
        <f t="shared" si="62"/>
        <v/>
      </c>
      <c r="CL105" s="129" t="str">
        <f t="shared" si="63"/>
        <v/>
      </c>
      <c r="CM105" s="130" t="str">
        <f t="shared" si="64"/>
        <v/>
      </c>
      <c r="CN105" s="130" t="str">
        <f t="shared" si="65"/>
        <v/>
      </c>
      <c r="CO105" s="132" t="str">
        <f t="shared" si="66"/>
        <v/>
      </c>
      <c r="CP105" s="133" t="str">
        <f t="shared" si="67"/>
        <v/>
      </c>
      <c r="CQ105" s="134" t="str">
        <f t="shared" si="68"/>
        <v/>
      </c>
      <c r="CR105" s="135" t="str">
        <f t="shared" si="69"/>
        <v/>
      </c>
      <c r="CS105" s="136" t="str">
        <f t="shared" si="70"/>
        <v/>
      </c>
      <c r="CT105" s="76"/>
      <c r="CU105" s="127"/>
      <c r="CV105" s="127"/>
      <c r="CW105" s="128" t="str">
        <f t="shared" si="71"/>
        <v/>
      </c>
      <c r="CX105" s="129" t="str">
        <f t="shared" si="72"/>
        <v/>
      </c>
      <c r="CY105" s="130" t="str">
        <f t="shared" si="73"/>
        <v/>
      </c>
      <c r="CZ105" s="130" t="str">
        <f t="shared" si="74"/>
        <v/>
      </c>
      <c r="DA105" s="132" t="str">
        <f t="shared" si="75"/>
        <v/>
      </c>
      <c r="DB105" s="133" t="str">
        <f t="shared" si="76"/>
        <v/>
      </c>
      <c r="DC105" s="134" t="str">
        <f t="shared" si="77"/>
        <v/>
      </c>
      <c r="DD105" s="135" t="str">
        <f t="shared" si="78"/>
        <v/>
      </c>
      <c r="DE105" s="136" t="str">
        <f t="shared" si="79"/>
        <v/>
      </c>
      <c r="DF105" s="76"/>
      <c r="DG105" s="127"/>
      <c r="DH105" s="127"/>
      <c r="DI105" s="128" t="str">
        <f t="shared" si="80"/>
        <v/>
      </c>
      <c r="DJ105" s="129" t="str">
        <f t="shared" si="81"/>
        <v/>
      </c>
      <c r="DK105" s="130" t="str">
        <f t="shared" si="82"/>
        <v/>
      </c>
      <c r="DL105" s="130" t="str">
        <f t="shared" si="83"/>
        <v/>
      </c>
      <c r="DM105" s="132" t="str">
        <f t="shared" si="84"/>
        <v/>
      </c>
      <c r="DN105" s="133" t="str">
        <f t="shared" si="85"/>
        <v/>
      </c>
      <c r="DO105" s="134" t="str">
        <f t="shared" si="86"/>
        <v/>
      </c>
      <c r="DP105" s="135" t="str">
        <f t="shared" si="87"/>
        <v/>
      </c>
      <c r="DQ105" s="136" t="str">
        <f t="shared" si="88"/>
        <v/>
      </c>
      <c r="DR105" s="76"/>
      <c r="DS105" s="127"/>
      <c r="DT105" s="127"/>
      <c r="DU105" s="128" t="str">
        <f t="shared" si="89"/>
        <v/>
      </c>
      <c r="DV105" s="129" t="str">
        <f t="shared" si="90"/>
        <v/>
      </c>
      <c r="DW105" s="130" t="str">
        <f t="shared" si="91"/>
        <v/>
      </c>
      <c r="DX105" s="130" t="str">
        <f t="shared" si="92"/>
        <v/>
      </c>
      <c r="DY105" s="132" t="str">
        <f t="shared" si="93"/>
        <v/>
      </c>
      <c r="DZ105" s="133" t="str">
        <f t="shared" si="94"/>
        <v/>
      </c>
      <c r="EA105" s="134" t="str">
        <f t="shared" si="95"/>
        <v/>
      </c>
      <c r="EB105" s="135" t="str">
        <f t="shared" si="96"/>
        <v/>
      </c>
      <c r="EC105" s="136" t="str">
        <f t="shared" si="97"/>
        <v/>
      </c>
      <c r="ED105" s="76"/>
      <c r="EE105" s="127"/>
      <c r="EF105" s="127"/>
      <c r="EG105" s="128" t="str">
        <f t="shared" si="98"/>
        <v/>
      </c>
      <c r="EH105" s="129" t="str">
        <f t="shared" si="99"/>
        <v/>
      </c>
      <c r="EI105" s="130" t="str">
        <f t="shared" si="100"/>
        <v/>
      </c>
      <c r="EJ105" s="130" t="str">
        <f t="shared" si="101"/>
        <v/>
      </c>
      <c r="EK105" s="132" t="str">
        <f t="shared" si="102"/>
        <v/>
      </c>
      <c r="EL105" s="133" t="str">
        <f t="shared" si="103"/>
        <v/>
      </c>
      <c r="EM105" s="134" t="str">
        <f t="shared" si="104"/>
        <v/>
      </c>
      <c r="EN105" s="135" t="str">
        <f t="shared" si="105"/>
        <v/>
      </c>
      <c r="EO105" s="136" t="str">
        <f t="shared" si="106"/>
        <v/>
      </c>
      <c r="EP105" s="76"/>
      <c r="EQ105" s="127"/>
      <c r="ER105" s="127"/>
      <c r="ES105" s="128" t="str">
        <f t="shared" si="107"/>
        <v/>
      </c>
      <c r="ET105" s="129" t="str">
        <f t="shared" si="108"/>
        <v/>
      </c>
      <c r="EU105" s="130" t="str">
        <f t="shared" si="109"/>
        <v/>
      </c>
      <c r="EV105" s="130" t="str">
        <f t="shared" si="110"/>
        <v/>
      </c>
      <c r="EW105" s="132" t="str">
        <f t="shared" si="111"/>
        <v/>
      </c>
      <c r="EX105" s="133" t="str">
        <f t="shared" si="112"/>
        <v/>
      </c>
      <c r="EY105" s="134" t="str">
        <f t="shared" si="113"/>
        <v/>
      </c>
      <c r="EZ105" s="135" t="str">
        <f t="shared" si="114"/>
        <v/>
      </c>
      <c r="FA105" s="136" t="str">
        <f t="shared" si="115"/>
        <v/>
      </c>
      <c r="FB105" s="76"/>
      <c r="FC105" s="127"/>
      <c r="FD105" s="127"/>
      <c r="FE105" s="128" t="str">
        <f t="shared" si="116"/>
        <v/>
      </c>
      <c r="FF105" s="129" t="str">
        <f t="shared" si="117"/>
        <v/>
      </c>
      <c r="FG105" s="130" t="str">
        <f t="shared" si="118"/>
        <v/>
      </c>
      <c r="FH105" s="130" t="str">
        <f t="shared" si="119"/>
        <v/>
      </c>
      <c r="FI105" s="132" t="str">
        <f t="shared" si="120"/>
        <v/>
      </c>
      <c r="FJ105" s="133" t="str">
        <f t="shared" si="121"/>
        <v/>
      </c>
      <c r="FK105" s="134" t="str">
        <f t="shared" si="122"/>
        <v/>
      </c>
      <c r="FL105" s="135" t="str">
        <f t="shared" si="123"/>
        <v/>
      </c>
      <c r="FM105" s="136" t="str">
        <f t="shared" si="124"/>
        <v/>
      </c>
      <c r="FN105" s="76"/>
      <c r="FO105" s="127"/>
      <c r="FP105" s="127"/>
      <c r="FQ105" s="128" t="str">
        <f>IF(FU105="","",#REF!)</f>
        <v/>
      </c>
      <c r="FR105" s="129" t="str">
        <f t="shared" si="125"/>
        <v/>
      </c>
      <c r="FS105" s="130" t="str">
        <f t="shared" si="126"/>
        <v/>
      </c>
      <c r="FT105" s="130" t="str">
        <f t="shared" si="127"/>
        <v/>
      </c>
      <c r="FU105" s="132" t="str">
        <f t="shared" si="128"/>
        <v/>
      </c>
      <c r="FV105" s="133" t="str">
        <f t="shared" si="129"/>
        <v/>
      </c>
      <c r="FW105" s="134" t="str">
        <f t="shared" si="130"/>
        <v/>
      </c>
      <c r="FX105" s="135" t="str">
        <f t="shared" si="131"/>
        <v/>
      </c>
      <c r="FY105" s="136" t="str">
        <f t="shared" si="132"/>
        <v/>
      </c>
      <c r="FZ105" s="76"/>
      <c r="GA105" s="127"/>
      <c r="GB105" s="127"/>
      <c r="GC105" s="128" t="str">
        <f t="shared" si="133"/>
        <v/>
      </c>
      <c r="GD105" s="129" t="str">
        <f t="shared" si="134"/>
        <v/>
      </c>
      <c r="GE105" s="130" t="str">
        <f t="shared" si="135"/>
        <v/>
      </c>
      <c r="GF105" s="130" t="str">
        <f t="shared" si="136"/>
        <v/>
      </c>
      <c r="GG105" s="132" t="str">
        <f t="shared" si="137"/>
        <v/>
      </c>
      <c r="GH105" s="133" t="str">
        <f t="shared" si="138"/>
        <v/>
      </c>
      <c r="GI105" s="134" t="str">
        <f t="shared" si="139"/>
        <v/>
      </c>
      <c r="GJ105" s="135" t="str">
        <f t="shared" si="140"/>
        <v/>
      </c>
      <c r="GK105" s="136" t="str">
        <f t="shared" si="141"/>
        <v/>
      </c>
      <c r="GL105" s="76"/>
      <c r="GM105" s="127"/>
      <c r="GN105" s="127"/>
      <c r="GO105" s="128" t="str">
        <f t="shared" si="142"/>
        <v/>
      </c>
      <c r="GP105" s="129" t="str">
        <f t="shared" si="143"/>
        <v/>
      </c>
      <c r="GQ105" s="130" t="str">
        <f t="shared" si="144"/>
        <v/>
      </c>
      <c r="GR105" s="130" t="str">
        <f t="shared" si="145"/>
        <v/>
      </c>
      <c r="GS105" s="132" t="str">
        <f t="shared" si="146"/>
        <v/>
      </c>
      <c r="GT105" s="133" t="str">
        <f t="shared" si="147"/>
        <v/>
      </c>
      <c r="GU105" s="134" t="str">
        <f t="shared" si="148"/>
        <v/>
      </c>
      <c r="GV105" s="135" t="str">
        <f t="shared" si="149"/>
        <v/>
      </c>
      <c r="GW105" s="136" t="str">
        <f t="shared" si="150"/>
        <v/>
      </c>
      <c r="GX105" s="76"/>
      <c r="GY105" s="127"/>
      <c r="GZ105" s="127"/>
      <c r="HA105" s="128" t="str">
        <f t="shared" si="151"/>
        <v/>
      </c>
      <c r="HB105" s="129" t="str">
        <f t="shared" si="152"/>
        <v/>
      </c>
      <c r="HC105" s="130" t="str">
        <f t="shared" si="153"/>
        <v/>
      </c>
      <c r="HD105" s="130" t="str">
        <f t="shared" si="154"/>
        <v/>
      </c>
      <c r="HE105" s="132" t="str">
        <f t="shared" si="155"/>
        <v/>
      </c>
      <c r="HF105" s="133" t="str">
        <f t="shared" si="156"/>
        <v/>
      </c>
      <c r="HG105" s="134" t="str">
        <f t="shared" si="157"/>
        <v/>
      </c>
      <c r="HH105" s="135" t="str">
        <f t="shared" si="158"/>
        <v/>
      </c>
      <c r="HI105" s="136" t="str">
        <f t="shared" si="159"/>
        <v/>
      </c>
      <c r="HJ105" s="76"/>
      <c r="HK105" s="127"/>
      <c r="HL105" s="127"/>
      <c r="HM105" s="128" t="str">
        <f t="shared" si="160"/>
        <v/>
      </c>
      <c r="HN105" s="129" t="str">
        <f t="shared" si="161"/>
        <v/>
      </c>
      <c r="HO105" s="130" t="str">
        <f t="shared" si="162"/>
        <v/>
      </c>
      <c r="HP105" s="130" t="str">
        <f t="shared" si="163"/>
        <v/>
      </c>
      <c r="HQ105" s="132" t="str">
        <f t="shared" si="164"/>
        <v/>
      </c>
      <c r="HR105" s="133" t="str">
        <f t="shared" si="165"/>
        <v/>
      </c>
      <c r="HS105" s="134" t="str">
        <f t="shared" si="166"/>
        <v/>
      </c>
      <c r="HT105" s="135" t="str">
        <f t="shared" si="167"/>
        <v/>
      </c>
      <c r="HU105" s="136" t="str">
        <f t="shared" si="168"/>
        <v/>
      </c>
      <c r="HV105" s="76"/>
      <c r="HW105" s="127"/>
      <c r="HX105" s="127"/>
      <c r="HY105" s="128" t="str">
        <f t="shared" si="169"/>
        <v/>
      </c>
      <c r="HZ105" s="129" t="str">
        <f t="shared" si="170"/>
        <v/>
      </c>
      <c r="IA105" s="130" t="str">
        <f t="shared" si="171"/>
        <v/>
      </c>
      <c r="IB105" s="130" t="str">
        <f t="shared" si="172"/>
        <v/>
      </c>
      <c r="IC105" s="132" t="str">
        <f t="shared" si="173"/>
        <v/>
      </c>
      <c r="ID105" s="133" t="str">
        <f t="shared" si="174"/>
        <v/>
      </c>
      <c r="IE105" s="134" t="str">
        <f t="shared" si="175"/>
        <v/>
      </c>
      <c r="IF105" s="135" t="str">
        <f t="shared" si="176"/>
        <v/>
      </c>
      <c r="IG105" s="136" t="str">
        <f t="shared" si="177"/>
        <v/>
      </c>
      <c r="IH105" s="76"/>
      <c r="II105" s="127"/>
      <c r="IJ105" s="127"/>
      <c r="IK105" s="128" t="str">
        <f t="shared" si="178"/>
        <v/>
      </c>
      <c r="IL105" s="129" t="str">
        <f t="shared" si="179"/>
        <v/>
      </c>
      <c r="IM105" s="130" t="str">
        <f t="shared" si="180"/>
        <v/>
      </c>
      <c r="IN105" s="130" t="str">
        <f t="shared" si="181"/>
        <v/>
      </c>
      <c r="IO105" s="132" t="str">
        <f t="shared" si="182"/>
        <v/>
      </c>
      <c r="IP105" s="133" t="str">
        <f t="shared" si="183"/>
        <v/>
      </c>
      <c r="IQ105" s="134" t="str">
        <f t="shared" si="184"/>
        <v/>
      </c>
      <c r="IR105" s="135" t="str">
        <f t="shared" si="185"/>
        <v/>
      </c>
      <c r="IS105" s="136" t="str">
        <f t="shared" si="186"/>
        <v/>
      </c>
      <c r="IT105" s="76"/>
      <c r="IU105" s="127"/>
      <c r="IV105" s="127"/>
      <c r="IW105" s="128" t="str">
        <f t="shared" si="187"/>
        <v/>
      </c>
      <c r="IX105" s="129" t="str">
        <f t="shared" si="188"/>
        <v/>
      </c>
      <c r="IY105" s="130" t="str">
        <f t="shared" si="189"/>
        <v/>
      </c>
      <c r="IZ105" s="130" t="str">
        <f t="shared" si="190"/>
        <v/>
      </c>
      <c r="JA105" s="132" t="str">
        <f t="shared" si="191"/>
        <v/>
      </c>
      <c r="JB105" s="133" t="str">
        <f t="shared" si="192"/>
        <v/>
      </c>
      <c r="JC105" s="134" t="str">
        <f t="shared" si="193"/>
        <v/>
      </c>
      <c r="JD105" s="135" t="str">
        <f t="shared" si="194"/>
        <v/>
      </c>
      <c r="JE105" s="136" t="str">
        <f t="shared" si="195"/>
        <v/>
      </c>
      <c r="JF105" s="76"/>
      <c r="JG105" s="127"/>
      <c r="JH105" s="127"/>
      <c r="JI105" s="128" t="str">
        <f t="shared" si="196"/>
        <v/>
      </c>
      <c r="JJ105" s="129" t="str">
        <f t="shared" si="197"/>
        <v/>
      </c>
      <c r="JK105" s="130" t="str">
        <f t="shared" si="198"/>
        <v/>
      </c>
      <c r="JL105" s="130" t="str">
        <f t="shared" si="199"/>
        <v/>
      </c>
      <c r="JM105" s="132" t="str">
        <f t="shared" si="200"/>
        <v/>
      </c>
      <c r="JN105" s="133" t="str">
        <f t="shared" si="201"/>
        <v/>
      </c>
      <c r="JO105" s="134" t="str">
        <f t="shared" si="202"/>
        <v/>
      </c>
      <c r="JP105" s="135" t="str">
        <f t="shared" si="203"/>
        <v/>
      </c>
      <c r="JQ105" s="136" t="str">
        <f t="shared" si="204"/>
        <v/>
      </c>
      <c r="JR105" s="76"/>
      <c r="JS105" s="127"/>
      <c r="JT105" s="127"/>
      <c r="JU105" s="128" t="str">
        <f t="shared" si="205"/>
        <v/>
      </c>
      <c r="JV105" s="129" t="str">
        <f t="shared" si="206"/>
        <v/>
      </c>
      <c r="JW105" s="130" t="str">
        <f t="shared" si="207"/>
        <v/>
      </c>
      <c r="JX105" s="130" t="str">
        <f t="shared" si="208"/>
        <v/>
      </c>
      <c r="JY105" s="132" t="str">
        <f t="shared" si="209"/>
        <v/>
      </c>
      <c r="JZ105" s="133" t="str">
        <f t="shared" si="210"/>
        <v/>
      </c>
      <c r="KA105" s="134" t="str">
        <f t="shared" si="211"/>
        <v/>
      </c>
      <c r="KB105" s="135" t="str">
        <f t="shared" si="212"/>
        <v/>
      </c>
      <c r="KC105" s="136" t="str">
        <f t="shared" si="213"/>
        <v/>
      </c>
      <c r="KD105" s="76"/>
      <c r="KE105" s="127"/>
      <c r="KF105" s="127"/>
    </row>
    <row r="106" spans="1:292" ht="13.5" customHeight="1">
      <c r="A106" s="84"/>
      <c r="B106" s="127"/>
      <c r="E106" s="128" t="str">
        <f t="shared" si="0"/>
        <v/>
      </c>
      <c r="F106" s="129" t="str">
        <f t="shared" si="1"/>
        <v/>
      </c>
      <c r="G106" s="130" t="str">
        <f t="shared" si="2"/>
        <v/>
      </c>
      <c r="H106" s="130" t="str">
        <f t="shared" si="3"/>
        <v/>
      </c>
      <c r="I106" s="132" t="str">
        <f t="shared" si="4"/>
        <v/>
      </c>
      <c r="J106" s="133" t="str">
        <f t="shared" si="5"/>
        <v/>
      </c>
      <c r="K106" s="134" t="str">
        <f t="shared" si="6"/>
        <v/>
      </c>
      <c r="L106" s="135" t="str">
        <f t="shared" si="7"/>
        <v/>
      </c>
      <c r="M106" s="136" t="str">
        <f t="shared" si="8"/>
        <v/>
      </c>
      <c r="O106" s="4"/>
      <c r="P106" s="127"/>
      <c r="Q106" s="128" t="str">
        <f t="shared" si="9"/>
        <v/>
      </c>
      <c r="R106" s="129" t="str">
        <f t="shared" si="10"/>
        <v/>
      </c>
      <c r="S106" s="130" t="str">
        <f t="shared" si="11"/>
        <v/>
      </c>
      <c r="T106" s="130" t="str">
        <f t="shared" si="12"/>
        <v/>
      </c>
      <c r="U106" s="132" t="str">
        <f t="shared" si="13"/>
        <v/>
      </c>
      <c r="V106" s="133" t="str">
        <f t="shared" si="14"/>
        <v/>
      </c>
      <c r="W106" s="134" t="str">
        <f t="shared" si="15"/>
        <v/>
      </c>
      <c r="X106" s="135" t="s">
        <v>287</v>
      </c>
      <c r="Y106" s="136" t="str">
        <f t="shared" si="16"/>
        <v/>
      </c>
      <c r="AA106" s="4"/>
      <c r="AB106" s="127"/>
      <c r="AC106" s="128" t="str">
        <f t="shared" si="17"/>
        <v/>
      </c>
      <c r="AD106" s="129" t="str">
        <f t="shared" si="18"/>
        <v/>
      </c>
      <c r="AE106" s="130" t="str">
        <f t="shared" si="19"/>
        <v/>
      </c>
      <c r="AF106" s="130" t="str">
        <f t="shared" si="20"/>
        <v/>
      </c>
      <c r="AG106" s="132" t="str">
        <f t="shared" si="21"/>
        <v/>
      </c>
      <c r="AH106" s="133" t="str">
        <f t="shared" si="22"/>
        <v/>
      </c>
      <c r="AI106" s="134" t="str">
        <f t="shared" si="23"/>
        <v/>
      </c>
      <c r="AJ106" s="135" t="str">
        <f t="shared" si="24"/>
        <v/>
      </c>
      <c r="AK106" s="136" t="str">
        <f t="shared" si="25"/>
        <v/>
      </c>
      <c r="AM106" s="4"/>
      <c r="AN106" s="127"/>
      <c r="AO106" s="128" t="str">
        <f t="shared" si="26"/>
        <v/>
      </c>
      <c r="AP106" s="129" t="str">
        <f t="shared" si="27"/>
        <v/>
      </c>
      <c r="AQ106" s="130" t="str">
        <f t="shared" si="28"/>
        <v/>
      </c>
      <c r="AR106" s="130" t="str">
        <f t="shared" si="29"/>
        <v/>
      </c>
      <c r="AS106" s="132" t="str">
        <f t="shared" si="30"/>
        <v/>
      </c>
      <c r="AT106" s="133" t="str">
        <f t="shared" si="31"/>
        <v/>
      </c>
      <c r="AU106" s="134" t="str">
        <f t="shared" si="32"/>
        <v/>
      </c>
      <c r="AV106" s="135" t="str">
        <f t="shared" si="33"/>
        <v/>
      </c>
      <c r="AW106" s="136" t="str">
        <f t="shared" si="34"/>
        <v/>
      </c>
      <c r="AX106" s="76"/>
      <c r="AY106" s="4"/>
      <c r="AZ106" s="127"/>
      <c r="BA106" s="128" t="str">
        <f t="shared" si="35"/>
        <v/>
      </c>
      <c r="BB106" s="129" t="str">
        <f t="shared" si="36"/>
        <v/>
      </c>
      <c r="BC106" s="130" t="str">
        <f t="shared" si="37"/>
        <v/>
      </c>
      <c r="BD106" s="130" t="str">
        <f t="shared" si="38"/>
        <v/>
      </c>
      <c r="BE106" s="132" t="str">
        <f t="shared" si="39"/>
        <v/>
      </c>
      <c r="BF106" s="133" t="str">
        <f t="shared" si="40"/>
        <v/>
      </c>
      <c r="BG106" s="134" t="str">
        <f t="shared" si="41"/>
        <v/>
      </c>
      <c r="BH106" s="135" t="str">
        <f t="shared" si="42"/>
        <v/>
      </c>
      <c r="BI106" s="136" t="str">
        <f t="shared" si="43"/>
        <v/>
      </c>
      <c r="BJ106" s="76"/>
      <c r="BK106" s="4"/>
      <c r="BL106" s="127"/>
      <c r="BM106" s="128" t="str">
        <f t="shared" si="44"/>
        <v/>
      </c>
      <c r="BN106" s="129" t="str">
        <f t="shared" si="45"/>
        <v/>
      </c>
      <c r="BO106" s="130" t="str">
        <f t="shared" si="46"/>
        <v/>
      </c>
      <c r="BP106" s="130" t="str">
        <f t="shared" si="47"/>
        <v/>
      </c>
      <c r="BQ106" s="132" t="str">
        <f t="shared" si="48"/>
        <v/>
      </c>
      <c r="BR106" s="133" t="str">
        <f t="shared" si="49"/>
        <v/>
      </c>
      <c r="BS106" s="134" t="str">
        <f t="shared" si="50"/>
        <v/>
      </c>
      <c r="BT106" s="135" t="str">
        <f t="shared" si="51"/>
        <v/>
      </c>
      <c r="BU106" s="136" t="str">
        <f t="shared" si="52"/>
        <v/>
      </c>
      <c r="BV106" s="76"/>
      <c r="BW106" s="4"/>
      <c r="BX106" s="127"/>
      <c r="BY106" s="128" t="str">
        <f t="shared" si="53"/>
        <v/>
      </c>
      <c r="BZ106" s="129" t="str">
        <f t="shared" si="54"/>
        <v/>
      </c>
      <c r="CA106" s="130" t="str">
        <f t="shared" si="55"/>
        <v/>
      </c>
      <c r="CB106" s="130" t="str">
        <f t="shared" si="56"/>
        <v/>
      </c>
      <c r="CC106" s="132" t="str">
        <f t="shared" si="57"/>
        <v/>
      </c>
      <c r="CD106" s="133" t="str">
        <f t="shared" si="58"/>
        <v/>
      </c>
      <c r="CE106" s="134" t="str">
        <f t="shared" si="59"/>
        <v/>
      </c>
      <c r="CF106" s="135" t="str">
        <f t="shared" si="60"/>
        <v/>
      </c>
      <c r="CG106" s="136" t="str">
        <f t="shared" si="61"/>
        <v/>
      </c>
      <c r="CH106" s="76"/>
      <c r="CI106" s="4"/>
      <c r="CJ106" s="127"/>
      <c r="CK106" s="128" t="str">
        <f t="shared" si="62"/>
        <v/>
      </c>
      <c r="CL106" s="129" t="str">
        <f t="shared" si="63"/>
        <v/>
      </c>
      <c r="CM106" s="130" t="str">
        <f t="shared" si="64"/>
        <v/>
      </c>
      <c r="CN106" s="130" t="str">
        <f t="shared" si="65"/>
        <v/>
      </c>
      <c r="CO106" s="132" t="str">
        <f t="shared" si="66"/>
        <v/>
      </c>
      <c r="CP106" s="133" t="str">
        <f t="shared" si="67"/>
        <v/>
      </c>
      <c r="CQ106" s="134" t="str">
        <f t="shared" si="68"/>
        <v/>
      </c>
      <c r="CR106" s="135" t="str">
        <f t="shared" si="69"/>
        <v/>
      </c>
      <c r="CS106" s="136" t="str">
        <f t="shared" si="70"/>
        <v/>
      </c>
      <c r="CT106" s="76"/>
      <c r="CU106" s="4"/>
      <c r="CV106" s="127"/>
      <c r="CW106" s="128" t="str">
        <f t="shared" si="71"/>
        <v/>
      </c>
      <c r="CX106" s="129" t="str">
        <f t="shared" si="72"/>
        <v/>
      </c>
      <c r="CY106" s="130" t="str">
        <f t="shared" si="73"/>
        <v/>
      </c>
      <c r="CZ106" s="130" t="str">
        <f t="shared" si="74"/>
        <v/>
      </c>
      <c r="DA106" s="132" t="str">
        <f t="shared" si="75"/>
        <v/>
      </c>
      <c r="DB106" s="133" t="str">
        <f t="shared" si="76"/>
        <v/>
      </c>
      <c r="DC106" s="134" t="str">
        <f t="shared" si="77"/>
        <v/>
      </c>
      <c r="DD106" s="135" t="str">
        <f t="shared" si="78"/>
        <v/>
      </c>
      <c r="DE106" s="136" t="str">
        <f t="shared" si="79"/>
        <v/>
      </c>
      <c r="DF106" s="76"/>
      <c r="DG106" s="4"/>
      <c r="DH106" s="127"/>
      <c r="DI106" s="128" t="str">
        <f t="shared" si="80"/>
        <v/>
      </c>
      <c r="DJ106" s="129" t="str">
        <f t="shared" si="81"/>
        <v/>
      </c>
      <c r="DK106" s="130" t="str">
        <f t="shared" si="82"/>
        <v/>
      </c>
      <c r="DL106" s="130" t="str">
        <f t="shared" si="83"/>
        <v/>
      </c>
      <c r="DM106" s="132" t="str">
        <f t="shared" si="84"/>
        <v/>
      </c>
      <c r="DN106" s="133" t="str">
        <f t="shared" si="85"/>
        <v/>
      </c>
      <c r="DO106" s="134" t="str">
        <f t="shared" si="86"/>
        <v/>
      </c>
      <c r="DP106" s="135" t="str">
        <f t="shared" si="87"/>
        <v/>
      </c>
      <c r="DQ106" s="136" t="str">
        <f t="shared" si="88"/>
        <v/>
      </c>
      <c r="DR106" s="76"/>
      <c r="DS106" s="4"/>
      <c r="DT106" s="127"/>
      <c r="DU106" s="128" t="str">
        <f t="shared" si="89"/>
        <v/>
      </c>
      <c r="DV106" s="129" t="str">
        <f t="shared" si="90"/>
        <v/>
      </c>
      <c r="DW106" s="130" t="str">
        <f t="shared" si="91"/>
        <v/>
      </c>
      <c r="DX106" s="130" t="str">
        <f t="shared" si="92"/>
        <v/>
      </c>
      <c r="DY106" s="132" t="str">
        <f t="shared" si="93"/>
        <v/>
      </c>
      <c r="DZ106" s="133" t="str">
        <f t="shared" si="94"/>
        <v/>
      </c>
      <c r="EA106" s="134" t="str">
        <f t="shared" si="95"/>
        <v/>
      </c>
      <c r="EB106" s="135" t="str">
        <f t="shared" si="96"/>
        <v/>
      </c>
      <c r="EC106" s="136" t="str">
        <f t="shared" si="97"/>
        <v/>
      </c>
      <c r="ED106" s="76"/>
      <c r="EE106" s="4"/>
      <c r="EF106" s="127"/>
      <c r="EG106" s="128" t="str">
        <f t="shared" si="98"/>
        <v/>
      </c>
      <c r="EH106" s="129" t="str">
        <f t="shared" si="99"/>
        <v/>
      </c>
      <c r="EI106" s="130" t="str">
        <f t="shared" si="100"/>
        <v/>
      </c>
      <c r="EJ106" s="130" t="str">
        <f t="shared" si="101"/>
        <v/>
      </c>
      <c r="EK106" s="132" t="str">
        <f t="shared" si="102"/>
        <v/>
      </c>
      <c r="EL106" s="133" t="str">
        <f t="shared" si="103"/>
        <v/>
      </c>
      <c r="EM106" s="134" t="str">
        <f t="shared" si="104"/>
        <v/>
      </c>
      <c r="EN106" s="135" t="str">
        <f t="shared" si="105"/>
        <v/>
      </c>
      <c r="EO106" s="136" t="str">
        <f t="shared" si="106"/>
        <v/>
      </c>
      <c r="EP106" s="76"/>
      <c r="EQ106" s="4"/>
      <c r="ER106" s="127"/>
      <c r="ES106" s="128" t="str">
        <f t="shared" si="107"/>
        <v/>
      </c>
      <c r="ET106" s="129" t="str">
        <f t="shared" si="108"/>
        <v/>
      </c>
      <c r="EU106" s="130" t="str">
        <f t="shared" si="109"/>
        <v/>
      </c>
      <c r="EV106" s="130" t="str">
        <f t="shared" si="110"/>
        <v/>
      </c>
      <c r="EW106" s="132" t="str">
        <f t="shared" si="111"/>
        <v/>
      </c>
      <c r="EX106" s="133" t="str">
        <f t="shared" si="112"/>
        <v/>
      </c>
      <c r="EY106" s="134" t="str">
        <f t="shared" si="113"/>
        <v/>
      </c>
      <c r="EZ106" s="135" t="str">
        <f t="shared" si="114"/>
        <v/>
      </c>
      <c r="FA106" s="136" t="str">
        <f t="shared" si="115"/>
        <v/>
      </c>
      <c r="FB106" s="76"/>
      <c r="FC106" s="4"/>
      <c r="FD106" s="127"/>
      <c r="FE106" s="128" t="str">
        <f t="shared" si="116"/>
        <v/>
      </c>
      <c r="FF106" s="129" t="str">
        <f t="shared" si="117"/>
        <v/>
      </c>
      <c r="FG106" s="130" t="str">
        <f t="shared" si="118"/>
        <v/>
      </c>
      <c r="FH106" s="130" t="str">
        <f t="shared" si="119"/>
        <v/>
      </c>
      <c r="FI106" s="132" t="str">
        <f t="shared" si="120"/>
        <v/>
      </c>
      <c r="FJ106" s="133" t="str">
        <f t="shared" si="121"/>
        <v/>
      </c>
      <c r="FK106" s="134" t="str">
        <f t="shared" si="122"/>
        <v/>
      </c>
      <c r="FL106" s="135" t="str">
        <f t="shared" si="123"/>
        <v/>
      </c>
      <c r="FM106" s="136" t="str">
        <f t="shared" si="124"/>
        <v/>
      </c>
      <c r="FN106" s="76"/>
      <c r="FO106" s="4"/>
      <c r="FP106" s="127"/>
      <c r="FQ106" s="128" t="str">
        <f>IF(FU106="","",#REF!)</f>
        <v/>
      </c>
      <c r="FR106" s="129" t="str">
        <f t="shared" si="125"/>
        <v/>
      </c>
      <c r="FS106" s="130" t="str">
        <f t="shared" si="126"/>
        <v/>
      </c>
      <c r="FT106" s="130" t="str">
        <f t="shared" si="127"/>
        <v/>
      </c>
      <c r="FU106" s="132" t="str">
        <f t="shared" si="128"/>
        <v/>
      </c>
      <c r="FV106" s="133" t="str">
        <f t="shared" si="129"/>
        <v/>
      </c>
      <c r="FW106" s="134" t="str">
        <f t="shared" si="130"/>
        <v/>
      </c>
      <c r="FX106" s="135" t="str">
        <f t="shared" si="131"/>
        <v/>
      </c>
      <c r="FY106" s="136" t="str">
        <f t="shared" si="132"/>
        <v/>
      </c>
      <c r="FZ106" s="76"/>
      <c r="GA106" s="4"/>
      <c r="GB106" s="127"/>
      <c r="GC106" s="128" t="str">
        <f t="shared" si="133"/>
        <v/>
      </c>
      <c r="GD106" s="129" t="str">
        <f t="shared" si="134"/>
        <v/>
      </c>
      <c r="GE106" s="130" t="str">
        <f t="shared" si="135"/>
        <v/>
      </c>
      <c r="GF106" s="130" t="str">
        <f t="shared" si="136"/>
        <v/>
      </c>
      <c r="GG106" s="132" t="str">
        <f t="shared" si="137"/>
        <v/>
      </c>
      <c r="GH106" s="133" t="str">
        <f t="shared" si="138"/>
        <v/>
      </c>
      <c r="GI106" s="134" t="str">
        <f t="shared" si="139"/>
        <v/>
      </c>
      <c r="GJ106" s="135" t="str">
        <f t="shared" si="140"/>
        <v/>
      </c>
      <c r="GK106" s="136" t="str">
        <f t="shared" si="141"/>
        <v/>
      </c>
      <c r="GL106" s="76"/>
      <c r="GM106" s="4"/>
      <c r="GN106" s="127"/>
      <c r="GO106" s="128" t="str">
        <f t="shared" si="142"/>
        <v/>
      </c>
      <c r="GP106" s="129" t="str">
        <f t="shared" si="143"/>
        <v/>
      </c>
      <c r="GQ106" s="130" t="str">
        <f t="shared" si="144"/>
        <v/>
      </c>
      <c r="GR106" s="130" t="str">
        <f t="shared" si="145"/>
        <v/>
      </c>
      <c r="GS106" s="132" t="str">
        <f t="shared" si="146"/>
        <v/>
      </c>
      <c r="GT106" s="133" t="str">
        <f t="shared" si="147"/>
        <v/>
      </c>
      <c r="GU106" s="134" t="str">
        <f t="shared" si="148"/>
        <v/>
      </c>
      <c r="GV106" s="135" t="str">
        <f t="shared" si="149"/>
        <v/>
      </c>
      <c r="GW106" s="136" t="str">
        <f t="shared" si="150"/>
        <v/>
      </c>
      <c r="GX106" s="76"/>
      <c r="GY106" s="4"/>
      <c r="GZ106" s="127"/>
      <c r="HA106" s="128" t="str">
        <f t="shared" si="151"/>
        <v/>
      </c>
      <c r="HB106" s="129" t="str">
        <f t="shared" si="152"/>
        <v/>
      </c>
      <c r="HC106" s="130" t="str">
        <f t="shared" si="153"/>
        <v/>
      </c>
      <c r="HD106" s="130" t="str">
        <f t="shared" si="154"/>
        <v/>
      </c>
      <c r="HE106" s="132" t="str">
        <f t="shared" si="155"/>
        <v/>
      </c>
      <c r="HF106" s="133" t="str">
        <f t="shared" si="156"/>
        <v/>
      </c>
      <c r="HG106" s="134" t="str">
        <f t="shared" si="157"/>
        <v/>
      </c>
      <c r="HH106" s="135" t="str">
        <f t="shared" si="158"/>
        <v/>
      </c>
      <c r="HI106" s="136" t="str">
        <f t="shared" si="159"/>
        <v/>
      </c>
      <c r="HJ106" s="76"/>
      <c r="HK106" s="4"/>
      <c r="HL106" s="127"/>
      <c r="HM106" s="128" t="str">
        <f t="shared" si="160"/>
        <v/>
      </c>
      <c r="HN106" s="129" t="str">
        <f t="shared" si="161"/>
        <v/>
      </c>
      <c r="HO106" s="130" t="str">
        <f t="shared" si="162"/>
        <v/>
      </c>
      <c r="HP106" s="130" t="str">
        <f t="shared" si="163"/>
        <v/>
      </c>
      <c r="HQ106" s="132" t="str">
        <f t="shared" si="164"/>
        <v/>
      </c>
      <c r="HR106" s="133" t="str">
        <f t="shared" si="165"/>
        <v/>
      </c>
      <c r="HS106" s="134" t="str">
        <f t="shared" si="166"/>
        <v/>
      </c>
      <c r="HT106" s="135" t="str">
        <f t="shared" si="167"/>
        <v/>
      </c>
      <c r="HU106" s="136" t="str">
        <f t="shared" si="168"/>
        <v/>
      </c>
      <c r="HV106" s="76"/>
      <c r="HW106" s="4"/>
      <c r="HX106" s="127"/>
      <c r="HY106" s="128" t="str">
        <f t="shared" si="169"/>
        <v/>
      </c>
      <c r="HZ106" s="129" t="str">
        <f t="shared" si="170"/>
        <v/>
      </c>
      <c r="IA106" s="130" t="str">
        <f t="shared" si="171"/>
        <v/>
      </c>
      <c r="IB106" s="130" t="str">
        <f t="shared" si="172"/>
        <v/>
      </c>
      <c r="IC106" s="132" t="str">
        <f t="shared" si="173"/>
        <v/>
      </c>
      <c r="ID106" s="133" t="str">
        <f t="shared" si="174"/>
        <v/>
      </c>
      <c r="IE106" s="134" t="str">
        <f t="shared" si="175"/>
        <v/>
      </c>
      <c r="IF106" s="135" t="str">
        <f t="shared" si="176"/>
        <v/>
      </c>
      <c r="IG106" s="136" t="str">
        <f t="shared" si="177"/>
        <v/>
      </c>
      <c r="IH106" s="76"/>
      <c r="II106" s="4"/>
      <c r="IJ106" s="127"/>
      <c r="IK106" s="128" t="str">
        <f t="shared" si="178"/>
        <v/>
      </c>
      <c r="IL106" s="129" t="str">
        <f t="shared" si="179"/>
        <v/>
      </c>
      <c r="IM106" s="130" t="str">
        <f t="shared" si="180"/>
        <v/>
      </c>
      <c r="IN106" s="130" t="str">
        <f t="shared" si="181"/>
        <v/>
      </c>
      <c r="IO106" s="132" t="str">
        <f t="shared" si="182"/>
        <v/>
      </c>
      <c r="IP106" s="133" t="str">
        <f t="shared" si="183"/>
        <v/>
      </c>
      <c r="IQ106" s="134" t="str">
        <f t="shared" si="184"/>
        <v/>
      </c>
      <c r="IR106" s="135" t="str">
        <f t="shared" si="185"/>
        <v/>
      </c>
      <c r="IS106" s="136" t="str">
        <f t="shared" si="186"/>
        <v/>
      </c>
      <c r="IT106" s="76"/>
      <c r="IU106" s="4"/>
      <c r="IV106" s="127"/>
      <c r="IW106" s="128" t="str">
        <f t="shared" si="187"/>
        <v/>
      </c>
      <c r="IX106" s="129" t="str">
        <f t="shared" si="188"/>
        <v/>
      </c>
      <c r="IY106" s="130" t="str">
        <f t="shared" si="189"/>
        <v/>
      </c>
      <c r="IZ106" s="130" t="str">
        <f t="shared" si="190"/>
        <v/>
      </c>
      <c r="JA106" s="132" t="str">
        <f t="shared" si="191"/>
        <v/>
      </c>
      <c r="JB106" s="133" t="str">
        <f t="shared" si="192"/>
        <v/>
      </c>
      <c r="JC106" s="134" t="str">
        <f t="shared" si="193"/>
        <v/>
      </c>
      <c r="JD106" s="135" t="str">
        <f t="shared" si="194"/>
        <v/>
      </c>
      <c r="JE106" s="136" t="str">
        <f t="shared" si="195"/>
        <v/>
      </c>
      <c r="JF106" s="76"/>
      <c r="JG106" s="4"/>
      <c r="JH106" s="127"/>
      <c r="JI106" s="128" t="str">
        <f t="shared" si="196"/>
        <v/>
      </c>
      <c r="JJ106" s="129" t="str">
        <f t="shared" si="197"/>
        <v/>
      </c>
      <c r="JK106" s="130" t="str">
        <f t="shared" si="198"/>
        <v/>
      </c>
      <c r="JL106" s="130" t="str">
        <f t="shared" si="199"/>
        <v/>
      </c>
      <c r="JM106" s="132" t="str">
        <f t="shared" si="200"/>
        <v/>
      </c>
      <c r="JN106" s="133" t="str">
        <f t="shared" si="201"/>
        <v/>
      </c>
      <c r="JO106" s="134" t="str">
        <f t="shared" si="202"/>
        <v/>
      </c>
      <c r="JP106" s="135" t="str">
        <f t="shared" si="203"/>
        <v/>
      </c>
      <c r="JQ106" s="136" t="str">
        <f t="shared" si="204"/>
        <v/>
      </c>
      <c r="JR106" s="76"/>
      <c r="JS106" s="4"/>
      <c r="JT106" s="127"/>
      <c r="JU106" s="128" t="str">
        <f t="shared" si="205"/>
        <v/>
      </c>
      <c r="JV106" s="129" t="str">
        <f t="shared" si="206"/>
        <v/>
      </c>
      <c r="JW106" s="130" t="str">
        <f t="shared" si="207"/>
        <v/>
      </c>
      <c r="JX106" s="130" t="str">
        <f t="shared" si="208"/>
        <v/>
      </c>
      <c r="JY106" s="132" t="str">
        <f t="shared" si="209"/>
        <v/>
      </c>
      <c r="JZ106" s="133" t="str">
        <f t="shared" si="210"/>
        <v/>
      </c>
      <c r="KA106" s="134" t="str">
        <f t="shared" si="211"/>
        <v/>
      </c>
      <c r="KB106" s="135" t="str">
        <f t="shared" si="212"/>
        <v/>
      </c>
      <c r="KC106" s="136" t="str">
        <f t="shared" si="213"/>
        <v/>
      </c>
      <c r="KD106" s="76"/>
      <c r="KE106" s="4"/>
      <c r="KF106" s="127"/>
    </row>
    <row r="107" spans="1:292" ht="13.5" customHeight="1">
      <c r="A107" s="84"/>
      <c r="B107" s="127"/>
      <c r="E107" s="128" t="str">
        <f t="shared" si="0"/>
        <v/>
      </c>
      <c r="F107" s="129" t="str">
        <f t="shared" si="1"/>
        <v/>
      </c>
      <c r="G107" s="130" t="str">
        <f t="shared" si="2"/>
        <v/>
      </c>
      <c r="H107" s="130" t="str">
        <f t="shared" si="3"/>
        <v/>
      </c>
      <c r="I107" s="132" t="str">
        <f t="shared" si="4"/>
        <v/>
      </c>
      <c r="J107" s="133" t="str">
        <f t="shared" si="5"/>
        <v/>
      </c>
      <c r="K107" s="134" t="str">
        <f t="shared" si="6"/>
        <v/>
      </c>
      <c r="L107" s="135" t="str">
        <f t="shared" si="7"/>
        <v/>
      </c>
      <c r="M107" s="136" t="str">
        <f t="shared" si="8"/>
        <v/>
      </c>
      <c r="O107" s="4"/>
      <c r="P107" s="127"/>
      <c r="Q107" s="128" t="str">
        <f t="shared" si="9"/>
        <v/>
      </c>
      <c r="R107" s="129" t="str">
        <f t="shared" si="10"/>
        <v/>
      </c>
      <c r="S107" s="130" t="str">
        <f t="shared" si="11"/>
        <v/>
      </c>
      <c r="T107" s="130" t="str">
        <f t="shared" si="12"/>
        <v/>
      </c>
      <c r="U107" s="132" t="str">
        <f t="shared" si="13"/>
        <v/>
      </c>
      <c r="V107" s="133" t="str">
        <f t="shared" si="14"/>
        <v/>
      </c>
      <c r="W107" s="134" t="str">
        <f t="shared" si="15"/>
        <v/>
      </c>
      <c r="X107" s="135" t="s">
        <v>287</v>
      </c>
      <c r="Y107" s="136" t="str">
        <f t="shared" si="16"/>
        <v/>
      </c>
      <c r="AA107" s="4"/>
      <c r="AB107" s="127"/>
      <c r="AC107" s="128" t="str">
        <f t="shared" si="17"/>
        <v/>
      </c>
      <c r="AD107" s="129" t="str">
        <f t="shared" si="18"/>
        <v/>
      </c>
      <c r="AE107" s="130" t="str">
        <f t="shared" si="19"/>
        <v/>
      </c>
      <c r="AF107" s="130" t="str">
        <f t="shared" si="20"/>
        <v/>
      </c>
      <c r="AG107" s="132" t="str">
        <f t="shared" si="21"/>
        <v/>
      </c>
      <c r="AH107" s="133" t="str">
        <f t="shared" si="22"/>
        <v/>
      </c>
      <c r="AI107" s="134" t="str">
        <f t="shared" si="23"/>
        <v/>
      </c>
      <c r="AJ107" s="135" t="str">
        <f t="shared" si="24"/>
        <v/>
      </c>
      <c r="AK107" s="136" t="str">
        <f t="shared" si="25"/>
        <v/>
      </c>
      <c r="AM107" s="4"/>
      <c r="AN107" s="127"/>
      <c r="AO107" s="128" t="str">
        <f t="shared" si="26"/>
        <v/>
      </c>
      <c r="AP107" s="129" t="str">
        <f t="shared" si="27"/>
        <v/>
      </c>
      <c r="AQ107" s="130" t="str">
        <f t="shared" si="28"/>
        <v/>
      </c>
      <c r="AR107" s="130" t="str">
        <f t="shared" si="29"/>
        <v/>
      </c>
      <c r="AS107" s="132" t="str">
        <f t="shared" si="30"/>
        <v/>
      </c>
      <c r="AT107" s="133" t="str">
        <f t="shared" si="31"/>
        <v/>
      </c>
      <c r="AU107" s="134" t="str">
        <f t="shared" si="32"/>
        <v/>
      </c>
      <c r="AV107" s="135" t="str">
        <f t="shared" si="33"/>
        <v/>
      </c>
      <c r="AW107" s="136" t="str">
        <f t="shared" si="34"/>
        <v/>
      </c>
      <c r="AX107" s="76"/>
      <c r="AY107" s="4"/>
      <c r="AZ107" s="127"/>
      <c r="BA107" s="128" t="str">
        <f t="shared" si="35"/>
        <v/>
      </c>
      <c r="BB107" s="129" t="str">
        <f t="shared" si="36"/>
        <v/>
      </c>
      <c r="BC107" s="130" t="str">
        <f t="shared" si="37"/>
        <v/>
      </c>
      <c r="BD107" s="130" t="str">
        <f t="shared" si="38"/>
        <v/>
      </c>
      <c r="BE107" s="132" t="str">
        <f t="shared" si="39"/>
        <v/>
      </c>
      <c r="BF107" s="133" t="str">
        <f t="shared" si="40"/>
        <v/>
      </c>
      <c r="BG107" s="134" t="str">
        <f t="shared" si="41"/>
        <v/>
      </c>
      <c r="BH107" s="135" t="str">
        <f t="shared" si="42"/>
        <v/>
      </c>
      <c r="BI107" s="136" t="str">
        <f t="shared" si="43"/>
        <v/>
      </c>
      <c r="BJ107" s="76"/>
      <c r="BK107" s="4"/>
      <c r="BL107" s="127"/>
      <c r="BM107" s="128" t="str">
        <f t="shared" si="44"/>
        <v/>
      </c>
      <c r="BN107" s="129" t="str">
        <f t="shared" si="45"/>
        <v/>
      </c>
      <c r="BO107" s="130" t="str">
        <f t="shared" si="46"/>
        <v/>
      </c>
      <c r="BP107" s="130" t="str">
        <f t="shared" si="47"/>
        <v/>
      </c>
      <c r="BQ107" s="132" t="str">
        <f t="shared" si="48"/>
        <v/>
      </c>
      <c r="BR107" s="133" t="str">
        <f t="shared" si="49"/>
        <v/>
      </c>
      <c r="BS107" s="134" t="str">
        <f t="shared" si="50"/>
        <v/>
      </c>
      <c r="BT107" s="135" t="str">
        <f t="shared" si="51"/>
        <v/>
      </c>
      <c r="BU107" s="136" t="str">
        <f t="shared" si="52"/>
        <v/>
      </c>
      <c r="BV107" s="76"/>
      <c r="BW107" s="4"/>
      <c r="BX107" s="127"/>
      <c r="BY107" s="128" t="str">
        <f t="shared" si="53"/>
        <v/>
      </c>
      <c r="BZ107" s="129" t="str">
        <f t="shared" si="54"/>
        <v/>
      </c>
      <c r="CA107" s="130" t="str">
        <f t="shared" si="55"/>
        <v/>
      </c>
      <c r="CB107" s="130" t="str">
        <f t="shared" si="56"/>
        <v/>
      </c>
      <c r="CC107" s="132" t="str">
        <f t="shared" si="57"/>
        <v/>
      </c>
      <c r="CD107" s="133" t="str">
        <f t="shared" si="58"/>
        <v/>
      </c>
      <c r="CE107" s="134" t="str">
        <f t="shared" si="59"/>
        <v/>
      </c>
      <c r="CF107" s="135" t="str">
        <f t="shared" si="60"/>
        <v/>
      </c>
      <c r="CG107" s="136" t="str">
        <f t="shared" si="61"/>
        <v/>
      </c>
      <c r="CH107" s="76"/>
      <c r="CI107" s="4"/>
      <c r="CJ107" s="127"/>
      <c r="CK107" s="128" t="str">
        <f t="shared" si="62"/>
        <v/>
      </c>
      <c r="CL107" s="129" t="str">
        <f t="shared" si="63"/>
        <v/>
      </c>
      <c r="CM107" s="130" t="str">
        <f t="shared" si="64"/>
        <v/>
      </c>
      <c r="CN107" s="130" t="str">
        <f t="shared" si="65"/>
        <v/>
      </c>
      <c r="CO107" s="132" t="str">
        <f t="shared" si="66"/>
        <v/>
      </c>
      <c r="CP107" s="133" t="str">
        <f t="shared" si="67"/>
        <v/>
      </c>
      <c r="CQ107" s="134" t="str">
        <f t="shared" si="68"/>
        <v/>
      </c>
      <c r="CR107" s="135" t="str">
        <f t="shared" si="69"/>
        <v/>
      </c>
      <c r="CS107" s="136" t="str">
        <f t="shared" si="70"/>
        <v/>
      </c>
      <c r="CT107" s="76"/>
      <c r="CU107" s="4"/>
      <c r="CV107" s="127"/>
      <c r="CW107" s="128" t="str">
        <f t="shared" si="71"/>
        <v/>
      </c>
      <c r="CX107" s="129" t="str">
        <f t="shared" si="72"/>
        <v/>
      </c>
      <c r="CY107" s="130" t="str">
        <f t="shared" si="73"/>
        <v/>
      </c>
      <c r="CZ107" s="130" t="str">
        <f t="shared" si="74"/>
        <v/>
      </c>
      <c r="DA107" s="132" t="str">
        <f t="shared" si="75"/>
        <v/>
      </c>
      <c r="DB107" s="133" t="str">
        <f t="shared" si="76"/>
        <v/>
      </c>
      <c r="DC107" s="134" t="str">
        <f t="shared" si="77"/>
        <v/>
      </c>
      <c r="DD107" s="135" t="str">
        <f t="shared" si="78"/>
        <v/>
      </c>
      <c r="DE107" s="136" t="str">
        <f t="shared" si="79"/>
        <v/>
      </c>
      <c r="DF107" s="76"/>
      <c r="DG107" s="4"/>
      <c r="DH107" s="127"/>
      <c r="DI107" s="128" t="str">
        <f t="shared" si="80"/>
        <v/>
      </c>
      <c r="DJ107" s="129" t="str">
        <f t="shared" si="81"/>
        <v/>
      </c>
      <c r="DK107" s="130" t="str">
        <f t="shared" si="82"/>
        <v/>
      </c>
      <c r="DL107" s="130" t="str">
        <f t="shared" si="83"/>
        <v/>
      </c>
      <c r="DM107" s="132" t="str">
        <f t="shared" si="84"/>
        <v/>
      </c>
      <c r="DN107" s="133" t="str">
        <f t="shared" si="85"/>
        <v/>
      </c>
      <c r="DO107" s="134" t="str">
        <f t="shared" si="86"/>
        <v/>
      </c>
      <c r="DP107" s="135" t="str">
        <f t="shared" si="87"/>
        <v/>
      </c>
      <c r="DQ107" s="136" t="str">
        <f t="shared" si="88"/>
        <v/>
      </c>
      <c r="DR107" s="76"/>
      <c r="DS107" s="4"/>
      <c r="DT107" s="127"/>
      <c r="DU107" s="128" t="str">
        <f t="shared" si="89"/>
        <v/>
      </c>
      <c r="DV107" s="129" t="str">
        <f t="shared" si="90"/>
        <v/>
      </c>
      <c r="DW107" s="130" t="str">
        <f t="shared" si="91"/>
        <v/>
      </c>
      <c r="DX107" s="130" t="str">
        <f t="shared" si="92"/>
        <v/>
      </c>
      <c r="DY107" s="132" t="str">
        <f t="shared" si="93"/>
        <v/>
      </c>
      <c r="DZ107" s="133" t="str">
        <f t="shared" si="94"/>
        <v/>
      </c>
      <c r="EA107" s="134" t="str">
        <f t="shared" si="95"/>
        <v/>
      </c>
      <c r="EB107" s="135" t="str">
        <f t="shared" si="96"/>
        <v/>
      </c>
      <c r="EC107" s="136" t="str">
        <f t="shared" si="97"/>
        <v/>
      </c>
      <c r="ED107" s="76"/>
      <c r="EE107" s="4"/>
      <c r="EF107" s="127"/>
      <c r="EG107" s="128" t="str">
        <f t="shared" si="98"/>
        <v/>
      </c>
      <c r="EH107" s="129" t="str">
        <f t="shared" si="99"/>
        <v/>
      </c>
      <c r="EI107" s="130" t="str">
        <f t="shared" si="100"/>
        <v/>
      </c>
      <c r="EJ107" s="130" t="str">
        <f t="shared" si="101"/>
        <v/>
      </c>
      <c r="EK107" s="132" t="str">
        <f t="shared" si="102"/>
        <v/>
      </c>
      <c r="EL107" s="133" t="str">
        <f t="shared" si="103"/>
        <v/>
      </c>
      <c r="EM107" s="134" t="str">
        <f t="shared" si="104"/>
        <v/>
      </c>
      <c r="EN107" s="135" t="str">
        <f t="shared" si="105"/>
        <v/>
      </c>
      <c r="EO107" s="136" t="str">
        <f t="shared" si="106"/>
        <v/>
      </c>
      <c r="EP107" s="76"/>
      <c r="EQ107" s="4"/>
      <c r="ER107" s="127"/>
      <c r="ES107" s="128" t="str">
        <f t="shared" si="107"/>
        <v/>
      </c>
      <c r="ET107" s="129" t="str">
        <f t="shared" si="108"/>
        <v/>
      </c>
      <c r="EU107" s="130" t="str">
        <f t="shared" si="109"/>
        <v/>
      </c>
      <c r="EV107" s="130" t="str">
        <f t="shared" si="110"/>
        <v/>
      </c>
      <c r="EW107" s="132" t="str">
        <f t="shared" si="111"/>
        <v/>
      </c>
      <c r="EX107" s="133" t="str">
        <f t="shared" si="112"/>
        <v/>
      </c>
      <c r="EY107" s="134" t="str">
        <f t="shared" si="113"/>
        <v/>
      </c>
      <c r="EZ107" s="135" t="str">
        <f t="shared" si="114"/>
        <v/>
      </c>
      <c r="FA107" s="136" t="str">
        <f t="shared" si="115"/>
        <v/>
      </c>
      <c r="FB107" s="76"/>
      <c r="FC107" s="4"/>
      <c r="FD107" s="127"/>
      <c r="FE107" s="128" t="str">
        <f t="shared" si="116"/>
        <v/>
      </c>
      <c r="FF107" s="129" t="str">
        <f t="shared" si="117"/>
        <v/>
      </c>
      <c r="FG107" s="130" t="str">
        <f t="shared" si="118"/>
        <v/>
      </c>
      <c r="FH107" s="130" t="str">
        <f t="shared" si="119"/>
        <v/>
      </c>
      <c r="FI107" s="132" t="str">
        <f t="shared" si="120"/>
        <v/>
      </c>
      <c r="FJ107" s="133" t="str">
        <f t="shared" si="121"/>
        <v/>
      </c>
      <c r="FK107" s="134" t="str">
        <f t="shared" si="122"/>
        <v/>
      </c>
      <c r="FL107" s="135" t="str">
        <f t="shared" si="123"/>
        <v/>
      </c>
      <c r="FM107" s="136" t="str">
        <f t="shared" si="124"/>
        <v/>
      </c>
      <c r="FN107" s="76"/>
      <c r="FO107" s="4"/>
      <c r="FP107" s="127"/>
      <c r="FQ107" s="128" t="str">
        <f>IF(FU107="","",#REF!)</f>
        <v/>
      </c>
      <c r="FR107" s="129" t="str">
        <f t="shared" si="125"/>
        <v/>
      </c>
      <c r="FS107" s="130" t="str">
        <f t="shared" si="126"/>
        <v/>
      </c>
      <c r="FT107" s="130" t="str">
        <f t="shared" si="127"/>
        <v/>
      </c>
      <c r="FU107" s="132" t="str">
        <f t="shared" si="128"/>
        <v/>
      </c>
      <c r="FV107" s="133" t="str">
        <f t="shared" si="129"/>
        <v/>
      </c>
      <c r="FW107" s="134" t="str">
        <f t="shared" si="130"/>
        <v/>
      </c>
      <c r="FX107" s="135" t="str">
        <f t="shared" si="131"/>
        <v/>
      </c>
      <c r="FY107" s="136" t="str">
        <f t="shared" si="132"/>
        <v/>
      </c>
      <c r="FZ107" s="76"/>
      <c r="GA107" s="4"/>
      <c r="GB107" s="127"/>
      <c r="GC107" s="128" t="str">
        <f t="shared" si="133"/>
        <v/>
      </c>
      <c r="GD107" s="129" t="str">
        <f t="shared" si="134"/>
        <v/>
      </c>
      <c r="GE107" s="130" t="str">
        <f t="shared" si="135"/>
        <v/>
      </c>
      <c r="GF107" s="130" t="str">
        <f t="shared" si="136"/>
        <v/>
      </c>
      <c r="GG107" s="132" t="str">
        <f t="shared" si="137"/>
        <v/>
      </c>
      <c r="GH107" s="133" t="str">
        <f t="shared" si="138"/>
        <v/>
      </c>
      <c r="GI107" s="134" t="str">
        <f t="shared" si="139"/>
        <v/>
      </c>
      <c r="GJ107" s="135" t="str">
        <f t="shared" si="140"/>
        <v/>
      </c>
      <c r="GK107" s="136" t="str">
        <f t="shared" si="141"/>
        <v/>
      </c>
      <c r="GL107" s="76"/>
      <c r="GM107" s="4"/>
      <c r="GN107" s="127"/>
      <c r="GO107" s="128" t="str">
        <f t="shared" si="142"/>
        <v/>
      </c>
      <c r="GP107" s="129" t="str">
        <f t="shared" si="143"/>
        <v/>
      </c>
      <c r="GQ107" s="130" t="str">
        <f t="shared" si="144"/>
        <v/>
      </c>
      <c r="GR107" s="130" t="str">
        <f t="shared" si="145"/>
        <v/>
      </c>
      <c r="GS107" s="132" t="str">
        <f t="shared" si="146"/>
        <v/>
      </c>
      <c r="GT107" s="133" t="str">
        <f t="shared" si="147"/>
        <v/>
      </c>
      <c r="GU107" s="134" t="str">
        <f t="shared" si="148"/>
        <v/>
      </c>
      <c r="GV107" s="135" t="str">
        <f t="shared" si="149"/>
        <v/>
      </c>
      <c r="GW107" s="136" t="str">
        <f t="shared" si="150"/>
        <v/>
      </c>
      <c r="GX107" s="76"/>
      <c r="GY107" s="4"/>
      <c r="GZ107" s="127"/>
      <c r="HA107" s="128" t="str">
        <f t="shared" si="151"/>
        <v/>
      </c>
      <c r="HB107" s="129" t="str">
        <f t="shared" si="152"/>
        <v/>
      </c>
      <c r="HC107" s="130" t="str">
        <f t="shared" si="153"/>
        <v/>
      </c>
      <c r="HD107" s="130" t="str">
        <f t="shared" si="154"/>
        <v/>
      </c>
      <c r="HE107" s="132" t="str">
        <f t="shared" si="155"/>
        <v/>
      </c>
      <c r="HF107" s="133" t="str">
        <f t="shared" si="156"/>
        <v/>
      </c>
      <c r="HG107" s="134" t="str">
        <f t="shared" si="157"/>
        <v/>
      </c>
      <c r="HH107" s="135" t="str">
        <f t="shared" si="158"/>
        <v/>
      </c>
      <c r="HI107" s="136" t="str">
        <f t="shared" si="159"/>
        <v/>
      </c>
      <c r="HJ107" s="76"/>
      <c r="HK107" s="4"/>
      <c r="HL107" s="127"/>
      <c r="HM107" s="128" t="str">
        <f t="shared" si="160"/>
        <v/>
      </c>
      <c r="HN107" s="129" t="str">
        <f t="shared" si="161"/>
        <v/>
      </c>
      <c r="HO107" s="130" t="str">
        <f t="shared" si="162"/>
        <v/>
      </c>
      <c r="HP107" s="130" t="str">
        <f t="shared" si="163"/>
        <v/>
      </c>
      <c r="HQ107" s="132" t="str">
        <f t="shared" si="164"/>
        <v/>
      </c>
      <c r="HR107" s="133" t="str">
        <f t="shared" si="165"/>
        <v/>
      </c>
      <c r="HS107" s="134" t="str">
        <f t="shared" si="166"/>
        <v/>
      </c>
      <c r="HT107" s="135" t="str">
        <f t="shared" si="167"/>
        <v/>
      </c>
      <c r="HU107" s="136" t="str">
        <f t="shared" si="168"/>
        <v/>
      </c>
      <c r="HV107" s="76"/>
      <c r="HW107" s="4"/>
      <c r="HX107" s="127"/>
      <c r="HY107" s="128" t="str">
        <f t="shared" si="169"/>
        <v/>
      </c>
      <c r="HZ107" s="129" t="str">
        <f t="shared" si="170"/>
        <v/>
      </c>
      <c r="IA107" s="130" t="str">
        <f t="shared" si="171"/>
        <v/>
      </c>
      <c r="IB107" s="130" t="str">
        <f t="shared" si="172"/>
        <v/>
      </c>
      <c r="IC107" s="132" t="str">
        <f t="shared" si="173"/>
        <v/>
      </c>
      <c r="ID107" s="133" t="str">
        <f t="shared" si="174"/>
        <v/>
      </c>
      <c r="IE107" s="134" t="str">
        <f t="shared" si="175"/>
        <v/>
      </c>
      <c r="IF107" s="135" t="str">
        <f t="shared" si="176"/>
        <v/>
      </c>
      <c r="IG107" s="136" t="str">
        <f t="shared" si="177"/>
        <v/>
      </c>
      <c r="IH107" s="76"/>
      <c r="II107" s="4"/>
      <c r="IJ107" s="127"/>
      <c r="IK107" s="128" t="str">
        <f t="shared" si="178"/>
        <v/>
      </c>
      <c r="IL107" s="129" t="str">
        <f t="shared" si="179"/>
        <v/>
      </c>
      <c r="IM107" s="130" t="str">
        <f t="shared" si="180"/>
        <v/>
      </c>
      <c r="IN107" s="130" t="str">
        <f t="shared" si="181"/>
        <v/>
      </c>
      <c r="IO107" s="132" t="str">
        <f t="shared" si="182"/>
        <v/>
      </c>
      <c r="IP107" s="133" t="str">
        <f t="shared" si="183"/>
        <v/>
      </c>
      <c r="IQ107" s="134" t="str">
        <f t="shared" si="184"/>
        <v/>
      </c>
      <c r="IR107" s="135" t="str">
        <f t="shared" si="185"/>
        <v/>
      </c>
      <c r="IS107" s="136" t="str">
        <f t="shared" si="186"/>
        <v/>
      </c>
      <c r="IT107" s="76"/>
      <c r="IU107" s="4"/>
      <c r="IV107" s="127"/>
      <c r="IW107" s="128" t="str">
        <f t="shared" si="187"/>
        <v/>
      </c>
      <c r="IX107" s="129" t="str">
        <f t="shared" si="188"/>
        <v/>
      </c>
      <c r="IY107" s="130" t="str">
        <f t="shared" si="189"/>
        <v/>
      </c>
      <c r="IZ107" s="130" t="str">
        <f t="shared" si="190"/>
        <v/>
      </c>
      <c r="JA107" s="132" t="str">
        <f t="shared" si="191"/>
        <v/>
      </c>
      <c r="JB107" s="133" t="str">
        <f t="shared" si="192"/>
        <v/>
      </c>
      <c r="JC107" s="134" t="str">
        <f t="shared" si="193"/>
        <v/>
      </c>
      <c r="JD107" s="135" t="str">
        <f t="shared" si="194"/>
        <v/>
      </c>
      <c r="JE107" s="136" t="str">
        <f t="shared" si="195"/>
        <v/>
      </c>
      <c r="JF107" s="76"/>
      <c r="JG107" s="4"/>
      <c r="JH107" s="127"/>
      <c r="JI107" s="128" t="str">
        <f t="shared" si="196"/>
        <v/>
      </c>
      <c r="JJ107" s="129" t="str">
        <f t="shared" si="197"/>
        <v/>
      </c>
      <c r="JK107" s="130" t="str">
        <f t="shared" si="198"/>
        <v/>
      </c>
      <c r="JL107" s="130" t="str">
        <f t="shared" si="199"/>
        <v/>
      </c>
      <c r="JM107" s="132" t="str">
        <f t="shared" si="200"/>
        <v/>
      </c>
      <c r="JN107" s="133" t="str">
        <f t="shared" si="201"/>
        <v/>
      </c>
      <c r="JO107" s="134" t="str">
        <f t="shared" si="202"/>
        <v/>
      </c>
      <c r="JP107" s="135" t="str">
        <f t="shared" si="203"/>
        <v/>
      </c>
      <c r="JQ107" s="136" t="str">
        <f t="shared" si="204"/>
        <v/>
      </c>
      <c r="JR107" s="76"/>
      <c r="JS107" s="4"/>
      <c r="JT107" s="127"/>
      <c r="JU107" s="128" t="str">
        <f t="shared" si="205"/>
        <v/>
      </c>
      <c r="JV107" s="129" t="str">
        <f t="shared" si="206"/>
        <v/>
      </c>
      <c r="JW107" s="130" t="str">
        <f t="shared" si="207"/>
        <v/>
      </c>
      <c r="JX107" s="130" t="str">
        <f t="shared" si="208"/>
        <v/>
      </c>
      <c r="JY107" s="132" t="str">
        <f t="shared" si="209"/>
        <v/>
      </c>
      <c r="JZ107" s="133" t="str">
        <f t="shared" si="210"/>
        <v/>
      </c>
      <c r="KA107" s="134" t="str">
        <f t="shared" si="211"/>
        <v/>
      </c>
      <c r="KB107" s="135" t="str">
        <f t="shared" si="212"/>
        <v/>
      </c>
      <c r="KC107" s="136" t="str">
        <f t="shared" si="213"/>
        <v/>
      </c>
      <c r="KD107" s="76"/>
      <c r="KE107" s="4"/>
      <c r="KF107" s="127"/>
    </row>
    <row r="108" spans="1:292" ht="13.5" customHeight="1">
      <c r="A108" s="84"/>
      <c r="B108" s="127"/>
      <c r="C108" s="127"/>
      <c r="E108" s="128" t="str">
        <f t="shared" si="0"/>
        <v/>
      </c>
      <c r="F108" s="129" t="str">
        <f t="shared" si="1"/>
        <v/>
      </c>
      <c r="G108" s="130" t="str">
        <f t="shared" si="2"/>
        <v/>
      </c>
      <c r="H108" s="130" t="str">
        <f t="shared" si="3"/>
        <v/>
      </c>
      <c r="I108" s="132" t="str">
        <f t="shared" si="4"/>
        <v/>
      </c>
      <c r="J108" s="133" t="str">
        <f t="shared" si="5"/>
        <v/>
      </c>
      <c r="K108" s="134" t="str">
        <f t="shared" si="6"/>
        <v/>
      </c>
      <c r="L108" s="135" t="str">
        <f t="shared" si="7"/>
        <v/>
      </c>
      <c r="M108" s="136" t="str">
        <f t="shared" si="8"/>
        <v/>
      </c>
      <c r="O108" s="4"/>
      <c r="P108" s="127"/>
      <c r="Q108" s="128" t="str">
        <f t="shared" si="9"/>
        <v/>
      </c>
      <c r="R108" s="129" t="str">
        <f t="shared" si="10"/>
        <v/>
      </c>
      <c r="S108" s="130" t="str">
        <f t="shared" si="11"/>
        <v/>
      </c>
      <c r="T108" s="130" t="str">
        <f t="shared" si="12"/>
        <v/>
      </c>
      <c r="U108" s="132" t="str">
        <f t="shared" si="13"/>
        <v/>
      </c>
      <c r="V108" s="133" t="str">
        <f t="shared" si="14"/>
        <v/>
      </c>
      <c r="W108" s="134" t="str">
        <f t="shared" si="15"/>
        <v/>
      </c>
      <c r="X108" s="135" t="s">
        <v>287</v>
      </c>
      <c r="Y108" s="136" t="str">
        <f t="shared" si="16"/>
        <v/>
      </c>
      <c r="AA108" s="4"/>
      <c r="AB108" s="127"/>
      <c r="AC108" s="128" t="str">
        <f t="shared" si="17"/>
        <v/>
      </c>
      <c r="AD108" s="129" t="str">
        <f t="shared" si="18"/>
        <v/>
      </c>
      <c r="AE108" s="130" t="str">
        <f t="shared" si="19"/>
        <v/>
      </c>
      <c r="AF108" s="130" t="str">
        <f t="shared" si="20"/>
        <v/>
      </c>
      <c r="AG108" s="132" t="str">
        <f t="shared" si="21"/>
        <v/>
      </c>
      <c r="AH108" s="133" t="str">
        <f t="shared" si="22"/>
        <v/>
      </c>
      <c r="AI108" s="134" t="str">
        <f t="shared" si="23"/>
        <v/>
      </c>
      <c r="AJ108" s="135" t="str">
        <f t="shared" si="24"/>
        <v/>
      </c>
      <c r="AK108" s="136" t="str">
        <f t="shared" si="25"/>
        <v/>
      </c>
      <c r="AM108" s="4"/>
      <c r="AN108" s="127"/>
      <c r="AO108" s="128" t="str">
        <f t="shared" si="26"/>
        <v/>
      </c>
      <c r="AP108" s="129" t="str">
        <f t="shared" si="27"/>
        <v/>
      </c>
      <c r="AQ108" s="130" t="str">
        <f t="shared" si="28"/>
        <v/>
      </c>
      <c r="AR108" s="130" t="str">
        <f t="shared" si="29"/>
        <v/>
      </c>
      <c r="AS108" s="132" t="str">
        <f t="shared" si="30"/>
        <v/>
      </c>
      <c r="AT108" s="133" t="str">
        <f t="shared" si="31"/>
        <v/>
      </c>
      <c r="AU108" s="134" t="str">
        <f t="shared" si="32"/>
        <v/>
      </c>
      <c r="AV108" s="135" t="str">
        <f t="shared" si="33"/>
        <v/>
      </c>
      <c r="AW108" s="136" t="str">
        <f t="shared" si="34"/>
        <v/>
      </c>
      <c r="AX108" s="76"/>
      <c r="AY108" s="4"/>
      <c r="AZ108" s="127"/>
      <c r="BA108" s="128" t="str">
        <f t="shared" si="35"/>
        <v/>
      </c>
      <c r="BB108" s="129" t="str">
        <f t="shared" si="36"/>
        <v/>
      </c>
      <c r="BC108" s="130" t="str">
        <f t="shared" si="37"/>
        <v/>
      </c>
      <c r="BD108" s="130" t="str">
        <f t="shared" si="38"/>
        <v/>
      </c>
      <c r="BE108" s="132" t="str">
        <f t="shared" si="39"/>
        <v/>
      </c>
      <c r="BF108" s="133" t="str">
        <f t="shared" si="40"/>
        <v/>
      </c>
      <c r="BG108" s="134" t="str">
        <f t="shared" si="41"/>
        <v/>
      </c>
      <c r="BH108" s="135" t="str">
        <f t="shared" si="42"/>
        <v/>
      </c>
      <c r="BI108" s="136" t="str">
        <f t="shared" si="43"/>
        <v/>
      </c>
      <c r="BJ108" s="76"/>
      <c r="BK108" s="4"/>
      <c r="BL108" s="127"/>
      <c r="BM108" s="128" t="str">
        <f t="shared" si="44"/>
        <v/>
      </c>
      <c r="BN108" s="129" t="str">
        <f t="shared" si="45"/>
        <v/>
      </c>
      <c r="BO108" s="130" t="str">
        <f t="shared" si="46"/>
        <v/>
      </c>
      <c r="BP108" s="130" t="str">
        <f t="shared" si="47"/>
        <v/>
      </c>
      <c r="BQ108" s="132" t="str">
        <f t="shared" si="48"/>
        <v/>
      </c>
      <c r="BR108" s="133" t="str">
        <f t="shared" si="49"/>
        <v/>
      </c>
      <c r="BS108" s="134" t="str">
        <f t="shared" si="50"/>
        <v/>
      </c>
      <c r="BT108" s="135" t="str">
        <f t="shared" si="51"/>
        <v/>
      </c>
      <c r="BU108" s="136" t="str">
        <f t="shared" si="52"/>
        <v/>
      </c>
      <c r="BV108" s="76"/>
      <c r="BW108" s="4"/>
      <c r="BX108" s="127"/>
      <c r="BY108" s="128" t="str">
        <f t="shared" si="53"/>
        <v/>
      </c>
      <c r="BZ108" s="129" t="str">
        <f t="shared" si="54"/>
        <v/>
      </c>
      <c r="CA108" s="130" t="str">
        <f t="shared" si="55"/>
        <v/>
      </c>
      <c r="CB108" s="130" t="str">
        <f t="shared" si="56"/>
        <v/>
      </c>
      <c r="CC108" s="132" t="str">
        <f t="shared" si="57"/>
        <v/>
      </c>
      <c r="CD108" s="133" t="str">
        <f t="shared" si="58"/>
        <v/>
      </c>
      <c r="CE108" s="134" t="str">
        <f t="shared" si="59"/>
        <v/>
      </c>
      <c r="CF108" s="135" t="str">
        <f t="shared" si="60"/>
        <v/>
      </c>
      <c r="CG108" s="136" t="str">
        <f t="shared" si="61"/>
        <v/>
      </c>
      <c r="CH108" s="76"/>
      <c r="CI108" s="4"/>
      <c r="CJ108" s="127"/>
      <c r="CK108" s="128" t="str">
        <f t="shared" si="62"/>
        <v/>
      </c>
      <c r="CL108" s="129" t="str">
        <f t="shared" si="63"/>
        <v/>
      </c>
      <c r="CM108" s="130" t="str">
        <f t="shared" si="64"/>
        <v/>
      </c>
      <c r="CN108" s="130" t="str">
        <f t="shared" si="65"/>
        <v/>
      </c>
      <c r="CO108" s="132" t="str">
        <f t="shared" si="66"/>
        <v/>
      </c>
      <c r="CP108" s="133" t="str">
        <f t="shared" si="67"/>
        <v/>
      </c>
      <c r="CQ108" s="134" t="str">
        <f t="shared" si="68"/>
        <v/>
      </c>
      <c r="CR108" s="135" t="str">
        <f t="shared" si="69"/>
        <v/>
      </c>
      <c r="CS108" s="136" t="str">
        <f t="shared" si="70"/>
        <v/>
      </c>
      <c r="CT108" s="76"/>
      <c r="CU108" s="4"/>
      <c r="CV108" s="127"/>
      <c r="CW108" s="128" t="str">
        <f t="shared" si="71"/>
        <v/>
      </c>
      <c r="CX108" s="129" t="str">
        <f t="shared" si="72"/>
        <v/>
      </c>
      <c r="CY108" s="130" t="str">
        <f t="shared" si="73"/>
        <v/>
      </c>
      <c r="CZ108" s="130" t="str">
        <f t="shared" si="74"/>
        <v/>
      </c>
      <c r="DA108" s="132" t="str">
        <f t="shared" si="75"/>
        <v/>
      </c>
      <c r="DB108" s="133" t="str">
        <f t="shared" si="76"/>
        <v/>
      </c>
      <c r="DC108" s="134" t="str">
        <f t="shared" si="77"/>
        <v/>
      </c>
      <c r="DD108" s="135" t="str">
        <f t="shared" si="78"/>
        <v/>
      </c>
      <c r="DE108" s="136" t="str">
        <f t="shared" si="79"/>
        <v/>
      </c>
      <c r="DF108" s="76"/>
      <c r="DG108" s="4"/>
      <c r="DH108" s="127"/>
      <c r="DI108" s="128" t="str">
        <f t="shared" si="80"/>
        <v/>
      </c>
      <c r="DJ108" s="129" t="str">
        <f t="shared" si="81"/>
        <v/>
      </c>
      <c r="DK108" s="130" t="str">
        <f t="shared" si="82"/>
        <v/>
      </c>
      <c r="DL108" s="130" t="str">
        <f t="shared" si="83"/>
        <v/>
      </c>
      <c r="DM108" s="132" t="str">
        <f t="shared" si="84"/>
        <v/>
      </c>
      <c r="DN108" s="133" t="str">
        <f t="shared" si="85"/>
        <v/>
      </c>
      <c r="DO108" s="134" t="str">
        <f t="shared" si="86"/>
        <v/>
      </c>
      <c r="DP108" s="135" t="str">
        <f t="shared" si="87"/>
        <v/>
      </c>
      <c r="DQ108" s="136" t="str">
        <f t="shared" si="88"/>
        <v/>
      </c>
      <c r="DR108" s="76"/>
      <c r="DS108" s="4"/>
      <c r="DT108" s="127"/>
      <c r="DU108" s="128" t="str">
        <f t="shared" si="89"/>
        <v/>
      </c>
      <c r="DV108" s="129" t="str">
        <f t="shared" si="90"/>
        <v/>
      </c>
      <c r="DW108" s="130" t="str">
        <f t="shared" si="91"/>
        <v/>
      </c>
      <c r="DX108" s="130" t="str">
        <f t="shared" si="92"/>
        <v/>
      </c>
      <c r="DY108" s="132" t="str">
        <f t="shared" si="93"/>
        <v/>
      </c>
      <c r="DZ108" s="133" t="str">
        <f t="shared" si="94"/>
        <v/>
      </c>
      <c r="EA108" s="134" t="str">
        <f t="shared" si="95"/>
        <v/>
      </c>
      <c r="EB108" s="135" t="str">
        <f t="shared" si="96"/>
        <v/>
      </c>
      <c r="EC108" s="136" t="str">
        <f t="shared" si="97"/>
        <v/>
      </c>
      <c r="ED108" s="76"/>
      <c r="EE108" s="4"/>
      <c r="EF108" s="127"/>
      <c r="EG108" s="128" t="str">
        <f t="shared" si="98"/>
        <v/>
      </c>
      <c r="EH108" s="129" t="str">
        <f t="shared" si="99"/>
        <v/>
      </c>
      <c r="EI108" s="130" t="str">
        <f t="shared" si="100"/>
        <v/>
      </c>
      <c r="EJ108" s="130" t="str">
        <f t="shared" si="101"/>
        <v/>
      </c>
      <c r="EK108" s="132" t="str">
        <f t="shared" si="102"/>
        <v/>
      </c>
      <c r="EL108" s="133" t="str">
        <f t="shared" si="103"/>
        <v/>
      </c>
      <c r="EM108" s="134" t="str">
        <f t="shared" si="104"/>
        <v/>
      </c>
      <c r="EN108" s="135" t="str">
        <f t="shared" si="105"/>
        <v/>
      </c>
      <c r="EO108" s="136" t="str">
        <f t="shared" si="106"/>
        <v/>
      </c>
      <c r="EP108" s="76"/>
      <c r="EQ108" s="4"/>
      <c r="ER108" s="127"/>
      <c r="ES108" s="128" t="str">
        <f t="shared" si="107"/>
        <v/>
      </c>
      <c r="ET108" s="129" t="str">
        <f t="shared" si="108"/>
        <v/>
      </c>
      <c r="EU108" s="130" t="str">
        <f t="shared" si="109"/>
        <v/>
      </c>
      <c r="EV108" s="130" t="str">
        <f t="shared" si="110"/>
        <v/>
      </c>
      <c r="EW108" s="132" t="str">
        <f t="shared" si="111"/>
        <v/>
      </c>
      <c r="EX108" s="133" t="str">
        <f t="shared" si="112"/>
        <v/>
      </c>
      <c r="EY108" s="134" t="str">
        <f t="shared" si="113"/>
        <v/>
      </c>
      <c r="EZ108" s="135" t="str">
        <f t="shared" si="114"/>
        <v/>
      </c>
      <c r="FA108" s="136" t="str">
        <f t="shared" si="115"/>
        <v/>
      </c>
      <c r="FB108" s="76"/>
      <c r="FC108" s="4"/>
      <c r="FD108" s="127"/>
      <c r="FE108" s="128" t="str">
        <f t="shared" si="116"/>
        <v/>
      </c>
      <c r="FF108" s="129" t="str">
        <f t="shared" si="117"/>
        <v/>
      </c>
      <c r="FG108" s="130" t="str">
        <f t="shared" si="118"/>
        <v/>
      </c>
      <c r="FH108" s="130" t="str">
        <f t="shared" si="119"/>
        <v/>
      </c>
      <c r="FI108" s="132" t="str">
        <f t="shared" si="120"/>
        <v/>
      </c>
      <c r="FJ108" s="133" t="str">
        <f t="shared" si="121"/>
        <v/>
      </c>
      <c r="FK108" s="134" t="str">
        <f t="shared" si="122"/>
        <v/>
      </c>
      <c r="FL108" s="135" t="str">
        <f t="shared" si="123"/>
        <v/>
      </c>
      <c r="FM108" s="136" t="str">
        <f t="shared" si="124"/>
        <v/>
      </c>
      <c r="FN108" s="76"/>
      <c r="FO108" s="4"/>
      <c r="FP108" s="127"/>
      <c r="FQ108" s="128" t="str">
        <f>IF(FU108="","",#REF!)</f>
        <v/>
      </c>
      <c r="FR108" s="129" t="str">
        <f t="shared" si="125"/>
        <v/>
      </c>
      <c r="FS108" s="130" t="str">
        <f t="shared" si="126"/>
        <v/>
      </c>
      <c r="FT108" s="130" t="str">
        <f t="shared" si="127"/>
        <v/>
      </c>
      <c r="FU108" s="132" t="str">
        <f t="shared" si="128"/>
        <v/>
      </c>
      <c r="FV108" s="133" t="str">
        <f t="shared" si="129"/>
        <v/>
      </c>
      <c r="FW108" s="134" t="str">
        <f t="shared" si="130"/>
        <v/>
      </c>
      <c r="FX108" s="135" t="str">
        <f t="shared" si="131"/>
        <v/>
      </c>
      <c r="FY108" s="136" t="str">
        <f t="shared" si="132"/>
        <v/>
      </c>
      <c r="FZ108" s="76"/>
      <c r="GA108" s="4"/>
      <c r="GB108" s="127"/>
      <c r="GC108" s="128" t="str">
        <f t="shared" si="133"/>
        <v/>
      </c>
      <c r="GD108" s="129" t="str">
        <f t="shared" si="134"/>
        <v/>
      </c>
      <c r="GE108" s="130" t="str">
        <f t="shared" si="135"/>
        <v/>
      </c>
      <c r="GF108" s="130" t="str">
        <f t="shared" si="136"/>
        <v/>
      </c>
      <c r="GG108" s="132" t="str">
        <f t="shared" si="137"/>
        <v/>
      </c>
      <c r="GH108" s="133" t="str">
        <f t="shared" si="138"/>
        <v/>
      </c>
      <c r="GI108" s="134" t="str">
        <f t="shared" si="139"/>
        <v/>
      </c>
      <c r="GJ108" s="135" t="str">
        <f t="shared" si="140"/>
        <v/>
      </c>
      <c r="GK108" s="136" t="str">
        <f t="shared" si="141"/>
        <v/>
      </c>
      <c r="GL108" s="76"/>
      <c r="GM108" s="4"/>
      <c r="GN108" s="127"/>
      <c r="GO108" s="128" t="str">
        <f t="shared" si="142"/>
        <v/>
      </c>
      <c r="GP108" s="129" t="str">
        <f t="shared" si="143"/>
        <v/>
      </c>
      <c r="GQ108" s="130" t="str">
        <f t="shared" si="144"/>
        <v/>
      </c>
      <c r="GR108" s="130" t="str">
        <f t="shared" si="145"/>
        <v/>
      </c>
      <c r="GS108" s="132" t="str">
        <f t="shared" si="146"/>
        <v/>
      </c>
      <c r="GT108" s="133" t="str">
        <f t="shared" si="147"/>
        <v/>
      </c>
      <c r="GU108" s="134" t="str">
        <f t="shared" si="148"/>
        <v/>
      </c>
      <c r="GV108" s="135" t="str">
        <f t="shared" si="149"/>
        <v/>
      </c>
      <c r="GW108" s="136" t="str">
        <f t="shared" si="150"/>
        <v/>
      </c>
      <c r="GX108" s="76"/>
      <c r="GY108" s="4"/>
      <c r="GZ108" s="127"/>
      <c r="HA108" s="128" t="str">
        <f t="shared" si="151"/>
        <v/>
      </c>
      <c r="HB108" s="129" t="str">
        <f t="shared" si="152"/>
        <v/>
      </c>
      <c r="HC108" s="130" t="str">
        <f t="shared" si="153"/>
        <v/>
      </c>
      <c r="HD108" s="130" t="str">
        <f t="shared" si="154"/>
        <v/>
      </c>
      <c r="HE108" s="132" t="str">
        <f t="shared" si="155"/>
        <v/>
      </c>
      <c r="HF108" s="133" t="str">
        <f t="shared" si="156"/>
        <v/>
      </c>
      <c r="HG108" s="134" t="str">
        <f t="shared" si="157"/>
        <v/>
      </c>
      <c r="HH108" s="135" t="str">
        <f t="shared" si="158"/>
        <v/>
      </c>
      <c r="HI108" s="136" t="str">
        <f t="shared" si="159"/>
        <v/>
      </c>
      <c r="HJ108" s="76"/>
      <c r="HK108" s="4"/>
      <c r="HL108" s="127"/>
      <c r="HM108" s="128" t="str">
        <f t="shared" si="160"/>
        <v/>
      </c>
      <c r="HN108" s="129" t="str">
        <f t="shared" si="161"/>
        <v/>
      </c>
      <c r="HO108" s="130" t="str">
        <f t="shared" si="162"/>
        <v/>
      </c>
      <c r="HP108" s="130" t="str">
        <f t="shared" si="163"/>
        <v/>
      </c>
      <c r="HQ108" s="132" t="str">
        <f t="shared" si="164"/>
        <v/>
      </c>
      <c r="HR108" s="133" t="str">
        <f t="shared" si="165"/>
        <v/>
      </c>
      <c r="HS108" s="134" t="str">
        <f t="shared" si="166"/>
        <v/>
      </c>
      <c r="HT108" s="135" t="str">
        <f t="shared" si="167"/>
        <v/>
      </c>
      <c r="HU108" s="136" t="str">
        <f t="shared" si="168"/>
        <v/>
      </c>
      <c r="HV108" s="76"/>
      <c r="HW108" s="4"/>
      <c r="HX108" s="127"/>
      <c r="HY108" s="128" t="str">
        <f t="shared" si="169"/>
        <v/>
      </c>
      <c r="HZ108" s="129" t="str">
        <f t="shared" si="170"/>
        <v/>
      </c>
      <c r="IA108" s="130" t="str">
        <f t="shared" si="171"/>
        <v/>
      </c>
      <c r="IB108" s="130" t="str">
        <f t="shared" si="172"/>
        <v/>
      </c>
      <c r="IC108" s="132" t="str">
        <f t="shared" si="173"/>
        <v/>
      </c>
      <c r="ID108" s="133" t="str">
        <f t="shared" si="174"/>
        <v/>
      </c>
      <c r="IE108" s="134" t="str">
        <f t="shared" si="175"/>
        <v/>
      </c>
      <c r="IF108" s="135" t="str">
        <f t="shared" si="176"/>
        <v/>
      </c>
      <c r="IG108" s="136" t="str">
        <f t="shared" si="177"/>
        <v/>
      </c>
      <c r="IH108" s="76"/>
      <c r="II108" s="4"/>
      <c r="IJ108" s="127"/>
      <c r="IK108" s="128" t="str">
        <f t="shared" si="178"/>
        <v/>
      </c>
      <c r="IL108" s="129" t="str">
        <f t="shared" si="179"/>
        <v/>
      </c>
      <c r="IM108" s="130" t="str">
        <f t="shared" si="180"/>
        <v/>
      </c>
      <c r="IN108" s="130" t="str">
        <f t="shared" si="181"/>
        <v/>
      </c>
      <c r="IO108" s="132" t="str">
        <f t="shared" si="182"/>
        <v/>
      </c>
      <c r="IP108" s="133" t="str">
        <f t="shared" si="183"/>
        <v/>
      </c>
      <c r="IQ108" s="134" t="str">
        <f t="shared" si="184"/>
        <v/>
      </c>
      <c r="IR108" s="135" t="str">
        <f t="shared" si="185"/>
        <v/>
      </c>
      <c r="IS108" s="136" t="str">
        <f t="shared" si="186"/>
        <v/>
      </c>
      <c r="IT108" s="76"/>
      <c r="IU108" s="4"/>
      <c r="IV108" s="127"/>
      <c r="IW108" s="128" t="str">
        <f t="shared" si="187"/>
        <v/>
      </c>
      <c r="IX108" s="129" t="str">
        <f t="shared" si="188"/>
        <v/>
      </c>
      <c r="IY108" s="130" t="str">
        <f t="shared" si="189"/>
        <v/>
      </c>
      <c r="IZ108" s="130" t="str">
        <f t="shared" si="190"/>
        <v/>
      </c>
      <c r="JA108" s="132" t="str">
        <f t="shared" si="191"/>
        <v/>
      </c>
      <c r="JB108" s="133" t="str">
        <f t="shared" si="192"/>
        <v/>
      </c>
      <c r="JC108" s="134" t="str">
        <f t="shared" si="193"/>
        <v/>
      </c>
      <c r="JD108" s="135" t="str">
        <f t="shared" si="194"/>
        <v/>
      </c>
      <c r="JE108" s="136" t="str">
        <f t="shared" si="195"/>
        <v/>
      </c>
      <c r="JF108" s="76"/>
      <c r="JG108" s="4"/>
      <c r="JH108" s="127"/>
      <c r="JI108" s="128" t="str">
        <f t="shared" si="196"/>
        <v/>
      </c>
      <c r="JJ108" s="129" t="str">
        <f t="shared" si="197"/>
        <v/>
      </c>
      <c r="JK108" s="130" t="str">
        <f t="shared" si="198"/>
        <v/>
      </c>
      <c r="JL108" s="130" t="str">
        <f t="shared" si="199"/>
        <v/>
      </c>
      <c r="JM108" s="132" t="str">
        <f t="shared" si="200"/>
        <v/>
      </c>
      <c r="JN108" s="133" t="str">
        <f t="shared" si="201"/>
        <v/>
      </c>
      <c r="JO108" s="134" t="str">
        <f t="shared" si="202"/>
        <v/>
      </c>
      <c r="JP108" s="135" t="str">
        <f t="shared" si="203"/>
        <v/>
      </c>
      <c r="JQ108" s="136" t="str">
        <f t="shared" si="204"/>
        <v/>
      </c>
      <c r="JR108" s="76"/>
      <c r="JS108" s="4"/>
      <c r="JT108" s="127"/>
      <c r="JU108" s="128" t="str">
        <f t="shared" si="205"/>
        <v/>
      </c>
      <c r="JV108" s="129" t="str">
        <f t="shared" si="206"/>
        <v/>
      </c>
      <c r="JW108" s="130" t="str">
        <f t="shared" si="207"/>
        <v/>
      </c>
      <c r="JX108" s="130" t="str">
        <f t="shared" si="208"/>
        <v/>
      </c>
      <c r="JY108" s="132" t="str">
        <f t="shared" si="209"/>
        <v/>
      </c>
      <c r="JZ108" s="133" t="str">
        <f t="shared" si="210"/>
        <v/>
      </c>
      <c r="KA108" s="134" t="str">
        <f t="shared" si="211"/>
        <v/>
      </c>
      <c r="KB108" s="135" t="str">
        <f t="shared" si="212"/>
        <v/>
      </c>
      <c r="KC108" s="136" t="str">
        <f t="shared" si="213"/>
        <v/>
      </c>
      <c r="KD108" s="76"/>
      <c r="KE108" s="4"/>
      <c r="KF108" s="127"/>
    </row>
    <row r="109" spans="1:292" ht="13.5" customHeight="1">
      <c r="A109" s="84"/>
      <c r="B109" s="127"/>
      <c r="C109" s="127"/>
      <c r="E109" s="128" t="str">
        <f t="shared" si="0"/>
        <v/>
      </c>
      <c r="F109" s="129" t="str">
        <f t="shared" si="1"/>
        <v/>
      </c>
      <c r="G109" s="130" t="str">
        <f t="shared" si="2"/>
        <v/>
      </c>
      <c r="H109" s="130" t="str">
        <f t="shared" si="3"/>
        <v/>
      </c>
      <c r="I109" s="132" t="str">
        <f t="shared" si="4"/>
        <v/>
      </c>
      <c r="J109" s="133" t="str">
        <f t="shared" si="5"/>
        <v/>
      </c>
      <c r="K109" s="134" t="str">
        <f t="shared" si="6"/>
        <v/>
      </c>
      <c r="L109" s="135" t="str">
        <f t="shared" si="7"/>
        <v/>
      </c>
      <c r="M109" s="136" t="str">
        <f t="shared" si="8"/>
        <v/>
      </c>
      <c r="O109" s="4"/>
      <c r="P109" s="127"/>
      <c r="Q109" s="128" t="str">
        <f t="shared" si="9"/>
        <v/>
      </c>
      <c r="R109" s="129" t="str">
        <f t="shared" si="10"/>
        <v/>
      </c>
      <c r="S109" s="130" t="str">
        <f t="shared" si="11"/>
        <v/>
      </c>
      <c r="T109" s="130" t="str">
        <f t="shared" si="12"/>
        <v/>
      </c>
      <c r="U109" s="132" t="str">
        <f t="shared" si="13"/>
        <v/>
      </c>
      <c r="V109" s="133" t="str">
        <f t="shared" si="14"/>
        <v/>
      </c>
      <c r="W109" s="134" t="str">
        <f t="shared" si="15"/>
        <v/>
      </c>
      <c r="X109" s="135" t="s">
        <v>287</v>
      </c>
      <c r="Y109" s="136" t="str">
        <f t="shared" si="16"/>
        <v/>
      </c>
      <c r="AA109" s="4"/>
      <c r="AB109" s="127"/>
      <c r="AC109" s="128" t="str">
        <f t="shared" si="17"/>
        <v/>
      </c>
      <c r="AD109" s="129" t="str">
        <f t="shared" si="18"/>
        <v/>
      </c>
      <c r="AE109" s="130" t="str">
        <f t="shared" si="19"/>
        <v/>
      </c>
      <c r="AF109" s="130" t="str">
        <f t="shared" si="20"/>
        <v/>
      </c>
      <c r="AG109" s="132" t="str">
        <f t="shared" si="21"/>
        <v/>
      </c>
      <c r="AH109" s="133" t="str">
        <f t="shared" si="22"/>
        <v/>
      </c>
      <c r="AI109" s="134" t="str">
        <f t="shared" si="23"/>
        <v/>
      </c>
      <c r="AJ109" s="135" t="str">
        <f t="shared" si="24"/>
        <v/>
      </c>
      <c r="AK109" s="136" t="str">
        <f t="shared" si="25"/>
        <v/>
      </c>
      <c r="AM109" s="4"/>
      <c r="AN109" s="127"/>
      <c r="AO109" s="128" t="str">
        <f t="shared" si="26"/>
        <v/>
      </c>
      <c r="AP109" s="129" t="str">
        <f t="shared" si="27"/>
        <v/>
      </c>
      <c r="AQ109" s="130" t="str">
        <f t="shared" si="28"/>
        <v/>
      </c>
      <c r="AR109" s="130" t="str">
        <f t="shared" si="29"/>
        <v/>
      </c>
      <c r="AS109" s="132" t="str">
        <f t="shared" si="30"/>
        <v/>
      </c>
      <c r="AT109" s="133" t="str">
        <f t="shared" si="31"/>
        <v/>
      </c>
      <c r="AU109" s="134" t="str">
        <f t="shared" si="32"/>
        <v/>
      </c>
      <c r="AV109" s="135" t="str">
        <f t="shared" si="33"/>
        <v/>
      </c>
      <c r="AW109" s="136" t="str">
        <f t="shared" si="34"/>
        <v/>
      </c>
      <c r="AX109" s="76"/>
      <c r="AY109" s="4"/>
      <c r="AZ109" s="127"/>
      <c r="BA109" s="128" t="str">
        <f t="shared" si="35"/>
        <v/>
      </c>
      <c r="BB109" s="129" t="str">
        <f t="shared" si="36"/>
        <v/>
      </c>
      <c r="BC109" s="130" t="str">
        <f t="shared" si="37"/>
        <v/>
      </c>
      <c r="BD109" s="130" t="str">
        <f t="shared" si="38"/>
        <v/>
      </c>
      <c r="BE109" s="132" t="str">
        <f t="shared" si="39"/>
        <v/>
      </c>
      <c r="BF109" s="133" t="str">
        <f t="shared" si="40"/>
        <v/>
      </c>
      <c r="BG109" s="134" t="str">
        <f t="shared" si="41"/>
        <v/>
      </c>
      <c r="BH109" s="135" t="str">
        <f t="shared" si="42"/>
        <v/>
      </c>
      <c r="BI109" s="136" t="str">
        <f t="shared" si="43"/>
        <v/>
      </c>
      <c r="BJ109" s="76"/>
      <c r="BK109" s="4"/>
      <c r="BL109" s="127"/>
      <c r="BM109" s="128" t="str">
        <f t="shared" si="44"/>
        <v/>
      </c>
      <c r="BN109" s="129" t="str">
        <f t="shared" si="45"/>
        <v/>
      </c>
      <c r="BO109" s="130" t="str">
        <f t="shared" si="46"/>
        <v/>
      </c>
      <c r="BP109" s="130" t="str">
        <f t="shared" si="47"/>
        <v/>
      </c>
      <c r="BQ109" s="132" t="str">
        <f t="shared" si="48"/>
        <v/>
      </c>
      <c r="BR109" s="133" t="str">
        <f t="shared" si="49"/>
        <v/>
      </c>
      <c r="BS109" s="134" t="str">
        <f t="shared" si="50"/>
        <v/>
      </c>
      <c r="BT109" s="135" t="str">
        <f t="shared" si="51"/>
        <v/>
      </c>
      <c r="BU109" s="136" t="str">
        <f t="shared" si="52"/>
        <v/>
      </c>
      <c r="BV109" s="76"/>
      <c r="BW109" s="4"/>
      <c r="BX109" s="127"/>
      <c r="BY109" s="128" t="str">
        <f t="shared" si="53"/>
        <v/>
      </c>
      <c r="BZ109" s="129" t="str">
        <f t="shared" si="54"/>
        <v/>
      </c>
      <c r="CA109" s="130" t="str">
        <f t="shared" si="55"/>
        <v/>
      </c>
      <c r="CB109" s="130" t="str">
        <f t="shared" si="56"/>
        <v/>
      </c>
      <c r="CC109" s="132" t="str">
        <f t="shared" si="57"/>
        <v/>
      </c>
      <c r="CD109" s="133" t="str">
        <f t="shared" si="58"/>
        <v/>
      </c>
      <c r="CE109" s="134" t="str">
        <f t="shared" si="59"/>
        <v/>
      </c>
      <c r="CF109" s="135" t="str">
        <f t="shared" si="60"/>
        <v/>
      </c>
      <c r="CG109" s="136" t="str">
        <f t="shared" si="61"/>
        <v/>
      </c>
      <c r="CH109" s="76"/>
      <c r="CI109" s="4"/>
      <c r="CJ109" s="127"/>
      <c r="CK109" s="128" t="str">
        <f t="shared" si="62"/>
        <v/>
      </c>
      <c r="CL109" s="129" t="str">
        <f t="shared" si="63"/>
        <v/>
      </c>
      <c r="CM109" s="130" t="str">
        <f t="shared" si="64"/>
        <v/>
      </c>
      <c r="CN109" s="130" t="str">
        <f t="shared" si="65"/>
        <v/>
      </c>
      <c r="CO109" s="132" t="str">
        <f t="shared" si="66"/>
        <v/>
      </c>
      <c r="CP109" s="133" t="str">
        <f t="shared" si="67"/>
        <v/>
      </c>
      <c r="CQ109" s="134" t="str">
        <f t="shared" si="68"/>
        <v/>
      </c>
      <c r="CR109" s="135" t="str">
        <f t="shared" si="69"/>
        <v/>
      </c>
      <c r="CS109" s="136" t="str">
        <f t="shared" si="70"/>
        <v/>
      </c>
      <c r="CT109" s="76"/>
      <c r="CU109" s="4"/>
      <c r="CV109" s="127"/>
      <c r="CW109" s="128" t="str">
        <f t="shared" si="71"/>
        <v/>
      </c>
      <c r="CX109" s="129" t="str">
        <f t="shared" si="72"/>
        <v/>
      </c>
      <c r="CY109" s="130" t="str">
        <f t="shared" si="73"/>
        <v/>
      </c>
      <c r="CZ109" s="130" t="str">
        <f t="shared" si="74"/>
        <v/>
      </c>
      <c r="DA109" s="132" t="str">
        <f t="shared" si="75"/>
        <v/>
      </c>
      <c r="DB109" s="133" t="str">
        <f t="shared" si="76"/>
        <v/>
      </c>
      <c r="DC109" s="134" t="str">
        <f t="shared" si="77"/>
        <v/>
      </c>
      <c r="DD109" s="135" t="str">
        <f t="shared" si="78"/>
        <v/>
      </c>
      <c r="DE109" s="136" t="str">
        <f t="shared" si="79"/>
        <v/>
      </c>
      <c r="DF109" s="76"/>
      <c r="DG109" s="4"/>
      <c r="DH109" s="127"/>
      <c r="DI109" s="128" t="str">
        <f t="shared" si="80"/>
        <v/>
      </c>
      <c r="DJ109" s="129" t="str">
        <f t="shared" si="81"/>
        <v/>
      </c>
      <c r="DK109" s="130" t="str">
        <f t="shared" si="82"/>
        <v/>
      </c>
      <c r="DL109" s="130" t="str">
        <f t="shared" si="83"/>
        <v/>
      </c>
      <c r="DM109" s="132" t="str">
        <f t="shared" si="84"/>
        <v/>
      </c>
      <c r="DN109" s="133" t="str">
        <f t="shared" si="85"/>
        <v/>
      </c>
      <c r="DO109" s="134" t="str">
        <f t="shared" si="86"/>
        <v/>
      </c>
      <c r="DP109" s="135" t="str">
        <f t="shared" si="87"/>
        <v/>
      </c>
      <c r="DQ109" s="136" t="str">
        <f t="shared" si="88"/>
        <v/>
      </c>
      <c r="DR109" s="76"/>
      <c r="DS109" s="4"/>
      <c r="DT109" s="127"/>
      <c r="DU109" s="128" t="str">
        <f t="shared" si="89"/>
        <v/>
      </c>
      <c r="DV109" s="129" t="str">
        <f t="shared" si="90"/>
        <v/>
      </c>
      <c r="DW109" s="130" t="str">
        <f t="shared" si="91"/>
        <v/>
      </c>
      <c r="DX109" s="130" t="str">
        <f t="shared" si="92"/>
        <v/>
      </c>
      <c r="DY109" s="132" t="str">
        <f t="shared" si="93"/>
        <v/>
      </c>
      <c r="DZ109" s="133" t="str">
        <f t="shared" si="94"/>
        <v/>
      </c>
      <c r="EA109" s="134" t="str">
        <f t="shared" si="95"/>
        <v/>
      </c>
      <c r="EB109" s="135" t="str">
        <f t="shared" si="96"/>
        <v/>
      </c>
      <c r="EC109" s="136" t="str">
        <f t="shared" si="97"/>
        <v/>
      </c>
      <c r="ED109" s="76"/>
      <c r="EE109" s="4"/>
      <c r="EF109" s="127"/>
      <c r="EG109" s="128" t="str">
        <f t="shared" si="98"/>
        <v/>
      </c>
      <c r="EH109" s="129" t="str">
        <f t="shared" si="99"/>
        <v/>
      </c>
      <c r="EI109" s="130" t="str">
        <f t="shared" si="100"/>
        <v/>
      </c>
      <c r="EJ109" s="130" t="str">
        <f t="shared" si="101"/>
        <v/>
      </c>
      <c r="EK109" s="132" t="str">
        <f t="shared" si="102"/>
        <v/>
      </c>
      <c r="EL109" s="133" t="str">
        <f t="shared" si="103"/>
        <v/>
      </c>
      <c r="EM109" s="134" t="str">
        <f t="shared" si="104"/>
        <v/>
      </c>
      <c r="EN109" s="135" t="str">
        <f t="shared" si="105"/>
        <v/>
      </c>
      <c r="EO109" s="136" t="str">
        <f t="shared" si="106"/>
        <v/>
      </c>
      <c r="EP109" s="76"/>
      <c r="EQ109" s="4"/>
      <c r="ER109" s="127"/>
      <c r="ES109" s="128" t="str">
        <f t="shared" si="107"/>
        <v/>
      </c>
      <c r="ET109" s="129" t="str">
        <f t="shared" si="108"/>
        <v/>
      </c>
      <c r="EU109" s="130" t="str">
        <f t="shared" si="109"/>
        <v/>
      </c>
      <c r="EV109" s="130" t="str">
        <f t="shared" si="110"/>
        <v/>
      </c>
      <c r="EW109" s="132" t="str">
        <f t="shared" si="111"/>
        <v/>
      </c>
      <c r="EX109" s="133" t="str">
        <f t="shared" si="112"/>
        <v/>
      </c>
      <c r="EY109" s="134" t="str">
        <f t="shared" si="113"/>
        <v/>
      </c>
      <c r="EZ109" s="135" t="str">
        <f t="shared" si="114"/>
        <v/>
      </c>
      <c r="FA109" s="136" t="str">
        <f t="shared" si="115"/>
        <v/>
      </c>
      <c r="FB109" s="76"/>
      <c r="FC109" s="4"/>
      <c r="FD109" s="127"/>
      <c r="FE109" s="128" t="str">
        <f t="shared" si="116"/>
        <v/>
      </c>
      <c r="FF109" s="129" t="str">
        <f t="shared" si="117"/>
        <v/>
      </c>
      <c r="FG109" s="130" t="str">
        <f t="shared" si="118"/>
        <v/>
      </c>
      <c r="FH109" s="130" t="str">
        <f t="shared" si="119"/>
        <v/>
      </c>
      <c r="FI109" s="132" t="str">
        <f t="shared" si="120"/>
        <v/>
      </c>
      <c r="FJ109" s="133" t="str">
        <f t="shared" si="121"/>
        <v/>
      </c>
      <c r="FK109" s="134" t="str">
        <f t="shared" si="122"/>
        <v/>
      </c>
      <c r="FL109" s="135" t="str">
        <f t="shared" si="123"/>
        <v/>
      </c>
      <c r="FM109" s="136" t="str">
        <f t="shared" si="124"/>
        <v/>
      </c>
      <c r="FN109" s="76"/>
      <c r="FO109" s="4"/>
      <c r="FP109" s="127"/>
      <c r="FQ109" s="128" t="str">
        <f>IF(FU109="","",#REF!)</f>
        <v/>
      </c>
      <c r="FR109" s="129" t="str">
        <f t="shared" si="125"/>
        <v/>
      </c>
      <c r="FS109" s="130" t="str">
        <f t="shared" si="126"/>
        <v/>
      </c>
      <c r="FT109" s="130" t="str">
        <f t="shared" si="127"/>
        <v/>
      </c>
      <c r="FU109" s="132" t="str">
        <f t="shared" si="128"/>
        <v/>
      </c>
      <c r="FV109" s="133" t="str">
        <f t="shared" si="129"/>
        <v/>
      </c>
      <c r="FW109" s="134" t="str">
        <f t="shared" si="130"/>
        <v/>
      </c>
      <c r="FX109" s="135" t="str">
        <f t="shared" si="131"/>
        <v/>
      </c>
      <c r="FY109" s="136" t="str">
        <f t="shared" si="132"/>
        <v/>
      </c>
      <c r="FZ109" s="76"/>
      <c r="GA109" s="4"/>
      <c r="GB109" s="127"/>
      <c r="GC109" s="128" t="str">
        <f t="shared" si="133"/>
        <v/>
      </c>
      <c r="GD109" s="129" t="str">
        <f t="shared" si="134"/>
        <v/>
      </c>
      <c r="GE109" s="130" t="str">
        <f t="shared" si="135"/>
        <v/>
      </c>
      <c r="GF109" s="130" t="str">
        <f t="shared" si="136"/>
        <v/>
      </c>
      <c r="GG109" s="132" t="str">
        <f t="shared" si="137"/>
        <v/>
      </c>
      <c r="GH109" s="133" t="str">
        <f t="shared" si="138"/>
        <v/>
      </c>
      <c r="GI109" s="134" t="str">
        <f t="shared" si="139"/>
        <v/>
      </c>
      <c r="GJ109" s="135" t="str">
        <f t="shared" si="140"/>
        <v/>
      </c>
      <c r="GK109" s="136" t="str">
        <f t="shared" si="141"/>
        <v/>
      </c>
      <c r="GL109" s="76"/>
      <c r="GM109" s="4"/>
      <c r="GN109" s="127"/>
      <c r="GO109" s="128" t="str">
        <f t="shared" si="142"/>
        <v/>
      </c>
      <c r="GP109" s="129" t="str">
        <f t="shared" si="143"/>
        <v/>
      </c>
      <c r="GQ109" s="130" t="str">
        <f t="shared" si="144"/>
        <v/>
      </c>
      <c r="GR109" s="130" t="str">
        <f t="shared" si="145"/>
        <v/>
      </c>
      <c r="GS109" s="132" t="str">
        <f t="shared" si="146"/>
        <v/>
      </c>
      <c r="GT109" s="133" t="str">
        <f t="shared" si="147"/>
        <v/>
      </c>
      <c r="GU109" s="134" t="str">
        <f t="shared" si="148"/>
        <v/>
      </c>
      <c r="GV109" s="135" t="str">
        <f t="shared" si="149"/>
        <v/>
      </c>
      <c r="GW109" s="136" t="str">
        <f t="shared" si="150"/>
        <v/>
      </c>
      <c r="GX109" s="76"/>
      <c r="GY109" s="4"/>
      <c r="GZ109" s="127"/>
      <c r="HA109" s="128" t="str">
        <f t="shared" si="151"/>
        <v/>
      </c>
      <c r="HB109" s="129" t="str">
        <f t="shared" si="152"/>
        <v/>
      </c>
      <c r="HC109" s="130" t="str">
        <f t="shared" si="153"/>
        <v/>
      </c>
      <c r="HD109" s="130" t="str">
        <f t="shared" si="154"/>
        <v/>
      </c>
      <c r="HE109" s="132" t="str">
        <f t="shared" si="155"/>
        <v/>
      </c>
      <c r="HF109" s="133" t="str">
        <f t="shared" si="156"/>
        <v/>
      </c>
      <c r="HG109" s="134" t="str">
        <f t="shared" si="157"/>
        <v/>
      </c>
      <c r="HH109" s="135" t="str">
        <f t="shared" si="158"/>
        <v/>
      </c>
      <c r="HI109" s="136" t="str">
        <f t="shared" si="159"/>
        <v/>
      </c>
      <c r="HJ109" s="76"/>
      <c r="HK109" s="4"/>
      <c r="HL109" s="127"/>
      <c r="HM109" s="128" t="str">
        <f t="shared" si="160"/>
        <v/>
      </c>
      <c r="HN109" s="129" t="str">
        <f t="shared" si="161"/>
        <v/>
      </c>
      <c r="HO109" s="130" t="str">
        <f t="shared" si="162"/>
        <v/>
      </c>
      <c r="HP109" s="130" t="str">
        <f t="shared" si="163"/>
        <v/>
      </c>
      <c r="HQ109" s="132" t="str">
        <f t="shared" si="164"/>
        <v/>
      </c>
      <c r="HR109" s="133" t="str">
        <f t="shared" si="165"/>
        <v/>
      </c>
      <c r="HS109" s="134" t="str">
        <f t="shared" si="166"/>
        <v/>
      </c>
      <c r="HT109" s="135" t="str">
        <f t="shared" si="167"/>
        <v/>
      </c>
      <c r="HU109" s="136" t="str">
        <f t="shared" si="168"/>
        <v/>
      </c>
      <c r="HV109" s="76"/>
      <c r="HW109" s="4"/>
      <c r="HX109" s="127"/>
      <c r="HY109" s="128" t="str">
        <f t="shared" si="169"/>
        <v/>
      </c>
      <c r="HZ109" s="129" t="str">
        <f t="shared" si="170"/>
        <v/>
      </c>
      <c r="IA109" s="130" t="str">
        <f t="shared" si="171"/>
        <v/>
      </c>
      <c r="IB109" s="130" t="str">
        <f t="shared" si="172"/>
        <v/>
      </c>
      <c r="IC109" s="132" t="str">
        <f t="shared" si="173"/>
        <v/>
      </c>
      <c r="ID109" s="133" t="str">
        <f t="shared" si="174"/>
        <v/>
      </c>
      <c r="IE109" s="134" t="str">
        <f t="shared" si="175"/>
        <v/>
      </c>
      <c r="IF109" s="135" t="str">
        <f t="shared" si="176"/>
        <v/>
      </c>
      <c r="IG109" s="136" t="str">
        <f t="shared" si="177"/>
        <v/>
      </c>
      <c r="IH109" s="76"/>
      <c r="II109" s="4"/>
      <c r="IJ109" s="127"/>
      <c r="IK109" s="128" t="str">
        <f t="shared" si="178"/>
        <v/>
      </c>
      <c r="IL109" s="129" t="str">
        <f t="shared" si="179"/>
        <v/>
      </c>
      <c r="IM109" s="130" t="str">
        <f t="shared" si="180"/>
        <v/>
      </c>
      <c r="IN109" s="130" t="str">
        <f t="shared" si="181"/>
        <v/>
      </c>
      <c r="IO109" s="132" t="str">
        <f t="shared" si="182"/>
        <v/>
      </c>
      <c r="IP109" s="133" t="str">
        <f t="shared" si="183"/>
        <v/>
      </c>
      <c r="IQ109" s="134" t="str">
        <f t="shared" si="184"/>
        <v/>
      </c>
      <c r="IR109" s="135" t="str">
        <f t="shared" si="185"/>
        <v/>
      </c>
      <c r="IS109" s="136" t="str">
        <f t="shared" si="186"/>
        <v/>
      </c>
      <c r="IT109" s="76"/>
      <c r="IU109" s="4"/>
      <c r="IV109" s="127"/>
      <c r="IW109" s="128" t="str">
        <f t="shared" si="187"/>
        <v/>
      </c>
      <c r="IX109" s="129" t="str">
        <f t="shared" si="188"/>
        <v/>
      </c>
      <c r="IY109" s="130" t="str">
        <f t="shared" si="189"/>
        <v/>
      </c>
      <c r="IZ109" s="130" t="str">
        <f t="shared" si="190"/>
        <v/>
      </c>
      <c r="JA109" s="132" t="str">
        <f t="shared" si="191"/>
        <v/>
      </c>
      <c r="JB109" s="133" t="str">
        <f t="shared" si="192"/>
        <v/>
      </c>
      <c r="JC109" s="134" t="str">
        <f t="shared" si="193"/>
        <v/>
      </c>
      <c r="JD109" s="135" t="str">
        <f t="shared" si="194"/>
        <v/>
      </c>
      <c r="JE109" s="136" t="str">
        <f t="shared" si="195"/>
        <v/>
      </c>
      <c r="JF109" s="76"/>
      <c r="JG109" s="4"/>
      <c r="JH109" s="127"/>
      <c r="JI109" s="128" t="str">
        <f t="shared" si="196"/>
        <v/>
      </c>
      <c r="JJ109" s="129" t="str">
        <f t="shared" si="197"/>
        <v/>
      </c>
      <c r="JK109" s="130" t="str">
        <f t="shared" si="198"/>
        <v/>
      </c>
      <c r="JL109" s="130" t="str">
        <f t="shared" si="199"/>
        <v/>
      </c>
      <c r="JM109" s="132" t="str">
        <f t="shared" si="200"/>
        <v/>
      </c>
      <c r="JN109" s="133" t="str">
        <f t="shared" si="201"/>
        <v/>
      </c>
      <c r="JO109" s="134" t="str">
        <f t="shared" si="202"/>
        <v/>
      </c>
      <c r="JP109" s="135" t="str">
        <f t="shared" si="203"/>
        <v/>
      </c>
      <c r="JQ109" s="136" t="str">
        <f t="shared" si="204"/>
        <v/>
      </c>
      <c r="JR109" s="76"/>
      <c r="JS109" s="4"/>
      <c r="JT109" s="127"/>
      <c r="JU109" s="128" t="str">
        <f t="shared" si="205"/>
        <v/>
      </c>
      <c r="JV109" s="129" t="str">
        <f t="shared" si="206"/>
        <v/>
      </c>
      <c r="JW109" s="130" t="str">
        <f t="shared" si="207"/>
        <v/>
      </c>
      <c r="JX109" s="130" t="str">
        <f t="shared" si="208"/>
        <v/>
      </c>
      <c r="JY109" s="132" t="str">
        <f t="shared" si="209"/>
        <v/>
      </c>
      <c r="JZ109" s="133" t="str">
        <f t="shared" si="210"/>
        <v/>
      </c>
      <c r="KA109" s="134" t="str">
        <f t="shared" si="211"/>
        <v/>
      </c>
      <c r="KB109" s="135" t="str">
        <f t="shared" si="212"/>
        <v/>
      </c>
      <c r="KC109" s="136" t="str">
        <f t="shared" si="213"/>
        <v/>
      </c>
      <c r="KD109" s="76"/>
      <c r="KE109" s="4"/>
      <c r="KF109" s="127"/>
    </row>
    <row r="110" spans="1:292" ht="13.5" customHeight="1">
      <c r="A110" s="84"/>
      <c r="B110" s="127"/>
      <c r="C110" s="127"/>
      <c r="D110" s="1"/>
      <c r="E110" s="128" t="str">
        <f t="shared" si="0"/>
        <v/>
      </c>
      <c r="F110" s="129" t="str">
        <f t="shared" si="1"/>
        <v/>
      </c>
      <c r="G110" s="130" t="str">
        <f t="shared" si="2"/>
        <v/>
      </c>
      <c r="H110" s="130" t="str">
        <f t="shared" si="3"/>
        <v/>
      </c>
      <c r="I110" s="132" t="str">
        <f t="shared" si="4"/>
        <v/>
      </c>
      <c r="J110" s="133" t="str">
        <f t="shared" si="5"/>
        <v/>
      </c>
      <c r="K110" s="134" t="str">
        <f t="shared" si="6"/>
        <v/>
      </c>
      <c r="L110" s="135" t="str">
        <f t="shared" si="7"/>
        <v/>
      </c>
      <c r="M110" s="136" t="str">
        <f t="shared" si="8"/>
        <v/>
      </c>
      <c r="O110" s="4"/>
      <c r="P110" s="127"/>
      <c r="Q110" s="128" t="str">
        <f t="shared" si="9"/>
        <v/>
      </c>
      <c r="R110" s="129" t="str">
        <f t="shared" si="10"/>
        <v/>
      </c>
      <c r="S110" s="130" t="str">
        <f t="shared" si="11"/>
        <v/>
      </c>
      <c r="T110" s="130" t="str">
        <f t="shared" si="12"/>
        <v/>
      </c>
      <c r="U110" s="132" t="str">
        <f t="shared" si="13"/>
        <v/>
      </c>
      <c r="V110" s="133" t="str">
        <f t="shared" si="14"/>
        <v/>
      </c>
      <c r="W110" s="134" t="str">
        <f t="shared" si="15"/>
        <v/>
      </c>
      <c r="X110" s="135" t="s">
        <v>287</v>
      </c>
      <c r="Y110" s="136" t="str">
        <f t="shared" si="16"/>
        <v/>
      </c>
      <c r="AA110" s="4"/>
      <c r="AB110" s="127"/>
      <c r="AC110" s="128" t="str">
        <f t="shared" si="17"/>
        <v/>
      </c>
      <c r="AD110" s="129" t="str">
        <f t="shared" si="18"/>
        <v/>
      </c>
      <c r="AE110" s="130" t="str">
        <f t="shared" si="19"/>
        <v/>
      </c>
      <c r="AF110" s="130" t="str">
        <f t="shared" si="20"/>
        <v/>
      </c>
      <c r="AG110" s="132" t="str">
        <f t="shared" si="21"/>
        <v/>
      </c>
      <c r="AH110" s="133" t="str">
        <f t="shared" si="22"/>
        <v/>
      </c>
      <c r="AI110" s="134" t="str">
        <f t="shared" si="23"/>
        <v/>
      </c>
      <c r="AJ110" s="135" t="str">
        <f t="shared" si="24"/>
        <v/>
      </c>
      <c r="AK110" s="136" t="str">
        <f t="shared" si="25"/>
        <v/>
      </c>
      <c r="AM110" s="4"/>
      <c r="AN110" s="127"/>
      <c r="AO110" s="128" t="str">
        <f t="shared" si="26"/>
        <v/>
      </c>
      <c r="AP110" s="129" t="str">
        <f t="shared" si="27"/>
        <v/>
      </c>
      <c r="AQ110" s="130" t="str">
        <f t="shared" si="28"/>
        <v/>
      </c>
      <c r="AR110" s="130" t="str">
        <f t="shared" si="29"/>
        <v/>
      </c>
      <c r="AS110" s="132" t="str">
        <f t="shared" si="30"/>
        <v/>
      </c>
      <c r="AT110" s="133" t="str">
        <f t="shared" si="31"/>
        <v/>
      </c>
      <c r="AU110" s="134" t="str">
        <f t="shared" si="32"/>
        <v/>
      </c>
      <c r="AV110" s="135" t="str">
        <f t="shared" si="33"/>
        <v/>
      </c>
      <c r="AW110" s="136" t="str">
        <f t="shared" si="34"/>
        <v/>
      </c>
      <c r="AX110" s="76"/>
      <c r="AY110" s="4"/>
      <c r="AZ110" s="127"/>
      <c r="BA110" s="128" t="str">
        <f t="shared" si="35"/>
        <v/>
      </c>
      <c r="BB110" s="129" t="str">
        <f t="shared" si="36"/>
        <v/>
      </c>
      <c r="BC110" s="130" t="str">
        <f t="shared" si="37"/>
        <v/>
      </c>
      <c r="BD110" s="130" t="str">
        <f t="shared" si="38"/>
        <v/>
      </c>
      <c r="BE110" s="132" t="str">
        <f t="shared" si="39"/>
        <v/>
      </c>
      <c r="BF110" s="133" t="str">
        <f t="shared" si="40"/>
        <v/>
      </c>
      <c r="BG110" s="134" t="str">
        <f t="shared" si="41"/>
        <v/>
      </c>
      <c r="BH110" s="135" t="str">
        <f t="shared" si="42"/>
        <v/>
      </c>
      <c r="BI110" s="136" t="str">
        <f t="shared" si="43"/>
        <v/>
      </c>
      <c r="BJ110" s="76"/>
      <c r="BK110" s="4"/>
      <c r="BL110" s="127"/>
      <c r="BM110" s="128" t="str">
        <f t="shared" si="44"/>
        <v/>
      </c>
      <c r="BN110" s="129" t="str">
        <f t="shared" si="45"/>
        <v/>
      </c>
      <c r="BO110" s="130" t="str">
        <f t="shared" si="46"/>
        <v/>
      </c>
      <c r="BP110" s="130" t="str">
        <f t="shared" si="47"/>
        <v/>
      </c>
      <c r="BQ110" s="132" t="str">
        <f t="shared" si="48"/>
        <v/>
      </c>
      <c r="BR110" s="133" t="str">
        <f t="shared" si="49"/>
        <v/>
      </c>
      <c r="BS110" s="134" t="str">
        <f t="shared" si="50"/>
        <v/>
      </c>
      <c r="BT110" s="135" t="str">
        <f t="shared" si="51"/>
        <v/>
      </c>
      <c r="BU110" s="136" t="str">
        <f t="shared" si="52"/>
        <v/>
      </c>
      <c r="BV110" s="76"/>
      <c r="BW110" s="4"/>
      <c r="BX110" s="127"/>
      <c r="BY110" s="128" t="str">
        <f t="shared" si="53"/>
        <v/>
      </c>
      <c r="BZ110" s="129" t="str">
        <f t="shared" si="54"/>
        <v/>
      </c>
      <c r="CA110" s="130" t="str">
        <f t="shared" si="55"/>
        <v/>
      </c>
      <c r="CB110" s="130" t="str">
        <f t="shared" si="56"/>
        <v/>
      </c>
      <c r="CC110" s="132" t="str">
        <f t="shared" si="57"/>
        <v/>
      </c>
      <c r="CD110" s="133" t="str">
        <f t="shared" si="58"/>
        <v/>
      </c>
      <c r="CE110" s="134" t="str">
        <f t="shared" si="59"/>
        <v/>
      </c>
      <c r="CF110" s="135" t="str">
        <f t="shared" si="60"/>
        <v/>
      </c>
      <c r="CG110" s="136" t="str">
        <f t="shared" si="61"/>
        <v/>
      </c>
      <c r="CH110" s="76"/>
      <c r="CI110" s="4"/>
      <c r="CJ110" s="127"/>
      <c r="CK110" s="128" t="str">
        <f t="shared" si="62"/>
        <v/>
      </c>
      <c r="CL110" s="129" t="str">
        <f t="shared" si="63"/>
        <v/>
      </c>
      <c r="CM110" s="130" t="str">
        <f t="shared" si="64"/>
        <v/>
      </c>
      <c r="CN110" s="130" t="str">
        <f t="shared" si="65"/>
        <v/>
      </c>
      <c r="CO110" s="132" t="str">
        <f t="shared" si="66"/>
        <v/>
      </c>
      <c r="CP110" s="133" t="str">
        <f t="shared" si="67"/>
        <v/>
      </c>
      <c r="CQ110" s="134" t="str">
        <f t="shared" si="68"/>
        <v/>
      </c>
      <c r="CR110" s="135" t="str">
        <f t="shared" si="69"/>
        <v/>
      </c>
      <c r="CS110" s="136" t="str">
        <f t="shared" si="70"/>
        <v/>
      </c>
      <c r="CT110" s="76"/>
      <c r="CU110" s="4"/>
      <c r="CV110" s="127"/>
      <c r="CW110" s="128" t="str">
        <f t="shared" si="71"/>
        <v/>
      </c>
      <c r="CX110" s="129" t="str">
        <f t="shared" si="72"/>
        <v/>
      </c>
      <c r="CY110" s="130" t="str">
        <f t="shared" si="73"/>
        <v/>
      </c>
      <c r="CZ110" s="130" t="str">
        <f t="shared" si="74"/>
        <v/>
      </c>
      <c r="DA110" s="132" t="str">
        <f t="shared" si="75"/>
        <v/>
      </c>
      <c r="DB110" s="133" t="str">
        <f t="shared" si="76"/>
        <v/>
      </c>
      <c r="DC110" s="134" t="str">
        <f t="shared" si="77"/>
        <v/>
      </c>
      <c r="DD110" s="135" t="str">
        <f t="shared" si="78"/>
        <v/>
      </c>
      <c r="DE110" s="136" t="str">
        <f t="shared" si="79"/>
        <v/>
      </c>
      <c r="DF110" s="76"/>
      <c r="DG110" s="4"/>
      <c r="DH110" s="127"/>
      <c r="DI110" s="128" t="str">
        <f t="shared" si="80"/>
        <v/>
      </c>
      <c r="DJ110" s="129" t="str">
        <f t="shared" si="81"/>
        <v/>
      </c>
      <c r="DK110" s="130" t="str">
        <f t="shared" si="82"/>
        <v/>
      </c>
      <c r="DL110" s="130" t="str">
        <f t="shared" si="83"/>
        <v/>
      </c>
      <c r="DM110" s="132" t="str">
        <f t="shared" si="84"/>
        <v/>
      </c>
      <c r="DN110" s="133" t="str">
        <f t="shared" si="85"/>
        <v/>
      </c>
      <c r="DO110" s="134" t="str">
        <f t="shared" si="86"/>
        <v/>
      </c>
      <c r="DP110" s="135" t="str">
        <f t="shared" si="87"/>
        <v/>
      </c>
      <c r="DQ110" s="136" t="str">
        <f t="shared" si="88"/>
        <v/>
      </c>
      <c r="DR110" s="76"/>
      <c r="DS110" s="4"/>
      <c r="DT110" s="127"/>
      <c r="DU110" s="128" t="str">
        <f t="shared" si="89"/>
        <v/>
      </c>
      <c r="DV110" s="129" t="str">
        <f t="shared" si="90"/>
        <v/>
      </c>
      <c r="DW110" s="130" t="str">
        <f t="shared" si="91"/>
        <v/>
      </c>
      <c r="DX110" s="130" t="str">
        <f t="shared" si="92"/>
        <v/>
      </c>
      <c r="DY110" s="132" t="str">
        <f t="shared" si="93"/>
        <v/>
      </c>
      <c r="DZ110" s="133" t="str">
        <f t="shared" si="94"/>
        <v/>
      </c>
      <c r="EA110" s="134" t="str">
        <f t="shared" si="95"/>
        <v/>
      </c>
      <c r="EB110" s="135" t="str">
        <f t="shared" si="96"/>
        <v/>
      </c>
      <c r="EC110" s="136" t="str">
        <f t="shared" si="97"/>
        <v/>
      </c>
      <c r="ED110" s="76"/>
      <c r="EE110" s="4"/>
      <c r="EF110" s="127"/>
      <c r="EG110" s="128" t="str">
        <f t="shared" si="98"/>
        <v/>
      </c>
      <c r="EH110" s="129" t="str">
        <f t="shared" si="99"/>
        <v/>
      </c>
      <c r="EI110" s="130" t="str">
        <f t="shared" si="100"/>
        <v/>
      </c>
      <c r="EJ110" s="130" t="str">
        <f t="shared" si="101"/>
        <v/>
      </c>
      <c r="EK110" s="132" t="str">
        <f t="shared" si="102"/>
        <v/>
      </c>
      <c r="EL110" s="133" t="str">
        <f t="shared" si="103"/>
        <v/>
      </c>
      <c r="EM110" s="134" t="str">
        <f t="shared" si="104"/>
        <v/>
      </c>
      <c r="EN110" s="135" t="str">
        <f t="shared" si="105"/>
        <v/>
      </c>
      <c r="EO110" s="136" t="str">
        <f t="shared" si="106"/>
        <v/>
      </c>
      <c r="EP110" s="76"/>
      <c r="EQ110" s="4"/>
      <c r="ER110" s="127"/>
      <c r="ES110" s="128" t="str">
        <f t="shared" si="107"/>
        <v/>
      </c>
      <c r="ET110" s="129" t="str">
        <f t="shared" si="108"/>
        <v/>
      </c>
      <c r="EU110" s="130" t="str">
        <f t="shared" si="109"/>
        <v/>
      </c>
      <c r="EV110" s="130" t="str">
        <f t="shared" si="110"/>
        <v/>
      </c>
      <c r="EW110" s="132" t="str">
        <f t="shared" si="111"/>
        <v/>
      </c>
      <c r="EX110" s="133" t="str">
        <f t="shared" si="112"/>
        <v/>
      </c>
      <c r="EY110" s="134" t="str">
        <f t="shared" si="113"/>
        <v/>
      </c>
      <c r="EZ110" s="135" t="str">
        <f t="shared" si="114"/>
        <v/>
      </c>
      <c r="FA110" s="136" t="str">
        <f t="shared" si="115"/>
        <v/>
      </c>
      <c r="FB110" s="76"/>
      <c r="FC110" s="4"/>
      <c r="FD110" s="127"/>
      <c r="FE110" s="128" t="str">
        <f t="shared" si="116"/>
        <v/>
      </c>
      <c r="FF110" s="129" t="str">
        <f t="shared" si="117"/>
        <v/>
      </c>
      <c r="FG110" s="130" t="str">
        <f t="shared" si="118"/>
        <v/>
      </c>
      <c r="FH110" s="130" t="str">
        <f t="shared" si="119"/>
        <v/>
      </c>
      <c r="FI110" s="132" t="str">
        <f t="shared" si="120"/>
        <v/>
      </c>
      <c r="FJ110" s="133" t="str">
        <f t="shared" si="121"/>
        <v/>
      </c>
      <c r="FK110" s="134" t="str">
        <f t="shared" si="122"/>
        <v/>
      </c>
      <c r="FL110" s="135" t="str">
        <f t="shared" si="123"/>
        <v/>
      </c>
      <c r="FM110" s="136" t="str">
        <f t="shared" si="124"/>
        <v/>
      </c>
      <c r="FN110" s="76"/>
      <c r="FO110" s="4"/>
      <c r="FP110" s="127"/>
      <c r="FQ110" s="128" t="str">
        <f>IF(FU110="","",#REF!)</f>
        <v/>
      </c>
      <c r="FR110" s="129" t="str">
        <f t="shared" si="125"/>
        <v/>
      </c>
      <c r="FS110" s="130" t="str">
        <f t="shared" si="126"/>
        <v/>
      </c>
      <c r="FT110" s="130" t="str">
        <f t="shared" si="127"/>
        <v/>
      </c>
      <c r="FU110" s="132" t="str">
        <f t="shared" si="128"/>
        <v/>
      </c>
      <c r="FV110" s="133" t="str">
        <f t="shared" si="129"/>
        <v/>
      </c>
      <c r="FW110" s="134" t="str">
        <f t="shared" si="130"/>
        <v/>
      </c>
      <c r="FX110" s="135" t="str">
        <f t="shared" si="131"/>
        <v/>
      </c>
      <c r="FY110" s="136" t="str">
        <f t="shared" si="132"/>
        <v/>
      </c>
      <c r="FZ110" s="76"/>
      <c r="GA110" s="4"/>
      <c r="GB110" s="127"/>
      <c r="GC110" s="128" t="str">
        <f t="shared" si="133"/>
        <v/>
      </c>
      <c r="GD110" s="129" t="str">
        <f t="shared" si="134"/>
        <v/>
      </c>
      <c r="GE110" s="130" t="str">
        <f t="shared" si="135"/>
        <v/>
      </c>
      <c r="GF110" s="130" t="str">
        <f t="shared" si="136"/>
        <v/>
      </c>
      <c r="GG110" s="132" t="str">
        <f t="shared" si="137"/>
        <v/>
      </c>
      <c r="GH110" s="133" t="str">
        <f t="shared" si="138"/>
        <v/>
      </c>
      <c r="GI110" s="134" t="str">
        <f t="shared" si="139"/>
        <v/>
      </c>
      <c r="GJ110" s="135" t="str">
        <f t="shared" si="140"/>
        <v/>
      </c>
      <c r="GK110" s="136" t="str">
        <f t="shared" si="141"/>
        <v/>
      </c>
      <c r="GL110" s="76"/>
      <c r="GM110" s="4"/>
      <c r="GN110" s="127"/>
      <c r="GO110" s="128" t="str">
        <f t="shared" si="142"/>
        <v/>
      </c>
      <c r="GP110" s="129" t="str">
        <f t="shared" si="143"/>
        <v/>
      </c>
      <c r="GQ110" s="130" t="str">
        <f t="shared" si="144"/>
        <v/>
      </c>
      <c r="GR110" s="130" t="str">
        <f t="shared" si="145"/>
        <v/>
      </c>
      <c r="GS110" s="132" t="str">
        <f t="shared" si="146"/>
        <v/>
      </c>
      <c r="GT110" s="133" t="str">
        <f t="shared" si="147"/>
        <v/>
      </c>
      <c r="GU110" s="134" t="str">
        <f t="shared" si="148"/>
        <v/>
      </c>
      <c r="GV110" s="135" t="str">
        <f t="shared" si="149"/>
        <v/>
      </c>
      <c r="GW110" s="136" t="str">
        <f t="shared" si="150"/>
        <v/>
      </c>
      <c r="GX110" s="76"/>
      <c r="GY110" s="4"/>
      <c r="GZ110" s="127"/>
      <c r="HA110" s="128" t="str">
        <f t="shared" si="151"/>
        <v/>
      </c>
      <c r="HB110" s="129" t="str">
        <f t="shared" si="152"/>
        <v/>
      </c>
      <c r="HC110" s="130" t="str">
        <f t="shared" si="153"/>
        <v/>
      </c>
      <c r="HD110" s="130" t="str">
        <f t="shared" si="154"/>
        <v/>
      </c>
      <c r="HE110" s="132" t="str">
        <f t="shared" si="155"/>
        <v/>
      </c>
      <c r="HF110" s="133" t="str">
        <f t="shared" si="156"/>
        <v/>
      </c>
      <c r="HG110" s="134" t="str">
        <f t="shared" si="157"/>
        <v/>
      </c>
      <c r="HH110" s="135" t="str">
        <f t="shared" si="158"/>
        <v/>
      </c>
      <c r="HI110" s="136" t="str">
        <f t="shared" si="159"/>
        <v/>
      </c>
      <c r="HJ110" s="76"/>
      <c r="HK110" s="4"/>
      <c r="HL110" s="127"/>
      <c r="HM110" s="128" t="str">
        <f t="shared" si="160"/>
        <v/>
      </c>
      <c r="HN110" s="129" t="str">
        <f t="shared" si="161"/>
        <v/>
      </c>
      <c r="HO110" s="130" t="str">
        <f t="shared" si="162"/>
        <v/>
      </c>
      <c r="HP110" s="130" t="str">
        <f t="shared" si="163"/>
        <v/>
      </c>
      <c r="HQ110" s="132" t="str">
        <f t="shared" si="164"/>
        <v/>
      </c>
      <c r="HR110" s="133" t="str">
        <f t="shared" si="165"/>
        <v/>
      </c>
      <c r="HS110" s="134" t="str">
        <f t="shared" si="166"/>
        <v/>
      </c>
      <c r="HT110" s="135" t="str">
        <f t="shared" si="167"/>
        <v/>
      </c>
      <c r="HU110" s="136" t="str">
        <f t="shared" si="168"/>
        <v/>
      </c>
      <c r="HV110" s="76"/>
      <c r="HW110" s="4"/>
      <c r="HX110" s="127"/>
      <c r="HY110" s="128" t="str">
        <f t="shared" si="169"/>
        <v/>
      </c>
      <c r="HZ110" s="129" t="str">
        <f t="shared" si="170"/>
        <v/>
      </c>
      <c r="IA110" s="130" t="str">
        <f t="shared" si="171"/>
        <v/>
      </c>
      <c r="IB110" s="130" t="str">
        <f t="shared" si="172"/>
        <v/>
      </c>
      <c r="IC110" s="132" t="str">
        <f t="shared" si="173"/>
        <v/>
      </c>
      <c r="ID110" s="133" t="str">
        <f t="shared" si="174"/>
        <v/>
      </c>
      <c r="IE110" s="134" t="str">
        <f t="shared" si="175"/>
        <v/>
      </c>
      <c r="IF110" s="135" t="str">
        <f t="shared" si="176"/>
        <v/>
      </c>
      <c r="IG110" s="136" t="str">
        <f t="shared" si="177"/>
        <v/>
      </c>
      <c r="IH110" s="76"/>
      <c r="II110" s="4"/>
      <c r="IJ110" s="127"/>
      <c r="IK110" s="128" t="str">
        <f t="shared" si="178"/>
        <v/>
      </c>
      <c r="IL110" s="129" t="str">
        <f t="shared" si="179"/>
        <v/>
      </c>
      <c r="IM110" s="130" t="str">
        <f t="shared" si="180"/>
        <v/>
      </c>
      <c r="IN110" s="130" t="str">
        <f t="shared" si="181"/>
        <v/>
      </c>
      <c r="IO110" s="132" t="str">
        <f t="shared" si="182"/>
        <v/>
      </c>
      <c r="IP110" s="133" t="str">
        <f t="shared" si="183"/>
        <v/>
      </c>
      <c r="IQ110" s="134" t="str">
        <f t="shared" si="184"/>
        <v/>
      </c>
      <c r="IR110" s="135" t="str">
        <f t="shared" si="185"/>
        <v/>
      </c>
      <c r="IS110" s="136" t="str">
        <f t="shared" si="186"/>
        <v/>
      </c>
      <c r="IT110" s="76"/>
      <c r="IU110" s="4"/>
      <c r="IV110" s="127"/>
      <c r="IW110" s="128" t="str">
        <f t="shared" si="187"/>
        <v/>
      </c>
      <c r="IX110" s="129" t="str">
        <f t="shared" si="188"/>
        <v/>
      </c>
      <c r="IY110" s="130" t="str">
        <f t="shared" si="189"/>
        <v/>
      </c>
      <c r="IZ110" s="130" t="str">
        <f t="shared" si="190"/>
        <v/>
      </c>
      <c r="JA110" s="132" t="str">
        <f t="shared" si="191"/>
        <v/>
      </c>
      <c r="JB110" s="133" t="str">
        <f t="shared" si="192"/>
        <v/>
      </c>
      <c r="JC110" s="134" t="str">
        <f t="shared" si="193"/>
        <v/>
      </c>
      <c r="JD110" s="135" t="str">
        <f t="shared" si="194"/>
        <v/>
      </c>
      <c r="JE110" s="136" t="str">
        <f t="shared" si="195"/>
        <v/>
      </c>
      <c r="JF110" s="76"/>
      <c r="JG110" s="4"/>
      <c r="JH110" s="127"/>
      <c r="JI110" s="128" t="str">
        <f t="shared" si="196"/>
        <v/>
      </c>
      <c r="JJ110" s="129" t="str">
        <f t="shared" si="197"/>
        <v/>
      </c>
      <c r="JK110" s="130" t="str">
        <f t="shared" si="198"/>
        <v/>
      </c>
      <c r="JL110" s="130" t="str">
        <f t="shared" si="199"/>
        <v/>
      </c>
      <c r="JM110" s="132" t="str">
        <f t="shared" si="200"/>
        <v/>
      </c>
      <c r="JN110" s="133" t="str">
        <f t="shared" si="201"/>
        <v/>
      </c>
      <c r="JO110" s="134" t="str">
        <f t="shared" si="202"/>
        <v/>
      </c>
      <c r="JP110" s="135" t="str">
        <f t="shared" si="203"/>
        <v/>
      </c>
      <c r="JQ110" s="136" t="str">
        <f t="shared" si="204"/>
        <v/>
      </c>
      <c r="JR110" s="76"/>
      <c r="JS110" s="4"/>
      <c r="JT110" s="127"/>
      <c r="JU110" s="128" t="str">
        <f t="shared" si="205"/>
        <v/>
      </c>
      <c r="JV110" s="129" t="str">
        <f t="shared" si="206"/>
        <v/>
      </c>
      <c r="JW110" s="130" t="str">
        <f t="shared" si="207"/>
        <v/>
      </c>
      <c r="JX110" s="130" t="str">
        <f t="shared" si="208"/>
        <v/>
      </c>
      <c r="JY110" s="132" t="str">
        <f t="shared" si="209"/>
        <v/>
      </c>
      <c r="JZ110" s="133" t="str">
        <f t="shared" si="210"/>
        <v/>
      </c>
      <c r="KA110" s="134" t="str">
        <f t="shared" si="211"/>
        <v/>
      </c>
      <c r="KB110" s="135" t="str">
        <f t="shared" si="212"/>
        <v/>
      </c>
      <c r="KC110" s="136" t="str">
        <f t="shared" si="213"/>
        <v/>
      </c>
      <c r="KD110" s="76"/>
      <c r="KE110" s="4"/>
      <c r="KF110" s="127"/>
    </row>
    <row r="111" spans="1:292" ht="13.5" customHeight="1">
      <c r="A111" s="84"/>
      <c r="D111" s="1"/>
      <c r="E111" s="128" t="str">
        <f t="shared" si="0"/>
        <v/>
      </c>
      <c r="F111" s="129" t="str">
        <f t="shared" si="1"/>
        <v/>
      </c>
      <c r="G111" s="130" t="str">
        <f t="shared" si="2"/>
        <v/>
      </c>
      <c r="H111" s="130" t="str">
        <f t="shared" si="3"/>
        <v/>
      </c>
      <c r="I111" s="132" t="str">
        <f t="shared" si="4"/>
        <v/>
      </c>
      <c r="J111" s="133" t="str">
        <f t="shared" si="5"/>
        <v/>
      </c>
      <c r="K111" s="134" t="str">
        <f t="shared" si="6"/>
        <v/>
      </c>
      <c r="L111" s="135" t="str">
        <f t="shared" si="7"/>
        <v/>
      </c>
      <c r="M111" s="136" t="str">
        <f t="shared" si="8"/>
        <v/>
      </c>
      <c r="O111" s="4"/>
      <c r="Q111" s="128" t="str">
        <f t="shared" si="9"/>
        <v/>
      </c>
      <c r="R111" s="129" t="str">
        <f t="shared" si="10"/>
        <v/>
      </c>
      <c r="S111" s="130" t="str">
        <f t="shared" si="11"/>
        <v/>
      </c>
      <c r="T111" s="130" t="str">
        <f t="shared" si="12"/>
        <v/>
      </c>
      <c r="U111" s="132" t="str">
        <f t="shared" si="13"/>
        <v/>
      </c>
      <c r="V111" s="133" t="str">
        <f t="shared" si="14"/>
        <v/>
      </c>
      <c r="W111" s="134" t="str">
        <f t="shared" si="15"/>
        <v/>
      </c>
      <c r="X111" s="135" t="s">
        <v>287</v>
      </c>
      <c r="Y111" s="136" t="str">
        <f t="shared" si="16"/>
        <v/>
      </c>
      <c r="AA111" s="4"/>
      <c r="AC111" s="128" t="str">
        <f t="shared" si="17"/>
        <v/>
      </c>
      <c r="AD111" s="129" t="str">
        <f t="shared" si="18"/>
        <v/>
      </c>
      <c r="AE111" s="130" t="str">
        <f t="shared" si="19"/>
        <v/>
      </c>
      <c r="AF111" s="130" t="str">
        <f t="shared" si="20"/>
        <v/>
      </c>
      <c r="AG111" s="132" t="str">
        <f t="shared" si="21"/>
        <v/>
      </c>
      <c r="AH111" s="133" t="str">
        <f t="shared" si="22"/>
        <v/>
      </c>
      <c r="AI111" s="134" t="str">
        <f t="shared" si="23"/>
        <v/>
      </c>
      <c r="AJ111" s="135" t="str">
        <f t="shared" si="24"/>
        <v/>
      </c>
      <c r="AK111" s="136" t="str">
        <f t="shared" si="25"/>
        <v/>
      </c>
      <c r="AM111" s="4"/>
      <c r="AO111" s="128" t="str">
        <f t="shared" si="26"/>
        <v/>
      </c>
      <c r="AP111" s="129" t="str">
        <f t="shared" si="27"/>
        <v/>
      </c>
      <c r="AQ111" s="130" t="str">
        <f t="shared" si="28"/>
        <v/>
      </c>
      <c r="AR111" s="130" t="str">
        <f t="shared" si="29"/>
        <v/>
      </c>
      <c r="AS111" s="132" t="str">
        <f t="shared" si="30"/>
        <v/>
      </c>
      <c r="AT111" s="133" t="str">
        <f t="shared" si="31"/>
        <v/>
      </c>
      <c r="AU111" s="134" t="str">
        <f t="shared" si="32"/>
        <v/>
      </c>
      <c r="AV111" s="135" t="str">
        <f t="shared" si="33"/>
        <v/>
      </c>
      <c r="AW111" s="136" t="str">
        <f t="shared" si="34"/>
        <v/>
      </c>
      <c r="AX111" s="76"/>
      <c r="AY111" s="4"/>
      <c r="AZ111" s="76"/>
      <c r="BA111" s="128" t="str">
        <f t="shared" si="35"/>
        <v/>
      </c>
      <c r="BB111" s="129" t="str">
        <f t="shared" si="36"/>
        <v/>
      </c>
      <c r="BC111" s="130" t="str">
        <f t="shared" si="37"/>
        <v/>
      </c>
      <c r="BD111" s="130" t="str">
        <f t="shared" si="38"/>
        <v/>
      </c>
      <c r="BE111" s="132" t="str">
        <f t="shared" si="39"/>
        <v/>
      </c>
      <c r="BF111" s="133" t="str">
        <f t="shared" si="40"/>
        <v/>
      </c>
      <c r="BG111" s="134" t="str">
        <f t="shared" si="41"/>
        <v/>
      </c>
      <c r="BH111" s="135" t="str">
        <f t="shared" si="42"/>
        <v/>
      </c>
      <c r="BI111" s="136" t="str">
        <f t="shared" si="43"/>
        <v/>
      </c>
      <c r="BJ111" s="76"/>
      <c r="BK111" s="4"/>
      <c r="BL111" s="76"/>
      <c r="BM111" s="128" t="str">
        <f t="shared" si="44"/>
        <v/>
      </c>
      <c r="BN111" s="129" t="str">
        <f t="shared" si="45"/>
        <v/>
      </c>
      <c r="BO111" s="130" t="str">
        <f t="shared" si="46"/>
        <v/>
      </c>
      <c r="BP111" s="130" t="str">
        <f t="shared" si="47"/>
        <v/>
      </c>
      <c r="BQ111" s="132" t="str">
        <f t="shared" si="48"/>
        <v/>
      </c>
      <c r="BR111" s="133" t="str">
        <f t="shared" si="49"/>
        <v/>
      </c>
      <c r="BS111" s="134" t="str">
        <f t="shared" si="50"/>
        <v/>
      </c>
      <c r="BT111" s="135" t="str">
        <f t="shared" si="51"/>
        <v/>
      </c>
      <c r="BU111" s="136" t="str">
        <f t="shared" si="52"/>
        <v/>
      </c>
      <c r="BV111" s="76"/>
      <c r="BW111" s="4"/>
      <c r="BX111" s="76"/>
      <c r="BY111" s="128" t="str">
        <f t="shared" si="53"/>
        <v/>
      </c>
      <c r="BZ111" s="129" t="str">
        <f t="shared" si="54"/>
        <v/>
      </c>
      <c r="CA111" s="130" t="str">
        <f t="shared" si="55"/>
        <v/>
      </c>
      <c r="CB111" s="130" t="str">
        <f t="shared" si="56"/>
        <v/>
      </c>
      <c r="CC111" s="132" t="str">
        <f t="shared" si="57"/>
        <v/>
      </c>
      <c r="CD111" s="133" t="str">
        <f t="shared" si="58"/>
        <v/>
      </c>
      <c r="CE111" s="134" t="str">
        <f t="shared" si="59"/>
        <v/>
      </c>
      <c r="CF111" s="135" t="str">
        <f t="shared" si="60"/>
        <v/>
      </c>
      <c r="CG111" s="136" t="str">
        <f t="shared" si="61"/>
        <v/>
      </c>
      <c r="CH111" s="76"/>
      <c r="CI111" s="4"/>
      <c r="CJ111" s="76"/>
      <c r="CK111" s="128" t="str">
        <f t="shared" si="62"/>
        <v/>
      </c>
      <c r="CL111" s="129" t="str">
        <f t="shared" si="63"/>
        <v/>
      </c>
      <c r="CM111" s="130" t="str">
        <f t="shared" si="64"/>
        <v/>
      </c>
      <c r="CN111" s="130" t="str">
        <f t="shared" si="65"/>
        <v/>
      </c>
      <c r="CO111" s="132" t="str">
        <f t="shared" si="66"/>
        <v/>
      </c>
      <c r="CP111" s="133" t="str">
        <f t="shared" si="67"/>
        <v/>
      </c>
      <c r="CQ111" s="134" t="str">
        <f t="shared" si="68"/>
        <v/>
      </c>
      <c r="CR111" s="135" t="str">
        <f t="shared" si="69"/>
        <v/>
      </c>
      <c r="CS111" s="136" t="str">
        <f t="shared" si="70"/>
        <v/>
      </c>
      <c r="CT111" s="76"/>
      <c r="CU111" s="4"/>
      <c r="CV111" s="76"/>
      <c r="CW111" s="128" t="str">
        <f t="shared" si="71"/>
        <v/>
      </c>
      <c r="CX111" s="129" t="str">
        <f t="shared" si="72"/>
        <v/>
      </c>
      <c r="CY111" s="130" t="str">
        <f t="shared" si="73"/>
        <v/>
      </c>
      <c r="CZ111" s="130" t="str">
        <f t="shared" si="74"/>
        <v/>
      </c>
      <c r="DA111" s="132" t="str">
        <f t="shared" si="75"/>
        <v/>
      </c>
      <c r="DB111" s="133" t="str">
        <f t="shared" si="76"/>
        <v/>
      </c>
      <c r="DC111" s="134" t="str">
        <f t="shared" si="77"/>
        <v/>
      </c>
      <c r="DD111" s="135" t="str">
        <f t="shared" si="78"/>
        <v/>
      </c>
      <c r="DE111" s="136" t="str">
        <f t="shared" si="79"/>
        <v/>
      </c>
      <c r="DF111" s="76"/>
      <c r="DG111" s="4"/>
      <c r="DH111" s="76"/>
      <c r="DI111" s="128" t="str">
        <f t="shared" si="80"/>
        <v/>
      </c>
      <c r="DJ111" s="129" t="str">
        <f t="shared" si="81"/>
        <v/>
      </c>
      <c r="DK111" s="130" t="str">
        <f t="shared" si="82"/>
        <v/>
      </c>
      <c r="DL111" s="130" t="str">
        <f t="shared" si="83"/>
        <v/>
      </c>
      <c r="DM111" s="132" t="str">
        <f t="shared" si="84"/>
        <v/>
      </c>
      <c r="DN111" s="133" t="str">
        <f t="shared" si="85"/>
        <v/>
      </c>
      <c r="DO111" s="134" t="str">
        <f t="shared" si="86"/>
        <v/>
      </c>
      <c r="DP111" s="135" t="str">
        <f t="shared" si="87"/>
        <v/>
      </c>
      <c r="DQ111" s="136" t="str">
        <f t="shared" si="88"/>
        <v/>
      </c>
      <c r="DR111" s="76"/>
      <c r="DS111" s="4"/>
      <c r="DT111" s="76"/>
      <c r="DU111" s="128" t="str">
        <f t="shared" si="89"/>
        <v/>
      </c>
      <c r="DV111" s="129" t="str">
        <f t="shared" si="90"/>
        <v/>
      </c>
      <c r="DW111" s="130" t="str">
        <f t="shared" si="91"/>
        <v/>
      </c>
      <c r="DX111" s="130" t="str">
        <f t="shared" si="92"/>
        <v/>
      </c>
      <c r="DY111" s="132" t="str">
        <f t="shared" si="93"/>
        <v/>
      </c>
      <c r="DZ111" s="133" t="str">
        <f t="shared" si="94"/>
        <v/>
      </c>
      <c r="EA111" s="134" t="str">
        <f t="shared" si="95"/>
        <v/>
      </c>
      <c r="EB111" s="135" t="str">
        <f t="shared" si="96"/>
        <v/>
      </c>
      <c r="EC111" s="136" t="str">
        <f t="shared" si="97"/>
        <v/>
      </c>
      <c r="ED111" s="76"/>
      <c r="EE111" s="4"/>
      <c r="EF111" s="76"/>
      <c r="EG111" s="128" t="str">
        <f t="shared" si="98"/>
        <v/>
      </c>
      <c r="EH111" s="129" t="str">
        <f t="shared" si="99"/>
        <v/>
      </c>
      <c r="EI111" s="130" t="str">
        <f t="shared" si="100"/>
        <v/>
      </c>
      <c r="EJ111" s="130" t="str">
        <f t="shared" si="101"/>
        <v/>
      </c>
      <c r="EK111" s="132" t="str">
        <f t="shared" si="102"/>
        <v/>
      </c>
      <c r="EL111" s="133" t="str">
        <f t="shared" si="103"/>
        <v/>
      </c>
      <c r="EM111" s="134" t="str">
        <f t="shared" si="104"/>
        <v/>
      </c>
      <c r="EN111" s="135" t="str">
        <f t="shared" si="105"/>
        <v/>
      </c>
      <c r="EO111" s="136" t="str">
        <f t="shared" si="106"/>
        <v/>
      </c>
      <c r="EP111" s="76"/>
      <c r="EQ111" s="4"/>
      <c r="ER111" s="76"/>
      <c r="ES111" s="128" t="str">
        <f t="shared" si="107"/>
        <v/>
      </c>
      <c r="ET111" s="129" t="str">
        <f t="shared" si="108"/>
        <v/>
      </c>
      <c r="EU111" s="130" t="str">
        <f t="shared" si="109"/>
        <v/>
      </c>
      <c r="EV111" s="130" t="str">
        <f t="shared" si="110"/>
        <v/>
      </c>
      <c r="EW111" s="132" t="str">
        <f t="shared" si="111"/>
        <v/>
      </c>
      <c r="EX111" s="133" t="str">
        <f t="shared" si="112"/>
        <v/>
      </c>
      <c r="EY111" s="134" t="str">
        <f t="shared" si="113"/>
        <v/>
      </c>
      <c r="EZ111" s="135" t="str">
        <f t="shared" si="114"/>
        <v/>
      </c>
      <c r="FA111" s="136" t="str">
        <f t="shared" si="115"/>
        <v/>
      </c>
      <c r="FB111" s="76"/>
      <c r="FC111" s="4"/>
      <c r="FD111" s="76"/>
      <c r="FE111" s="128" t="str">
        <f t="shared" si="116"/>
        <v/>
      </c>
      <c r="FF111" s="129" t="str">
        <f t="shared" si="117"/>
        <v/>
      </c>
      <c r="FG111" s="130" t="str">
        <f t="shared" si="118"/>
        <v/>
      </c>
      <c r="FH111" s="130" t="str">
        <f t="shared" si="119"/>
        <v/>
      </c>
      <c r="FI111" s="132" t="str">
        <f t="shared" si="120"/>
        <v/>
      </c>
      <c r="FJ111" s="133" t="str">
        <f t="shared" si="121"/>
        <v/>
      </c>
      <c r="FK111" s="134" t="str">
        <f t="shared" si="122"/>
        <v/>
      </c>
      <c r="FL111" s="135" t="str">
        <f t="shared" si="123"/>
        <v/>
      </c>
      <c r="FM111" s="136" t="str">
        <f t="shared" si="124"/>
        <v/>
      </c>
      <c r="FN111" s="76"/>
      <c r="FO111" s="4"/>
      <c r="FP111" s="76"/>
      <c r="FQ111" s="128" t="str">
        <f>IF(FU111="","",#REF!)</f>
        <v/>
      </c>
      <c r="FR111" s="129" t="str">
        <f t="shared" si="125"/>
        <v/>
      </c>
      <c r="FS111" s="130" t="str">
        <f t="shared" si="126"/>
        <v/>
      </c>
      <c r="FT111" s="130" t="str">
        <f t="shared" si="127"/>
        <v/>
      </c>
      <c r="FU111" s="132" t="str">
        <f t="shared" si="128"/>
        <v/>
      </c>
      <c r="FV111" s="133" t="str">
        <f t="shared" si="129"/>
        <v/>
      </c>
      <c r="FW111" s="134" t="str">
        <f t="shared" si="130"/>
        <v/>
      </c>
      <c r="FX111" s="135" t="str">
        <f t="shared" si="131"/>
        <v/>
      </c>
      <c r="FY111" s="136" t="str">
        <f t="shared" si="132"/>
        <v/>
      </c>
      <c r="FZ111" s="76"/>
      <c r="GA111" s="4"/>
      <c r="GB111" s="76"/>
      <c r="GC111" s="128" t="str">
        <f t="shared" si="133"/>
        <v/>
      </c>
      <c r="GD111" s="129" t="str">
        <f t="shared" si="134"/>
        <v/>
      </c>
      <c r="GE111" s="130" t="str">
        <f t="shared" si="135"/>
        <v/>
      </c>
      <c r="GF111" s="130" t="str">
        <f t="shared" si="136"/>
        <v/>
      </c>
      <c r="GG111" s="132" t="str">
        <f t="shared" si="137"/>
        <v/>
      </c>
      <c r="GH111" s="133" t="str">
        <f t="shared" si="138"/>
        <v/>
      </c>
      <c r="GI111" s="134" t="str">
        <f t="shared" si="139"/>
        <v/>
      </c>
      <c r="GJ111" s="135" t="str">
        <f t="shared" si="140"/>
        <v/>
      </c>
      <c r="GK111" s="136" t="str">
        <f t="shared" si="141"/>
        <v/>
      </c>
      <c r="GL111" s="76"/>
      <c r="GM111" s="4"/>
      <c r="GN111" s="76"/>
      <c r="GO111" s="128" t="str">
        <f t="shared" si="142"/>
        <v/>
      </c>
      <c r="GP111" s="129" t="str">
        <f t="shared" si="143"/>
        <v/>
      </c>
      <c r="GQ111" s="130" t="str">
        <f t="shared" si="144"/>
        <v/>
      </c>
      <c r="GR111" s="130" t="str">
        <f t="shared" si="145"/>
        <v/>
      </c>
      <c r="GS111" s="132" t="str">
        <f t="shared" si="146"/>
        <v/>
      </c>
      <c r="GT111" s="133" t="str">
        <f t="shared" si="147"/>
        <v/>
      </c>
      <c r="GU111" s="134" t="str">
        <f t="shared" si="148"/>
        <v/>
      </c>
      <c r="GV111" s="135" t="str">
        <f t="shared" si="149"/>
        <v/>
      </c>
      <c r="GW111" s="136" t="str">
        <f t="shared" si="150"/>
        <v/>
      </c>
      <c r="GX111" s="76"/>
      <c r="GY111" s="4"/>
      <c r="GZ111" s="76"/>
      <c r="HA111" s="128" t="str">
        <f t="shared" si="151"/>
        <v/>
      </c>
      <c r="HB111" s="129" t="str">
        <f t="shared" si="152"/>
        <v/>
      </c>
      <c r="HC111" s="130" t="str">
        <f t="shared" si="153"/>
        <v/>
      </c>
      <c r="HD111" s="130" t="str">
        <f t="shared" si="154"/>
        <v/>
      </c>
      <c r="HE111" s="132" t="str">
        <f t="shared" si="155"/>
        <v/>
      </c>
      <c r="HF111" s="133" t="str">
        <f t="shared" si="156"/>
        <v/>
      </c>
      <c r="HG111" s="134" t="str">
        <f t="shared" si="157"/>
        <v/>
      </c>
      <c r="HH111" s="135" t="str">
        <f t="shared" si="158"/>
        <v/>
      </c>
      <c r="HI111" s="136" t="str">
        <f t="shared" si="159"/>
        <v/>
      </c>
      <c r="HJ111" s="76"/>
      <c r="HK111" s="4"/>
      <c r="HL111" s="76"/>
      <c r="HM111" s="128" t="str">
        <f t="shared" si="160"/>
        <v/>
      </c>
      <c r="HN111" s="129" t="str">
        <f t="shared" si="161"/>
        <v/>
      </c>
      <c r="HO111" s="130" t="str">
        <f t="shared" si="162"/>
        <v/>
      </c>
      <c r="HP111" s="130" t="str">
        <f t="shared" si="163"/>
        <v/>
      </c>
      <c r="HQ111" s="132" t="str">
        <f t="shared" si="164"/>
        <v/>
      </c>
      <c r="HR111" s="133" t="str">
        <f t="shared" si="165"/>
        <v/>
      </c>
      <c r="HS111" s="134" t="str">
        <f t="shared" si="166"/>
        <v/>
      </c>
      <c r="HT111" s="135" t="str">
        <f t="shared" si="167"/>
        <v/>
      </c>
      <c r="HU111" s="136" t="str">
        <f t="shared" si="168"/>
        <v/>
      </c>
      <c r="HV111" s="76"/>
      <c r="HW111" s="4"/>
      <c r="HX111" s="76"/>
      <c r="HY111" s="128" t="str">
        <f t="shared" si="169"/>
        <v/>
      </c>
      <c r="HZ111" s="129" t="str">
        <f t="shared" si="170"/>
        <v/>
      </c>
      <c r="IA111" s="130" t="str">
        <f t="shared" si="171"/>
        <v/>
      </c>
      <c r="IB111" s="130" t="str">
        <f t="shared" si="172"/>
        <v/>
      </c>
      <c r="IC111" s="132" t="str">
        <f t="shared" si="173"/>
        <v/>
      </c>
      <c r="ID111" s="133" t="str">
        <f t="shared" si="174"/>
        <v/>
      </c>
      <c r="IE111" s="134" t="str">
        <f t="shared" si="175"/>
        <v/>
      </c>
      <c r="IF111" s="135" t="str">
        <f t="shared" si="176"/>
        <v/>
      </c>
      <c r="IG111" s="136" t="str">
        <f t="shared" si="177"/>
        <v/>
      </c>
      <c r="IH111" s="76"/>
      <c r="II111" s="4"/>
      <c r="IJ111" s="76"/>
      <c r="IK111" s="128" t="str">
        <f t="shared" si="178"/>
        <v/>
      </c>
      <c r="IL111" s="129" t="str">
        <f t="shared" si="179"/>
        <v/>
      </c>
      <c r="IM111" s="130" t="str">
        <f t="shared" si="180"/>
        <v/>
      </c>
      <c r="IN111" s="130" t="str">
        <f t="shared" si="181"/>
        <v/>
      </c>
      <c r="IO111" s="132" t="str">
        <f t="shared" si="182"/>
        <v/>
      </c>
      <c r="IP111" s="133" t="str">
        <f t="shared" si="183"/>
        <v/>
      </c>
      <c r="IQ111" s="134" t="str">
        <f t="shared" si="184"/>
        <v/>
      </c>
      <c r="IR111" s="135" t="str">
        <f t="shared" si="185"/>
        <v/>
      </c>
      <c r="IS111" s="136" t="str">
        <f t="shared" si="186"/>
        <v/>
      </c>
      <c r="IT111" s="76"/>
      <c r="IU111" s="4"/>
      <c r="IV111" s="76"/>
      <c r="IW111" s="128" t="str">
        <f t="shared" si="187"/>
        <v/>
      </c>
      <c r="IX111" s="129" t="str">
        <f t="shared" si="188"/>
        <v/>
      </c>
      <c r="IY111" s="130" t="str">
        <f t="shared" si="189"/>
        <v/>
      </c>
      <c r="IZ111" s="130" t="str">
        <f t="shared" si="190"/>
        <v/>
      </c>
      <c r="JA111" s="132" t="str">
        <f t="shared" si="191"/>
        <v/>
      </c>
      <c r="JB111" s="133" t="str">
        <f t="shared" si="192"/>
        <v/>
      </c>
      <c r="JC111" s="134" t="str">
        <f t="shared" si="193"/>
        <v/>
      </c>
      <c r="JD111" s="135" t="str">
        <f t="shared" si="194"/>
        <v/>
      </c>
      <c r="JE111" s="136" t="str">
        <f t="shared" si="195"/>
        <v/>
      </c>
      <c r="JF111" s="76"/>
      <c r="JG111" s="4"/>
      <c r="JH111" s="76"/>
      <c r="JI111" s="128" t="str">
        <f t="shared" si="196"/>
        <v/>
      </c>
      <c r="JJ111" s="129" t="str">
        <f t="shared" si="197"/>
        <v/>
      </c>
      <c r="JK111" s="130" t="str">
        <f t="shared" si="198"/>
        <v/>
      </c>
      <c r="JL111" s="130" t="str">
        <f t="shared" si="199"/>
        <v/>
      </c>
      <c r="JM111" s="132" t="str">
        <f t="shared" si="200"/>
        <v/>
      </c>
      <c r="JN111" s="133" t="str">
        <f t="shared" si="201"/>
        <v/>
      </c>
      <c r="JO111" s="134" t="str">
        <f t="shared" si="202"/>
        <v/>
      </c>
      <c r="JP111" s="135" t="str">
        <f t="shared" si="203"/>
        <v/>
      </c>
      <c r="JQ111" s="136" t="str">
        <f t="shared" si="204"/>
        <v/>
      </c>
      <c r="JR111" s="76"/>
      <c r="JS111" s="4"/>
      <c r="JT111" s="76"/>
      <c r="JU111" s="128" t="str">
        <f t="shared" si="205"/>
        <v/>
      </c>
      <c r="JV111" s="129" t="str">
        <f t="shared" si="206"/>
        <v/>
      </c>
      <c r="JW111" s="130" t="str">
        <f t="shared" si="207"/>
        <v/>
      </c>
      <c r="JX111" s="130" t="str">
        <f t="shared" si="208"/>
        <v/>
      </c>
      <c r="JY111" s="132" t="str">
        <f t="shared" si="209"/>
        <v/>
      </c>
      <c r="JZ111" s="133" t="str">
        <f t="shared" si="210"/>
        <v/>
      </c>
      <c r="KA111" s="134" t="str">
        <f t="shared" si="211"/>
        <v/>
      </c>
      <c r="KB111" s="135" t="str">
        <f t="shared" si="212"/>
        <v/>
      </c>
      <c r="KC111" s="136" t="str">
        <f t="shared" si="213"/>
        <v/>
      </c>
      <c r="KD111" s="76"/>
      <c r="KE111" s="4"/>
      <c r="KF111" s="76"/>
    </row>
    <row r="112" spans="1:292" ht="13.5" customHeight="1">
      <c r="A112" s="84"/>
      <c r="E112" s="128" t="str">
        <f t="shared" si="0"/>
        <v/>
      </c>
      <c r="F112" s="129" t="str">
        <f t="shared" si="1"/>
        <v/>
      </c>
      <c r="G112" s="130" t="str">
        <f t="shared" si="2"/>
        <v/>
      </c>
      <c r="H112" s="130" t="str">
        <f t="shared" si="3"/>
        <v/>
      </c>
      <c r="I112" s="132" t="str">
        <f t="shared" si="4"/>
        <v/>
      </c>
      <c r="J112" s="133" t="str">
        <f t="shared" si="5"/>
        <v/>
      </c>
      <c r="K112" s="134" t="str">
        <f t="shared" si="6"/>
        <v/>
      </c>
      <c r="L112" s="135" t="str">
        <f t="shared" si="7"/>
        <v/>
      </c>
      <c r="M112" s="136" t="str">
        <f t="shared" si="8"/>
        <v/>
      </c>
      <c r="O112" s="4"/>
      <c r="Q112" s="128" t="str">
        <f t="shared" si="9"/>
        <v/>
      </c>
      <c r="R112" s="129" t="str">
        <f t="shared" si="10"/>
        <v/>
      </c>
      <c r="S112" s="130" t="str">
        <f t="shared" si="11"/>
        <v/>
      </c>
      <c r="T112" s="130" t="str">
        <f t="shared" si="12"/>
        <v/>
      </c>
      <c r="U112" s="132" t="str">
        <f t="shared" si="13"/>
        <v/>
      </c>
      <c r="V112" s="133" t="str">
        <f t="shared" si="14"/>
        <v/>
      </c>
      <c r="W112" s="134" t="str">
        <f t="shared" si="15"/>
        <v/>
      </c>
      <c r="X112" s="135" t="s">
        <v>287</v>
      </c>
      <c r="Y112" s="136" t="str">
        <f t="shared" si="16"/>
        <v/>
      </c>
      <c r="AA112" s="4"/>
      <c r="AC112" s="128" t="str">
        <f t="shared" si="17"/>
        <v/>
      </c>
      <c r="AD112" s="129" t="str">
        <f t="shared" si="18"/>
        <v/>
      </c>
      <c r="AE112" s="130" t="str">
        <f t="shared" si="19"/>
        <v/>
      </c>
      <c r="AF112" s="130" t="str">
        <f t="shared" si="20"/>
        <v/>
      </c>
      <c r="AG112" s="132" t="str">
        <f t="shared" si="21"/>
        <v/>
      </c>
      <c r="AH112" s="133" t="str">
        <f t="shared" si="22"/>
        <v/>
      </c>
      <c r="AI112" s="134" t="str">
        <f t="shared" si="23"/>
        <v/>
      </c>
      <c r="AJ112" s="135" t="str">
        <f t="shared" si="24"/>
        <v/>
      </c>
      <c r="AK112" s="136" t="str">
        <f t="shared" si="25"/>
        <v/>
      </c>
      <c r="AM112" s="4"/>
      <c r="AO112" s="128" t="str">
        <f t="shared" si="26"/>
        <v/>
      </c>
      <c r="AP112" s="129" t="str">
        <f t="shared" si="27"/>
        <v/>
      </c>
      <c r="AQ112" s="130" t="str">
        <f t="shared" si="28"/>
        <v/>
      </c>
      <c r="AR112" s="130" t="str">
        <f t="shared" si="29"/>
        <v/>
      </c>
      <c r="AS112" s="132" t="str">
        <f t="shared" si="30"/>
        <v/>
      </c>
      <c r="AT112" s="133" t="str">
        <f t="shared" si="31"/>
        <v/>
      </c>
      <c r="AU112" s="134" t="str">
        <f t="shared" si="32"/>
        <v/>
      </c>
      <c r="AV112" s="135" t="str">
        <f t="shared" si="33"/>
        <v/>
      </c>
      <c r="AW112" s="136" t="str">
        <f t="shared" si="34"/>
        <v/>
      </c>
      <c r="AX112" s="76"/>
      <c r="AY112" s="4"/>
      <c r="AZ112" s="76"/>
      <c r="BA112" s="128" t="str">
        <f t="shared" si="35"/>
        <v/>
      </c>
      <c r="BB112" s="129" t="str">
        <f t="shared" si="36"/>
        <v/>
      </c>
      <c r="BC112" s="130" t="str">
        <f t="shared" si="37"/>
        <v/>
      </c>
      <c r="BD112" s="130" t="str">
        <f t="shared" si="38"/>
        <v/>
      </c>
      <c r="BE112" s="132" t="str">
        <f t="shared" si="39"/>
        <v/>
      </c>
      <c r="BF112" s="133" t="str">
        <f t="shared" si="40"/>
        <v/>
      </c>
      <c r="BG112" s="134" t="str">
        <f t="shared" si="41"/>
        <v/>
      </c>
      <c r="BH112" s="135" t="str">
        <f t="shared" si="42"/>
        <v/>
      </c>
      <c r="BI112" s="136" t="str">
        <f t="shared" si="43"/>
        <v/>
      </c>
      <c r="BJ112" s="76"/>
      <c r="BK112" s="4"/>
      <c r="BL112" s="76"/>
      <c r="BM112" s="128" t="str">
        <f t="shared" si="44"/>
        <v/>
      </c>
      <c r="BN112" s="129" t="str">
        <f t="shared" si="45"/>
        <v/>
      </c>
      <c r="BO112" s="130" t="str">
        <f t="shared" si="46"/>
        <v/>
      </c>
      <c r="BP112" s="130" t="str">
        <f t="shared" si="47"/>
        <v/>
      </c>
      <c r="BQ112" s="132" t="str">
        <f t="shared" si="48"/>
        <v/>
      </c>
      <c r="BR112" s="133" t="str">
        <f t="shared" si="49"/>
        <v/>
      </c>
      <c r="BS112" s="134" t="str">
        <f t="shared" si="50"/>
        <v/>
      </c>
      <c r="BT112" s="135" t="str">
        <f t="shared" si="51"/>
        <v/>
      </c>
      <c r="BU112" s="136" t="str">
        <f t="shared" si="52"/>
        <v/>
      </c>
      <c r="BV112" s="76"/>
      <c r="BW112" s="4"/>
      <c r="BX112" s="76"/>
      <c r="BY112" s="128" t="str">
        <f t="shared" si="53"/>
        <v/>
      </c>
      <c r="BZ112" s="129" t="str">
        <f t="shared" si="54"/>
        <v/>
      </c>
      <c r="CA112" s="130" t="str">
        <f t="shared" si="55"/>
        <v/>
      </c>
      <c r="CB112" s="130" t="str">
        <f t="shared" si="56"/>
        <v/>
      </c>
      <c r="CC112" s="132" t="str">
        <f t="shared" si="57"/>
        <v/>
      </c>
      <c r="CD112" s="133" t="str">
        <f t="shared" si="58"/>
        <v/>
      </c>
      <c r="CE112" s="134" t="str">
        <f t="shared" si="59"/>
        <v/>
      </c>
      <c r="CF112" s="135" t="str">
        <f t="shared" si="60"/>
        <v/>
      </c>
      <c r="CG112" s="136" t="str">
        <f t="shared" si="61"/>
        <v/>
      </c>
      <c r="CH112" s="76"/>
      <c r="CI112" s="4"/>
      <c r="CJ112" s="76"/>
      <c r="CK112" s="128" t="str">
        <f t="shared" si="62"/>
        <v/>
      </c>
      <c r="CL112" s="129" t="str">
        <f t="shared" si="63"/>
        <v/>
      </c>
      <c r="CM112" s="130" t="str">
        <f t="shared" si="64"/>
        <v/>
      </c>
      <c r="CN112" s="130" t="str">
        <f t="shared" si="65"/>
        <v/>
      </c>
      <c r="CO112" s="132" t="str">
        <f t="shared" si="66"/>
        <v/>
      </c>
      <c r="CP112" s="133" t="str">
        <f t="shared" si="67"/>
        <v/>
      </c>
      <c r="CQ112" s="134" t="str">
        <f t="shared" si="68"/>
        <v/>
      </c>
      <c r="CR112" s="135" t="str">
        <f t="shared" si="69"/>
        <v/>
      </c>
      <c r="CS112" s="136" t="str">
        <f t="shared" si="70"/>
        <v/>
      </c>
      <c r="CT112" s="76"/>
      <c r="CU112" s="4"/>
      <c r="CV112" s="76"/>
      <c r="CW112" s="128" t="str">
        <f t="shared" si="71"/>
        <v/>
      </c>
      <c r="CX112" s="129" t="str">
        <f t="shared" si="72"/>
        <v/>
      </c>
      <c r="CY112" s="130" t="str">
        <f t="shared" si="73"/>
        <v/>
      </c>
      <c r="CZ112" s="130" t="str">
        <f t="shared" si="74"/>
        <v/>
      </c>
      <c r="DA112" s="132" t="str">
        <f t="shared" si="75"/>
        <v/>
      </c>
      <c r="DB112" s="133" t="str">
        <f t="shared" si="76"/>
        <v/>
      </c>
      <c r="DC112" s="134" t="str">
        <f t="shared" si="77"/>
        <v/>
      </c>
      <c r="DD112" s="135" t="str">
        <f t="shared" si="78"/>
        <v/>
      </c>
      <c r="DE112" s="136" t="str">
        <f t="shared" si="79"/>
        <v/>
      </c>
      <c r="DF112" s="76"/>
      <c r="DG112" s="4"/>
      <c r="DH112" s="76"/>
      <c r="DI112" s="128" t="str">
        <f t="shared" si="80"/>
        <v/>
      </c>
      <c r="DJ112" s="129" t="str">
        <f t="shared" si="81"/>
        <v/>
      </c>
      <c r="DK112" s="130" t="str">
        <f t="shared" si="82"/>
        <v/>
      </c>
      <c r="DL112" s="130" t="str">
        <f t="shared" si="83"/>
        <v/>
      </c>
      <c r="DM112" s="132" t="str">
        <f t="shared" si="84"/>
        <v/>
      </c>
      <c r="DN112" s="133" t="str">
        <f t="shared" si="85"/>
        <v/>
      </c>
      <c r="DO112" s="134" t="str">
        <f t="shared" si="86"/>
        <v/>
      </c>
      <c r="DP112" s="135" t="str">
        <f t="shared" si="87"/>
        <v/>
      </c>
      <c r="DQ112" s="136" t="str">
        <f t="shared" si="88"/>
        <v/>
      </c>
      <c r="DR112" s="76"/>
      <c r="DS112" s="4"/>
      <c r="DT112" s="76"/>
      <c r="DU112" s="128" t="str">
        <f t="shared" si="89"/>
        <v/>
      </c>
      <c r="DV112" s="129" t="str">
        <f t="shared" si="90"/>
        <v/>
      </c>
      <c r="DW112" s="130" t="str">
        <f t="shared" si="91"/>
        <v/>
      </c>
      <c r="DX112" s="130" t="str">
        <f t="shared" si="92"/>
        <v/>
      </c>
      <c r="DY112" s="132" t="str">
        <f t="shared" si="93"/>
        <v/>
      </c>
      <c r="DZ112" s="133" t="str">
        <f t="shared" si="94"/>
        <v/>
      </c>
      <c r="EA112" s="134" t="str">
        <f t="shared" si="95"/>
        <v/>
      </c>
      <c r="EB112" s="135" t="str">
        <f t="shared" si="96"/>
        <v/>
      </c>
      <c r="EC112" s="136" t="str">
        <f t="shared" si="97"/>
        <v/>
      </c>
      <c r="ED112" s="76"/>
      <c r="EE112" s="4"/>
      <c r="EF112" s="76"/>
      <c r="EG112" s="128" t="str">
        <f t="shared" si="98"/>
        <v/>
      </c>
      <c r="EH112" s="129" t="str">
        <f t="shared" si="99"/>
        <v/>
      </c>
      <c r="EI112" s="130" t="str">
        <f t="shared" si="100"/>
        <v/>
      </c>
      <c r="EJ112" s="130" t="str">
        <f t="shared" si="101"/>
        <v/>
      </c>
      <c r="EK112" s="132" t="str">
        <f t="shared" si="102"/>
        <v/>
      </c>
      <c r="EL112" s="133" t="str">
        <f t="shared" si="103"/>
        <v/>
      </c>
      <c r="EM112" s="134" t="str">
        <f t="shared" si="104"/>
        <v/>
      </c>
      <c r="EN112" s="135" t="str">
        <f t="shared" si="105"/>
        <v/>
      </c>
      <c r="EO112" s="136" t="str">
        <f t="shared" si="106"/>
        <v/>
      </c>
      <c r="EP112" s="76"/>
      <c r="EQ112" s="4"/>
      <c r="ER112" s="76"/>
      <c r="ES112" s="128" t="str">
        <f t="shared" si="107"/>
        <v/>
      </c>
      <c r="ET112" s="129" t="str">
        <f t="shared" si="108"/>
        <v/>
      </c>
      <c r="EU112" s="130" t="str">
        <f t="shared" si="109"/>
        <v/>
      </c>
      <c r="EV112" s="130" t="str">
        <f t="shared" si="110"/>
        <v/>
      </c>
      <c r="EW112" s="132" t="str">
        <f t="shared" si="111"/>
        <v/>
      </c>
      <c r="EX112" s="133" t="str">
        <f t="shared" si="112"/>
        <v/>
      </c>
      <c r="EY112" s="134" t="str">
        <f t="shared" si="113"/>
        <v/>
      </c>
      <c r="EZ112" s="135" t="str">
        <f t="shared" si="114"/>
        <v/>
      </c>
      <c r="FA112" s="136" t="str">
        <f t="shared" si="115"/>
        <v/>
      </c>
      <c r="FB112" s="76"/>
      <c r="FC112" s="4"/>
      <c r="FD112" s="76"/>
      <c r="FE112" s="128" t="str">
        <f t="shared" si="116"/>
        <v/>
      </c>
      <c r="FF112" s="129" t="str">
        <f t="shared" si="117"/>
        <v/>
      </c>
      <c r="FG112" s="130" t="str">
        <f t="shared" si="118"/>
        <v/>
      </c>
      <c r="FH112" s="130" t="str">
        <f t="shared" si="119"/>
        <v/>
      </c>
      <c r="FI112" s="132" t="str">
        <f t="shared" si="120"/>
        <v/>
      </c>
      <c r="FJ112" s="133" t="str">
        <f t="shared" si="121"/>
        <v/>
      </c>
      <c r="FK112" s="134" t="str">
        <f t="shared" si="122"/>
        <v/>
      </c>
      <c r="FL112" s="135" t="str">
        <f t="shared" si="123"/>
        <v/>
      </c>
      <c r="FM112" s="136" t="str">
        <f t="shared" si="124"/>
        <v/>
      </c>
      <c r="FN112" s="76"/>
      <c r="FO112" s="4"/>
      <c r="FP112" s="76"/>
      <c r="FQ112" s="128" t="str">
        <f>IF(FU112="","",#REF!)</f>
        <v/>
      </c>
      <c r="FR112" s="129" t="str">
        <f t="shared" si="125"/>
        <v/>
      </c>
      <c r="FS112" s="130" t="str">
        <f t="shared" si="126"/>
        <v/>
      </c>
      <c r="FT112" s="130" t="str">
        <f t="shared" si="127"/>
        <v/>
      </c>
      <c r="FU112" s="132" t="str">
        <f t="shared" si="128"/>
        <v/>
      </c>
      <c r="FV112" s="133" t="str">
        <f t="shared" si="129"/>
        <v/>
      </c>
      <c r="FW112" s="134" t="str">
        <f t="shared" si="130"/>
        <v/>
      </c>
      <c r="FX112" s="135" t="str">
        <f t="shared" si="131"/>
        <v/>
      </c>
      <c r="FY112" s="136" t="str">
        <f t="shared" si="132"/>
        <v/>
      </c>
      <c r="FZ112" s="76"/>
      <c r="GA112" s="4"/>
      <c r="GB112" s="76"/>
      <c r="GC112" s="128" t="str">
        <f t="shared" si="133"/>
        <v/>
      </c>
      <c r="GD112" s="129" t="str">
        <f t="shared" si="134"/>
        <v/>
      </c>
      <c r="GE112" s="130" t="str">
        <f t="shared" si="135"/>
        <v/>
      </c>
      <c r="GF112" s="130" t="str">
        <f t="shared" si="136"/>
        <v/>
      </c>
      <c r="GG112" s="132" t="str">
        <f t="shared" si="137"/>
        <v/>
      </c>
      <c r="GH112" s="133" t="str">
        <f t="shared" si="138"/>
        <v/>
      </c>
      <c r="GI112" s="134" t="str">
        <f t="shared" si="139"/>
        <v/>
      </c>
      <c r="GJ112" s="135" t="str">
        <f t="shared" si="140"/>
        <v/>
      </c>
      <c r="GK112" s="136" t="str">
        <f t="shared" si="141"/>
        <v/>
      </c>
      <c r="GL112" s="76"/>
      <c r="GM112" s="4"/>
      <c r="GN112" s="76"/>
      <c r="GO112" s="128" t="str">
        <f t="shared" si="142"/>
        <v/>
      </c>
      <c r="GP112" s="129" t="str">
        <f t="shared" si="143"/>
        <v/>
      </c>
      <c r="GQ112" s="130" t="str">
        <f t="shared" si="144"/>
        <v/>
      </c>
      <c r="GR112" s="130" t="str">
        <f t="shared" si="145"/>
        <v/>
      </c>
      <c r="GS112" s="132" t="str">
        <f t="shared" si="146"/>
        <v/>
      </c>
      <c r="GT112" s="133" t="str">
        <f t="shared" si="147"/>
        <v/>
      </c>
      <c r="GU112" s="134" t="str">
        <f t="shared" si="148"/>
        <v/>
      </c>
      <c r="GV112" s="135" t="str">
        <f t="shared" si="149"/>
        <v/>
      </c>
      <c r="GW112" s="136" t="str">
        <f t="shared" si="150"/>
        <v/>
      </c>
      <c r="GX112" s="76"/>
      <c r="GY112" s="4"/>
      <c r="GZ112" s="76"/>
      <c r="HA112" s="128" t="str">
        <f t="shared" si="151"/>
        <v/>
      </c>
      <c r="HB112" s="129" t="str">
        <f t="shared" si="152"/>
        <v/>
      </c>
      <c r="HC112" s="130" t="str">
        <f t="shared" si="153"/>
        <v/>
      </c>
      <c r="HD112" s="130" t="str">
        <f t="shared" si="154"/>
        <v/>
      </c>
      <c r="HE112" s="132" t="str">
        <f t="shared" si="155"/>
        <v/>
      </c>
      <c r="HF112" s="133" t="str">
        <f t="shared" si="156"/>
        <v/>
      </c>
      <c r="HG112" s="134" t="str">
        <f t="shared" si="157"/>
        <v/>
      </c>
      <c r="HH112" s="135" t="str">
        <f t="shared" si="158"/>
        <v/>
      </c>
      <c r="HI112" s="136" t="str">
        <f t="shared" si="159"/>
        <v/>
      </c>
      <c r="HJ112" s="76"/>
      <c r="HK112" s="4"/>
      <c r="HL112" s="76"/>
      <c r="HM112" s="128" t="str">
        <f t="shared" si="160"/>
        <v/>
      </c>
      <c r="HN112" s="129" t="str">
        <f t="shared" si="161"/>
        <v/>
      </c>
      <c r="HO112" s="130" t="str">
        <f t="shared" si="162"/>
        <v/>
      </c>
      <c r="HP112" s="130" t="str">
        <f t="shared" si="163"/>
        <v/>
      </c>
      <c r="HQ112" s="132" t="str">
        <f t="shared" si="164"/>
        <v/>
      </c>
      <c r="HR112" s="133" t="str">
        <f t="shared" si="165"/>
        <v/>
      </c>
      <c r="HS112" s="134" t="str">
        <f t="shared" si="166"/>
        <v/>
      </c>
      <c r="HT112" s="135" t="str">
        <f t="shared" si="167"/>
        <v/>
      </c>
      <c r="HU112" s="136" t="str">
        <f t="shared" si="168"/>
        <v/>
      </c>
      <c r="HV112" s="76"/>
      <c r="HW112" s="4"/>
      <c r="HX112" s="76"/>
      <c r="HY112" s="128" t="str">
        <f t="shared" si="169"/>
        <v/>
      </c>
      <c r="HZ112" s="129" t="str">
        <f t="shared" si="170"/>
        <v/>
      </c>
      <c r="IA112" s="130" t="str">
        <f t="shared" si="171"/>
        <v/>
      </c>
      <c r="IB112" s="130" t="str">
        <f t="shared" si="172"/>
        <v/>
      </c>
      <c r="IC112" s="132" t="str">
        <f t="shared" si="173"/>
        <v/>
      </c>
      <c r="ID112" s="133" t="str">
        <f t="shared" si="174"/>
        <v/>
      </c>
      <c r="IE112" s="134" t="str">
        <f t="shared" si="175"/>
        <v/>
      </c>
      <c r="IF112" s="135" t="str">
        <f t="shared" si="176"/>
        <v/>
      </c>
      <c r="IG112" s="136" t="str">
        <f t="shared" si="177"/>
        <v/>
      </c>
      <c r="IH112" s="76"/>
      <c r="II112" s="4"/>
      <c r="IJ112" s="76"/>
      <c r="IK112" s="128" t="str">
        <f t="shared" si="178"/>
        <v/>
      </c>
      <c r="IL112" s="129" t="str">
        <f t="shared" si="179"/>
        <v/>
      </c>
      <c r="IM112" s="130" t="str">
        <f t="shared" si="180"/>
        <v/>
      </c>
      <c r="IN112" s="130" t="str">
        <f t="shared" si="181"/>
        <v/>
      </c>
      <c r="IO112" s="132" t="str">
        <f t="shared" si="182"/>
        <v/>
      </c>
      <c r="IP112" s="133" t="str">
        <f t="shared" si="183"/>
        <v/>
      </c>
      <c r="IQ112" s="134" t="str">
        <f t="shared" si="184"/>
        <v/>
      </c>
      <c r="IR112" s="135" t="str">
        <f t="shared" si="185"/>
        <v/>
      </c>
      <c r="IS112" s="136" t="str">
        <f t="shared" si="186"/>
        <v/>
      </c>
      <c r="IT112" s="76"/>
      <c r="IU112" s="4"/>
      <c r="IV112" s="76"/>
      <c r="IW112" s="128" t="str">
        <f t="shared" si="187"/>
        <v/>
      </c>
      <c r="IX112" s="129" t="str">
        <f t="shared" si="188"/>
        <v/>
      </c>
      <c r="IY112" s="130" t="str">
        <f t="shared" si="189"/>
        <v/>
      </c>
      <c r="IZ112" s="130" t="str">
        <f t="shared" si="190"/>
        <v/>
      </c>
      <c r="JA112" s="132" t="str">
        <f t="shared" si="191"/>
        <v/>
      </c>
      <c r="JB112" s="133" t="str">
        <f t="shared" si="192"/>
        <v/>
      </c>
      <c r="JC112" s="134" t="str">
        <f t="shared" si="193"/>
        <v/>
      </c>
      <c r="JD112" s="135" t="str">
        <f t="shared" si="194"/>
        <v/>
      </c>
      <c r="JE112" s="136" t="str">
        <f t="shared" si="195"/>
        <v/>
      </c>
      <c r="JF112" s="76"/>
      <c r="JG112" s="4"/>
      <c r="JH112" s="76"/>
      <c r="JI112" s="128" t="str">
        <f t="shared" si="196"/>
        <v/>
      </c>
      <c r="JJ112" s="129" t="str">
        <f t="shared" si="197"/>
        <v/>
      </c>
      <c r="JK112" s="130" t="str">
        <f t="shared" si="198"/>
        <v/>
      </c>
      <c r="JL112" s="130" t="str">
        <f t="shared" si="199"/>
        <v/>
      </c>
      <c r="JM112" s="132" t="str">
        <f t="shared" si="200"/>
        <v/>
      </c>
      <c r="JN112" s="133" t="str">
        <f t="shared" si="201"/>
        <v/>
      </c>
      <c r="JO112" s="134" t="str">
        <f t="shared" si="202"/>
        <v/>
      </c>
      <c r="JP112" s="135" t="str">
        <f t="shared" si="203"/>
        <v/>
      </c>
      <c r="JQ112" s="136" t="str">
        <f t="shared" si="204"/>
        <v/>
      </c>
      <c r="JR112" s="76"/>
      <c r="JS112" s="4"/>
      <c r="JT112" s="76"/>
      <c r="JU112" s="128" t="str">
        <f t="shared" si="205"/>
        <v/>
      </c>
      <c r="JV112" s="129" t="str">
        <f t="shared" si="206"/>
        <v/>
      </c>
      <c r="JW112" s="130" t="str">
        <f t="shared" si="207"/>
        <v/>
      </c>
      <c r="JX112" s="130" t="str">
        <f t="shared" si="208"/>
        <v/>
      </c>
      <c r="JY112" s="132" t="str">
        <f t="shared" si="209"/>
        <v/>
      </c>
      <c r="JZ112" s="133" t="str">
        <f t="shared" si="210"/>
        <v/>
      </c>
      <c r="KA112" s="134" t="str">
        <f t="shared" si="211"/>
        <v/>
      </c>
      <c r="KB112" s="135" t="str">
        <f t="shared" si="212"/>
        <v/>
      </c>
      <c r="KC112" s="136" t="str">
        <f t="shared" si="213"/>
        <v/>
      </c>
      <c r="KD112" s="76"/>
      <c r="KE112" s="4"/>
      <c r="KF112" s="76"/>
    </row>
    <row r="113" spans="1:292" ht="13.5" customHeight="1">
      <c r="A113" s="84"/>
      <c r="E113" s="128" t="str">
        <f t="shared" si="0"/>
        <v/>
      </c>
      <c r="F113" s="129" t="str">
        <f t="shared" si="1"/>
        <v/>
      </c>
      <c r="G113" s="130" t="str">
        <f t="shared" si="2"/>
        <v/>
      </c>
      <c r="H113" s="130" t="str">
        <f t="shared" si="3"/>
        <v/>
      </c>
      <c r="I113" s="132" t="str">
        <f t="shared" si="4"/>
        <v/>
      </c>
      <c r="J113" s="133" t="str">
        <f t="shared" si="5"/>
        <v/>
      </c>
      <c r="K113" s="134" t="str">
        <f t="shared" si="6"/>
        <v/>
      </c>
      <c r="L113" s="135" t="str">
        <f t="shared" si="7"/>
        <v/>
      </c>
      <c r="M113" s="136" t="str">
        <f t="shared" si="8"/>
        <v/>
      </c>
      <c r="O113" s="4"/>
      <c r="Q113" s="128" t="str">
        <f t="shared" si="9"/>
        <v/>
      </c>
      <c r="R113" s="129" t="str">
        <f t="shared" si="10"/>
        <v/>
      </c>
      <c r="S113" s="130" t="str">
        <f t="shared" si="11"/>
        <v/>
      </c>
      <c r="T113" s="130" t="str">
        <f t="shared" si="12"/>
        <v/>
      </c>
      <c r="U113" s="132" t="str">
        <f t="shared" si="13"/>
        <v/>
      </c>
      <c r="V113" s="133" t="str">
        <f t="shared" si="14"/>
        <v/>
      </c>
      <c r="W113" s="134" t="str">
        <f t="shared" si="15"/>
        <v/>
      </c>
      <c r="X113" s="135" t="s">
        <v>287</v>
      </c>
      <c r="Y113" s="136" t="str">
        <f t="shared" si="16"/>
        <v/>
      </c>
      <c r="AA113" s="4"/>
      <c r="AC113" s="128" t="str">
        <f t="shared" si="17"/>
        <v/>
      </c>
      <c r="AD113" s="129" t="str">
        <f t="shared" si="18"/>
        <v/>
      </c>
      <c r="AE113" s="130" t="str">
        <f t="shared" si="19"/>
        <v/>
      </c>
      <c r="AF113" s="130" t="str">
        <f t="shared" si="20"/>
        <v/>
      </c>
      <c r="AG113" s="132" t="str">
        <f t="shared" si="21"/>
        <v/>
      </c>
      <c r="AH113" s="133" t="str">
        <f t="shared" si="22"/>
        <v/>
      </c>
      <c r="AI113" s="134" t="str">
        <f t="shared" si="23"/>
        <v/>
      </c>
      <c r="AJ113" s="135" t="str">
        <f t="shared" si="24"/>
        <v/>
      </c>
      <c r="AK113" s="136" t="str">
        <f t="shared" si="25"/>
        <v/>
      </c>
      <c r="AM113" s="4"/>
      <c r="AO113" s="128" t="str">
        <f t="shared" si="26"/>
        <v/>
      </c>
      <c r="AP113" s="129" t="str">
        <f t="shared" si="27"/>
        <v/>
      </c>
      <c r="AQ113" s="130" t="str">
        <f t="shared" si="28"/>
        <v/>
      </c>
      <c r="AR113" s="130" t="str">
        <f t="shared" si="29"/>
        <v/>
      </c>
      <c r="AS113" s="132" t="str">
        <f t="shared" si="30"/>
        <v/>
      </c>
      <c r="AT113" s="133" t="str">
        <f t="shared" si="31"/>
        <v/>
      </c>
      <c r="AU113" s="134" t="str">
        <f t="shared" si="32"/>
        <v/>
      </c>
      <c r="AV113" s="135" t="str">
        <f t="shared" si="33"/>
        <v/>
      </c>
      <c r="AW113" s="136" t="str">
        <f t="shared" si="34"/>
        <v/>
      </c>
      <c r="AX113" s="76"/>
      <c r="AY113" s="4"/>
      <c r="AZ113" s="76"/>
      <c r="BA113" s="128" t="str">
        <f t="shared" si="35"/>
        <v/>
      </c>
      <c r="BB113" s="129" t="str">
        <f t="shared" si="36"/>
        <v/>
      </c>
      <c r="BC113" s="130" t="str">
        <f t="shared" si="37"/>
        <v/>
      </c>
      <c r="BD113" s="130" t="str">
        <f t="shared" si="38"/>
        <v/>
      </c>
      <c r="BE113" s="132" t="str">
        <f t="shared" si="39"/>
        <v/>
      </c>
      <c r="BF113" s="133" t="str">
        <f t="shared" si="40"/>
        <v/>
      </c>
      <c r="BG113" s="134" t="str">
        <f t="shared" si="41"/>
        <v/>
      </c>
      <c r="BH113" s="135" t="str">
        <f t="shared" si="42"/>
        <v/>
      </c>
      <c r="BI113" s="136" t="str">
        <f t="shared" si="43"/>
        <v/>
      </c>
      <c r="BJ113" s="76"/>
      <c r="BK113" s="4"/>
      <c r="BL113" s="76"/>
      <c r="BM113" s="128" t="str">
        <f t="shared" si="44"/>
        <v/>
      </c>
      <c r="BN113" s="129" t="str">
        <f t="shared" si="45"/>
        <v/>
      </c>
      <c r="BO113" s="130" t="str">
        <f t="shared" si="46"/>
        <v/>
      </c>
      <c r="BP113" s="130" t="str">
        <f t="shared" si="47"/>
        <v/>
      </c>
      <c r="BQ113" s="132" t="str">
        <f t="shared" si="48"/>
        <v/>
      </c>
      <c r="BR113" s="133" t="str">
        <f t="shared" si="49"/>
        <v/>
      </c>
      <c r="BS113" s="134" t="str">
        <f t="shared" si="50"/>
        <v/>
      </c>
      <c r="BT113" s="135" t="str">
        <f t="shared" si="51"/>
        <v/>
      </c>
      <c r="BU113" s="136" t="str">
        <f t="shared" si="52"/>
        <v/>
      </c>
      <c r="BV113" s="76"/>
      <c r="BW113" s="4"/>
      <c r="BX113" s="76"/>
      <c r="BY113" s="128" t="str">
        <f t="shared" si="53"/>
        <v/>
      </c>
      <c r="BZ113" s="129" t="str">
        <f t="shared" si="54"/>
        <v/>
      </c>
      <c r="CA113" s="130" t="str">
        <f t="shared" si="55"/>
        <v/>
      </c>
      <c r="CB113" s="130" t="str">
        <f t="shared" si="56"/>
        <v/>
      </c>
      <c r="CC113" s="132" t="str">
        <f t="shared" si="57"/>
        <v/>
      </c>
      <c r="CD113" s="133" t="str">
        <f t="shared" si="58"/>
        <v/>
      </c>
      <c r="CE113" s="134" t="str">
        <f t="shared" si="59"/>
        <v/>
      </c>
      <c r="CF113" s="135" t="str">
        <f t="shared" si="60"/>
        <v/>
      </c>
      <c r="CG113" s="136" t="str">
        <f t="shared" si="61"/>
        <v/>
      </c>
      <c r="CH113" s="76"/>
      <c r="CI113" s="4"/>
      <c r="CJ113" s="76"/>
      <c r="CK113" s="128" t="str">
        <f t="shared" si="62"/>
        <v/>
      </c>
      <c r="CL113" s="129" t="str">
        <f t="shared" si="63"/>
        <v/>
      </c>
      <c r="CM113" s="130" t="str">
        <f t="shared" si="64"/>
        <v/>
      </c>
      <c r="CN113" s="130" t="str">
        <f t="shared" si="65"/>
        <v/>
      </c>
      <c r="CO113" s="132" t="str">
        <f t="shared" si="66"/>
        <v/>
      </c>
      <c r="CP113" s="133" t="str">
        <f t="shared" si="67"/>
        <v/>
      </c>
      <c r="CQ113" s="134" t="str">
        <f t="shared" si="68"/>
        <v/>
      </c>
      <c r="CR113" s="135" t="str">
        <f t="shared" si="69"/>
        <v/>
      </c>
      <c r="CS113" s="136" t="str">
        <f t="shared" si="70"/>
        <v/>
      </c>
      <c r="CT113" s="76"/>
      <c r="CU113" s="4"/>
      <c r="CV113" s="76"/>
      <c r="CW113" s="128" t="str">
        <f t="shared" si="71"/>
        <v/>
      </c>
      <c r="CX113" s="129" t="str">
        <f t="shared" si="72"/>
        <v/>
      </c>
      <c r="CY113" s="130" t="str">
        <f t="shared" si="73"/>
        <v/>
      </c>
      <c r="CZ113" s="130" t="str">
        <f t="shared" si="74"/>
        <v/>
      </c>
      <c r="DA113" s="132" t="str">
        <f t="shared" si="75"/>
        <v/>
      </c>
      <c r="DB113" s="133" t="str">
        <f t="shared" si="76"/>
        <v/>
      </c>
      <c r="DC113" s="134" t="str">
        <f t="shared" si="77"/>
        <v/>
      </c>
      <c r="DD113" s="135" t="str">
        <f t="shared" si="78"/>
        <v/>
      </c>
      <c r="DE113" s="136" t="str">
        <f t="shared" si="79"/>
        <v/>
      </c>
      <c r="DF113" s="76"/>
      <c r="DG113" s="4"/>
      <c r="DH113" s="76"/>
      <c r="DI113" s="128" t="str">
        <f t="shared" si="80"/>
        <v/>
      </c>
      <c r="DJ113" s="129" t="str">
        <f t="shared" si="81"/>
        <v/>
      </c>
      <c r="DK113" s="130" t="str">
        <f t="shared" si="82"/>
        <v/>
      </c>
      <c r="DL113" s="130" t="str">
        <f t="shared" si="83"/>
        <v/>
      </c>
      <c r="DM113" s="132" t="str">
        <f t="shared" si="84"/>
        <v/>
      </c>
      <c r="DN113" s="133" t="str">
        <f t="shared" si="85"/>
        <v/>
      </c>
      <c r="DO113" s="134" t="str">
        <f t="shared" si="86"/>
        <v/>
      </c>
      <c r="DP113" s="135" t="str">
        <f t="shared" si="87"/>
        <v/>
      </c>
      <c r="DQ113" s="136" t="str">
        <f t="shared" si="88"/>
        <v/>
      </c>
      <c r="DR113" s="76"/>
      <c r="DS113" s="4"/>
      <c r="DT113" s="76"/>
      <c r="DU113" s="128" t="str">
        <f t="shared" si="89"/>
        <v/>
      </c>
      <c r="DV113" s="129" t="str">
        <f t="shared" si="90"/>
        <v/>
      </c>
      <c r="DW113" s="130" t="str">
        <f t="shared" si="91"/>
        <v/>
      </c>
      <c r="DX113" s="130" t="str">
        <f t="shared" si="92"/>
        <v/>
      </c>
      <c r="DY113" s="132" t="str">
        <f t="shared" si="93"/>
        <v/>
      </c>
      <c r="DZ113" s="133" t="str">
        <f t="shared" si="94"/>
        <v/>
      </c>
      <c r="EA113" s="134" t="str">
        <f t="shared" si="95"/>
        <v/>
      </c>
      <c r="EB113" s="135" t="str">
        <f t="shared" si="96"/>
        <v/>
      </c>
      <c r="EC113" s="136" t="str">
        <f t="shared" si="97"/>
        <v/>
      </c>
      <c r="ED113" s="76"/>
      <c r="EE113" s="4"/>
      <c r="EF113" s="76"/>
      <c r="EG113" s="128" t="str">
        <f t="shared" si="98"/>
        <v/>
      </c>
      <c r="EH113" s="129" t="str">
        <f t="shared" si="99"/>
        <v/>
      </c>
      <c r="EI113" s="130" t="str">
        <f t="shared" si="100"/>
        <v/>
      </c>
      <c r="EJ113" s="130" t="str">
        <f t="shared" si="101"/>
        <v/>
      </c>
      <c r="EK113" s="132" t="str">
        <f t="shared" si="102"/>
        <v/>
      </c>
      <c r="EL113" s="133" t="str">
        <f t="shared" si="103"/>
        <v/>
      </c>
      <c r="EM113" s="134" t="str">
        <f t="shared" si="104"/>
        <v/>
      </c>
      <c r="EN113" s="135" t="str">
        <f t="shared" si="105"/>
        <v/>
      </c>
      <c r="EO113" s="136" t="str">
        <f t="shared" si="106"/>
        <v/>
      </c>
      <c r="EP113" s="76"/>
      <c r="EQ113" s="4"/>
      <c r="ER113" s="76"/>
      <c r="ES113" s="128" t="str">
        <f t="shared" si="107"/>
        <v/>
      </c>
      <c r="ET113" s="129" t="str">
        <f t="shared" si="108"/>
        <v/>
      </c>
      <c r="EU113" s="130" t="str">
        <f t="shared" si="109"/>
        <v/>
      </c>
      <c r="EV113" s="130" t="str">
        <f t="shared" si="110"/>
        <v/>
      </c>
      <c r="EW113" s="132" t="str">
        <f t="shared" si="111"/>
        <v/>
      </c>
      <c r="EX113" s="133" t="str">
        <f t="shared" si="112"/>
        <v/>
      </c>
      <c r="EY113" s="134" t="str">
        <f t="shared" si="113"/>
        <v/>
      </c>
      <c r="EZ113" s="135" t="str">
        <f t="shared" si="114"/>
        <v/>
      </c>
      <c r="FA113" s="136" t="str">
        <f t="shared" si="115"/>
        <v/>
      </c>
      <c r="FB113" s="76"/>
      <c r="FC113" s="4"/>
      <c r="FD113" s="76"/>
      <c r="FE113" s="128" t="str">
        <f t="shared" si="116"/>
        <v/>
      </c>
      <c r="FF113" s="129" t="str">
        <f t="shared" si="117"/>
        <v/>
      </c>
      <c r="FG113" s="130" t="str">
        <f t="shared" si="118"/>
        <v/>
      </c>
      <c r="FH113" s="130" t="str">
        <f t="shared" si="119"/>
        <v/>
      </c>
      <c r="FI113" s="132" t="str">
        <f t="shared" si="120"/>
        <v/>
      </c>
      <c r="FJ113" s="133" t="str">
        <f t="shared" si="121"/>
        <v/>
      </c>
      <c r="FK113" s="134" t="str">
        <f t="shared" si="122"/>
        <v/>
      </c>
      <c r="FL113" s="135" t="str">
        <f t="shared" si="123"/>
        <v/>
      </c>
      <c r="FM113" s="136" t="str">
        <f t="shared" si="124"/>
        <v/>
      </c>
      <c r="FN113" s="76"/>
      <c r="FO113" s="4"/>
      <c r="FP113" s="76"/>
      <c r="FQ113" s="128" t="str">
        <f>IF(FU113="","",#REF!)</f>
        <v/>
      </c>
      <c r="FR113" s="129" t="str">
        <f t="shared" si="125"/>
        <v/>
      </c>
      <c r="FS113" s="130" t="str">
        <f t="shared" si="126"/>
        <v/>
      </c>
      <c r="FT113" s="130" t="str">
        <f t="shared" si="127"/>
        <v/>
      </c>
      <c r="FU113" s="132" t="str">
        <f t="shared" si="128"/>
        <v/>
      </c>
      <c r="FV113" s="133" t="str">
        <f t="shared" si="129"/>
        <v/>
      </c>
      <c r="FW113" s="134" t="str">
        <f t="shared" si="130"/>
        <v/>
      </c>
      <c r="FX113" s="135" t="str">
        <f t="shared" si="131"/>
        <v/>
      </c>
      <c r="FY113" s="136" t="str">
        <f t="shared" si="132"/>
        <v/>
      </c>
      <c r="FZ113" s="76"/>
      <c r="GA113" s="4"/>
      <c r="GB113" s="76"/>
      <c r="GC113" s="128" t="str">
        <f t="shared" si="133"/>
        <v/>
      </c>
      <c r="GD113" s="129" t="str">
        <f t="shared" si="134"/>
        <v/>
      </c>
      <c r="GE113" s="130" t="str">
        <f t="shared" si="135"/>
        <v/>
      </c>
      <c r="GF113" s="130" t="str">
        <f t="shared" si="136"/>
        <v/>
      </c>
      <c r="GG113" s="132" t="str">
        <f t="shared" si="137"/>
        <v/>
      </c>
      <c r="GH113" s="133" t="str">
        <f t="shared" si="138"/>
        <v/>
      </c>
      <c r="GI113" s="134" t="str">
        <f t="shared" si="139"/>
        <v/>
      </c>
      <c r="GJ113" s="135" t="str">
        <f t="shared" si="140"/>
        <v/>
      </c>
      <c r="GK113" s="136" t="str">
        <f t="shared" si="141"/>
        <v/>
      </c>
      <c r="GL113" s="76"/>
      <c r="GM113" s="4"/>
      <c r="GN113" s="76"/>
      <c r="GO113" s="128" t="str">
        <f t="shared" si="142"/>
        <v/>
      </c>
      <c r="GP113" s="129" t="str">
        <f t="shared" si="143"/>
        <v/>
      </c>
      <c r="GQ113" s="130" t="str">
        <f t="shared" si="144"/>
        <v/>
      </c>
      <c r="GR113" s="130" t="str">
        <f t="shared" si="145"/>
        <v/>
      </c>
      <c r="GS113" s="132" t="str">
        <f t="shared" si="146"/>
        <v/>
      </c>
      <c r="GT113" s="133" t="str">
        <f t="shared" si="147"/>
        <v/>
      </c>
      <c r="GU113" s="134" t="str">
        <f t="shared" si="148"/>
        <v/>
      </c>
      <c r="GV113" s="135" t="str">
        <f t="shared" si="149"/>
        <v/>
      </c>
      <c r="GW113" s="136" t="str">
        <f t="shared" si="150"/>
        <v/>
      </c>
      <c r="GX113" s="76"/>
      <c r="GY113" s="4"/>
      <c r="GZ113" s="76"/>
      <c r="HA113" s="128" t="str">
        <f t="shared" si="151"/>
        <v/>
      </c>
      <c r="HB113" s="129" t="str">
        <f t="shared" si="152"/>
        <v/>
      </c>
      <c r="HC113" s="130" t="str">
        <f t="shared" si="153"/>
        <v/>
      </c>
      <c r="HD113" s="130" t="str">
        <f t="shared" si="154"/>
        <v/>
      </c>
      <c r="HE113" s="132" t="str">
        <f t="shared" si="155"/>
        <v/>
      </c>
      <c r="HF113" s="133" t="str">
        <f t="shared" si="156"/>
        <v/>
      </c>
      <c r="HG113" s="134" t="str">
        <f t="shared" si="157"/>
        <v/>
      </c>
      <c r="HH113" s="135" t="str">
        <f t="shared" si="158"/>
        <v/>
      </c>
      <c r="HI113" s="136" t="str">
        <f t="shared" si="159"/>
        <v/>
      </c>
      <c r="HJ113" s="76"/>
      <c r="HK113" s="4"/>
      <c r="HL113" s="76"/>
      <c r="HM113" s="128" t="str">
        <f t="shared" si="160"/>
        <v/>
      </c>
      <c r="HN113" s="129" t="str">
        <f t="shared" si="161"/>
        <v/>
      </c>
      <c r="HO113" s="130" t="str">
        <f t="shared" si="162"/>
        <v/>
      </c>
      <c r="HP113" s="130" t="str">
        <f t="shared" si="163"/>
        <v/>
      </c>
      <c r="HQ113" s="132" t="str">
        <f t="shared" si="164"/>
        <v/>
      </c>
      <c r="HR113" s="133" t="str">
        <f t="shared" si="165"/>
        <v/>
      </c>
      <c r="HS113" s="134" t="str">
        <f t="shared" si="166"/>
        <v/>
      </c>
      <c r="HT113" s="135" t="str">
        <f t="shared" si="167"/>
        <v/>
      </c>
      <c r="HU113" s="136" t="str">
        <f t="shared" si="168"/>
        <v/>
      </c>
      <c r="HV113" s="76"/>
      <c r="HW113" s="4"/>
      <c r="HX113" s="76"/>
      <c r="HY113" s="128" t="str">
        <f t="shared" si="169"/>
        <v/>
      </c>
      <c r="HZ113" s="129" t="str">
        <f t="shared" si="170"/>
        <v/>
      </c>
      <c r="IA113" s="130" t="str">
        <f t="shared" si="171"/>
        <v/>
      </c>
      <c r="IB113" s="130" t="str">
        <f t="shared" si="172"/>
        <v/>
      </c>
      <c r="IC113" s="132" t="str">
        <f t="shared" si="173"/>
        <v/>
      </c>
      <c r="ID113" s="133" t="str">
        <f t="shared" si="174"/>
        <v/>
      </c>
      <c r="IE113" s="134" t="str">
        <f t="shared" si="175"/>
        <v/>
      </c>
      <c r="IF113" s="135" t="str">
        <f t="shared" si="176"/>
        <v/>
      </c>
      <c r="IG113" s="136" t="str">
        <f t="shared" si="177"/>
        <v/>
      </c>
      <c r="IH113" s="76"/>
      <c r="II113" s="4"/>
      <c r="IJ113" s="76"/>
      <c r="IK113" s="128" t="str">
        <f t="shared" si="178"/>
        <v/>
      </c>
      <c r="IL113" s="129" t="str">
        <f t="shared" si="179"/>
        <v/>
      </c>
      <c r="IM113" s="130" t="str">
        <f t="shared" si="180"/>
        <v/>
      </c>
      <c r="IN113" s="130" t="str">
        <f t="shared" si="181"/>
        <v/>
      </c>
      <c r="IO113" s="132" t="str">
        <f t="shared" si="182"/>
        <v/>
      </c>
      <c r="IP113" s="133" t="str">
        <f t="shared" si="183"/>
        <v/>
      </c>
      <c r="IQ113" s="134" t="str">
        <f t="shared" si="184"/>
        <v/>
      </c>
      <c r="IR113" s="135" t="str">
        <f t="shared" si="185"/>
        <v/>
      </c>
      <c r="IS113" s="136" t="str">
        <f t="shared" si="186"/>
        <v/>
      </c>
      <c r="IT113" s="76"/>
      <c r="IU113" s="4"/>
      <c r="IV113" s="76"/>
      <c r="IW113" s="128" t="str">
        <f t="shared" si="187"/>
        <v/>
      </c>
      <c r="IX113" s="129" t="str">
        <f t="shared" si="188"/>
        <v/>
      </c>
      <c r="IY113" s="130" t="str">
        <f t="shared" si="189"/>
        <v/>
      </c>
      <c r="IZ113" s="130" t="str">
        <f t="shared" si="190"/>
        <v/>
      </c>
      <c r="JA113" s="132" t="str">
        <f t="shared" si="191"/>
        <v/>
      </c>
      <c r="JB113" s="133" t="str">
        <f t="shared" si="192"/>
        <v/>
      </c>
      <c r="JC113" s="134" t="str">
        <f t="shared" si="193"/>
        <v/>
      </c>
      <c r="JD113" s="135" t="str">
        <f t="shared" si="194"/>
        <v/>
      </c>
      <c r="JE113" s="136" t="str">
        <f t="shared" si="195"/>
        <v/>
      </c>
      <c r="JF113" s="76"/>
      <c r="JG113" s="4"/>
      <c r="JH113" s="76"/>
      <c r="JI113" s="128" t="str">
        <f t="shared" si="196"/>
        <v/>
      </c>
      <c r="JJ113" s="129" t="str">
        <f t="shared" si="197"/>
        <v/>
      </c>
      <c r="JK113" s="130" t="str">
        <f t="shared" si="198"/>
        <v/>
      </c>
      <c r="JL113" s="130" t="str">
        <f t="shared" si="199"/>
        <v/>
      </c>
      <c r="JM113" s="132" t="str">
        <f t="shared" si="200"/>
        <v/>
      </c>
      <c r="JN113" s="133" t="str">
        <f t="shared" si="201"/>
        <v/>
      </c>
      <c r="JO113" s="134" t="str">
        <f t="shared" si="202"/>
        <v/>
      </c>
      <c r="JP113" s="135" t="str">
        <f t="shared" si="203"/>
        <v/>
      </c>
      <c r="JQ113" s="136" t="str">
        <f t="shared" si="204"/>
        <v/>
      </c>
      <c r="JR113" s="76"/>
      <c r="JS113" s="4"/>
      <c r="JT113" s="76"/>
      <c r="JU113" s="128" t="str">
        <f t="shared" si="205"/>
        <v/>
      </c>
      <c r="JV113" s="129" t="str">
        <f t="shared" si="206"/>
        <v/>
      </c>
      <c r="JW113" s="130" t="str">
        <f t="shared" si="207"/>
        <v/>
      </c>
      <c r="JX113" s="130" t="str">
        <f t="shared" si="208"/>
        <v/>
      </c>
      <c r="JY113" s="132" t="str">
        <f t="shared" si="209"/>
        <v/>
      </c>
      <c r="JZ113" s="133" t="str">
        <f t="shared" si="210"/>
        <v/>
      </c>
      <c r="KA113" s="134" t="str">
        <f t="shared" si="211"/>
        <v/>
      </c>
      <c r="KB113" s="135" t="str">
        <f t="shared" si="212"/>
        <v/>
      </c>
      <c r="KC113" s="136" t="str">
        <f t="shared" si="213"/>
        <v/>
      </c>
      <c r="KD113" s="76"/>
      <c r="KE113" s="4"/>
      <c r="KF113" s="76"/>
    </row>
    <row r="114" spans="1:292" ht="13.5" customHeight="1">
      <c r="A114" s="84"/>
      <c r="E114" s="128" t="str">
        <f t="shared" ref="E114:E137" si="244">IF(I114="","",E$3)</f>
        <v/>
      </c>
      <c r="F114" s="129" t="str">
        <f t="shared" ref="F114:F137" si="245">IF(I114="","",E$1)</f>
        <v/>
      </c>
      <c r="G114" s="130" t="str">
        <f t="shared" ref="G114:G137" si="246">IF(I114="","",E$2)</f>
        <v/>
      </c>
      <c r="H114" s="130" t="str">
        <f t="shared" ref="H114:H137" si="247">IF(I114="","",E$3)</f>
        <v/>
      </c>
      <c r="I114" s="132" t="str">
        <f t="shared" ref="I114:I137" si="248">IF(P114="","",IF(ISNUMBER(SEARCH(":",P114)),MID(P114,FIND(":",P114)+2,FIND("(",P114)-FIND(":",P114)-3),LEFT(P114,FIND("(",P114)-2)))</f>
        <v/>
      </c>
      <c r="J114" s="133" t="str">
        <f t="shared" ref="J114:J137" si="249">IF(P114="","",MID(P114,FIND("(",P114)+1,4))</f>
        <v/>
      </c>
      <c r="K114" s="134" t="str">
        <f t="shared" ref="K114:K137" si="250">IF(ISNUMBER(SEARCH("*female*",P114)),"female",IF(ISNUMBER(SEARCH("*male*",P114)),"male",""))</f>
        <v/>
      </c>
      <c r="L114" s="135" t="str">
        <f t="shared" ref="L114:L137" si="251">IF(P114="","",IF(ISERROR(MID(P114,FIND("male,",P114)+6,(FIND(")",P114)-(FIND("male,",P114)+6))))=TRUE,"missing/error",MID(P114,FIND("male,",P114)+6,(FIND(")",P114)-(FIND("male,",P114)+6)))))</f>
        <v/>
      </c>
      <c r="M114" s="136" t="str">
        <f t="shared" ref="M114:M137" si="252">IF(I114="","",(MID(I114,(SEARCH("^^",SUBSTITUTE(I114," ","^^",LEN(I114)-LEN(SUBSTITUTE(I114," ","")))))+1,99)&amp;"_"&amp;LEFT(I114,FIND(" ",I114)-1)&amp;"_"&amp;J114))</f>
        <v/>
      </c>
      <c r="O114" s="4"/>
      <c r="Q114" s="128" t="str">
        <f t="shared" ref="Q114:Q137" si="253">IF(U114="","",Q$3)</f>
        <v/>
      </c>
      <c r="R114" s="129" t="str">
        <f t="shared" ref="R114:R137" si="254">IF(U114="","",Q$1)</f>
        <v/>
      </c>
      <c r="S114" s="130" t="str">
        <f t="shared" ref="S114:S137" si="255">IF(U114="","",Q$2)</f>
        <v/>
      </c>
      <c r="T114" s="130" t="str">
        <f t="shared" ref="T114:T137" si="256">IF(U114="","",Q$3)</f>
        <v/>
      </c>
      <c r="U114" s="132" t="str">
        <f t="shared" ref="U114:U137" si="257">IF(AB114="","",IF(ISNUMBER(SEARCH(":",AB114)),MID(AB114,FIND(":",AB114)+2,FIND("(",AB114)-FIND(":",AB114)-3),LEFT(AB114,FIND("(",AB114)-2)))</f>
        <v/>
      </c>
      <c r="V114" s="133" t="str">
        <f t="shared" ref="V114:V137" si="258">IF(AB114="","",MID(AB114,FIND("(",AB114)+1,4))</f>
        <v/>
      </c>
      <c r="W114" s="134" t="str">
        <f t="shared" ref="W114:W137" si="259">IF(ISNUMBER(SEARCH("*female*",AB114)),"female",IF(ISNUMBER(SEARCH("*male*",AB114)),"male",""))</f>
        <v/>
      </c>
      <c r="X114" s="135" t="s">
        <v>287</v>
      </c>
      <c r="Y114" s="136" t="str">
        <f t="shared" ref="Y114:Y137" si="260">IF(U114="","",(MID(U114,(SEARCH("^^",SUBSTITUTE(U114," ","^^",LEN(U114)-LEN(SUBSTITUTE(U114," ","")))))+1,99)&amp;"_"&amp;LEFT(U114,FIND(" ",U114)-1)&amp;"_"&amp;V114))</f>
        <v/>
      </c>
      <c r="AA114" s="4"/>
      <c r="AC114" s="128" t="str">
        <f t="shared" ref="AC114:AC137" si="261">IF(AG114="","",AC$3)</f>
        <v/>
      </c>
      <c r="AD114" s="129" t="str">
        <f t="shared" ref="AD114:AD137" si="262">IF(AG114="","",AC$1)</f>
        <v/>
      </c>
      <c r="AE114" s="130" t="str">
        <f t="shared" ref="AE114:AE137" si="263">IF(AG114="","",AC$2)</f>
        <v/>
      </c>
      <c r="AF114" s="130" t="str">
        <f t="shared" ref="AF114:AF137" si="264">IF(AG114="","",AC$3)</f>
        <v/>
      </c>
      <c r="AG114" s="132" t="str">
        <f t="shared" ref="AG114:AG137" si="265">IF(AN114="","",IF(ISNUMBER(SEARCH(":",AN114)),MID(AN114,FIND(":",AN114)+2,FIND("(",AN114)-FIND(":",AN114)-3),LEFT(AN114,FIND("(",AN114)-2)))</f>
        <v/>
      </c>
      <c r="AH114" s="133" t="str">
        <f t="shared" ref="AH114:AH137" si="266">IF(AN114="","",MID(AN114,FIND("(",AN114)+1,4))</f>
        <v/>
      </c>
      <c r="AI114" s="134" t="str">
        <f t="shared" ref="AI114:AI137" si="267">IF(ISNUMBER(SEARCH("*female*",AN114)),"female",IF(ISNUMBER(SEARCH("*male*",AN114)),"male",""))</f>
        <v/>
      </c>
      <c r="AJ114" s="135" t="str">
        <f t="shared" ref="AJ114:AJ137" si="268">IF(AN114="","",IF(ISERROR(MID(AN114,FIND("male,",AN114)+6,(FIND(")",AN114)-(FIND("male,",AN114)+6))))=TRUE,"missing/error",MID(AN114,FIND("male,",AN114)+6,(FIND(")",AN114)-(FIND("male,",AN114)+6)))))</f>
        <v/>
      </c>
      <c r="AK114" s="136" t="str">
        <f t="shared" ref="AK114:AK137" si="269">IF(AG114="","",(MID(AG114,(SEARCH("^^",SUBSTITUTE(AG114," ","^^",LEN(AG114)-LEN(SUBSTITUTE(AG114," ","")))))+1,99)&amp;"_"&amp;LEFT(AG114,FIND(" ",AG114)-1)&amp;"_"&amp;AH114))</f>
        <v/>
      </c>
      <c r="AM114" s="4"/>
      <c r="AO114" s="128" t="str">
        <f t="shared" ref="AO114:AO137" si="270">IF(AS114="","",AO$3)</f>
        <v/>
      </c>
      <c r="AP114" s="129" t="str">
        <f t="shared" ref="AP114:AP137" si="271">IF(AS114="","",AO$1)</f>
        <v/>
      </c>
      <c r="AQ114" s="130" t="str">
        <f t="shared" ref="AQ114:AQ137" si="272">IF(AS114="","",AO$2)</f>
        <v/>
      </c>
      <c r="AR114" s="130" t="str">
        <f t="shared" ref="AR114:AR137" si="273">IF(AS114="","",AO$3)</f>
        <v/>
      </c>
      <c r="AS114" s="132" t="str">
        <f t="shared" ref="AS114:AS137" si="274">IF(AZ114="","",IF(ISNUMBER(SEARCH(":",AZ114)),MID(AZ114,FIND(":",AZ114)+2,FIND("(",AZ114)-FIND(":",AZ114)-3),LEFT(AZ114,FIND("(",AZ114)-2)))</f>
        <v/>
      </c>
      <c r="AT114" s="133" t="str">
        <f t="shared" ref="AT114:AT137" si="275">IF(AZ114="","",MID(AZ114,FIND("(",AZ114)+1,4))</f>
        <v/>
      </c>
      <c r="AU114" s="134" t="str">
        <f t="shared" ref="AU114:AU137" si="276">IF(ISNUMBER(SEARCH("*female*",AZ114)),"female",IF(ISNUMBER(SEARCH("*male*",AZ114)),"male",""))</f>
        <v/>
      </c>
      <c r="AV114" s="135" t="str">
        <f t="shared" ref="AV114:AV137" si="277">IF(AZ114="","",IF(ISERROR(MID(AZ114,FIND("male,",AZ114)+6,(FIND(")",AZ114)-(FIND("male,",AZ114)+6))))=TRUE,"missing/error",MID(AZ114,FIND("male,",AZ114)+6,(FIND(")",AZ114)-(FIND("male,",AZ114)+6)))))</f>
        <v/>
      </c>
      <c r="AW114" s="136" t="str">
        <f t="shared" ref="AW114:AW137" si="278">IF(AS114="","",(MID(AS114,(SEARCH("^^",SUBSTITUTE(AS114," ","^^",LEN(AS114)-LEN(SUBSTITUTE(AS114," ","")))))+1,99)&amp;"_"&amp;LEFT(AS114,FIND(" ",AS114)-1)&amp;"_"&amp;AT114))</f>
        <v/>
      </c>
      <c r="AX114" s="76"/>
      <c r="AY114" s="4"/>
      <c r="AZ114" s="76"/>
      <c r="BA114" s="128" t="str">
        <f t="shared" ref="BA114:BA137" si="279">IF(BE114="","",BA$3)</f>
        <v/>
      </c>
      <c r="BB114" s="129" t="str">
        <f t="shared" ref="BB114:BB137" si="280">IF(BE114="","",BA$1)</f>
        <v/>
      </c>
      <c r="BC114" s="130" t="str">
        <f t="shared" ref="BC114:BC137" si="281">IF(BE114="","",BA$2)</f>
        <v/>
      </c>
      <c r="BD114" s="130" t="str">
        <f t="shared" ref="BD114:BD137" si="282">IF(BE114="","",BA$3)</f>
        <v/>
      </c>
      <c r="BE114" s="132" t="str">
        <f t="shared" ref="BE114:BE137" si="283">IF(BL114="","",IF(ISNUMBER(SEARCH(":",BL114)),MID(BL114,FIND(":",BL114)+2,FIND("(",BL114)-FIND(":",BL114)-3),LEFT(BL114,FIND("(",BL114)-2)))</f>
        <v/>
      </c>
      <c r="BF114" s="133" t="str">
        <f t="shared" ref="BF114:BF137" si="284">IF(BL114="","",MID(BL114,FIND("(",BL114)+1,4))</f>
        <v/>
      </c>
      <c r="BG114" s="134" t="str">
        <f t="shared" ref="BG114:BG137" si="285">IF(ISNUMBER(SEARCH("*female*",BL114)),"female",IF(ISNUMBER(SEARCH("*male*",BL114)),"male",""))</f>
        <v/>
      </c>
      <c r="BH114" s="135" t="str">
        <f t="shared" ref="BH114:BH137" si="286">IF(BL114="","",IF(ISERROR(MID(BL114,FIND("male,",BL114)+6,(FIND(")",BL114)-(FIND("male,",BL114)+6))))=TRUE,"missing/error",MID(BL114,FIND("male,",BL114)+6,(FIND(")",BL114)-(FIND("male,",BL114)+6)))))</f>
        <v/>
      </c>
      <c r="BI114" s="136" t="str">
        <f t="shared" ref="BI114:BI137" si="287">IF(BE114="","",(MID(BE114,(SEARCH("^^",SUBSTITUTE(BE114," ","^^",LEN(BE114)-LEN(SUBSTITUTE(BE114," ","")))))+1,99)&amp;"_"&amp;LEFT(BE114,FIND(" ",BE114)-1)&amp;"_"&amp;BF114))</f>
        <v/>
      </c>
      <c r="BJ114" s="76"/>
      <c r="BK114" s="4"/>
      <c r="BL114" s="76"/>
      <c r="BM114" s="128" t="str">
        <f t="shared" ref="BM114:BM137" si="288">IF(BQ114="","",BM$3)</f>
        <v/>
      </c>
      <c r="BN114" s="129" t="str">
        <f t="shared" ref="BN114:BN137" si="289">IF(BQ114="","",BM$1)</f>
        <v/>
      </c>
      <c r="BO114" s="130" t="str">
        <f t="shared" ref="BO114:BO137" si="290">IF(BQ114="","",BM$2)</f>
        <v/>
      </c>
      <c r="BP114" s="130" t="str">
        <f t="shared" ref="BP114:BP137" si="291">IF(BQ114="","",BM$3)</f>
        <v/>
      </c>
      <c r="BQ114" s="132" t="str">
        <f t="shared" ref="BQ114:BQ137" si="292">IF(BX114="","",IF(ISNUMBER(SEARCH(":",BX114)),MID(BX114,FIND(":",BX114)+2,FIND("(",BX114)-FIND(":",BX114)-3),LEFT(BX114,FIND("(",BX114)-2)))</f>
        <v/>
      </c>
      <c r="BR114" s="133" t="str">
        <f t="shared" ref="BR114:BR137" si="293">IF(BX114="","",MID(BX114,FIND("(",BX114)+1,4))</f>
        <v/>
      </c>
      <c r="BS114" s="134" t="str">
        <f t="shared" ref="BS114:BS137" si="294">IF(ISNUMBER(SEARCH("*female*",BX114)),"female",IF(ISNUMBER(SEARCH("*male*",BX114)),"male",""))</f>
        <v/>
      </c>
      <c r="BT114" s="135" t="str">
        <f t="shared" ref="BT114:BT137" si="295">IF(BX114="","",IF(ISERROR(MID(BX114,FIND("male,",BX114)+6,(FIND(")",BX114)-(FIND("male,",BX114)+6))))=TRUE,"missing/error",MID(BX114,FIND("male,",BX114)+6,(FIND(")",BX114)-(FIND("male,",BX114)+6)))))</f>
        <v/>
      </c>
      <c r="BU114" s="136" t="str">
        <f t="shared" ref="BU114:BU137" si="296">IF(BQ114="","",(MID(BQ114,(SEARCH("^^",SUBSTITUTE(BQ114," ","^^",LEN(BQ114)-LEN(SUBSTITUTE(BQ114," ","")))))+1,99)&amp;"_"&amp;LEFT(BQ114,FIND(" ",BQ114)-1)&amp;"_"&amp;BR114))</f>
        <v/>
      </c>
      <c r="BV114" s="76"/>
      <c r="BW114" s="4"/>
      <c r="BX114" s="76"/>
      <c r="BY114" s="128" t="str">
        <f t="shared" ref="BY114:BY137" si="297">IF(CC114="","",BY$3)</f>
        <v/>
      </c>
      <c r="BZ114" s="129" t="str">
        <f t="shared" ref="BZ114:BZ137" si="298">IF(CC114="","",BY$1)</f>
        <v/>
      </c>
      <c r="CA114" s="130" t="str">
        <f t="shared" ref="CA114:CA137" si="299">IF(CC114="","",BY$2)</f>
        <v/>
      </c>
      <c r="CB114" s="130" t="str">
        <f t="shared" ref="CB114:CB137" si="300">IF(CC114="","",BY$3)</f>
        <v/>
      </c>
      <c r="CC114" s="132" t="str">
        <f t="shared" ref="CC114:CC137" si="301">IF(CJ114="","",IF(ISNUMBER(SEARCH(":",CJ114)),MID(CJ114,FIND(":",CJ114)+2,FIND("(",CJ114)-FIND(":",CJ114)-3),LEFT(CJ114,FIND("(",CJ114)-2)))</f>
        <v/>
      </c>
      <c r="CD114" s="133" t="str">
        <f t="shared" ref="CD114:CD137" si="302">IF(CJ114="","",MID(CJ114,FIND("(",CJ114)+1,4))</f>
        <v/>
      </c>
      <c r="CE114" s="134" t="str">
        <f t="shared" ref="CE114:CE137" si="303">IF(ISNUMBER(SEARCH("*female*",CJ114)),"female",IF(ISNUMBER(SEARCH("*male*",CJ114)),"male",""))</f>
        <v/>
      </c>
      <c r="CF114" s="135" t="str">
        <f t="shared" ref="CF114:CF137" si="304">IF(CJ114="","",IF(ISERROR(MID(CJ114,FIND("male,",CJ114)+6,(FIND(")",CJ114)-(FIND("male,",CJ114)+6))))=TRUE,"missing/error",MID(CJ114,FIND("male,",CJ114)+6,(FIND(")",CJ114)-(FIND("male,",CJ114)+6)))))</f>
        <v/>
      </c>
      <c r="CG114" s="136" t="str">
        <f t="shared" ref="CG114:CG137" si="305">IF(CC114="","",(MID(CC114,(SEARCH("^^",SUBSTITUTE(CC114," ","^^",LEN(CC114)-LEN(SUBSTITUTE(CC114," ","")))))+1,99)&amp;"_"&amp;LEFT(CC114,FIND(" ",CC114)-1)&amp;"_"&amp;CD114))</f>
        <v/>
      </c>
      <c r="CH114" s="76"/>
      <c r="CI114" s="4"/>
      <c r="CJ114" s="76"/>
      <c r="CK114" s="128" t="str">
        <f t="shared" ref="CK114:CK137" si="306">IF(CO114="","",CK$3)</f>
        <v/>
      </c>
      <c r="CL114" s="129" t="str">
        <f t="shared" ref="CL114:CL137" si="307">IF(CO114="","",CK$1)</f>
        <v/>
      </c>
      <c r="CM114" s="130" t="str">
        <f t="shared" ref="CM114:CM137" si="308">IF(CO114="","",CK$2)</f>
        <v/>
      </c>
      <c r="CN114" s="130" t="str">
        <f t="shared" ref="CN114:CN137" si="309">IF(CO114="","",CK$3)</f>
        <v/>
      </c>
      <c r="CO114" s="132" t="str">
        <f t="shared" ref="CO114:CO137" si="310">IF(CV114="","",IF(ISNUMBER(SEARCH(":",CV114)),MID(CV114,FIND(":",CV114)+2,FIND("(",CV114)-FIND(":",CV114)-3),LEFT(CV114,FIND("(",CV114)-2)))</f>
        <v/>
      </c>
      <c r="CP114" s="133" t="str">
        <f t="shared" ref="CP114:CP137" si="311">IF(CV114="","",MID(CV114,FIND("(",CV114)+1,4))</f>
        <v/>
      </c>
      <c r="CQ114" s="134" t="str">
        <f t="shared" ref="CQ114:CQ137" si="312">IF(ISNUMBER(SEARCH("*female*",CV114)),"female",IF(ISNUMBER(SEARCH("*male*",CV114)),"male",""))</f>
        <v/>
      </c>
      <c r="CR114" s="135" t="str">
        <f t="shared" ref="CR114:CR137" si="313">IF(CV114="","",IF(ISERROR(MID(CV114,FIND("male,",CV114)+6,(FIND(")",CV114)-(FIND("male,",CV114)+6))))=TRUE,"missing/error",MID(CV114,FIND("male,",CV114)+6,(FIND(")",CV114)-(FIND("male,",CV114)+6)))))</f>
        <v/>
      </c>
      <c r="CS114" s="136" t="str">
        <f t="shared" ref="CS114:CS137" si="314">IF(CO114="","",(MID(CO114,(SEARCH("^^",SUBSTITUTE(CO114," ","^^",LEN(CO114)-LEN(SUBSTITUTE(CO114," ","")))))+1,99)&amp;"_"&amp;LEFT(CO114,FIND(" ",CO114)-1)&amp;"_"&amp;CP114))</f>
        <v/>
      </c>
      <c r="CT114" s="76"/>
      <c r="CU114" s="4"/>
      <c r="CV114" s="76"/>
      <c r="CW114" s="128" t="str">
        <f t="shared" ref="CW114:CW137" si="315">IF(DA114="","",CW$3)</f>
        <v/>
      </c>
      <c r="CX114" s="129" t="str">
        <f t="shared" ref="CX114:CX137" si="316">IF(DA114="","",CW$1)</f>
        <v/>
      </c>
      <c r="CY114" s="130" t="str">
        <f t="shared" ref="CY114:CY137" si="317">IF(DA114="","",CW$2)</f>
        <v/>
      </c>
      <c r="CZ114" s="130" t="str">
        <f t="shared" ref="CZ114:CZ137" si="318">IF(DA114="","",CW$3)</f>
        <v/>
      </c>
      <c r="DA114" s="132" t="str">
        <f t="shared" ref="DA114:DA137" si="319">IF(DH114="","",IF(ISNUMBER(SEARCH(":",DH114)),MID(DH114,FIND(":",DH114)+2,FIND("(",DH114)-FIND(":",DH114)-3),LEFT(DH114,FIND("(",DH114)-2)))</f>
        <v/>
      </c>
      <c r="DB114" s="133" t="str">
        <f t="shared" ref="DB114:DB137" si="320">IF(DH114="","",MID(DH114,FIND("(",DH114)+1,4))</f>
        <v/>
      </c>
      <c r="DC114" s="134" t="str">
        <f t="shared" ref="DC114:DC137" si="321">IF(ISNUMBER(SEARCH("*female*",DH114)),"female",IF(ISNUMBER(SEARCH("*male*",DH114)),"male",""))</f>
        <v/>
      </c>
      <c r="DD114" s="135" t="str">
        <f t="shared" ref="DD114:DD137" si="322">IF(DH114="","",IF(ISERROR(MID(DH114,FIND("male,",DH114)+6,(FIND(")",DH114)-(FIND("male,",DH114)+6))))=TRUE,"missing/error",MID(DH114,FIND("male,",DH114)+6,(FIND(")",DH114)-(FIND("male,",DH114)+6)))))</f>
        <v/>
      </c>
      <c r="DE114" s="136" t="str">
        <f t="shared" ref="DE114:DE137" si="323">IF(DA114="","",(MID(DA114,(SEARCH("^^",SUBSTITUTE(DA114," ","^^",LEN(DA114)-LEN(SUBSTITUTE(DA114," ","")))))+1,99)&amp;"_"&amp;LEFT(DA114,FIND(" ",DA114)-1)&amp;"_"&amp;DB114))</f>
        <v/>
      </c>
      <c r="DF114" s="76"/>
      <c r="DG114" s="4"/>
      <c r="DH114" s="76"/>
      <c r="DI114" s="128" t="str">
        <f t="shared" ref="DI114:DI137" si="324">IF(DM114="","",DI$3)</f>
        <v/>
      </c>
      <c r="DJ114" s="129" t="str">
        <f t="shared" ref="DJ114:DJ137" si="325">IF(DM114="","",DI$1)</f>
        <v/>
      </c>
      <c r="DK114" s="130" t="str">
        <f t="shared" ref="DK114:DK137" si="326">IF(DM114="","",DI$2)</f>
        <v/>
      </c>
      <c r="DL114" s="130" t="str">
        <f t="shared" ref="DL114:DL137" si="327">IF(DM114="","",DI$3)</f>
        <v/>
      </c>
      <c r="DM114" s="132" t="str">
        <f t="shared" ref="DM114:DM137" si="328">IF(DT114="","",IF(ISNUMBER(SEARCH(":",DT114)),MID(DT114,FIND(":",DT114)+2,FIND("(",DT114)-FIND(":",DT114)-3),LEFT(DT114,FIND("(",DT114)-2)))</f>
        <v/>
      </c>
      <c r="DN114" s="133" t="str">
        <f t="shared" ref="DN114:DN137" si="329">IF(DT114="","",MID(DT114,FIND("(",DT114)+1,4))</f>
        <v/>
      </c>
      <c r="DO114" s="134" t="str">
        <f t="shared" ref="DO114:DO137" si="330">IF(ISNUMBER(SEARCH("*female*",DT114)),"female",IF(ISNUMBER(SEARCH("*male*",DT114)),"male",""))</f>
        <v/>
      </c>
      <c r="DP114" s="135" t="str">
        <f t="shared" ref="DP114:DP137" si="331">IF(DT114="","",IF(ISERROR(MID(DT114,FIND("male,",DT114)+6,(FIND(")",DT114)-(FIND("male,",DT114)+6))))=TRUE,"missing/error",MID(DT114,FIND("male,",DT114)+6,(FIND(")",DT114)-(FIND("male,",DT114)+6)))))</f>
        <v/>
      </c>
      <c r="DQ114" s="136" t="str">
        <f t="shared" ref="DQ114:DQ137" si="332">IF(DM114="","",(MID(DM114,(SEARCH("^^",SUBSTITUTE(DM114," ","^^",LEN(DM114)-LEN(SUBSTITUTE(DM114," ","")))))+1,99)&amp;"_"&amp;LEFT(DM114,FIND(" ",DM114)-1)&amp;"_"&amp;DN114))</f>
        <v/>
      </c>
      <c r="DR114" s="76"/>
      <c r="DS114" s="4"/>
      <c r="DT114" s="76"/>
      <c r="DU114" s="128" t="str">
        <f t="shared" ref="DU114:DU137" si="333">IF(DY114="","",DU$3)</f>
        <v/>
      </c>
      <c r="DV114" s="129" t="str">
        <f t="shared" ref="DV114:DV137" si="334">IF(DY114="","",DU$1)</f>
        <v/>
      </c>
      <c r="DW114" s="130" t="str">
        <f t="shared" ref="DW114:DW137" si="335">IF(DY114="","",DU$2)</f>
        <v/>
      </c>
      <c r="DX114" s="130" t="str">
        <f t="shared" ref="DX114:DX137" si="336">IF(DY114="","",DU$3)</f>
        <v/>
      </c>
      <c r="DY114" s="132" t="str">
        <f t="shared" ref="DY114:DY137" si="337">IF(EF114="","",IF(ISNUMBER(SEARCH(":",EF114)),MID(EF114,FIND(":",EF114)+2,FIND("(",EF114)-FIND(":",EF114)-3),LEFT(EF114,FIND("(",EF114)-2)))</f>
        <v/>
      </c>
      <c r="DZ114" s="133" t="str">
        <f t="shared" ref="DZ114:DZ137" si="338">IF(EF114="","",MID(EF114,FIND("(",EF114)+1,4))</f>
        <v/>
      </c>
      <c r="EA114" s="134" t="str">
        <f t="shared" ref="EA114:EA137" si="339">IF(ISNUMBER(SEARCH("*female*",EF114)),"female",IF(ISNUMBER(SEARCH("*male*",EF114)),"male",""))</f>
        <v/>
      </c>
      <c r="EB114" s="135" t="str">
        <f t="shared" ref="EB114:EB137" si="340">IF(EF114="","",IF(ISERROR(MID(EF114,FIND("male,",EF114)+6,(FIND(")",EF114)-(FIND("male,",EF114)+6))))=TRUE,"missing/error",MID(EF114,FIND("male,",EF114)+6,(FIND(")",EF114)-(FIND("male,",EF114)+6)))))</f>
        <v/>
      </c>
      <c r="EC114" s="136" t="str">
        <f t="shared" ref="EC114:EC137" si="341">IF(DY114="","",(MID(DY114,(SEARCH("^^",SUBSTITUTE(DY114," ","^^",LEN(DY114)-LEN(SUBSTITUTE(DY114," ","")))))+1,99)&amp;"_"&amp;LEFT(DY114,FIND(" ",DY114)-1)&amp;"_"&amp;DZ114))</f>
        <v/>
      </c>
      <c r="ED114" s="76"/>
      <c r="EE114" s="4"/>
      <c r="EF114" s="76"/>
      <c r="EG114" s="128" t="str">
        <f t="shared" ref="EG114:EG137" si="342">IF(EK114="","",EG$3)</f>
        <v/>
      </c>
      <c r="EH114" s="129" t="str">
        <f t="shared" ref="EH114:EH137" si="343">IF(EK114="","",EG$1)</f>
        <v/>
      </c>
      <c r="EI114" s="130" t="str">
        <f t="shared" ref="EI114:EI137" si="344">IF(EK114="","",EG$2)</f>
        <v/>
      </c>
      <c r="EJ114" s="130" t="str">
        <f t="shared" ref="EJ114:EJ137" si="345">IF(EK114="","",EG$3)</f>
        <v/>
      </c>
      <c r="EK114" s="132" t="str">
        <f t="shared" ref="EK114:EK137" si="346">IF(ER114="","",IF(ISNUMBER(SEARCH(":",ER114)),MID(ER114,FIND(":",ER114)+2,FIND("(",ER114)-FIND(":",ER114)-3),LEFT(ER114,FIND("(",ER114)-2)))</f>
        <v/>
      </c>
      <c r="EL114" s="133" t="str">
        <f t="shared" ref="EL114:EL137" si="347">IF(ER114="","",MID(ER114,FIND("(",ER114)+1,4))</f>
        <v/>
      </c>
      <c r="EM114" s="134" t="str">
        <f t="shared" ref="EM114:EM137" si="348">IF(ISNUMBER(SEARCH("*female*",ER114)),"female",IF(ISNUMBER(SEARCH("*male*",ER114)),"male",""))</f>
        <v/>
      </c>
      <c r="EN114" s="135" t="str">
        <f t="shared" ref="EN114:EN137" si="349">IF(ER114="","",IF(ISERROR(MID(ER114,FIND("male,",ER114)+6,(FIND(")",ER114)-(FIND("male,",ER114)+6))))=TRUE,"missing/error",MID(ER114,FIND("male,",ER114)+6,(FIND(")",ER114)-(FIND("male,",ER114)+6)))))</f>
        <v/>
      </c>
      <c r="EO114" s="136" t="str">
        <f t="shared" ref="EO114:EO137" si="350">IF(EK114="","",(MID(EK114,(SEARCH("^^",SUBSTITUTE(EK114," ","^^",LEN(EK114)-LEN(SUBSTITUTE(EK114," ","")))))+1,99)&amp;"_"&amp;LEFT(EK114,FIND(" ",EK114)-1)&amp;"_"&amp;EL114))</f>
        <v/>
      </c>
      <c r="EP114" s="76"/>
      <c r="EQ114" s="4"/>
      <c r="ER114" s="76"/>
      <c r="ES114" s="128" t="str">
        <f t="shared" ref="ES114:ES137" si="351">IF(EW114="","",ES$3)</f>
        <v/>
      </c>
      <c r="ET114" s="129" t="str">
        <f t="shared" ref="ET114:ET137" si="352">IF(EW114="","",ES$1)</f>
        <v/>
      </c>
      <c r="EU114" s="130" t="str">
        <f t="shared" ref="EU114:EU137" si="353">IF(EW114="","",ES$2)</f>
        <v/>
      </c>
      <c r="EV114" s="130" t="str">
        <f t="shared" ref="EV114:EV137" si="354">IF(EW114="","",ES$3)</f>
        <v/>
      </c>
      <c r="EW114" s="132" t="str">
        <f t="shared" ref="EW114:EW137" si="355">IF(FD114="","",IF(ISNUMBER(SEARCH(":",FD114)),MID(FD114,FIND(":",FD114)+2,FIND("(",FD114)-FIND(":",FD114)-3),LEFT(FD114,FIND("(",FD114)-2)))</f>
        <v/>
      </c>
      <c r="EX114" s="133" t="str">
        <f t="shared" ref="EX114:EX137" si="356">IF(FD114="","",MID(FD114,FIND("(",FD114)+1,4))</f>
        <v/>
      </c>
      <c r="EY114" s="134" t="str">
        <f t="shared" ref="EY114:EY137" si="357">IF(ISNUMBER(SEARCH("*female*",FD114)),"female",IF(ISNUMBER(SEARCH("*male*",FD114)),"male",""))</f>
        <v/>
      </c>
      <c r="EZ114" s="135" t="str">
        <f t="shared" ref="EZ114:EZ137" si="358">IF(FD114="","",IF(ISERROR(MID(FD114,FIND("male,",FD114)+6,(FIND(")",FD114)-(FIND("male,",FD114)+6))))=TRUE,"missing/error",MID(FD114,FIND("male,",FD114)+6,(FIND(")",FD114)-(FIND("male,",FD114)+6)))))</f>
        <v/>
      </c>
      <c r="FA114" s="136" t="str">
        <f t="shared" ref="FA114:FA137" si="359">IF(EW114="","",(MID(EW114,(SEARCH("^^",SUBSTITUTE(EW114," ","^^",LEN(EW114)-LEN(SUBSTITUTE(EW114," ","")))))+1,99)&amp;"_"&amp;LEFT(EW114,FIND(" ",EW114)-1)&amp;"_"&amp;EX114))</f>
        <v/>
      </c>
      <c r="FB114" s="76"/>
      <c r="FC114" s="4"/>
      <c r="FD114" s="76"/>
      <c r="FE114" s="128" t="str">
        <f t="shared" ref="FE114:FE137" si="360">IF(FI114="","",FE$3)</f>
        <v/>
      </c>
      <c r="FF114" s="129" t="str">
        <f t="shared" ref="FF114:FF137" si="361">IF(FI114="","",FE$1)</f>
        <v/>
      </c>
      <c r="FG114" s="130" t="str">
        <f t="shared" ref="FG114:FG137" si="362">IF(FI114="","",FE$2)</f>
        <v/>
      </c>
      <c r="FH114" s="130" t="str">
        <f t="shared" ref="FH114:FH137" si="363">IF(FI114="","",FE$3)</f>
        <v/>
      </c>
      <c r="FI114" s="132" t="str">
        <f t="shared" ref="FI114:FI137" si="364">IF(FP114="","",IF(ISNUMBER(SEARCH(":",FP114)),MID(FP114,FIND(":",FP114)+2,FIND("(",FP114)-FIND(":",FP114)-3),LEFT(FP114,FIND("(",FP114)-2)))</f>
        <v/>
      </c>
      <c r="FJ114" s="133" t="str">
        <f t="shared" ref="FJ114:FJ137" si="365">IF(FP114="","",MID(FP114,FIND("(",FP114)+1,4))</f>
        <v/>
      </c>
      <c r="FK114" s="134" t="str">
        <f t="shared" ref="FK114:FK137" si="366">IF(ISNUMBER(SEARCH("*female*",FP114)),"female",IF(ISNUMBER(SEARCH("*male*",FP114)),"male",""))</f>
        <v/>
      </c>
      <c r="FL114" s="135" t="str">
        <f t="shared" ref="FL114:FL137" si="367">IF(FP114="","",IF(ISERROR(MID(FP114,FIND("male,",FP114)+6,(FIND(")",FP114)-(FIND("male,",FP114)+6))))=TRUE,"missing/error",MID(FP114,FIND("male,",FP114)+6,(FIND(")",FP114)-(FIND("male,",FP114)+6)))))</f>
        <v/>
      </c>
      <c r="FM114" s="136" t="str">
        <f t="shared" ref="FM114:FM137" si="368">IF(FI114="","",(MID(FI114,(SEARCH("^^",SUBSTITUTE(FI114," ","^^",LEN(FI114)-LEN(SUBSTITUTE(FI114," ","")))))+1,99)&amp;"_"&amp;LEFT(FI114,FIND(" ",FI114)-1)&amp;"_"&amp;FJ114))</f>
        <v/>
      </c>
      <c r="FN114" s="76"/>
      <c r="FO114" s="4"/>
      <c r="FP114" s="76"/>
      <c r="FQ114" s="128" t="str">
        <f>IF(FU114="","",#REF!)</f>
        <v/>
      </c>
      <c r="FR114" s="129" t="str">
        <f t="shared" ref="FR114:FR137" si="369">IF(FU114="","",FQ$1)</f>
        <v/>
      </c>
      <c r="FS114" s="130" t="str">
        <f t="shared" ref="FS114:FS137" si="370">IF(FU114="","",FQ$2)</f>
        <v/>
      </c>
      <c r="FT114" s="130" t="str">
        <f t="shared" ref="FT114:FT137" si="371">IF(FU114="","",FQ$3)</f>
        <v/>
      </c>
      <c r="FU114" s="132" t="str">
        <f t="shared" ref="FU114:FU137" si="372">IF(GB114="","",IF(ISNUMBER(SEARCH(":",GB114)),MID(GB114,FIND(":",GB114)+2,FIND("(",GB114)-FIND(":",GB114)-3),LEFT(GB114,FIND("(",GB114)-2)))</f>
        <v/>
      </c>
      <c r="FV114" s="133" t="str">
        <f t="shared" ref="FV114:FV137" si="373">IF(GB114="","",MID(GB114,FIND("(",GB114)+1,4))</f>
        <v/>
      </c>
      <c r="FW114" s="134" t="str">
        <f t="shared" ref="FW114:FW137" si="374">IF(ISNUMBER(SEARCH("*female*",GB114)),"female",IF(ISNUMBER(SEARCH("*male*",GB114)),"male",""))</f>
        <v/>
      </c>
      <c r="FX114" s="135" t="str">
        <f t="shared" ref="FX114:FX137" si="375">IF(GB114="","",IF(ISERROR(MID(GB114,FIND("male,",GB114)+6,(FIND(")",GB114)-(FIND("male,",GB114)+6))))=TRUE,"missing/error",MID(GB114,FIND("male,",GB114)+6,(FIND(")",GB114)-(FIND("male,",GB114)+6)))))</f>
        <v/>
      </c>
      <c r="FY114" s="136" t="str">
        <f t="shared" ref="FY114:FY137" si="376">IF(FU114="","",(MID(FU114,(SEARCH("^^",SUBSTITUTE(FU114," ","^^",LEN(FU114)-LEN(SUBSTITUTE(FU114," ","")))))+1,99)&amp;"_"&amp;LEFT(FU114,FIND(" ",FU114)-1)&amp;"_"&amp;FV114))</f>
        <v/>
      </c>
      <c r="FZ114" s="76"/>
      <c r="GA114" s="4"/>
      <c r="GB114" s="76"/>
      <c r="GC114" s="128" t="str">
        <f t="shared" ref="GC114:GC137" si="377">IF(GG114="","",GC$3)</f>
        <v/>
      </c>
      <c r="GD114" s="129" t="str">
        <f t="shared" ref="GD114:GD137" si="378">IF(GG114="","",GC$1)</f>
        <v/>
      </c>
      <c r="GE114" s="130" t="str">
        <f t="shared" ref="GE114:GE137" si="379">IF(GG114="","",GC$2)</f>
        <v/>
      </c>
      <c r="GF114" s="130" t="str">
        <f t="shared" ref="GF114:GF137" si="380">IF(GG114="","",GC$3)</f>
        <v/>
      </c>
      <c r="GG114" s="132" t="str">
        <f t="shared" ref="GG114:GG137" si="381">IF(GN114="","",IF(ISNUMBER(SEARCH(":",GN114)),MID(GN114,FIND(":",GN114)+2,FIND("(",GN114)-FIND(":",GN114)-3),LEFT(GN114,FIND("(",GN114)-2)))</f>
        <v/>
      </c>
      <c r="GH114" s="133" t="str">
        <f t="shared" ref="GH114:GH137" si="382">IF(GN114="","",MID(GN114,FIND("(",GN114)+1,4))</f>
        <v/>
      </c>
      <c r="GI114" s="134" t="str">
        <f t="shared" ref="GI114:GI137" si="383">IF(ISNUMBER(SEARCH("*female*",GN114)),"female",IF(ISNUMBER(SEARCH("*male*",GN114)),"male",""))</f>
        <v/>
      </c>
      <c r="GJ114" s="135" t="str">
        <f t="shared" ref="GJ114:GJ137" si="384">IF(GN114="","",IF(ISERROR(MID(GN114,FIND("male,",GN114)+6,(FIND(")",GN114)-(FIND("male,",GN114)+6))))=TRUE,"missing/error",MID(GN114,FIND("male,",GN114)+6,(FIND(")",GN114)-(FIND("male,",GN114)+6)))))</f>
        <v/>
      </c>
      <c r="GK114" s="136" t="str">
        <f t="shared" ref="GK114:GK137" si="385">IF(GG114="","",(MID(GG114,(SEARCH("^^",SUBSTITUTE(GG114," ","^^",LEN(GG114)-LEN(SUBSTITUTE(GG114," ","")))))+1,99)&amp;"_"&amp;LEFT(GG114,FIND(" ",GG114)-1)&amp;"_"&amp;GH114))</f>
        <v/>
      </c>
      <c r="GL114" s="76"/>
      <c r="GM114" s="4"/>
      <c r="GN114" s="76"/>
      <c r="GO114" s="128" t="str">
        <f t="shared" ref="GO114:GO137" si="386">IF(GS114="","",GO$3)</f>
        <v/>
      </c>
      <c r="GP114" s="129" t="str">
        <f t="shared" ref="GP114:GP137" si="387">IF(GS114="","",GO$1)</f>
        <v/>
      </c>
      <c r="GQ114" s="130" t="str">
        <f t="shared" ref="GQ114:GQ137" si="388">IF(GS114="","",GO$2)</f>
        <v/>
      </c>
      <c r="GR114" s="130" t="str">
        <f t="shared" ref="GR114:GR137" si="389">IF(GS114="","",GO$3)</f>
        <v/>
      </c>
      <c r="GS114" s="132" t="str">
        <f t="shared" ref="GS114:GS137" si="390">IF(GZ114="","",IF(ISNUMBER(SEARCH(":",GZ114)),MID(GZ114,FIND(":",GZ114)+2,FIND("(",GZ114)-FIND(":",GZ114)-3),LEFT(GZ114,FIND("(",GZ114)-2)))</f>
        <v/>
      </c>
      <c r="GT114" s="133" t="str">
        <f t="shared" ref="GT114:GT137" si="391">IF(GZ114="","",MID(GZ114,FIND("(",GZ114)+1,4))</f>
        <v/>
      </c>
      <c r="GU114" s="134" t="str">
        <f t="shared" ref="GU114:GU137" si="392">IF(ISNUMBER(SEARCH("*female*",GZ114)),"female",IF(ISNUMBER(SEARCH("*male*",GZ114)),"male",""))</f>
        <v/>
      </c>
      <c r="GV114" s="135" t="str">
        <f t="shared" ref="GV114:GV137" si="393">IF(GZ114="","",IF(ISERROR(MID(GZ114,FIND("male,",GZ114)+6,(FIND(")",GZ114)-(FIND("male,",GZ114)+6))))=TRUE,"missing/error",MID(GZ114,FIND("male,",GZ114)+6,(FIND(")",GZ114)-(FIND("male,",GZ114)+6)))))</f>
        <v/>
      </c>
      <c r="GW114" s="136" t="str">
        <f t="shared" ref="GW114:GW137" si="394">IF(GS114="","",(MID(GS114,(SEARCH("^^",SUBSTITUTE(GS114," ","^^",LEN(GS114)-LEN(SUBSTITUTE(GS114," ","")))))+1,99)&amp;"_"&amp;LEFT(GS114,FIND(" ",GS114)-1)&amp;"_"&amp;GT114))</f>
        <v/>
      </c>
      <c r="GX114" s="76"/>
      <c r="GY114" s="4"/>
      <c r="GZ114" s="76"/>
      <c r="HA114" s="128" t="str">
        <f t="shared" ref="HA114:HA137" si="395">IF(HE114="","",HA$3)</f>
        <v/>
      </c>
      <c r="HB114" s="129" t="str">
        <f t="shared" ref="HB114:HB137" si="396">IF(HE114="","",HA$1)</f>
        <v/>
      </c>
      <c r="HC114" s="130" t="str">
        <f t="shared" ref="HC114:HC137" si="397">IF(HE114="","",HA$2)</f>
        <v/>
      </c>
      <c r="HD114" s="130" t="str">
        <f t="shared" ref="HD114:HD137" si="398">IF(HE114="","",HA$3)</f>
        <v/>
      </c>
      <c r="HE114" s="132" t="str">
        <f t="shared" ref="HE114:HE137" si="399">IF(HL114="","",IF(ISNUMBER(SEARCH(":",HL114)),MID(HL114,FIND(":",HL114)+2,FIND("(",HL114)-FIND(":",HL114)-3),LEFT(HL114,FIND("(",HL114)-2)))</f>
        <v/>
      </c>
      <c r="HF114" s="133" t="str">
        <f t="shared" ref="HF114:HF137" si="400">IF(HL114="","",MID(HL114,FIND("(",HL114)+1,4))</f>
        <v/>
      </c>
      <c r="HG114" s="134" t="str">
        <f t="shared" ref="HG114:HG137" si="401">IF(ISNUMBER(SEARCH("*female*",HL114)),"female",IF(ISNUMBER(SEARCH("*male*",HL114)),"male",""))</f>
        <v/>
      </c>
      <c r="HH114" s="135" t="str">
        <f t="shared" ref="HH114:HH137" si="402">IF(HL114="","",IF(ISERROR(MID(HL114,FIND("male,",HL114)+6,(FIND(")",HL114)-(FIND("male,",HL114)+6))))=TRUE,"missing/error",MID(HL114,FIND("male,",HL114)+6,(FIND(")",HL114)-(FIND("male,",HL114)+6)))))</f>
        <v/>
      </c>
      <c r="HI114" s="136" t="str">
        <f t="shared" ref="HI114:HI137" si="403">IF(HE114="","",(MID(HE114,(SEARCH("^^",SUBSTITUTE(HE114," ","^^",LEN(HE114)-LEN(SUBSTITUTE(HE114," ","")))))+1,99)&amp;"_"&amp;LEFT(HE114,FIND(" ",HE114)-1)&amp;"_"&amp;HF114))</f>
        <v/>
      </c>
      <c r="HJ114" s="76"/>
      <c r="HK114" s="4"/>
      <c r="HL114" s="76"/>
      <c r="HM114" s="128" t="str">
        <f t="shared" ref="HM114:HM137" si="404">IF(HQ114="","",HM$3)</f>
        <v/>
      </c>
      <c r="HN114" s="129" t="str">
        <f t="shared" ref="HN114:HN137" si="405">IF(HQ114="","",HM$1)</f>
        <v/>
      </c>
      <c r="HO114" s="130" t="str">
        <f t="shared" ref="HO114:HO137" si="406">IF(HQ114="","",HM$2)</f>
        <v/>
      </c>
      <c r="HP114" s="130" t="str">
        <f t="shared" ref="HP114:HP137" si="407">IF(HQ114="","",HM$3)</f>
        <v/>
      </c>
      <c r="HQ114" s="132" t="str">
        <f t="shared" ref="HQ114:HQ137" si="408">IF(HX114="","",IF(ISNUMBER(SEARCH(":",HX114)),MID(HX114,FIND(":",HX114)+2,FIND("(",HX114)-FIND(":",HX114)-3),LEFT(HX114,FIND("(",HX114)-2)))</f>
        <v/>
      </c>
      <c r="HR114" s="133" t="str">
        <f t="shared" ref="HR114:HR137" si="409">IF(HX114="","",MID(HX114,FIND("(",HX114)+1,4))</f>
        <v/>
      </c>
      <c r="HS114" s="134" t="str">
        <f t="shared" ref="HS114:HS137" si="410">IF(ISNUMBER(SEARCH("*female*",HX114)),"female",IF(ISNUMBER(SEARCH("*male*",HX114)),"male",""))</f>
        <v/>
      </c>
      <c r="HT114" s="135" t="str">
        <f t="shared" ref="HT114:HT137" si="411">IF(HX114="","",IF(ISERROR(MID(HX114,FIND("male,",HX114)+6,(FIND(")",HX114)-(FIND("male,",HX114)+6))))=TRUE,"missing/error",MID(HX114,FIND("male,",HX114)+6,(FIND(")",HX114)-(FIND("male,",HX114)+6)))))</f>
        <v/>
      </c>
      <c r="HU114" s="136" t="str">
        <f t="shared" ref="HU114:HU137" si="412">IF(HQ114="","",(MID(HQ114,(SEARCH("^^",SUBSTITUTE(HQ114," ","^^",LEN(HQ114)-LEN(SUBSTITUTE(HQ114," ","")))))+1,99)&amp;"_"&amp;LEFT(HQ114,FIND(" ",HQ114)-1)&amp;"_"&amp;HR114))</f>
        <v/>
      </c>
      <c r="HV114" s="76"/>
      <c r="HW114" s="4"/>
      <c r="HX114" s="76"/>
      <c r="HY114" s="128" t="str">
        <f t="shared" ref="HY114:HY137" si="413">IF(IC114="","",HY$3)</f>
        <v/>
      </c>
      <c r="HZ114" s="129" t="str">
        <f t="shared" ref="HZ114:HZ137" si="414">IF(IC114="","",HY$1)</f>
        <v/>
      </c>
      <c r="IA114" s="130" t="str">
        <f t="shared" ref="IA114:IA137" si="415">IF(IC114="","",HY$2)</f>
        <v/>
      </c>
      <c r="IB114" s="130" t="str">
        <f t="shared" ref="IB114:IB137" si="416">IF(IC114="","",HY$3)</f>
        <v/>
      </c>
      <c r="IC114" s="132" t="str">
        <f t="shared" ref="IC114:IC137" si="417">IF(IJ114="","",IF(ISNUMBER(SEARCH(":",IJ114)),MID(IJ114,FIND(":",IJ114)+2,FIND("(",IJ114)-FIND(":",IJ114)-3),LEFT(IJ114,FIND("(",IJ114)-2)))</f>
        <v/>
      </c>
      <c r="ID114" s="133" t="str">
        <f t="shared" ref="ID114:ID137" si="418">IF(IJ114="","",MID(IJ114,FIND("(",IJ114)+1,4))</f>
        <v/>
      </c>
      <c r="IE114" s="134" t="str">
        <f t="shared" ref="IE114:IE137" si="419">IF(ISNUMBER(SEARCH("*female*",IJ114)),"female",IF(ISNUMBER(SEARCH("*male*",IJ114)),"male",""))</f>
        <v/>
      </c>
      <c r="IF114" s="135" t="str">
        <f t="shared" ref="IF114:IF137" si="420">IF(IJ114="","",IF(ISERROR(MID(IJ114,FIND("male,",IJ114)+6,(FIND(")",IJ114)-(FIND("male,",IJ114)+6))))=TRUE,"missing/error",MID(IJ114,FIND("male,",IJ114)+6,(FIND(")",IJ114)-(FIND("male,",IJ114)+6)))))</f>
        <v/>
      </c>
      <c r="IG114" s="136" t="str">
        <f t="shared" ref="IG114:IG137" si="421">IF(IC114="","",(MID(IC114,(SEARCH("^^",SUBSTITUTE(IC114," ","^^",LEN(IC114)-LEN(SUBSTITUTE(IC114," ","")))))+1,99)&amp;"_"&amp;LEFT(IC114,FIND(" ",IC114)-1)&amp;"_"&amp;ID114))</f>
        <v/>
      </c>
      <c r="IH114" s="76"/>
      <c r="II114" s="4"/>
      <c r="IJ114" s="76"/>
      <c r="IK114" s="128" t="str">
        <f t="shared" ref="IK114:IK137" si="422">IF(IO114="","",IK$3)</f>
        <v/>
      </c>
      <c r="IL114" s="129" t="str">
        <f t="shared" ref="IL114:IL137" si="423">IF(IO114="","",IK$1)</f>
        <v/>
      </c>
      <c r="IM114" s="130" t="str">
        <f t="shared" ref="IM114:IM137" si="424">IF(IO114="","",IK$2)</f>
        <v/>
      </c>
      <c r="IN114" s="130" t="str">
        <f t="shared" ref="IN114:IN137" si="425">IF(IO114="","",IK$3)</f>
        <v/>
      </c>
      <c r="IO114" s="132" t="str">
        <f t="shared" ref="IO114:IO137" si="426">IF(IV114="","",IF(ISNUMBER(SEARCH(":",IV114)),MID(IV114,FIND(":",IV114)+2,FIND("(",IV114)-FIND(":",IV114)-3),LEFT(IV114,FIND("(",IV114)-2)))</f>
        <v/>
      </c>
      <c r="IP114" s="133" t="str">
        <f t="shared" ref="IP114:IP137" si="427">IF(IV114="","",MID(IV114,FIND("(",IV114)+1,4))</f>
        <v/>
      </c>
      <c r="IQ114" s="134" t="str">
        <f t="shared" ref="IQ114:IQ137" si="428">IF(ISNUMBER(SEARCH("*female*",IV114)),"female",IF(ISNUMBER(SEARCH("*male*",IV114)),"male",""))</f>
        <v/>
      </c>
      <c r="IR114" s="135" t="str">
        <f t="shared" ref="IR114:IR137" si="429">IF(IV114="","",IF(ISERROR(MID(IV114,FIND("male,",IV114)+6,(FIND(")",IV114)-(FIND("male,",IV114)+6))))=TRUE,"missing/error",MID(IV114,FIND("male,",IV114)+6,(FIND(")",IV114)-(FIND("male,",IV114)+6)))))</f>
        <v/>
      </c>
      <c r="IS114" s="136" t="str">
        <f t="shared" ref="IS114:IS137" si="430">IF(IO114="","",(MID(IO114,(SEARCH("^^",SUBSTITUTE(IO114," ","^^",LEN(IO114)-LEN(SUBSTITUTE(IO114," ","")))))+1,99)&amp;"_"&amp;LEFT(IO114,FIND(" ",IO114)-1)&amp;"_"&amp;IP114))</f>
        <v/>
      </c>
      <c r="IT114" s="76"/>
      <c r="IU114" s="4"/>
      <c r="IV114" s="76"/>
      <c r="IW114" s="128" t="str">
        <f t="shared" ref="IW114:IW137" si="431">IF(JA114="","",IW$3)</f>
        <v/>
      </c>
      <c r="IX114" s="129" t="str">
        <f t="shared" ref="IX114:IX137" si="432">IF(JA114="","",IW$1)</f>
        <v/>
      </c>
      <c r="IY114" s="130" t="str">
        <f t="shared" ref="IY114:IY137" si="433">IF(JA114="","",IW$2)</f>
        <v/>
      </c>
      <c r="IZ114" s="130" t="str">
        <f t="shared" ref="IZ114:IZ137" si="434">IF(JA114="","",IW$3)</f>
        <v/>
      </c>
      <c r="JA114" s="132" t="str">
        <f t="shared" ref="JA114:JA137" si="435">IF(JH114="","",IF(ISNUMBER(SEARCH(":",JH114)),MID(JH114,FIND(":",JH114)+2,FIND("(",JH114)-FIND(":",JH114)-3),LEFT(JH114,FIND("(",JH114)-2)))</f>
        <v/>
      </c>
      <c r="JB114" s="133" t="str">
        <f t="shared" ref="JB114:JB137" si="436">IF(JH114="","",MID(JH114,FIND("(",JH114)+1,4))</f>
        <v/>
      </c>
      <c r="JC114" s="134" t="str">
        <f t="shared" ref="JC114:JC137" si="437">IF(ISNUMBER(SEARCH("*female*",JH114)),"female",IF(ISNUMBER(SEARCH("*male*",JH114)),"male",""))</f>
        <v/>
      </c>
      <c r="JD114" s="135" t="str">
        <f t="shared" ref="JD114:JD137" si="438">IF(JH114="","",IF(ISERROR(MID(JH114,FIND("male,",JH114)+6,(FIND(")",JH114)-(FIND("male,",JH114)+6))))=TRUE,"missing/error",MID(JH114,FIND("male,",JH114)+6,(FIND(")",JH114)-(FIND("male,",JH114)+6)))))</f>
        <v/>
      </c>
      <c r="JE114" s="136" t="str">
        <f t="shared" ref="JE114:JE137" si="439">IF(JA114="","",(MID(JA114,(SEARCH("^^",SUBSTITUTE(JA114," ","^^",LEN(JA114)-LEN(SUBSTITUTE(JA114," ","")))))+1,99)&amp;"_"&amp;LEFT(JA114,FIND(" ",JA114)-1)&amp;"_"&amp;JB114))</f>
        <v/>
      </c>
      <c r="JF114" s="76"/>
      <c r="JG114" s="4"/>
      <c r="JH114" s="76"/>
      <c r="JI114" s="128" t="str">
        <f t="shared" ref="JI114:JI137" si="440">IF(JM114="","",JI$3)</f>
        <v/>
      </c>
      <c r="JJ114" s="129" t="str">
        <f t="shared" ref="JJ114:JJ137" si="441">IF(JM114="","",JI$1)</f>
        <v/>
      </c>
      <c r="JK114" s="130" t="str">
        <f t="shared" ref="JK114:JK137" si="442">IF(JM114="","",JI$2)</f>
        <v/>
      </c>
      <c r="JL114" s="130" t="str">
        <f t="shared" ref="JL114:JL137" si="443">IF(JM114="","",JI$3)</f>
        <v/>
      </c>
      <c r="JM114" s="132" t="str">
        <f t="shared" ref="JM114:JM137" si="444">IF(JT114="","",IF(ISNUMBER(SEARCH(":",JT114)),MID(JT114,FIND(":",JT114)+2,FIND("(",JT114)-FIND(":",JT114)-3),LEFT(JT114,FIND("(",JT114)-2)))</f>
        <v/>
      </c>
      <c r="JN114" s="133" t="str">
        <f t="shared" ref="JN114:JN137" si="445">IF(JT114="","",MID(JT114,FIND("(",JT114)+1,4))</f>
        <v/>
      </c>
      <c r="JO114" s="134" t="str">
        <f t="shared" ref="JO114:JO137" si="446">IF(ISNUMBER(SEARCH("*female*",JT114)),"female",IF(ISNUMBER(SEARCH("*male*",JT114)),"male",""))</f>
        <v/>
      </c>
      <c r="JP114" s="135" t="str">
        <f t="shared" ref="JP114:JP137" si="447">IF(JT114="","",IF(ISERROR(MID(JT114,FIND("male,",JT114)+6,(FIND(")",JT114)-(FIND("male,",JT114)+6))))=TRUE,"missing/error",MID(JT114,FIND("male,",JT114)+6,(FIND(")",JT114)-(FIND("male,",JT114)+6)))))</f>
        <v/>
      </c>
      <c r="JQ114" s="136" t="str">
        <f t="shared" ref="JQ114:JQ137" si="448">IF(JM114="","",(MID(JM114,(SEARCH("^^",SUBSTITUTE(JM114," ","^^",LEN(JM114)-LEN(SUBSTITUTE(JM114," ","")))))+1,99)&amp;"_"&amp;LEFT(JM114,FIND(" ",JM114)-1)&amp;"_"&amp;JN114))</f>
        <v/>
      </c>
      <c r="JR114" s="76"/>
      <c r="JS114" s="4"/>
      <c r="JT114" s="76"/>
      <c r="JU114" s="128" t="str">
        <f t="shared" ref="JU114:JU137" si="449">IF(JY114="","",JU$3)</f>
        <v/>
      </c>
      <c r="JV114" s="129" t="str">
        <f t="shared" ref="JV114:JV137" si="450">IF(JY114="","",JU$1)</f>
        <v/>
      </c>
      <c r="JW114" s="130" t="str">
        <f t="shared" ref="JW114:JW137" si="451">IF(JY114="","",JU$2)</f>
        <v/>
      </c>
      <c r="JX114" s="130" t="str">
        <f t="shared" ref="JX114:JX137" si="452">IF(JY114="","",JU$3)</f>
        <v/>
      </c>
      <c r="JY114" s="132" t="str">
        <f t="shared" ref="JY114:JY137" si="453">IF(KF114="","",IF(ISNUMBER(SEARCH(":",KF114)),MID(KF114,FIND(":",KF114)+2,FIND("(",KF114)-FIND(":",KF114)-3),LEFT(KF114,FIND("(",KF114)-2)))</f>
        <v/>
      </c>
      <c r="JZ114" s="133" t="str">
        <f t="shared" ref="JZ114:JZ137" si="454">IF(KF114="","",MID(KF114,FIND("(",KF114)+1,4))</f>
        <v/>
      </c>
      <c r="KA114" s="134" t="str">
        <f t="shared" ref="KA114:KA137" si="455">IF(ISNUMBER(SEARCH("*female*",KF114)),"female",IF(ISNUMBER(SEARCH("*male*",KF114)),"male",""))</f>
        <v/>
      </c>
      <c r="KB114" s="135" t="str">
        <f t="shared" ref="KB114:KB137" si="456">IF(KF114="","",IF(ISERROR(MID(KF114,FIND("male,",KF114)+6,(FIND(")",KF114)-(FIND("male,",KF114)+6))))=TRUE,"missing/error",MID(KF114,FIND("male,",KF114)+6,(FIND(")",KF114)-(FIND("male,",KF114)+6)))))</f>
        <v/>
      </c>
      <c r="KC114" s="136" t="str">
        <f t="shared" ref="KC114:KC137" si="457">IF(JY114="","",(MID(JY114,(SEARCH("^^",SUBSTITUTE(JY114," ","^^",LEN(JY114)-LEN(SUBSTITUTE(JY114," ","")))))+1,99)&amp;"_"&amp;LEFT(JY114,FIND(" ",JY114)-1)&amp;"_"&amp;JZ114))</f>
        <v/>
      </c>
      <c r="KD114" s="76"/>
      <c r="KE114" s="4"/>
      <c r="KF114" s="76"/>
    </row>
    <row r="115" spans="1:292" ht="13.5" customHeight="1">
      <c r="A115" s="84"/>
      <c r="E115" s="128" t="str">
        <f t="shared" si="244"/>
        <v/>
      </c>
      <c r="F115" s="129" t="str">
        <f t="shared" si="245"/>
        <v/>
      </c>
      <c r="G115" s="130" t="str">
        <f t="shared" si="246"/>
        <v/>
      </c>
      <c r="H115" s="130" t="str">
        <f t="shared" si="247"/>
        <v/>
      </c>
      <c r="I115" s="132" t="str">
        <f t="shared" si="248"/>
        <v/>
      </c>
      <c r="J115" s="133" t="str">
        <f t="shared" si="249"/>
        <v/>
      </c>
      <c r="K115" s="134" t="str">
        <f t="shared" si="250"/>
        <v/>
      </c>
      <c r="L115" s="135" t="str">
        <f t="shared" si="251"/>
        <v/>
      </c>
      <c r="M115" s="136" t="str">
        <f t="shared" si="252"/>
        <v/>
      </c>
      <c r="O115" s="4"/>
      <c r="Q115" s="128" t="str">
        <f t="shared" si="253"/>
        <v/>
      </c>
      <c r="R115" s="129" t="str">
        <f t="shared" si="254"/>
        <v/>
      </c>
      <c r="S115" s="130" t="str">
        <f t="shared" si="255"/>
        <v/>
      </c>
      <c r="T115" s="130" t="str">
        <f t="shared" si="256"/>
        <v/>
      </c>
      <c r="U115" s="132" t="str">
        <f t="shared" si="257"/>
        <v/>
      </c>
      <c r="V115" s="133" t="str">
        <f t="shared" si="258"/>
        <v/>
      </c>
      <c r="W115" s="134" t="str">
        <f t="shared" si="259"/>
        <v/>
      </c>
      <c r="X115" s="135" t="s">
        <v>287</v>
      </c>
      <c r="Y115" s="136" t="str">
        <f t="shared" si="260"/>
        <v/>
      </c>
      <c r="AA115" s="4"/>
      <c r="AC115" s="128" t="str">
        <f t="shared" si="261"/>
        <v/>
      </c>
      <c r="AD115" s="129" t="str">
        <f t="shared" si="262"/>
        <v/>
      </c>
      <c r="AE115" s="130" t="str">
        <f t="shared" si="263"/>
        <v/>
      </c>
      <c r="AF115" s="130" t="str">
        <f t="shared" si="264"/>
        <v/>
      </c>
      <c r="AG115" s="132" t="str">
        <f t="shared" si="265"/>
        <v/>
      </c>
      <c r="AH115" s="133" t="str">
        <f t="shared" si="266"/>
        <v/>
      </c>
      <c r="AI115" s="134" t="str">
        <f t="shared" si="267"/>
        <v/>
      </c>
      <c r="AJ115" s="135" t="str">
        <f t="shared" si="268"/>
        <v/>
      </c>
      <c r="AK115" s="136" t="str">
        <f t="shared" si="269"/>
        <v/>
      </c>
      <c r="AM115" s="4"/>
      <c r="AO115" s="128" t="str">
        <f t="shared" si="270"/>
        <v/>
      </c>
      <c r="AP115" s="129" t="str">
        <f t="shared" si="271"/>
        <v/>
      </c>
      <c r="AQ115" s="130" t="str">
        <f t="shared" si="272"/>
        <v/>
      </c>
      <c r="AR115" s="130" t="str">
        <f t="shared" si="273"/>
        <v/>
      </c>
      <c r="AS115" s="132" t="str">
        <f t="shared" si="274"/>
        <v/>
      </c>
      <c r="AT115" s="133" t="str">
        <f t="shared" si="275"/>
        <v/>
      </c>
      <c r="AU115" s="134" t="str">
        <f t="shared" si="276"/>
        <v/>
      </c>
      <c r="AV115" s="135" t="str">
        <f t="shared" si="277"/>
        <v/>
      </c>
      <c r="AW115" s="136" t="str">
        <f t="shared" si="278"/>
        <v/>
      </c>
      <c r="AX115" s="76"/>
      <c r="AY115" s="4"/>
      <c r="AZ115" s="76"/>
      <c r="BA115" s="128" t="str">
        <f t="shared" si="279"/>
        <v/>
      </c>
      <c r="BB115" s="129" t="str">
        <f t="shared" si="280"/>
        <v/>
      </c>
      <c r="BC115" s="130" t="str">
        <f t="shared" si="281"/>
        <v/>
      </c>
      <c r="BD115" s="130" t="str">
        <f t="shared" si="282"/>
        <v/>
      </c>
      <c r="BE115" s="132" t="str">
        <f t="shared" si="283"/>
        <v/>
      </c>
      <c r="BF115" s="133" t="str">
        <f t="shared" si="284"/>
        <v/>
      </c>
      <c r="BG115" s="134" t="str">
        <f t="shared" si="285"/>
        <v/>
      </c>
      <c r="BH115" s="135" t="str">
        <f t="shared" si="286"/>
        <v/>
      </c>
      <c r="BI115" s="136" t="str">
        <f t="shared" si="287"/>
        <v/>
      </c>
      <c r="BJ115" s="76"/>
      <c r="BK115" s="4"/>
      <c r="BL115" s="76"/>
      <c r="BM115" s="128" t="str">
        <f t="shared" si="288"/>
        <v/>
      </c>
      <c r="BN115" s="129" t="str">
        <f t="shared" si="289"/>
        <v/>
      </c>
      <c r="BO115" s="130" t="str">
        <f t="shared" si="290"/>
        <v/>
      </c>
      <c r="BP115" s="130" t="str">
        <f t="shared" si="291"/>
        <v/>
      </c>
      <c r="BQ115" s="132" t="str">
        <f t="shared" si="292"/>
        <v/>
      </c>
      <c r="BR115" s="133" t="str">
        <f t="shared" si="293"/>
        <v/>
      </c>
      <c r="BS115" s="134" t="str">
        <f t="shared" si="294"/>
        <v/>
      </c>
      <c r="BT115" s="135" t="str">
        <f t="shared" si="295"/>
        <v/>
      </c>
      <c r="BU115" s="136" t="str">
        <f t="shared" si="296"/>
        <v/>
      </c>
      <c r="BV115" s="76"/>
      <c r="BW115" s="4"/>
      <c r="BX115" s="76"/>
      <c r="BY115" s="128" t="str">
        <f t="shared" si="297"/>
        <v/>
      </c>
      <c r="BZ115" s="129" t="str">
        <f t="shared" si="298"/>
        <v/>
      </c>
      <c r="CA115" s="130" t="str">
        <f t="shared" si="299"/>
        <v/>
      </c>
      <c r="CB115" s="130" t="str">
        <f t="shared" si="300"/>
        <v/>
      </c>
      <c r="CC115" s="132" t="str">
        <f t="shared" si="301"/>
        <v/>
      </c>
      <c r="CD115" s="133" t="str">
        <f t="shared" si="302"/>
        <v/>
      </c>
      <c r="CE115" s="134" t="str">
        <f t="shared" si="303"/>
        <v/>
      </c>
      <c r="CF115" s="135" t="str">
        <f t="shared" si="304"/>
        <v/>
      </c>
      <c r="CG115" s="136" t="str">
        <f t="shared" si="305"/>
        <v/>
      </c>
      <c r="CH115" s="76"/>
      <c r="CI115" s="4"/>
      <c r="CJ115" s="76"/>
      <c r="CK115" s="128" t="str">
        <f t="shared" si="306"/>
        <v/>
      </c>
      <c r="CL115" s="129" t="str">
        <f t="shared" si="307"/>
        <v/>
      </c>
      <c r="CM115" s="130" t="str">
        <f t="shared" si="308"/>
        <v/>
      </c>
      <c r="CN115" s="130" t="str">
        <f t="shared" si="309"/>
        <v/>
      </c>
      <c r="CO115" s="132" t="str">
        <f t="shared" si="310"/>
        <v/>
      </c>
      <c r="CP115" s="133" t="str">
        <f t="shared" si="311"/>
        <v/>
      </c>
      <c r="CQ115" s="134" t="str">
        <f t="shared" si="312"/>
        <v/>
      </c>
      <c r="CR115" s="135" t="str">
        <f t="shared" si="313"/>
        <v/>
      </c>
      <c r="CS115" s="136" t="str">
        <f t="shared" si="314"/>
        <v/>
      </c>
      <c r="CT115" s="76"/>
      <c r="CU115" s="4"/>
      <c r="CV115" s="76"/>
      <c r="CW115" s="128" t="str">
        <f t="shared" si="315"/>
        <v/>
      </c>
      <c r="CX115" s="129" t="str">
        <f t="shared" si="316"/>
        <v/>
      </c>
      <c r="CY115" s="130" t="str">
        <f t="shared" si="317"/>
        <v/>
      </c>
      <c r="CZ115" s="130" t="str">
        <f t="shared" si="318"/>
        <v/>
      </c>
      <c r="DA115" s="132" t="str">
        <f t="shared" si="319"/>
        <v/>
      </c>
      <c r="DB115" s="133" t="str">
        <f t="shared" si="320"/>
        <v/>
      </c>
      <c r="DC115" s="134" t="str">
        <f t="shared" si="321"/>
        <v/>
      </c>
      <c r="DD115" s="135" t="str">
        <f t="shared" si="322"/>
        <v/>
      </c>
      <c r="DE115" s="136" t="str">
        <f t="shared" si="323"/>
        <v/>
      </c>
      <c r="DF115" s="76"/>
      <c r="DG115" s="4"/>
      <c r="DH115" s="76"/>
      <c r="DI115" s="128" t="str">
        <f t="shared" si="324"/>
        <v/>
      </c>
      <c r="DJ115" s="129" t="str">
        <f t="shared" si="325"/>
        <v/>
      </c>
      <c r="DK115" s="130" t="str">
        <f t="shared" si="326"/>
        <v/>
      </c>
      <c r="DL115" s="130" t="str">
        <f t="shared" si="327"/>
        <v/>
      </c>
      <c r="DM115" s="132" t="str">
        <f t="shared" si="328"/>
        <v/>
      </c>
      <c r="DN115" s="133" t="str">
        <f t="shared" si="329"/>
        <v/>
      </c>
      <c r="DO115" s="134" t="str">
        <f t="shared" si="330"/>
        <v/>
      </c>
      <c r="DP115" s="135" t="str">
        <f t="shared" si="331"/>
        <v/>
      </c>
      <c r="DQ115" s="136" t="str">
        <f t="shared" si="332"/>
        <v/>
      </c>
      <c r="DR115" s="76"/>
      <c r="DS115" s="4"/>
      <c r="DT115" s="76"/>
      <c r="DU115" s="128" t="str">
        <f t="shared" si="333"/>
        <v/>
      </c>
      <c r="DV115" s="129" t="str">
        <f t="shared" si="334"/>
        <v/>
      </c>
      <c r="DW115" s="130" t="str">
        <f t="shared" si="335"/>
        <v/>
      </c>
      <c r="DX115" s="130" t="str">
        <f t="shared" si="336"/>
        <v/>
      </c>
      <c r="DY115" s="132" t="str">
        <f t="shared" si="337"/>
        <v/>
      </c>
      <c r="DZ115" s="133" t="str">
        <f t="shared" si="338"/>
        <v/>
      </c>
      <c r="EA115" s="134" t="str">
        <f t="shared" si="339"/>
        <v/>
      </c>
      <c r="EB115" s="135" t="str">
        <f t="shared" si="340"/>
        <v/>
      </c>
      <c r="EC115" s="136" t="str">
        <f t="shared" si="341"/>
        <v/>
      </c>
      <c r="ED115" s="76"/>
      <c r="EE115" s="4"/>
      <c r="EF115" s="76"/>
      <c r="EG115" s="128" t="str">
        <f t="shared" si="342"/>
        <v/>
      </c>
      <c r="EH115" s="129" t="str">
        <f t="shared" si="343"/>
        <v/>
      </c>
      <c r="EI115" s="130" t="str">
        <f t="shared" si="344"/>
        <v/>
      </c>
      <c r="EJ115" s="130" t="str">
        <f t="shared" si="345"/>
        <v/>
      </c>
      <c r="EK115" s="132" t="str">
        <f t="shared" si="346"/>
        <v/>
      </c>
      <c r="EL115" s="133" t="str">
        <f t="shared" si="347"/>
        <v/>
      </c>
      <c r="EM115" s="134" t="str">
        <f t="shared" si="348"/>
        <v/>
      </c>
      <c r="EN115" s="135" t="str">
        <f t="shared" si="349"/>
        <v/>
      </c>
      <c r="EO115" s="136" t="str">
        <f t="shared" si="350"/>
        <v/>
      </c>
      <c r="EP115" s="76"/>
      <c r="EQ115" s="4"/>
      <c r="ER115" s="76"/>
      <c r="ES115" s="128" t="str">
        <f t="shared" si="351"/>
        <v/>
      </c>
      <c r="ET115" s="129" t="str">
        <f t="shared" si="352"/>
        <v/>
      </c>
      <c r="EU115" s="130" t="str">
        <f t="shared" si="353"/>
        <v/>
      </c>
      <c r="EV115" s="130" t="str">
        <f t="shared" si="354"/>
        <v/>
      </c>
      <c r="EW115" s="132" t="str">
        <f t="shared" si="355"/>
        <v/>
      </c>
      <c r="EX115" s="133" t="str">
        <f t="shared" si="356"/>
        <v/>
      </c>
      <c r="EY115" s="134" t="str">
        <f t="shared" si="357"/>
        <v/>
      </c>
      <c r="EZ115" s="135" t="str">
        <f t="shared" si="358"/>
        <v/>
      </c>
      <c r="FA115" s="136" t="str">
        <f t="shared" si="359"/>
        <v/>
      </c>
      <c r="FB115" s="76"/>
      <c r="FC115" s="4"/>
      <c r="FD115" s="76"/>
      <c r="FE115" s="128" t="str">
        <f t="shared" si="360"/>
        <v/>
      </c>
      <c r="FF115" s="129" t="str">
        <f t="shared" si="361"/>
        <v/>
      </c>
      <c r="FG115" s="130" t="str">
        <f t="shared" si="362"/>
        <v/>
      </c>
      <c r="FH115" s="130" t="str">
        <f t="shared" si="363"/>
        <v/>
      </c>
      <c r="FI115" s="132" t="str">
        <f t="shared" si="364"/>
        <v/>
      </c>
      <c r="FJ115" s="133" t="str">
        <f t="shared" si="365"/>
        <v/>
      </c>
      <c r="FK115" s="134" t="str">
        <f t="shared" si="366"/>
        <v/>
      </c>
      <c r="FL115" s="135" t="str">
        <f t="shared" si="367"/>
        <v/>
      </c>
      <c r="FM115" s="136" t="str">
        <f t="shared" si="368"/>
        <v/>
      </c>
      <c r="FN115" s="76"/>
      <c r="FO115" s="4"/>
      <c r="FP115" s="76"/>
      <c r="FQ115" s="128" t="str">
        <f>IF(FU115="","",#REF!)</f>
        <v/>
      </c>
      <c r="FR115" s="129" t="str">
        <f t="shared" si="369"/>
        <v/>
      </c>
      <c r="FS115" s="130" t="str">
        <f t="shared" si="370"/>
        <v/>
      </c>
      <c r="FT115" s="130" t="str">
        <f t="shared" si="371"/>
        <v/>
      </c>
      <c r="FU115" s="132" t="str">
        <f t="shared" si="372"/>
        <v/>
      </c>
      <c r="FV115" s="133" t="str">
        <f t="shared" si="373"/>
        <v/>
      </c>
      <c r="FW115" s="134" t="str">
        <f t="shared" si="374"/>
        <v/>
      </c>
      <c r="FX115" s="135" t="str">
        <f t="shared" si="375"/>
        <v/>
      </c>
      <c r="FY115" s="136" t="str">
        <f t="shared" si="376"/>
        <v/>
      </c>
      <c r="FZ115" s="76"/>
      <c r="GA115" s="4"/>
      <c r="GB115" s="76"/>
      <c r="GC115" s="128" t="str">
        <f t="shared" si="377"/>
        <v/>
      </c>
      <c r="GD115" s="129" t="str">
        <f t="shared" si="378"/>
        <v/>
      </c>
      <c r="GE115" s="130" t="str">
        <f t="shared" si="379"/>
        <v/>
      </c>
      <c r="GF115" s="130" t="str">
        <f t="shared" si="380"/>
        <v/>
      </c>
      <c r="GG115" s="132" t="str">
        <f t="shared" si="381"/>
        <v/>
      </c>
      <c r="GH115" s="133" t="str">
        <f t="shared" si="382"/>
        <v/>
      </c>
      <c r="GI115" s="134" t="str">
        <f t="shared" si="383"/>
        <v/>
      </c>
      <c r="GJ115" s="135" t="str">
        <f t="shared" si="384"/>
        <v/>
      </c>
      <c r="GK115" s="136" t="str">
        <f t="shared" si="385"/>
        <v/>
      </c>
      <c r="GL115" s="76"/>
      <c r="GM115" s="4"/>
      <c r="GN115" s="76"/>
      <c r="GO115" s="128" t="str">
        <f t="shared" si="386"/>
        <v/>
      </c>
      <c r="GP115" s="129" t="str">
        <f t="shared" si="387"/>
        <v/>
      </c>
      <c r="GQ115" s="130" t="str">
        <f t="shared" si="388"/>
        <v/>
      </c>
      <c r="GR115" s="130" t="str">
        <f t="shared" si="389"/>
        <v/>
      </c>
      <c r="GS115" s="132" t="str">
        <f t="shared" si="390"/>
        <v/>
      </c>
      <c r="GT115" s="133" t="str">
        <f t="shared" si="391"/>
        <v/>
      </c>
      <c r="GU115" s="134" t="str">
        <f t="shared" si="392"/>
        <v/>
      </c>
      <c r="GV115" s="135" t="str">
        <f t="shared" si="393"/>
        <v/>
      </c>
      <c r="GW115" s="136" t="str">
        <f t="shared" si="394"/>
        <v/>
      </c>
      <c r="GX115" s="76"/>
      <c r="GY115" s="4"/>
      <c r="GZ115" s="76"/>
      <c r="HA115" s="128" t="str">
        <f t="shared" si="395"/>
        <v/>
      </c>
      <c r="HB115" s="129" t="str">
        <f t="shared" si="396"/>
        <v/>
      </c>
      <c r="HC115" s="130" t="str">
        <f t="shared" si="397"/>
        <v/>
      </c>
      <c r="HD115" s="130" t="str">
        <f t="shared" si="398"/>
        <v/>
      </c>
      <c r="HE115" s="132" t="str">
        <f t="shared" si="399"/>
        <v/>
      </c>
      <c r="HF115" s="133" t="str">
        <f t="shared" si="400"/>
        <v/>
      </c>
      <c r="HG115" s="134" t="str">
        <f t="shared" si="401"/>
        <v/>
      </c>
      <c r="HH115" s="135" t="str">
        <f t="shared" si="402"/>
        <v/>
      </c>
      <c r="HI115" s="136" t="str">
        <f t="shared" si="403"/>
        <v/>
      </c>
      <c r="HJ115" s="76"/>
      <c r="HK115" s="4"/>
      <c r="HL115" s="76"/>
      <c r="HM115" s="128" t="str">
        <f t="shared" si="404"/>
        <v/>
      </c>
      <c r="HN115" s="129" t="str">
        <f t="shared" si="405"/>
        <v/>
      </c>
      <c r="HO115" s="130" t="str">
        <f t="shared" si="406"/>
        <v/>
      </c>
      <c r="HP115" s="130" t="str">
        <f t="shared" si="407"/>
        <v/>
      </c>
      <c r="HQ115" s="132" t="str">
        <f t="shared" si="408"/>
        <v/>
      </c>
      <c r="HR115" s="133" t="str">
        <f t="shared" si="409"/>
        <v/>
      </c>
      <c r="HS115" s="134" t="str">
        <f t="shared" si="410"/>
        <v/>
      </c>
      <c r="HT115" s="135" t="str">
        <f t="shared" si="411"/>
        <v/>
      </c>
      <c r="HU115" s="136" t="str">
        <f t="shared" si="412"/>
        <v/>
      </c>
      <c r="HV115" s="76"/>
      <c r="HW115" s="4"/>
      <c r="HX115" s="76"/>
      <c r="HY115" s="128" t="str">
        <f t="shared" si="413"/>
        <v/>
      </c>
      <c r="HZ115" s="129" t="str">
        <f t="shared" si="414"/>
        <v/>
      </c>
      <c r="IA115" s="130" t="str">
        <f t="shared" si="415"/>
        <v/>
      </c>
      <c r="IB115" s="130" t="str">
        <f t="shared" si="416"/>
        <v/>
      </c>
      <c r="IC115" s="132" t="str">
        <f t="shared" si="417"/>
        <v/>
      </c>
      <c r="ID115" s="133" t="str">
        <f t="shared" si="418"/>
        <v/>
      </c>
      <c r="IE115" s="134" t="str">
        <f t="shared" si="419"/>
        <v/>
      </c>
      <c r="IF115" s="135" t="str">
        <f t="shared" si="420"/>
        <v/>
      </c>
      <c r="IG115" s="136" t="str">
        <f t="shared" si="421"/>
        <v/>
      </c>
      <c r="IH115" s="76"/>
      <c r="II115" s="4"/>
      <c r="IJ115" s="76"/>
      <c r="IK115" s="128" t="str">
        <f t="shared" si="422"/>
        <v/>
      </c>
      <c r="IL115" s="129" t="str">
        <f t="shared" si="423"/>
        <v/>
      </c>
      <c r="IM115" s="130" t="str">
        <f t="shared" si="424"/>
        <v/>
      </c>
      <c r="IN115" s="130" t="str">
        <f t="shared" si="425"/>
        <v/>
      </c>
      <c r="IO115" s="132" t="str">
        <f t="shared" si="426"/>
        <v/>
      </c>
      <c r="IP115" s="133" t="str">
        <f t="shared" si="427"/>
        <v/>
      </c>
      <c r="IQ115" s="134" t="str">
        <f t="shared" si="428"/>
        <v/>
      </c>
      <c r="IR115" s="135" t="str">
        <f t="shared" si="429"/>
        <v/>
      </c>
      <c r="IS115" s="136" t="str">
        <f t="shared" si="430"/>
        <v/>
      </c>
      <c r="IT115" s="76"/>
      <c r="IU115" s="4"/>
      <c r="IV115" s="76"/>
      <c r="IW115" s="128" t="str">
        <f t="shared" si="431"/>
        <v/>
      </c>
      <c r="IX115" s="129" t="str">
        <f t="shared" si="432"/>
        <v/>
      </c>
      <c r="IY115" s="130" t="str">
        <f t="shared" si="433"/>
        <v/>
      </c>
      <c r="IZ115" s="130" t="str">
        <f t="shared" si="434"/>
        <v/>
      </c>
      <c r="JA115" s="132" t="str">
        <f t="shared" si="435"/>
        <v/>
      </c>
      <c r="JB115" s="133" t="str">
        <f t="shared" si="436"/>
        <v/>
      </c>
      <c r="JC115" s="134" t="str">
        <f t="shared" si="437"/>
        <v/>
      </c>
      <c r="JD115" s="135" t="str">
        <f t="shared" si="438"/>
        <v/>
      </c>
      <c r="JE115" s="136" t="str">
        <f t="shared" si="439"/>
        <v/>
      </c>
      <c r="JF115" s="76"/>
      <c r="JG115" s="4"/>
      <c r="JH115" s="76"/>
      <c r="JI115" s="128" t="str">
        <f t="shared" si="440"/>
        <v/>
      </c>
      <c r="JJ115" s="129" t="str">
        <f t="shared" si="441"/>
        <v/>
      </c>
      <c r="JK115" s="130" t="str">
        <f t="shared" si="442"/>
        <v/>
      </c>
      <c r="JL115" s="130" t="str">
        <f t="shared" si="443"/>
        <v/>
      </c>
      <c r="JM115" s="132" t="str">
        <f t="shared" si="444"/>
        <v/>
      </c>
      <c r="JN115" s="133" t="str">
        <f t="shared" si="445"/>
        <v/>
      </c>
      <c r="JO115" s="134" t="str">
        <f t="shared" si="446"/>
        <v/>
      </c>
      <c r="JP115" s="135" t="str">
        <f t="shared" si="447"/>
        <v/>
      </c>
      <c r="JQ115" s="136" t="str">
        <f t="shared" si="448"/>
        <v/>
      </c>
      <c r="JR115" s="76"/>
      <c r="JS115" s="4"/>
      <c r="JT115" s="76"/>
      <c r="JU115" s="128" t="str">
        <f t="shared" si="449"/>
        <v/>
      </c>
      <c r="JV115" s="129" t="str">
        <f t="shared" si="450"/>
        <v/>
      </c>
      <c r="JW115" s="130" t="str">
        <f t="shared" si="451"/>
        <v/>
      </c>
      <c r="JX115" s="130" t="str">
        <f t="shared" si="452"/>
        <v/>
      </c>
      <c r="JY115" s="132" t="str">
        <f t="shared" si="453"/>
        <v/>
      </c>
      <c r="JZ115" s="133" t="str">
        <f t="shared" si="454"/>
        <v/>
      </c>
      <c r="KA115" s="134" t="str">
        <f t="shared" si="455"/>
        <v/>
      </c>
      <c r="KB115" s="135" t="str">
        <f t="shared" si="456"/>
        <v/>
      </c>
      <c r="KC115" s="136" t="str">
        <f t="shared" si="457"/>
        <v/>
      </c>
      <c r="KD115" s="76"/>
      <c r="KE115" s="4"/>
      <c r="KF115" s="76"/>
    </row>
    <row r="116" spans="1:292" ht="13.5" customHeight="1">
      <c r="A116" s="84"/>
      <c r="E116" s="128" t="str">
        <f t="shared" si="244"/>
        <v/>
      </c>
      <c r="F116" s="129" t="str">
        <f t="shared" si="245"/>
        <v/>
      </c>
      <c r="G116" s="130" t="str">
        <f t="shared" si="246"/>
        <v/>
      </c>
      <c r="H116" s="130" t="str">
        <f t="shared" si="247"/>
        <v/>
      </c>
      <c r="I116" s="132" t="str">
        <f t="shared" si="248"/>
        <v/>
      </c>
      <c r="J116" s="133" t="str">
        <f t="shared" si="249"/>
        <v/>
      </c>
      <c r="K116" s="134" t="str">
        <f t="shared" si="250"/>
        <v/>
      </c>
      <c r="L116" s="135" t="str">
        <f t="shared" si="251"/>
        <v/>
      </c>
      <c r="M116" s="136" t="str">
        <f t="shared" si="252"/>
        <v/>
      </c>
      <c r="O116" s="4"/>
      <c r="Q116" s="128" t="str">
        <f t="shared" si="253"/>
        <v/>
      </c>
      <c r="R116" s="129" t="str">
        <f t="shared" si="254"/>
        <v/>
      </c>
      <c r="S116" s="130" t="str">
        <f t="shared" si="255"/>
        <v/>
      </c>
      <c r="T116" s="130" t="str">
        <f t="shared" si="256"/>
        <v/>
      </c>
      <c r="U116" s="132" t="str">
        <f t="shared" si="257"/>
        <v/>
      </c>
      <c r="V116" s="133" t="str">
        <f t="shared" si="258"/>
        <v/>
      </c>
      <c r="W116" s="134" t="str">
        <f t="shared" si="259"/>
        <v/>
      </c>
      <c r="X116" s="135" t="s">
        <v>287</v>
      </c>
      <c r="Y116" s="136" t="str">
        <f t="shared" si="260"/>
        <v/>
      </c>
      <c r="AA116" s="4"/>
      <c r="AC116" s="128" t="str">
        <f t="shared" si="261"/>
        <v/>
      </c>
      <c r="AD116" s="129" t="str">
        <f t="shared" si="262"/>
        <v/>
      </c>
      <c r="AE116" s="130" t="str">
        <f t="shared" si="263"/>
        <v/>
      </c>
      <c r="AF116" s="130" t="str">
        <f t="shared" si="264"/>
        <v/>
      </c>
      <c r="AG116" s="132" t="str">
        <f t="shared" si="265"/>
        <v/>
      </c>
      <c r="AH116" s="133" t="str">
        <f t="shared" si="266"/>
        <v/>
      </c>
      <c r="AI116" s="134" t="str">
        <f t="shared" si="267"/>
        <v/>
      </c>
      <c r="AJ116" s="135" t="str">
        <f t="shared" si="268"/>
        <v/>
      </c>
      <c r="AK116" s="136" t="str">
        <f t="shared" si="269"/>
        <v/>
      </c>
      <c r="AM116" s="4"/>
      <c r="AO116" s="128" t="str">
        <f t="shared" si="270"/>
        <v/>
      </c>
      <c r="AP116" s="129" t="str">
        <f t="shared" si="271"/>
        <v/>
      </c>
      <c r="AQ116" s="130" t="str">
        <f t="shared" si="272"/>
        <v/>
      </c>
      <c r="AR116" s="130" t="str">
        <f t="shared" si="273"/>
        <v/>
      </c>
      <c r="AS116" s="132" t="str">
        <f t="shared" si="274"/>
        <v/>
      </c>
      <c r="AT116" s="133" t="str">
        <f t="shared" si="275"/>
        <v/>
      </c>
      <c r="AU116" s="134" t="str">
        <f t="shared" si="276"/>
        <v/>
      </c>
      <c r="AV116" s="135" t="str">
        <f t="shared" si="277"/>
        <v/>
      </c>
      <c r="AW116" s="136" t="str">
        <f t="shared" si="278"/>
        <v/>
      </c>
      <c r="AX116" s="76"/>
      <c r="AY116" s="4"/>
      <c r="AZ116" s="76"/>
      <c r="BA116" s="128" t="str">
        <f t="shared" si="279"/>
        <v/>
      </c>
      <c r="BB116" s="129" t="str">
        <f t="shared" si="280"/>
        <v/>
      </c>
      <c r="BC116" s="130" t="str">
        <f t="shared" si="281"/>
        <v/>
      </c>
      <c r="BD116" s="130" t="str">
        <f t="shared" si="282"/>
        <v/>
      </c>
      <c r="BE116" s="132" t="str">
        <f t="shared" si="283"/>
        <v/>
      </c>
      <c r="BF116" s="133" t="str">
        <f t="shared" si="284"/>
        <v/>
      </c>
      <c r="BG116" s="134" t="str">
        <f t="shared" si="285"/>
        <v/>
      </c>
      <c r="BH116" s="135" t="str">
        <f t="shared" si="286"/>
        <v/>
      </c>
      <c r="BI116" s="136" t="str">
        <f t="shared" si="287"/>
        <v/>
      </c>
      <c r="BJ116" s="76"/>
      <c r="BK116" s="4"/>
      <c r="BL116" s="76"/>
      <c r="BM116" s="128" t="str">
        <f t="shared" si="288"/>
        <v/>
      </c>
      <c r="BN116" s="129" t="str">
        <f t="shared" si="289"/>
        <v/>
      </c>
      <c r="BO116" s="130" t="str">
        <f t="shared" si="290"/>
        <v/>
      </c>
      <c r="BP116" s="130" t="str">
        <f t="shared" si="291"/>
        <v/>
      </c>
      <c r="BQ116" s="132" t="str">
        <f t="shared" si="292"/>
        <v/>
      </c>
      <c r="BR116" s="133" t="str">
        <f t="shared" si="293"/>
        <v/>
      </c>
      <c r="BS116" s="134" t="str">
        <f t="shared" si="294"/>
        <v/>
      </c>
      <c r="BT116" s="135" t="str">
        <f t="shared" si="295"/>
        <v/>
      </c>
      <c r="BU116" s="136" t="str">
        <f t="shared" si="296"/>
        <v/>
      </c>
      <c r="BV116" s="76"/>
      <c r="BW116" s="4"/>
      <c r="BX116" s="76"/>
      <c r="BY116" s="128" t="str">
        <f t="shared" si="297"/>
        <v/>
      </c>
      <c r="BZ116" s="129" t="str">
        <f t="shared" si="298"/>
        <v/>
      </c>
      <c r="CA116" s="130" t="str">
        <f t="shared" si="299"/>
        <v/>
      </c>
      <c r="CB116" s="130" t="str">
        <f t="shared" si="300"/>
        <v/>
      </c>
      <c r="CC116" s="132" t="str">
        <f t="shared" si="301"/>
        <v/>
      </c>
      <c r="CD116" s="133" t="str">
        <f t="shared" si="302"/>
        <v/>
      </c>
      <c r="CE116" s="134" t="str">
        <f t="shared" si="303"/>
        <v/>
      </c>
      <c r="CF116" s="135" t="str">
        <f t="shared" si="304"/>
        <v/>
      </c>
      <c r="CG116" s="136" t="str">
        <f t="shared" si="305"/>
        <v/>
      </c>
      <c r="CH116" s="76"/>
      <c r="CI116" s="4"/>
      <c r="CJ116" s="76"/>
      <c r="CK116" s="128" t="str">
        <f t="shared" si="306"/>
        <v/>
      </c>
      <c r="CL116" s="129" t="str">
        <f t="shared" si="307"/>
        <v/>
      </c>
      <c r="CM116" s="130" t="str">
        <f t="shared" si="308"/>
        <v/>
      </c>
      <c r="CN116" s="130" t="str">
        <f t="shared" si="309"/>
        <v/>
      </c>
      <c r="CO116" s="132" t="str">
        <f t="shared" si="310"/>
        <v/>
      </c>
      <c r="CP116" s="133" t="str">
        <f t="shared" si="311"/>
        <v/>
      </c>
      <c r="CQ116" s="134" t="str">
        <f t="shared" si="312"/>
        <v/>
      </c>
      <c r="CR116" s="135" t="str">
        <f t="shared" si="313"/>
        <v/>
      </c>
      <c r="CS116" s="136" t="str">
        <f t="shared" si="314"/>
        <v/>
      </c>
      <c r="CT116" s="76"/>
      <c r="CU116" s="4"/>
      <c r="CV116" s="76"/>
      <c r="CW116" s="128" t="str">
        <f t="shared" si="315"/>
        <v/>
      </c>
      <c r="CX116" s="129" t="str">
        <f t="shared" si="316"/>
        <v/>
      </c>
      <c r="CY116" s="130" t="str">
        <f t="shared" si="317"/>
        <v/>
      </c>
      <c r="CZ116" s="130" t="str">
        <f t="shared" si="318"/>
        <v/>
      </c>
      <c r="DA116" s="132" t="str">
        <f t="shared" si="319"/>
        <v/>
      </c>
      <c r="DB116" s="133" t="str">
        <f t="shared" si="320"/>
        <v/>
      </c>
      <c r="DC116" s="134" t="str">
        <f t="shared" si="321"/>
        <v/>
      </c>
      <c r="DD116" s="135" t="str">
        <f t="shared" si="322"/>
        <v/>
      </c>
      <c r="DE116" s="136" t="str">
        <f t="shared" si="323"/>
        <v/>
      </c>
      <c r="DF116" s="76"/>
      <c r="DG116" s="4"/>
      <c r="DH116" s="76"/>
      <c r="DI116" s="128" t="str">
        <f t="shared" si="324"/>
        <v/>
      </c>
      <c r="DJ116" s="129" t="str">
        <f t="shared" si="325"/>
        <v/>
      </c>
      <c r="DK116" s="130" t="str">
        <f t="shared" si="326"/>
        <v/>
      </c>
      <c r="DL116" s="130" t="str">
        <f t="shared" si="327"/>
        <v/>
      </c>
      <c r="DM116" s="132" t="str">
        <f t="shared" si="328"/>
        <v/>
      </c>
      <c r="DN116" s="133" t="str">
        <f t="shared" si="329"/>
        <v/>
      </c>
      <c r="DO116" s="134" t="str">
        <f t="shared" si="330"/>
        <v/>
      </c>
      <c r="DP116" s="135" t="str">
        <f t="shared" si="331"/>
        <v/>
      </c>
      <c r="DQ116" s="136" t="str">
        <f t="shared" si="332"/>
        <v/>
      </c>
      <c r="DR116" s="76"/>
      <c r="DS116" s="4"/>
      <c r="DT116" s="76"/>
      <c r="DU116" s="128" t="str">
        <f t="shared" si="333"/>
        <v/>
      </c>
      <c r="DV116" s="129" t="str">
        <f t="shared" si="334"/>
        <v/>
      </c>
      <c r="DW116" s="130" t="str">
        <f t="shared" si="335"/>
        <v/>
      </c>
      <c r="DX116" s="130" t="str">
        <f t="shared" si="336"/>
        <v/>
      </c>
      <c r="DY116" s="132" t="str">
        <f t="shared" si="337"/>
        <v/>
      </c>
      <c r="DZ116" s="133" t="str">
        <f t="shared" si="338"/>
        <v/>
      </c>
      <c r="EA116" s="134" t="str">
        <f t="shared" si="339"/>
        <v/>
      </c>
      <c r="EB116" s="135" t="str">
        <f t="shared" si="340"/>
        <v/>
      </c>
      <c r="EC116" s="136" t="str">
        <f t="shared" si="341"/>
        <v/>
      </c>
      <c r="ED116" s="76"/>
      <c r="EE116" s="4"/>
      <c r="EF116" s="76"/>
      <c r="EG116" s="128" t="str">
        <f t="shared" si="342"/>
        <v/>
      </c>
      <c r="EH116" s="129" t="str">
        <f t="shared" si="343"/>
        <v/>
      </c>
      <c r="EI116" s="130" t="str">
        <f t="shared" si="344"/>
        <v/>
      </c>
      <c r="EJ116" s="130" t="str">
        <f t="shared" si="345"/>
        <v/>
      </c>
      <c r="EK116" s="132" t="str">
        <f t="shared" si="346"/>
        <v/>
      </c>
      <c r="EL116" s="133" t="str">
        <f t="shared" si="347"/>
        <v/>
      </c>
      <c r="EM116" s="134" t="str">
        <f t="shared" si="348"/>
        <v/>
      </c>
      <c r="EN116" s="135" t="str">
        <f t="shared" si="349"/>
        <v/>
      </c>
      <c r="EO116" s="136" t="str">
        <f t="shared" si="350"/>
        <v/>
      </c>
      <c r="EP116" s="76"/>
      <c r="EQ116" s="4"/>
      <c r="ER116" s="76"/>
      <c r="ES116" s="128" t="str">
        <f t="shared" si="351"/>
        <v/>
      </c>
      <c r="ET116" s="129" t="str">
        <f t="shared" si="352"/>
        <v/>
      </c>
      <c r="EU116" s="130" t="str">
        <f t="shared" si="353"/>
        <v/>
      </c>
      <c r="EV116" s="130" t="str">
        <f t="shared" si="354"/>
        <v/>
      </c>
      <c r="EW116" s="132" t="str">
        <f t="shared" si="355"/>
        <v/>
      </c>
      <c r="EX116" s="133" t="str">
        <f t="shared" si="356"/>
        <v/>
      </c>
      <c r="EY116" s="134" t="str">
        <f t="shared" si="357"/>
        <v/>
      </c>
      <c r="EZ116" s="135" t="str">
        <f t="shared" si="358"/>
        <v/>
      </c>
      <c r="FA116" s="136" t="str">
        <f t="shared" si="359"/>
        <v/>
      </c>
      <c r="FB116" s="76"/>
      <c r="FC116" s="4"/>
      <c r="FD116" s="76"/>
      <c r="FE116" s="128" t="str">
        <f t="shared" si="360"/>
        <v/>
      </c>
      <c r="FF116" s="129" t="str">
        <f t="shared" si="361"/>
        <v/>
      </c>
      <c r="FG116" s="130" t="str">
        <f t="shared" si="362"/>
        <v/>
      </c>
      <c r="FH116" s="130" t="str">
        <f t="shared" si="363"/>
        <v/>
      </c>
      <c r="FI116" s="132" t="str">
        <f t="shared" si="364"/>
        <v/>
      </c>
      <c r="FJ116" s="133" t="str">
        <f t="shared" si="365"/>
        <v/>
      </c>
      <c r="FK116" s="134" t="str">
        <f t="shared" si="366"/>
        <v/>
      </c>
      <c r="FL116" s="135" t="str">
        <f t="shared" si="367"/>
        <v/>
      </c>
      <c r="FM116" s="136" t="str">
        <f t="shared" si="368"/>
        <v/>
      </c>
      <c r="FN116" s="76"/>
      <c r="FO116" s="4"/>
      <c r="FP116" s="76"/>
      <c r="FQ116" s="128" t="str">
        <f>IF(FU116="","",#REF!)</f>
        <v/>
      </c>
      <c r="FR116" s="129" t="str">
        <f t="shared" si="369"/>
        <v/>
      </c>
      <c r="FS116" s="130" t="str">
        <f t="shared" si="370"/>
        <v/>
      </c>
      <c r="FT116" s="130" t="str">
        <f t="shared" si="371"/>
        <v/>
      </c>
      <c r="FU116" s="132" t="str">
        <f t="shared" si="372"/>
        <v/>
      </c>
      <c r="FV116" s="133" t="str">
        <f t="shared" si="373"/>
        <v/>
      </c>
      <c r="FW116" s="134" t="str">
        <f t="shared" si="374"/>
        <v/>
      </c>
      <c r="FX116" s="135" t="str">
        <f t="shared" si="375"/>
        <v/>
      </c>
      <c r="FY116" s="136" t="str">
        <f t="shared" si="376"/>
        <v/>
      </c>
      <c r="FZ116" s="76"/>
      <c r="GA116" s="4"/>
      <c r="GB116" s="76"/>
      <c r="GC116" s="128" t="str">
        <f t="shared" si="377"/>
        <v/>
      </c>
      <c r="GD116" s="129" t="str">
        <f t="shared" si="378"/>
        <v/>
      </c>
      <c r="GE116" s="130" t="str">
        <f t="shared" si="379"/>
        <v/>
      </c>
      <c r="GF116" s="130" t="str">
        <f t="shared" si="380"/>
        <v/>
      </c>
      <c r="GG116" s="132" t="str">
        <f t="shared" si="381"/>
        <v/>
      </c>
      <c r="GH116" s="133" t="str">
        <f t="shared" si="382"/>
        <v/>
      </c>
      <c r="GI116" s="134" t="str">
        <f t="shared" si="383"/>
        <v/>
      </c>
      <c r="GJ116" s="135" t="str">
        <f t="shared" si="384"/>
        <v/>
      </c>
      <c r="GK116" s="136" t="str">
        <f t="shared" si="385"/>
        <v/>
      </c>
      <c r="GL116" s="76"/>
      <c r="GM116" s="4"/>
      <c r="GN116" s="76"/>
      <c r="GO116" s="128" t="str">
        <f t="shared" si="386"/>
        <v/>
      </c>
      <c r="GP116" s="129" t="str">
        <f t="shared" si="387"/>
        <v/>
      </c>
      <c r="GQ116" s="130" t="str">
        <f t="shared" si="388"/>
        <v/>
      </c>
      <c r="GR116" s="130" t="str">
        <f t="shared" si="389"/>
        <v/>
      </c>
      <c r="GS116" s="132" t="str">
        <f t="shared" si="390"/>
        <v/>
      </c>
      <c r="GT116" s="133" t="str">
        <f t="shared" si="391"/>
        <v/>
      </c>
      <c r="GU116" s="134" t="str">
        <f t="shared" si="392"/>
        <v/>
      </c>
      <c r="GV116" s="135" t="str">
        <f t="shared" si="393"/>
        <v/>
      </c>
      <c r="GW116" s="136" t="str">
        <f t="shared" si="394"/>
        <v/>
      </c>
      <c r="GX116" s="76"/>
      <c r="GY116" s="4"/>
      <c r="GZ116" s="76"/>
      <c r="HA116" s="128" t="str">
        <f t="shared" si="395"/>
        <v/>
      </c>
      <c r="HB116" s="129" t="str">
        <f t="shared" si="396"/>
        <v/>
      </c>
      <c r="HC116" s="130" t="str">
        <f t="shared" si="397"/>
        <v/>
      </c>
      <c r="HD116" s="130" t="str">
        <f t="shared" si="398"/>
        <v/>
      </c>
      <c r="HE116" s="132" t="str">
        <f t="shared" si="399"/>
        <v/>
      </c>
      <c r="HF116" s="133" t="str">
        <f t="shared" si="400"/>
        <v/>
      </c>
      <c r="HG116" s="134" t="str">
        <f t="shared" si="401"/>
        <v/>
      </c>
      <c r="HH116" s="135" t="str">
        <f t="shared" si="402"/>
        <v/>
      </c>
      <c r="HI116" s="136" t="str">
        <f t="shared" si="403"/>
        <v/>
      </c>
      <c r="HJ116" s="76"/>
      <c r="HK116" s="4"/>
      <c r="HL116" s="76"/>
      <c r="HM116" s="128" t="str">
        <f t="shared" si="404"/>
        <v/>
      </c>
      <c r="HN116" s="129" t="str">
        <f t="shared" si="405"/>
        <v/>
      </c>
      <c r="HO116" s="130" t="str">
        <f t="shared" si="406"/>
        <v/>
      </c>
      <c r="HP116" s="130" t="str">
        <f t="shared" si="407"/>
        <v/>
      </c>
      <c r="HQ116" s="132" t="str">
        <f t="shared" si="408"/>
        <v/>
      </c>
      <c r="HR116" s="133" t="str">
        <f t="shared" si="409"/>
        <v/>
      </c>
      <c r="HS116" s="134" t="str">
        <f t="shared" si="410"/>
        <v/>
      </c>
      <c r="HT116" s="135" t="str">
        <f t="shared" si="411"/>
        <v/>
      </c>
      <c r="HU116" s="136" t="str">
        <f t="shared" si="412"/>
        <v/>
      </c>
      <c r="HV116" s="76"/>
      <c r="HW116" s="4"/>
      <c r="HX116" s="76"/>
      <c r="HY116" s="128" t="str">
        <f t="shared" si="413"/>
        <v/>
      </c>
      <c r="HZ116" s="129" t="str">
        <f t="shared" si="414"/>
        <v/>
      </c>
      <c r="IA116" s="130" t="str">
        <f t="shared" si="415"/>
        <v/>
      </c>
      <c r="IB116" s="130" t="str">
        <f t="shared" si="416"/>
        <v/>
      </c>
      <c r="IC116" s="132" t="str">
        <f t="shared" si="417"/>
        <v/>
      </c>
      <c r="ID116" s="133" t="str">
        <f t="shared" si="418"/>
        <v/>
      </c>
      <c r="IE116" s="134" t="str">
        <f t="shared" si="419"/>
        <v/>
      </c>
      <c r="IF116" s="135" t="str">
        <f t="shared" si="420"/>
        <v/>
      </c>
      <c r="IG116" s="136" t="str">
        <f t="shared" si="421"/>
        <v/>
      </c>
      <c r="IH116" s="76"/>
      <c r="II116" s="4"/>
      <c r="IJ116" s="76"/>
      <c r="IK116" s="128" t="str">
        <f t="shared" si="422"/>
        <v/>
      </c>
      <c r="IL116" s="129" t="str">
        <f t="shared" si="423"/>
        <v/>
      </c>
      <c r="IM116" s="130" t="str">
        <f t="shared" si="424"/>
        <v/>
      </c>
      <c r="IN116" s="130" t="str">
        <f t="shared" si="425"/>
        <v/>
      </c>
      <c r="IO116" s="132" t="str">
        <f t="shared" si="426"/>
        <v/>
      </c>
      <c r="IP116" s="133" t="str">
        <f t="shared" si="427"/>
        <v/>
      </c>
      <c r="IQ116" s="134" t="str">
        <f t="shared" si="428"/>
        <v/>
      </c>
      <c r="IR116" s="135" t="str">
        <f t="shared" si="429"/>
        <v/>
      </c>
      <c r="IS116" s="136" t="str">
        <f t="shared" si="430"/>
        <v/>
      </c>
      <c r="IT116" s="76"/>
      <c r="IU116" s="4"/>
      <c r="IV116" s="76"/>
      <c r="IW116" s="128" t="str">
        <f t="shared" si="431"/>
        <v/>
      </c>
      <c r="IX116" s="129" t="str">
        <f t="shared" si="432"/>
        <v/>
      </c>
      <c r="IY116" s="130" t="str">
        <f t="shared" si="433"/>
        <v/>
      </c>
      <c r="IZ116" s="130" t="str">
        <f t="shared" si="434"/>
        <v/>
      </c>
      <c r="JA116" s="132" t="str">
        <f t="shared" si="435"/>
        <v/>
      </c>
      <c r="JB116" s="133" t="str">
        <f t="shared" si="436"/>
        <v/>
      </c>
      <c r="JC116" s="134" t="str">
        <f t="shared" si="437"/>
        <v/>
      </c>
      <c r="JD116" s="135" t="str">
        <f t="shared" si="438"/>
        <v/>
      </c>
      <c r="JE116" s="136" t="str">
        <f t="shared" si="439"/>
        <v/>
      </c>
      <c r="JF116" s="76"/>
      <c r="JG116" s="4"/>
      <c r="JH116" s="76"/>
      <c r="JI116" s="128" t="str">
        <f t="shared" si="440"/>
        <v/>
      </c>
      <c r="JJ116" s="129" t="str">
        <f t="shared" si="441"/>
        <v/>
      </c>
      <c r="JK116" s="130" t="str">
        <f t="shared" si="442"/>
        <v/>
      </c>
      <c r="JL116" s="130" t="str">
        <f t="shared" si="443"/>
        <v/>
      </c>
      <c r="JM116" s="132" t="str">
        <f t="shared" si="444"/>
        <v/>
      </c>
      <c r="JN116" s="133" t="str">
        <f t="shared" si="445"/>
        <v/>
      </c>
      <c r="JO116" s="134" t="str">
        <f t="shared" si="446"/>
        <v/>
      </c>
      <c r="JP116" s="135" t="str">
        <f t="shared" si="447"/>
        <v/>
      </c>
      <c r="JQ116" s="136" t="str">
        <f t="shared" si="448"/>
        <v/>
      </c>
      <c r="JR116" s="76"/>
      <c r="JS116" s="4"/>
      <c r="JT116" s="76"/>
      <c r="JU116" s="128" t="str">
        <f t="shared" si="449"/>
        <v/>
      </c>
      <c r="JV116" s="129" t="str">
        <f t="shared" si="450"/>
        <v/>
      </c>
      <c r="JW116" s="130" t="str">
        <f t="shared" si="451"/>
        <v/>
      </c>
      <c r="JX116" s="130" t="str">
        <f t="shared" si="452"/>
        <v/>
      </c>
      <c r="JY116" s="132" t="str">
        <f t="shared" si="453"/>
        <v/>
      </c>
      <c r="JZ116" s="133" t="str">
        <f t="shared" si="454"/>
        <v/>
      </c>
      <c r="KA116" s="134" t="str">
        <f t="shared" si="455"/>
        <v/>
      </c>
      <c r="KB116" s="135" t="str">
        <f t="shared" si="456"/>
        <v/>
      </c>
      <c r="KC116" s="136" t="str">
        <f t="shared" si="457"/>
        <v/>
      </c>
      <c r="KD116" s="76"/>
      <c r="KE116" s="4"/>
      <c r="KF116" s="76"/>
    </row>
    <row r="117" spans="1:292" ht="13.5" customHeight="1">
      <c r="A117" s="84"/>
      <c r="E117" s="128" t="str">
        <f t="shared" si="244"/>
        <v/>
      </c>
      <c r="F117" s="129" t="str">
        <f t="shared" si="245"/>
        <v/>
      </c>
      <c r="G117" s="130" t="str">
        <f t="shared" si="246"/>
        <v/>
      </c>
      <c r="H117" s="130" t="str">
        <f t="shared" si="247"/>
        <v/>
      </c>
      <c r="I117" s="132" t="str">
        <f t="shared" si="248"/>
        <v/>
      </c>
      <c r="J117" s="133" t="str">
        <f t="shared" si="249"/>
        <v/>
      </c>
      <c r="K117" s="134" t="str">
        <f t="shared" si="250"/>
        <v/>
      </c>
      <c r="L117" s="135" t="str">
        <f t="shared" si="251"/>
        <v/>
      </c>
      <c r="M117" s="136" t="str">
        <f t="shared" si="252"/>
        <v/>
      </c>
      <c r="O117" s="4"/>
      <c r="Q117" s="128" t="str">
        <f t="shared" si="253"/>
        <v/>
      </c>
      <c r="R117" s="129" t="str">
        <f t="shared" si="254"/>
        <v/>
      </c>
      <c r="S117" s="130" t="str">
        <f t="shared" si="255"/>
        <v/>
      </c>
      <c r="T117" s="130" t="str">
        <f t="shared" si="256"/>
        <v/>
      </c>
      <c r="U117" s="132" t="str">
        <f t="shared" si="257"/>
        <v/>
      </c>
      <c r="V117" s="133" t="str">
        <f t="shared" si="258"/>
        <v/>
      </c>
      <c r="W117" s="134" t="str">
        <f t="shared" si="259"/>
        <v/>
      </c>
      <c r="X117" s="135" t="s">
        <v>287</v>
      </c>
      <c r="Y117" s="136" t="str">
        <f t="shared" si="260"/>
        <v/>
      </c>
      <c r="AA117" s="4"/>
      <c r="AC117" s="128" t="str">
        <f t="shared" si="261"/>
        <v/>
      </c>
      <c r="AD117" s="129" t="str">
        <f t="shared" si="262"/>
        <v/>
      </c>
      <c r="AE117" s="130" t="str">
        <f t="shared" si="263"/>
        <v/>
      </c>
      <c r="AF117" s="130" t="str">
        <f t="shared" si="264"/>
        <v/>
      </c>
      <c r="AG117" s="132" t="str">
        <f t="shared" si="265"/>
        <v/>
      </c>
      <c r="AH117" s="133" t="str">
        <f t="shared" si="266"/>
        <v/>
      </c>
      <c r="AI117" s="134" t="str">
        <f t="shared" si="267"/>
        <v/>
      </c>
      <c r="AJ117" s="135" t="str">
        <f t="shared" si="268"/>
        <v/>
      </c>
      <c r="AK117" s="136" t="str">
        <f t="shared" si="269"/>
        <v/>
      </c>
      <c r="AM117" s="4"/>
      <c r="AO117" s="128" t="str">
        <f t="shared" si="270"/>
        <v/>
      </c>
      <c r="AP117" s="129" t="str">
        <f t="shared" si="271"/>
        <v/>
      </c>
      <c r="AQ117" s="130" t="str">
        <f t="shared" si="272"/>
        <v/>
      </c>
      <c r="AR117" s="130" t="str">
        <f t="shared" si="273"/>
        <v/>
      </c>
      <c r="AS117" s="132" t="str">
        <f t="shared" si="274"/>
        <v/>
      </c>
      <c r="AT117" s="133" t="str">
        <f t="shared" si="275"/>
        <v/>
      </c>
      <c r="AU117" s="134" t="str">
        <f t="shared" si="276"/>
        <v/>
      </c>
      <c r="AV117" s="135" t="str">
        <f t="shared" si="277"/>
        <v/>
      </c>
      <c r="AW117" s="136" t="str">
        <f t="shared" si="278"/>
        <v/>
      </c>
      <c r="AX117" s="76"/>
      <c r="AY117" s="4"/>
      <c r="AZ117" s="76"/>
      <c r="BA117" s="128" t="str">
        <f t="shared" si="279"/>
        <v/>
      </c>
      <c r="BB117" s="129" t="str">
        <f t="shared" si="280"/>
        <v/>
      </c>
      <c r="BC117" s="130" t="str">
        <f t="shared" si="281"/>
        <v/>
      </c>
      <c r="BD117" s="130" t="str">
        <f t="shared" si="282"/>
        <v/>
      </c>
      <c r="BE117" s="132" t="str">
        <f t="shared" si="283"/>
        <v/>
      </c>
      <c r="BF117" s="133" t="str">
        <f t="shared" si="284"/>
        <v/>
      </c>
      <c r="BG117" s="134" t="str">
        <f t="shared" si="285"/>
        <v/>
      </c>
      <c r="BH117" s="135" t="str">
        <f t="shared" si="286"/>
        <v/>
      </c>
      <c r="BI117" s="136" t="str">
        <f t="shared" si="287"/>
        <v/>
      </c>
      <c r="BJ117" s="76"/>
      <c r="BK117" s="4"/>
      <c r="BL117" s="76"/>
      <c r="BM117" s="128" t="str">
        <f t="shared" si="288"/>
        <v/>
      </c>
      <c r="BN117" s="129" t="str">
        <f t="shared" si="289"/>
        <v/>
      </c>
      <c r="BO117" s="130" t="str">
        <f t="shared" si="290"/>
        <v/>
      </c>
      <c r="BP117" s="130" t="str">
        <f t="shared" si="291"/>
        <v/>
      </c>
      <c r="BQ117" s="132" t="str">
        <f t="shared" si="292"/>
        <v/>
      </c>
      <c r="BR117" s="133" t="str">
        <f t="shared" si="293"/>
        <v/>
      </c>
      <c r="BS117" s="134" t="str">
        <f t="shared" si="294"/>
        <v/>
      </c>
      <c r="BT117" s="135" t="str">
        <f t="shared" si="295"/>
        <v/>
      </c>
      <c r="BU117" s="136" t="str">
        <f t="shared" si="296"/>
        <v/>
      </c>
      <c r="BV117" s="76"/>
      <c r="BW117" s="4"/>
      <c r="BX117" s="76"/>
      <c r="BY117" s="128" t="str">
        <f t="shared" si="297"/>
        <v/>
      </c>
      <c r="BZ117" s="129" t="str">
        <f t="shared" si="298"/>
        <v/>
      </c>
      <c r="CA117" s="130" t="str">
        <f t="shared" si="299"/>
        <v/>
      </c>
      <c r="CB117" s="130" t="str">
        <f t="shared" si="300"/>
        <v/>
      </c>
      <c r="CC117" s="132" t="str">
        <f t="shared" si="301"/>
        <v/>
      </c>
      <c r="CD117" s="133" t="str">
        <f t="shared" si="302"/>
        <v/>
      </c>
      <c r="CE117" s="134" t="str">
        <f t="shared" si="303"/>
        <v/>
      </c>
      <c r="CF117" s="135" t="str">
        <f t="shared" si="304"/>
        <v/>
      </c>
      <c r="CG117" s="136" t="str">
        <f t="shared" si="305"/>
        <v/>
      </c>
      <c r="CH117" s="76"/>
      <c r="CI117" s="4"/>
      <c r="CJ117" s="76"/>
      <c r="CK117" s="128" t="str">
        <f t="shared" si="306"/>
        <v/>
      </c>
      <c r="CL117" s="129" t="str">
        <f t="shared" si="307"/>
        <v/>
      </c>
      <c r="CM117" s="130" t="str">
        <f t="shared" si="308"/>
        <v/>
      </c>
      <c r="CN117" s="130" t="str">
        <f t="shared" si="309"/>
        <v/>
      </c>
      <c r="CO117" s="132" t="str">
        <f t="shared" si="310"/>
        <v/>
      </c>
      <c r="CP117" s="133" t="str">
        <f t="shared" si="311"/>
        <v/>
      </c>
      <c r="CQ117" s="134" t="str">
        <f t="shared" si="312"/>
        <v/>
      </c>
      <c r="CR117" s="135" t="str">
        <f t="shared" si="313"/>
        <v/>
      </c>
      <c r="CS117" s="136" t="str">
        <f t="shared" si="314"/>
        <v/>
      </c>
      <c r="CT117" s="76"/>
      <c r="CU117" s="4"/>
      <c r="CV117" s="76"/>
      <c r="CW117" s="128" t="str">
        <f t="shared" si="315"/>
        <v/>
      </c>
      <c r="CX117" s="129" t="str">
        <f t="shared" si="316"/>
        <v/>
      </c>
      <c r="CY117" s="130" t="str">
        <f t="shared" si="317"/>
        <v/>
      </c>
      <c r="CZ117" s="130" t="str">
        <f t="shared" si="318"/>
        <v/>
      </c>
      <c r="DA117" s="132" t="str">
        <f t="shared" si="319"/>
        <v/>
      </c>
      <c r="DB117" s="133" t="str">
        <f t="shared" si="320"/>
        <v/>
      </c>
      <c r="DC117" s="134" t="str">
        <f t="shared" si="321"/>
        <v/>
      </c>
      <c r="DD117" s="135" t="str">
        <f t="shared" si="322"/>
        <v/>
      </c>
      <c r="DE117" s="136" t="str">
        <f t="shared" si="323"/>
        <v/>
      </c>
      <c r="DF117" s="76"/>
      <c r="DG117" s="4"/>
      <c r="DH117" s="76"/>
      <c r="DI117" s="128" t="str">
        <f t="shared" si="324"/>
        <v/>
      </c>
      <c r="DJ117" s="129" t="str">
        <f t="shared" si="325"/>
        <v/>
      </c>
      <c r="DK117" s="130" t="str">
        <f t="shared" si="326"/>
        <v/>
      </c>
      <c r="DL117" s="130" t="str">
        <f t="shared" si="327"/>
        <v/>
      </c>
      <c r="DM117" s="132" t="str">
        <f t="shared" si="328"/>
        <v/>
      </c>
      <c r="DN117" s="133" t="str">
        <f t="shared" si="329"/>
        <v/>
      </c>
      <c r="DO117" s="134" t="str">
        <f t="shared" si="330"/>
        <v/>
      </c>
      <c r="DP117" s="135" t="str">
        <f t="shared" si="331"/>
        <v/>
      </c>
      <c r="DQ117" s="136" t="str">
        <f t="shared" si="332"/>
        <v/>
      </c>
      <c r="DR117" s="76"/>
      <c r="DS117" s="4"/>
      <c r="DT117" s="76"/>
      <c r="DU117" s="128" t="str">
        <f t="shared" si="333"/>
        <v/>
      </c>
      <c r="DV117" s="129" t="str">
        <f t="shared" si="334"/>
        <v/>
      </c>
      <c r="DW117" s="130" t="str">
        <f t="shared" si="335"/>
        <v/>
      </c>
      <c r="DX117" s="130" t="str">
        <f t="shared" si="336"/>
        <v/>
      </c>
      <c r="DY117" s="132" t="str">
        <f t="shared" si="337"/>
        <v/>
      </c>
      <c r="DZ117" s="133" t="str">
        <f t="shared" si="338"/>
        <v/>
      </c>
      <c r="EA117" s="134" t="str">
        <f t="shared" si="339"/>
        <v/>
      </c>
      <c r="EB117" s="135" t="str">
        <f t="shared" si="340"/>
        <v/>
      </c>
      <c r="EC117" s="136" t="str">
        <f t="shared" si="341"/>
        <v/>
      </c>
      <c r="ED117" s="76"/>
      <c r="EE117" s="4"/>
      <c r="EF117" s="76"/>
      <c r="EG117" s="128" t="str">
        <f t="shared" si="342"/>
        <v/>
      </c>
      <c r="EH117" s="129" t="str">
        <f t="shared" si="343"/>
        <v/>
      </c>
      <c r="EI117" s="130" t="str">
        <f t="shared" si="344"/>
        <v/>
      </c>
      <c r="EJ117" s="130" t="str">
        <f t="shared" si="345"/>
        <v/>
      </c>
      <c r="EK117" s="132" t="str">
        <f t="shared" si="346"/>
        <v/>
      </c>
      <c r="EL117" s="133" t="str">
        <f t="shared" si="347"/>
        <v/>
      </c>
      <c r="EM117" s="134" t="str">
        <f t="shared" si="348"/>
        <v/>
      </c>
      <c r="EN117" s="135" t="str">
        <f t="shared" si="349"/>
        <v/>
      </c>
      <c r="EO117" s="136" t="str">
        <f t="shared" si="350"/>
        <v/>
      </c>
      <c r="EP117" s="76"/>
      <c r="EQ117" s="4"/>
      <c r="ER117" s="76"/>
      <c r="ES117" s="128" t="str">
        <f t="shared" si="351"/>
        <v/>
      </c>
      <c r="ET117" s="129" t="str">
        <f t="shared" si="352"/>
        <v/>
      </c>
      <c r="EU117" s="130" t="str">
        <f t="shared" si="353"/>
        <v/>
      </c>
      <c r="EV117" s="130" t="str">
        <f t="shared" si="354"/>
        <v/>
      </c>
      <c r="EW117" s="132" t="str">
        <f t="shared" si="355"/>
        <v/>
      </c>
      <c r="EX117" s="133" t="str">
        <f t="shared" si="356"/>
        <v/>
      </c>
      <c r="EY117" s="134" t="str">
        <f t="shared" si="357"/>
        <v/>
      </c>
      <c r="EZ117" s="135" t="str">
        <f t="shared" si="358"/>
        <v/>
      </c>
      <c r="FA117" s="136" t="str">
        <f t="shared" si="359"/>
        <v/>
      </c>
      <c r="FB117" s="76"/>
      <c r="FC117" s="4"/>
      <c r="FD117" s="76"/>
      <c r="FE117" s="128" t="str">
        <f t="shared" si="360"/>
        <v/>
      </c>
      <c r="FF117" s="129" t="str">
        <f t="shared" si="361"/>
        <v/>
      </c>
      <c r="FG117" s="130" t="str">
        <f t="shared" si="362"/>
        <v/>
      </c>
      <c r="FH117" s="130" t="str">
        <f t="shared" si="363"/>
        <v/>
      </c>
      <c r="FI117" s="132" t="str">
        <f t="shared" si="364"/>
        <v/>
      </c>
      <c r="FJ117" s="133" t="str">
        <f t="shared" si="365"/>
        <v/>
      </c>
      <c r="FK117" s="134" t="str">
        <f t="shared" si="366"/>
        <v/>
      </c>
      <c r="FL117" s="135" t="str">
        <f t="shared" si="367"/>
        <v/>
      </c>
      <c r="FM117" s="136" t="str">
        <f t="shared" si="368"/>
        <v/>
      </c>
      <c r="FN117" s="76"/>
      <c r="FO117" s="4"/>
      <c r="FP117" s="76"/>
      <c r="FQ117" s="128" t="str">
        <f>IF(FU117="","",#REF!)</f>
        <v/>
      </c>
      <c r="FR117" s="129" t="str">
        <f t="shared" si="369"/>
        <v/>
      </c>
      <c r="FS117" s="130" t="str">
        <f t="shared" si="370"/>
        <v/>
      </c>
      <c r="FT117" s="130" t="str">
        <f t="shared" si="371"/>
        <v/>
      </c>
      <c r="FU117" s="132" t="str">
        <f t="shared" si="372"/>
        <v/>
      </c>
      <c r="FV117" s="133" t="str">
        <f t="shared" si="373"/>
        <v/>
      </c>
      <c r="FW117" s="134" t="str">
        <f t="shared" si="374"/>
        <v/>
      </c>
      <c r="FX117" s="135" t="str">
        <f t="shared" si="375"/>
        <v/>
      </c>
      <c r="FY117" s="136" t="str">
        <f t="shared" si="376"/>
        <v/>
      </c>
      <c r="FZ117" s="76"/>
      <c r="GA117" s="4"/>
      <c r="GB117" s="76"/>
      <c r="GC117" s="128" t="str">
        <f t="shared" si="377"/>
        <v/>
      </c>
      <c r="GD117" s="129" t="str">
        <f t="shared" si="378"/>
        <v/>
      </c>
      <c r="GE117" s="130" t="str">
        <f t="shared" si="379"/>
        <v/>
      </c>
      <c r="GF117" s="130" t="str">
        <f t="shared" si="380"/>
        <v/>
      </c>
      <c r="GG117" s="132" t="str">
        <f t="shared" si="381"/>
        <v/>
      </c>
      <c r="GH117" s="133" t="str">
        <f t="shared" si="382"/>
        <v/>
      </c>
      <c r="GI117" s="134" t="str">
        <f t="shared" si="383"/>
        <v/>
      </c>
      <c r="GJ117" s="135" t="str">
        <f t="shared" si="384"/>
        <v/>
      </c>
      <c r="GK117" s="136" t="str">
        <f t="shared" si="385"/>
        <v/>
      </c>
      <c r="GL117" s="76"/>
      <c r="GM117" s="4"/>
      <c r="GN117" s="76"/>
      <c r="GO117" s="128" t="str">
        <f t="shared" si="386"/>
        <v/>
      </c>
      <c r="GP117" s="129" t="str">
        <f t="shared" si="387"/>
        <v/>
      </c>
      <c r="GQ117" s="130" t="str">
        <f t="shared" si="388"/>
        <v/>
      </c>
      <c r="GR117" s="130" t="str">
        <f t="shared" si="389"/>
        <v/>
      </c>
      <c r="GS117" s="132" t="str">
        <f t="shared" si="390"/>
        <v/>
      </c>
      <c r="GT117" s="133" t="str">
        <f t="shared" si="391"/>
        <v/>
      </c>
      <c r="GU117" s="134" t="str">
        <f t="shared" si="392"/>
        <v/>
      </c>
      <c r="GV117" s="135" t="str">
        <f t="shared" si="393"/>
        <v/>
      </c>
      <c r="GW117" s="136" t="str">
        <f t="shared" si="394"/>
        <v/>
      </c>
      <c r="GX117" s="76"/>
      <c r="GY117" s="4"/>
      <c r="GZ117" s="76"/>
      <c r="HA117" s="128" t="str">
        <f t="shared" si="395"/>
        <v/>
      </c>
      <c r="HB117" s="129" t="str">
        <f t="shared" si="396"/>
        <v/>
      </c>
      <c r="HC117" s="130" t="str">
        <f t="shared" si="397"/>
        <v/>
      </c>
      <c r="HD117" s="130" t="str">
        <f t="shared" si="398"/>
        <v/>
      </c>
      <c r="HE117" s="132" t="str">
        <f t="shared" si="399"/>
        <v/>
      </c>
      <c r="HF117" s="133" t="str">
        <f t="shared" si="400"/>
        <v/>
      </c>
      <c r="HG117" s="134" t="str">
        <f t="shared" si="401"/>
        <v/>
      </c>
      <c r="HH117" s="135" t="str">
        <f t="shared" si="402"/>
        <v/>
      </c>
      <c r="HI117" s="136" t="str">
        <f t="shared" si="403"/>
        <v/>
      </c>
      <c r="HJ117" s="76"/>
      <c r="HK117" s="4"/>
      <c r="HL117" s="76"/>
      <c r="HM117" s="128" t="str">
        <f t="shared" si="404"/>
        <v/>
      </c>
      <c r="HN117" s="129" t="str">
        <f t="shared" si="405"/>
        <v/>
      </c>
      <c r="HO117" s="130" t="str">
        <f t="shared" si="406"/>
        <v/>
      </c>
      <c r="HP117" s="130" t="str">
        <f t="shared" si="407"/>
        <v/>
      </c>
      <c r="HQ117" s="132" t="str">
        <f t="shared" si="408"/>
        <v/>
      </c>
      <c r="HR117" s="133" t="str">
        <f t="shared" si="409"/>
        <v/>
      </c>
      <c r="HS117" s="134" t="str">
        <f t="shared" si="410"/>
        <v/>
      </c>
      <c r="HT117" s="135" t="str">
        <f t="shared" si="411"/>
        <v/>
      </c>
      <c r="HU117" s="136" t="str">
        <f t="shared" si="412"/>
        <v/>
      </c>
      <c r="HV117" s="76"/>
      <c r="HW117" s="4"/>
      <c r="HX117" s="76"/>
      <c r="HY117" s="128" t="str">
        <f t="shared" si="413"/>
        <v/>
      </c>
      <c r="HZ117" s="129" t="str">
        <f t="shared" si="414"/>
        <v/>
      </c>
      <c r="IA117" s="130" t="str">
        <f t="shared" si="415"/>
        <v/>
      </c>
      <c r="IB117" s="130" t="str">
        <f t="shared" si="416"/>
        <v/>
      </c>
      <c r="IC117" s="132" t="str">
        <f t="shared" si="417"/>
        <v/>
      </c>
      <c r="ID117" s="133" t="str">
        <f t="shared" si="418"/>
        <v/>
      </c>
      <c r="IE117" s="134" t="str">
        <f t="shared" si="419"/>
        <v/>
      </c>
      <c r="IF117" s="135" t="str">
        <f t="shared" si="420"/>
        <v/>
      </c>
      <c r="IG117" s="136" t="str">
        <f t="shared" si="421"/>
        <v/>
      </c>
      <c r="IH117" s="76"/>
      <c r="II117" s="4"/>
      <c r="IJ117" s="76"/>
      <c r="IK117" s="128" t="str">
        <f t="shared" si="422"/>
        <v/>
      </c>
      <c r="IL117" s="129" t="str">
        <f t="shared" si="423"/>
        <v/>
      </c>
      <c r="IM117" s="130" t="str">
        <f t="shared" si="424"/>
        <v/>
      </c>
      <c r="IN117" s="130" t="str">
        <f t="shared" si="425"/>
        <v/>
      </c>
      <c r="IO117" s="132" t="str">
        <f t="shared" si="426"/>
        <v/>
      </c>
      <c r="IP117" s="133" t="str">
        <f t="shared" si="427"/>
        <v/>
      </c>
      <c r="IQ117" s="134" t="str">
        <f t="shared" si="428"/>
        <v/>
      </c>
      <c r="IR117" s="135" t="str">
        <f t="shared" si="429"/>
        <v/>
      </c>
      <c r="IS117" s="136" t="str">
        <f t="shared" si="430"/>
        <v/>
      </c>
      <c r="IT117" s="76"/>
      <c r="IU117" s="4"/>
      <c r="IV117" s="76"/>
      <c r="IW117" s="128" t="str">
        <f t="shared" si="431"/>
        <v/>
      </c>
      <c r="IX117" s="129" t="str">
        <f t="shared" si="432"/>
        <v/>
      </c>
      <c r="IY117" s="130" t="str">
        <f t="shared" si="433"/>
        <v/>
      </c>
      <c r="IZ117" s="130" t="str">
        <f t="shared" si="434"/>
        <v/>
      </c>
      <c r="JA117" s="132" t="str">
        <f t="shared" si="435"/>
        <v/>
      </c>
      <c r="JB117" s="133" t="str">
        <f t="shared" si="436"/>
        <v/>
      </c>
      <c r="JC117" s="134" t="str">
        <f t="shared" si="437"/>
        <v/>
      </c>
      <c r="JD117" s="135" t="str">
        <f t="shared" si="438"/>
        <v/>
      </c>
      <c r="JE117" s="136" t="str">
        <f t="shared" si="439"/>
        <v/>
      </c>
      <c r="JF117" s="76"/>
      <c r="JG117" s="4"/>
      <c r="JH117" s="76"/>
      <c r="JI117" s="128" t="str">
        <f t="shared" si="440"/>
        <v/>
      </c>
      <c r="JJ117" s="129" t="str">
        <f t="shared" si="441"/>
        <v/>
      </c>
      <c r="JK117" s="130" t="str">
        <f t="shared" si="442"/>
        <v/>
      </c>
      <c r="JL117" s="130" t="str">
        <f t="shared" si="443"/>
        <v/>
      </c>
      <c r="JM117" s="132" t="str">
        <f t="shared" si="444"/>
        <v/>
      </c>
      <c r="JN117" s="133" t="str">
        <f t="shared" si="445"/>
        <v/>
      </c>
      <c r="JO117" s="134" t="str">
        <f t="shared" si="446"/>
        <v/>
      </c>
      <c r="JP117" s="135" t="str">
        <f t="shared" si="447"/>
        <v/>
      </c>
      <c r="JQ117" s="136" t="str">
        <f t="shared" si="448"/>
        <v/>
      </c>
      <c r="JR117" s="76"/>
      <c r="JS117" s="4"/>
      <c r="JT117" s="76"/>
      <c r="JU117" s="128" t="str">
        <f t="shared" si="449"/>
        <v/>
      </c>
      <c r="JV117" s="129" t="str">
        <f t="shared" si="450"/>
        <v/>
      </c>
      <c r="JW117" s="130" t="str">
        <f t="shared" si="451"/>
        <v/>
      </c>
      <c r="JX117" s="130" t="str">
        <f t="shared" si="452"/>
        <v/>
      </c>
      <c r="JY117" s="132" t="str">
        <f t="shared" si="453"/>
        <v/>
      </c>
      <c r="JZ117" s="133" t="str">
        <f t="shared" si="454"/>
        <v/>
      </c>
      <c r="KA117" s="134" t="str">
        <f t="shared" si="455"/>
        <v/>
      </c>
      <c r="KB117" s="135" t="str">
        <f t="shared" si="456"/>
        <v/>
      </c>
      <c r="KC117" s="136" t="str">
        <f t="shared" si="457"/>
        <v/>
      </c>
      <c r="KD117" s="76"/>
      <c r="KE117" s="4"/>
      <c r="KF117" s="76"/>
    </row>
    <row r="118" spans="1:292" ht="13.5" customHeight="1">
      <c r="A118" s="84"/>
      <c r="E118" s="128" t="str">
        <f t="shared" si="244"/>
        <v/>
      </c>
      <c r="F118" s="129" t="str">
        <f t="shared" si="245"/>
        <v/>
      </c>
      <c r="G118" s="130" t="str">
        <f t="shared" si="246"/>
        <v/>
      </c>
      <c r="H118" s="130" t="str">
        <f t="shared" si="247"/>
        <v/>
      </c>
      <c r="I118" s="132" t="str">
        <f t="shared" si="248"/>
        <v/>
      </c>
      <c r="J118" s="133" t="str">
        <f t="shared" si="249"/>
        <v/>
      </c>
      <c r="K118" s="134" t="str">
        <f t="shared" si="250"/>
        <v/>
      </c>
      <c r="L118" s="135" t="str">
        <f t="shared" si="251"/>
        <v/>
      </c>
      <c r="M118" s="136" t="str">
        <f t="shared" si="252"/>
        <v/>
      </c>
      <c r="O118" s="4"/>
      <c r="Q118" s="128" t="str">
        <f t="shared" si="253"/>
        <v/>
      </c>
      <c r="R118" s="129" t="str">
        <f t="shared" si="254"/>
        <v/>
      </c>
      <c r="S118" s="130" t="str">
        <f t="shared" si="255"/>
        <v/>
      </c>
      <c r="T118" s="130" t="str">
        <f t="shared" si="256"/>
        <v/>
      </c>
      <c r="U118" s="132" t="str">
        <f t="shared" si="257"/>
        <v/>
      </c>
      <c r="V118" s="133" t="str">
        <f t="shared" si="258"/>
        <v/>
      </c>
      <c r="W118" s="134" t="str">
        <f t="shared" si="259"/>
        <v/>
      </c>
      <c r="X118" s="135" t="s">
        <v>287</v>
      </c>
      <c r="Y118" s="136" t="str">
        <f t="shared" si="260"/>
        <v/>
      </c>
      <c r="AA118" s="4"/>
      <c r="AC118" s="128" t="str">
        <f t="shared" si="261"/>
        <v/>
      </c>
      <c r="AD118" s="129" t="str">
        <f t="shared" si="262"/>
        <v/>
      </c>
      <c r="AE118" s="130" t="str">
        <f t="shared" si="263"/>
        <v/>
      </c>
      <c r="AF118" s="130" t="str">
        <f t="shared" si="264"/>
        <v/>
      </c>
      <c r="AG118" s="132" t="str">
        <f t="shared" si="265"/>
        <v/>
      </c>
      <c r="AH118" s="133" t="str">
        <f t="shared" si="266"/>
        <v/>
      </c>
      <c r="AI118" s="134" t="str">
        <f t="shared" si="267"/>
        <v/>
      </c>
      <c r="AJ118" s="135" t="str">
        <f t="shared" si="268"/>
        <v/>
      </c>
      <c r="AK118" s="136" t="str">
        <f t="shared" si="269"/>
        <v/>
      </c>
      <c r="AM118" s="4"/>
      <c r="AO118" s="128" t="str">
        <f t="shared" si="270"/>
        <v/>
      </c>
      <c r="AP118" s="129" t="str">
        <f t="shared" si="271"/>
        <v/>
      </c>
      <c r="AQ118" s="130" t="str">
        <f t="shared" si="272"/>
        <v/>
      </c>
      <c r="AR118" s="130" t="str">
        <f t="shared" si="273"/>
        <v/>
      </c>
      <c r="AS118" s="132" t="str">
        <f t="shared" si="274"/>
        <v/>
      </c>
      <c r="AT118" s="133" t="str">
        <f t="shared" si="275"/>
        <v/>
      </c>
      <c r="AU118" s="134" t="str">
        <f t="shared" si="276"/>
        <v/>
      </c>
      <c r="AV118" s="135" t="str">
        <f t="shared" si="277"/>
        <v/>
      </c>
      <c r="AW118" s="136" t="str">
        <f t="shared" si="278"/>
        <v/>
      </c>
      <c r="AX118" s="76"/>
      <c r="AY118" s="4"/>
      <c r="AZ118" s="76"/>
      <c r="BA118" s="128" t="str">
        <f t="shared" si="279"/>
        <v/>
      </c>
      <c r="BB118" s="129" t="str">
        <f t="shared" si="280"/>
        <v/>
      </c>
      <c r="BC118" s="130" t="str">
        <f t="shared" si="281"/>
        <v/>
      </c>
      <c r="BD118" s="130" t="str">
        <f t="shared" si="282"/>
        <v/>
      </c>
      <c r="BE118" s="132" t="str">
        <f t="shared" si="283"/>
        <v/>
      </c>
      <c r="BF118" s="133" t="str">
        <f t="shared" si="284"/>
        <v/>
      </c>
      <c r="BG118" s="134" t="str">
        <f t="shared" si="285"/>
        <v/>
      </c>
      <c r="BH118" s="135" t="str">
        <f t="shared" si="286"/>
        <v/>
      </c>
      <c r="BI118" s="136" t="str">
        <f t="shared" si="287"/>
        <v/>
      </c>
      <c r="BJ118" s="76"/>
      <c r="BK118" s="4"/>
      <c r="BL118" s="76"/>
      <c r="BM118" s="128" t="str">
        <f t="shared" si="288"/>
        <v/>
      </c>
      <c r="BN118" s="129" t="str">
        <f t="shared" si="289"/>
        <v/>
      </c>
      <c r="BO118" s="130" t="str">
        <f t="shared" si="290"/>
        <v/>
      </c>
      <c r="BP118" s="130" t="str">
        <f t="shared" si="291"/>
        <v/>
      </c>
      <c r="BQ118" s="132" t="str">
        <f t="shared" si="292"/>
        <v/>
      </c>
      <c r="BR118" s="133" t="str">
        <f t="shared" si="293"/>
        <v/>
      </c>
      <c r="BS118" s="134" t="str">
        <f t="shared" si="294"/>
        <v/>
      </c>
      <c r="BT118" s="135" t="str">
        <f t="shared" si="295"/>
        <v/>
      </c>
      <c r="BU118" s="136" t="str">
        <f t="shared" si="296"/>
        <v/>
      </c>
      <c r="BV118" s="76"/>
      <c r="BW118" s="4"/>
      <c r="BX118" s="76"/>
      <c r="BY118" s="128" t="str">
        <f t="shared" si="297"/>
        <v/>
      </c>
      <c r="BZ118" s="129" t="str">
        <f t="shared" si="298"/>
        <v/>
      </c>
      <c r="CA118" s="130" t="str">
        <f t="shared" si="299"/>
        <v/>
      </c>
      <c r="CB118" s="130" t="str">
        <f t="shared" si="300"/>
        <v/>
      </c>
      <c r="CC118" s="132" t="str">
        <f t="shared" si="301"/>
        <v/>
      </c>
      <c r="CD118" s="133" t="str">
        <f t="shared" si="302"/>
        <v/>
      </c>
      <c r="CE118" s="134" t="str">
        <f t="shared" si="303"/>
        <v/>
      </c>
      <c r="CF118" s="135" t="str">
        <f t="shared" si="304"/>
        <v/>
      </c>
      <c r="CG118" s="136" t="str">
        <f t="shared" si="305"/>
        <v/>
      </c>
      <c r="CH118" s="76"/>
      <c r="CI118" s="4"/>
      <c r="CJ118" s="76"/>
      <c r="CK118" s="128" t="str">
        <f t="shared" si="306"/>
        <v/>
      </c>
      <c r="CL118" s="129" t="str">
        <f t="shared" si="307"/>
        <v/>
      </c>
      <c r="CM118" s="130" t="str">
        <f t="shared" si="308"/>
        <v/>
      </c>
      <c r="CN118" s="130" t="str">
        <f t="shared" si="309"/>
        <v/>
      </c>
      <c r="CO118" s="132" t="str">
        <f t="shared" si="310"/>
        <v/>
      </c>
      <c r="CP118" s="133" t="str">
        <f t="shared" si="311"/>
        <v/>
      </c>
      <c r="CQ118" s="134" t="str">
        <f t="shared" si="312"/>
        <v/>
      </c>
      <c r="CR118" s="135" t="str">
        <f t="shared" si="313"/>
        <v/>
      </c>
      <c r="CS118" s="136" t="str">
        <f t="shared" si="314"/>
        <v/>
      </c>
      <c r="CT118" s="76"/>
      <c r="CU118" s="4"/>
      <c r="CV118" s="76"/>
      <c r="CW118" s="128" t="str">
        <f t="shared" si="315"/>
        <v/>
      </c>
      <c r="CX118" s="129" t="str">
        <f t="shared" si="316"/>
        <v/>
      </c>
      <c r="CY118" s="130" t="str">
        <f t="shared" si="317"/>
        <v/>
      </c>
      <c r="CZ118" s="130" t="str">
        <f t="shared" si="318"/>
        <v/>
      </c>
      <c r="DA118" s="132" t="str">
        <f t="shared" si="319"/>
        <v/>
      </c>
      <c r="DB118" s="133" t="str">
        <f t="shared" si="320"/>
        <v/>
      </c>
      <c r="DC118" s="134" t="str">
        <f t="shared" si="321"/>
        <v/>
      </c>
      <c r="DD118" s="135" t="str">
        <f t="shared" si="322"/>
        <v/>
      </c>
      <c r="DE118" s="136" t="str">
        <f t="shared" si="323"/>
        <v/>
      </c>
      <c r="DF118" s="76"/>
      <c r="DG118" s="4"/>
      <c r="DH118" s="76"/>
      <c r="DI118" s="128" t="str">
        <f t="shared" si="324"/>
        <v/>
      </c>
      <c r="DJ118" s="129" t="str">
        <f t="shared" si="325"/>
        <v/>
      </c>
      <c r="DK118" s="130" t="str">
        <f t="shared" si="326"/>
        <v/>
      </c>
      <c r="DL118" s="130" t="str">
        <f t="shared" si="327"/>
        <v/>
      </c>
      <c r="DM118" s="132" t="str">
        <f t="shared" si="328"/>
        <v/>
      </c>
      <c r="DN118" s="133" t="str">
        <f t="shared" si="329"/>
        <v/>
      </c>
      <c r="DO118" s="134" t="str">
        <f t="shared" si="330"/>
        <v/>
      </c>
      <c r="DP118" s="135" t="str">
        <f t="shared" si="331"/>
        <v/>
      </c>
      <c r="DQ118" s="136" t="str">
        <f t="shared" si="332"/>
        <v/>
      </c>
      <c r="DR118" s="76"/>
      <c r="DS118" s="4"/>
      <c r="DT118" s="76"/>
      <c r="DU118" s="128" t="str">
        <f t="shared" si="333"/>
        <v/>
      </c>
      <c r="DV118" s="129" t="str">
        <f t="shared" si="334"/>
        <v/>
      </c>
      <c r="DW118" s="130" t="str">
        <f t="shared" si="335"/>
        <v/>
      </c>
      <c r="DX118" s="130" t="str">
        <f t="shared" si="336"/>
        <v/>
      </c>
      <c r="DY118" s="132" t="str">
        <f t="shared" si="337"/>
        <v/>
      </c>
      <c r="DZ118" s="133" t="str">
        <f t="shared" si="338"/>
        <v/>
      </c>
      <c r="EA118" s="134" t="str">
        <f t="shared" si="339"/>
        <v/>
      </c>
      <c r="EB118" s="135" t="str">
        <f t="shared" si="340"/>
        <v/>
      </c>
      <c r="EC118" s="136" t="str">
        <f t="shared" si="341"/>
        <v/>
      </c>
      <c r="ED118" s="76"/>
      <c r="EE118" s="4"/>
      <c r="EF118" s="76"/>
      <c r="EG118" s="128" t="str">
        <f t="shared" si="342"/>
        <v/>
      </c>
      <c r="EH118" s="129" t="str">
        <f t="shared" si="343"/>
        <v/>
      </c>
      <c r="EI118" s="130" t="str">
        <f t="shared" si="344"/>
        <v/>
      </c>
      <c r="EJ118" s="130" t="str">
        <f t="shared" si="345"/>
        <v/>
      </c>
      <c r="EK118" s="132" t="str">
        <f t="shared" si="346"/>
        <v/>
      </c>
      <c r="EL118" s="133" t="str">
        <f t="shared" si="347"/>
        <v/>
      </c>
      <c r="EM118" s="134" t="str">
        <f t="shared" si="348"/>
        <v/>
      </c>
      <c r="EN118" s="135" t="str">
        <f t="shared" si="349"/>
        <v/>
      </c>
      <c r="EO118" s="136" t="str">
        <f t="shared" si="350"/>
        <v/>
      </c>
      <c r="EP118" s="76"/>
      <c r="EQ118" s="4"/>
      <c r="ER118" s="76"/>
      <c r="ES118" s="128" t="str">
        <f t="shared" si="351"/>
        <v/>
      </c>
      <c r="ET118" s="129" t="str">
        <f t="shared" si="352"/>
        <v/>
      </c>
      <c r="EU118" s="130" t="str">
        <f t="shared" si="353"/>
        <v/>
      </c>
      <c r="EV118" s="130" t="str">
        <f t="shared" si="354"/>
        <v/>
      </c>
      <c r="EW118" s="132" t="str">
        <f t="shared" si="355"/>
        <v/>
      </c>
      <c r="EX118" s="133" t="str">
        <f t="shared" si="356"/>
        <v/>
      </c>
      <c r="EY118" s="134" t="str">
        <f t="shared" si="357"/>
        <v/>
      </c>
      <c r="EZ118" s="135" t="str">
        <f t="shared" si="358"/>
        <v/>
      </c>
      <c r="FA118" s="136" t="str">
        <f t="shared" si="359"/>
        <v/>
      </c>
      <c r="FB118" s="76"/>
      <c r="FC118" s="4"/>
      <c r="FD118" s="76"/>
      <c r="FE118" s="128" t="str">
        <f t="shared" si="360"/>
        <v/>
      </c>
      <c r="FF118" s="129" t="str">
        <f t="shared" si="361"/>
        <v/>
      </c>
      <c r="FG118" s="130" t="str">
        <f t="shared" si="362"/>
        <v/>
      </c>
      <c r="FH118" s="130" t="str">
        <f t="shared" si="363"/>
        <v/>
      </c>
      <c r="FI118" s="132" t="str">
        <f t="shared" si="364"/>
        <v/>
      </c>
      <c r="FJ118" s="133" t="str">
        <f t="shared" si="365"/>
        <v/>
      </c>
      <c r="FK118" s="134" t="str">
        <f t="shared" si="366"/>
        <v/>
      </c>
      <c r="FL118" s="135" t="str">
        <f t="shared" si="367"/>
        <v/>
      </c>
      <c r="FM118" s="136" t="str">
        <f t="shared" si="368"/>
        <v/>
      </c>
      <c r="FN118" s="76"/>
      <c r="FO118" s="4"/>
      <c r="FP118" s="76"/>
      <c r="FQ118" s="128" t="str">
        <f>IF(FU118="","",#REF!)</f>
        <v/>
      </c>
      <c r="FR118" s="129" t="str">
        <f t="shared" si="369"/>
        <v/>
      </c>
      <c r="FS118" s="130" t="str">
        <f t="shared" si="370"/>
        <v/>
      </c>
      <c r="FT118" s="130" t="str">
        <f t="shared" si="371"/>
        <v/>
      </c>
      <c r="FU118" s="132" t="str">
        <f t="shared" si="372"/>
        <v/>
      </c>
      <c r="FV118" s="133" t="str">
        <f t="shared" si="373"/>
        <v/>
      </c>
      <c r="FW118" s="134" t="str">
        <f t="shared" si="374"/>
        <v/>
      </c>
      <c r="FX118" s="135" t="str">
        <f t="shared" si="375"/>
        <v/>
      </c>
      <c r="FY118" s="136" t="str">
        <f t="shared" si="376"/>
        <v/>
      </c>
      <c r="FZ118" s="76"/>
      <c r="GA118" s="4"/>
      <c r="GB118" s="76"/>
      <c r="GC118" s="128" t="str">
        <f t="shared" si="377"/>
        <v/>
      </c>
      <c r="GD118" s="129" t="str">
        <f t="shared" si="378"/>
        <v/>
      </c>
      <c r="GE118" s="130" t="str">
        <f t="shared" si="379"/>
        <v/>
      </c>
      <c r="GF118" s="130" t="str">
        <f t="shared" si="380"/>
        <v/>
      </c>
      <c r="GG118" s="132" t="str">
        <f t="shared" si="381"/>
        <v/>
      </c>
      <c r="GH118" s="133" t="str">
        <f t="shared" si="382"/>
        <v/>
      </c>
      <c r="GI118" s="134" t="str">
        <f t="shared" si="383"/>
        <v/>
      </c>
      <c r="GJ118" s="135" t="str">
        <f t="shared" si="384"/>
        <v/>
      </c>
      <c r="GK118" s="136" t="str">
        <f t="shared" si="385"/>
        <v/>
      </c>
      <c r="GL118" s="76"/>
      <c r="GM118" s="4"/>
      <c r="GN118" s="76"/>
      <c r="GO118" s="128" t="str">
        <f t="shared" si="386"/>
        <v/>
      </c>
      <c r="GP118" s="129" t="str">
        <f t="shared" si="387"/>
        <v/>
      </c>
      <c r="GQ118" s="130" t="str">
        <f t="shared" si="388"/>
        <v/>
      </c>
      <c r="GR118" s="130" t="str">
        <f t="shared" si="389"/>
        <v/>
      </c>
      <c r="GS118" s="132" t="str">
        <f t="shared" si="390"/>
        <v/>
      </c>
      <c r="GT118" s="133" t="str">
        <f t="shared" si="391"/>
        <v/>
      </c>
      <c r="GU118" s="134" t="str">
        <f t="shared" si="392"/>
        <v/>
      </c>
      <c r="GV118" s="135" t="str">
        <f t="shared" si="393"/>
        <v/>
      </c>
      <c r="GW118" s="136" t="str">
        <f t="shared" si="394"/>
        <v/>
      </c>
      <c r="GX118" s="76"/>
      <c r="GY118" s="4"/>
      <c r="GZ118" s="76"/>
      <c r="HA118" s="128" t="str">
        <f t="shared" si="395"/>
        <v/>
      </c>
      <c r="HB118" s="129" t="str">
        <f t="shared" si="396"/>
        <v/>
      </c>
      <c r="HC118" s="130" t="str">
        <f t="shared" si="397"/>
        <v/>
      </c>
      <c r="HD118" s="130" t="str">
        <f t="shared" si="398"/>
        <v/>
      </c>
      <c r="HE118" s="132" t="str">
        <f t="shared" si="399"/>
        <v/>
      </c>
      <c r="HF118" s="133" t="str">
        <f t="shared" si="400"/>
        <v/>
      </c>
      <c r="HG118" s="134" t="str">
        <f t="shared" si="401"/>
        <v/>
      </c>
      <c r="HH118" s="135" t="str">
        <f t="shared" si="402"/>
        <v/>
      </c>
      <c r="HI118" s="136" t="str">
        <f t="shared" si="403"/>
        <v/>
      </c>
      <c r="HJ118" s="76"/>
      <c r="HK118" s="4"/>
      <c r="HL118" s="76"/>
      <c r="HM118" s="128" t="str">
        <f t="shared" si="404"/>
        <v/>
      </c>
      <c r="HN118" s="129" t="str">
        <f t="shared" si="405"/>
        <v/>
      </c>
      <c r="HO118" s="130" t="str">
        <f t="shared" si="406"/>
        <v/>
      </c>
      <c r="HP118" s="130" t="str">
        <f t="shared" si="407"/>
        <v/>
      </c>
      <c r="HQ118" s="132" t="str">
        <f t="shared" si="408"/>
        <v/>
      </c>
      <c r="HR118" s="133" t="str">
        <f t="shared" si="409"/>
        <v/>
      </c>
      <c r="HS118" s="134" t="str">
        <f t="shared" si="410"/>
        <v/>
      </c>
      <c r="HT118" s="135" t="str">
        <f t="shared" si="411"/>
        <v/>
      </c>
      <c r="HU118" s="136" t="str">
        <f t="shared" si="412"/>
        <v/>
      </c>
      <c r="HV118" s="76"/>
      <c r="HW118" s="4"/>
      <c r="HX118" s="76"/>
      <c r="HY118" s="128" t="str">
        <f t="shared" si="413"/>
        <v/>
      </c>
      <c r="HZ118" s="129" t="str">
        <f t="shared" si="414"/>
        <v/>
      </c>
      <c r="IA118" s="130" t="str">
        <f t="shared" si="415"/>
        <v/>
      </c>
      <c r="IB118" s="130" t="str">
        <f t="shared" si="416"/>
        <v/>
      </c>
      <c r="IC118" s="132" t="str">
        <f t="shared" si="417"/>
        <v/>
      </c>
      <c r="ID118" s="133" t="str">
        <f t="shared" si="418"/>
        <v/>
      </c>
      <c r="IE118" s="134" t="str">
        <f t="shared" si="419"/>
        <v/>
      </c>
      <c r="IF118" s="135" t="str">
        <f t="shared" si="420"/>
        <v/>
      </c>
      <c r="IG118" s="136" t="str">
        <f t="shared" si="421"/>
        <v/>
      </c>
      <c r="IH118" s="76"/>
      <c r="II118" s="4"/>
      <c r="IJ118" s="76"/>
      <c r="IK118" s="128" t="str">
        <f t="shared" si="422"/>
        <v/>
      </c>
      <c r="IL118" s="129" t="str">
        <f t="shared" si="423"/>
        <v/>
      </c>
      <c r="IM118" s="130" t="str">
        <f t="shared" si="424"/>
        <v/>
      </c>
      <c r="IN118" s="130" t="str">
        <f t="shared" si="425"/>
        <v/>
      </c>
      <c r="IO118" s="132" t="str">
        <f t="shared" si="426"/>
        <v/>
      </c>
      <c r="IP118" s="133" t="str">
        <f t="shared" si="427"/>
        <v/>
      </c>
      <c r="IQ118" s="134" t="str">
        <f t="shared" si="428"/>
        <v/>
      </c>
      <c r="IR118" s="135" t="str">
        <f t="shared" si="429"/>
        <v/>
      </c>
      <c r="IS118" s="136" t="str">
        <f t="shared" si="430"/>
        <v/>
      </c>
      <c r="IT118" s="76"/>
      <c r="IU118" s="4"/>
      <c r="IV118" s="76"/>
      <c r="IW118" s="128" t="str">
        <f t="shared" si="431"/>
        <v/>
      </c>
      <c r="IX118" s="129" t="str">
        <f t="shared" si="432"/>
        <v/>
      </c>
      <c r="IY118" s="130" t="str">
        <f t="shared" si="433"/>
        <v/>
      </c>
      <c r="IZ118" s="130" t="str">
        <f t="shared" si="434"/>
        <v/>
      </c>
      <c r="JA118" s="132" t="str">
        <f t="shared" si="435"/>
        <v/>
      </c>
      <c r="JB118" s="133" t="str">
        <f t="shared" si="436"/>
        <v/>
      </c>
      <c r="JC118" s="134" t="str">
        <f t="shared" si="437"/>
        <v/>
      </c>
      <c r="JD118" s="135" t="str">
        <f t="shared" si="438"/>
        <v/>
      </c>
      <c r="JE118" s="136" t="str">
        <f t="shared" si="439"/>
        <v/>
      </c>
      <c r="JF118" s="76"/>
      <c r="JG118" s="4"/>
      <c r="JH118" s="76"/>
      <c r="JI118" s="128" t="str">
        <f t="shared" si="440"/>
        <v/>
      </c>
      <c r="JJ118" s="129" t="str">
        <f t="shared" si="441"/>
        <v/>
      </c>
      <c r="JK118" s="130" t="str">
        <f t="shared" si="442"/>
        <v/>
      </c>
      <c r="JL118" s="130" t="str">
        <f t="shared" si="443"/>
        <v/>
      </c>
      <c r="JM118" s="132" t="str">
        <f t="shared" si="444"/>
        <v/>
      </c>
      <c r="JN118" s="133" t="str">
        <f t="shared" si="445"/>
        <v/>
      </c>
      <c r="JO118" s="134" t="str">
        <f t="shared" si="446"/>
        <v/>
      </c>
      <c r="JP118" s="135" t="str">
        <f t="shared" si="447"/>
        <v/>
      </c>
      <c r="JQ118" s="136" t="str">
        <f t="shared" si="448"/>
        <v/>
      </c>
      <c r="JR118" s="76"/>
      <c r="JS118" s="4"/>
      <c r="JT118" s="76"/>
      <c r="JU118" s="128" t="str">
        <f t="shared" si="449"/>
        <v/>
      </c>
      <c r="JV118" s="129" t="str">
        <f t="shared" si="450"/>
        <v/>
      </c>
      <c r="JW118" s="130" t="str">
        <f t="shared" si="451"/>
        <v/>
      </c>
      <c r="JX118" s="130" t="str">
        <f t="shared" si="452"/>
        <v/>
      </c>
      <c r="JY118" s="132" t="str">
        <f t="shared" si="453"/>
        <v/>
      </c>
      <c r="JZ118" s="133" t="str">
        <f t="shared" si="454"/>
        <v/>
      </c>
      <c r="KA118" s="134" t="str">
        <f t="shared" si="455"/>
        <v/>
      </c>
      <c r="KB118" s="135" t="str">
        <f t="shared" si="456"/>
        <v/>
      </c>
      <c r="KC118" s="136" t="str">
        <f t="shared" si="457"/>
        <v/>
      </c>
      <c r="KD118" s="76"/>
      <c r="KE118" s="4"/>
      <c r="KF118" s="76"/>
    </row>
    <row r="119" spans="1:292" ht="13.5" customHeight="1">
      <c r="A119" s="84"/>
      <c r="E119" s="128" t="str">
        <f t="shared" si="244"/>
        <v/>
      </c>
      <c r="F119" s="129" t="str">
        <f t="shared" si="245"/>
        <v/>
      </c>
      <c r="G119" s="130" t="str">
        <f t="shared" si="246"/>
        <v/>
      </c>
      <c r="H119" s="130" t="str">
        <f t="shared" si="247"/>
        <v/>
      </c>
      <c r="I119" s="132" t="str">
        <f t="shared" si="248"/>
        <v/>
      </c>
      <c r="J119" s="133" t="str">
        <f t="shared" si="249"/>
        <v/>
      </c>
      <c r="K119" s="134" t="str">
        <f t="shared" si="250"/>
        <v/>
      </c>
      <c r="L119" s="135" t="str">
        <f t="shared" si="251"/>
        <v/>
      </c>
      <c r="M119" s="136" t="str">
        <f t="shared" si="252"/>
        <v/>
      </c>
      <c r="O119" s="4"/>
      <c r="Q119" s="128" t="str">
        <f t="shared" si="253"/>
        <v/>
      </c>
      <c r="R119" s="129" t="str">
        <f t="shared" si="254"/>
        <v/>
      </c>
      <c r="S119" s="130" t="str">
        <f t="shared" si="255"/>
        <v/>
      </c>
      <c r="T119" s="130" t="str">
        <f t="shared" si="256"/>
        <v/>
      </c>
      <c r="U119" s="132" t="str">
        <f t="shared" si="257"/>
        <v/>
      </c>
      <c r="V119" s="133" t="str">
        <f t="shared" si="258"/>
        <v/>
      </c>
      <c r="W119" s="134" t="str">
        <f t="shared" si="259"/>
        <v/>
      </c>
      <c r="X119" s="135" t="s">
        <v>287</v>
      </c>
      <c r="Y119" s="136" t="str">
        <f t="shared" si="260"/>
        <v/>
      </c>
      <c r="AA119" s="4"/>
      <c r="AC119" s="128" t="str">
        <f t="shared" si="261"/>
        <v/>
      </c>
      <c r="AD119" s="129" t="str">
        <f t="shared" si="262"/>
        <v/>
      </c>
      <c r="AE119" s="130" t="str">
        <f t="shared" si="263"/>
        <v/>
      </c>
      <c r="AF119" s="130" t="str">
        <f t="shared" si="264"/>
        <v/>
      </c>
      <c r="AG119" s="132" t="str">
        <f t="shared" si="265"/>
        <v/>
      </c>
      <c r="AH119" s="133" t="str">
        <f t="shared" si="266"/>
        <v/>
      </c>
      <c r="AI119" s="134" t="str">
        <f t="shared" si="267"/>
        <v/>
      </c>
      <c r="AJ119" s="135" t="str">
        <f t="shared" si="268"/>
        <v/>
      </c>
      <c r="AK119" s="136" t="str">
        <f t="shared" si="269"/>
        <v/>
      </c>
      <c r="AM119" s="4"/>
      <c r="AO119" s="128" t="str">
        <f t="shared" si="270"/>
        <v/>
      </c>
      <c r="AP119" s="129" t="str">
        <f t="shared" si="271"/>
        <v/>
      </c>
      <c r="AQ119" s="130" t="str">
        <f t="shared" si="272"/>
        <v/>
      </c>
      <c r="AR119" s="130" t="str">
        <f t="shared" si="273"/>
        <v/>
      </c>
      <c r="AS119" s="132" t="str">
        <f t="shared" si="274"/>
        <v/>
      </c>
      <c r="AT119" s="133" t="str">
        <f t="shared" si="275"/>
        <v/>
      </c>
      <c r="AU119" s="134" t="str">
        <f t="shared" si="276"/>
        <v/>
      </c>
      <c r="AV119" s="135" t="str">
        <f t="shared" si="277"/>
        <v/>
      </c>
      <c r="AW119" s="136" t="str">
        <f t="shared" si="278"/>
        <v/>
      </c>
      <c r="AX119" s="76"/>
      <c r="AY119" s="4"/>
      <c r="AZ119" s="76"/>
      <c r="BA119" s="128" t="str">
        <f t="shared" si="279"/>
        <v/>
      </c>
      <c r="BB119" s="129" t="str">
        <f t="shared" si="280"/>
        <v/>
      </c>
      <c r="BC119" s="130" t="str">
        <f t="shared" si="281"/>
        <v/>
      </c>
      <c r="BD119" s="130" t="str">
        <f t="shared" si="282"/>
        <v/>
      </c>
      <c r="BE119" s="132" t="str">
        <f t="shared" si="283"/>
        <v/>
      </c>
      <c r="BF119" s="133" t="str">
        <f t="shared" si="284"/>
        <v/>
      </c>
      <c r="BG119" s="134" t="str">
        <f t="shared" si="285"/>
        <v/>
      </c>
      <c r="BH119" s="135" t="str">
        <f t="shared" si="286"/>
        <v/>
      </c>
      <c r="BI119" s="136" t="str">
        <f t="shared" si="287"/>
        <v/>
      </c>
      <c r="BJ119" s="76"/>
      <c r="BK119" s="4"/>
      <c r="BL119" s="76"/>
      <c r="BM119" s="128" t="str">
        <f t="shared" si="288"/>
        <v/>
      </c>
      <c r="BN119" s="129" t="str">
        <f t="shared" si="289"/>
        <v/>
      </c>
      <c r="BO119" s="130" t="str">
        <f t="shared" si="290"/>
        <v/>
      </c>
      <c r="BP119" s="130" t="str">
        <f t="shared" si="291"/>
        <v/>
      </c>
      <c r="BQ119" s="132" t="str">
        <f t="shared" si="292"/>
        <v/>
      </c>
      <c r="BR119" s="133" t="str">
        <f t="shared" si="293"/>
        <v/>
      </c>
      <c r="BS119" s="134" t="str">
        <f t="shared" si="294"/>
        <v/>
      </c>
      <c r="BT119" s="135" t="str">
        <f t="shared" si="295"/>
        <v/>
      </c>
      <c r="BU119" s="136" t="str">
        <f t="shared" si="296"/>
        <v/>
      </c>
      <c r="BV119" s="76"/>
      <c r="BW119" s="4"/>
      <c r="BX119" s="76"/>
      <c r="BY119" s="128" t="str">
        <f t="shared" si="297"/>
        <v/>
      </c>
      <c r="BZ119" s="129" t="str">
        <f t="shared" si="298"/>
        <v/>
      </c>
      <c r="CA119" s="130" t="str">
        <f t="shared" si="299"/>
        <v/>
      </c>
      <c r="CB119" s="130" t="str">
        <f t="shared" si="300"/>
        <v/>
      </c>
      <c r="CC119" s="132" t="str">
        <f t="shared" si="301"/>
        <v/>
      </c>
      <c r="CD119" s="133" t="str">
        <f t="shared" si="302"/>
        <v/>
      </c>
      <c r="CE119" s="134" t="str">
        <f t="shared" si="303"/>
        <v/>
      </c>
      <c r="CF119" s="135" t="str">
        <f t="shared" si="304"/>
        <v/>
      </c>
      <c r="CG119" s="136" t="str">
        <f t="shared" si="305"/>
        <v/>
      </c>
      <c r="CH119" s="76"/>
      <c r="CI119" s="4"/>
      <c r="CJ119" s="76"/>
      <c r="CK119" s="128" t="str">
        <f t="shared" si="306"/>
        <v/>
      </c>
      <c r="CL119" s="129" t="str">
        <f t="shared" si="307"/>
        <v/>
      </c>
      <c r="CM119" s="130" t="str">
        <f t="shared" si="308"/>
        <v/>
      </c>
      <c r="CN119" s="130" t="str">
        <f t="shared" si="309"/>
        <v/>
      </c>
      <c r="CO119" s="132" t="str">
        <f t="shared" si="310"/>
        <v/>
      </c>
      <c r="CP119" s="133" t="str">
        <f t="shared" si="311"/>
        <v/>
      </c>
      <c r="CQ119" s="134" t="str">
        <f t="shared" si="312"/>
        <v/>
      </c>
      <c r="CR119" s="135" t="str">
        <f t="shared" si="313"/>
        <v/>
      </c>
      <c r="CS119" s="136" t="str">
        <f t="shared" si="314"/>
        <v/>
      </c>
      <c r="CT119" s="76"/>
      <c r="CU119" s="4"/>
      <c r="CV119" s="76"/>
      <c r="CW119" s="128" t="str">
        <f t="shared" si="315"/>
        <v/>
      </c>
      <c r="CX119" s="129" t="str">
        <f t="shared" si="316"/>
        <v/>
      </c>
      <c r="CY119" s="130" t="str">
        <f t="shared" si="317"/>
        <v/>
      </c>
      <c r="CZ119" s="130" t="str">
        <f t="shared" si="318"/>
        <v/>
      </c>
      <c r="DA119" s="132" t="str">
        <f t="shared" si="319"/>
        <v/>
      </c>
      <c r="DB119" s="133" t="str">
        <f t="shared" si="320"/>
        <v/>
      </c>
      <c r="DC119" s="134" t="str">
        <f t="shared" si="321"/>
        <v/>
      </c>
      <c r="DD119" s="135" t="str">
        <f t="shared" si="322"/>
        <v/>
      </c>
      <c r="DE119" s="136" t="str">
        <f t="shared" si="323"/>
        <v/>
      </c>
      <c r="DF119" s="76"/>
      <c r="DG119" s="4"/>
      <c r="DH119" s="76"/>
      <c r="DI119" s="128" t="str">
        <f t="shared" si="324"/>
        <v/>
      </c>
      <c r="DJ119" s="129" t="str">
        <f t="shared" si="325"/>
        <v/>
      </c>
      <c r="DK119" s="130" t="str">
        <f t="shared" si="326"/>
        <v/>
      </c>
      <c r="DL119" s="130" t="str">
        <f t="shared" si="327"/>
        <v/>
      </c>
      <c r="DM119" s="132" t="str">
        <f t="shared" si="328"/>
        <v/>
      </c>
      <c r="DN119" s="133" t="str">
        <f t="shared" si="329"/>
        <v/>
      </c>
      <c r="DO119" s="134" t="str">
        <f t="shared" si="330"/>
        <v/>
      </c>
      <c r="DP119" s="135" t="str">
        <f t="shared" si="331"/>
        <v/>
      </c>
      <c r="DQ119" s="136" t="str">
        <f t="shared" si="332"/>
        <v/>
      </c>
      <c r="DR119" s="76"/>
      <c r="DS119" s="4"/>
      <c r="DT119" s="76"/>
      <c r="DU119" s="128" t="str">
        <f t="shared" si="333"/>
        <v/>
      </c>
      <c r="DV119" s="129" t="str">
        <f t="shared" si="334"/>
        <v/>
      </c>
      <c r="DW119" s="130" t="str">
        <f t="shared" si="335"/>
        <v/>
      </c>
      <c r="DX119" s="130" t="str">
        <f t="shared" si="336"/>
        <v/>
      </c>
      <c r="DY119" s="132" t="str">
        <f t="shared" si="337"/>
        <v/>
      </c>
      <c r="DZ119" s="133" t="str">
        <f t="shared" si="338"/>
        <v/>
      </c>
      <c r="EA119" s="134" t="str">
        <f t="shared" si="339"/>
        <v/>
      </c>
      <c r="EB119" s="135" t="str">
        <f t="shared" si="340"/>
        <v/>
      </c>
      <c r="EC119" s="136" t="str">
        <f t="shared" si="341"/>
        <v/>
      </c>
      <c r="ED119" s="76"/>
      <c r="EE119" s="4"/>
      <c r="EF119" s="76"/>
      <c r="EG119" s="128" t="str">
        <f t="shared" si="342"/>
        <v/>
      </c>
      <c r="EH119" s="129" t="str">
        <f t="shared" si="343"/>
        <v/>
      </c>
      <c r="EI119" s="130" t="str">
        <f t="shared" si="344"/>
        <v/>
      </c>
      <c r="EJ119" s="130" t="str">
        <f t="shared" si="345"/>
        <v/>
      </c>
      <c r="EK119" s="132" t="str">
        <f t="shared" si="346"/>
        <v/>
      </c>
      <c r="EL119" s="133" t="str">
        <f t="shared" si="347"/>
        <v/>
      </c>
      <c r="EM119" s="134" t="str">
        <f t="shared" si="348"/>
        <v/>
      </c>
      <c r="EN119" s="135" t="str">
        <f t="shared" si="349"/>
        <v/>
      </c>
      <c r="EO119" s="136" t="str">
        <f t="shared" si="350"/>
        <v/>
      </c>
      <c r="EP119" s="76"/>
      <c r="EQ119" s="4"/>
      <c r="ER119" s="76"/>
      <c r="ES119" s="128" t="str">
        <f t="shared" si="351"/>
        <v/>
      </c>
      <c r="ET119" s="129" t="str">
        <f t="shared" si="352"/>
        <v/>
      </c>
      <c r="EU119" s="130" t="str">
        <f t="shared" si="353"/>
        <v/>
      </c>
      <c r="EV119" s="130" t="str">
        <f t="shared" si="354"/>
        <v/>
      </c>
      <c r="EW119" s="132" t="str">
        <f t="shared" si="355"/>
        <v/>
      </c>
      <c r="EX119" s="133" t="str">
        <f t="shared" si="356"/>
        <v/>
      </c>
      <c r="EY119" s="134" t="str">
        <f t="shared" si="357"/>
        <v/>
      </c>
      <c r="EZ119" s="135" t="str">
        <f t="shared" si="358"/>
        <v/>
      </c>
      <c r="FA119" s="136" t="str">
        <f t="shared" si="359"/>
        <v/>
      </c>
      <c r="FB119" s="76"/>
      <c r="FC119" s="4"/>
      <c r="FD119" s="76"/>
      <c r="FE119" s="128" t="str">
        <f t="shared" si="360"/>
        <v/>
      </c>
      <c r="FF119" s="129" t="str">
        <f t="shared" si="361"/>
        <v/>
      </c>
      <c r="FG119" s="130" t="str">
        <f t="shared" si="362"/>
        <v/>
      </c>
      <c r="FH119" s="130" t="str">
        <f t="shared" si="363"/>
        <v/>
      </c>
      <c r="FI119" s="132" t="str">
        <f t="shared" si="364"/>
        <v/>
      </c>
      <c r="FJ119" s="133" t="str">
        <f t="shared" si="365"/>
        <v/>
      </c>
      <c r="FK119" s="134" t="str">
        <f t="shared" si="366"/>
        <v/>
      </c>
      <c r="FL119" s="135" t="str">
        <f t="shared" si="367"/>
        <v/>
      </c>
      <c r="FM119" s="136" t="str">
        <f t="shared" si="368"/>
        <v/>
      </c>
      <c r="FN119" s="76"/>
      <c r="FO119" s="4"/>
      <c r="FP119" s="76"/>
      <c r="FQ119" s="128" t="str">
        <f>IF(FU119="","",#REF!)</f>
        <v/>
      </c>
      <c r="FR119" s="129" t="str">
        <f t="shared" si="369"/>
        <v/>
      </c>
      <c r="FS119" s="130" t="str">
        <f t="shared" si="370"/>
        <v/>
      </c>
      <c r="FT119" s="130" t="str">
        <f t="shared" si="371"/>
        <v/>
      </c>
      <c r="FU119" s="132" t="str">
        <f t="shared" si="372"/>
        <v/>
      </c>
      <c r="FV119" s="133" t="str">
        <f t="shared" si="373"/>
        <v/>
      </c>
      <c r="FW119" s="134" t="str">
        <f t="shared" si="374"/>
        <v/>
      </c>
      <c r="FX119" s="135" t="str">
        <f t="shared" si="375"/>
        <v/>
      </c>
      <c r="FY119" s="136" t="str">
        <f t="shared" si="376"/>
        <v/>
      </c>
      <c r="FZ119" s="76"/>
      <c r="GA119" s="4"/>
      <c r="GB119" s="76"/>
      <c r="GC119" s="128" t="str">
        <f t="shared" si="377"/>
        <v/>
      </c>
      <c r="GD119" s="129" t="str">
        <f t="shared" si="378"/>
        <v/>
      </c>
      <c r="GE119" s="130" t="str">
        <f t="shared" si="379"/>
        <v/>
      </c>
      <c r="GF119" s="130" t="str">
        <f t="shared" si="380"/>
        <v/>
      </c>
      <c r="GG119" s="132" t="str">
        <f t="shared" si="381"/>
        <v/>
      </c>
      <c r="GH119" s="133" t="str">
        <f t="shared" si="382"/>
        <v/>
      </c>
      <c r="GI119" s="134" t="str">
        <f t="shared" si="383"/>
        <v/>
      </c>
      <c r="GJ119" s="135" t="str">
        <f t="shared" si="384"/>
        <v/>
      </c>
      <c r="GK119" s="136" t="str">
        <f t="shared" si="385"/>
        <v/>
      </c>
      <c r="GL119" s="76"/>
      <c r="GM119" s="4"/>
      <c r="GN119" s="76"/>
      <c r="GO119" s="128" t="str">
        <f t="shared" si="386"/>
        <v/>
      </c>
      <c r="GP119" s="129" t="str">
        <f t="shared" si="387"/>
        <v/>
      </c>
      <c r="GQ119" s="130" t="str">
        <f t="shared" si="388"/>
        <v/>
      </c>
      <c r="GR119" s="130" t="str">
        <f t="shared" si="389"/>
        <v/>
      </c>
      <c r="GS119" s="132" t="str">
        <f t="shared" si="390"/>
        <v/>
      </c>
      <c r="GT119" s="133" t="str">
        <f t="shared" si="391"/>
        <v/>
      </c>
      <c r="GU119" s="134" t="str">
        <f t="shared" si="392"/>
        <v/>
      </c>
      <c r="GV119" s="135" t="str">
        <f t="shared" si="393"/>
        <v/>
      </c>
      <c r="GW119" s="136" t="str">
        <f t="shared" si="394"/>
        <v/>
      </c>
      <c r="GX119" s="76"/>
      <c r="GY119" s="4"/>
      <c r="GZ119" s="76"/>
      <c r="HA119" s="128" t="str">
        <f t="shared" si="395"/>
        <v/>
      </c>
      <c r="HB119" s="129" t="str">
        <f t="shared" si="396"/>
        <v/>
      </c>
      <c r="HC119" s="130" t="str">
        <f t="shared" si="397"/>
        <v/>
      </c>
      <c r="HD119" s="130" t="str">
        <f t="shared" si="398"/>
        <v/>
      </c>
      <c r="HE119" s="132" t="str">
        <f t="shared" si="399"/>
        <v/>
      </c>
      <c r="HF119" s="133" t="str">
        <f t="shared" si="400"/>
        <v/>
      </c>
      <c r="HG119" s="134" t="str">
        <f t="shared" si="401"/>
        <v/>
      </c>
      <c r="HH119" s="135" t="str">
        <f t="shared" si="402"/>
        <v/>
      </c>
      <c r="HI119" s="136" t="str">
        <f t="shared" si="403"/>
        <v/>
      </c>
      <c r="HJ119" s="76"/>
      <c r="HK119" s="4"/>
      <c r="HL119" s="76"/>
      <c r="HM119" s="128" t="str">
        <f t="shared" si="404"/>
        <v/>
      </c>
      <c r="HN119" s="129" t="str">
        <f t="shared" si="405"/>
        <v/>
      </c>
      <c r="HO119" s="130" t="str">
        <f t="shared" si="406"/>
        <v/>
      </c>
      <c r="HP119" s="130" t="str">
        <f t="shared" si="407"/>
        <v/>
      </c>
      <c r="HQ119" s="132" t="str">
        <f t="shared" si="408"/>
        <v/>
      </c>
      <c r="HR119" s="133" t="str">
        <f t="shared" si="409"/>
        <v/>
      </c>
      <c r="HS119" s="134" t="str">
        <f t="shared" si="410"/>
        <v/>
      </c>
      <c r="HT119" s="135" t="str">
        <f t="shared" si="411"/>
        <v/>
      </c>
      <c r="HU119" s="136" t="str">
        <f t="shared" si="412"/>
        <v/>
      </c>
      <c r="HV119" s="76"/>
      <c r="HW119" s="4"/>
      <c r="HX119" s="76"/>
      <c r="HY119" s="128" t="str">
        <f t="shared" si="413"/>
        <v/>
      </c>
      <c r="HZ119" s="129" t="str">
        <f t="shared" si="414"/>
        <v/>
      </c>
      <c r="IA119" s="130" t="str">
        <f t="shared" si="415"/>
        <v/>
      </c>
      <c r="IB119" s="130" t="str">
        <f t="shared" si="416"/>
        <v/>
      </c>
      <c r="IC119" s="132" t="str">
        <f t="shared" si="417"/>
        <v/>
      </c>
      <c r="ID119" s="133" t="str">
        <f t="shared" si="418"/>
        <v/>
      </c>
      <c r="IE119" s="134" t="str">
        <f t="shared" si="419"/>
        <v/>
      </c>
      <c r="IF119" s="135" t="str">
        <f t="shared" si="420"/>
        <v/>
      </c>
      <c r="IG119" s="136" t="str">
        <f t="shared" si="421"/>
        <v/>
      </c>
      <c r="IH119" s="76"/>
      <c r="II119" s="4"/>
      <c r="IJ119" s="76"/>
      <c r="IK119" s="128" t="str">
        <f t="shared" si="422"/>
        <v/>
      </c>
      <c r="IL119" s="129" t="str">
        <f t="shared" si="423"/>
        <v/>
      </c>
      <c r="IM119" s="130" t="str">
        <f t="shared" si="424"/>
        <v/>
      </c>
      <c r="IN119" s="130" t="str">
        <f t="shared" si="425"/>
        <v/>
      </c>
      <c r="IO119" s="132" t="str">
        <f t="shared" si="426"/>
        <v/>
      </c>
      <c r="IP119" s="133" t="str">
        <f t="shared" si="427"/>
        <v/>
      </c>
      <c r="IQ119" s="134" t="str">
        <f t="shared" si="428"/>
        <v/>
      </c>
      <c r="IR119" s="135" t="str">
        <f t="shared" si="429"/>
        <v/>
      </c>
      <c r="IS119" s="136" t="str">
        <f t="shared" si="430"/>
        <v/>
      </c>
      <c r="IT119" s="76"/>
      <c r="IU119" s="4"/>
      <c r="IV119" s="76"/>
      <c r="IW119" s="128" t="str">
        <f t="shared" si="431"/>
        <v/>
      </c>
      <c r="IX119" s="129" t="str">
        <f t="shared" si="432"/>
        <v/>
      </c>
      <c r="IY119" s="130" t="str">
        <f t="shared" si="433"/>
        <v/>
      </c>
      <c r="IZ119" s="130" t="str">
        <f t="shared" si="434"/>
        <v/>
      </c>
      <c r="JA119" s="132" t="str">
        <f t="shared" si="435"/>
        <v/>
      </c>
      <c r="JB119" s="133" t="str">
        <f t="shared" si="436"/>
        <v/>
      </c>
      <c r="JC119" s="134" t="str">
        <f t="shared" si="437"/>
        <v/>
      </c>
      <c r="JD119" s="135" t="str">
        <f t="shared" si="438"/>
        <v/>
      </c>
      <c r="JE119" s="136" t="str">
        <f t="shared" si="439"/>
        <v/>
      </c>
      <c r="JF119" s="76"/>
      <c r="JG119" s="4"/>
      <c r="JH119" s="76"/>
      <c r="JI119" s="128" t="str">
        <f t="shared" si="440"/>
        <v/>
      </c>
      <c r="JJ119" s="129" t="str">
        <f t="shared" si="441"/>
        <v/>
      </c>
      <c r="JK119" s="130" t="str">
        <f t="shared" si="442"/>
        <v/>
      </c>
      <c r="JL119" s="130" t="str">
        <f t="shared" si="443"/>
        <v/>
      </c>
      <c r="JM119" s="132" t="str">
        <f t="shared" si="444"/>
        <v/>
      </c>
      <c r="JN119" s="133" t="str">
        <f t="shared" si="445"/>
        <v/>
      </c>
      <c r="JO119" s="134" t="str">
        <f t="shared" si="446"/>
        <v/>
      </c>
      <c r="JP119" s="135" t="str">
        <f t="shared" si="447"/>
        <v/>
      </c>
      <c r="JQ119" s="136" t="str">
        <f t="shared" si="448"/>
        <v/>
      </c>
      <c r="JR119" s="76"/>
      <c r="JS119" s="4"/>
      <c r="JT119" s="76"/>
      <c r="JU119" s="128" t="str">
        <f t="shared" si="449"/>
        <v/>
      </c>
      <c r="JV119" s="129" t="str">
        <f t="shared" si="450"/>
        <v/>
      </c>
      <c r="JW119" s="130" t="str">
        <f t="shared" si="451"/>
        <v/>
      </c>
      <c r="JX119" s="130" t="str">
        <f t="shared" si="452"/>
        <v/>
      </c>
      <c r="JY119" s="132" t="str">
        <f t="shared" si="453"/>
        <v/>
      </c>
      <c r="JZ119" s="133" t="str">
        <f t="shared" si="454"/>
        <v/>
      </c>
      <c r="KA119" s="134" t="str">
        <f t="shared" si="455"/>
        <v/>
      </c>
      <c r="KB119" s="135" t="str">
        <f t="shared" si="456"/>
        <v/>
      </c>
      <c r="KC119" s="136" t="str">
        <f t="shared" si="457"/>
        <v/>
      </c>
      <c r="KD119" s="76"/>
      <c r="KE119" s="4"/>
      <c r="KF119" s="76"/>
    </row>
    <row r="120" spans="1:292" ht="13.5" customHeight="1">
      <c r="A120" s="84"/>
      <c r="E120" s="128" t="str">
        <f t="shared" si="244"/>
        <v/>
      </c>
      <c r="F120" s="129" t="str">
        <f t="shared" si="245"/>
        <v/>
      </c>
      <c r="G120" s="130" t="str">
        <f t="shared" si="246"/>
        <v/>
      </c>
      <c r="H120" s="130" t="str">
        <f t="shared" si="247"/>
        <v/>
      </c>
      <c r="I120" s="132" t="str">
        <f t="shared" si="248"/>
        <v/>
      </c>
      <c r="J120" s="133" t="str">
        <f t="shared" si="249"/>
        <v/>
      </c>
      <c r="K120" s="134" t="str">
        <f t="shared" si="250"/>
        <v/>
      </c>
      <c r="L120" s="135" t="str">
        <f t="shared" si="251"/>
        <v/>
      </c>
      <c r="M120" s="136" t="str">
        <f t="shared" si="252"/>
        <v/>
      </c>
      <c r="O120" s="4"/>
      <c r="Q120" s="128" t="str">
        <f t="shared" si="253"/>
        <v/>
      </c>
      <c r="R120" s="129" t="str">
        <f t="shared" si="254"/>
        <v/>
      </c>
      <c r="S120" s="130" t="str">
        <f t="shared" si="255"/>
        <v/>
      </c>
      <c r="T120" s="130" t="str">
        <f t="shared" si="256"/>
        <v/>
      </c>
      <c r="U120" s="132" t="str">
        <f t="shared" si="257"/>
        <v/>
      </c>
      <c r="V120" s="133" t="str">
        <f t="shared" si="258"/>
        <v/>
      </c>
      <c r="W120" s="134" t="str">
        <f t="shared" si="259"/>
        <v/>
      </c>
      <c r="X120" s="135" t="s">
        <v>287</v>
      </c>
      <c r="Y120" s="136" t="str">
        <f t="shared" si="260"/>
        <v/>
      </c>
      <c r="AA120" s="4"/>
      <c r="AC120" s="128" t="str">
        <f t="shared" si="261"/>
        <v/>
      </c>
      <c r="AD120" s="129" t="str">
        <f t="shared" si="262"/>
        <v/>
      </c>
      <c r="AE120" s="130" t="str">
        <f t="shared" si="263"/>
        <v/>
      </c>
      <c r="AF120" s="130" t="str">
        <f t="shared" si="264"/>
        <v/>
      </c>
      <c r="AG120" s="132" t="str">
        <f t="shared" si="265"/>
        <v/>
      </c>
      <c r="AH120" s="133" t="str">
        <f t="shared" si="266"/>
        <v/>
      </c>
      <c r="AI120" s="134" t="str">
        <f t="shared" si="267"/>
        <v/>
      </c>
      <c r="AJ120" s="135" t="str">
        <f t="shared" si="268"/>
        <v/>
      </c>
      <c r="AK120" s="136" t="str">
        <f t="shared" si="269"/>
        <v/>
      </c>
      <c r="AM120" s="4"/>
      <c r="AO120" s="128" t="str">
        <f t="shared" si="270"/>
        <v/>
      </c>
      <c r="AP120" s="129" t="str">
        <f t="shared" si="271"/>
        <v/>
      </c>
      <c r="AQ120" s="130" t="str">
        <f t="shared" si="272"/>
        <v/>
      </c>
      <c r="AR120" s="130" t="str">
        <f t="shared" si="273"/>
        <v/>
      </c>
      <c r="AS120" s="132" t="str">
        <f t="shared" si="274"/>
        <v/>
      </c>
      <c r="AT120" s="133" t="str">
        <f t="shared" si="275"/>
        <v/>
      </c>
      <c r="AU120" s="134" t="str">
        <f t="shared" si="276"/>
        <v/>
      </c>
      <c r="AV120" s="135" t="str">
        <f t="shared" si="277"/>
        <v/>
      </c>
      <c r="AW120" s="136" t="str">
        <f t="shared" si="278"/>
        <v/>
      </c>
      <c r="AX120" s="76"/>
      <c r="AY120" s="4"/>
      <c r="AZ120" s="76"/>
      <c r="BA120" s="128" t="str">
        <f t="shared" si="279"/>
        <v/>
      </c>
      <c r="BB120" s="129" t="str">
        <f t="shared" si="280"/>
        <v/>
      </c>
      <c r="BC120" s="130" t="str">
        <f t="shared" si="281"/>
        <v/>
      </c>
      <c r="BD120" s="130" t="str">
        <f t="shared" si="282"/>
        <v/>
      </c>
      <c r="BE120" s="132" t="str">
        <f t="shared" si="283"/>
        <v/>
      </c>
      <c r="BF120" s="133" t="str">
        <f t="shared" si="284"/>
        <v/>
      </c>
      <c r="BG120" s="134" t="str">
        <f t="shared" si="285"/>
        <v/>
      </c>
      <c r="BH120" s="135" t="str">
        <f t="shared" si="286"/>
        <v/>
      </c>
      <c r="BI120" s="136" t="str">
        <f t="shared" si="287"/>
        <v/>
      </c>
      <c r="BJ120" s="76"/>
      <c r="BK120" s="4"/>
      <c r="BL120" s="76"/>
      <c r="BM120" s="128" t="str">
        <f t="shared" si="288"/>
        <v/>
      </c>
      <c r="BN120" s="129" t="str">
        <f t="shared" si="289"/>
        <v/>
      </c>
      <c r="BO120" s="130" t="str">
        <f t="shared" si="290"/>
        <v/>
      </c>
      <c r="BP120" s="130" t="str">
        <f t="shared" si="291"/>
        <v/>
      </c>
      <c r="BQ120" s="132" t="str">
        <f t="shared" si="292"/>
        <v/>
      </c>
      <c r="BR120" s="133" t="str">
        <f t="shared" si="293"/>
        <v/>
      </c>
      <c r="BS120" s="134" t="str">
        <f t="shared" si="294"/>
        <v/>
      </c>
      <c r="BT120" s="135" t="str">
        <f t="shared" si="295"/>
        <v/>
      </c>
      <c r="BU120" s="136" t="str">
        <f t="shared" si="296"/>
        <v/>
      </c>
      <c r="BV120" s="76"/>
      <c r="BW120" s="4"/>
      <c r="BX120" s="76"/>
      <c r="BY120" s="128" t="str">
        <f t="shared" si="297"/>
        <v/>
      </c>
      <c r="BZ120" s="129" t="str">
        <f t="shared" si="298"/>
        <v/>
      </c>
      <c r="CA120" s="130" t="str">
        <f t="shared" si="299"/>
        <v/>
      </c>
      <c r="CB120" s="130" t="str">
        <f t="shared" si="300"/>
        <v/>
      </c>
      <c r="CC120" s="132" t="str">
        <f t="shared" si="301"/>
        <v/>
      </c>
      <c r="CD120" s="133" t="str">
        <f t="shared" si="302"/>
        <v/>
      </c>
      <c r="CE120" s="134" t="str">
        <f t="shared" si="303"/>
        <v/>
      </c>
      <c r="CF120" s="135" t="str">
        <f t="shared" si="304"/>
        <v/>
      </c>
      <c r="CG120" s="136" t="str">
        <f t="shared" si="305"/>
        <v/>
      </c>
      <c r="CH120" s="76"/>
      <c r="CI120" s="4"/>
      <c r="CJ120" s="76"/>
      <c r="CK120" s="128" t="str">
        <f t="shared" si="306"/>
        <v/>
      </c>
      <c r="CL120" s="129" t="str">
        <f t="shared" si="307"/>
        <v/>
      </c>
      <c r="CM120" s="130" t="str">
        <f t="shared" si="308"/>
        <v/>
      </c>
      <c r="CN120" s="130" t="str">
        <f t="shared" si="309"/>
        <v/>
      </c>
      <c r="CO120" s="132" t="str">
        <f t="shared" si="310"/>
        <v/>
      </c>
      <c r="CP120" s="133" t="str">
        <f t="shared" si="311"/>
        <v/>
      </c>
      <c r="CQ120" s="134" t="str">
        <f t="shared" si="312"/>
        <v/>
      </c>
      <c r="CR120" s="135" t="str">
        <f t="shared" si="313"/>
        <v/>
      </c>
      <c r="CS120" s="136" t="str">
        <f t="shared" si="314"/>
        <v/>
      </c>
      <c r="CT120" s="76"/>
      <c r="CU120" s="4"/>
      <c r="CV120" s="76"/>
      <c r="CW120" s="128" t="str">
        <f t="shared" si="315"/>
        <v/>
      </c>
      <c r="CX120" s="129" t="str">
        <f t="shared" si="316"/>
        <v/>
      </c>
      <c r="CY120" s="130" t="str">
        <f t="shared" si="317"/>
        <v/>
      </c>
      <c r="CZ120" s="130" t="str">
        <f t="shared" si="318"/>
        <v/>
      </c>
      <c r="DA120" s="132" t="str">
        <f t="shared" si="319"/>
        <v/>
      </c>
      <c r="DB120" s="133" t="str">
        <f t="shared" si="320"/>
        <v/>
      </c>
      <c r="DC120" s="134" t="str">
        <f t="shared" si="321"/>
        <v/>
      </c>
      <c r="DD120" s="135" t="str">
        <f t="shared" si="322"/>
        <v/>
      </c>
      <c r="DE120" s="136" t="str">
        <f t="shared" si="323"/>
        <v/>
      </c>
      <c r="DF120" s="76"/>
      <c r="DG120" s="4"/>
      <c r="DH120" s="76"/>
      <c r="DI120" s="128" t="str">
        <f t="shared" si="324"/>
        <v/>
      </c>
      <c r="DJ120" s="129" t="str">
        <f t="shared" si="325"/>
        <v/>
      </c>
      <c r="DK120" s="130" t="str">
        <f t="shared" si="326"/>
        <v/>
      </c>
      <c r="DL120" s="130" t="str">
        <f t="shared" si="327"/>
        <v/>
      </c>
      <c r="DM120" s="132" t="str">
        <f t="shared" si="328"/>
        <v/>
      </c>
      <c r="DN120" s="133" t="str">
        <f t="shared" si="329"/>
        <v/>
      </c>
      <c r="DO120" s="134" t="str">
        <f t="shared" si="330"/>
        <v/>
      </c>
      <c r="DP120" s="135" t="str">
        <f t="shared" si="331"/>
        <v/>
      </c>
      <c r="DQ120" s="136" t="str">
        <f t="shared" si="332"/>
        <v/>
      </c>
      <c r="DR120" s="76"/>
      <c r="DS120" s="4"/>
      <c r="DT120" s="76"/>
      <c r="DU120" s="128" t="str">
        <f t="shared" si="333"/>
        <v/>
      </c>
      <c r="DV120" s="129" t="str">
        <f t="shared" si="334"/>
        <v/>
      </c>
      <c r="DW120" s="130" t="str">
        <f t="shared" si="335"/>
        <v/>
      </c>
      <c r="DX120" s="130" t="str">
        <f t="shared" si="336"/>
        <v/>
      </c>
      <c r="DY120" s="132" t="str">
        <f t="shared" si="337"/>
        <v/>
      </c>
      <c r="DZ120" s="133" t="str">
        <f t="shared" si="338"/>
        <v/>
      </c>
      <c r="EA120" s="134" t="str">
        <f t="shared" si="339"/>
        <v/>
      </c>
      <c r="EB120" s="135" t="str">
        <f t="shared" si="340"/>
        <v/>
      </c>
      <c r="EC120" s="136" t="str">
        <f t="shared" si="341"/>
        <v/>
      </c>
      <c r="ED120" s="76"/>
      <c r="EE120" s="4"/>
      <c r="EF120" s="76"/>
      <c r="EG120" s="128" t="str">
        <f t="shared" si="342"/>
        <v/>
      </c>
      <c r="EH120" s="129" t="str">
        <f t="shared" si="343"/>
        <v/>
      </c>
      <c r="EI120" s="130" t="str">
        <f t="shared" si="344"/>
        <v/>
      </c>
      <c r="EJ120" s="130" t="str">
        <f t="shared" si="345"/>
        <v/>
      </c>
      <c r="EK120" s="132" t="str">
        <f t="shared" si="346"/>
        <v/>
      </c>
      <c r="EL120" s="133" t="str">
        <f t="shared" si="347"/>
        <v/>
      </c>
      <c r="EM120" s="134" t="str">
        <f t="shared" si="348"/>
        <v/>
      </c>
      <c r="EN120" s="135" t="str">
        <f t="shared" si="349"/>
        <v/>
      </c>
      <c r="EO120" s="136" t="str">
        <f t="shared" si="350"/>
        <v/>
      </c>
      <c r="EP120" s="76"/>
      <c r="EQ120" s="4"/>
      <c r="ER120" s="76"/>
      <c r="ES120" s="128" t="str">
        <f t="shared" si="351"/>
        <v/>
      </c>
      <c r="ET120" s="129" t="str">
        <f t="shared" si="352"/>
        <v/>
      </c>
      <c r="EU120" s="130" t="str">
        <f t="shared" si="353"/>
        <v/>
      </c>
      <c r="EV120" s="130" t="str">
        <f t="shared" si="354"/>
        <v/>
      </c>
      <c r="EW120" s="132" t="str">
        <f t="shared" si="355"/>
        <v/>
      </c>
      <c r="EX120" s="133" t="str">
        <f t="shared" si="356"/>
        <v/>
      </c>
      <c r="EY120" s="134" t="str">
        <f t="shared" si="357"/>
        <v/>
      </c>
      <c r="EZ120" s="135" t="str">
        <f t="shared" si="358"/>
        <v/>
      </c>
      <c r="FA120" s="136" t="str">
        <f t="shared" si="359"/>
        <v/>
      </c>
      <c r="FB120" s="76"/>
      <c r="FC120" s="4"/>
      <c r="FD120" s="76"/>
      <c r="FE120" s="128" t="str">
        <f t="shared" si="360"/>
        <v/>
      </c>
      <c r="FF120" s="129" t="str">
        <f t="shared" si="361"/>
        <v/>
      </c>
      <c r="FG120" s="130" t="str">
        <f t="shared" si="362"/>
        <v/>
      </c>
      <c r="FH120" s="130" t="str">
        <f t="shared" si="363"/>
        <v/>
      </c>
      <c r="FI120" s="132" t="str">
        <f t="shared" si="364"/>
        <v/>
      </c>
      <c r="FJ120" s="133" t="str">
        <f t="shared" si="365"/>
        <v/>
      </c>
      <c r="FK120" s="134" t="str">
        <f t="shared" si="366"/>
        <v/>
      </c>
      <c r="FL120" s="135" t="str">
        <f t="shared" si="367"/>
        <v/>
      </c>
      <c r="FM120" s="136" t="str">
        <f t="shared" si="368"/>
        <v/>
      </c>
      <c r="FN120" s="76"/>
      <c r="FO120" s="4"/>
      <c r="FP120" s="76"/>
      <c r="FQ120" s="128" t="str">
        <f>IF(FU120="","",#REF!)</f>
        <v/>
      </c>
      <c r="FR120" s="129" t="str">
        <f t="shared" si="369"/>
        <v/>
      </c>
      <c r="FS120" s="130" t="str">
        <f t="shared" si="370"/>
        <v/>
      </c>
      <c r="FT120" s="130" t="str">
        <f t="shared" si="371"/>
        <v/>
      </c>
      <c r="FU120" s="132" t="str">
        <f t="shared" si="372"/>
        <v/>
      </c>
      <c r="FV120" s="133" t="str">
        <f t="shared" si="373"/>
        <v/>
      </c>
      <c r="FW120" s="134" t="str">
        <f t="shared" si="374"/>
        <v/>
      </c>
      <c r="FX120" s="135" t="str">
        <f t="shared" si="375"/>
        <v/>
      </c>
      <c r="FY120" s="136" t="str">
        <f t="shared" si="376"/>
        <v/>
      </c>
      <c r="FZ120" s="76"/>
      <c r="GA120" s="4"/>
      <c r="GB120" s="76"/>
      <c r="GC120" s="128" t="str">
        <f t="shared" si="377"/>
        <v/>
      </c>
      <c r="GD120" s="129" t="str">
        <f t="shared" si="378"/>
        <v/>
      </c>
      <c r="GE120" s="130" t="str">
        <f t="shared" si="379"/>
        <v/>
      </c>
      <c r="GF120" s="130" t="str">
        <f t="shared" si="380"/>
        <v/>
      </c>
      <c r="GG120" s="132" t="str">
        <f t="shared" si="381"/>
        <v/>
      </c>
      <c r="GH120" s="133" t="str">
        <f t="shared" si="382"/>
        <v/>
      </c>
      <c r="GI120" s="134" t="str">
        <f t="shared" si="383"/>
        <v/>
      </c>
      <c r="GJ120" s="135" t="str">
        <f t="shared" si="384"/>
        <v/>
      </c>
      <c r="GK120" s="136" t="str">
        <f t="shared" si="385"/>
        <v/>
      </c>
      <c r="GL120" s="76"/>
      <c r="GM120" s="4"/>
      <c r="GN120" s="76"/>
      <c r="GO120" s="128" t="str">
        <f t="shared" si="386"/>
        <v/>
      </c>
      <c r="GP120" s="129" t="str">
        <f t="shared" si="387"/>
        <v/>
      </c>
      <c r="GQ120" s="130" t="str">
        <f t="shared" si="388"/>
        <v/>
      </c>
      <c r="GR120" s="130" t="str">
        <f t="shared" si="389"/>
        <v/>
      </c>
      <c r="GS120" s="132" t="str">
        <f t="shared" si="390"/>
        <v/>
      </c>
      <c r="GT120" s="133" t="str">
        <f t="shared" si="391"/>
        <v/>
      </c>
      <c r="GU120" s="134" t="str">
        <f t="shared" si="392"/>
        <v/>
      </c>
      <c r="GV120" s="135" t="str">
        <f t="shared" si="393"/>
        <v/>
      </c>
      <c r="GW120" s="136" t="str">
        <f t="shared" si="394"/>
        <v/>
      </c>
      <c r="GX120" s="76"/>
      <c r="GY120" s="4"/>
      <c r="GZ120" s="76"/>
      <c r="HA120" s="128" t="str">
        <f t="shared" si="395"/>
        <v/>
      </c>
      <c r="HB120" s="129" t="str">
        <f t="shared" si="396"/>
        <v/>
      </c>
      <c r="HC120" s="130" t="str">
        <f t="shared" si="397"/>
        <v/>
      </c>
      <c r="HD120" s="130" t="str">
        <f t="shared" si="398"/>
        <v/>
      </c>
      <c r="HE120" s="132" t="str">
        <f t="shared" si="399"/>
        <v/>
      </c>
      <c r="HF120" s="133" t="str">
        <f t="shared" si="400"/>
        <v/>
      </c>
      <c r="HG120" s="134" t="str">
        <f t="shared" si="401"/>
        <v/>
      </c>
      <c r="HH120" s="135" t="str">
        <f t="shared" si="402"/>
        <v/>
      </c>
      <c r="HI120" s="136" t="str">
        <f t="shared" si="403"/>
        <v/>
      </c>
      <c r="HJ120" s="76"/>
      <c r="HK120" s="4"/>
      <c r="HL120" s="76"/>
      <c r="HM120" s="128" t="str">
        <f t="shared" si="404"/>
        <v/>
      </c>
      <c r="HN120" s="129" t="str">
        <f t="shared" si="405"/>
        <v/>
      </c>
      <c r="HO120" s="130" t="str">
        <f t="shared" si="406"/>
        <v/>
      </c>
      <c r="HP120" s="130" t="str">
        <f t="shared" si="407"/>
        <v/>
      </c>
      <c r="HQ120" s="132" t="str">
        <f t="shared" si="408"/>
        <v/>
      </c>
      <c r="HR120" s="133" t="str">
        <f t="shared" si="409"/>
        <v/>
      </c>
      <c r="HS120" s="134" t="str">
        <f t="shared" si="410"/>
        <v/>
      </c>
      <c r="HT120" s="135" t="str">
        <f t="shared" si="411"/>
        <v/>
      </c>
      <c r="HU120" s="136" t="str">
        <f t="shared" si="412"/>
        <v/>
      </c>
      <c r="HV120" s="76"/>
      <c r="HW120" s="4"/>
      <c r="HX120" s="76"/>
      <c r="HY120" s="128" t="str">
        <f t="shared" si="413"/>
        <v/>
      </c>
      <c r="HZ120" s="129" t="str">
        <f t="shared" si="414"/>
        <v/>
      </c>
      <c r="IA120" s="130" t="str">
        <f t="shared" si="415"/>
        <v/>
      </c>
      <c r="IB120" s="130" t="str">
        <f t="shared" si="416"/>
        <v/>
      </c>
      <c r="IC120" s="132" t="str">
        <f t="shared" si="417"/>
        <v/>
      </c>
      <c r="ID120" s="133" t="str">
        <f t="shared" si="418"/>
        <v/>
      </c>
      <c r="IE120" s="134" t="str">
        <f t="shared" si="419"/>
        <v/>
      </c>
      <c r="IF120" s="135" t="str">
        <f t="shared" si="420"/>
        <v/>
      </c>
      <c r="IG120" s="136" t="str">
        <f t="shared" si="421"/>
        <v/>
      </c>
      <c r="IH120" s="76"/>
      <c r="II120" s="4"/>
      <c r="IJ120" s="76"/>
      <c r="IK120" s="128" t="str">
        <f t="shared" si="422"/>
        <v/>
      </c>
      <c r="IL120" s="129" t="str">
        <f t="shared" si="423"/>
        <v/>
      </c>
      <c r="IM120" s="130" t="str">
        <f t="shared" si="424"/>
        <v/>
      </c>
      <c r="IN120" s="130" t="str">
        <f t="shared" si="425"/>
        <v/>
      </c>
      <c r="IO120" s="132" t="str">
        <f t="shared" si="426"/>
        <v/>
      </c>
      <c r="IP120" s="133" t="str">
        <f t="shared" si="427"/>
        <v/>
      </c>
      <c r="IQ120" s="134" t="str">
        <f t="shared" si="428"/>
        <v/>
      </c>
      <c r="IR120" s="135" t="str">
        <f t="shared" si="429"/>
        <v/>
      </c>
      <c r="IS120" s="136" t="str">
        <f t="shared" si="430"/>
        <v/>
      </c>
      <c r="IT120" s="76"/>
      <c r="IU120" s="4"/>
      <c r="IV120" s="76"/>
      <c r="IW120" s="128" t="str">
        <f t="shared" si="431"/>
        <v/>
      </c>
      <c r="IX120" s="129" t="str">
        <f t="shared" si="432"/>
        <v/>
      </c>
      <c r="IY120" s="130" t="str">
        <f t="shared" si="433"/>
        <v/>
      </c>
      <c r="IZ120" s="130" t="str">
        <f t="shared" si="434"/>
        <v/>
      </c>
      <c r="JA120" s="132" t="str">
        <f t="shared" si="435"/>
        <v/>
      </c>
      <c r="JB120" s="133" t="str">
        <f t="shared" si="436"/>
        <v/>
      </c>
      <c r="JC120" s="134" t="str">
        <f t="shared" si="437"/>
        <v/>
      </c>
      <c r="JD120" s="135" t="str">
        <f t="shared" si="438"/>
        <v/>
      </c>
      <c r="JE120" s="136" t="str">
        <f t="shared" si="439"/>
        <v/>
      </c>
      <c r="JF120" s="76"/>
      <c r="JG120" s="4"/>
      <c r="JH120" s="76"/>
      <c r="JI120" s="128" t="str">
        <f t="shared" si="440"/>
        <v/>
      </c>
      <c r="JJ120" s="129" t="str">
        <f t="shared" si="441"/>
        <v/>
      </c>
      <c r="JK120" s="130" t="str">
        <f t="shared" si="442"/>
        <v/>
      </c>
      <c r="JL120" s="130" t="str">
        <f t="shared" si="443"/>
        <v/>
      </c>
      <c r="JM120" s="132" t="str">
        <f t="shared" si="444"/>
        <v/>
      </c>
      <c r="JN120" s="133" t="str">
        <f t="shared" si="445"/>
        <v/>
      </c>
      <c r="JO120" s="134" t="str">
        <f t="shared" si="446"/>
        <v/>
      </c>
      <c r="JP120" s="135" t="str">
        <f t="shared" si="447"/>
        <v/>
      </c>
      <c r="JQ120" s="136" t="str">
        <f t="shared" si="448"/>
        <v/>
      </c>
      <c r="JR120" s="76"/>
      <c r="JS120" s="4"/>
      <c r="JT120" s="76"/>
      <c r="JU120" s="128" t="str">
        <f t="shared" si="449"/>
        <v/>
      </c>
      <c r="JV120" s="129" t="str">
        <f t="shared" si="450"/>
        <v/>
      </c>
      <c r="JW120" s="130" t="str">
        <f t="shared" si="451"/>
        <v/>
      </c>
      <c r="JX120" s="130" t="str">
        <f t="shared" si="452"/>
        <v/>
      </c>
      <c r="JY120" s="132" t="str">
        <f t="shared" si="453"/>
        <v/>
      </c>
      <c r="JZ120" s="133" t="str">
        <f t="shared" si="454"/>
        <v/>
      </c>
      <c r="KA120" s="134" t="str">
        <f t="shared" si="455"/>
        <v/>
      </c>
      <c r="KB120" s="135" t="str">
        <f t="shared" si="456"/>
        <v/>
      </c>
      <c r="KC120" s="136" t="str">
        <f t="shared" si="457"/>
        <v/>
      </c>
      <c r="KD120" s="76"/>
      <c r="KE120" s="4"/>
      <c r="KF120" s="76"/>
    </row>
    <row r="121" spans="1:292" ht="13.5" customHeight="1">
      <c r="A121" s="84"/>
      <c r="E121" s="128" t="str">
        <f t="shared" si="244"/>
        <v/>
      </c>
      <c r="F121" s="129" t="str">
        <f t="shared" si="245"/>
        <v/>
      </c>
      <c r="G121" s="130" t="str">
        <f t="shared" si="246"/>
        <v/>
      </c>
      <c r="H121" s="130" t="str">
        <f t="shared" si="247"/>
        <v/>
      </c>
      <c r="I121" s="132" t="str">
        <f t="shared" si="248"/>
        <v/>
      </c>
      <c r="J121" s="133" t="str">
        <f t="shared" si="249"/>
        <v/>
      </c>
      <c r="K121" s="134" t="str">
        <f t="shared" si="250"/>
        <v/>
      </c>
      <c r="L121" s="135" t="str">
        <f t="shared" si="251"/>
        <v/>
      </c>
      <c r="M121" s="136" t="str">
        <f t="shared" si="252"/>
        <v/>
      </c>
      <c r="O121" s="4"/>
      <c r="Q121" s="128" t="str">
        <f t="shared" si="253"/>
        <v/>
      </c>
      <c r="R121" s="129" t="str">
        <f t="shared" si="254"/>
        <v/>
      </c>
      <c r="S121" s="130" t="str">
        <f t="shared" si="255"/>
        <v/>
      </c>
      <c r="T121" s="130" t="str">
        <f t="shared" si="256"/>
        <v/>
      </c>
      <c r="U121" s="132" t="str">
        <f t="shared" si="257"/>
        <v/>
      </c>
      <c r="V121" s="133" t="str">
        <f t="shared" si="258"/>
        <v/>
      </c>
      <c r="W121" s="134" t="str">
        <f t="shared" si="259"/>
        <v/>
      </c>
      <c r="X121" s="135" t="s">
        <v>287</v>
      </c>
      <c r="Y121" s="136" t="str">
        <f t="shared" si="260"/>
        <v/>
      </c>
      <c r="AA121" s="4"/>
      <c r="AC121" s="128" t="str">
        <f t="shared" si="261"/>
        <v/>
      </c>
      <c r="AD121" s="129" t="str">
        <f t="shared" si="262"/>
        <v/>
      </c>
      <c r="AE121" s="130" t="str">
        <f t="shared" si="263"/>
        <v/>
      </c>
      <c r="AF121" s="130" t="str">
        <f t="shared" si="264"/>
        <v/>
      </c>
      <c r="AG121" s="132" t="str">
        <f t="shared" si="265"/>
        <v/>
      </c>
      <c r="AH121" s="133" t="str">
        <f t="shared" si="266"/>
        <v/>
      </c>
      <c r="AI121" s="134" t="str">
        <f t="shared" si="267"/>
        <v/>
      </c>
      <c r="AJ121" s="135" t="str">
        <f t="shared" si="268"/>
        <v/>
      </c>
      <c r="AK121" s="136" t="str">
        <f t="shared" si="269"/>
        <v/>
      </c>
      <c r="AM121" s="4"/>
      <c r="AO121" s="128" t="str">
        <f t="shared" si="270"/>
        <v/>
      </c>
      <c r="AP121" s="129" t="str">
        <f t="shared" si="271"/>
        <v/>
      </c>
      <c r="AQ121" s="130" t="str">
        <f t="shared" si="272"/>
        <v/>
      </c>
      <c r="AR121" s="130" t="str">
        <f t="shared" si="273"/>
        <v/>
      </c>
      <c r="AS121" s="132" t="str">
        <f t="shared" si="274"/>
        <v/>
      </c>
      <c r="AT121" s="133" t="str">
        <f t="shared" si="275"/>
        <v/>
      </c>
      <c r="AU121" s="134" t="str">
        <f t="shared" si="276"/>
        <v/>
      </c>
      <c r="AV121" s="135" t="str">
        <f t="shared" si="277"/>
        <v/>
      </c>
      <c r="AW121" s="136" t="str">
        <f t="shared" si="278"/>
        <v/>
      </c>
      <c r="AX121" s="76"/>
      <c r="AY121" s="4"/>
      <c r="AZ121" s="76"/>
      <c r="BA121" s="128" t="str">
        <f t="shared" si="279"/>
        <v/>
      </c>
      <c r="BB121" s="129" t="str">
        <f t="shared" si="280"/>
        <v/>
      </c>
      <c r="BC121" s="130" t="str">
        <f t="shared" si="281"/>
        <v/>
      </c>
      <c r="BD121" s="130" t="str">
        <f t="shared" si="282"/>
        <v/>
      </c>
      <c r="BE121" s="132" t="str">
        <f t="shared" si="283"/>
        <v/>
      </c>
      <c r="BF121" s="133" t="str">
        <f t="shared" si="284"/>
        <v/>
      </c>
      <c r="BG121" s="134" t="str">
        <f t="shared" si="285"/>
        <v/>
      </c>
      <c r="BH121" s="135" t="str">
        <f t="shared" si="286"/>
        <v/>
      </c>
      <c r="BI121" s="136" t="str">
        <f t="shared" si="287"/>
        <v/>
      </c>
      <c r="BJ121" s="76"/>
      <c r="BK121" s="4"/>
      <c r="BL121" s="76"/>
      <c r="BM121" s="128" t="str">
        <f t="shared" si="288"/>
        <v/>
      </c>
      <c r="BN121" s="129" t="str">
        <f t="shared" si="289"/>
        <v/>
      </c>
      <c r="BO121" s="130" t="str">
        <f t="shared" si="290"/>
        <v/>
      </c>
      <c r="BP121" s="130" t="str">
        <f t="shared" si="291"/>
        <v/>
      </c>
      <c r="BQ121" s="132" t="str">
        <f t="shared" si="292"/>
        <v/>
      </c>
      <c r="BR121" s="133" t="str">
        <f t="shared" si="293"/>
        <v/>
      </c>
      <c r="BS121" s="134" t="str">
        <f t="shared" si="294"/>
        <v/>
      </c>
      <c r="BT121" s="135" t="str">
        <f t="shared" si="295"/>
        <v/>
      </c>
      <c r="BU121" s="136" t="str">
        <f t="shared" si="296"/>
        <v/>
      </c>
      <c r="BV121" s="76"/>
      <c r="BW121" s="4"/>
      <c r="BX121" s="76"/>
      <c r="BY121" s="128" t="str">
        <f t="shared" si="297"/>
        <v/>
      </c>
      <c r="BZ121" s="129" t="str">
        <f t="shared" si="298"/>
        <v/>
      </c>
      <c r="CA121" s="130" t="str">
        <f t="shared" si="299"/>
        <v/>
      </c>
      <c r="CB121" s="130" t="str">
        <f t="shared" si="300"/>
        <v/>
      </c>
      <c r="CC121" s="132" t="str">
        <f t="shared" si="301"/>
        <v/>
      </c>
      <c r="CD121" s="133" t="str">
        <f t="shared" si="302"/>
        <v/>
      </c>
      <c r="CE121" s="134" t="str">
        <f t="shared" si="303"/>
        <v/>
      </c>
      <c r="CF121" s="135" t="str">
        <f t="shared" si="304"/>
        <v/>
      </c>
      <c r="CG121" s="136" t="str">
        <f t="shared" si="305"/>
        <v/>
      </c>
      <c r="CH121" s="76"/>
      <c r="CI121" s="4"/>
      <c r="CJ121" s="76"/>
      <c r="CK121" s="128" t="str">
        <f t="shared" si="306"/>
        <v/>
      </c>
      <c r="CL121" s="129" t="str">
        <f t="shared" si="307"/>
        <v/>
      </c>
      <c r="CM121" s="130" t="str">
        <f t="shared" si="308"/>
        <v/>
      </c>
      <c r="CN121" s="130" t="str">
        <f t="shared" si="309"/>
        <v/>
      </c>
      <c r="CO121" s="132" t="str">
        <f t="shared" si="310"/>
        <v/>
      </c>
      <c r="CP121" s="133" t="str">
        <f t="shared" si="311"/>
        <v/>
      </c>
      <c r="CQ121" s="134" t="str">
        <f t="shared" si="312"/>
        <v/>
      </c>
      <c r="CR121" s="135" t="str">
        <f t="shared" si="313"/>
        <v/>
      </c>
      <c r="CS121" s="136" t="str">
        <f t="shared" si="314"/>
        <v/>
      </c>
      <c r="CT121" s="76"/>
      <c r="CU121" s="4"/>
      <c r="CV121" s="76"/>
      <c r="CW121" s="128" t="str">
        <f t="shared" si="315"/>
        <v/>
      </c>
      <c r="CX121" s="129" t="str">
        <f t="shared" si="316"/>
        <v/>
      </c>
      <c r="CY121" s="130" t="str">
        <f t="shared" si="317"/>
        <v/>
      </c>
      <c r="CZ121" s="130" t="str">
        <f t="shared" si="318"/>
        <v/>
      </c>
      <c r="DA121" s="132" t="str">
        <f t="shared" si="319"/>
        <v/>
      </c>
      <c r="DB121" s="133" t="str">
        <f t="shared" si="320"/>
        <v/>
      </c>
      <c r="DC121" s="134" t="str">
        <f t="shared" si="321"/>
        <v/>
      </c>
      <c r="DD121" s="135" t="str">
        <f t="shared" si="322"/>
        <v/>
      </c>
      <c r="DE121" s="136" t="str">
        <f t="shared" si="323"/>
        <v/>
      </c>
      <c r="DF121" s="76"/>
      <c r="DG121" s="4"/>
      <c r="DH121" s="76"/>
      <c r="DI121" s="128" t="str">
        <f t="shared" si="324"/>
        <v/>
      </c>
      <c r="DJ121" s="129" t="str">
        <f t="shared" si="325"/>
        <v/>
      </c>
      <c r="DK121" s="130" t="str">
        <f t="shared" si="326"/>
        <v/>
      </c>
      <c r="DL121" s="130" t="str">
        <f t="shared" si="327"/>
        <v/>
      </c>
      <c r="DM121" s="132" t="str">
        <f t="shared" si="328"/>
        <v/>
      </c>
      <c r="DN121" s="133" t="str">
        <f t="shared" si="329"/>
        <v/>
      </c>
      <c r="DO121" s="134" t="str">
        <f t="shared" si="330"/>
        <v/>
      </c>
      <c r="DP121" s="135" t="str">
        <f t="shared" si="331"/>
        <v/>
      </c>
      <c r="DQ121" s="136" t="str">
        <f t="shared" si="332"/>
        <v/>
      </c>
      <c r="DR121" s="76"/>
      <c r="DS121" s="4"/>
      <c r="DT121" s="76"/>
      <c r="DU121" s="128" t="str">
        <f t="shared" si="333"/>
        <v/>
      </c>
      <c r="DV121" s="129" t="str">
        <f t="shared" si="334"/>
        <v/>
      </c>
      <c r="DW121" s="130" t="str">
        <f t="shared" si="335"/>
        <v/>
      </c>
      <c r="DX121" s="130" t="str">
        <f t="shared" si="336"/>
        <v/>
      </c>
      <c r="DY121" s="132" t="str">
        <f t="shared" si="337"/>
        <v/>
      </c>
      <c r="DZ121" s="133" t="str">
        <f t="shared" si="338"/>
        <v/>
      </c>
      <c r="EA121" s="134" t="str">
        <f t="shared" si="339"/>
        <v/>
      </c>
      <c r="EB121" s="135" t="str">
        <f t="shared" si="340"/>
        <v/>
      </c>
      <c r="EC121" s="136" t="str">
        <f t="shared" si="341"/>
        <v/>
      </c>
      <c r="ED121" s="76"/>
      <c r="EE121" s="4"/>
      <c r="EF121" s="76"/>
      <c r="EG121" s="128" t="str">
        <f t="shared" si="342"/>
        <v/>
      </c>
      <c r="EH121" s="129" t="str">
        <f t="shared" si="343"/>
        <v/>
      </c>
      <c r="EI121" s="130" t="str">
        <f t="shared" si="344"/>
        <v/>
      </c>
      <c r="EJ121" s="130" t="str">
        <f t="shared" si="345"/>
        <v/>
      </c>
      <c r="EK121" s="132" t="str">
        <f t="shared" si="346"/>
        <v/>
      </c>
      <c r="EL121" s="133" t="str">
        <f t="shared" si="347"/>
        <v/>
      </c>
      <c r="EM121" s="134" t="str">
        <f t="shared" si="348"/>
        <v/>
      </c>
      <c r="EN121" s="135" t="str">
        <f t="shared" si="349"/>
        <v/>
      </c>
      <c r="EO121" s="136" t="str">
        <f t="shared" si="350"/>
        <v/>
      </c>
      <c r="EP121" s="76"/>
      <c r="EQ121" s="4"/>
      <c r="ER121" s="76"/>
      <c r="ES121" s="128" t="str">
        <f t="shared" si="351"/>
        <v/>
      </c>
      <c r="ET121" s="129" t="str">
        <f t="shared" si="352"/>
        <v/>
      </c>
      <c r="EU121" s="130" t="str">
        <f t="shared" si="353"/>
        <v/>
      </c>
      <c r="EV121" s="130" t="str">
        <f t="shared" si="354"/>
        <v/>
      </c>
      <c r="EW121" s="132" t="str">
        <f t="shared" si="355"/>
        <v/>
      </c>
      <c r="EX121" s="133" t="str">
        <f t="shared" si="356"/>
        <v/>
      </c>
      <c r="EY121" s="134" t="str">
        <f t="shared" si="357"/>
        <v/>
      </c>
      <c r="EZ121" s="135" t="str">
        <f t="shared" si="358"/>
        <v/>
      </c>
      <c r="FA121" s="136" t="str">
        <f t="shared" si="359"/>
        <v/>
      </c>
      <c r="FB121" s="76"/>
      <c r="FC121" s="4"/>
      <c r="FD121" s="76"/>
      <c r="FE121" s="128" t="str">
        <f t="shared" si="360"/>
        <v/>
      </c>
      <c r="FF121" s="129" t="str">
        <f t="shared" si="361"/>
        <v/>
      </c>
      <c r="FG121" s="130" t="str">
        <f t="shared" si="362"/>
        <v/>
      </c>
      <c r="FH121" s="130" t="str">
        <f t="shared" si="363"/>
        <v/>
      </c>
      <c r="FI121" s="132" t="str">
        <f t="shared" si="364"/>
        <v/>
      </c>
      <c r="FJ121" s="133" t="str">
        <f t="shared" si="365"/>
        <v/>
      </c>
      <c r="FK121" s="134" t="str">
        <f t="shared" si="366"/>
        <v/>
      </c>
      <c r="FL121" s="135" t="str">
        <f t="shared" si="367"/>
        <v/>
      </c>
      <c r="FM121" s="136" t="str">
        <f t="shared" si="368"/>
        <v/>
      </c>
      <c r="FN121" s="76"/>
      <c r="FO121" s="4"/>
      <c r="FP121" s="76"/>
      <c r="FQ121" s="128" t="str">
        <f>IF(FU121="","",#REF!)</f>
        <v/>
      </c>
      <c r="FR121" s="129" t="str">
        <f t="shared" si="369"/>
        <v/>
      </c>
      <c r="FS121" s="130" t="str">
        <f t="shared" si="370"/>
        <v/>
      </c>
      <c r="FT121" s="130" t="str">
        <f t="shared" si="371"/>
        <v/>
      </c>
      <c r="FU121" s="132" t="str">
        <f t="shared" si="372"/>
        <v/>
      </c>
      <c r="FV121" s="133" t="str">
        <f t="shared" si="373"/>
        <v/>
      </c>
      <c r="FW121" s="134" t="str">
        <f t="shared" si="374"/>
        <v/>
      </c>
      <c r="FX121" s="135" t="str">
        <f t="shared" si="375"/>
        <v/>
      </c>
      <c r="FY121" s="136" t="str">
        <f t="shared" si="376"/>
        <v/>
      </c>
      <c r="FZ121" s="76"/>
      <c r="GA121" s="4"/>
      <c r="GB121" s="76"/>
      <c r="GC121" s="128" t="str">
        <f t="shared" si="377"/>
        <v/>
      </c>
      <c r="GD121" s="129" t="str">
        <f t="shared" si="378"/>
        <v/>
      </c>
      <c r="GE121" s="130" t="str">
        <f t="shared" si="379"/>
        <v/>
      </c>
      <c r="GF121" s="130" t="str">
        <f t="shared" si="380"/>
        <v/>
      </c>
      <c r="GG121" s="132" t="str">
        <f t="shared" si="381"/>
        <v/>
      </c>
      <c r="GH121" s="133" t="str">
        <f t="shared" si="382"/>
        <v/>
      </c>
      <c r="GI121" s="134" t="str">
        <f t="shared" si="383"/>
        <v/>
      </c>
      <c r="GJ121" s="135" t="str">
        <f t="shared" si="384"/>
        <v/>
      </c>
      <c r="GK121" s="136" t="str">
        <f t="shared" si="385"/>
        <v/>
      </c>
      <c r="GL121" s="76"/>
      <c r="GM121" s="4"/>
      <c r="GN121" s="76"/>
      <c r="GO121" s="128" t="str">
        <f t="shared" si="386"/>
        <v/>
      </c>
      <c r="GP121" s="129" t="str">
        <f t="shared" si="387"/>
        <v/>
      </c>
      <c r="GQ121" s="130" t="str">
        <f t="shared" si="388"/>
        <v/>
      </c>
      <c r="GR121" s="130" t="str">
        <f t="shared" si="389"/>
        <v/>
      </c>
      <c r="GS121" s="132" t="str">
        <f t="shared" si="390"/>
        <v/>
      </c>
      <c r="GT121" s="133" t="str">
        <f t="shared" si="391"/>
        <v/>
      </c>
      <c r="GU121" s="134" t="str">
        <f t="shared" si="392"/>
        <v/>
      </c>
      <c r="GV121" s="135" t="str">
        <f t="shared" si="393"/>
        <v/>
      </c>
      <c r="GW121" s="136" t="str">
        <f t="shared" si="394"/>
        <v/>
      </c>
      <c r="GX121" s="76"/>
      <c r="GY121" s="4"/>
      <c r="GZ121" s="76"/>
      <c r="HA121" s="128" t="str">
        <f t="shared" si="395"/>
        <v/>
      </c>
      <c r="HB121" s="129" t="str">
        <f t="shared" si="396"/>
        <v/>
      </c>
      <c r="HC121" s="130" t="str">
        <f t="shared" si="397"/>
        <v/>
      </c>
      <c r="HD121" s="130" t="str">
        <f t="shared" si="398"/>
        <v/>
      </c>
      <c r="HE121" s="132" t="str">
        <f t="shared" si="399"/>
        <v/>
      </c>
      <c r="HF121" s="133" t="str">
        <f t="shared" si="400"/>
        <v/>
      </c>
      <c r="HG121" s="134" t="str">
        <f t="shared" si="401"/>
        <v/>
      </c>
      <c r="HH121" s="135" t="str">
        <f t="shared" si="402"/>
        <v/>
      </c>
      <c r="HI121" s="136" t="str">
        <f t="shared" si="403"/>
        <v/>
      </c>
      <c r="HJ121" s="76"/>
      <c r="HK121" s="4"/>
      <c r="HL121" s="76"/>
      <c r="HM121" s="128" t="str">
        <f t="shared" si="404"/>
        <v/>
      </c>
      <c r="HN121" s="129" t="str">
        <f t="shared" si="405"/>
        <v/>
      </c>
      <c r="HO121" s="130" t="str">
        <f t="shared" si="406"/>
        <v/>
      </c>
      <c r="HP121" s="130" t="str">
        <f t="shared" si="407"/>
        <v/>
      </c>
      <c r="HQ121" s="132" t="str">
        <f t="shared" si="408"/>
        <v/>
      </c>
      <c r="HR121" s="133" t="str">
        <f t="shared" si="409"/>
        <v/>
      </c>
      <c r="HS121" s="134" t="str">
        <f t="shared" si="410"/>
        <v/>
      </c>
      <c r="HT121" s="135" t="str">
        <f t="shared" si="411"/>
        <v/>
      </c>
      <c r="HU121" s="136" t="str">
        <f t="shared" si="412"/>
        <v/>
      </c>
      <c r="HV121" s="76"/>
      <c r="HW121" s="4"/>
      <c r="HX121" s="76"/>
      <c r="HY121" s="128" t="str">
        <f t="shared" si="413"/>
        <v/>
      </c>
      <c r="HZ121" s="129" t="str">
        <f t="shared" si="414"/>
        <v/>
      </c>
      <c r="IA121" s="130" t="str">
        <f t="shared" si="415"/>
        <v/>
      </c>
      <c r="IB121" s="130" t="str">
        <f t="shared" si="416"/>
        <v/>
      </c>
      <c r="IC121" s="132" t="str">
        <f t="shared" si="417"/>
        <v/>
      </c>
      <c r="ID121" s="133" t="str">
        <f t="shared" si="418"/>
        <v/>
      </c>
      <c r="IE121" s="134" t="str">
        <f t="shared" si="419"/>
        <v/>
      </c>
      <c r="IF121" s="135" t="str">
        <f t="shared" si="420"/>
        <v/>
      </c>
      <c r="IG121" s="136" t="str">
        <f t="shared" si="421"/>
        <v/>
      </c>
      <c r="IH121" s="76"/>
      <c r="II121" s="4"/>
      <c r="IJ121" s="76"/>
      <c r="IK121" s="128" t="str">
        <f t="shared" si="422"/>
        <v/>
      </c>
      <c r="IL121" s="129" t="str">
        <f t="shared" si="423"/>
        <v/>
      </c>
      <c r="IM121" s="130" t="str">
        <f t="shared" si="424"/>
        <v/>
      </c>
      <c r="IN121" s="130" t="str">
        <f t="shared" si="425"/>
        <v/>
      </c>
      <c r="IO121" s="132" t="str">
        <f t="shared" si="426"/>
        <v/>
      </c>
      <c r="IP121" s="133" t="str">
        <f t="shared" si="427"/>
        <v/>
      </c>
      <c r="IQ121" s="134" t="str">
        <f t="shared" si="428"/>
        <v/>
      </c>
      <c r="IR121" s="135" t="str">
        <f t="shared" si="429"/>
        <v/>
      </c>
      <c r="IS121" s="136" t="str">
        <f t="shared" si="430"/>
        <v/>
      </c>
      <c r="IT121" s="76"/>
      <c r="IU121" s="4"/>
      <c r="IV121" s="76"/>
      <c r="IW121" s="128" t="str">
        <f t="shared" si="431"/>
        <v/>
      </c>
      <c r="IX121" s="129" t="str">
        <f t="shared" si="432"/>
        <v/>
      </c>
      <c r="IY121" s="130" t="str">
        <f t="shared" si="433"/>
        <v/>
      </c>
      <c r="IZ121" s="130" t="str">
        <f t="shared" si="434"/>
        <v/>
      </c>
      <c r="JA121" s="132" t="str">
        <f t="shared" si="435"/>
        <v/>
      </c>
      <c r="JB121" s="133" t="str">
        <f t="shared" si="436"/>
        <v/>
      </c>
      <c r="JC121" s="134" t="str">
        <f t="shared" si="437"/>
        <v/>
      </c>
      <c r="JD121" s="135" t="str">
        <f t="shared" si="438"/>
        <v/>
      </c>
      <c r="JE121" s="136" t="str">
        <f t="shared" si="439"/>
        <v/>
      </c>
      <c r="JF121" s="76"/>
      <c r="JG121" s="4"/>
      <c r="JH121" s="76"/>
      <c r="JI121" s="128" t="str">
        <f t="shared" si="440"/>
        <v/>
      </c>
      <c r="JJ121" s="129" t="str">
        <f t="shared" si="441"/>
        <v/>
      </c>
      <c r="JK121" s="130" t="str">
        <f t="shared" si="442"/>
        <v/>
      </c>
      <c r="JL121" s="130" t="str">
        <f t="shared" si="443"/>
        <v/>
      </c>
      <c r="JM121" s="132" t="str">
        <f t="shared" si="444"/>
        <v/>
      </c>
      <c r="JN121" s="133" t="str">
        <f t="shared" si="445"/>
        <v/>
      </c>
      <c r="JO121" s="134" t="str">
        <f t="shared" si="446"/>
        <v/>
      </c>
      <c r="JP121" s="135" t="str">
        <f t="shared" si="447"/>
        <v/>
      </c>
      <c r="JQ121" s="136" t="str">
        <f t="shared" si="448"/>
        <v/>
      </c>
      <c r="JR121" s="76"/>
      <c r="JS121" s="4"/>
      <c r="JT121" s="76"/>
      <c r="JU121" s="128" t="str">
        <f t="shared" si="449"/>
        <v/>
      </c>
      <c r="JV121" s="129" t="str">
        <f t="shared" si="450"/>
        <v/>
      </c>
      <c r="JW121" s="130" t="str">
        <f t="shared" si="451"/>
        <v/>
      </c>
      <c r="JX121" s="130" t="str">
        <f t="shared" si="452"/>
        <v/>
      </c>
      <c r="JY121" s="132" t="str">
        <f t="shared" si="453"/>
        <v/>
      </c>
      <c r="JZ121" s="133" t="str">
        <f t="shared" si="454"/>
        <v/>
      </c>
      <c r="KA121" s="134" t="str">
        <f t="shared" si="455"/>
        <v/>
      </c>
      <c r="KB121" s="135" t="str">
        <f t="shared" si="456"/>
        <v/>
      </c>
      <c r="KC121" s="136" t="str">
        <f t="shared" si="457"/>
        <v/>
      </c>
      <c r="KD121" s="76"/>
      <c r="KE121" s="4"/>
      <c r="KF121" s="76"/>
    </row>
    <row r="122" spans="1:292" ht="13.5" customHeight="1">
      <c r="A122" s="84"/>
      <c r="B122" s="147"/>
      <c r="E122" s="128" t="str">
        <f t="shared" si="244"/>
        <v/>
      </c>
      <c r="F122" s="129" t="str">
        <f t="shared" si="245"/>
        <v/>
      </c>
      <c r="G122" s="130" t="str">
        <f t="shared" si="246"/>
        <v/>
      </c>
      <c r="H122" s="130" t="str">
        <f t="shared" si="247"/>
        <v/>
      </c>
      <c r="I122" s="132" t="str">
        <f t="shared" si="248"/>
        <v/>
      </c>
      <c r="J122" s="133" t="str">
        <f t="shared" si="249"/>
        <v/>
      </c>
      <c r="K122" s="134" t="str">
        <f t="shared" si="250"/>
        <v/>
      </c>
      <c r="L122" s="135" t="str">
        <f t="shared" si="251"/>
        <v/>
      </c>
      <c r="M122" s="136" t="str">
        <f t="shared" si="252"/>
        <v/>
      </c>
      <c r="O122" s="4"/>
      <c r="Q122" s="128" t="str">
        <f t="shared" si="253"/>
        <v/>
      </c>
      <c r="R122" s="129" t="str">
        <f t="shared" si="254"/>
        <v/>
      </c>
      <c r="S122" s="130" t="str">
        <f t="shared" si="255"/>
        <v/>
      </c>
      <c r="T122" s="130" t="str">
        <f t="shared" si="256"/>
        <v/>
      </c>
      <c r="U122" s="132" t="str">
        <f t="shared" si="257"/>
        <v/>
      </c>
      <c r="V122" s="133" t="str">
        <f t="shared" si="258"/>
        <v/>
      </c>
      <c r="W122" s="134" t="str">
        <f t="shared" si="259"/>
        <v/>
      </c>
      <c r="X122" s="135" t="s">
        <v>287</v>
      </c>
      <c r="Y122" s="136" t="str">
        <f t="shared" si="260"/>
        <v/>
      </c>
      <c r="AA122" s="4"/>
      <c r="AC122" s="128" t="str">
        <f t="shared" si="261"/>
        <v/>
      </c>
      <c r="AD122" s="129" t="str">
        <f t="shared" si="262"/>
        <v/>
      </c>
      <c r="AE122" s="130" t="str">
        <f t="shared" si="263"/>
        <v/>
      </c>
      <c r="AF122" s="130" t="str">
        <f t="shared" si="264"/>
        <v/>
      </c>
      <c r="AG122" s="132" t="str">
        <f t="shared" si="265"/>
        <v/>
      </c>
      <c r="AH122" s="133" t="str">
        <f t="shared" si="266"/>
        <v/>
      </c>
      <c r="AI122" s="134" t="str">
        <f t="shared" si="267"/>
        <v/>
      </c>
      <c r="AJ122" s="135" t="str">
        <f t="shared" si="268"/>
        <v/>
      </c>
      <c r="AK122" s="136" t="str">
        <f t="shared" si="269"/>
        <v/>
      </c>
      <c r="AM122" s="4"/>
      <c r="AO122" s="128" t="str">
        <f t="shared" si="270"/>
        <v/>
      </c>
      <c r="AP122" s="129" t="str">
        <f t="shared" si="271"/>
        <v/>
      </c>
      <c r="AQ122" s="130" t="str">
        <f t="shared" si="272"/>
        <v/>
      </c>
      <c r="AR122" s="130" t="str">
        <f t="shared" si="273"/>
        <v/>
      </c>
      <c r="AS122" s="132" t="str">
        <f t="shared" si="274"/>
        <v/>
      </c>
      <c r="AT122" s="133" t="str">
        <f t="shared" si="275"/>
        <v/>
      </c>
      <c r="AU122" s="134" t="str">
        <f t="shared" si="276"/>
        <v/>
      </c>
      <c r="AV122" s="135" t="str">
        <f t="shared" si="277"/>
        <v/>
      </c>
      <c r="AW122" s="136" t="str">
        <f t="shared" si="278"/>
        <v/>
      </c>
      <c r="AX122" s="76"/>
      <c r="AY122" s="4"/>
      <c r="AZ122" s="76"/>
      <c r="BA122" s="128" t="str">
        <f t="shared" si="279"/>
        <v/>
      </c>
      <c r="BB122" s="129" t="str">
        <f t="shared" si="280"/>
        <v/>
      </c>
      <c r="BC122" s="130" t="str">
        <f t="shared" si="281"/>
        <v/>
      </c>
      <c r="BD122" s="130" t="str">
        <f t="shared" si="282"/>
        <v/>
      </c>
      <c r="BE122" s="132" t="str">
        <f t="shared" si="283"/>
        <v/>
      </c>
      <c r="BF122" s="133" t="str">
        <f t="shared" si="284"/>
        <v/>
      </c>
      <c r="BG122" s="134" t="str">
        <f t="shared" si="285"/>
        <v/>
      </c>
      <c r="BH122" s="135" t="str">
        <f t="shared" si="286"/>
        <v/>
      </c>
      <c r="BI122" s="136" t="str">
        <f t="shared" si="287"/>
        <v/>
      </c>
      <c r="BJ122" s="76"/>
      <c r="BK122" s="4"/>
      <c r="BL122" s="76"/>
      <c r="BM122" s="128" t="str">
        <f t="shared" si="288"/>
        <v/>
      </c>
      <c r="BN122" s="129" t="str">
        <f t="shared" si="289"/>
        <v/>
      </c>
      <c r="BO122" s="130" t="str">
        <f t="shared" si="290"/>
        <v/>
      </c>
      <c r="BP122" s="130" t="str">
        <f t="shared" si="291"/>
        <v/>
      </c>
      <c r="BQ122" s="132" t="str">
        <f t="shared" si="292"/>
        <v/>
      </c>
      <c r="BR122" s="133" t="str">
        <f t="shared" si="293"/>
        <v/>
      </c>
      <c r="BS122" s="134" t="str">
        <f t="shared" si="294"/>
        <v/>
      </c>
      <c r="BT122" s="135" t="str">
        <f t="shared" si="295"/>
        <v/>
      </c>
      <c r="BU122" s="136" t="str">
        <f t="shared" si="296"/>
        <v/>
      </c>
      <c r="BV122" s="76"/>
      <c r="BW122" s="4"/>
      <c r="BX122" s="76"/>
      <c r="BY122" s="128" t="str">
        <f t="shared" si="297"/>
        <v/>
      </c>
      <c r="BZ122" s="129" t="str">
        <f t="shared" si="298"/>
        <v/>
      </c>
      <c r="CA122" s="130" t="str">
        <f t="shared" si="299"/>
        <v/>
      </c>
      <c r="CB122" s="130" t="str">
        <f t="shared" si="300"/>
        <v/>
      </c>
      <c r="CC122" s="132" t="str">
        <f t="shared" si="301"/>
        <v/>
      </c>
      <c r="CD122" s="133" t="str">
        <f t="shared" si="302"/>
        <v/>
      </c>
      <c r="CE122" s="134" t="str">
        <f t="shared" si="303"/>
        <v/>
      </c>
      <c r="CF122" s="135" t="str">
        <f t="shared" si="304"/>
        <v/>
      </c>
      <c r="CG122" s="136" t="str">
        <f t="shared" si="305"/>
        <v/>
      </c>
      <c r="CH122" s="76"/>
      <c r="CI122" s="4"/>
      <c r="CJ122" s="76"/>
      <c r="CK122" s="128" t="str">
        <f t="shared" si="306"/>
        <v/>
      </c>
      <c r="CL122" s="129" t="str">
        <f t="shared" si="307"/>
        <v/>
      </c>
      <c r="CM122" s="130" t="str">
        <f t="shared" si="308"/>
        <v/>
      </c>
      <c r="CN122" s="130" t="str">
        <f t="shared" si="309"/>
        <v/>
      </c>
      <c r="CO122" s="132" t="str">
        <f t="shared" si="310"/>
        <v/>
      </c>
      <c r="CP122" s="133" t="str">
        <f t="shared" si="311"/>
        <v/>
      </c>
      <c r="CQ122" s="134" t="str">
        <f t="shared" si="312"/>
        <v/>
      </c>
      <c r="CR122" s="135" t="str">
        <f t="shared" si="313"/>
        <v/>
      </c>
      <c r="CS122" s="136" t="str">
        <f t="shared" si="314"/>
        <v/>
      </c>
      <c r="CT122" s="76"/>
      <c r="CU122" s="4"/>
      <c r="CV122" s="76"/>
      <c r="CW122" s="128" t="str">
        <f t="shared" si="315"/>
        <v/>
      </c>
      <c r="CX122" s="129" t="str">
        <f t="shared" si="316"/>
        <v/>
      </c>
      <c r="CY122" s="130" t="str">
        <f t="shared" si="317"/>
        <v/>
      </c>
      <c r="CZ122" s="130" t="str">
        <f t="shared" si="318"/>
        <v/>
      </c>
      <c r="DA122" s="132" t="str">
        <f t="shared" si="319"/>
        <v/>
      </c>
      <c r="DB122" s="133" t="str">
        <f t="shared" si="320"/>
        <v/>
      </c>
      <c r="DC122" s="134" t="str">
        <f t="shared" si="321"/>
        <v/>
      </c>
      <c r="DD122" s="135" t="str">
        <f t="shared" si="322"/>
        <v/>
      </c>
      <c r="DE122" s="136" t="str">
        <f t="shared" si="323"/>
        <v/>
      </c>
      <c r="DF122" s="76"/>
      <c r="DG122" s="4"/>
      <c r="DH122" s="76"/>
      <c r="DI122" s="128" t="str">
        <f t="shared" si="324"/>
        <v/>
      </c>
      <c r="DJ122" s="129" t="str">
        <f t="shared" si="325"/>
        <v/>
      </c>
      <c r="DK122" s="130" t="str">
        <f t="shared" si="326"/>
        <v/>
      </c>
      <c r="DL122" s="130" t="str">
        <f t="shared" si="327"/>
        <v/>
      </c>
      <c r="DM122" s="132" t="str">
        <f t="shared" si="328"/>
        <v/>
      </c>
      <c r="DN122" s="133" t="str">
        <f t="shared" si="329"/>
        <v/>
      </c>
      <c r="DO122" s="134" t="str">
        <f t="shared" si="330"/>
        <v/>
      </c>
      <c r="DP122" s="135" t="str">
        <f t="shared" si="331"/>
        <v/>
      </c>
      <c r="DQ122" s="136" t="str">
        <f t="shared" si="332"/>
        <v/>
      </c>
      <c r="DR122" s="76"/>
      <c r="DS122" s="4"/>
      <c r="DT122" s="76"/>
      <c r="DU122" s="128" t="str">
        <f t="shared" si="333"/>
        <v/>
      </c>
      <c r="DV122" s="129" t="str">
        <f t="shared" si="334"/>
        <v/>
      </c>
      <c r="DW122" s="130" t="str">
        <f t="shared" si="335"/>
        <v/>
      </c>
      <c r="DX122" s="130" t="str">
        <f t="shared" si="336"/>
        <v/>
      </c>
      <c r="DY122" s="132" t="str">
        <f t="shared" si="337"/>
        <v/>
      </c>
      <c r="DZ122" s="133" t="str">
        <f t="shared" si="338"/>
        <v/>
      </c>
      <c r="EA122" s="134" t="str">
        <f t="shared" si="339"/>
        <v/>
      </c>
      <c r="EB122" s="135" t="str">
        <f t="shared" si="340"/>
        <v/>
      </c>
      <c r="EC122" s="136" t="str">
        <f t="shared" si="341"/>
        <v/>
      </c>
      <c r="ED122" s="76"/>
      <c r="EE122" s="4"/>
      <c r="EF122" s="76"/>
      <c r="EG122" s="128" t="str">
        <f t="shared" si="342"/>
        <v/>
      </c>
      <c r="EH122" s="129" t="str">
        <f t="shared" si="343"/>
        <v/>
      </c>
      <c r="EI122" s="130" t="str">
        <f t="shared" si="344"/>
        <v/>
      </c>
      <c r="EJ122" s="130" t="str">
        <f t="shared" si="345"/>
        <v/>
      </c>
      <c r="EK122" s="132" t="str">
        <f t="shared" si="346"/>
        <v/>
      </c>
      <c r="EL122" s="133" t="str">
        <f t="shared" si="347"/>
        <v/>
      </c>
      <c r="EM122" s="134" t="str">
        <f t="shared" si="348"/>
        <v/>
      </c>
      <c r="EN122" s="135" t="str">
        <f t="shared" si="349"/>
        <v/>
      </c>
      <c r="EO122" s="136" t="str">
        <f t="shared" si="350"/>
        <v/>
      </c>
      <c r="EP122" s="76"/>
      <c r="EQ122" s="4"/>
      <c r="ER122" s="76"/>
      <c r="ES122" s="128" t="str">
        <f t="shared" si="351"/>
        <v/>
      </c>
      <c r="ET122" s="129" t="str">
        <f t="shared" si="352"/>
        <v/>
      </c>
      <c r="EU122" s="130" t="str">
        <f t="shared" si="353"/>
        <v/>
      </c>
      <c r="EV122" s="130" t="str">
        <f t="shared" si="354"/>
        <v/>
      </c>
      <c r="EW122" s="132" t="str">
        <f t="shared" si="355"/>
        <v/>
      </c>
      <c r="EX122" s="133" t="str">
        <f t="shared" si="356"/>
        <v/>
      </c>
      <c r="EY122" s="134" t="str">
        <f t="shared" si="357"/>
        <v/>
      </c>
      <c r="EZ122" s="135" t="str">
        <f t="shared" si="358"/>
        <v/>
      </c>
      <c r="FA122" s="136" t="str">
        <f t="shared" si="359"/>
        <v/>
      </c>
      <c r="FB122" s="76"/>
      <c r="FC122" s="4"/>
      <c r="FD122" s="76"/>
      <c r="FE122" s="128" t="str">
        <f t="shared" si="360"/>
        <v/>
      </c>
      <c r="FF122" s="129" t="str">
        <f t="shared" si="361"/>
        <v/>
      </c>
      <c r="FG122" s="130" t="str">
        <f t="shared" si="362"/>
        <v/>
      </c>
      <c r="FH122" s="130" t="str">
        <f t="shared" si="363"/>
        <v/>
      </c>
      <c r="FI122" s="132" t="str">
        <f t="shared" si="364"/>
        <v/>
      </c>
      <c r="FJ122" s="133" t="str">
        <f t="shared" si="365"/>
        <v/>
      </c>
      <c r="FK122" s="134" t="str">
        <f t="shared" si="366"/>
        <v/>
      </c>
      <c r="FL122" s="135" t="str">
        <f t="shared" si="367"/>
        <v/>
      </c>
      <c r="FM122" s="136" t="str">
        <f t="shared" si="368"/>
        <v/>
      </c>
      <c r="FN122" s="76"/>
      <c r="FO122" s="4"/>
      <c r="FP122" s="76"/>
      <c r="FQ122" s="128" t="str">
        <f>IF(FU122="","",#REF!)</f>
        <v/>
      </c>
      <c r="FR122" s="129" t="str">
        <f t="shared" si="369"/>
        <v/>
      </c>
      <c r="FS122" s="130" t="str">
        <f t="shared" si="370"/>
        <v/>
      </c>
      <c r="FT122" s="130" t="str">
        <f t="shared" si="371"/>
        <v/>
      </c>
      <c r="FU122" s="132" t="str">
        <f t="shared" si="372"/>
        <v/>
      </c>
      <c r="FV122" s="133" t="str">
        <f t="shared" si="373"/>
        <v/>
      </c>
      <c r="FW122" s="134" t="str">
        <f t="shared" si="374"/>
        <v/>
      </c>
      <c r="FX122" s="135" t="str">
        <f t="shared" si="375"/>
        <v/>
      </c>
      <c r="FY122" s="136" t="str">
        <f t="shared" si="376"/>
        <v/>
      </c>
      <c r="FZ122" s="76"/>
      <c r="GA122" s="4"/>
      <c r="GB122" s="76"/>
      <c r="GC122" s="128" t="str">
        <f t="shared" si="377"/>
        <v/>
      </c>
      <c r="GD122" s="129" t="str">
        <f t="shared" si="378"/>
        <v/>
      </c>
      <c r="GE122" s="130" t="str">
        <f t="shared" si="379"/>
        <v/>
      </c>
      <c r="GF122" s="130" t="str">
        <f t="shared" si="380"/>
        <v/>
      </c>
      <c r="GG122" s="132" t="str">
        <f t="shared" si="381"/>
        <v/>
      </c>
      <c r="GH122" s="133" t="str">
        <f t="shared" si="382"/>
        <v/>
      </c>
      <c r="GI122" s="134" t="str">
        <f t="shared" si="383"/>
        <v/>
      </c>
      <c r="GJ122" s="135" t="str">
        <f t="shared" si="384"/>
        <v/>
      </c>
      <c r="GK122" s="136" t="str">
        <f t="shared" si="385"/>
        <v/>
      </c>
      <c r="GL122" s="76"/>
      <c r="GM122" s="4"/>
      <c r="GN122" s="76"/>
      <c r="GO122" s="128" t="str">
        <f t="shared" si="386"/>
        <v/>
      </c>
      <c r="GP122" s="129" t="str">
        <f t="shared" si="387"/>
        <v/>
      </c>
      <c r="GQ122" s="130" t="str">
        <f t="shared" si="388"/>
        <v/>
      </c>
      <c r="GR122" s="130" t="str">
        <f t="shared" si="389"/>
        <v/>
      </c>
      <c r="GS122" s="132" t="str">
        <f t="shared" si="390"/>
        <v/>
      </c>
      <c r="GT122" s="133" t="str">
        <f t="shared" si="391"/>
        <v/>
      </c>
      <c r="GU122" s="134" t="str">
        <f t="shared" si="392"/>
        <v/>
      </c>
      <c r="GV122" s="135" t="str">
        <f t="shared" si="393"/>
        <v/>
      </c>
      <c r="GW122" s="136" t="str">
        <f t="shared" si="394"/>
        <v/>
      </c>
      <c r="GX122" s="76"/>
      <c r="GY122" s="4"/>
      <c r="GZ122" s="76"/>
      <c r="HA122" s="128" t="str">
        <f t="shared" si="395"/>
        <v/>
      </c>
      <c r="HB122" s="129" t="str">
        <f t="shared" si="396"/>
        <v/>
      </c>
      <c r="HC122" s="130" t="str">
        <f t="shared" si="397"/>
        <v/>
      </c>
      <c r="HD122" s="130" t="str">
        <f t="shared" si="398"/>
        <v/>
      </c>
      <c r="HE122" s="132" t="str">
        <f t="shared" si="399"/>
        <v/>
      </c>
      <c r="HF122" s="133" t="str">
        <f t="shared" si="400"/>
        <v/>
      </c>
      <c r="HG122" s="134" t="str">
        <f t="shared" si="401"/>
        <v/>
      </c>
      <c r="HH122" s="135" t="str">
        <f t="shared" si="402"/>
        <v/>
      </c>
      <c r="HI122" s="136" t="str">
        <f t="shared" si="403"/>
        <v/>
      </c>
      <c r="HJ122" s="76"/>
      <c r="HK122" s="4"/>
      <c r="HL122" s="76"/>
      <c r="HM122" s="128" t="str">
        <f t="shared" si="404"/>
        <v/>
      </c>
      <c r="HN122" s="129" t="str">
        <f t="shared" si="405"/>
        <v/>
      </c>
      <c r="HO122" s="130" t="str">
        <f t="shared" si="406"/>
        <v/>
      </c>
      <c r="HP122" s="130" t="str">
        <f t="shared" si="407"/>
        <v/>
      </c>
      <c r="HQ122" s="132" t="str">
        <f t="shared" si="408"/>
        <v/>
      </c>
      <c r="HR122" s="133" t="str">
        <f t="shared" si="409"/>
        <v/>
      </c>
      <c r="HS122" s="134" t="str">
        <f t="shared" si="410"/>
        <v/>
      </c>
      <c r="HT122" s="135" t="str">
        <f t="shared" si="411"/>
        <v/>
      </c>
      <c r="HU122" s="136" t="str">
        <f t="shared" si="412"/>
        <v/>
      </c>
      <c r="HV122" s="76"/>
      <c r="HW122" s="4"/>
      <c r="HX122" s="76"/>
      <c r="HY122" s="128" t="str">
        <f t="shared" si="413"/>
        <v/>
      </c>
      <c r="HZ122" s="129" t="str">
        <f t="shared" si="414"/>
        <v/>
      </c>
      <c r="IA122" s="130" t="str">
        <f t="shared" si="415"/>
        <v/>
      </c>
      <c r="IB122" s="130" t="str">
        <f t="shared" si="416"/>
        <v/>
      </c>
      <c r="IC122" s="132" t="str">
        <f t="shared" si="417"/>
        <v/>
      </c>
      <c r="ID122" s="133" t="str">
        <f t="shared" si="418"/>
        <v/>
      </c>
      <c r="IE122" s="134" t="str">
        <f t="shared" si="419"/>
        <v/>
      </c>
      <c r="IF122" s="135" t="str">
        <f t="shared" si="420"/>
        <v/>
      </c>
      <c r="IG122" s="136" t="str">
        <f t="shared" si="421"/>
        <v/>
      </c>
      <c r="IH122" s="76"/>
      <c r="II122" s="4"/>
      <c r="IJ122" s="76"/>
      <c r="IK122" s="128" t="str">
        <f t="shared" si="422"/>
        <v/>
      </c>
      <c r="IL122" s="129" t="str">
        <f t="shared" si="423"/>
        <v/>
      </c>
      <c r="IM122" s="130" t="str">
        <f t="shared" si="424"/>
        <v/>
      </c>
      <c r="IN122" s="130" t="str">
        <f t="shared" si="425"/>
        <v/>
      </c>
      <c r="IO122" s="132" t="str">
        <f t="shared" si="426"/>
        <v/>
      </c>
      <c r="IP122" s="133" t="str">
        <f t="shared" si="427"/>
        <v/>
      </c>
      <c r="IQ122" s="134" t="str">
        <f t="shared" si="428"/>
        <v/>
      </c>
      <c r="IR122" s="135" t="str">
        <f t="shared" si="429"/>
        <v/>
      </c>
      <c r="IS122" s="136" t="str">
        <f t="shared" si="430"/>
        <v/>
      </c>
      <c r="IT122" s="76"/>
      <c r="IU122" s="4"/>
      <c r="IV122" s="76"/>
      <c r="IW122" s="128" t="str">
        <f t="shared" si="431"/>
        <v/>
      </c>
      <c r="IX122" s="129" t="str">
        <f t="shared" si="432"/>
        <v/>
      </c>
      <c r="IY122" s="130" t="str">
        <f t="shared" si="433"/>
        <v/>
      </c>
      <c r="IZ122" s="130" t="str">
        <f t="shared" si="434"/>
        <v/>
      </c>
      <c r="JA122" s="132" t="str">
        <f t="shared" si="435"/>
        <v/>
      </c>
      <c r="JB122" s="133" t="str">
        <f t="shared" si="436"/>
        <v/>
      </c>
      <c r="JC122" s="134" t="str">
        <f t="shared" si="437"/>
        <v/>
      </c>
      <c r="JD122" s="135" t="str">
        <f t="shared" si="438"/>
        <v/>
      </c>
      <c r="JE122" s="136" t="str">
        <f t="shared" si="439"/>
        <v/>
      </c>
      <c r="JF122" s="76"/>
      <c r="JG122" s="4"/>
      <c r="JH122" s="76"/>
      <c r="JI122" s="128" t="str">
        <f t="shared" si="440"/>
        <v/>
      </c>
      <c r="JJ122" s="129" t="str">
        <f t="shared" si="441"/>
        <v/>
      </c>
      <c r="JK122" s="130" t="str">
        <f t="shared" si="442"/>
        <v/>
      </c>
      <c r="JL122" s="130" t="str">
        <f t="shared" si="443"/>
        <v/>
      </c>
      <c r="JM122" s="132" t="str">
        <f t="shared" si="444"/>
        <v/>
      </c>
      <c r="JN122" s="133" t="str">
        <f t="shared" si="445"/>
        <v/>
      </c>
      <c r="JO122" s="134" t="str">
        <f t="shared" si="446"/>
        <v/>
      </c>
      <c r="JP122" s="135" t="str">
        <f t="shared" si="447"/>
        <v/>
      </c>
      <c r="JQ122" s="136" t="str">
        <f t="shared" si="448"/>
        <v/>
      </c>
      <c r="JR122" s="76"/>
      <c r="JS122" s="4"/>
      <c r="JT122" s="76"/>
      <c r="JU122" s="128" t="str">
        <f t="shared" si="449"/>
        <v/>
      </c>
      <c r="JV122" s="129" t="str">
        <f t="shared" si="450"/>
        <v/>
      </c>
      <c r="JW122" s="130" t="str">
        <f t="shared" si="451"/>
        <v/>
      </c>
      <c r="JX122" s="130" t="str">
        <f t="shared" si="452"/>
        <v/>
      </c>
      <c r="JY122" s="132" t="str">
        <f t="shared" si="453"/>
        <v/>
      </c>
      <c r="JZ122" s="133" t="str">
        <f t="shared" si="454"/>
        <v/>
      </c>
      <c r="KA122" s="134" t="str">
        <f t="shared" si="455"/>
        <v/>
      </c>
      <c r="KB122" s="135" t="str">
        <f t="shared" si="456"/>
        <v/>
      </c>
      <c r="KC122" s="136" t="str">
        <f t="shared" si="457"/>
        <v/>
      </c>
      <c r="KD122" s="76"/>
      <c r="KE122" s="4"/>
      <c r="KF122" s="76"/>
    </row>
    <row r="123" spans="1:292" ht="13.5" customHeight="1">
      <c r="A123" s="84"/>
      <c r="E123" s="128" t="str">
        <f t="shared" si="244"/>
        <v/>
      </c>
      <c r="F123" s="129" t="str">
        <f t="shared" si="245"/>
        <v/>
      </c>
      <c r="G123" s="130" t="str">
        <f t="shared" si="246"/>
        <v/>
      </c>
      <c r="H123" s="130" t="str">
        <f t="shared" si="247"/>
        <v/>
      </c>
      <c r="I123" s="132" t="str">
        <f t="shared" si="248"/>
        <v/>
      </c>
      <c r="J123" s="133" t="str">
        <f t="shared" si="249"/>
        <v/>
      </c>
      <c r="K123" s="134" t="str">
        <f t="shared" si="250"/>
        <v/>
      </c>
      <c r="L123" s="135" t="str">
        <f t="shared" si="251"/>
        <v/>
      </c>
      <c r="M123" s="136" t="str">
        <f t="shared" si="252"/>
        <v/>
      </c>
      <c r="O123" s="4"/>
      <c r="Q123" s="128" t="str">
        <f t="shared" si="253"/>
        <v/>
      </c>
      <c r="R123" s="129" t="str">
        <f t="shared" si="254"/>
        <v/>
      </c>
      <c r="S123" s="130" t="str">
        <f t="shared" si="255"/>
        <v/>
      </c>
      <c r="T123" s="130" t="str">
        <f t="shared" si="256"/>
        <v/>
      </c>
      <c r="U123" s="132" t="str">
        <f t="shared" si="257"/>
        <v/>
      </c>
      <c r="V123" s="133" t="str">
        <f t="shared" si="258"/>
        <v/>
      </c>
      <c r="W123" s="134" t="str">
        <f t="shared" si="259"/>
        <v/>
      </c>
      <c r="X123" s="135" t="s">
        <v>287</v>
      </c>
      <c r="Y123" s="136" t="str">
        <f t="shared" si="260"/>
        <v/>
      </c>
      <c r="AA123" s="4"/>
      <c r="AC123" s="128" t="str">
        <f t="shared" si="261"/>
        <v/>
      </c>
      <c r="AD123" s="129" t="str">
        <f t="shared" si="262"/>
        <v/>
      </c>
      <c r="AE123" s="130" t="str">
        <f t="shared" si="263"/>
        <v/>
      </c>
      <c r="AF123" s="130" t="str">
        <f t="shared" si="264"/>
        <v/>
      </c>
      <c r="AG123" s="132" t="str">
        <f t="shared" si="265"/>
        <v/>
      </c>
      <c r="AH123" s="133" t="str">
        <f t="shared" si="266"/>
        <v/>
      </c>
      <c r="AI123" s="134" t="str">
        <f t="shared" si="267"/>
        <v/>
      </c>
      <c r="AJ123" s="135" t="str">
        <f t="shared" si="268"/>
        <v/>
      </c>
      <c r="AK123" s="136" t="str">
        <f t="shared" si="269"/>
        <v/>
      </c>
      <c r="AM123" s="4"/>
      <c r="AO123" s="128" t="str">
        <f t="shared" si="270"/>
        <v/>
      </c>
      <c r="AP123" s="129" t="str">
        <f t="shared" si="271"/>
        <v/>
      </c>
      <c r="AQ123" s="130" t="str">
        <f t="shared" si="272"/>
        <v/>
      </c>
      <c r="AR123" s="130" t="str">
        <f t="shared" si="273"/>
        <v/>
      </c>
      <c r="AS123" s="132" t="str">
        <f t="shared" si="274"/>
        <v/>
      </c>
      <c r="AT123" s="133" t="str">
        <f t="shared" si="275"/>
        <v/>
      </c>
      <c r="AU123" s="134" t="str">
        <f t="shared" si="276"/>
        <v/>
      </c>
      <c r="AV123" s="135" t="str">
        <f t="shared" si="277"/>
        <v/>
      </c>
      <c r="AW123" s="136" t="str">
        <f t="shared" si="278"/>
        <v/>
      </c>
      <c r="AX123" s="76"/>
      <c r="AY123" s="4"/>
      <c r="AZ123" s="76"/>
      <c r="BA123" s="128" t="str">
        <f t="shared" si="279"/>
        <v/>
      </c>
      <c r="BB123" s="129" t="str">
        <f t="shared" si="280"/>
        <v/>
      </c>
      <c r="BC123" s="130" t="str">
        <f t="shared" si="281"/>
        <v/>
      </c>
      <c r="BD123" s="130" t="str">
        <f t="shared" si="282"/>
        <v/>
      </c>
      <c r="BE123" s="132" t="str">
        <f t="shared" si="283"/>
        <v/>
      </c>
      <c r="BF123" s="133" t="str">
        <f t="shared" si="284"/>
        <v/>
      </c>
      <c r="BG123" s="134" t="str">
        <f t="shared" si="285"/>
        <v/>
      </c>
      <c r="BH123" s="135" t="str">
        <f t="shared" si="286"/>
        <v/>
      </c>
      <c r="BI123" s="136" t="str">
        <f t="shared" si="287"/>
        <v/>
      </c>
      <c r="BJ123" s="76"/>
      <c r="BK123" s="4"/>
      <c r="BL123" s="76"/>
      <c r="BM123" s="128" t="str">
        <f t="shared" si="288"/>
        <v/>
      </c>
      <c r="BN123" s="129" t="str">
        <f t="shared" si="289"/>
        <v/>
      </c>
      <c r="BO123" s="130" t="str">
        <f t="shared" si="290"/>
        <v/>
      </c>
      <c r="BP123" s="130" t="str">
        <f t="shared" si="291"/>
        <v/>
      </c>
      <c r="BQ123" s="132" t="str">
        <f t="shared" si="292"/>
        <v/>
      </c>
      <c r="BR123" s="133" t="str">
        <f t="shared" si="293"/>
        <v/>
      </c>
      <c r="BS123" s="134" t="str">
        <f t="shared" si="294"/>
        <v/>
      </c>
      <c r="BT123" s="135" t="str">
        <f t="shared" si="295"/>
        <v/>
      </c>
      <c r="BU123" s="136" t="str">
        <f t="shared" si="296"/>
        <v/>
      </c>
      <c r="BV123" s="76"/>
      <c r="BW123" s="4"/>
      <c r="BX123" s="76"/>
      <c r="BY123" s="128" t="str">
        <f t="shared" si="297"/>
        <v/>
      </c>
      <c r="BZ123" s="129" t="str">
        <f t="shared" si="298"/>
        <v/>
      </c>
      <c r="CA123" s="130" t="str">
        <f t="shared" si="299"/>
        <v/>
      </c>
      <c r="CB123" s="130" t="str">
        <f t="shared" si="300"/>
        <v/>
      </c>
      <c r="CC123" s="132" t="str">
        <f t="shared" si="301"/>
        <v/>
      </c>
      <c r="CD123" s="133" t="str">
        <f t="shared" si="302"/>
        <v/>
      </c>
      <c r="CE123" s="134" t="str">
        <f t="shared" si="303"/>
        <v/>
      </c>
      <c r="CF123" s="135" t="str">
        <f t="shared" si="304"/>
        <v/>
      </c>
      <c r="CG123" s="136" t="str">
        <f t="shared" si="305"/>
        <v/>
      </c>
      <c r="CH123" s="76"/>
      <c r="CI123" s="4"/>
      <c r="CJ123" s="76"/>
      <c r="CK123" s="128" t="str">
        <f t="shared" si="306"/>
        <v/>
      </c>
      <c r="CL123" s="129" t="str">
        <f t="shared" si="307"/>
        <v/>
      </c>
      <c r="CM123" s="130" t="str">
        <f t="shared" si="308"/>
        <v/>
      </c>
      <c r="CN123" s="130" t="str">
        <f t="shared" si="309"/>
        <v/>
      </c>
      <c r="CO123" s="132" t="str">
        <f t="shared" si="310"/>
        <v/>
      </c>
      <c r="CP123" s="133" t="str">
        <f t="shared" si="311"/>
        <v/>
      </c>
      <c r="CQ123" s="134" t="str">
        <f t="shared" si="312"/>
        <v/>
      </c>
      <c r="CR123" s="135" t="str">
        <f t="shared" si="313"/>
        <v/>
      </c>
      <c r="CS123" s="136" t="str">
        <f t="shared" si="314"/>
        <v/>
      </c>
      <c r="CT123" s="76"/>
      <c r="CU123" s="4"/>
      <c r="CV123" s="76"/>
      <c r="CW123" s="128" t="str">
        <f t="shared" si="315"/>
        <v/>
      </c>
      <c r="CX123" s="129" t="str">
        <f t="shared" si="316"/>
        <v/>
      </c>
      <c r="CY123" s="130" t="str">
        <f t="shared" si="317"/>
        <v/>
      </c>
      <c r="CZ123" s="130" t="str">
        <f t="shared" si="318"/>
        <v/>
      </c>
      <c r="DA123" s="132" t="str">
        <f t="shared" si="319"/>
        <v/>
      </c>
      <c r="DB123" s="133" t="str">
        <f t="shared" si="320"/>
        <v/>
      </c>
      <c r="DC123" s="134" t="str">
        <f t="shared" si="321"/>
        <v/>
      </c>
      <c r="DD123" s="135" t="str">
        <f t="shared" si="322"/>
        <v/>
      </c>
      <c r="DE123" s="136" t="str">
        <f t="shared" si="323"/>
        <v/>
      </c>
      <c r="DF123" s="76"/>
      <c r="DG123" s="4"/>
      <c r="DH123" s="76"/>
      <c r="DI123" s="128" t="str">
        <f t="shared" si="324"/>
        <v/>
      </c>
      <c r="DJ123" s="129" t="str">
        <f t="shared" si="325"/>
        <v/>
      </c>
      <c r="DK123" s="130" t="str">
        <f t="shared" si="326"/>
        <v/>
      </c>
      <c r="DL123" s="130" t="str">
        <f t="shared" si="327"/>
        <v/>
      </c>
      <c r="DM123" s="132" t="str">
        <f t="shared" si="328"/>
        <v/>
      </c>
      <c r="DN123" s="133" t="str">
        <f t="shared" si="329"/>
        <v/>
      </c>
      <c r="DO123" s="134" t="str">
        <f t="shared" si="330"/>
        <v/>
      </c>
      <c r="DP123" s="135" t="str">
        <f t="shared" si="331"/>
        <v/>
      </c>
      <c r="DQ123" s="136" t="str">
        <f t="shared" si="332"/>
        <v/>
      </c>
      <c r="DR123" s="76"/>
      <c r="DS123" s="4"/>
      <c r="DT123" s="76"/>
      <c r="DU123" s="128" t="str">
        <f t="shared" si="333"/>
        <v/>
      </c>
      <c r="DV123" s="129" t="str">
        <f t="shared" si="334"/>
        <v/>
      </c>
      <c r="DW123" s="130" t="str">
        <f t="shared" si="335"/>
        <v/>
      </c>
      <c r="DX123" s="130" t="str">
        <f t="shared" si="336"/>
        <v/>
      </c>
      <c r="DY123" s="132" t="str">
        <f t="shared" si="337"/>
        <v/>
      </c>
      <c r="DZ123" s="133" t="str">
        <f t="shared" si="338"/>
        <v/>
      </c>
      <c r="EA123" s="134" t="str">
        <f t="shared" si="339"/>
        <v/>
      </c>
      <c r="EB123" s="135" t="str">
        <f t="shared" si="340"/>
        <v/>
      </c>
      <c r="EC123" s="136" t="str">
        <f t="shared" si="341"/>
        <v/>
      </c>
      <c r="ED123" s="76"/>
      <c r="EE123" s="4"/>
      <c r="EF123" s="76"/>
      <c r="EG123" s="128" t="str">
        <f t="shared" si="342"/>
        <v/>
      </c>
      <c r="EH123" s="129" t="str">
        <f t="shared" si="343"/>
        <v/>
      </c>
      <c r="EI123" s="130" t="str">
        <f t="shared" si="344"/>
        <v/>
      </c>
      <c r="EJ123" s="130" t="str">
        <f t="shared" si="345"/>
        <v/>
      </c>
      <c r="EK123" s="132" t="str">
        <f t="shared" si="346"/>
        <v/>
      </c>
      <c r="EL123" s="133" t="str">
        <f t="shared" si="347"/>
        <v/>
      </c>
      <c r="EM123" s="134" t="str">
        <f t="shared" si="348"/>
        <v/>
      </c>
      <c r="EN123" s="135" t="str">
        <f t="shared" si="349"/>
        <v/>
      </c>
      <c r="EO123" s="136" t="str">
        <f t="shared" si="350"/>
        <v/>
      </c>
      <c r="EP123" s="76"/>
      <c r="EQ123" s="4"/>
      <c r="ER123" s="76"/>
      <c r="ES123" s="128" t="str">
        <f t="shared" si="351"/>
        <v/>
      </c>
      <c r="ET123" s="129" t="str">
        <f t="shared" si="352"/>
        <v/>
      </c>
      <c r="EU123" s="130" t="str">
        <f t="shared" si="353"/>
        <v/>
      </c>
      <c r="EV123" s="130" t="str">
        <f t="shared" si="354"/>
        <v/>
      </c>
      <c r="EW123" s="132" t="str">
        <f t="shared" si="355"/>
        <v/>
      </c>
      <c r="EX123" s="133" t="str">
        <f t="shared" si="356"/>
        <v/>
      </c>
      <c r="EY123" s="134" t="str">
        <f t="shared" si="357"/>
        <v/>
      </c>
      <c r="EZ123" s="135" t="str">
        <f t="shared" si="358"/>
        <v/>
      </c>
      <c r="FA123" s="136" t="str">
        <f t="shared" si="359"/>
        <v/>
      </c>
      <c r="FB123" s="76"/>
      <c r="FC123" s="4"/>
      <c r="FD123" s="76"/>
      <c r="FE123" s="128" t="str">
        <f t="shared" si="360"/>
        <v/>
      </c>
      <c r="FF123" s="129" t="str">
        <f t="shared" si="361"/>
        <v/>
      </c>
      <c r="FG123" s="130" t="str">
        <f t="shared" si="362"/>
        <v/>
      </c>
      <c r="FH123" s="130" t="str">
        <f t="shared" si="363"/>
        <v/>
      </c>
      <c r="FI123" s="132" t="str">
        <f t="shared" si="364"/>
        <v/>
      </c>
      <c r="FJ123" s="133" t="str">
        <f t="shared" si="365"/>
        <v/>
      </c>
      <c r="FK123" s="134" t="str">
        <f t="shared" si="366"/>
        <v/>
      </c>
      <c r="FL123" s="135" t="str">
        <f t="shared" si="367"/>
        <v/>
      </c>
      <c r="FM123" s="136" t="str">
        <f t="shared" si="368"/>
        <v/>
      </c>
      <c r="FN123" s="76"/>
      <c r="FO123" s="4"/>
      <c r="FP123" s="76"/>
      <c r="FQ123" s="128" t="str">
        <f>IF(FU123="","",#REF!)</f>
        <v/>
      </c>
      <c r="FR123" s="129" t="str">
        <f t="shared" si="369"/>
        <v/>
      </c>
      <c r="FS123" s="130" t="str">
        <f t="shared" si="370"/>
        <v/>
      </c>
      <c r="FT123" s="130" t="str">
        <f t="shared" si="371"/>
        <v/>
      </c>
      <c r="FU123" s="132" t="str">
        <f t="shared" si="372"/>
        <v/>
      </c>
      <c r="FV123" s="133" t="str">
        <f t="shared" si="373"/>
        <v/>
      </c>
      <c r="FW123" s="134" t="str">
        <f t="shared" si="374"/>
        <v/>
      </c>
      <c r="FX123" s="135" t="str">
        <f t="shared" si="375"/>
        <v/>
      </c>
      <c r="FY123" s="136" t="str">
        <f t="shared" si="376"/>
        <v/>
      </c>
      <c r="FZ123" s="76"/>
      <c r="GA123" s="4"/>
      <c r="GB123" s="76"/>
      <c r="GC123" s="128" t="str">
        <f t="shared" si="377"/>
        <v/>
      </c>
      <c r="GD123" s="129" t="str">
        <f t="shared" si="378"/>
        <v/>
      </c>
      <c r="GE123" s="130" t="str">
        <f t="shared" si="379"/>
        <v/>
      </c>
      <c r="GF123" s="130" t="str">
        <f t="shared" si="380"/>
        <v/>
      </c>
      <c r="GG123" s="132" t="str">
        <f t="shared" si="381"/>
        <v/>
      </c>
      <c r="GH123" s="133" t="str">
        <f t="shared" si="382"/>
        <v/>
      </c>
      <c r="GI123" s="134" t="str">
        <f t="shared" si="383"/>
        <v/>
      </c>
      <c r="GJ123" s="135" t="str">
        <f t="shared" si="384"/>
        <v/>
      </c>
      <c r="GK123" s="136" t="str">
        <f t="shared" si="385"/>
        <v/>
      </c>
      <c r="GL123" s="76"/>
      <c r="GM123" s="4"/>
      <c r="GN123" s="76"/>
      <c r="GO123" s="128" t="str">
        <f t="shared" si="386"/>
        <v/>
      </c>
      <c r="GP123" s="129" t="str">
        <f t="shared" si="387"/>
        <v/>
      </c>
      <c r="GQ123" s="130" t="str">
        <f t="shared" si="388"/>
        <v/>
      </c>
      <c r="GR123" s="130" t="str">
        <f t="shared" si="389"/>
        <v/>
      </c>
      <c r="GS123" s="132" t="str">
        <f t="shared" si="390"/>
        <v/>
      </c>
      <c r="GT123" s="133" t="str">
        <f t="shared" si="391"/>
        <v/>
      </c>
      <c r="GU123" s="134" t="str">
        <f t="shared" si="392"/>
        <v/>
      </c>
      <c r="GV123" s="135" t="str">
        <f t="shared" si="393"/>
        <v/>
      </c>
      <c r="GW123" s="136" t="str">
        <f t="shared" si="394"/>
        <v/>
      </c>
      <c r="GX123" s="76"/>
      <c r="GY123" s="4"/>
      <c r="GZ123" s="76"/>
      <c r="HA123" s="128" t="str">
        <f t="shared" si="395"/>
        <v/>
      </c>
      <c r="HB123" s="129" t="str">
        <f t="shared" si="396"/>
        <v/>
      </c>
      <c r="HC123" s="130" t="str">
        <f t="shared" si="397"/>
        <v/>
      </c>
      <c r="HD123" s="130" t="str">
        <f t="shared" si="398"/>
        <v/>
      </c>
      <c r="HE123" s="132" t="str">
        <f t="shared" si="399"/>
        <v/>
      </c>
      <c r="HF123" s="133" t="str">
        <f t="shared" si="400"/>
        <v/>
      </c>
      <c r="HG123" s="134" t="str">
        <f t="shared" si="401"/>
        <v/>
      </c>
      <c r="HH123" s="135" t="str">
        <f t="shared" si="402"/>
        <v/>
      </c>
      <c r="HI123" s="136" t="str">
        <f t="shared" si="403"/>
        <v/>
      </c>
      <c r="HJ123" s="76"/>
      <c r="HK123" s="4"/>
      <c r="HL123" s="76"/>
      <c r="HM123" s="128" t="str">
        <f t="shared" si="404"/>
        <v/>
      </c>
      <c r="HN123" s="129" t="str">
        <f t="shared" si="405"/>
        <v/>
      </c>
      <c r="HO123" s="130" t="str">
        <f t="shared" si="406"/>
        <v/>
      </c>
      <c r="HP123" s="130" t="str">
        <f t="shared" si="407"/>
        <v/>
      </c>
      <c r="HQ123" s="132" t="str">
        <f t="shared" si="408"/>
        <v/>
      </c>
      <c r="HR123" s="133" t="str">
        <f t="shared" si="409"/>
        <v/>
      </c>
      <c r="HS123" s="134" t="str">
        <f t="shared" si="410"/>
        <v/>
      </c>
      <c r="HT123" s="135" t="str">
        <f t="shared" si="411"/>
        <v/>
      </c>
      <c r="HU123" s="136" t="str">
        <f t="shared" si="412"/>
        <v/>
      </c>
      <c r="HV123" s="76"/>
      <c r="HW123" s="4"/>
      <c r="HX123" s="76"/>
      <c r="HY123" s="128" t="str">
        <f t="shared" si="413"/>
        <v/>
      </c>
      <c r="HZ123" s="129" t="str">
        <f t="shared" si="414"/>
        <v/>
      </c>
      <c r="IA123" s="130" t="str">
        <f t="shared" si="415"/>
        <v/>
      </c>
      <c r="IB123" s="130" t="str">
        <f t="shared" si="416"/>
        <v/>
      </c>
      <c r="IC123" s="132" t="str">
        <f t="shared" si="417"/>
        <v/>
      </c>
      <c r="ID123" s="133" t="str">
        <f t="shared" si="418"/>
        <v/>
      </c>
      <c r="IE123" s="134" t="str">
        <f t="shared" si="419"/>
        <v/>
      </c>
      <c r="IF123" s="135" t="str">
        <f t="shared" si="420"/>
        <v/>
      </c>
      <c r="IG123" s="136" t="str">
        <f t="shared" si="421"/>
        <v/>
      </c>
      <c r="IH123" s="76"/>
      <c r="II123" s="4"/>
      <c r="IJ123" s="76"/>
      <c r="IK123" s="128" t="str">
        <f t="shared" si="422"/>
        <v/>
      </c>
      <c r="IL123" s="129" t="str">
        <f t="shared" si="423"/>
        <v/>
      </c>
      <c r="IM123" s="130" t="str">
        <f t="shared" si="424"/>
        <v/>
      </c>
      <c r="IN123" s="130" t="str">
        <f t="shared" si="425"/>
        <v/>
      </c>
      <c r="IO123" s="132" t="str">
        <f t="shared" si="426"/>
        <v/>
      </c>
      <c r="IP123" s="133" t="str">
        <f t="shared" si="427"/>
        <v/>
      </c>
      <c r="IQ123" s="134" t="str">
        <f t="shared" si="428"/>
        <v/>
      </c>
      <c r="IR123" s="135" t="str">
        <f t="shared" si="429"/>
        <v/>
      </c>
      <c r="IS123" s="136" t="str">
        <f t="shared" si="430"/>
        <v/>
      </c>
      <c r="IT123" s="76"/>
      <c r="IU123" s="4"/>
      <c r="IV123" s="76"/>
      <c r="IW123" s="128" t="str">
        <f t="shared" si="431"/>
        <v/>
      </c>
      <c r="IX123" s="129" t="str">
        <f t="shared" si="432"/>
        <v/>
      </c>
      <c r="IY123" s="130" t="str">
        <f t="shared" si="433"/>
        <v/>
      </c>
      <c r="IZ123" s="130" t="str">
        <f t="shared" si="434"/>
        <v/>
      </c>
      <c r="JA123" s="132" t="str">
        <f t="shared" si="435"/>
        <v/>
      </c>
      <c r="JB123" s="133" t="str">
        <f t="shared" si="436"/>
        <v/>
      </c>
      <c r="JC123" s="134" t="str">
        <f t="shared" si="437"/>
        <v/>
      </c>
      <c r="JD123" s="135" t="str">
        <f t="shared" si="438"/>
        <v/>
      </c>
      <c r="JE123" s="136" t="str">
        <f t="shared" si="439"/>
        <v/>
      </c>
      <c r="JF123" s="76"/>
      <c r="JG123" s="4"/>
      <c r="JH123" s="76"/>
      <c r="JI123" s="128" t="str">
        <f t="shared" si="440"/>
        <v/>
      </c>
      <c r="JJ123" s="129" t="str">
        <f t="shared" si="441"/>
        <v/>
      </c>
      <c r="JK123" s="130" t="str">
        <f t="shared" si="442"/>
        <v/>
      </c>
      <c r="JL123" s="130" t="str">
        <f t="shared" si="443"/>
        <v/>
      </c>
      <c r="JM123" s="132" t="str">
        <f t="shared" si="444"/>
        <v/>
      </c>
      <c r="JN123" s="133" t="str">
        <f t="shared" si="445"/>
        <v/>
      </c>
      <c r="JO123" s="134" t="str">
        <f t="shared" si="446"/>
        <v/>
      </c>
      <c r="JP123" s="135" t="str">
        <f t="shared" si="447"/>
        <v/>
      </c>
      <c r="JQ123" s="136" t="str">
        <f t="shared" si="448"/>
        <v/>
      </c>
      <c r="JR123" s="76"/>
      <c r="JS123" s="4"/>
      <c r="JT123" s="76"/>
      <c r="JU123" s="128" t="str">
        <f t="shared" si="449"/>
        <v/>
      </c>
      <c r="JV123" s="129" t="str">
        <f t="shared" si="450"/>
        <v/>
      </c>
      <c r="JW123" s="130" t="str">
        <f t="shared" si="451"/>
        <v/>
      </c>
      <c r="JX123" s="130" t="str">
        <f t="shared" si="452"/>
        <v/>
      </c>
      <c r="JY123" s="132" t="str">
        <f t="shared" si="453"/>
        <v/>
      </c>
      <c r="JZ123" s="133" t="str">
        <f t="shared" si="454"/>
        <v/>
      </c>
      <c r="KA123" s="134" t="str">
        <f t="shared" si="455"/>
        <v/>
      </c>
      <c r="KB123" s="135" t="str">
        <f t="shared" si="456"/>
        <v/>
      </c>
      <c r="KC123" s="136" t="str">
        <f t="shared" si="457"/>
        <v/>
      </c>
      <c r="KD123" s="76"/>
      <c r="KE123" s="4"/>
      <c r="KF123" s="76"/>
    </row>
    <row r="124" spans="1:292" ht="13.5" customHeight="1">
      <c r="A124" s="84"/>
      <c r="E124" s="128" t="str">
        <f t="shared" si="244"/>
        <v/>
      </c>
      <c r="F124" s="129" t="str">
        <f t="shared" si="245"/>
        <v/>
      </c>
      <c r="G124" s="130" t="str">
        <f t="shared" si="246"/>
        <v/>
      </c>
      <c r="H124" s="130" t="str">
        <f t="shared" si="247"/>
        <v/>
      </c>
      <c r="I124" s="132" t="str">
        <f t="shared" si="248"/>
        <v/>
      </c>
      <c r="J124" s="133" t="str">
        <f t="shared" si="249"/>
        <v/>
      </c>
      <c r="K124" s="134" t="str">
        <f t="shared" si="250"/>
        <v/>
      </c>
      <c r="L124" s="135" t="str">
        <f t="shared" si="251"/>
        <v/>
      </c>
      <c r="M124" s="136" t="str">
        <f t="shared" si="252"/>
        <v/>
      </c>
      <c r="O124" s="4"/>
      <c r="Q124" s="128" t="str">
        <f t="shared" si="253"/>
        <v/>
      </c>
      <c r="R124" s="129" t="str">
        <f t="shared" si="254"/>
        <v/>
      </c>
      <c r="S124" s="130" t="str">
        <f t="shared" si="255"/>
        <v/>
      </c>
      <c r="T124" s="130" t="str">
        <f t="shared" si="256"/>
        <v/>
      </c>
      <c r="U124" s="132" t="str">
        <f t="shared" si="257"/>
        <v/>
      </c>
      <c r="V124" s="133" t="str">
        <f t="shared" si="258"/>
        <v/>
      </c>
      <c r="W124" s="134" t="str">
        <f t="shared" si="259"/>
        <v/>
      </c>
      <c r="X124" s="135" t="s">
        <v>287</v>
      </c>
      <c r="Y124" s="136" t="str">
        <f t="shared" si="260"/>
        <v/>
      </c>
      <c r="AA124" s="4"/>
      <c r="AC124" s="128" t="str">
        <f t="shared" si="261"/>
        <v/>
      </c>
      <c r="AD124" s="129" t="str">
        <f t="shared" si="262"/>
        <v/>
      </c>
      <c r="AE124" s="130" t="str">
        <f t="shared" si="263"/>
        <v/>
      </c>
      <c r="AF124" s="130" t="str">
        <f t="shared" si="264"/>
        <v/>
      </c>
      <c r="AG124" s="132" t="str">
        <f t="shared" si="265"/>
        <v/>
      </c>
      <c r="AH124" s="133" t="str">
        <f t="shared" si="266"/>
        <v/>
      </c>
      <c r="AI124" s="134" t="str">
        <f t="shared" si="267"/>
        <v/>
      </c>
      <c r="AJ124" s="135" t="str">
        <f t="shared" si="268"/>
        <v/>
      </c>
      <c r="AK124" s="136" t="str">
        <f t="shared" si="269"/>
        <v/>
      </c>
      <c r="AM124" s="4"/>
      <c r="AO124" s="128" t="str">
        <f t="shared" si="270"/>
        <v/>
      </c>
      <c r="AP124" s="129" t="str">
        <f t="shared" si="271"/>
        <v/>
      </c>
      <c r="AQ124" s="130" t="str">
        <f t="shared" si="272"/>
        <v/>
      </c>
      <c r="AR124" s="130" t="str">
        <f t="shared" si="273"/>
        <v/>
      </c>
      <c r="AS124" s="132" t="str">
        <f t="shared" si="274"/>
        <v/>
      </c>
      <c r="AT124" s="133" t="str">
        <f t="shared" si="275"/>
        <v/>
      </c>
      <c r="AU124" s="134" t="str">
        <f t="shared" si="276"/>
        <v/>
      </c>
      <c r="AV124" s="135" t="str">
        <f t="shared" si="277"/>
        <v/>
      </c>
      <c r="AW124" s="136" t="str">
        <f t="shared" si="278"/>
        <v/>
      </c>
      <c r="AX124" s="76"/>
      <c r="AY124" s="4"/>
      <c r="AZ124" s="76"/>
      <c r="BA124" s="128" t="str">
        <f t="shared" si="279"/>
        <v/>
      </c>
      <c r="BB124" s="129" t="str">
        <f t="shared" si="280"/>
        <v/>
      </c>
      <c r="BC124" s="130" t="str">
        <f t="shared" si="281"/>
        <v/>
      </c>
      <c r="BD124" s="130" t="str">
        <f t="shared" si="282"/>
        <v/>
      </c>
      <c r="BE124" s="132" t="str">
        <f t="shared" si="283"/>
        <v/>
      </c>
      <c r="BF124" s="133" t="str">
        <f t="shared" si="284"/>
        <v/>
      </c>
      <c r="BG124" s="134" t="str">
        <f t="shared" si="285"/>
        <v/>
      </c>
      <c r="BH124" s="135" t="str">
        <f t="shared" si="286"/>
        <v/>
      </c>
      <c r="BI124" s="136" t="str">
        <f t="shared" si="287"/>
        <v/>
      </c>
      <c r="BJ124" s="76"/>
      <c r="BK124" s="4"/>
      <c r="BL124" s="76"/>
      <c r="BM124" s="128" t="str">
        <f t="shared" si="288"/>
        <v/>
      </c>
      <c r="BN124" s="129" t="str">
        <f t="shared" si="289"/>
        <v/>
      </c>
      <c r="BO124" s="130" t="str">
        <f t="shared" si="290"/>
        <v/>
      </c>
      <c r="BP124" s="130" t="str">
        <f t="shared" si="291"/>
        <v/>
      </c>
      <c r="BQ124" s="132" t="str">
        <f t="shared" si="292"/>
        <v/>
      </c>
      <c r="BR124" s="133" t="str">
        <f t="shared" si="293"/>
        <v/>
      </c>
      <c r="BS124" s="134" t="str">
        <f t="shared" si="294"/>
        <v/>
      </c>
      <c r="BT124" s="135" t="str">
        <f t="shared" si="295"/>
        <v/>
      </c>
      <c r="BU124" s="136" t="str">
        <f t="shared" si="296"/>
        <v/>
      </c>
      <c r="BV124" s="76"/>
      <c r="BW124" s="4"/>
      <c r="BX124" s="76"/>
      <c r="BY124" s="128" t="str">
        <f t="shared" si="297"/>
        <v/>
      </c>
      <c r="BZ124" s="129" t="str">
        <f t="shared" si="298"/>
        <v/>
      </c>
      <c r="CA124" s="130" t="str">
        <f t="shared" si="299"/>
        <v/>
      </c>
      <c r="CB124" s="130" t="str">
        <f t="shared" si="300"/>
        <v/>
      </c>
      <c r="CC124" s="132" t="str">
        <f t="shared" si="301"/>
        <v/>
      </c>
      <c r="CD124" s="133" t="str">
        <f t="shared" si="302"/>
        <v/>
      </c>
      <c r="CE124" s="134" t="str">
        <f t="shared" si="303"/>
        <v/>
      </c>
      <c r="CF124" s="135" t="str">
        <f t="shared" si="304"/>
        <v/>
      </c>
      <c r="CG124" s="136" t="str">
        <f t="shared" si="305"/>
        <v/>
      </c>
      <c r="CH124" s="76"/>
      <c r="CI124" s="4"/>
      <c r="CJ124" s="76"/>
      <c r="CK124" s="128" t="str">
        <f t="shared" si="306"/>
        <v/>
      </c>
      <c r="CL124" s="129" t="str">
        <f t="shared" si="307"/>
        <v/>
      </c>
      <c r="CM124" s="130" t="str">
        <f t="shared" si="308"/>
        <v/>
      </c>
      <c r="CN124" s="130" t="str">
        <f t="shared" si="309"/>
        <v/>
      </c>
      <c r="CO124" s="132" t="str">
        <f t="shared" si="310"/>
        <v/>
      </c>
      <c r="CP124" s="133" t="str">
        <f t="shared" si="311"/>
        <v/>
      </c>
      <c r="CQ124" s="134" t="str">
        <f t="shared" si="312"/>
        <v/>
      </c>
      <c r="CR124" s="135" t="str">
        <f t="shared" si="313"/>
        <v/>
      </c>
      <c r="CS124" s="136" t="str">
        <f t="shared" si="314"/>
        <v/>
      </c>
      <c r="CT124" s="76"/>
      <c r="CU124" s="4"/>
      <c r="CV124" s="76"/>
      <c r="CW124" s="128" t="str">
        <f t="shared" si="315"/>
        <v/>
      </c>
      <c r="CX124" s="129" t="str">
        <f t="shared" si="316"/>
        <v/>
      </c>
      <c r="CY124" s="130" t="str">
        <f t="shared" si="317"/>
        <v/>
      </c>
      <c r="CZ124" s="130" t="str">
        <f t="shared" si="318"/>
        <v/>
      </c>
      <c r="DA124" s="132" t="str">
        <f t="shared" si="319"/>
        <v/>
      </c>
      <c r="DB124" s="133" t="str">
        <f t="shared" si="320"/>
        <v/>
      </c>
      <c r="DC124" s="134" t="str">
        <f t="shared" si="321"/>
        <v/>
      </c>
      <c r="DD124" s="135" t="str">
        <f t="shared" si="322"/>
        <v/>
      </c>
      <c r="DE124" s="136" t="str">
        <f t="shared" si="323"/>
        <v/>
      </c>
      <c r="DF124" s="76"/>
      <c r="DG124" s="4"/>
      <c r="DH124" s="76"/>
      <c r="DI124" s="128" t="str">
        <f t="shared" si="324"/>
        <v/>
      </c>
      <c r="DJ124" s="129" t="str">
        <f t="shared" si="325"/>
        <v/>
      </c>
      <c r="DK124" s="130" t="str">
        <f t="shared" si="326"/>
        <v/>
      </c>
      <c r="DL124" s="130" t="str">
        <f t="shared" si="327"/>
        <v/>
      </c>
      <c r="DM124" s="132" t="str">
        <f t="shared" si="328"/>
        <v/>
      </c>
      <c r="DN124" s="133" t="str">
        <f t="shared" si="329"/>
        <v/>
      </c>
      <c r="DO124" s="134" t="str">
        <f t="shared" si="330"/>
        <v/>
      </c>
      <c r="DP124" s="135" t="str">
        <f t="shared" si="331"/>
        <v/>
      </c>
      <c r="DQ124" s="136" t="str">
        <f t="shared" si="332"/>
        <v/>
      </c>
      <c r="DR124" s="76"/>
      <c r="DS124" s="4"/>
      <c r="DT124" s="76"/>
      <c r="DU124" s="128" t="str">
        <f t="shared" si="333"/>
        <v/>
      </c>
      <c r="DV124" s="129" t="str">
        <f t="shared" si="334"/>
        <v/>
      </c>
      <c r="DW124" s="130" t="str">
        <f t="shared" si="335"/>
        <v/>
      </c>
      <c r="DX124" s="130" t="str">
        <f t="shared" si="336"/>
        <v/>
      </c>
      <c r="DY124" s="132" t="str">
        <f t="shared" si="337"/>
        <v/>
      </c>
      <c r="DZ124" s="133" t="str">
        <f t="shared" si="338"/>
        <v/>
      </c>
      <c r="EA124" s="134" t="str">
        <f t="shared" si="339"/>
        <v/>
      </c>
      <c r="EB124" s="135" t="str">
        <f t="shared" si="340"/>
        <v/>
      </c>
      <c r="EC124" s="136" t="str">
        <f t="shared" si="341"/>
        <v/>
      </c>
      <c r="ED124" s="76"/>
      <c r="EE124" s="4"/>
      <c r="EF124" s="76"/>
      <c r="EG124" s="128" t="str">
        <f t="shared" si="342"/>
        <v/>
      </c>
      <c r="EH124" s="129" t="str">
        <f t="shared" si="343"/>
        <v/>
      </c>
      <c r="EI124" s="130" t="str">
        <f t="shared" si="344"/>
        <v/>
      </c>
      <c r="EJ124" s="130" t="str">
        <f t="shared" si="345"/>
        <v/>
      </c>
      <c r="EK124" s="132" t="str">
        <f t="shared" si="346"/>
        <v/>
      </c>
      <c r="EL124" s="133" t="str">
        <f t="shared" si="347"/>
        <v/>
      </c>
      <c r="EM124" s="134" t="str">
        <f t="shared" si="348"/>
        <v/>
      </c>
      <c r="EN124" s="135" t="str">
        <f t="shared" si="349"/>
        <v/>
      </c>
      <c r="EO124" s="136" t="str">
        <f t="shared" si="350"/>
        <v/>
      </c>
      <c r="EP124" s="76"/>
      <c r="EQ124" s="4"/>
      <c r="ER124" s="76"/>
      <c r="ES124" s="128" t="str">
        <f t="shared" si="351"/>
        <v/>
      </c>
      <c r="ET124" s="129" t="str">
        <f t="shared" si="352"/>
        <v/>
      </c>
      <c r="EU124" s="130" t="str">
        <f t="shared" si="353"/>
        <v/>
      </c>
      <c r="EV124" s="130" t="str">
        <f t="shared" si="354"/>
        <v/>
      </c>
      <c r="EW124" s="132" t="str">
        <f t="shared" si="355"/>
        <v/>
      </c>
      <c r="EX124" s="133" t="str">
        <f t="shared" si="356"/>
        <v/>
      </c>
      <c r="EY124" s="134" t="str">
        <f t="shared" si="357"/>
        <v/>
      </c>
      <c r="EZ124" s="135" t="str">
        <f t="shared" si="358"/>
        <v/>
      </c>
      <c r="FA124" s="136" t="str">
        <f t="shared" si="359"/>
        <v/>
      </c>
      <c r="FB124" s="76"/>
      <c r="FC124" s="4"/>
      <c r="FD124" s="76"/>
      <c r="FE124" s="128" t="str">
        <f t="shared" si="360"/>
        <v/>
      </c>
      <c r="FF124" s="129" t="str">
        <f t="shared" si="361"/>
        <v/>
      </c>
      <c r="FG124" s="130" t="str">
        <f t="shared" si="362"/>
        <v/>
      </c>
      <c r="FH124" s="130" t="str">
        <f t="shared" si="363"/>
        <v/>
      </c>
      <c r="FI124" s="132" t="str">
        <f t="shared" si="364"/>
        <v/>
      </c>
      <c r="FJ124" s="133" t="str">
        <f t="shared" si="365"/>
        <v/>
      </c>
      <c r="FK124" s="134" t="str">
        <f t="shared" si="366"/>
        <v/>
      </c>
      <c r="FL124" s="135" t="str">
        <f t="shared" si="367"/>
        <v/>
      </c>
      <c r="FM124" s="136" t="str">
        <f t="shared" si="368"/>
        <v/>
      </c>
      <c r="FN124" s="76"/>
      <c r="FO124" s="4"/>
      <c r="FP124" s="76"/>
      <c r="FQ124" s="128" t="str">
        <f>IF(FU124="","",#REF!)</f>
        <v/>
      </c>
      <c r="FR124" s="129" t="str">
        <f t="shared" si="369"/>
        <v/>
      </c>
      <c r="FS124" s="130" t="str">
        <f t="shared" si="370"/>
        <v/>
      </c>
      <c r="FT124" s="130" t="str">
        <f t="shared" si="371"/>
        <v/>
      </c>
      <c r="FU124" s="132" t="str">
        <f t="shared" si="372"/>
        <v/>
      </c>
      <c r="FV124" s="133" t="str">
        <f t="shared" si="373"/>
        <v/>
      </c>
      <c r="FW124" s="134" t="str">
        <f t="shared" si="374"/>
        <v/>
      </c>
      <c r="FX124" s="135" t="str">
        <f t="shared" si="375"/>
        <v/>
      </c>
      <c r="FY124" s="136" t="str">
        <f t="shared" si="376"/>
        <v/>
      </c>
      <c r="FZ124" s="76"/>
      <c r="GA124" s="4"/>
      <c r="GB124" s="76"/>
      <c r="GC124" s="128" t="str">
        <f t="shared" si="377"/>
        <v/>
      </c>
      <c r="GD124" s="129" t="str">
        <f t="shared" si="378"/>
        <v/>
      </c>
      <c r="GE124" s="130" t="str">
        <f t="shared" si="379"/>
        <v/>
      </c>
      <c r="GF124" s="130" t="str">
        <f t="shared" si="380"/>
        <v/>
      </c>
      <c r="GG124" s="132" t="str">
        <f t="shared" si="381"/>
        <v/>
      </c>
      <c r="GH124" s="133" t="str">
        <f t="shared" si="382"/>
        <v/>
      </c>
      <c r="GI124" s="134" t="str">
        <f t="shared" si="383"/>
        <v/>
      </c>
      <c r="GJ124" s="135" t="str">
        <f t="shared" si="384"/>
        <v/>
      </c>
      <c r="GK124" s="136" t="str">
        <f t="shared" si="385"/>
        <v/>
      </c>
      <c r="GL124" s="76"/>
      <c r="GM124" s="4"/>
      <c r="GN124" s="76"/>
      <c r="GO124" s="128" t="str">
        <f t="shared" si="386"/>
        <v/>
      </c>
      <c r="GP124" s="129" t="str">
        <f t="shared" si="387"/>
        <v/>
      </c>
      <c r="GQ124" s="130" t="str">
        <f t="shared" si="388"/>
        <v/>
      </c>
      <c r="GR124" s="130" t="str">
        <f t="shared" si="389"/>
        <v/>
      </c>
      <c r="GS124" s="132" t="str">
        <f t="shared" si="390"/>
        <v/>
      </c>
      <c r="GT124" s="133" t="str">
        <f t="shared" si="391"/>
        <v/>
      </c>
      <c r="GU124" s="134" t="str">
        <f t="shared" si="392"/>
        <v/>
      </c>
      <c r="GV124" s="135" t="str">
        <f t="shared" si="393"/>
        <v/>
      </c>
      <c r="GW124" s="136" t="str">
        <f t="shared" si="394"/>
        <v/>
      </c>
      <c r="GX124" s="76"/>
      <c r="GY124" s="4"/>
      <c r="GZ124" s="76"/>
      <c r="HA124" s="128" t="str">
        <f t="shared" si="395"/>
        <v/>
      </c>
      <c r="HB124" s="129" t="str">
        <f t="shared" si="396"/>
        <v/>
      </c>
      <c r="HC124" s="130" t="str">
        <f t="shared" si="397"/>
        <v/>
      </c>
      <c r="HD124" s="130" t="str">
        <f t="shared" si="398"/>
        <v/>
      </c>
      <c r="HE124" s="132" t="str">
        <f t="shared" si="399"/>
        <v/>
      </c>
      <c r="HF124" s="133" t="str">
        <f t="shared" si="400"/>
        <v/>
      </c>
      <c r="HG124" s="134" t="str">
        <f t="shared" si="401"/>
        <v/>
      </c>
      <c r="HH124" s="135" t="str">
        <f t="shared" si="402"/>
        <v/>
      </c>
      <c r="HI124" s="136" t="str">
        <f t="shared" si="403"/>
        <v/>
      </c>
      <c r="HJ124" s="76"/>
      <c r="HK124" s="4"/>
      <c r="HL124" s="76"/>
      <c r="HM124" s="128" t="str">
        <f t="shared" si="404"/>
        <v/>
      </c>
      <c r="HN124" s="129" t="str">
        <f t="shared" si="405"/>
        <v/>
      </c>
      <c r="HO124" s="130" t="str">
        <f t="shared" si="406"/>
        <v/>
      </c>
      <c r="HP124" s="130" t="str">
        <f t="shared" si="407"/>
        <v/>
      </c>
      <c r="HQ124" s="132" t="str">
        <f t="shared" si="408"/>
        <v/>
      </c>
      <c r="HR124" s="133" t="str">
        <f t="shared" si="409"/>
        <v/>
      </c>
      <c r="HS124" s="134" t="str">
        <f t="shared" si="410"/>
        <v/>
      </c>
      <c r="HT124" s="135" t="str">
        <f t="shared" si="411"/>
        <v/>
      </c>
      <c r="HU124" s="136" t="str">
        <f t="shared" si="412"/>
        <v/>
      </c>
      <c r="HV124" s="76"/>
      <c r="HW124" s="4"/>
      <c r="HX124" s="76"/>
      <c r="HY124" s="128" t="str">
        <f t="shared" si="413"/>
        <v/>
      </c>
      <c r="HZ124" s="129" t="str">
        <f t="shared" si="414"/>
        <v/>
      </c>
      <c r="IA124" s="130" t="str">
        <f t="shared" si="415"/>
        <v/>
      </c>
      <c r="IB124" s="130" t="str">
        <f t="shared" si="416"/>
        <v/>
      </c>
      <c r="IC124" s="132" t="str">
        <f t="shared" si="417"/>
        <v/>
      </c>
      <c r="ID124" s="133" t="str">
        <f t="shared" si="418"/>
        <v/>
      </c>
      <c r="IE124" s="134" t="str">
        <f t="shared" si="419"/>
        <v/>
      </c>
      <c r="IF124" s="135" t="str">
        <f t="shared" si="420"/>
        <v/>
      </c>
      <c r="IG124" s="136" t="str">
        <f t="shared" si="421"/>
        <v/>
      </c>
      <c r="IH124" s="76"/>
      <c r="II124" s="4"/>
      <c r="IJ124" s="76"/>
      <c r="IK124" s="128" t="str">
        <f t="shared" si="422"/>
        <v/>
      </c>
      <c r="IL124" s="129" t="str">
        <f t="shared" si="423"/>
        <v/>
      </c>
      <c r="IM124" s="130" t="str">
        <f t="shared" si="424"/>
        <v/>
      </c>
      <c r="IN124" s="130" t="str">
        <f t="shared" si="425"/>
        <v/>
      </c>
      <c r="IO124" s="132" t="str">
        <f t="shared" si="426"/>
        <v/>
      </c>
      <c r="IP124" s="133" t="str">
        <f t="shared" si="427"/>
        <v/>
      </c>
      <c r="IQ124" s="134" t="str">
        <f t="shared" si="428"/>
        <v/>
      </c>
      <c r="IR124" s="135" t="str">
        <f t="shared" si="429"/>
        <v/>
      </c>
      <c r="IS124" s="136" t="str">
        <f t="shared" si="430"/>
        <v/>
      </c>
      <c r="IT124" s="76"/>
      <c r="IU124" s="4"/>
      <c r="IV124" s="76"/>
      <c r="IW124" s="128" t="str">
        <f t="shared" si="431"/>
        <v/>
      </c>
      <c r="IX124" s="129" t="str">
        <f t="shared" si="432"/>
        <v/>
      </c>
      <c r="IY124" s="130" t="str">
        <f t="shared" si="433"/>
        <v/>
      </c>
      <c r="IZ124" s="130" t="str">
        <f t="shared" si="434"/>
        <v/>
      </c>
      <c r="JA124" s="132" t="str">
        <f t="shared" si="435"/>
        <v/>
      </c>
      <c r="JB124" s="133" t="str">
        <f t="shared" si="436"/>
        <v/>
      </c>
      <c r="JC124" s="134" t="str">
        <f t="shared" si="437"/>
        <v/>
      </c>
      <c r="JD124" s="135" t="str">
        <f t="shared" si="438"/>
        <v/>
      </c>
      <c r="JE124" s="136" t="str">
        <f t="shared" si="439"/>
        <v/>
      </c>
      <c r="JF124" s="76"/>
      <c r="JG124" s="4"/>
      <c r="JH124" s="76"/>
      <c r="JI124" s="128" t="str">
        <f t="shared" si="440"/>
        <v/>
      </c>
      <c r="JJ124" s="129" t="str">
        <f t="shared" si="441"/>
        <v/>
      </c>
      <c r="JK124" s="130" t="str">
        <f t="shared" si="442"/>
        <v/>
      </c>
      <c r="JL124" s="130" t="str">
        <f t="shared" si="443"/>
        <v/>
      </c>
      <c r="JM124" s="132" t="str">
        <f t="shared" si="444"/>
        <v/>
      </c>
      <c r="JN124" s="133" t="str">
        <f t="shared" si="445"/>
        <v/>
      </c>
      <c r="JO124" s="134" t="str">
        <f t="shared" si="446"/>
        <v/>
      </c>
      <c r="JP124" s="135" t="str">
        <f t="shared" si="447"/>
        <v/>
      </c>
      <c r="JQ124" s="136" t="str">
        <f t="shared" si="448"/>
        <v/>
      </c>
      <c r="JR124" s="76"/>
      <c r="JS124" s="4"/>
      <c r="JT124" s="76"/>
      <c r="JU124" s="128" t="str">
        <f t="shared" si="449"/>
        <v/>
      </c>
      <c r="JV124" s="129" t="str">
        <f t="shared" si="450"/>
        <v/>
      </c>
      <c r="JW124" s="130" t="str">
        <f t="shared" si="451"/>
        <v/>
      </c>
      <c r="JX124" s="130" t="str">
        <f t="shared" si="452"/>
        <v/>
      </c>
      <c r="JY124" s="132" t="str">
        <f t="shared" si="453"/>
        <v/>
      </c>
      <c r="JZ124" s="133" t="str">
        <f t="shared" si="454"/>
        <v/>
      </c>
      <c r="KA124" s="134" t="str">
        <f t="shared" si="455"/>
        <v/>
      </c>
      <c r="KB124" s="135" t="str">
        <f t="shared" si="456"/>
        <v/>
      </c>
      <c r="KC124" s="136" t="str">
        <f t="shared" si="457"/>
        <v/>
      </c>
      <c r="KD124" s="76"/>
      <c r="KE124" s="4"/>
      <c r="KF124" s="76"/>
    </row>
    <row r="125" spans="1:292" ht="13.5" customHeight="1">
      <c r="A125" s="84"/>
      <c r="E125" s="128" t="str">
        <f t="shared" si="244"/>
        <v/>
      </c>
      <c r="F125" s="129" t="str">
        <f t="shared" si="245"/>
        <v/>
      </c>
      <c r="G125" s="130" t="str">
        <f t="shared" si="246"/>
        <v/>
      </c>
      <c r="H125" s="130" t="str">
        <f t="shared" si="247"/>
        <v/>
      </c>
      <c r="I125" s="132" t="str">
        <f t="shared" si="248"/>
        <v/>
      </c>
      <c r="J125" s="133" t="str">
        <f t="shared" si="249"/>
        <v/>
      </c>
      <c r="K125" s="134" t="str">
        <f t="shared" si="250"/>
        <v/>
      </c>
      <c r="L125" s="135" t="str">
        <f t="shared" si="251"/>
        <v/>
      </c>
      <c r="M125" s="136" t="str">
        <f t="shared" si="252"/>
        <v/>
      </c>
      <c r="O125" s="4"/>
      <c r="Q125" s="128" t="str">
        <f t="shared" si="253"/>
        <v/>
      </c>
      <c r="R125" s="129" t="str">
        <f t="shared" si="254"/>
        <v/>
      </c>
      <c r="S125" s="130" t="str">
        <f t="shared" si="255"/>
        <v/>
      </c>
      <c r="T125" s="130" t="str">
        <f t="shared" si="256"/>
        <v/>
      </c>
      <c r="U125" s="132" t="str">
        <f t="shared" si="257"/>
        <v/>
      </c>
      <c r="V125" s="133" t="str">
        <f t="shared" si="258"/>
        <v/>
      </c>
      <c r="W125" s="134" t="str">
        <f t="shared" si="259"/>
        <v/>
      </c>
      <c r="X125" s="135" t="s">
        <v>287</v>
      </c>
      <c r="Y125" s="136" t="str">
        <f t="shared" si="260"/>
        <v/>
      </c>
      <c r="AA125" s="4"/>
      <c r="AC125" s="128" t="str">
        <f t="shared" si="261"/>
        <v/>
      </c>
      <c r="AD125" s="129" t="str">
        <f t="shared" si="262"/>
        <v/>
      </c>
      <c r="AE125" s="130" t="str">
        <f t="shared" si="263"/>
        <v/>
      </c>
      <c r="AF125" s="130" t="str">
        <f t="shared" si="264"/>
        <v/>
      </c>
      <c r="AG125" s="132" t="str">
        <f t="shared" si="265"/>
        <v/>
      </c>
      <c r="AH125" s="133" t="str">
        <f t="shared" si="266"/>
        <v/>
      </c>
      <c r="AI125" s="134" t="str">
        <f t="shared" si="267"/>
        <v/>
      </c>
      <c r="AJ125" s="135" t="str">
        <f t="shared" si="268"/>
        <v/>
      </c>
      <c r="AK125" s="136" t="str">
        <f t="shared" si="269"/>
        <v/>
      </c>
      <c r="AM125" s="4"/>
      <c r="AO125" s="128" t="str">
        <f t="shared" si="270"/>
        <v/>
      </c>
      <c r="AP125" s="129" t="str">
        <f t="shared" si="271"/>
        <v/>
      </c>
      <c r="AQ125" s="130" t="str">
        <f t="shared" si="272"/>
        <v/>
      </c>
      <c r="AR125" s="130" t="str">
        <f t="shared" si="273"/>
        <v/>
      </c>
      <c r="AS125" s="132" t="str">
        <f t="shared" si="274"/>
        <v/>
      </c>
      <c r="AT125" s="133" t="str">
        <f t="shared" si="275"/>
        <v/>
      </c>
      <c r="AU125" s="134" t="str">
        <f t="shared" si="276"/>
        <v/>
      </c>
      <c r="AV125" s="135" t="str">
        <f t="shared" si="277"/>
        <v/>
      </c>
      <c r="AW125" s="136" t="str">
        <f t="shared" si="278"/>
        <v/>
      </c>
      <c r="AX125" s="76"/>
      <c r="AY125" s="4"/>
      <c r="AZ125" s="76"/>
      <c r="BA125" s="128" t="str">
        <f t="shared" si="279"/>
        <v/>
      </c>
      <c r="BB125" s="129" t="str">
        <f t="shared" si="280"/>
        <v/>
      </c>
      <c r="BC125" s="130" t="str">
        <f t="shared" si="281"/>
        <v/>
      </c>
      <c r="BD125" s="130" t="str">
        <f t="shared" si="282"/>
        <v/>
      </c>
      <c r="BE125" s="132" t="str">
        <f t="shared" si="283"/>
        <v/>
      </c>
      <c r="BF125" s="133" t="str">
        <f t="shared" si="284"/>
        <v/>
      </c>
      <c r="BG125" s="134" t="str">
        <f t="shared" si="285"/>
        <v/>
      </c>
      <c r="BH125" s="135" t="str">
        <f t="shared" si="286"/>
        <v/>
      </c>
      <c r="BI125" s="136" t="str">
        <f t="shared" si="287"/>
        <v/>
      </c>
      <c r="BJ125" s="76"/>
      <c r="BK125" s="4"/>
      <c r="BL125" s="76"/>
      <c r="BM125" s="128" t="str">
        <f t="shared" si="288"/>
        <v/>
      </c>
      <c r="BN125" s="129" t="str">
        <f t="shared" si="289"/>
        <v/>
      </c>
      <c r="BO125" s="130" t="str">
        <f t="shared" si="290"/>
        <v/>
      </c>
      <c r="BP125" s="130" t="str">
        <f t="shared" si="291"/>
        <v/>
      </c>
      <c r="BQ125" s="132" t="str">
        <f t="shared" si="292"/>
        <v/>
      </c>
      <c r="BR125" s="133" t="str">
        <f t="shared" si="293"/>
        <v/>
      </c>
      <c r="BS125" s="134" t="str">
        <f t="shared" si="294"/>
        <v/>
      </c>
      <c r="BT125" s="135" t="str">
        <f t="shared" si="295"/>
        <v/>
      </c>
      <c r="BU125" s="136" t="str">
        <f t="shared" si="296"/>
        <v/>
      </c>
      <c r="BV125" s="76"/>
      <c r="BW125" s="4"/>
      <c r="BX125" s="76"/>
      <c r="BY125" s="128" t="str">
        <f t="shared" si="297"/>
        <v/>
      </c>
      <c r="BZ125" s="129" t="str">
        <f t="shared" si="298"/>
        <v/>
      </c>
      <c r="CA125" s="130" t="str">
        <f t="shared" si="299"/>
        <v/>
      </c>
      <c r="CB125" s="130" t="str">
        <f t="shared" si="300"/>
        <v/>
      </c>
      <c r="CC125" s="132" t="str">
        <f t="shared" si="301"/>
        <v/>
      </c>
      <c r="CD125" s="133" t="str">
        <f t="shared" si="302"/>
        <v/>
      </c>
      <c r="CE125" s="134" t="str">
        <f t="shared" si="303"/>
        <v/>
      </c>
      <c r="CF125" s="135" t="str">
        <f t="shared" si="304"/>
        <v/>
      </c>
      <c r="CG125" s="136" t="str">
        <f t="shared" si="305"/>
        <v/>
      </c>
      <c r="CH125" s="76"/>
      <c r="CI125" s="4"/>
      <c r="CJ125" s="76"/>
      <c r="CK125" s="128" t="str">
        <f t="shared" si="306"/>
        <v/>
      </c>
      <c r="CL125" s="129" t="str">
        <f t="shared" si="307"/>
        <v/>
      </c>
      <c r="CM125" s="130" t="str">
        <f t="shared" si="308"/>
        <v/>
      </c>
      <c r="CN125" s="130" t="str">
        <f t="shared" si="309"/>
        <v/>
      </c>
      <c r="CO125" s="132" t="str">
        <f t="shared" si="310"/>
        <v/>
      </c>
      <c r="CP125" s="133" t="str">
        <f t="shared" si="311"/>
        <v/>
      </c>
      <c r="CQ125" s="134" t="str">
        <f t="shared" si="312"/>
        <v/>
      </c>
      <c r="CR125" s="135" t="str">
        <f t="shared" si="313"/>
        <v/>
      </c>
      <c r="CS125" s="136" t="str">
        <f t="shared" si="314"/>
        <v/>
      </c>
      <c r="CT125" s="76"/>
      <c r="CU125" s="4"/>
      <c r="CV125" s="76"/>
      <c r="CW125" s="128" t="str">
        <f t="shared" si="315"/>
        <v/>
      </c>
      <c r="CX125" s="129" t="str">
        <f t="shared" si="316"/>
        <v/>
      </c>
      <c r="CY125" s="130" t="str">
        <f t="shared" si="317"/>
        <v/>
      </c>
      <c r="CZ125" s="130" t="str">
        <f t="shared" si="318"/>
        <v/>
      </c>
      <c r="DA125" s="132" t="str">
        <f t="shared" si="319"/>
        <v/>
      </c>
      <c r="DB125" s="133" t="str">
        <f t="shared" si="320"/>
        <v/>
      </c>
      <c r="DC125" s="134" t="str">
        <f t="shared" si="321"/>
        <v/>
      </c>
      <c r="DD125" s="135" t="str">
        <f t="shared" si="322"/>
        <v/>
      </c>
      <c r="DE125" s="136" t="str">
        <f t="shared" si="323"/>
        <v/>
      </c>
      <c r="DF125" s="76"/>
      <c r="DG125" s="4"/>
      <c r="DH125" s="76"/>
      <c r="DI125" s="128" t="str">
        <f t="shared" si="324"/>
        <v/>
      </c>
      <c r="DJ125" s="129" t="str">
        <f t="shared" si="325"/>
        <v/>
      </c>
      <c r="DK125" s="130" t="str">
        <f t="shared" si="326"/>
        <v/>
      </c>
      <c r="DL125" s="130" t="str">
        <f t="shared" si="327"/>
        <v/>
      </c>
      <c r="DM125" s="132" t="str">
        <f t="shared" si="328"/>
        <v/>
      </c>
      <c r="DN125" s="133" t="str">
        <f t="shared" si="329"/>
        <v/>
      </c>
      <c r="DO125" s="134" t="str">
        <f t="shared" si="330"/>
        <v/>
      </c>
      <c r="DP125" s="135" t="str">
        <f t="shared" si="331"/>
        <v/>
      </c>
      <c r="DQ125" s="136" t="str">
        <f t="shared" si="332"/>
        <v/>
      </c>
      <c r="DR125" s="76"/>
      <c r="DS125" s="4"/>
      <c r="DT125" s="76"/>
      <c r="DU125" s="128" t="str">
        <f t="shared" si="333"/>
        <v/>
      </c>
      <c r="DV125" s="129" t="str">
        <f t="shared" si="334"/>
        <v/>
      </c>
      <c r="DW125" s="130" t="str">
        <f t="shared" si="335"/>
        <v/>
      </c>
      <c r="DX125" s="130" t="str">
        <f t="shared" si="336"/>
        <v/>
      </c>
      <c r="DY125" s="132" t="str">
        <f t="shared" si="337"/>
        <v/>
      </c>
      <c r="DZ125" s="133" t="str">
        <f t="shared" si="338"/>
        <v/>
      </c>
      <c r="EA125" s="134" t="str">
        <f t="shared" si="339"/>
        <v/>
      </c>
      <c r="EB125" s="135" t="str">
        <f t="shared" si="340"/>
        <v/>
      </c>
      <c r="EC125" s="136" t="str">
        <f t="shared" si="341"/>
        <v/>
      </c>
      <c r="ED125" s="76"/>
      <c r="EE125" s="4"/>
      <c r="EF125" s="76"/>
      <c r="EG125" s="128" t="str">
        <f t="shared" si="342"/>
        <v/>
      </c>
      <c r="EH125" s="129" t="str">
        <f t="shared" si="343"/>
        <v/>
      </c>
      <c r="EI125" s="130" t="str">
        <f t="shared" si="344"/>
        <v/>
      </c>
      <c r="EJ125" s="130" t="str">
        <f t="shared" si="345"/>
        <v/>
      </c>
      <c r="EK125" s="132" t="str">
        <f t="shared" si="346"/>
        <v/>
      </c>
      <c r="EL125" s="133" t="str">
        <f t="shared" si="347"/>
        <v/>
      </c>
      <c r="EM125" s="134" t="str">
        <f t="shared" si="348"/>
        <v/>
      </c>
      <c r="EN125" s="135" t="str">
        <f t="shared" si="349"/>
        <v/>
      </c>
      <c r="EO125" s="136" t="str">
        <f t="shared" si="350"/>
        <v/>
      </c>
      <c r="EP125" s="76"/>
      <c r="EQ125" s="4"/>
      <c r="ER125" s="76"/>
      <c r="ES125" s="128" t="str">
        <f t="shared" si="351"/>
        <v/>
      </c>
      <c r="ET125" s="129" t="str">
        <f t="shared" si="352"/>
        <v/>
      </c>
      <c r="EU125" s="130" t="str">
        <f t="shared" si="353"/>
        <v/>
      </c>
      <c r="EV125" s="130" t="str">
        <f t="shared" si="354"/>
        <v/>
      </c>
      <c r="EW125" s="132" t="str">
        <f t="shared" si="355"/>
        <v/>
      </c>
      <c r="EX125" s="133" t="str">
        <f t="shared" si="356"/>
        <v/>
      </c>
      <c r="EY125" s="134" t="str">
        <f t="shared" si="357"/>
        <v/>
      </c>
      <c r="EZ125" s="135" t="str">
        <f t="shared" si="358"/>
        <v/>
      </c>
      <c r="FA125" s="136" t="str">
        <f t="shared" si="359"/>
        <v/>
      </c>
      <c r="FB125" s="76"/>
      <c r="FC125" s="4"/>
      <c r="FD125" s="76"/>
      <c r="FE125" s="128" t="str">
        <f t="shared" si="360"/>
        <v/>
      </c>
      <c r="FF125" s="129" t="str">
        <f t="shared" si="361"/>
        <v/>
      </c>
      <c r="FG125" s="130" t="str">
        <f t="shared" si="362"/>
        <v/>
      </c>
      <c r="FH125" s="130" t="str">
        <f t="shared" si="363"/>
        <v/>
      </c>
      <c r="FI125" s="132" t="str">
        <f t="shared" si="364"/>
        <v/>
      </c>
      <c r="FJ125" s="133" t="str">
        <f t="shared" si="365"/>
        <v/>
      </c>
      <c r="FK125" s="134" t="str">
        <f t="shared" si="366"/>
        <v/>
      </c>
      <c r="FL125" s="135" t="str">
        <f t="shared" si="367"/>
        <v/>
      </c>
      <c r="FM125" s="136" t="str">
        <f t="shared" si="368"/>
        <v/>
      </c>
      <c r="FN125" s="76"/>
      <c r="FO125" s="4"/>
      <c r="FP125" s="76"/>
      <c r="FQ125" s="128" t="str">
        <f>IF(FU125="","",#REF!)</f>
        <v/>
      </c>
      <c r="FR125" s="129" t="str">
        <f t="shared" si="369"/>
        <v/>
      </c>
      <c r="FS125" s="130" t="str">
        <f t="shared" si="370"/>
        <v/>
      </c>
      <c r="FT125" s="130" t="str">
        <f t="shared" si="371"/>
        <v/>
      </c>
      <c r="FU125" s="132" t="str">
        <f t="shared" si="372"/>
        <v/>
      </c>
      <c r="FV125" s="133" t="str">
        <f t="shared" si="373"/>
        <v/>
      </c>
      <c r="FW125" s="134" t="str">
        <f t="shared" si="374"/>
        <v/>
      </c>
      <c r="FX125" s="135" t="str">
        <f t="shared" si="375"/>
        <v/>
      </c>
      <c r="FY125" s="136" t="str">
        <f t="shared" si="376"/>
        <v/>
      </c>
      <c r="FZ125" s="76"/>
      <c r="GA125" s="4"/>
      <c r="GB125" s="76"/>
      <c r="GC125" s="128" t="str">
        <f t="shared" si="377"/>
        <v/>
      </c>
      <c r="GD125" s="129" t="str">
        <f t="shared" si="378"/>
        <v/>
      </c>
      <c r="GE125" s="130" t="str">
        <f t="shared" si="379"/>
        <v/>
      </c>
      <c r="GF125" s="130" t="str">
        <f t="shared" si="380"/>
        <v/>
      </c>
      <c r="GG125" s="132" t="str">
        <f t="shared" si="381"/>
        <v/>
      </c>
      <c r="GH125" s="133" t="str">
        <f t="shared" si="382"/>
        <v/>
      </c>
      <c r="GI125" s="134" t="str">
        <f t="shared" si="383"/>
        <v/>
      </c>
      <c r="GJ125" s="135" t="str">
        <f t="shared" si="384"/>
        <v/>
      </c>
      <c r="GK125" s="136" t="str">
        <f t="shared" si="385"/>
        <v/>
      </c>
      <c r="GL125" s="76"/>
      <c r="GM125" s="4"/>
      <c r="GN125" s="76"/>
      <c r="GO125" s="128" t="str">
        <f t="shared" si="386"/>
        <v/>
      </c>
      <c r="GP125" s="129" t="str">
        <f t="shared" si="387"/>
        <v/>
      </c>
      <c r="GQ125" s="130" t="str">
        <f t="shared" si="388"/>
        <v/>
      </c>
      <c r="GR125" s="130" t="str">
        <f t="shared" si="389"/>
        <v/>
      </c>
      <c r="GS125" s="132" t="str">
        <f t="shared" si="390"/>
        <v/>
      </c>
      <c r="GT125" s="133" t="str">
        <f t="shared" si="391"/>
        <v/>
      </c>
      <c r="GU125" s="134" t="str">
        <f t="shared" si="392"/>
        <v/>
      </c>
      <c r="GV125" s="135" t="str">
        <f t="shared" si="393"/>
        <v/>
      </c>
      <c r="GW125" s="136" t="str">
        <f t="shared" si="394"/>
        <v/>
      </c>
      <c r="GX125" s="76"/>
      <c r="GY125" s="4"/>
      <c r="GZ125" s="76"/>
      <c r="HA125" s="128" t="str">
        <f t="shared" si="395"/>
        <v/>
      </c>
      <c r="HB125" s="129" t="str">
        <f t="shared" si="396"/>
        <v/>
      </c>
      <c r="HC125" s="130" t="str">
        <f t="shared" si="397"/>
        <v/>
      </c>
      <c r="HD125" s="130" t="str">
        <f t="shared" si="398"/>
        <v/>
      </c>
      <c r="HE125" s="132" t="str">
        <f t="shared" si="399"/>
        <v/>
      </c>
      <c r="HF125" s="133" t="str">
        <f t="shared" si="400"/>
        <v/>
      </c>
      <c r="HG125" s="134" t="str">
        <f t="shared" si="401"/>
        <v/>
      </c>
      <c r="HH125" s="135" t="str">
        <f t="shared" si="402"/>
        <v/>
      </c>
      <c r="HI125" s="136" t="str">
        <f t="shared" si="403"/>
        <v/>
      </c>
      <c r="HJ125" s="76"/>
      <c r="HK125" s="4"/>
      <c r="HL125" s="76"/>
      <c r="HM125" s="128" t="str">
        <f t="shared" si="404"/>
        <v/>
      </c>
      <c r="HN125" s="129" t="str">
        <f t="shared" si="405"/>
        <v/>
      </c>
      <c r="HO125" s="130" t="str">
        <f t="shared" si="406"/>
        <v/>
      </c>
      <c r="HP125" s="130" t="str">
        <f t="shared" si="407"/>
        <v/>
      </c>
      <c r="HQ125" s="132" t="str">
        <f t="shared" si="408"/>
        <v/>
      </c>
      <c r="HR125" s="133" t="str">
        <f t="shared" si="409"/>
        <v/>
      </c>
      <c r="HS125" s="134" t="str">
        <f t="shared" si="410"/>
        <v/>
      </c>
      <c r="HT125" s="135" t="str">
        <f t="shared" si="411"/>
        <v/>
      </c>
      <c r="HU125" s="136" t="str">
        <f t="shared" si="412"/>
        <v/>
      </c>
      <c r="HV125" s="76"/>
      <c r="HW125" s="4"/>
      <c r="HX125" s="76"/>
      <c r="HY125" s="128" t="str">
        <f t="shared" si="413"/>
        <v/>
      </c>
      <c r="HZ125" s="129" t="str">
        <f t="shared" si="414"/>
        <v/>
      </c>
      <c r="IA125" s="130" t="str">
        <f t="shared" si="415"/>
        <v/>
      </c>
      <c r="IB125" s="130" t="str">
        <f t="shared" si="416"/>
        <v/>
      </c>
      <c r="IC125" s="132" t="str">
        <f t="shared" si="417"/>
        <v/>
      </c>
      <c r="ID125" s="133" t="str">
        <f t="shared" si="418"/>
        <v/>
      </c>
      <c r="IE125" s="134" t="str">
        <f t="shared" si="419"/>
        <v/>
      </c>
      <c r="IF125" s="135" t="str">
        <f t="shared" si="420"/>
        <v/>
      </c>
      <c r="IG125" s="136" t="str">
        <f t="shared" si="421"/>
        <v/>
      </c>
      <c r="IH125" s="76"/>
      <c r="II125" s="4"/>
      <c r="IJ125" s="76"/>
      <c r="IK125" s="128" t="str">
        <f t="shared" si="422"/>
        <v/>
      </c>
      <c r="IL125" s="129" t="str">
        <f t="shared" si="423"/>
        <v/>
      </c>
      <c r="IM125" s="130" t="str">
        <f t="shared" si="424"/>
        <v/>
      </c>
      <c r="IN125" s="130" t="str">
        <f t="shared" si="425"/>
        <v/>
      </c>
      <c r="IO125" s="132" t="str">
        <f t="shared" si="426"/>
        <v/>
      </c>
      <c r="IP125" s="133" t="str">
        <f t="shared" si="427"/>
        <v/>
      </c>
      <c r="IQ125" s="134" t="str">
        <f t="shared" si="428"/>
        <v/>
      </c>
      <c r="IR125" s="135" t="str">
        <f t="shared" si="429"/>
        <v/>
      </c>
      <c r="IS125" s="136" t="str">
        <f t="shared" si="430"/>
        <v/>
      </c>
      <c r="IT125" s="76"/>
      <c r="IU125" s="4"/>
      <c r="IV125" s="76"/>
      <c r="IW125" s="128" t="str">
        <f t="shared" si="431"/>
        <v/>
      </c>
      <c r="IX125" s="129" t="str">
        <f t="shared" si="432"/>
        <v/>
      </c>
      <c r="IY125" s="130" t="str">
        <f t="shared" si="433"/>
        <v/>
      </c>
      <c r="IZ125" s="130" t="str">
        <f t="shared" si="434"/>
        <v/>
      </c>
      <c r="JA125" s="132" t="str">
        <f t="shared" si="435"/>
        <v/>
      </c>
      <c r="JB125" s="133" t="str">
        <f t="shared" si="436"/>
        <v/>
      </c>
      <c r="JC125" s="134" t="str">
        <f t="shared" si="437"/>
        <v/>
      </c>
      <c r="JD125" s="135" t="str">
        <f t="shared" si="438"/>
        <v/>
      </c>
      <c r="JE125" s="136" t="str">
        <f t="shared" si="439"/>
        <v/>
      </c>
      <c r="JF125" s="76"/>
      <c r="JG125" s="4"/>
      <c r="JH125" s="76"/>
      <c r="JI125" s="128" t="str">
        <f t="shared" si="440"/>
        <v/>
      </c>
      <c r="JJ125" s="129" t="str">
        <f t="shared" si="441"/>
        <v/>
      </c>
      <c r="JK125" s="130" t="str">
        <f t="shared" si="442"/>
        <v/>
      </c>
      <c r="JL125" s="130" t="str">
        <f t="shared" si="443"/>
        <v/>
      </c>
      <c r="JM125" s="132" t="str">
        <f t="shared" si="444"/>
        <v/>
      </c>
      <c r="JN125" s="133" t="str">
        <f t="shared" si="445"/>
        <v/>
      </c>
      <c r="JO125" s="134" t="str">
        <f t="shared" si="446"/>
        <v/>
      </c>
      <c r="JP125" s="135" t="str">
        <f t="shared" si="447"/>
        <v/>
      </c>
      <c r="JQ125" s="136" t="str">
        <f t="shared" si="448"/>
        <v/>
      </c>
      <c r="JR125" s="76"/>
      <c r="JS125" s="4"/>
      <c r="JT125" s="76"/>
      <c r="JU125" s="128" t="str">
        <f t="shared" si="449"/>
        <v/>
      </c>
      <c r="JV125" s="129" t="str">
        <f t="shared" si="450"/>
        <v/>
      </c>
      <c r="JW125" s="130" t="str">
        <f t="shared" si="451"/>
        <v/>
      </c>
      <c r="JX125" s="130" t="str">
        <f t="shared" si="452"/>
        <v/>
      </c>
      <c r="JY125" s="132" t="str">
        <f t="shared" si="453"/>
        <v/>
      </c>
      <c r="JZ125" s="133" t="str">
        <f t="shared" si="454"/>
        <v/>
      </c>
      <c r="KA125" s="134" t="str">
        <f t="shared" si="455"/>
        <v/>
      </c>
      <c r="KB125" s="135" t="str">
        <f t="shared" si="456"/>
        <v/>
      </c>
      <c r="KC125" s="136" t="str">
        <f t="shared" si="457"/>
        <v/>
      </c>
      <c r="KD125" s="76"/>
      <c r="KE125" s="4"/>
      <c r="KF125" s="76"/>
    </row>
    <row r="126" spans="1:292" ht="13.5" customHeight="1">
      <c r="A126" s="84"/>
      <c r="E126" s="128" t="str">
        <f t="shared" si="244"/>
        <v/>
      </c>
      <c r="F126" s="129" t="str">
        <f t="shared" si="245"/>
        <v/>
      </c>
      <c r="G126" s="130" t="str">
        <f t="shared" si="246"/>
        <v/>
      </c>
      <c r="H126" s="130" t="str">
        <f t="shared" si="247"/>
        <v/>
      </c>
      <c r="I126" s="132" t="str">
        <f t="shared" si="248"/>
        <v/>
      </c>
      <c r="J126" s="133" t="str">
        <f t="shared" si="249"/>
        <v/>
      </c>
      <c r="K126" s="134" t="str">
        <f t="shared" si="250"/>
        <v/>
      </c>
      <c r="L126" s="135" t="str">
        <f t="shared" si="251"/>
        <v/>
      </c>
      <c r="M126" s="136" t="str">
        <f t="shared" si="252"/>
        <v/>
      </c>
      <c r="O126" s="4"/>
      <c r="Q126" s="128" t="str">
        <f t="shared" si="253"/>
        <v/>
      </c>
      <c r="R126" s="129" t="str">
        <f t="shared" si="254"/>
        <v/>
      </c>
      <c r="S126" s="130" t="str">
        <f t="shared" si="255"/>
        <v/>
      </c>
      <c r="T126" s="130" t="str">
        <f t="shared" si="256"/>
        <v/>
      </c>
      <c r="U126" s="132" t="str">
        <f t="shared" si="257"/>
        <v/>
      </c>
      <c r="V126" s="133" t="str">
        <f t="shared" si="258"/>
        <v/>
      </c>
      <c r="W126" s="134" t="str">
        <f t="shared" si="259"/>
        <v/>
      </c>
      <c r="X126" s="135" t="s">
        <v>287</v>
      </c>
      <c r="Y126" s="136" t="str">
        <f t="shared" si="260"/>
        <v/>
      </c>
      <c r="AA126" s="4"/>
      <c r="AC126" s="128" t="str">
        <f t="shared" si="261"/>
        <v/>
      </c>
      <c r="AD126" s="129" t="str">
        <f t="shared" si="262"/>
        <v/>
      </c>
      <c r="AE126" s="130" t="str">
        <f t="shared" si="263"/>
        <v/>
      </c>
      <c r="AF126" s="130" t="str">
        <f t="shared" si="264"/>
        <v/>
      </c>
      <c r="AG126" s="132" t="str">
        <f t="shared" si="265"/>
        <v/>
      </c>
      <c r="AH126" s="133" t="str">
        <f t="shared" si="266"/>
        <v/>
      </c>
      <c r="AI126" s="134" t="str">
        <f t="shared" si="267"/>
        <v/>
      </c>
      <c r="AJ126" s="135" t="str">
        <f t="shared" si="268"/>
        <v/>
      </c>
      <c r="AK126" s="136" t="str">
        <f t="shared" si="269"/>
        <v/>
      </c>
      <c r="AM126" s="4"/>
      <c r="AO126" s="128" t="str">
        <f t="shared" si="270"/>
        <v/>
      </c>
      <c r="AP126" s="129" t="str">
        <f t="shared" si="271"/>
        <v/>
      </c>
      <c r="AQ126" s="130" t="str">
        <f t="shared" si="272"/>
        <v/>
      </c>
      <c r="AR126" s="130" t="str">
        <f t="shared" si="273"/>
        <v/>
      </c>
      <c r="AS126" s="132" t="str">
        <f t="shared" si="274"/>
        <v/>
      </c>
      <c r="AT126" s="133" t="str">
        <f t="shared" si="275"/>
        <v/>
      </c>
      <c r="AU126" s="134" t="str">
        <f t="shared" si="276"/>
        <v/>
      </c>
      <c r="AV126" s="135" t="str">
        <f t="shared" si="277"/>
        <v/>
      </c>
      <c r="AW126" s="136" t="str">
        <f t="shared" si="278"/>
        <v/>
      </c>
      <c r="AX126" s="76"/>
      <c r="AY126" s="4"/>
      <c r="AZ126" s="76"/>
      <c r="BA126" s="128" t="str">
        <f t="shared" si="279"/>
        <v/>
      </c>
      <c r="BB126" s="129" t="str">
        <f t="shared" si="280"/>
        <v/>
      </c>
      <c r="BC126" s="130" t="str">
        <f t="shared" si="281"/>
        <v/>
      </c>
      <c r="BD126" s="130" t="str">
        <f t="shared" si="282"/>
        <v/>
      </c>
      <c r="BE126" s="132" t="str">
        <f t="shared" si="283"/>
        <v/>
      </c>
      <c r="BF126" s="133" t="str">
        <f t="shared" si="284"/>
        <v/>
      </c>
      <c r="BG126" s="134" t="str">
        <f t="shared" si="285"/>
        <v/>
      </c>
      <c r="BH126" s="135" t="str">
        <f t="shared" si="286"/>
        <v/>
      </c>
      <c r="BI126" s="136" t="str">
        <f t="shared" si="287"/>
        <v/>
      </c>
      <c r="BJ126" s="76"/>
      <c r="BK126" s="4"/>
      <c r="BL126" s="76"/>
      <c r="BM126" s="128" t="str">
        <f t="shared" si="288"/>
        <v/>
      </c>
      <c r="BN126" s="129" t="str">
        <f t="shared" si="289"/>
        <v/>
      </c>
      <c r="BO126" s="130" t="str">
        <f t="shared" si="290"/>
        <v/>
      </c>
      <c r="BP126" s="130" t="str">
        <f t="shared" si="291"/>
        <v/>
      </c>
      <c r="BQ126" s="132" t="str">
        <f t="shared" si="292"/>
        <v/>
      </c>
      <c r="BR126" s="133" t="str">
        <f t="shared" si="293"/>
        <v/>
      </c>
      <c r="BS126" s="134" t="str">
        <f t="shared" si="294"/>
        <v/>
      </c>
      <c r="BT126" s="135" t="str">
        <f t="shared" si="295"/>
        <v/>
      </c>
      <c r="BU126" s="136" t="str">
        <f t="shared" si="296"/>
        <v/>
      </c>
      <c r="BV126" s="76"/>
      <c r="BW126" s="4"/>
      <c r="BX126" s="76"/>
      <c r="BY126" s="128" t="str">
        <f t="shared" si="297"/>
        <v/>
      </c>
      <c r="BZ126" s="129" t="str">
        <f t="shared" si="298"/>
        <v/>
      </c>
      <c r="CA126" s="130" t="str">
        <f t="shared" si="299"/>
        <v/>
      </c>
      <c r="CB126" s="130" t="str">
        <f t="shared" si="300"/>
        <v/>
      </c>
      <c r="CC126" s="132" t="str">
        <f t="shared" si="301"/>
        <v/>
      </c>
      <c r="CD126" s="133" t="str">
        <f t="shared" si="302"/>
        <v/>
      </c>
      <c r="CE126" s="134" t="str">
        <f t="shared" si="303"/>
        <v/>
      </c>
      <c r="CF126" s="135" t="str">
        <f t="shared" si="304"/>
        <v/>
      </c>
      <c r="CG126" s="136" t="str">
        <f t="shared" si="305"/>
        <v/>
      </c>
      <c r="CH126" s="76"/>
      <c r="CI126" s="4"/>
      <c r="CJ126" s="76"/>
      <c r="CK126" s="128" t="str">
        <f t="shared" si="306"/>
        <v/>
      </c>
      <c r="CL126" s="129" t="str">
        <f t="shared" si="307"/>
        <v/>
      </c>
      <c r="CM126" s="130" t="str">
        <f t="shared" si="308"/>
        <v/>
      </c>
      <c r="CN126" s="130" t="str">
        <f t="shared" si="309"/>
        <v/>
      </c>
      <c r="CO126" s="132" t="str">
        <f t="shared" si="310"/>
        <v/>
      </c>
      <c r="CP126" s="133" t="str">
        <f t="shared" si="311"/>
        <v/>
      </c>
      <c r="CQ126" s="134" t="str">
        <f t="shared" si="312"/>
        <v/>
      </c>
      <c r="CR126" s="135" t="str">
        <f t="shared" si="313"/>
        <v/>
      </c>
      <c r="CS126" s="136" t="str">
        <f t="shared" si="314"/>
        <v/>
      </c>
      <c r="CT126" s="76"/>
      <c r="CU126" s="4"/>
      <c r="CV126" s="76"/>
      <c r="CW126" s="128" t="str">
        <f t="shared" si="315"/>
        <v/>
      </c>
      <c r="CX126" s="129" t="str">
        <f t="shared" si="316"/>
        <v/>
      </c>
      <c r="CY126" s="130" t="str">
        <f t="shared" si="317"/>
        <v/>
      </c>
      <c r="CZ126" s="130" t="str">
        <f t="shared" si="318"/>
        <v/>
      </c>
      <c r="DA126" s="132" t="str">
        <f t="shared" si="319"/>
        <v/>
      </c>
      <c r="DB126" s="133" t="str">
        <f t="shared" si="320"/>
        <v/>
      </c>
      <c r="DC126" s="134" t="str">
        <f t="shared" si="321"/>
        <v/>
      </c>
      <c r="DD126" s="135" t="str">
        <f t="shared" si="322"/>
        <v/>
      </c>
      <c r="DE126" s="136" t="str">
        <f t="shared" si="323"/>
        <v/>
      </c>
      <c r="DF126" s="76"/>
      <c r="DG126" s="4"/>
      <c r="DH126" s="76"/>
      <c r="DI126" s="128" t="str">
        <f t="shared" si="324"/>
        <v/>
      </c>
      <c r="DJ126" s="129" t="str">
        <f t="shared" si="325"/>
        <v/>
      </c>
      <c r="DK126" s="130" t="str">
        <f t="shared" si="326"/>
        <v/>
      </c>
      <c r="DL126" s="130" t="str">
        <f t="shared" si="327"/>
        <v/>
      </c>
      <c r="DM126" s="132" t="str">
        <f t="shared" si="328"/>
        <v/>
      </c>
      <c r="DN126" s="133" t="str">
        <f t="shared" si="329"/>
        <v/>
      </c>
      <c r="DO126" s="134" t="str">
        <f t="shared" si="330"/>
        <v/>
      </c>
      <c r="DP126" s="135" t="str">
        <f t="shared" si="331"/>
        <v/>
      </c>
      <c r="DQ126" s="136" t="str">
        <f t="shared" si="332"/>
        <v/>
      </c>
      <c r="DR126" s="76"/>
      <c r="DS126" s="4"/>
      <c r="DT126" s="76"/>
      <c r="DU126" s="128" t="str">
        <f t="shared" si="333"/>
        <v/>
      </c>
      <c r="DV126" s="129" t="str">
        <f t="shared" si="334"/>
        <v/>
      </c>
      <c r="DW126" s="130" t="str">
        <f t="shared" si="335"/>
        <v/>
      </c>
      <c r="DX126" s="130" t="str">
        <f t="shared" si="336"/>
        <v/>
      </c>
      <c r="DY126" s="132" t="str">
        <f t="shared" si="337"/>
        <v/>
      </c>
      <c r="DZ126" s="133" t="str">
        <f t="shared" si="338"/>
        <v/>
      </c>
      <c r="EA126" s="134" t="str">
        <f t="shared" si="339"/>
        <v/>
      </c>
      <c r="EB126" s="135" t="str">
        <f t="shared" si="340"/>
        <v/>
      </c>
      <c r="EC126" s="136" t="str">
        <f t="shared" si="341"/>
        <v/>
      </c>
      <c r="ED126" s="76"/>
      <c r="EE126" s="4"/>
      <c r="EF126" s="76"/>
      <c r="EG126" s="128" t="str">
        <f t="shared" si="342"/>
        <v/>
      </c>
      <c r="EH126" s="129" t="str">
        <f t="shared" si="343"/>
        <v/>
      </c>
      <c r="EI126" s="130" t="str">
        <f t="shared" si="344"/>
        <v/>
      </c>
      <c r="EJ126" s="130" t="str">
        <f t="shared" si="345"/>
        <v/>
      </c>
      <c r="EK126" s="132" t="str">
        <f t="shared" si="346"/>
        <v/>
      </c>
      <c r="EL126" s="133" t="str">
        <f t="shared" si="347"/>
        <v/>
      </c>
      <c r="EM126" s="134" t="str">
        <f t="shared" si="348"/>
        <v/>
      </c>
      <c r="EN126" s="135" t="str">
        <f t="shared" si="349"/>
        <v/>
      </c>
      <c r="EO126" s="136" t="str">
        <f t="shared" si="350"/>
        <v/>
      </c>
      <c r="EP126" s="76"/>
      <c r="EQ126" s="4"/>
      <c r="ER126" s="76"/>
      <c r="ES126" s="128" t="str">
        <f t="shared" si="351"/>
        <v/>
      </c>
      <c r="ET126" s="129" t="str">
        <f t="shared" si="352"/>
        <v/>
      </c>
      <c r="EU126" s="130" t="str">
        <f t="shared" si="353"/>
        <v/>
      </c>
      <c r="EV126" s="130" t="str">
        <f t="shared" si="354"/>
        <v/>
      </c>
      <c r="EW126" s="132" t="str">
        <f t="shared" si="355"/>
        <v/>
      </c>
      <c r="EX126" s="133" t="str">
        <f t="shared" si="356"/>
        <v/>
      </c>
      <c r="EY126" s="134" t="str">
        <f t="shared" si="357"/>
        <v/>
      </c>
      <c r="EZ126" s="135" t="str">
        <f t="shared" si="358"/>
        <v/>
      </c>
      <c r="FA126" s="136" t="str">
        <f t="shared" si="359"/>
        <v/>
      </c>
      <c r="FB126" s="76"/>
      <c r="FC126" s="4"/>
      <c r="FD126" s="76"/>
      <c r="FE126" s="128" t="str">
        <f t="shared" si="360"/>
        <v/>
      </c>
      <c r="FF126" s="129" t="str">
        <f t="shared" si="361"/>
        <v/>
      </c>
      <c r="FG126" s="130" t="str">
        <f t="shared" si="362"/>
        <v/>
      </c>
      <c r="FH126" s="130" t="str">
        <f t="shared" si="363"/>
        <v/>
      </c>
      <c r="FI126" s="132" t="str">
        <f t="shared" si="364"/>
        <v/>
      </c>
      <c r="FJ126" s="133" t="str">
        <f t="shared" si="365"/>
        <v/>
      </c>
      <c r="FK126" s="134" t="str">
        <f t="shared" si="366"/>
        <v/>
      </c>
      <c r="FL126" s="135" t="str">
        <f t="shared" si="367"/>
        <v/>
      </c>
      <c r="FM126" s="136" t="str">
        <f t="shared" si="368"/>
        <v/>
      </c>
      <c r="FN126" s="76"/>
      <c r="FO126" s="4"/>
      <c r="FP126" s="76"/>
      <c r="FQ126" s="128" t="str">
        <f>IF(FU126="","",#REF!)</f>
        <v/>
      </c>
      <c r="FR126" s="129" t="str">
        <f t="shared" si="369"/>
        <v/>
      </c>
      <c r="FS126" s="130" t="str">
        <f t="shared" si="370"/>
        <v/>
      </c>
      <c r="FT126" s="130" t="str">
        <f t="shared" si="371"/>
        <v/>
      </c>
      <c r="FU126" s="132" t="str">
        <f t="shared" si="372"/>
        <v/>
      </c>
      <c r="FV126" s="133" t="str">
        <f t="shared" si="373"/>
        <v/>
      </c>
      <c r="FW126" s="134" t="str">
        <f t="shared" si="374"/>
        <v/>
      </c>
      <c r="FX126" s="135" t="str">
        <f t="shared" si="375"/>
        <v/>
      </c>
      <c r="FY126" s="136" t="str">
        <f t="shared" si="376"/>
        <v/>
      </c>
      <c r="FZ126" s="76"/>
      <c r="GA126" s="4"/>
      <c r="GB126" s="76"/>
      <c r="GC126" s="128" t="str">
        <f t="shared" si="377"/>
        <v/>
      </c>
      <c r="GD126" s="129" t="str">
        <f t="shared" si="378"/>
        <v/>
      </c>
      <c r="GE126" s="130" t="str">
        <f t="shared" si="379"/>
        <v/>
      </c>
      <c r="GF126" s="130" t="str">
        <f t="shared" si="380"/>
        <v/>
      </c>
      <c r="GG126" s="132" t="str">
        <f t="shared" si="381"/>
        <v/>
      </c>
      <c r="GH126" s="133" t="str">
        <f t="shared" si="382"/>
        <v/>
      </c>
      <c r="GI126" s="134" t="str">
        <f t="shared" si="383"/>
        <v/>
      </c>
      <c r="GJ126" s="135" t="str">
        <f t="shared" si="384"/>
        <v/>
      </c>
      <c r="GK126" s="136" t="str">
        <f t="shared" si="385"/>
        <v/>
      </c>
      <c r="GL126" s="76"/>
      <c r="GM126" s="4"/>
      <c r="GN126" s="76"/>
      <c r="GO126" s="128" t="str">
        <f t="shared" si="386"/>
        <v/>
      </c>
      <c r="GP126" s="129" t="str">
        <f t="shared" si="387"/>
        <v/>
      </c>
      <c r="GQ126" s="130" t="str">
        <f t="shared" si="388"/>
        <v/>
      </c>
      <c r="GR126" s="130" t="str">
        <f t="shared" si="389"/>
        <v/>
      </c>
      <c r="GS126" s="132" t="str">
        <f t="shared" si="390"/>
        <v/>
      </c>
      <c r="GT126" s="133" t="str">
        <f t="shared" si="391"/>
        <v/>
      </c>
      <c r="GU126" s="134" t="str">
        <f t="shared" si="392"/>
        <v/>
      </c>
      <c r="GV126" s="135" t="str">
        <f t="shared" si="393"/>
        <v/>
      </c>
      <c r="GW126" s="136" t="str">
        <f t="shared" si="394"/>
        <v/>
      </c>
      <c r="GX126" s="76"/>
      <c r="GY126" s="4"/>
      <c r="GZ126" s="76"/>
      <c r="HA126" s="128" t="str">
        <f t="shared" si="395"/>
        <v/>
      </c>
      <c r="HB126" s="129" t="str">
        <f t="shared" si="396"/>
        <v/>
      </c>
      <c r="HC126" s="130" t="str">
        <f t="shared" si="397"/>
        <v/>
      </c>
      <c r="HD126" s="130" t="str">
        <f t="shared" si="398"/>
        <v/>
      </c>
      <c r="HE126" s="132" t="str">
        <f t="shared" si="399"/>
        <v/>
      </c>
      <c r="HF126" s="133" t="str">
        <f t="shared" si="400"/>
        <v/>
      </c>
      <c r="HG126" s="134" t="str">
        <f t="shared" si="401"/>
        <v/>
      </c>
      <c r="HH126" s="135" t="str">
        <f t="shared" si="402"/>
        <v/>
      </c>
      <c r="HI126" s="136" t="str">
        <f t="shared" si="403"/>
        <v/>
      </c>
      <c r="HJ126" s="76"/>
      <c r="HK126" s="4"/>
      <c r="HL126" s="76"/>
      <c r="HM126" s="128" t="str">
        <f t="shared" si="404"/>
        <v/>
      </c>
      <c r="HN126" s="129" t="str">
        <f t="shared" si="405"/>
        <v/>
      </c>
      <c r="HO126" s="130" t="str">
        <f t="shared" si="406"/>
        <v/>
      </c>
      <c r="HP126" s="130" t="str">
        <f t="shared" si="407"/>
        <v/>
      </c>
      <c r="HQ126" s="132" t="str">
        <f t="shared" si="408"/>
        <v/>
      </c>
      <c r="HR126" s="133" t="str">
        <f t="shared" si="409"/>
        <v/>
      </c>
      <c r="HS126" s="134" t="str">
        <f t="shared" si="410"/>
        <v/>
      </c>
      <c r="HT126" s="135" t="str">
        <f t="shared" si="411"/>
        <v/>
      </c>
      <c r="HU126" s="136" t="str">
        <f t="shared" si="412"/>
        <v/>
      </c>
      <c r="HV126" s="76"/>
      <c r="HW126" s="4"/>
      <c r="HX126" s="76"/>
      <c r="HY126" s="128" t="str">
        <f t="shared" si="413"/>
        <v/>
      </c>
      <c r="HZ126" s="129" t="str">
        <f t="shared" si="414"/>
        <v/>
      </c>
      <c r="IA126" s="130" t="str">
        <f t="shared" si="415"/>
        <v/>
      </c>
      <c r="IB126" s="130" t="str">
        <f t="shared" si="416"/>
        <v/>
      </c>
      <c r="IC126" s="132" t="str">
        <f t="shared" si="417"/>
        <v/>
      </c>
      <c r="ID126" s="133" t="str">
        <f t="shared" si="418"/>
        <v/>
      </c>
      <c r="IE126" s="134" t="str">
        <f t="shared" si="419"/>
        <v/>
      </c>
      <c r="IF126" s="135" t="str">
        <f t="shared" si="420"/>
        <v/>
      </c>
      <c r="IG126" s="136" t="str">
        <f t="shared" si="421"/>
        <v/>
      </c>
      <c r="IH126" s="76"/>
      <c r="II126" s="4"/>
      <c r="IJ126" s="76"/>
      <c r="IK126" s="128" t="str">
        <f t="shared" si="422"/>
        <v/>
      </c>
      <c r="IL126" s="129" t="str">
        <f t="shared" si="423"/>
        <v/>
      </c>
      <c r="IM126" s="130" t="str">
        <f t="shared" si="424"/>
        <v/>
      </c>
      <c r="IN126" s="130" t="str">
        <f t="shared" si="425"/>
        <v/>
      </c>
      <c r="IO126" s="132" t="str">
        <f t="shared" si="426"/>
        <v/>
      </c>
      <c r="IP126" s="133" t="str">
        <f t="shared" si="427"/>
        <v/>
      </c>
      <c r="IQ126" s="134" t="str">
        <f t="shared" si="428"/>
        <v/>
      </c>
      <c r="IR126" s="135" t="str">
        <f t="shared" si="429"/>
        <v/>
      </c>
      <c r="IS126" s="136" t="str">
        <f t="shared" si="430"/>
        <v/>
      </c>
      <c r="IT126" s="76"/>
      <c r="IU126" s="4"/>
      <c r="IV126" s="76"/>
      <c r="IW126" s="128" t="str">
        <f t="shared" si="431"/>
        <v/>
      </c>
      <c r="IX126" s="129" t="str">
        <f t="shared" si="432"/>
        <v/>
      </c>
      <c r="IY126" s="130" t="str">
        <f t="shared" si="433"/>
        <v/>
      </c>
      <c r="IZ126" s="130" t="str">
        <f t="shared" si="434"/>
        <v/>
      </c>
      <c r="JA126" s="132" t="str">
        <f t="shared" si="435"/>
        <v/>
      </c>
      <c r="JB126" s="133" t="str">
        <f t="shared" si="436"/>
        <v/>
      </c>
      <c r="JC126" s="134" t="str">
        <f t="shared" si="437"/>
        <v/>
      </c>
      <c r="JD126" s="135" t="str">
        <f t="shared" si="438"/>
        <v/>
      </c>
      <c r="JE126" s="136" t="str">
        <f t="shared" si="439"/>
        <v/>
      </c>
      <c r="JF126" s="76"/>
      <c r="JG126" s="4"/>
      <c r="JH126" s="76"/>
      <c r="JI126" s="128" t="str">
        <f t="shared" si="440"/>
        <v/>
      </c>
      <c r="JJ126" s="129" t="str">
        <f t="shared" si="441"/>
        <v/>
      </c>
      <c r="JK126" s="130" t="str">
        <f t="shared" si="442"/>
        <v/>
      </c>
      <c r="JL126" s="130" t="str">
        <f t="shared" si="443"/>
        <v/>
      </c>
      <c r="JM126" s="132" t="str">
        <f t="shared" si="444"/>
        <v/>
      </c>
      <c r="JN126" s="133" t="str">
        <f t="shared" si="445"/>
        <v/>
      </c>
      <c r="JO126" s="134" t="str">
        <f t="shared" si="446"/>
        <v/>
      </c>
      <c r="JP126" s="135" t="str">
        <f t="shared" si="447"/>
        <v/>
      </c>
      <c r="JQ126" s="136" t="str">
        <f t="shared" si="448"/>
        <v/>
      </c>
      <c r="JR126" s="76"/>
      <c r="JS126" s="4"/>
      <c r="JT126" s="76"/>
      <c r="JU126" s="128" t="str">
        <f t="shared" si="449"/>
        <v/>
      </c>
      <c r="JV126" s="129" t="str">
        <f t="shared" si="450"/>
        <v/>
      </c>
      <c r="JW126" s="130" t="str">
        <f t="shared" si="451"/>
        <v/>
      </c>
      <c r="JX126" s="130" t="str">
        <f t="shared" si="452"/>
        <v/>
      </c>
      <c r="JY126" s="132" t="str">
        <f t="shared" si="453"/>
        <v/>
      </c>
      <c r="JZ126" s="133" t="str">
        <f t="shared" si="454"/>
        <v/>
      </c>
      <c r="KA126" s="134" t="str">
        <f t="shared" si="455"/>
        <v/>
      </c>
      <c r="KB126" s="135" t="str">
        <f t="shared" si="456"/>
        <v/>
      </c>
      <c r="KC126" s="136" t="str">
        <f t="shared" si="457"/>
        <v/>
      </c>
      <c r="KD126" s="76"/>
      <c r="KE126" s="4"/>
      <c r="KF126" s="76"/>
    </row>
    <row r="127" spans="1:292" ht="13.5" customHeight="1">
      <c r="A127" s="84"/>
      <c r="E127" s="128" t="str">
        <f t="shared" si="244"/>
        <v/>
      </c>
      <c r="F127" s="129" t="str">
        <f t="shared" si="245"/>
        <v/>
      </c>
      <c r="G127" s="130" t="str">
        <f t="shared" si="246"/>
        <v/>
      </c>
      <c r="H127" s="130" t="str">
        <f t="shared" si="247"/>
        <v/>
      </c>
      <c r="I127" s="132" t="str">
        <f t="shared" si="248"/>
        <v/>
      </c>
      <c r="J127" s="133" t="str">
        <f t="shared" si="249"/>
        <v/>
      </c>
      <c r="K127" s="134" t="str">
        <f t="shared" si="250"/>
        <v/>
      </c>
      <c r="L127" s="135" t="str">
        <f t="shared" si="251"/>
        <v/>
      </c>
      <c r="M127" s="136" t="str">
        <f t="shared" si="252"/>
        <v/>
      </c>
      <c r="O127" s="4"/>
      <c r="Q127" s="128" t="str">
        <f t="shared" si="253"/>
        <v/>
      </c>
      <c r="R127" s="129" t="str">
        <f t="shared" si="254"/>
        <v/>
      </c>
      <c r="S127" s="130" t="str">
        <f t="shared" si="255"/>
        <v/>
      </c>
      <c r="T127" s="130" t="str">
        <f t="shared" si="256"/>
        <v/>
      </c>
      <c r="U127" s="132" t="str">
        <f t="shared" si="257"/>
        <v/>
      </c>
      <c r="V127" s="133" t="str">
        <f t="shared" si="258"/>
        <v/>
      </c>
      <c r="W127" s="134" t="str">
        <f t="shared" si="259"/>
        <v/>
      </c>
      <c r="X127" s="135" t="s">
        <v>287</v>
      </c>
      <c r="Y127" s="136" t="str">
        <f t="shared" si="260"/>
        <v/>
      </c>
      <c r="AA127" s="4"/>
      <c r="AC127" s="128" t="str">
        <f t="shared" si="261"/>
        <v/>
      </c>
      <c r="AD127" s="129" t="str">
        <f t="shared" si="262"/>
        <v/>
      </c>
      <c r="AE127" s="130" t="str">
        <f t="shared" si="263"/>
        <v/>
      </c>
      <c r="AF127" s="130" t="str">
        <f t="shared" si="264"/>
        <v/>
      </c>
      <c r="AG127" s="132" t="str">
        <f t="shared" si="265"/>
        <v/>
      </c>
      <c r="AH127" s="133" t="str">
        <f t="shared" si="266"/>
        <v/>
      </c>
      <c r="AI127" s="134" t="str">
        <f t="shared" si="267"/>
        <v/>
      </c>
      <c r="AJ127" s="135" t="str">
        <f t="shared" si="268"/>
        <v/>
      </c>
      <c r="AK127" s="136" t="str">
        <f t="shared" si="269"/>
        <v/>
      </c>
      <c r="AM127" s="4"/>
      <c r="AO127" s="128" t="str">
        <f t="shared" si="270"/>
        <v/>
      </c>
      <c r="AP127" s="129" t="str">
        <f t="shared" si="271"/>
        <v/>
      </c>
      <c r="AQ127" s="130" t="str">
        <f t="shared" si="272"/>
        <v/>
      </c>
      <c r="AR127" s="130" t="str">
        <f t="shared" si="273"/>
        <v/>
      </c>
      <c r="AS127" s="132" t="str">
        <f t="shared" si="274"/>
        <v/>
      </c>
      <c r="AT127" s="133" t="str">
        <f t="shared" si="275"/>
        <v/>
      </c>
      <c r="AU127" s="134" t="str">
        <f t="shared" si="276"/>
        <v/>
      </c>
      <c r="AV127" s="135" t="str">
        <f t="shared" si="277"/>
        <v/>
      </c>
      <c r="AW127" s="136" t="str">
        <f t="shared" si="278"/>
        <v/>
      </c>
      <c r="AX127" s="76"/>
      <c r="AY127" s="4"/>
      <c r="AZ127" s="76"/>
      <c r="BA127" s="128" t="str">
        <f t="shared" si="279"/>
        <v/>
      </c>
      <c r="BB127" s="129" t="str">
        <f t="shared" si="280"/>
        <v/>
      </c>
      <c r="BC127" s="130" t="str">
        <f t="shared" si="281"/>
        <v/>
      </c>
      <c r="BD127" s="130" t="str">
        <f t="shared" si="282"/>
        <v/>
      </c>
      <c r="BE127" s="132" t="str">
        <f t="shared" si="283"/>
        <v/>
      </c>
      <c r="BF127" s="133" t="str">
        <f t="shared" si="284"/>
        <v/>
      </c>
      <c r="BG127" s="134" t="str">
        <f t="shared" si="285"/>
        <v/>
      </c>
      <c r="BH127" s="135" t="str">
        <f t="shared" si="286"/>
        <v/>
      </c>
      <c r="BI127" s="136" t="str">
        <f t="shared" si="287"/>
        <v/>
      </c>
      <c r="BJ127" s="76"/>
      <c r="BK127" s="4"/>
      <c r="BL127" s="76"/>
      <c r="BM127" s="128" t="str">
        <f t="shared" si="288"/>
        <v/>
      </c>
      <c r="BN127" s="129" t="str">
        <f t="shared" si="289"/>
        <v/>
      </c>
      <c r="BO127" s="130" t="str">
        <f t="shared" si="290"/>
        <v/>
      </c>
      <c r="BP127" s="130" t="str">
        <f t="shared" si="291"/>
        <v/>
      </c>
      <c r="BQ127" s="132" t="str">
        <f t="shared" si="292"/>
        <v/>
      </c>
      <c r="BR127" s="133" t="str">
        <f t="shared" si="293"/>
        <v/>
      </c>
      <c r="BS127" s="134" t="str">
        <f t="shared" si="294"/>
        <v/>
      </c>
      <c r="BT127" s="135" t="str">
        <f t="shared" si="295"/>
        <v/>
      </c>
      <c r="BU127" s="136" t="str">
        <f t="shared" si="296"/>
        <v/>
      </c>
      <c r="BV127" s="76"/>
      <c r="BW127" s="4"/>
      <c r="BX127" s="76"/>
      <c r="BY127" s="128" t="str">
        <f t="shared" si="297"/>
        <v/>
      </c>
      <c r="BZ127" s="129" t="str">
        <f t="shared" si="298"/>
        <v/>
      </c>
      <c r="CA127" s="130" t="str">
        <f t="shared" si="299"/>
        <v/>
      </c>
      <c r="CB127" s="130" t="str">
        <f t="shared" si="300"/>
        <v/>
      </c>
      <c r="CC127" s="132" t="str">
        <f t="shared" si="301"/>
        <v/>
      </c>
      <c r="CD127" s="133" t="str">
        <f t="shared" si="302"/>
        <v/>
      </c>
      <c r="CE127" s="134" t="str">
        <f t="shared" si="303"/>
        <v/>
      </c>
      <c r="CF127" s="135" t="str">
        <f t="shared" si="304"/>
        <v/>
      </c>
      <c r="CG127" s="136" t="str">
        <f t="shared" si="305"/>
        <v/>
      </c>
      <c r="CH127" s="76"/>
      <c r="CI127" s="4"/>
      <c r="CJ127" s="76"/>
      <c r="CK127" s="128" t="str">
        <f t="shared" si="306"/>
        <v/>
      </c>
      <c r="CL127" s="129" t="str">
        <f t="shared" si="307"/>
        <v/>
      </c>
      <c r="CM127" s="130" t="str">
        <f t="shared" si="308"/>
        <v/>
      </c>
      <c r="CN127" s="130" t="str">
        <f t="shared" si="309"/>
        <v/>
      </c>
      <c r="CO127" s="132" t="str">
        <f t="shared" si="310"/>
        <v/>
      </c>
      <c r="CP127" s="133" t="str">
        <f t="shared" si="311"/>
        <v/>
      </c>
      <c r="CQ127" s="134" t="str">
        <f t="shared" si="312"/>
        <v/>
      </c>
      <c r="CR127" s="135" t="str">
        <f t="shared" si="313"/>
        <v/>
      </c>
      <c r="CS127" s="136" t="str">
        <f t="shared" si="314"/>
        <v/>
      </c>
      <c r="CT127" s="76"/>
      <c r="CU127" s="4"/>
      <c r="CV127" s="76"/>
      <c r="CW127" s="128" t="str">
        <f t="shared" si="315"/>
        <v/>
      </c>
      <c r="CX127" s="129" t="str">
        <f t="shared" si="316"/>
        <v/>
      </c>
      <c r="CY127" s="130" t="str">
        <f t="shared" si="317"/>
        <v/>
      </c>
      <c r="CZ127" s="130" t="str">
        <f t="shared" si="318"/>
        <v/>
      </c>
      <c r="DA127" s="132" t="str">
        <f t="shared" si="319"/>
        <v/>
      </c>
      <c r="DB127" s="133" t="str">
        <f t="shared" si="320"/>
        <v/>
      </c>
      <c r="DC127" s="134" t="str">
        <f t="shared" si="321"/>
        <v/>
      </c>
      <c r="DD127" s="135" t="str">
        <f t="shared" si="322"/>
        <v/>
      </c>
      <c r="DE127" s="136" t="str">
        <f t="shared" si="323"/>
        <v/>
      </c>
      <c r="DF127" s="76"/>
      <c r="DG127" s="4"/>
      <c r="DH127" s="76"/>
      <c r="DI127" s="128" t="str">
        <f t="shared" si="324"/>
        <v/>
      </c>
      <c r="DJ127" s="129" t="str">
        <f t="shared" si="325"/>
        <v/>
      </c>
      <c r="DK127" s="130" t="str">
        <f t="shared" si="326"/>
        <v/>
      </c>
      <c r="DL127" s="130" t="str">
        <f t="shared" si="327"/>
        <v/>
      </c>
      <c r="DM127" s="132" t="str">
        <f t="shared" si="328"/>
        <v/>
      </c>
      <c r="DN127" s="133" t="str">
        <f t="shared" si="329"/>
        <v/>
      </c>
      <c r="DO127" s="134" t="str">
        <f t="shared" si="330"/>
        <v/>
      </c>
      <c r="DP127" s="135" t="str">
        <f t="shared" si="331"/>
        <v/>
      </c>
      <c r="DQ127" s="136" t="str">
        <f t="shared" si="332"/>
        <v/>
      </c>
      <c r="DR127" s="76"/>
      <c r="DS127" s="4"/>
      <c r="DT127" s="76"/>
      <c r="DU127" s="128" t="str">
        <f t="shared" si="333"/>
        <v/>
      </c>
      <c r="DV127" s="129" t="str">
        <f t="shared" si="334"/>
        <v/>
      </c>
      <c r="DW127" s="130" t="str">
        <f t="shared" si="335"/>
        <v/>
      </c>
      <c r="DX127" s="130" t="str">
        <f t="shared" si="336"/>
        <v/>
      </c>
      <c r="DY127" s="132" t="str">
        <f t="shared" si="337"/>
        <v/>
      </c>
      <c r="DZ127" s="133" t="str">
        <f t="shared" si="338"/>
        <v/>
      </c>
      <c r="EA127" s="134" t="str">
        <f t="shared" si="339"/>
        <v/>
      </c>
      <c r="EB127" s="135" t="str">
        <f t="shared" si="340"/>
        <v/>
      </c>
      <c r="EC127" s="136" t="str">
        <f t="shared" si="341"/>
        <v/>
      </c>
      <c r="ED127" s="76"/>
      <c r="EE127" s="4"/>
      <c r="EF127" s="76"/>
      <c r="EG127" s="128" t="str">
        <f t="shared" si="342"/>
        <v/>
      </c>
      <c r="EH127" s="129" t="str">
        <f t="shared" si="343"/>
        <v/>
      </c>
      <c r="EI127" s="130" t="str">
        <f t="shared" si="344"/>
        <v/>
      </c>
      <c r="EJ127" s="130" t="str">
        <f t="shared" si="345"/>
        <v/>
      </c>
      <c r="EK127" s="132" t="str">
        <f t="shared" si="346"/>
        <v/>
      </c>
      <c r="EL127" s="133" t="str">
        <f t="shared" si="347"/>
        <v/>
      </c>
      <c r="EM127" s="134" t="str">
        <f t="shared" si="348"/>
        <v/>
      </c>
      <c r="EN127" s="135" t="str">
        <f t="shared" si="349"/>
        <v/>
      </c>
      <c r="EO127" s="136" t="str">
        <f t="shared" si="350"/>
        <v/>
      </c>
      <c r="EP127" s="76"/>
      <c r="EQ127" s="4"/>
      <c r="ER127" s="76"/>
      <c r="ES127" s="128" t="str">
        <f t="shared" si="351"/>
        <v/>
      </c>
      <c r="ET127" s="129" t="str">
        <f t="shared" si="352"/>
        <v/>
      </c>
      <c r="EU127" s="130" t="str">
        <f t="shared" si="353"/>
        <v/>
      </c>
      <c r="EV127" s="130" t="str">
        <f t="shared" si="354"/>
        <v/>
      </c>
      <c r="EW127" s="132" t="str">
        <f t="shared" si="355"/>
        <v/>
      </c>
      <c r="EX127" s="133" t="str">
        <f t="shared" si="356"/>
        <v/>
      </c>
      <c r="EY127" s="134" t="str">
        <f t="shared" si="357"/>
        <v/>
      </c>
      <c r="EZ127" s="135" t="str">
        <f t="shared" si="358"/>
        <v/>
      </c>
      <c r="FA127" s="136" t="str">
        <f t="shared" si="359"/>
        <v/>
      </c>
      <c r="FB127" s="76"/>
      <c r="FC127" s="4"/>
      <c r="FD127" s="76"/>
      <c r="FE127" s="128" t="str">
        <f t="shared" si="360"/>
        <v/>
      </c>
      <c r="FF127" s="129" t="str">
        <f t="shared" si="361"/>
        <v/>
      </c>
      <c r="FG127" s="130" t="str">
        <f t="shared" si="362"/>
        <v/>
      </c>
      <c r="FH127" s="130" t="str">
        <f t="shared" si="363"/>
        <v/>
      </c>
      <c r="FI127" s="132" t="str">
        <f t="shared" si="364"/>
        <v/>
      </c>
      <c r="FJ127" s="133" t="str">
        <f t="shared" si="365"/>
        <v/>
      </c>
      <c r="FK127" s="134" t="str">
        <f t="shared" si="366"/>
        <v/>
      </c>
      <c r="FL127" s="135" t="str">
        <f t="shared" si="367"/>
        <v/>
      </c>
      <c r="FM127" s="136" t="str">
        <f t="shared" si="368"/>
        <v/>
      </c>
      <c r="FN127" s="76"/>
      <c r="FO127" s="4"/>
      <c r="FP127" s="76"/>
      <c r="FQ127" s="128" t="str">
        <f>IF(FU127="","",#REF!)</f>
        <v/>
      </c>
      <c r="FR127" s="129" t="str">
        <f t="shared" si="369"/>
        <v/>
      </c>
      <c r="FS127" s="130" t="str">
        <f t="shared" si="370"/>
        <v/>
      </c>
      <c r="FT127" s="130" t="str">
        <f t="shared" si="371"/>
        <v/>
      </c>
      <c r="FU127" s="132" t="str">
        <f t="shared" si="372"/>
        <v/>
      </c>
      <c r="FV127" s="133" t="str">
        <f t="shared" si="373"/>
        <v/>
      </c>
      <c r="FW127" s="134" t="str">
        <f t="shared" si="374"/>
        <v/>
      </c>
      <c r="FX127" s="135" t="str">
        <f t="shared" si="375"/>
        <v/>
      </c>
      <c r="FY127" s="136" t="str">
        <f t="shared" si="376"/>
        <v/>
      </c>
      <c r="FZ127" s="76"/>
      <c r="GA127" s="4"/>
      <c r="GB127" s="76"/>
      <c r="GC127" s="128" t="str">
        <f t="shared" si="377"/>
        <v/>
      </c>
      <c r="GD127" s="129" t="str">
        <f t="shared" si="378"/>
        <v/>
      </c>
      <c r="GE127" s="130" t="str">
        <f t="shared" si="379"/>
        <v/>
      </c>
      <c r="GF127" s="130" t="str">
        <f t="shared" si="380"/>
        <v/>
      </c>
      <c r="GG127" s="132" t="str">
        <f t="shared" si="381"/>
        <v/>
      </c>
      <c r="GH127" s="133" t="str">
        <f t="shared" si="382"/>
        <v/>
      </c>
      <c r="GI127" s="134" t="str">
        <f t="shared" si="383"/>
        <v/>
      </c>
      <c r="GJ127" s="135" t="str">
        <f t="shared" si="384"/>
        <v/>
      </c>
      <c r="GK127" s="136" t="str">
        <f t="shared" si="385"/>
        <v/>
      </c>
      <c r="GL127" s="76"/>
      <c r="GM127" s="4"/>
      <c r="GN127" s="76"/>
      <c r="GO127" s="128" t="str">
        <f t="shared" si="386"/>
        <v/>
      </c>
      <c r="GP127" s="129" t="str">
        <f t="shared" si="387"/>
        <v/>
      </c>
      <c r="GQ127" s="130" t="str">
        <f t="shared" si="388"/>
        <v/>
      </c>
      <c r="GR127" s="130" t="str">
        <f t="shared" si="389"/>
        <v/>
      </c>
      <c r="GS127" s="132" t="str">
        <f t="shared" si="390"/>
        <v/>
      </c>
      <c r="GT127" s="133" t="str">
        <f t="shared" si="391"/>
        <v/>
      </c>
      <c r="GU127" s="134" t="str">
        <f t="shared" si="392"/>
        <v/>
      </c>
      <c r="GV127" s="135" t="str">
        <f t="shared" si="393"/>
        <v/>
      </c>
      <c r="GW127" s="136" t="str">
        <f t="shared" si="394"/>
        <v/>
      </c>
      <c r="GX127" s="76"/>
      <c r="GY127" s="4"/>
      <c r="GZ127" s="76"/>
      <c r="HA127" s="128" t="str">
        <f t="shared" si="395"/>
        <v/>
      </c>
      <c r="HB127" s="129" t="str">
        <f t="shared" si="396"/>
        <v/>
      </c>
      <c r="HC127" s="130" t="str">
        <f t="shared" si="397"/>
        <v/>
      </c>
      <c r="HD127" s="130" t="str">
        <f t="shared" si="398"/>
        <v/>
      </c>
      <c r="HE127" s="132" t="str">
        <f t="shared" si="399"/>
        <v/>
      </c>
      <c r="HF127" s="133" t="str">
        <f t="shared" si="400"/>
        <v/>
      </c>
      <c r="HG127" s="134" t="str">
        <f t="shared" si="401"/>
        <v/>
      </c>
      <c r="HH127" s="135" t="str">
        <f t="shared" si="402"/>
        <v/>
      </c>
      <c r="HI127" s="136" t="str">
        <f t="shared" si="403"/>
        <v/>
      </c>
      <c r="HJ127" s="76"/>
      <c r="HK127" s="4"/>
      <c r="HL127" s="76"/>
      <c r="HM127" s="128" t="str">
        <f t="shared" si="404"/>
        <v/>
      </c>
      <c r="HN127" s="129" t="str">
        <f t="shared" si="405"/>
        <v/>
      </c>
      <c r="HO127" s="130" t="str">
        <f t="shared" si="406"/>
        <v/>
      </c>
      <c r="HP127" s="130" t="str">
        <f t="shared" si="407"/>
        <v/>
      </c>
      <c r="HQ127" s="132" t="str">
        <f t="shared" si="408"/>
        <v/>
      </c>
      <c r="HR127" s="133" t="str">
        <f t="shared" si="409"/>
        <v/>
      </c>
      <c r="HS127" s="134" t="str">
        <f t="shared" si="410"/>
        <v/>
      </c>
      <c r="HT127" s="135" t="str">
        <f t="shared" si="411"/>
        <v/>
      </c>
      <c r="HU127" s="136" t="str">
        <f t="shared" si="412"/>
        <v/>
      </c>
      <c r="HV127" s="76"/>
      <c r="HW127" s="4"/>
      <c r="HX127" s="76"/>
      <c r="HY127" s="128" t="str">
        <f t="shared" si="413"/>
        <v/>
      </c>
      <c r="HZ127" s="129" t="str">
        <f t="shared" si="414"/>
        <v/>
      </c>
      <c r="IA127" s="130" t="str">
        <f t="shared" si="415"/>
        <v/>
      </c>
      <c r="IB127" s="130" t="str">
        <f t="shared" si="416"/>
        <v/>
      </c>
      <c r="IC127" s="132" t="str">
        <f t="shared" si="417"/>
        <v/>
      </c>
      <c r="ID127" s="133" t="str">
        <f t="shared" si="418"/>
        <v/>
      </c>
      <c r="IE127" s="134" t="str">
        <f t="shared" si="419"/>
        <v/>
      </c>
      <c r="IF127" s="135" t="str">
        <f t="shared" si="420"/>
        <v/>
      </c>
      <c r="IG127" s="136" t="str">
        <f t="shared" si="421"/>
        <v/>
      </c>
      <c r="IH127" s="76"/>
      <c r="II127" s="4"/>
      <c r="IJ127" s="76"/>
      <c r="IK127" s="128" t="str">
        <f t="shared" si="422"/>
        <v/>
      </c>
      <c r="IL127" s="129" t="str">
        <f t="shared" si="423"/>
        <v/>
      </c>
      <c r="IM127" s="130" t="str">
        <f t="shared" si="424"/>
        <v/>
      </c>
      <c r="IN127" s="130" t="str">
        <f t="shared" si="425"/>
        <v/>
      </c>
      <c r="IO127" s="132" t="str">
        <f t="shared" si="426"/>
        <v/>
      </c>
      <c r="IP127" s="133" t="str">
        <f t="shared" si="427"/>
        <v/>
      </c>
      <c r="IQ127" s="134" t="str">
        <f t="shared" si="428"/>
        <v/>
      </c>
      <c r="IR127" s="135" t="str">
        <f t="shared" si="429"/>
        <v/>
      </c>
      <c r="IS127" s="136" t="str">
        <f t="shared" si="430"/>
        <v/>
      </c>
      <c r="IT127" s="76"/>
      <c r="IU127" s="4"/>
      <c r="IV127" s="76"/>
      <c r="IW127" s="128" t="str">
        <f t="shared" si="431"/>
        <v/>
      </c>
      <c r="IX127" s="129" t="str">
        <f t="shared" si="432"/>
        <v/>
      </c>
      <c r="IY127" s="130" t="str">
        <f t="shared" si="433"/>
        <v/>
      </c>
      <c r="IZ127" s="130" t="str">
        <f t="shared" si="434"/>
        <v/>
      </c>
      <c r="JA127" s="132" t="str">
        <f t="shared" si="435"/>
        <v/>
      </c>
      <c r="JB127" s="133" t="str">
        <f t="shared" si="436"/>
        <v/>
      </c>
      <c r="JC127" s="134" t="str">
        <f t="shared" si="437"/>
        <v/>
      </c>
      <c r="JD127" s="135" t="str">
        <f t="shared" si="438"/>
        <v/>
      </c>
      <c r="JE127" s="136" t="str">
        <f t="shared" si="439"/>
        <v/>
      </c>
      <c r="JF127" s="76"/>
      <c r="JG127" s="4"/>
      <c r="JH127" s="76"/>
      <c r="JI127" s="128" t="str">
        <f t="shared" si="440"/>
        <v/>
      </c>
      <c r="JJ127" s="129" t="str">
        <f t="shared" si="441"/>
        <v/>
      </c>
      <c r="JK127" s="130" t="str">
        <f t="shared" si="442"/>
        <v/>
      </c>
      <c r="JL127" s="130" t="str">
        <f t="shared" si="443"/>
        <v/>
      </c>
      <c r="JM127" s="132" t="str">
        <f t="shared" si="444"/>
        <v/>
      </c>
      <c r="JN127" s="133" t="str">
        <f t="shared" si="445"/>
        <v/>
      </c>
      <c r="JO127" s="134" t="str">
        <f t="shared" si="446"/>
        <v/>
      </c>
      <c r="JP127" s="135" t="str">
        <f t="shared" si="447"/>
        <v/>
      </c>
      <c r="JQ127" s="136" t="str">
        <f t="shared" si="448"/>
        <v/>
      </c>
      <c r="JR127" s="76"/>
      <c r="JS127" s="4"/>
      <c r="JT127" s="76"/>
      <c r="JU127" s="128" t="str">
        <f t="shared" si="449"/>
        <v/>
      </c>
      <c r="JV127" s="129" t="str">
        <f t="shared" si="450"/>
        <v/>
      </c>
      <c r="JW127" s="130" t="str">
        <f t="shared" si="451"/>
        <v/>
      </c>
      <c r="JX127" s="130" t="str">
        <f t="shared" si="452"/>
        <v/>
      </c>
      <c r="JY127" s="132" t="str">
        <f t="shared" si="453"/>
        <v/>
      </c>
      <c r="JZ127" s="133" t="str">
        <f t="shared" si="454"/>
        <v/>
      </c>
      <c r="KA127" s="134" t="str">
        <f t="shared" si="455"/>
        <v/>
      </c>
      <c r="KB127" s="135" t="str">
        <f t="shared" si="456"/>
        <v/>
      </c>
      <c r="KC127" s="136" t="str">
        <f t="shared" si="457"/>
        <v/>
      </c>
      <c r="KD127" s="76"/>
      <c r="KE127" s="4"/>
      <c r="KF127" s="76"/>
    </row>
    <row r="128" spans="1:292" ht="13.5" customHeight="1">
      <c r="A128" s="84"/>
      <c r="E128" s="128" t="str">
        <f t="shared" si="244"/>
        <v/>
      </c>
      <c r="F128" s="129" t="str">
        <f t="shared" si="245"/>
        <v/>
      </c>
      <c r="G128" s="130" t="str">
        <f t="shared" si="246"/>
        <v/>
      </c>
      <c r="H128" s="130" t="str">
        <f t="shared" si="247"/>
        <v/>
      </c>
      <c r="I128" s="132" t="str">
        <f t="shared" si="248"/>
        <v/>
      </c>
      <c r="J128" s="133" t="str">
        <f t="shared" si="249"/>
        <v/>
      </c>
      <c r="K128" s="134" t="str">
        <f t="shared" si="250"/>
        <v/>
      </c>
      <c r="L128" s="135" t="str">
        <f t="shared" si="251"/>
        <v/>
      </c>
      <c r="M128" s="136" t="str">
        <f t="shared" si="252"/>
        <v/>
      </c>
      <c r="O128" s="4"/>
      <c r="Q128" s="128" t="str">
        <f t="shared" si="253"/>
        <v/>
      </c>
      <c r="R128" s="129" t="str">
        <f t="shared" si="254"/>
        <v/>
      </c>
      <c r="S128" s="130" t="str">
        <f t="shared" si="255"/>
        <v/>
      </c>
      <c r="T128" s="130" t="str">
        <f t="shared" si="256"/>
        <v/>
      </c>
      <c r="U128" s="132" t="str">
        <f t="shared" si="257"/>
        <v/>
      </c>
      <c r="V128" s="133" t="str">
        <f t="shared" si="258"/>
        <v/>
      </c>
      <c r="W128" s="134" t="str">
        <f t="shared" si="259"/>
        <v/>
      </c>
      <c r="X128" s="135" t="s">
        <v>287</v>
      </c>
      <c r="Y128" s="136" t="str">
        <f t="shared" si="260"/>
        <v/>
      </c>
      <c r="AA128" s="4"/>
      <c r="AC128" s="128" t="str">
        <f t="shared" si="261"/>
        <v/>
      </c>
      <c r="AD128" s="129" t="str">
        <f t="shared" si="262"/>
        <v/>
      </c>
      <c r="AE128" s="130" t="str">
        <f t="shared" si="263"/>
        <v/>
      </c>
      <c r="AF128" s="130" t="str">
        <f t="shared" si="264"/>
        <v/>
      </c>
      <c r="AG128" s="132" t="str">
        <f t="shared" si="265"/>
        <v/>
      </c>
      <c r="AH128" s="133" t="str">
        <f t="shared" si="266"/>
        <v/>
      </c>
      <c r="AI128" s="134" t="str">
        <f t="shared" si="267"/>
        <v/>
      </c>
      <c r="AJ128" s="135" t="str">
        <f t="shared" si="268"/>
        <v/>
      </c>
      <c r="AK128" s="136" t="str">
        <f t="shared" si="269"/>
        <v/>
      </c>
      <c r="AM128" s="4"/>
      <c r="AO128" s="128" t="str">
        <f t="shared" si="270"/>
        <v/>
      </c>
      <c r="AP128" s="129" t="str">
        <f t="shared" si="271"/>
        <v/>
      </c>
      <c r="AQ128" s="130" t="str">
        <f t="shared" si="272"/>
        <v/>
      </c>
      <c r="AR128" s="130" t="str">
        <f t="shared" si="273"/>
        <v/>
      </c>
      <c r="AS128" s="132" t="str">
        <f t="shared" si="274"/>
        <v/>
      </c>
      <c r="AT128" s="133" t="str">
        <f t="shared" si="275"/>
        <v/>
      </c>
      <c r="AU128" s="134" t="str">
        <f t="shared" si="276"/>
        <v/>
      </c>
      <c r="AV128" s="135" t="str">
        <f t="shared" si="277"/>
        <v/>
      </c>
      <c r="AW128" s="136" t="str">
        <f t="shared" si="278"/>
        <v/>
      </c>
      <c r="AX128" s="76"/>
      <c r="AY128" s="4"/>
      <c r="AZ128" s="76"/>
      <c r="BA128" s="128" t="str">
        <f t="shared" si="279"/>
        <v/>
      </c>
      <c r="BB128" s="129" t="str">
        <f t="shared" si="280"/>
        <v/>
      </c>
      <c r="BC128" s="130" t="str">
        <f t="shared" si="281"/>
        <v/>
      </c>
      <c r="BD128" s="130" t="str">
        <f t="shared" si="282"/>
        <v/>
      </c>
      <c r="BE128" s="132" t="str">
        <f t="shared" si="283"/>
        <v/>
      </c>
      <c r="BF128" s="133" t="str">
        <f t="shared" si="284"/>
        <v/>
      </c>
      <c r="BG128" s="134" t="str">
        <f t="shared" si="285"/>
        <v/>
      </c>
      <c r="BH128" s="135" t="str">
        <f t="shared" si="286"/>
        <v/>
      </c>
      <c r="BI128" s="136" t="str">
        <f t="shared" si="287"/>
        <v/>
      </c>
      <c r="BJ128" s="76"/>
      <c r="BK128" s="4"/>
      <c r="BL128" s="76"/>
      <c r="BM128" s="128" t="str">
        <f t="shared" si="288"/>
        <v/>
      </c>
      <c r="BN128" s="129" t="str">
        <f t="shared" si="289"/>
        <v/>
      </c>
      <c r="BO128" s="130" t="str">
        <f t="shared" si="290"/>
        <v/>
      </c>
      <c r="BP128" s="130" t="str">
        <f t="shared" si="291"/>
        <v/>
      </c>
      <c r="BQ128" s="132" t="str">
        <f t="shared" si="292"/>
        <v/>
      </c>
      <c r="BR128" s="133" t="str">
        <f t="shared" si="293"/>
        <v/>
      </c>
      <c r="BS128" s="134" t="str">
        <f t="shared" si="294"/>
        <v/>
      </c>
      <c r="BT128" s="135" t="str">
        <f t="shared" si="295"/>
        <v/>
      </c>
      <c r="BU128" s="136" t="str">
        <f t="shared" si="296"/>
        <v/>
      </c>
      <c r="BV128" s="76"/>
      <c r="BW128" s="4"/>
      <c r="BX128" s="76"/>
      <c r="BY128" s="128" t="str">
        <f t="shared" si="297"/>
        <v/>
      </c>
      <c r="BZ128" s="129" t="str">
        <f t="shared" si="298"/>
        <v/>
      </c>
      <c r="CA128" s="130" t="str">
        <f t="shared" si="299"/>
        <v/>
      </c>
      <c r="CB128" s="130" t="str">
        <f t="shared" si="300"/>
        <v/>
      </c>
      <c r="CC128" s="132" t="str">
        <f t="shared" si="301"/>
        <v/>
      </c>
      <c r="CD128" s="133" t="str">
        <f t="shared" si="302"/>
        <v/>
      </c>
      <c r="CE128" s="134" t="str">
        <f t="shared" si="303"/>
        <v/>
      </c>
      <c r="CF128" s="135" t="str">
        <f t="shared" si="304"/>
        <v/>
      </c>
      <c r="CG128" s="136" t="str">
        <f t="shared" si="305"/>
        <v/>
      </c>
      <c r="CH128" s="76"/>
      <c r="CI128" s="4"/>
      <c r="CJ128" s="76"/>
      <c r="CK128" s="128" t="str">
        <f t="shared" si="306"/>
        <v/>
      </c>
      <c r="CL128" s="129" t="str">
        <f t="shared" si="307"/>
        <v/>
      </c>
      <c r="CM128" s="130" t="str">
        <f t="shared" si="308"/>
        <v/>
      </c>
      <c r="CN128" s="130" t="str">
        <f t="shared" si="309"/>
        <v/>
      </c>
      <c r="CO128" s="132" t="str">
        <f t="shared" si="310"/>
        <v/>
      </c>
      <c r="CP128" s="133" t="str">
        <f t="shared" si="311"/>
        <v/>
      </c>
      <c r="CQ128" s="134" t="str">
        <f t="shared" si="312"/>
        <v/>
      </c>
      <c r="CR128" s="135" t="str">
        <f t="shared" si="313"/>
        <v/>
      </c>
      <c r="CS128" s="136" t="str">
        <f t="shared" si="314"/>
        <v/>
      </c>
      <c r="CT128" s="76"/>
      <c r="CU128" s="4"/>
      <c r="CV128" s="76"/>
      <c r="CW128" s="128" t="str">
        <f t="shared" si="315"/>
        <v/>
      </c>
      <c r="CX128" s="129" t="str">
        <f t="shared" si="316"/>
        <v/>
      </c>
      <c r="CY128" s="130" t="str">
        <f t="shared" si="317"/>
        <v/>
      </c>
      <c r="CZ128" s="130" t="str">
        <f t="shared" si="318"/>
        <v/>
      </c>
      <c r="DA128" s="132" t="str">
        <f t="shared" si="319"/>
        <v/>
      </c>
      <c r="DB128" s="133" t="str">
        <f t="shared" si="320"/>
        <v/>
      </c>
      <c r="DC128" s="134" t="str">
        <f t="shared" si="321"/>
        <v/>
      </c>
      <c r="DD128" s="135" t="str">
        <f t="shared" si="322"/>
        <v/>
      </c>
      <c r="DE128" s="136" t="str">
        <f t="shared" si="323"/>
        <v/>
      </c>
      <c r="DF128" s="76"/>
      <c r="DG128" s="4"/>
      <c r="DH128" s="76"/>
      <c r="DI128" s="128" t="str">
        <f t="shared" si="324"/>
        <v/>
      </c>
      <c r="DJ128" s="129" t="str">
        <f t="shared" si="325"/>
        <v/>
      </c>
      <c r="DK128" s="130" t="str">
        <f t="shared" si="326"/>
        <v/>
      </c>
      <c r="DL128" s="130" t="str">
        <f t="shared" si="327"/>
        <v/>
      </c>
      <c r="DM128" s="132" t="str">
        <f t="shared" si="328"/>
        <v/>
      </c>
      <c r="DN128" s="133" t="str">
        <f t="shared" si="329"/>
        <v/>
      </c>
      <c r="DO128" s="134" t="str">
        <f t="shared" si="330"/>
        <v/>
      </c>
      <c r="DP128" s="135" t="str">
        <f t="shared" si="331"/>
        <v/>
      </c>
      <c r="DQ128" s="136" t="str">
        <f t="shared" si="332"/>
        <v/>
      </c>
      <c r="DR128" s="76"/>
      <c r="DS128" s="4"/>
      <c r="DT128" s="76"/>
      <c r="DU128" s="128" t="str">
        <f t="shared" si="333"/>
        <v/>
      </c>
      <c r="DV128" s="129" t="str">
        <f t="shared" si="334"/>
        <v/>
      </c>
      <c r="DW128" s="130" t="str">
        <f t="shared" si="335"/>
        <v/>
      </c>
      <c r="DX128" s="130" t="str">
        <f t="shared" si="336"/>
        <v/>
      </c>
      <c r="DY128" s="132" t="str">
        <f t="shared" si="337"/>
        <v/>
      </c>
      <c r="DZ128" s="133" t="str">
        <f t="shared" si="338"/>
        <v/>
      </c>
      <c r="EA128" s="134" t="str">
        <f t="shared" si="339"/>
        <v/>
      </c>
      <c r="EB128" s="135" t="str">
        <f t="shared" si="340"/>
        <v/>
      </c>
      <c r="EC128" s="136" t="str">
        <f t="shared" si="341"/>
        <v/>
      </c>
      <c r="ED128" s="76"/>
      <c r="EE128" s="4"/>
      <c r="EF128" s="76"/>
      <c r="EG128" s="128" t="str">
        <f t="shared" si="342"/>
        <v/>
      </c>
      <c r="EH128" s="129" t="str">
        <f t="shared" si="343"/>
        <v/>
      </c>
      <c r="EI128" s="130" t="str">
        <f t="shared" si="344"/>
        <v/>
      </c>
      <c r="EJ128" s="130" t="str">
        <f t="shared" si="345"/>
        <v/>
      </c>
      <c r="EK128" s="132" t="str">
        <f t="shared" si="346"/>
        <v/>
      </c>
      <c r="EL128" s="133" t="str">
        <f t="shared" si="347"/>
        <v/>
      </c>
      <c r="EM128" s="134" t="str">
        <f t="shared" si="348"/>
        <v/>
      </c>
      <c r="EN128" s="135" t="str">
        <f t="shared" si="349"/>
        <v/>
      </c>
      <c r="EO128" s="136" t="str">
        <f t="shared" si="350"/>
        <v/>
      </c>
      <c r="EP128" s="76"/>
      <c r="EQ128" s="4"/>
      <c r="ER128" s="76"/>
      <c r="ES128" s="128" t="str">
        <f t="shared" si="351"/>
        <v/>
      </c>
      <c r="ET128" s="129" t="str">
        <f t="shared" si="352"/>
        <v/>
      </c>
      <c r="EU128" s="130" t="str">
        <f t="shared" si="353"/>
        <v/>
      </c>
      <c r="EV128" s="130" t="str">
        <f t="shared" si="354"/>
        <v/>
      </c>
      <c r="EW128" s="132" t="str">
        <f t="shared" si="355"/>
        <v/>
      </c>
      <c r="EX128" s="133" t="str">
        <f t="shared" si="356"/>
        <v/>
      </c>
      <c r="EY128" s="134" t="str">
        <f t="shared" si="357"/>
        <v/>
      </c>
      <c r="EZ128" s="135" t="str">
        <f t="shared" si="358"/>
        <v/>
      </c>
      <c r="FA128" s="136" t="str">
        <f t="shared" si="359"/>
        <v/>
      </c>
      <c r="FB128" s="76"/>
      <c r="FC128" s="4"/>
      <c r="FD128" s="76"/>
      <c r="FE128" s="128" t="str">
        <f t="shared" si="360"/>
        <v/>
      </c>
      <c r="FF128" s="129" t="str">
        <f t="shared" si="361"/>
        <v/>
      </c>
      <c r="FG128" s="130" t="str">
        <f t="shared" si="362"/>
        <v/>
      </c>
      <c r="FH128" s="130" t="str">
        <f t="shared" si="363"/>
        <v/>
      </c>
      <c r="FI128" s="132" t="str">
        <f t="shared" si="364"/>
        <v/>
      </c>
      <c r="FJ128" s="133" t="str">
        <f t="shared" si="365"/>
        <v/>
      </c>
      <c r="FK128" s="134" t="str">
        <f t="shared" si="366"/>
        <v/>
      </c>
      <c r="FL128" s="135" t="str">
        <f t="shared" si="367"/>
        <v/>
      </c>
      <c r="FM128" s="136" t="str">
        <f t="shared" si="368"/>
        <v/>
      </c>
      <c r="FN128" s="76"/>
      <c r="FO128" s="4"/>
      <c r="FP128" s="76"/>
      <c r="FQ128" s="128" t="str">
        <f>IF(FU128="","",#REF!)</f>
        <v/>
      </c>
      <c r="FR128" s="129" t="str">
        <f t="shared" si="369"/>
        <v/>
      </c>
      <c r="FS128" s="130" t="str">
        <f t="shared" si="370"/>
        <v/>
      </c>
      <c r="FT128" s="130" t="str">
        <f t="shared" si="371"/>
        <v/>
      </c>
      <c r="FU128" s="132" t="str">
        <f t="shared" si="372"/>
        <v/>
      </c>
      <c r="FV128" s="133" t="str">
        <f t="shared" si="373"/>
        <v/>
      </c>
      <c r="FW128" s="134" t="str">
        <f t="shared" si="374"/>
        <v/>
      </c>
      <c r="FX128" s="135" t="str">
        <f t="shared" si="375"/>
        <v/>
      </c>
      <c r="FY128" s="136" t="str">
        <f t="shared" si="376"/>
        <v/>
      </c>
      <c r="FZ128" s="76"/>
      <c r="GA128" s="4"/>
      <c r="GB128" s="76"/>
      <c r="GC128" s="128" t="str">
        <f t="shared" si="377"/>
        <v/>
      </c>
      <c r="GD128" s="129" t="str">
        <f t="shared" si="378"/>
        <v/>
      </c>
      <c r="GE128" s="130" t="str">
        <f t="shared" si="379"/>
        <v/>
      </c>
      <c r="GF128" s="130" t="str">
        <f t="shared" si="380"/>
        <v/>
      </c>
      <c r="GG128" s="132" t="str">
        <f t="shared" si="381"/>
        <v/>
      </c>
      <c r="GH128" s="133" t="str">
        <f t="shared" si="382"/>
        <v/>
      </c>
      <c r="GI128" s="134" t="str">
        <f t="shared" si="383"/>
        <v/>
      </c>
      <c r="GJ128" s="135" t="str">
        <f t="shared" si="384"/>
        <v/>
      </c>
      <c r="GK128" s="136" t="str">
        <f t="shared" si="385"/>
        <v/>
      </c>
      <c r="GL128" s="76"/>
      <c r="GM128" s="4"/>
      <c r="GN128" s="76"/>
      <c r="GO128" s="128" t="str">
        <f t="shared" si="386"/>
        <v/>
      </c>
      <c r="GP128" s="129" t="str">
        <f t="shared" si="387"/>
        <v/>
      </c>
      <c r="GQ128" s="130" t="str">
        <f t="shared" si="388"/>
        <v/>
      </c>
      <c r="GR128" s="130" t="str">
        <f t="shared" si="389"/>
        <v/>
      </c>
      <c r="GS128" s="132" t="str">
        <f t="shared" si="390"/>
        <v/>
      </c>
      <c r="GT128" s="133" t="str">
        <f t="shared" si="391"/>
        <v/>
      </c>
      <c r="GU128" s="134" t="str">
        <f t="shared" si="392"/>
        <v/>
      </c>
      <c r="GV128" s="135" t="str">
        <f t="shared" si="393"/>
        <v/>
      </c>
      <c r="GW128" s="136" t="str">
        <f t="shared" si="394"/>
        <v/>
      </c>
      <c r="GX128" s="76"/>
      <c r="GY128" s="4"/>
      <c r="GZ128" s="76"/>
      <c r="HA128" s="128" t="str">
        <f t="shared" si="395"/>
        <v/>
      </c>
      <c r="HB128" s="129" t="str">
        <f t="shared" si="396"/>
        <v/>
      </c>
      <c r="HC128" s="130" t="str">
        <f t="shared" si="397"/>
        <v/>
      </c>
      <c r="HD128" s="130" t="str">
        <f t="shared" si="398"/>
        <v/>
      </c>
      <c r="HE128" s="132" t="str">
        <f t="shared" si="399"/>
        <v/>
      </c>
      <c r="HF128" s="133" t="str">
        <f t="shared" si="400"/>
        <v/>
      </c>
      <c r="HG128" s="134" t="str">
        <f t="shared" si="401"/>
        <v/>
      </c>
      <c r="HH128" s="135" t="str">
        <f t="shared" si="402"/>
        <v/>
      </c>
      <c r="HI128" s="136" t="str">
        <f t="shared" si="403"/>
        <v/>
      </c>
      <c r="HJ128" s="76"/>
      <c r="HK128" s="4"/>
      <c r="HL128" s="76"/>
      <c r="HM128" s="128" t="str">
        <f t="shared" si="404"/>
        <v/>
      </c>
      <c r="HN128" s="129" t="str">
        <f t="shared" si="405"/>
        <v/>
      </c>
      <c r="HO128" s="130" t="str">
        <f t="shared" si="406"/>
        <v/>
      </c>
      <c r="HP128" s="130" t="str">
        <f t="shared" si="407"/>
        <v/>
      </c>
      <c r="HQ128" s="132" t="str">
        <f t="shared" si="408"/>
        <v/>
      </c>
      <c r="HR128" s="133" t="str">
        <f t="shared" si="409"/>
        <v/>
      </c>
      <c r="HS128" s="134" t="str">
        <f t="shared" si="410"/>
        <v/>
      </c>
      <c r="HT128" s="135" t="str">
        <f t="shared" si="411"/>
        <v/>
      </c>
      <c r="HU128" s="136" t="str">
        <f t="shared" si="412"/>
        <v/>
      </c>
      <c r="HV128" s="76"/>
      <c r="HW128" s="4"/>
      <c r="HX128" s="76"/>
      <c r="HY128" s="128" t="str">
        <f t="shared" si="413"/>
        <v/>
      </c>
      <c r="HZ128" s="129" t="str">
        <f t="shared" si="414"/>
        <v/>
      </c>
      <c r="IA128" s="130" t="str">
        <f t="shared" si="415"/>
        <v/>
      </c>
      <c r="IB128" s="130" t="str">
        <f t="shared" si="416"/>
        <v/>
      </c>
      <c r="IC128" s="132" t="str">
        <f t="shared" si="417"/>
        <v/>
      </c>
      <c r="ID128" s="133" t="str">
        <f t="shared" si="418"/>
        <v/>
      </c>
      <c r="IE128" s="134" t="str">
        <f t="shared" si="419"/>
        <v/>
      </c>
      <c r="IF128" s="135" t="str">
        <f t="shared" si="420"/>
        <v/>
      </c>
      <c r="IG128" s="136" t="str">
        <f t="shared" si="421"/>
        <v/>
      </c>
      <c r="IH128" s="76"/>
      <c r="II128" s="4"/>
      <c r="IJ128" s="76"/>
      <c r="IK128" s="128" t="str">
        <f t="shared" si="422"/>
        <v/>
      </c>
      <c r="IL128" s="129" t="str">
        <f t="shared" si="423"/>
        <v/>
      </c>
      <c r="IM128" s="130" t="str">
        <f t="shared" si="424"/>
        <v/>
      </c>
      <c r="IN128" s="130" t="str">
        <f t="shared" si="425"/>
        <v/>
      </c>
      <c r="IO128" s="132" t="str">
        <f t="shared" si="426"/>
        <v/>
      </c>
      <c r="IP128" s="133" t="str">
        <f t="shared" si="427"/>
        <v/>
      </c>
      <c r="IQ128" s="134" t="str">
        <f t="shared" si="428"/>
        <v/>
      </c>
      <c r="IR128" s="135" t="str">
        <f t="shared" si="429"/>
        <v/>
      </c>
      <c r="IS128" s="136" t="str">
        <f t="shared" si="430"/>
        <v/>
      </c>
      <c r="IT128" s="76"/>
      <c r="IU128" s="4"/>
      <c r="IV128" s="76"/>
      <c r="IW128" s="128" t="str">
        <f t="shared" si="431"/>
        <v/>
      </c>
      <c r="IX128" s="129" t="str">
        <f t="shared" si="432"/>
        <v/>
      </c>
      <c r="IY128" s="130" t="str">
        <f t="shared" si="433"/>
        <v/>
      </c>
      <c r="IZ128" s="130" t="str">
        <f t="shared" si="434"/>
        <v/>
      </c>
      <c r="JA128" s="132" t="str">
        <f t="shared" si="435"/>
        <v/>
      </c>
      <c r="JB128" s="133" t="str">
        <f t="shared" si="436"/>
        <v/>
      </c>
      <c r="JC128" s="134" t="str">
        <f t="shared" si="437"/>
        <v/>
      </c>
      <c r="JD128" s="135" t="str">
        <f t="shared" si="438"/>
        <v/>
      </c>
      <c r="JE128" s="136" t="str">
        <f t="shared" si="439"/>
        <v/>
      </c>
      <c r="JF128" s="76"/>
      <c r="JG128" s="4"/>
      <c r="JH128" s="76"/>
      <c r="JI128" s="128" t="str">
        <f t="shared" si="440"/>
        <v/>
      </c>
      <c r="JJ128" s="129" t="str">
        <f t="shared" si="441"/>
        <v/>
      </c>
      <c r="JK128" s="130" t="str">
        <f t="shared" si="442"/>
        <v/>
      </c>
      <c r="JL128" s="130" t="str">
        <f t="shared" si="443"/>
        <v/>
      </c>
      <c r="JM128" s="132" t="str">
        <f t="shared" si="444"/>
        <v/>
      </c>
      <c r="JN128" s="133" t="str">
        <f t="shared" si="445"/>
        <v/>
      </c>
      <c r="JO128" s="134" t="str">
        <f t="shared" si="446"/>
        <v/>
      </c>
      <c r="JP128" s="135" t="str">
        <f t="shared" si="447"/>
        <v/>
      </c>
      <c r="JQ128" s="136" t="str">
        <f t="shared" si="448"/>
        <v/>
      </c>
      <c r="JR128" s="76"/>
      <c r="JS128" s="4"/>
      <c r="JT128" s="76"/>
      <c r="JU128" s="128" t="str">
        <f t="shared" si="449"/>
        <v/>
      </c>
      <c r="JV128" s="129" t="str">
        <f t="shared" si="450"/>
        <v/>
      </c>
      <c r="JW128" s="130" t="str">
        <f t="shared" si="451"/>
        <v/>
      </c>
      <c r="JX128" s="130" t="str">
        <f t="shared" si="452"/>
        <v/>
      </c>
      <c r="JY128" s="132" t="str">
        <f t="shared" si="453"/>
        <v/>
      </c>
      <c r="JZ128" s="133" t="str">
        <f t="shared" si="454"/>
        <v/>
      </c>
      <c r="KA128" s="134" t="str">
        <f t="shared" si="455"/>
        <v/>
      </c>
      <c r="KB128" s="135" t="str">
        <f t="shared" si="456"/>
        <v/>
      </c>
      <c r="KC128" s="136" t="str">
        <f t="shared" si="457"/>
        <v/>
      </c>
      <c r="KD128" s="76"/>
      <c r="KE128" s="4"/>
      <c r="KF128" s="76"/>
    </row>
    <row r="129" spans="1:292" ht="13.5" customHeight="1">
      <c r="A129" s="84"/>
      <c r="E129" s="128" t="str">
        <f t="shared" si="244"/>
        <v/>
      </c>
      <c r="F129" s="129" t="str">
        <f t="shared" si="245"/>
        <v/>
      </c>
      <c r="G129" s="130" t="str">
        <f t="shared" si="246"/>
        <v/>
      </c>
      <c r="H129" s="130" t="str">
        <f t="shared" si="247"/>
        <v/>
      </c>
      <c r="I129" s="132" t="str">
        <f t="shared" si="248"/>
        <v/>
      </c>
      <c r="J129" s="133" t="str">
        <f t="shared" si="249"/>
        <v/>
      </c>
      <c r="K129" s="134" t="str">
        <f t="shared" si="250"/>
        <v/>
      </c>
      <c r="L129" s="135" t="str">
        <f t="shared" si="251"/>
        <v/>
      </c>
      <c r="M129" s="136" t="str">
        <f t="shared" si="252"/>
        <v/>
      </c>
      <c r="O129" s="4"/>
      <c r="Q129" s="128" t="str">
        <f t="shared" si="253"/>
        <v/>
      </c>
      <c r="R129" s="129" t="str">
        <f t="shared" si="254"/>
        <v/>
      </c>
      <c r="S129" s="130" t="str">
        <f t="shared" si="255"/>
        <v/>
      </c>
      <c r="T129" s="130" t="str">
        <f t="shared" si="256"/>
        <v/>
      </c>
      <c r="U129" s="132" t="str">
        <f t="shared" si="257"/>
        <v/>
      </c>
      <c r="V129" s="133" t="str">
        <f t="shared" si="258"/>
        <v/>
      </c>
      <c r="W129" s="134" t="str">
        <f t="shared" si="259"/>
        <v/>
      </c>
      <c r="X129" s="135" t="s">
        <v>287</v>
      </c>
      <c r="Y129" s="136" t="str">
        <f t="shared" si="260"/>
        <v/>
      </c>
      <c r="AA129" s="4"/>
      <c r="AC129" s="128" t="str">
        <f t="shared" si="261"/>
        <v/>
      </c>
      <c r="AD129" s="129" t="str">
        <f t="shared" si="262"/>
        <v/>
      </c>
      <c r="AE129" s="130" t="str">
        <f t="shared" si="263"/>
        <v/>
      </c>
      <c r="AF129" s="130" t="str">
        <f t="shared" si="264"/>
        <v/>
      </c>
      <c r="AG129" s="132" t="str">
        <f t="shared" si="265"/>
        <v/>
      </c>
      <c r="AH129" s="133" t="str">
        <f t="shared" si="266"/>
        <v/>
      </c>
      <c r="AI129" s="134" t="str">
        <f t="shared" si="267"/>
        <v/>
      </c>
      <c r="AJ129" s="135" t="str">
        <f t="shared" si="268"/>
        <v/>
      </c>
      <c r="AK129" s="136" t="str">
        <f t="shared" si="269"/>
        <v/>
      </c>
      <c r="AM129" s="4"/>
      <c r="AO129" s="128" t="str">
        <f t="shared" si="270"/>
        <v/>
      </c>
      <c r="AP129" s="129" t="str">
        <f t="shared" si="271"/>
        <v/>
      </c>
      <c r="AQ129" s="130" t="str">
        <f t="shared" si="272"/>
        <v/>
      </c>
      <c r="AR129" s="130" t="str">
        <f t="shared" si="273"/>
        <v/>
      </c>
      <c r="AS129" s="132" t="str">
        <f t="shared" si="274"/>
        <v/>
      </c>
      <c r="AT129" s="133" t="str">
        <f t="shared" si="275"/>
        <v/>
      </c>
      <c r="AU129" s="134" t="str">
        <f t="shared" si="276"/>
        <v/>
      </c>
      <c r="AV129" s="135" t="str">
        <f t="shared" si="277"/>
        <v/>
      </c>
      <c r="AW129" s="136" t="str">
        <f t="shared" si="278"/>
        <v/>
      </c>
      <c r="AX129" s="76"/>
      <c r="AY129" s="4"/>
      <c r="AZ129" s="76"/>
      <c r="BA129" s="128" t="str">
        <f t="shared" si="279"/>
        <v/>
      </c>
      <c r="BB129" s="129" t="str">
        <f t="shared" si="280"/>
        <v/>
      </c>
      <c r="BC129" s="130" t="str">
        <f t="shared" si="281"/>
        <v/>
      </c>
      <c r="BD129" s="130" t="str">
        <f t="shared" si="282"/>
        <v/>
      </c>
      <c r="BE129" s="132" t="str">
        <f t="shared" si="283"/>
        <v/>
      </c>
      <c r="BF129" s="133" t="str">
        <f t="shared" si="284"/>
        <v/>
      </c>
      <c r="BG129" s="134" t="str">
        <f t="shared" si="285"/>
        <v/>
      </c>
      <c r="BH129" s="135" t="str">
        <f t="shared" si="286"/>
        <v/>
      </c>
      <c r="BI129" s="136" t="str">
        <f t="shared" si="287"/>
        <v/>
      </c>
      <c r="BJ129" s="76"/>
      <c r="BK129" s="4"/>
      <c r="BL129" s="76"/>
      <c r="BM129" s="128" t="str">
        <f t="shared" si="288"/>
        <v/>
      </c>
      <c r="BN129" s="129" t="str">
        <f t="shared" si="289"/>
        <v/>
      </c>
      <c r="BO129" s="130" t="str">
        <f t="shared" si="290"/>
        <v/>
      </c>
      <c r="BP129" s="130" t="str">
        <f t="shared" si="291"/>
        <v/>
      </c>
      <c r="BQ129" s="132" t="str">
        <f t="shared" si="292"/>
        <v/>
      </c>
      <c r="BR129" s="133" t="str">
        <f t="shared" si="293"/>
        <v/>
      </c>
      <c r="BS129" s="134" t="str">
        <f t="shared" si="294"/>
        <v/>
      </c>
      <c r="BT129" s="135" t="str">
        <f t="shared" si="295"/>
        <v/>
      </c>
      <c r="BU129" s="136" t="str">
        <f t="shared" si="296"/>
        <v/>
      </c>
      <c r="BV129" s="76"/>
      <c r="BW129" s="4"/>
      <c r="BX129" s="76"/>
      <c r="BY129" s="128" t="str">
        <f t="shared" si="297"/>
        <v/>
      </c>
      <c r="BZ129" s="129" t="str">
        <f t="shared" si="298"/>
        <v/>
      </c>
      <c r="CA129" s="130" t="str">
        <f t="shared" si="299"/>
        <v/>
      </c>
      <c r="CB129" s="130" t="str">
        <f t="shared" si="300"/>
        <v/>
      </c>
      <c r="CC129" s="132" t="str">
        <f t="shared" si="301"/>
        <v/>
      </c>
      <c r="CD129" s="133" t="str">
        <f t="shared" si="302"/>
        <v/>
      </c>
      <c r="CE129" s="134" t="str">
        <f t="shared" si="303"/>
        <v/>
      </c>
      <c r="CF129" s="135" t="str">
        <f t="shared" si="304"/>
        <v/>
      </c>
      <c r="CG129" s="136" t="str">
        <f t="shared" si="305"/>
        <v/>
      </c>
      <c r="CH129" s="76"/>
      <c r="CI129" s="4"/>
      <c r="CJ129" s="76"/>
      <c r="CK129" s="128" t="str">
        <f t="shared" si="306"/>
        <v/>
      </c>
      <c r="CL129" s="129" t="str">
        <f t="shared" si="307"/>
        <v/>
      </c>
      <c r="CM129" s="130" t="str">
        <f t="shared" si="308"/>
        <v/>
      </c>
      <c r="CN129" s="130" t="str">
        <f t="shared" si="309"/>
        <v/>
      </c>
      <c r="CO129" s="132" t="str">
        <f t="shared" si="310"/>
        <v/>
      </c>
      <c r="CP129" s="133" t="str">
        <f t="shared" si="311"/>
        <v/>
      </c>
      <c r="CQ129" s="134" t="str">
        <f t="shared" si="312"/>
        <v/>
      </c>
      <c r="CR129" s="135" t="str">
        <f t="shared" si="313"/>
        <v/>
      </c>
      <c r="CS129" s="136" t="str">
        <f t="shared" si="314"/>
        <v/>
      </c>
      <c r="CT129" s="76"/>
      <c r="CU129" s="4"/>
      <c r="CV129" s="76"/>
      <c r="CW129" s="128" t="str">
        <f t="shared" si="315"/>
        <v/>
      </c>
      <c r="CX129" s="129" t="str">
        <f t="shared" si="316"/>
        <v/>
      </c>
      <c r="CY129" s="130" t="str">
        <f t="shared" si="317"/>
        <v/>
      </c>
      <c r="CZ129" s="130" t="str">
        <f t="shared" si="318"/>
        <v/>
      </c>
      <c r="DA129" s="132" t="str">
        <f t="shared" si="319"/>
        <v/>
      </c>
      <c r="DB129" s="133" t="str">
        <f t="shared" si="320"/>
        <v/>
      </c>
      <c r="DC129" s="134" t="str">
        <f t="shared" si="321"/>
        <v/>
      </c>
      <c r="DD129" s="135" t="str">
        <f t="shared" si="322"/>
        <v/>
      </c>
      <c r="DE129" s="136" t="str">
        <f t="shared" si="323"/>
        <v/>
      </c>
      <c r="DF129" s="76"/>
      <c r="DG129" s="4"/>
      <c r="DH129" s="76"/>
      <c r="DI129" s="128" t="str">
        <f t="shared" si="324"/>
        <v/>
      </c>
      <c r="DJ129" s="129" t="str">
        <f t="shared" si="325"/>
        <v/>
      </c>
      <c r="DK129" s="130" t="str">
        <f t="shared" si="326"/>
        <v/>
      </c>
      <c r="DL129" s="130" t="str">
        <f t="shared" si="327"/>
        <v/>
      </c>
      <c r="DM129" s="132" t="str">
        <f t="shared" si="328"/>
        <v/>
      </c>
      <c r="DN129" s="133" t="str">
        <f t="shared" si="329"/>
        <v/>
      </c>
      <c r="DO129" s="134" t="str">
        <f t="shared" si="330"/>
        <v/>
      </c>
      <c r="DP129" s="135" t="str">
        <f t="shared" si="331"/>
        <v/>
      </c>
      <c r="DQ129" s="136" t="str">
        <f t="shared" si="332"/>
        <v/>
      </c>
      <c r="DR129" s="76"/>
      <c r="DS129" s="4"/>
      <c r="DT129" s="76"/>
      <c r="DU129" s="128" t="str">
        <f t="shared" si="333"/>
        <v/>
      </c>
      <c r="DV129" s="129" t="str">
        <f t="shared" si="334"/>
        <v/>
      </c>
      <c r="DW129" s="130" t="str">
        <f t="shared" si="335"/>
        <v/>
      </c>
      <c r="DX129" s="130" t="str">
        <f t="shared" si="336"/>
        <v/>
      </c>
      <c r="DY129" s="132" t="str">
        <f t="shared" si="337"/>
        <v/>
      </c>
      <c r="DZ129" s="133" t="str">
        <f t="shared" si="338"/>
        <v/>
      </c>
      <c r="EA129" s="134" t="str">
        <f t="shared" si="339"/>
        <v/>
      </c>
      <c r="EB129" s="135" t="str">
        <f t="shared" si="340"/>
        <v/>
      </c>
      <c r="EC129" s="136" t="str">
        <f t="shared" si="341"/>
        <v/>
      </c>
      <c r="ED129" s="76"/>
      <c r="EE129" s="4"/>
      <c r="EF129" s="76"/>
      <c r="EG129" s="128" t="str">
        <f t="shared" si="342"/>
        <v/>
      </c>
      <c r="EH129" s="129" t="str">
        <f t="shared" si="343"/>
        <v/>
      </c>
      <c r="EI129" s="130" t="str">
        <f t="shared" si="344"/>
        <v/>
      </c>
      <c r="EJ129" s="130" t="str">
        <f t="shared" si="345"/>
        <v/>
      </c>
      <c r="EK129" s="132" t="str">
        <f t="shared" si="346"/>
        <v/>
      </c>
      <c r="EL129" s="133" t="str">
        <f t="shared" si="347"/>
        <v/>
      </c>
      <c r="EM129" s="134" t="str">
        <f t="shared" si="348"/>
        <v/>
      </c>
      <c r="EN129" s="135" t="str">
        <f t="shared" si="349"/>
        <v/>
      </c>
      <c r="EO129" s="136" t="str">
        <f t="shared" si="350"/>
        <v/>
      </c>
      <c r="EP129" s="76"/>
      <c r="EQ129" s="4"/>
      <c r="ER129" s="76"/>
      <c r="ES129" s="128" t="str">
        <f t="shared" si="351"/>
        <v/>
      </c>
      <c r="ET129" s="129" t="str">
        <f t="shared" si="352"/>
        <v/>
      </c>
      <c r="EU129" s="130" t="str">
        <f t="shared" si="353"/>
        <v/>
      </c>
      <c r="EV129" s="130" t="str">
        <f t="shared" si="354"/>
        <v/>
      </c>
      <c r="EW129" s="132" t="str">
        <f t="shared" si="355"/>
        <v/>
      </c>
      <c r="EX129" s="133" t="str">
        <f t="shared" si="356"/>
        <v/>
      </c>
      <c r="EY129" s="134" t="str">
        <f t="shared" si="357"/>
        <v/>
      </c>
      <c r="EZ129" s="135" t="str">
        <f t="shared" si="358"/>
        <v/>
      </c>
      <c r="FA129" s="136" t="str">
        <f t="shared" si="359"/>
        <v/>
      </c>
      <c r="FB129" s="76"/>
      <c r="FC129" s="4"/>
      <c r="FD129" s="76"/>
      <c r="FE129" s="128" t="str">
        <f t="shared" si="360"/>
        <v/>
      </c>
      <c r="FF129" s="129" t="str">
        <f t="shared" si="361"/>
        <v/>
      </c>
      <c r="FG129" s="130" t="str">
        <f t="shared" si="362"/>
        <v/>
      </c>
      <c r="FH129" s="130" t="str">
        <f t="shared" si="363"/>
        <v/>
      </c>
      <c r="FI129" s="132" t="str">
        <f t="shared" si="364"/>
        <v/>
      </c>
      <c r="FJ129" s="133" t="str">
        <f t="shared" si="365"/>
        <v/>
      </c>
      <c r="FK129" s="134" t="str">
        <f t="shared" si="366"/>
        <v/>
      </c>
      <c r="FL129" s="135" t="str">
        <f t="shared" si="367"/>
        <v/>
      </c>
      <c r="FM129" s="136" t="str">
        <f t="shared" si="368"/>
        <v/>
      </c>
      <c r="FN129" s="76"/>
      <c r="FO129" s="4"/>
      <c r="FP129" s="76"/>
      <c r="FQ129" s="128" t="str">
        <f>IF(FU129="","",#REF!)</f>
        <v/>
      </c>
      <c r="FR129" s="129" t="str">
        <f t="shared" si="369"/>
        <v/>
      </c>
      <c r="FS129" s="130" t="str">
        <f t="shared" si="370"/>
        <v/>
      </c>
      <c r="FT129" s="130" t="str">
        <f t="shared" si="371"/>
        <v/>
      </c>
      <c r="FU129" s="132" t="str">
        <f t="shared" si="372"/>
        <v/>
      </c>
      <c r="FV129" s="133" t="str">
        <f t="shared" si="373"/>
        <v/>
      </c>
      <c r="FW129" s="134" t="str">
        <f t="shared" si="374"/>
        <v/>
      </c>
      <c r="FX129" s="135" t="str">
        <f t="shared" si="375"/>
        <v/>
      </c>
      <c r="FY129" s="136" t="str">
        <f t="shared" si="376"/>
        <v/>
      </c>
      <c r="FZ129" s="76"/>
      <c r="GA129" s="4"/>
      <c r="GB129" s="76"/>
      <c r="GC129" s="128" t="str">
        <f t="shared" si="377"/>
        <v/>
      </c>
      <c r="GD129" s="129" t="str">
        <f t="shared" si="378"/>
        <v/>
      </c>
      <c r="GE129" s="130" t="str">
        <f t="shared" si="379"/>
        <v/>
      </c>
      <c r="GF129" s="130" t="str">
        <f t="shared" si="380"/>
        <v/>
      </c>
      <c r="GG129" s="132" t="str">
        <f t="shared" si="381"/>
        <v/>
      </c>
      <c r="GH129" s="133" t="str">
        <f t="shared" si="382"/>
        <v/>
      </c>
      <c r="GI129" s="134" t="str">
        <f t="shared" si="383"/>
        <v/>
      </c>
      <c r="GJ129" s="135" t="str">
        <f t="shared" si="384"/>
        <v/>
      </c>
      <c r="GK129" s="136" t="str">
        <f t="shared" si="385"/>
        <v/>
      </c>
      <c r="GL129" s="76"/>
      <c r="GM129" s="4"/>
      <c r="GN129" s="76"/>
      <c r="GO129" s="128" t="str">
        <f t="shared" si="386"/>
        <v/>
      </c>
      <c r="GP129" s="129" t="str">
        <f t="shared" si="387"/>
        <v/>
      </c>
      <c r="GQ129" s="130" t="str">
        <f t="shared" si="388"/>
        <v/>
      </c>
      <c r="GR129" s="130" t="str">
        <f t="shared" si="389"/>
        <v/>
      </c>
      <c r="GS129" s="132" t="str">
        <f t="shared" si="390"/>
        <v/>
      </c>
      <c r="GT129" s="133" t="str">
        <f t="shared" si="391"/>
        <v/>
      </c>
      <c r="GU129" s="134" t="str">
        <f t="shared" si="392"/>
        <v/>
      </c>
      <c r="GV129" s="135" t="str">
        <f t="shared" si="393"/>
        <v/>
      </c>
      <c r="GW129" s="136" t="str">
        <f t="shared" si="394"/>
        <v/>
      </c>
      <c r="GX129" s="76"/>
      <c r="GY129" s="4"/>
      <c r="GZ129" s="76"/>
      <c r="HA129" s="128" t="str">
        <f t="shared" si="395"/>
        <v/>
      </c>
      <c r="HB129" s="129" t="str">
        <f t="shared" si="396"/>
        <v/>
      </c>
      <c r="HC129" s="130" t="str">
        <f t="shared" si="397"/>
        <v/>
      </c>
      <c r="HD129" s="130" t="str">
        <f t="shared" si="398"/>
        <v/>
      </c>
      <c r="HE129" s="132" t="str">
        <f t="shared" si="399"/>
        <v/>
      </c>
      <c r="HF129" s="133" t="str">
        <f t="shared" si="400"/>
        <v/>
      </c>
      <c r="HG129" s="134" t="str">
        <f t="shared" si="401"/>
        <v/>
      </c>
      <c r="HH129" s="135" t="str">
        <f t="shared" si="402"/>
        <v/>
      </c>
      <c r="HI129" s="136" t="str">
        <f t="shared" si="403"/>
        <v/>
      </c>
      <c r="HJ129" s="76"/>
      <c r="HK129" s="4"/>
      <c r="HL129" s="76"/>
      <c r="HM129" s="128" t="str">
        <f t="shared" si="404"/>
        <v/>
      </c>
      <c r="HN129" s="129" t="str">
        <f t="shared" si="405"/>
        <v/>
      </c>
      <c r="HO129" s="130" t="str">
        <f t="shared" si="406"/>
        <v/>
      </c>
      <c r="HP129" s="130" t="str">
        <f t="shared" si="407"/>
        <v/>
      </c>
      <c r="HQ129" s="132" t="str">
        <f t="shared" si="408"/>
        <v/>
      </c>
      <c r="HR129" s="133" t="str">
        <f t="shared" si="409"/>
        <v/>
      </c>
      <c r="HS129" s="134" t="str">
        <f t="shared" si="410"/>
        <v/>
      </c>
      <c r="HT129" s="135" t="str">
        <f t="shared" si="411"/>
        <v/>
      </c>
      <c r="HU129" s="136" t="str">
        <f t="shared" si="412"/>
        <v/>
      </c>
      <c r="HV129" s="76"/>
      <c r="HW129" s="4"/>
      <c r="HX129" s="76"/>
      <c r="HY129" s="128" t="str">
        <f t="shared" si="413"/>
        <v/>
      </c>
      <c r="HZ129" s="129" t="str">
        <f t="shared" si="414"/>
        <v/>
      </c>
      <c r="IA129" s="130" t="str">
        <f t="shared" si="415"/>
        <v/>
      </c>
      <c r="IB129" s="130" t="str">
        <f t="shared" si="416"/>
        <v/>
      </c>
      <c r="IC129" s="132" t="str">
        <f t="shared" si="417"/>
        <v/>
      </c>
      <c r="ID129" s="133" t="str">
        <f t="shared" si="418"/>
        <v/>
      </c>
      <c r="IE129" s="134" t="str">
        <f t="shared" si="419"/>
        <v/>
      </c>
      <c r="IF129" s="135" t="str">
        <f t="shared" si="420"/>
        <v/>
      </c>
      <c r="IG129" s="136" t="str">
        <f t="shared" si="421"/>
        <v/>
      </c>
      <c r="IH129" s="76"/>
      <c r="II129" s="4"/>
      <c r="IJ129" s="76"/>
      <c r="IK129" s="128" t="str">
        <f t="shared" si="422"/>
        <v/>
      </c>
      <c r="IL129" s="129" t="str">
        <f t="shared" si="423"/>
        <v/>
      </c>
      <c r="IM129" s="130" t="str">
        <f t="shared" si="424"/>
        <v/>
      </c>
      <c r="IN129" s="130" t="str">
        <f t="shared" si="425"/>
        <v/>
      </c>
      <c r="IO129" s="132" t="str">
        <f t="shared" si="426"/>
        <v/>
      </c>
      <c r="IP129" s="133" t="str">
        <f t="shared" si="427"/>
        <v/>
      </c>
      <c r="IQ129" s="134" t="str">
        <f t="shared" si="428"/>
        <v/>
      </c>
      <c r="IR129" s="135" t="str">
        <f t="shared" si="429"/>
        <v/>
      </c>
      <c r="IS129" s="136" t="str">
        <f t="shared" si="430"/>
        <v/>
      </c>
      <c r="IT129" s="76"/>
      <c r="IU129" s="4"/>
      <c r="IV129" s="76"/>
      <c r="IW129" s="128" t="str">
        <f t="shared" si="431"/>
        <v/>
      </c>
      <c r="IX129" s="129" t="str">
        <f t="shared" si="432"/>
        <v/>
      </c>
      <c r="IY129" s="130" t="str">
        <f t="shared" si="433"/>
        <v/>
      </c>
      <c r="IZ129" s="130" t="str">
        <f t="shared" si="434"/>
        <v/>
      </c>
      <c r="JA129" s="132" t="str">
        <f t="shared" si="435"/>
        <v/>
      </c>
      <c r="JB129" s="133" t="str">
        <f t="shared" si="436"/>
        <v/>
      </c>
      <c r="JC129" s="134" t="str">
        <f t="shared" si="437"/>
        <v/>
      </c>
      <c r="JD129" s="135" t="str">
        <f t="shared" si="438"/>
        <v/>
      </c>
      <c r="JE129" s="136" t="str">
        <f t="shared" si="439"/>
        <v/>
      </c>
      <c r="JF129" s="76"/>
      <c r="JG129" s="4"/>
      <c r="JH129" s="76"/>
      <c r="JI129" s="128" t="str">
        <f t="shared" si="440"/>
        <v/>
      </c>
      <c r="JJ129" s="129" t="str">
        <f t="shared" si="441"/>
        <v/>
      </c>
      <c r="JK129" s="130" t="str">
        <f t="shared" si="442"/>
        <v/>
      </c>
      <c r="JL129" s="130" t="str">
        <f t="shared" si="443"/>
        <v/>
      </c>
      <c r="JM129" s="132" t="str">
        <f t="shared" si="444"/>
        <v/>
      </c>
      <c r="JN129" s="133" t="str">
        <f t="shared" si="445"/>
        <v/>
      </c>
      <c r="JO129" s="134" t="str">
        <f t="shared" si="446"/>
        <v/>
      </c>
      <c r="JP129" s="135" t="str">
        <f t="shared" si="447"/>
        <v/>
      </c>
      <c r="JQ129" s="136" t="str">
        <f t="shared" si="448"/>
        <v/>
      </c>
      <c r="JR129" s="76"/>
      <c r="JS129" s="4"/>
      <c r="JT129" s="76"/>
      <c r="JU129" s="128" t="str">
        <f t="shared" si="449"/>
        <v/>
      </c>
      <c r="JV129" s="129" t="str">
        <f t="shared" si="450"/>
        <v/>
      </c>
      <c r="JW129" s="130" t="str">
        <f t="shared" si="451"/>
        <v/>
      </c>
      <c r="JX129" s="130" t="str">
        <f t="shared" si="452"/>
        <v/>
      </c>
      <c r="JY129" s="132" t="str">
        <f t="shared" si="453"/>
        <v/>
      </c>
      <c r="JZ129" s="133" t="str">
        <f t="shared" si="454"/>
        <v/>
      </c>
      <c r="KA129" s="134" t="str">
        <f t="shared" si="455"/>
        <v/>
      </c>
      <c r="KB129" s="135" t="str">
        <f t="shared" si="456"/>
        <v/>
      </c>
      <c r="KC129" s="136" t="str">
        <f t="shared" si="457"/>
        <v/>
      </c>
      <c r="KD129" s="76"/>
      <c r="KE129" s="4"/>
      <c r="KF129" s="76"/>
    </row>
    <row r="130" spans="1:292" ht="13.5" customHeight="1">
      <c r="A130" s="84"/>
      <c r="E130" s="128" t="str">
        <f t="shared" si="244"/>
        <v/>
      </c>
      <c r="F130" s="129" t="str">
        <f t="shared" si="245"/>
        <v/>
      </c>
      <c r="G130" s="130" t="str">
        <f t="shared" si="246"/>
        <v/>
      </c>
      <c r="H130" s="130" t="str">
        <f t="shared" si="247"/>
        <v/>
      </c>
      <c r="I130" s="132" t="str">
        <f t="shared" si="248"/>
        <v/>
      </c>
      <c r="J130" s="133" t="str">
        <f t="shared" si="249"/>
        <v/>
      </c>
      <c r="K130" s="134" t="str">
        <f t="shared" si="250"/>
        <v/>
      </c>
      <c r="L130" s="135" t="str">
        <f t="shared" si="251"/>
        <v/>
      </c>
      <c r="M130" s="136" t="str">
        <f t="shared" si="252"/>
        <v/>
      </c>
      <c r="O130" s="4"/>
      <c r="Q130" s="128" t="str">
        <f t="shared" si="253"/>
        <v/>
      </c>
      <c r="R130" s="129" t="str">
        <f t="shared" si="254"/>
        <v/>
      </c>
      <c r="S130" s="130" t="str">
        <f t="shared" si="255"/>
        <v/>
      </c>
      <c r="T130" s="130" t="str">
        <f t="shared" si="256"/>
        <v/>
      </c>
      <c r="U130" s="132" t="str">
        <f t="shared" si="257"/>
        <v/>
      </c>
      <c r="V130" s="133" t="str">
        <f t="shared" si="258"/>
        <v/>
      </c>
      <c r="W130" s="134" t="str">
        <f t="shared" si="259"/>
        <v/>
      </c>
      <c r="X130" s="135" t="s">
        <v>287</v>
      </c>
      <c r="Y130" s="136" t="str">
        <f t="shared" si="260"/>
        <v/>
      </c>
      <c r="AA130" s="4"/>
      <c r="AC130" s="128" t="str">
        <f t="shared" si="261"/>
        <v/>
      </c>
      <c r="AD130" s="129" t="str">
        <f t="shared" si="262"/>
        <v/>
      </c>
      <c r="AE130" s="130" t="str">
        <f t="shared" si="263"/>
        <v/>
      </c>
      <c r="AF130" s="130" t="str">
        <f t="shared" si="264"/>
        <v/>
      </c>
      <c r="AG130" s="132" t="str">
        <f t="shared" si="265"/>
        <v/>
      </c>
      <c r="AH130" s="133" t="str">
        <f t="shared" si="266"/>
        <v/>
      </c>
      <c r="AI130" s="134" t="str">
        <f t="shared" si="267"/>
        <v/>
      </c>
      <c r="AJ130" s="135" t="str">
        <f t="shared" si="268"/>
        <v/>
      </c>
      <c r="AK130" s="136" t="str">
        <f t="shared" si="269"/>
        <v/>
      </c>
      <c r="AM130" s="4"/>
      <c r="AO130" s="128" t="str">
        <f t="shared" si="270"/>
        <v/>
      </c>
      <c r="AP130" s="129" t="str">
        <f t="shared" si="271"/>
        <v/>
      </c>
      <c r="AQ130" s="130" t="str">
        <f t="shared" si="272"/>
        <v/>
      </c>
      <c r="AR130" s="130" t="str">
        <f t="shared" si="273"/>
        <v/>
      </c>
      <c r="AS130" s="132" t="str">
        <f t="shared" si="274"/>
        <v/>
      </c>
      <c r="AT130" s="133" t="str">
        <f t="shared" si="275"/>
        <v/>
      </c>
      <c r="AU130" s="134" t="str">
        <f t="shared" si="276"/>
        <v/>
      </c>
      <c r="AV130" s="135" t="str">
        <f t="shared" si="277"/>
        <v/>
      </c>
      <c r="AW130" s="136" t="str">
        <f t="shared" si="278"/>
        <v/>
      </c>
      <c r="AX130" s="76"/>
      <c r="AY130" s="4"/>
      <c r="AZ130" s="76"/>
      <c r="BA130" s="128" t="str">
        <f t="shared" si="279"/>
        <v/>
      </c>
      <c r="BB130" s="129" t="str">
        <f t="shared" si="280"/>
        <v/>
      </c>
      <c r="BC130" s="130" t="str">
        <f t="shared" si="281"/>
        <v/>
      </c>
      <c r="BD130" s="130" t="str">
        <f t="shared" si="282"/>
        <v/>
      </c>
      <c r="BE130" s="132" t="str">
        <f t="shared" si="283"/>
        <v/>
      </c>
      <c r="BF130" s="133" t="str">
        <f t="shared" si="284"/>
        <v/>
      </c>
      <c r="BG130" s="134" t="str">
        <f t="shared" si="285"/>
        <v/>
      </c>
      <c r="BH130" s="135" t="str">
        <f t="shared" si="286"/>
        <v/>
      </c>
      <c r="BI130" s="136" t="str">
        <f t="shared" si="287"/>
        <v/>
      </c>
      <c r="BJ130" s="76"/>
      <c r="BK130" s="4"/>
      <c r="BL130" s="76"/>
      <c r="BM130" s="128" t="str">
        <f t="shared" si="288"/>
        <v/>
      </c>
      <c r="BN130" s="129" t="str">
        <f t="shared" si="289"/>
        <v/>
      </c>
      <c r="BO130" s="130" t="str">
        <f t="shared" si="290"/>
        <v/>
      </c>
      <c r="BP130" s="130" t="str">
        <f t="shared" si="291"/>
        <v/>
      </c>
      <c r="BQ130" s="132" t="str">
        <f t="shared" si="292"/>
        <v/>
      </c>
      <c r="BR130" s="133" t="str">
        <f t="shared" si="293"/>
        <v/>
      </c>
      <c r="BS130" s="134" t="str">
        <f t="shared" si="294"/>
        <v/>
      </c>
      <c r="BT130" s="135" t="str">
        <f t="shared" si="295"/>
        <v/>
      </c>
      <c r="BU130" s="136" t="str">
        <f t="shared" si="296"/>
        <v/>
      </c>
      <c r="BV130" s="76"/>
      <c r="BW130" s="4"/>
      <c r="BX130" s="76"/>
      <c r="BY130" s="128" t="str">
        <f t="shared" si="297"/>
        <v/>
      </c>
      <c r="BZ130" s="129" t="str">
        <f t="shared" si="298"/>
        <v/>
      </c>
      <c r="CA130" s="130" t="str">
        <f t="shared" si="299"/>
        <v/>
      </c>
      <c r="CB130" s="130" t="str">
        <f t="shared" si="300"/>
        <v/>
      </c>
      <c r="CC130" s="132" t="str">
        <f t="shared" si="301"/>
        <v/>
      </c>
      <c r="CD130" s="133" t="str">
        <f t="shared" si="302"/>
        <v/>
      </c>
      <c r="CE130" s="134" t="str">
        <f t="shared" si="303"/>
        <v/>
      </c>
      <c r="CF130" s="135" t="str">
        <f t="shared" si="304"/>
        <v/>
      </c>
      <c r="CG130" s="136" t="str">
        <f t="shared" si="305"/>
        <v/>
      </c>
      <c r="CH130" s="76"/>
      <c r="CI130" s="4"/>
      <c r="CJ130" s="76"/>
      <c r="CK130" s="128" t="str">
        <f t="shared" si="306"/>
        <v/>
      </c>
      <c r="CL130" s="129" t="str">
        <f t="shared" si="307"/>
        <v/>
      </c>
      <c r="CM130" s="130" t="str">
        <f t="shared" si="308"/>
        <v/>
      </c>
      <c r="CN130" s="130" t="str">
        <f t="shared" si="309"/>
        <v/>
      </c>
      <c r="CO130" s="132" t="str">
        <f t="shared" si="310"/>
        <v/>
      </c>
      <c r="CP130" s="133" t="str">
        <f t="shared" si="311"/>
        <v/>
      </c>
      <c r="CQ130" s="134" t="str">
        <f t="shared" si="312"/>
        <v/>
      </c>
      <c r="CR130" s="135" t="str">
        <f t="shared" si="313"/>
        <v/>
      </c>
      <c r="CS130" s="136" t="str">
        <f t="shared" si="314"/>
        <v/>
      </c>
      <c r="CT130" s="76"/>
      <c r="CU130" s="4"/>
      <c r="CV130" s="76"/>
      <c r="CW130" s="128" t="str">
        <f t="shared" si="315"/>
        <v/>
      </c>
      <c r="CX130" s="129" t="str">
        <f t="shared" si="316"/>
        <v/>
      </c>
      <c r="CY130" s="130" t="str">
        <f t="shared" si="317"/>
        <v/>
      </c>
      <c r="CZ130" s="130" t="str">
        <f t="shared" si="318"/>
        <v/>
      </c>
      <c r="DA130" s="132" t="str">
        <f t="shared" si="319"/>
        <v/>
      </c>
      <c r="DB130" s="133" t="str">
        <f t="shared" si="320"/>
        <v/>
      </c>
      <c r="DC130" s="134" t="str">
        <f t="shared" si="321"/>
        <v/>
      </c>
      <c r="DD130" s="135" t="str">
        <f t="shared" si="322"/>
        <v/>
      </c>
      <c r="DE130" s="136" t="str">
        <f t="shared" si="323"/>
        <v/>
      </c>
      <c r="DF130" s="76"/>
      <c r="DG130" s="4"/>
      <c r="DH130" s="76"/>
      <c r="DI130" s="128" t="str">
        <f t="shared" si="324"/>
        <v/>
      </c>
      <c r="DJ130" s="129" t="str">
        <f t="shared" si="325"/>
        <v/>
      </c>
      <c r="DK130" s="130" t="str">
        <f t="shared" si="326"/>
        <v/>
      </c>
      <c r="DL130" s="130" t="str">
        <f t="shared" si="327"/>
        <v/>
      </c>
      <c r="DM130" s="132" t="str">
        <f t="shared" si="328"/>
        <v/>
      </c>
      <c r="DN130" s="133" t="str">
        <f t="shared" si="329"/>
        <v/>
      </c>
      <c r="DO130" s="134" t="str">
        <f t="shared" si="330"/>
        <v/>
      </c>
      <c r="DP130" s="135" t="str">
        <f t="shared" si="331"/>
        <v/>
      </c>
      <c r="DQ130" s="136" t="str">
        <f t="shared" si="332"/>
        <v/>
      </c>
      <c r="DR130" s="76"/>
      <c r="DS130" s="4"/>
      <c r="DT130" s="76"/>
      <c r="DU130" s="128" t="str">
        <f t="shared" si="333"/>
        <v/>
      </c>
      <c r="DV130" s="129" t="str">
        <f t="shared" si="334"/>
        <v/>
      </c>
      <c r="DW130" s="130" t="str">
        <f t="shared" si="335"/>
        <v/>
      </c>
      <c r="DX130" s="130" t="str">
        <f t="shared" si="336"/>
        <v/>
      </c>
      <c r="DY130" s="132" t="str">
        <f t="shared" si="337"/>
        <v/>
      </c>
      <c r="DZ130" s="133" t="str">
        <f t="shared" si="338"/>
        <v/>
      </c>
      <c r="EA130" s="134" t="str">
        <f t="shared" si="339"/>
        <v/>
      </c>
      <c r="EB130" s="135" t="str">
        <f t="shared" si="340"/>
        <v/>
      </c>
      <c r="EC130" s="136" t="str">
        <f t="shared" si="341"/>
        <v/>
      </c>
      <c r="ED130" s="76"/>
      <c r="EE130" s="4"/>
      <c r="EF130" s="76"/>
      <c r="EG130" s="128" t="str">
        <f t="shared" si="342"/>
        <v/>
      </c>
      <c r="EH130" s="129" t="str">
        <f t="shared" si="343"/>
        <v/>
      </c>
      <c r="EI130" s="130" t="str">
        <f t="shared" si="344"/>
        <v/>
      </c>
      <c r="EJ130" s="130" t="str">
        <f t="shared" si="345"/>
        <v/>
      </c>
      <c r="EK130" s="132" t="str">
        <f t="shared" si="346"/>
        <v/>
      </c>
      <c r="EL130" s="133" t="str">
        <f t="shared" si="347"/>
        <v/>
      </c>
      <c r="EM130" s="134" t="str">
        <f t="shared" si="348"/>
        <v/>
      </c>
      <c r="EN130" s="135" t="str">
        <f t="shared" si="349"/>
        <v/>
      </c>
      <c r="EO130" s="136" t="str">
        <f t="shared" si="350"/>
        <v/>
      </c>
      <c r="EP130" s="76"/>
      <c r="EQ130" s="4"/>
      <c r="ER130" s="76"/>
      <c r="ES130" s="128" t="str">
        <f t="shared" si="351"/>
        <v/>
      </c>
      <c r="ET130" s="129" t="str">
        <f t="shared" si="352"/>
        <v/>
      </c>
      <c r="EU130" s="130" t="str">
        <f t="shared" si="353"/>
        <v/>
      </c>
      <c r="EV130" s="130" t="str">
        <f t="shared" si="354"/>
        <v/>
      </c>
      <c r="EW130" s="132" t="str">
        <f t="shared" si="355"/>
        <v/>
      </c>
      <c r="EX130" s="133" t="str">
        <f t="shared" si="356"/>
        <v/>
      </c>
      <c r="EY130" s="134" t="str">
        <f t="shared" si="357"/>
        <v/>
      </c>
      <c r="EZ130" s="135" t="str">
        <f t="shared" si="358"/>
        <v/>
      </c>
      <c r="FA130" s="136" t="str">
        <f t="shared" si="359"/>
        <v/>
      </c>
      <c r="FB130" s="76"/>
      <c r="FC130" s="4"/>
      <c r="FD130" s="76"/>
      <c r="FE130" s="128" t="str">
        <f t="shared" si="360"/>
        <v/>
      </c>
      <c r="FF130" s="129" t="str">
        <f t="shared" si="361"/>
        <v/>
      </c>
      <c r="FG130" s="130" t="str">
        <f t="shared" si="362"/>
        <v/>
      </c>
      <c r="FH130" s="130" t="str">
        <f t="shared" si="363"/>
        <v/>
      </c>
      <c r="FI130" s="132" t="str">
        <f t="shared" si="364"/>
        <v/>
      </c>
      <c r="FJ130" s="133" t="str">
        <f t="shared" si="365"/>
        <v/>
      </c>
      <c r="FK130" s="134" t="str">
        <f t="shared" si="366"/>
        <v/>
      </c>
      <c r="FL130" s="135" t="str">
        <f t="shared" si="367"/>
        <v/>
      </c>
      <c r="FM130" s="136" t="str">
        <f t="shared" si="368"/>
        <v/>
      </c>
      <c r="FN130" s="76"/>
      <c r="FO130" s="4"/>
      <c r="FP130" s="76"/>
      <c r="FQ130" s="128" t="str">
        <f>IF(FU130="","",#REF!)</f>
        <v/>
      </c>
      <c r="FR130" s="129" t="str">
        <f t="shared" si="369"/>
        <v/>
      </c>
      <c r="FS130" s="130" t="str">
        <f t="shared" si="370"/>
        <v/>
      </c>
      <c r="FT130" s="130" t="str">
        <f t="shared" si="371"/>
        <v/>
      </c>
      <c r="FU130" s="132" t="str">
        <f t="shared" si="372"/>
        <v/>
      </c>
      <c r="FV130" s="133" t="str">
        <f t="shared" si="373"/>
        <v/>
      </c>
      <c r="FW130" s="134" t="str">
        <f t="shared" si="374"/>
        <v/>
      </c>
      <c r="FX130" s="135" t="str">
        <f t="shared" si="375"/>
        <v/>
      </c>
      <c r="FY130" s="136" t="str">
        <f t="shared" si="376"/>
        <v/>
      </c>
      <c r="FZ130" s="76"/>
      <c r="GA130" s="4"/>
      <c r="GB130" s="76"/>
      <c r="GC130" s="128" t="str">
        <f t="shared" si="377"/>
        <v/>
      </c>
      <c r="GD130" s="129" t="str">
        <f t="shared" si="378"/>
        <v/>
      </c>
      <c r="GE130" s="130" t="str">
        <f t="shared" si="379"/>
        <v/>
      </c>
      <c r="GF130" s="130" t="str">
        <f t="shared" si="380"/>
        <v/>
      </c>
      <c r="GG130" s="132" t="str">
        <f t="shared" si="381"/>
        <v/>
      </c>
      <c r="GH130" s="133" t="str">
        <f t="shared" si="382"/>
        <v/>
      </c>
      <c r="GI130" s="134" t="str">
        <f t="shared" si="383"/>
        <v/>
      </c>
      <c r="GJ130" s="135" t="str">
        <f t="shared" si="384"/>
        <v/>
      </c>
      <c r="GK130" s="136" t="str">
        <f t="shared" si="385"/>
        <v/>
      </c>
      <c r="GL130" s="76"/>
      <c r="GM130" s="4"/>
      <c r="GN130" s="76"/>
      <c r="GO130" s="128" t="str">
        <f t="shared" si="386"/>
        <v/>
      </c>
      <c r="GP130" s="129" t="str">
        <f t="shared" si="387"/>
        <v/>
      </c>
      <c r="GQ130" s="130" t="str">
        <f t="shared" si="388"/>
        <v/>
      </c>
      <c r="GR130" s="130" t="str">
        <f t="shared" si="389"/>
        <v/>
      </c>
      <c r="GS130" s="132" t="str">
        <f t="shared" si="390"/>
        <v/>
      </c>
      <c r="GT130" s="133" t="str">
        <f t="shared" si="391"/>
        <v/>
      </c>
      <c r="GU130" s="134" t="str">
        <f t="shared" si="392"/>
        <v/>
      </c>
      <c r="GV130" s="135" t="str">
        <f t="shared" si="393"/>
        <v/>
      </c>
      <c r="GW130" s="136" t="str">
        <f t="shared" si="394"/>
        <v/>
      </c>
      <c r="GX130" s="76"/>
      <c r="GY130" s="4"/>
      <c r="GZ130" s="76"/>
      <c r="HA130" s="128" t="str">
        <f t="shared" si="395"/>
        <v/>
      </c>
      <c r="HB130" s="129" t="str">
        <f t="shared" si="396"/>
        <v/>
      </c>
      <c r="HC130" s="130" t="str">
        <f t="shared" si="397"/>
        <v/>
      </c>
      <c r="HD130" s="130" t="str">
        <f t="shared" si="398"/>
        <v/>
      </c>
      <c r="HE130" s="132" t="str">
        <f t="shared" si="399"/>
        <v/>
      </c>
      <c r="HF130" s="133" t="str">
        <f t="shared" si="400"/>
        <v/>
      </c>
      <c r="HG130" s="134" t="str">
        <f t="shared" si="401"/>
        <v/>
      </c>
      <c r="HH130" s="135" t="str">
        <f t="shared" si="402"/>
        <v/>
      </c>
      <c r="HI130" s="136" t="str">
        <f t="shared" si="403"/>
        <v/>
      </c>
      <c r="HJ130" s="76"/>
      <c r="HK130" s="4"/>
      <c r="HL130" s="76"/>
      <c r="HM130" s="128" t="str">
        <f t="shared" si="404"/>
        <v/>
      </c>
      <c r="HN130" s="129" t="str">
        <f t="shared" si="405"/>
        <v/>
      </c>
      <c r="HO130" s="130" t="str">
        <f t="shared" si="406"/>
        <v/>
      </c>
      <c r="HP130" s="130" t="str">
        <f t="shared" si="407"/>
        <v/>
      </c>
      <c r="HQ130" s="132" t="str">
        <f t="shared" si="408"/>
        <v/>
      </c>
      <c r="HR130" s="133" t="str">
        <f t="shared" si="409"/>
        <v/>
      </c>
      <c r="HS130" s="134" t="str">
        <f t="shared" si="410"/>
        <v/>
      </c>
      <c r="HT130" s="135" t="str">
        <f t="shared" si="411"/>
        <v/>
      </c>
      <c r="HU130" s="136" t="str">
        <f t="shared" si="412"/>
        <v/>
      </c>
      <c r="HV130" s="76"/>
      <c r="HW130" s="4"/>
      <c r="HX130" s="76"/>
      <c r="HY130" s="128" t="str">
        <f t="shared" si="413"/>
        <v/>
      </c>
      <c r="HZ130" s="129" t="str">
        <f t="shared" si="414"/>
        <v/>
      </c>
      <c r="IA130" s="130" t="str">
        <f t="shared" si="415"/>
        <v/>
      </c>
      <c r="IB130" s="130" t="str">
        <f t="shared" si="416"/>
        <v/>
      </c>
      <c r="IC130" s="132" t="str">
        <f t="shared" si="417"/>
        <v/>
      </c>
      <c r="ID130" s="133" t="str">
        <f t="shared" si="418"/>
        <v/>
      </c>
      <c r="IE130" s="134" t="str">
        <f t="shared" si="419"/>
        <v/>
      </c>
      <c r="IF130" s="135" t="str">
        <f t="shared" si="420"/>
        <v/>
      </c>
      <c r="IG130" s="136" t="str">
        <f t="shared" si="421"/>
        <v/>
      </c>
      <c r="IH130" s="76"/>
      <c r="II130" s="4"/>
      <c r="IJ130" s="76"/>
      <c r="IK130" s="128" t="str">
        <f t="shared" si="422"/>
        <v/>
      </c>
      <c r="IL130" s="129" t="str">
        <f t="shared" si="423"/>
        <v/>
      </c>
      <c r="IM130" s="130" t="str">
        <f t="shared" si="424"/>
        <v/>
      </c>
      <c r="IN130" s="130" t="str">
        <f t="shared" si="425"/>
        <v/>
      </c>
      <c r="IO130" s="132" t="str">
        <f t="shared" si="426"/>
        <v/>
      </c>
      <c r="IP130" s="133" t="str">
        <f t="shared" si="427"/>
        <v/>
      </c>
      <c r="IQ130" s="134" t="str">
        <f t="shared" si="428"/>
        <v/>
      </c>
      <c r="IR130" s="135" t="str">
        <f t="shared" si="429"/>
        <v/>
      </c>
      <c r="IS130" s="136" t="str">
        <f t="shared" si="430"/>
        <v/>
      </c>
      <c r="IT130" s="76"/>
      <c r="IU130" s="4"/>
      <c r="IV130" s="76"/>
      <c r="IW130" s="128" t="str">
        <f t="shared" si="431"/>
        <v/>
      </c>
      <c r="IX130" s="129" t="str">
        <f t="shared" si="432"/>
        <v/>
      </c>
      <c r="IY130" s="130" t="str">
        <f t="shared" si="433"/>
        <v/>
      </c>
      <c r="IZ130" s="130" t="str">
        <f t="shared" si="434"/>
        <v/>
      </c>
      <c r="JA130" s="132" t="str">
        <f t="shared" si="435"/>
        <v/>
      </c>
      <c r="JB130" s="133" t="str">
        <f t="shared" si="436"/>
        <v/>
      </c>
      <c r="JC130" s="134" t="str">
        <f t="shared" si="437"/>
        <v/>
      </c>
      <c r="JD130" s="135" t="str">
        <f t="shared" si="438"/>
        <v/>
      </c>
      <c r="JE130" s="136" t="str">
        <f t="shared" si="439"/>
        <v/>
      </c>
      <c r="JF130" s="76"/>
      <c r="JG130" s="4"/>
      <c r="JH130" s="76"/>
      <c r="JI130" s="128" t="str">
        <f t="shared" si="440"/>
        <v/>
      </c>
      <c r="JJ130" s="129" t="str">
        <f t="shared" si="441"/>
        <v/>
      </c>
      <c r="JK130" s="130" t="str">
        <f t="shared" si="442"/>
        <v/>
      </c>
      <c r="JL130" s="130" t="str">
        <f t="shared" si="443"/>
        <v/>
      </c>
      <c r="JM130" s="132" t="str">
        <f t="shared" si="444"/>
        <v/>
      </c>
      <c r="JN130" s="133" t="str">
        <f t="shared" si="445"/>
        <v/>
      </c>
      <c r="JO130" s="134" t="str">
        <f t="shared" si="446"/>
        <v/>
      </c>
      <c r="JP130" s="135" t="str">
        <f t="shared" si="447"/>
        <v/>
      </c>
      <c r="JQ130" s="136" t="str">
        <f t="shared" si="448"/>
        <v/>
      </c>
      <c r="JR130" s="76"/>
      <c r="JS130" s="4"/>
      <c r="JT130" s="76"/>
      <c r="JU130" s="128" t="str">
        <f t="shared" si="449"/>
        <v/>
      </c>
      <c r="JV130" s="129" t="str">
        <f t="shared" si="450"/>
        <v/>
      </c>
      <c r="JW130" s="130" t="str">
        <f t="shared" si="451"/>
        <v/>
      </c>
      <c r="JX130" s="130" t="str">
        <f t="shared" si="452"/>
        <v/>
      </c>
      <c r="JY130" s="132" t="str">
        <f t="shared" si="453"/>
        <v/>
      </c>
      <c r="JZ130" s="133" t="str">
        <f t="shared" si="454"/>
        <v/>
      </c>
      <c r="KA130" s="134" t="str">
        <f t="shared" si="455"/>
        <v/>
      </c>
      <c r="KB130" s="135" t="str">
        <f t="shared" si="456"/>
        <v/>
      </c>
      <c r="KC130" s="136" t="str">
        <f t="shared" si="457"/>
        <v/>
      </c>
      <c r="KD130" s="76"/>
      <c r="KE130" s="4"/>
      <c r="KF130" s="76"/>
    </row>
    <row r="131" spans="1:292" ht="13.5" customHeight="1">
      <c r="A131" s="84"/>
      <c r="E131" s="128" t="str">
        <f t="shared" si="244"/>
        <v/>
      </c>
      <c r="F131" s="129" t="str">
        <f t="shared" si="245"/>
        <v/>
      </c>
      <c r="G131" s="130" t="str">
        <f t="shared" si="246"/>
        <v/>
      </c>
      <c r="H131" s="130" t="str">
        <f t="shared" si="247"/>
        <v/>
      </c>
      <c r="I131" s="132" t="str">
        <f t="shared" si="248"/>
        <v/>
      </c>
      <c r="J131" s="133" t="str">
        <f t="shared" si="249"/>
        <v/>
      </c>
      <c r="K131" s="134" t="str">
        <f t="shared" si="250"/>
        <v/>
      </c>
      <c r="L131" s="135" t="str">
        <f t="shared" si="251"/>
        <v/>
      </c>
      <c r="M131" s="136" t="str">
        <f t="shared" si="252"/>
        <v/>
      </c>
      <c r="O131" s="4"/>
      <c r="Q131" s="128" t="str">
        <f t="shared" si="253"/>
        <v/>
      </c>
      <c r="R131" s="129" t="str">
        <f t="shared" si="254"/>
        <v/>
      </c>
      <c r="S131" s="130" t="str">
        <f t="shared" si="255"/>
        <v/>
      </c>
      <c r="T131" s="130" t="str">
        <f t="shared" si="256"/>
        <v/>
      </c>
      <c r="U131" s="132" t="str">
        <f t="shared" si="257"/>
        <v/>
      </c>
      <c r="V131" s="133" t="str">
        <f t="shared" si="258"/>
        <v/>
      </c>
      <c r="W131" s="134" t="str">
        <f t="shared" si="259"/>
        <v/>
      </c>
      <c r="X131" s="135" t="s">
        <v>287</v>
      </c>
      <c r="Y131" s="136" t="str">
        <f t="shared" si="260"/>
        <v/>
      </c>
      <c r="AA131" s="4"/>
      <c r="AC131" s="128" t="str">
        <f t="shared" si="261"/>
        <v/>
      </c>
      <c r="AD131" s="129" t="str">
        <f t="shared" si="262"/>
        <v/>
      </c>
      <c r="AE131" s="130" t="str">
        <f t="shared" si="263"/>
        <v/>
      </c>
      <c r="AF131" s="130" t="str">
        <f t="shared" si="264"/>
        <v/>
      </c>
      <c r="AG131" s="132" t="str">
        <f t="shared" si="265"/>
        <v/>
      </c>
      <c r="AH131" s="133" t="str">
        <f t="shared" si="266"/>
        <v/>
      </c>
      <c r="AI131" s="134" t="str">
        <f t="shared" si="267"/>
        <v/>
      </c>
      <c r="AJ131" s="135" t="str">
        <f t="shared" si="268"/>
        <v/>
      </c>
      <c r="AK131" s="136" t="str">
        <f t="shared" si="269"/>
        <v/>
      </c>
      <c r="AM131" s="4"/>
      <c r="AO131" s="128" t="str">
        <f t="shared" si="270"/>
        <v/>
      </c>
      <c r="AP131" s="129" t="str">
        <f t="shared" si="271"/>
        <v/>
      </c>
      <c r="AQ131" s="130" t="str">
        <f t="shared" si="272"/>
        <v/>
      </c>
      <c r="AR131" s="130" t="str">
        <f t="shared" si="273"/>
        <v/>
      </c>
      <c r="AS131" s="132" t="str">
        <f t="shared" si="274"/>
        <v/>
      </c>
      <c r="AT131" s="133" t="str">
        <f t="shared" si="275"/>
        <v/>
      </c>
      <c r="AU131" s="134" t="str">
        <f t="shared" si="276"/>
        <v/>
      </c>
      <c r="AV131" s="135" t="str">
        <f t="shared" si="277"/>
        <v/>
      </c>
      <c r="AW131" s="136" t="str">
        <f t="shared" si="278"/>
        <v/>
      </c>
      <c r="AX131" s="76"/>
      <c r="AY131" s="4"/>
      <c r="AZ131" s="76"/>
      <c r="BA131" s="128" t="str">
        <f t="shared" si="279"/>
        <v/>
      </c>
      <c r="BB131" s="129" t="str">
        <f t="shared" si="280"/>
        <v/>
      </c>
      <c r="BC131" s="130" t="str">
        <f t="shared" si="281"/>
        <v/>
      </c>
      <c r="BD131" s="130" t="str">
        <f t="shared" si="282"/>
        <v/>
      </c>
      <c r="BE131" s="132" t="str">
        <f t="shared" si="283"/>
        <v/>
      </c>
      <c r="BF131" s="133" t="str">
        <f t="shared" si="284"/>
        <v/>
      </c>
      <c r="BG131" s="134" t="str">
        <f t="shared" si="285"/>
        <v/>
      </c>
      <c r="BH131" s="135" t="str">
        <f t="shared" si="286"/>
        <v/>
      </c>
      <c r="BI131" s="136" t="str">
        <f t="shared" si="287"/>
        <v/>
      </c>
      <c r="BJ131" s="76"/>
      <c r="BK131" s="4"/>
      <c r="BL131" s="76"/>
      <c r="BM131" s="128" t="str">
        <f t="shared" si="288"/>
        <v/>
      </c>
      <c r="BN131" s="129" t="str">
        <f t="shared" si="289"/>
        <v/>
      </c>
      <c r="BO131" s="130" t="str">
        <f t="shared" si="290"/>
        <v/>
      </c>
      <c r="BP131" s="130" t="str">
        <f t="shared" si="291"/>
        <v/>
      </c>
      <c r="BQ131" s="132" t="str">
        <f t="shared" si="292"/>
        <v/>
      </c>
      <c r="BR131" s="133" t="str">
        <f t="shared" si="293"/>
        <v/>
      </c>
      <c r="BS131" s="134" t="str">
        <f t="shared" si="294"/>
        <v/>
      </c>
      <c r="BT131" s="135" t="str">
        <f t="shared" si="295"/>
        <v/>
      </c>
      <c r="BU131" s="136" t="str">
        <f t="shared" si="296"/>
        <v/>
      </c>
      <c r="BV131" s="76"/>
      <c r="BW131" s="4"/>
      <c r="BX131" s="76"/>
      <c r="BY131" s="128" t="str">
        <f t="shared" si="297"/>
        <v/>
      </c>
      <c r="BZ131" s="129" t="str">
        <f t="shared" si="298"/>
        <v/>
      </c>
      <c r="CA131" s="130" t="str">
        <f t="shared" si="299"/>
        <v/>
      </c>
      <c r="CB131" s="130" t="str">
        <f t="shared" si="300"/>
        <v/>
      </c>
      <c r="CC131" s="132" t="str">
        <f t="shared" si="301"/>
        <v/>
      </c>
      <c r="CD131" s="133" t="str">
        <f t="shared" si="302"/>
        <v/>
      </c>
      <c r="CE131" s="134" t="str">
        <f t="shared" si="303"/>
        <v/>
      </c>
      <c r="CF131" s="135" t="str">
        <f t="shared" si="304"/>
        <v/>
      </c>
      <c r="CG131" s="136" t="str">
        <f t="shared" si="305"/>
        <v/>
      </c>
      <c r="CH131" s="76"/>
      <c r="CI131" s="4"/>
      <c r="CJ131" s="76"/>
      <c r="CK131" s="128" t="str">
        <f t="shared" si="306"/>
        <v/>
      </c>
      <c r="CL131" s="129" t="str">
        <f t="shared" si="307"/>
        <v/>
      </c>
      <c r="CM131" s="130" t="str">
        <f t="shared" si="308"/>
        <v/>
      </c>
      <c r="CN131" s="130" t="str">
        <f t="shared" si="309"/>
        <v/>
      </c>
      <c r="CO131" s="132" t="str">
        <f t="shared" si="310"/>
        <v/>
      </c>
      <c r="CP131" s="133" t="str">
        <f t="shared" si="311"/>
        <v/>
      </c>
      <c r="CQ131" s="134" t="str">
        <f t="shared" si="312"/>
        <v/>
      </c>
      <c r="CR131" s="135" t="str">
        <f t="shared" si="313"/>
        <v/>
      </c>
      <c r="CS131" s="136" t="str">
        <f t="shared" si="314"/>
        <v/>
      </c>
      <c r="CT131" s="76"/>
      <c r="CU131" s="4"/>
      <c r="CV131" s="76"/>
      <c r="CW131" s="128" t="str">
        <f t="shared" si="315"/>
        <v/>
      </c>
      <c r="CX131" s="129" t="str">
        <f t="shared" si="316"/>
        <v/>
      </c>
      <c r="CY131" s="130" t="str">
        <f t="shared" si="317"/>
        <v/>
      </c>
      <c r="CZ131" s="130" t="str">
        <f t="shared" si="318"/>
        <v/>
      </c>
      <c r="DA131" s="132" t="str">
        <f t="shared" si="319"/>
        <v/>
      </c>
      <c r="DB131" s="133" t="str">
        <f t="shared" si="320"/>
        <v/>
      </c>
      <c r="DC131" s="134" t="str">
        <f t="shared" si="321"/>
        <v/>
      </c>
      <c r="DD131" s="135" t="str">
        <f t="shared" si="322"/>
        <v/>
      </c>
      <c r="DE131" s="136" t="str">
        <f t="shared" si="323"/>
        <v/>
      </c>
      <c r="DF131" s="76"/>
      <c r="DG131" s="4"/>
      <c r="DH131" s="76"/>
      <c r="DI131" s="128" t="str">
        <f t="shared" si="324"/>
        <v/>
      </c>
      <c r="DJ131" s="129" t="str">
        <f t="shared" si="325"/>
        <v/>
      </c>
      <c r="DK131" s="130" t="str">
        <f t="shared" si="326"/>
        <v/>
      </c>
      <c r="DL131" s="130" t="str">
        <f t="shared" si="327"/>
        <v/>
      </c>
      <c r="DM131" s="132" t="str">
        <f t="shared" si="328"/>
        <v/>
      </c>
      <c r="DN131" s="133" t="str">
        <f t="shared" si="329"/>
        <v/>
      </c>
      <c r="DO131" s="134" t="str">
        <f t="shared" si="330"/>
        <v/>
      </c>
      <c r="DP131" s="135" t="str">
        <f t="shared" si="331"/>
        <v/>
      </c>
      <c r="DQ131" s="136" t="str">
        <f t="shared" si="332"/>
        <v/>
      </c>
      <c r="DR131" s="76"/>
      <c r="DS131" s="4"/>
      <c r="DT131" s="76"/>
      <c r="DU131" s="128" t="str">
        <f t="shared" si="333"/>
        <v/>
      </c>
      <c r="DV131" s="129" t="str">
        <f t="shared" si="334"/>
        <v/>
      </c>
      <c r="DW131" s="130" t="str">
        <f t="shared" si="335"/>
        <v/>
      </c>
      <c r="DX131" s="130" t="str">
        <f t="shared" si="336"/>
        <v/>
      </c>
      <c r="DY131" s="132" t="str">
        <f t="shared" si="337"/>
        <v/>
      </c>
      <c r="DZ131" s="133" t="str">
        <f t="shared" si="338"/>
        <v/>
      </c>
      <c r="EA131" s="134" t="str">
        <f t="shared" si="339"/>
        <v/>
      </c>
      <c r="EB131" s="135" t="str">
        <f t="shared" si="340"/>
        <v/>
      </c>
      <c r="EC131" s="136" t="str">
        <f t="shared" si="341"/>
        <v/>
      </c>
      <c r="ED131" s="76"/>
      <c r="EE131" s="4"/>
      <c r="EF131" s="76"/>
      <c r="EG131" s="128" t="str">
        <f t="shared" si="342"/>
        <v/>
      </c>
      <c r="EH131" s="129" t="str">
        <f t="shared" si="343"/>
        <v/>
      </c>
      <c r="EI131" s="130" t="str">
        <f t="shared" si="344"/>
        <v/>
      </c>
      <c r="EJ131" s="130" t="str">
        <f t="shared" si="345"/>
        <v/>
      </c>
      <c r="EK131" s="132" t="str">
        <f t="shared" si="346"/>
        <v/>
      </c>
      <c r="EL131" s="133" t="str">
        <f t="shared" si="347"/>
        <v/>
      </c>
      <c r="EM131" s="134" t="str">
        <f t="shared" si="348"/>
        <v/>
      </c>
      <c r="EN131" s="135" t="str">
        <f t="shared" si="349"/>
        <v/>
      </c>
      <c r="EO131" s="136" t="str">
        <f t="shared" si="350"/>
        <v/>
      </c>
      <c r="EP131" s="76"/>
      <c r="EQ131" s="4"/>
      <c r="ER131" s="76"/>
      <c r="ES131" s="128" t="str">
        <f t="shared" si="351"/>
        <v/>
      </c>
      <c r="ET131" s="129" t="str">
        <f t="shared" si="352"/>
        <v/>
      </c>
      <c r="EU131" s="130" t="str">
        <f t="shared" si="353"/>
        <v/>
      </c>
      <c r="EV131" s="130" t="str">
        <f t="shared" si="354"/>
        <v/>
      </c>
      <c r="EW131" s="132" t="str">
        <f t="shared" si="355"/>
        <v/>
      </c>
      <c r="EX131" s="133" t="str">
        <f t="shared" si="356"/>
        <v/>
      </c>
      <c r="EY131" s="134" t="str">
        <f t="shared" si="357"/>
        <v/>
      </c>
      <c r="EZ131" s="135" t="str">
        <f t="shared" si="358"/>
        <v/>
      </c>
      <c r="FA131" s="136" t="str">
        <f t="shared" si="359"/>
        <v/>
      </c>
      <c r="FB131" s="76"/>
      <c r="FC131" s="4"/>
      <c r="FD131" s="76"/>
      <c r="FE131" s="128" t="str">
        <f t="shared" si="360"/>
        <v/>
      </c>
      <c r="FF131" s="129" t="str">
        <f t="shared" si="361"/>
        <v/>
      </c>
      <c r="FG131" s="130" t="str">
        <f t="shared" si="362"/>
        <v/>
      </c>
      <c r="FH131" s="130" t="str">
        <f t="shared" si="363"/>
        <v/>
      </c>
      <c r="FI131" s="132" t="str">
        <f t="shared" si="364"/>
        <v/>
      </c>
      <c r="FJ131" s="133" t="str">
        <f t="shared" si="365"/>
        <v/>
      </c>
      <c r="FK131" s="134" t="str">
        <f t="shared" si="366"/>
        <v/>
      </c>
      <c r="FL131" s="135" t="str">
        <f t="shared" si="367"/>
        <v/>
      </c>
      <c r="FM131" s="136" t="str">
        <f t="shared" si="368"/>
        <v/>
      </c>
      <c r="FN131" s="76"/>
      <c r="FO131" s="4"/>
      <c r="FP131" s="76"/>
      <c r="FQ131" s="128" t="str">
        <f>IF(FU131="","",#REF!)</f>
        <v/>
      </c>
      <c r="FR131" s="129" t="str">
        <f t="shared" si="369"/>
        <v/>
      </c>
      <c r="FS131" s="130" t="str">
        <f t="shared" si="370"/>
        <v/>
      </c>
      <c r="FT131" s="130" t="str">
        <f t="shared" si="371"/>
        <v/>
      </c>
      <c r="FU131" s="132" t="str">
        <f t="shared" si="372"/>
        <v/>
      </c>
      <c r="FV131" s="133" t="str">
        <f t="shared" si="373"/>
        <v/>
      </c>
      <c r="FW131" s="134" t="str">
        <f t="shared" si="374"/>
        <v/>
      </c>
      <c r="FX131" s="135" t="str">
        <f t="shared" si="375"/>
        <v/>
      </c>
      <c r="FY131" s="136" t="str">
        <f t="shared" si="376"/>
        <v/>
      </c>
      <c r="FZ131" s="76"/>
      <c r="GA131" s="4"/>
      <c r="GB131" s="76"/>
      <c r="GC131" s="128" t="str">
        <f t="shared" si="377"/>
        <v/>
      </c>
      <c r="GD131" s="129" t="str">
        <f t="shared" si="378"/>
        <v/>
      </c>
      <c r="GE131" s="130" t="str">
        <f t="shared" si="379"/>
        <v/>
      </c>
      <c r="GF131" s="130" t="str">
        <f t="shared" si="380"/>
        <v/>
      </c>
      <c r="GG131" s="132" t="str">
        <f t="shared" si="381"/>
        <v/>
      </c>
      <c r="GH131" s="133" t="str">
        <f t="shared" si="382"/>
        <v/>
      </c>
      <c r="GI131" s="134" t="str">
        <f t="shared" si="383"/>
        <v/>
      </c>
      <c r="GJ131" s="135" t="str">
        <f t="shared" si="384"/>
        <v/>
      </c>
      <c r="GK131" s="136" t="str">
        <f t="shared" si="385"/>
        <v/>
      </c>
      <c r="GL131" s="76"/>
      <c r="GM131" s="4"/>
      <c r="GN131" s="76"/>
      <c r="GO131" s="128" t="str">
        <f t="shared" si="386"/>
        <v/>
      </c>
      <c r="GP131" s="129" t="str">
        <f t="shared" si="387"/>
        <v/>
      </c>
      <c r="GQ131" s="130" t="str">
        <f t="shared" si="388"/>
        <v/>
      </c>
      <c r="GR131" s="130" t="str">
        <f t="shared" si="389"/>
        <v/>
      </c>
      <c r="GS131" s="132" t="str">
        <f t="shared" si="390"/>
        <v/>
      </c>
      <c r="GT131" s="133" t="str">
        <f t="shared" si="391"/>
        <v/>
      </c>
      <c r="GU131" s="134" t="str">
        <f t="shared" si="392"/>
        <v/>
      </c>
      <c r="GV131" s="135" t="str">
        <f t="shared" si="393"/>
        <v/>
      </c>
      <c r="GW131" s="136" t="str">
        <f t="shared" si="394"/>
        <v/>
      </c>
      <c r="GX131" s="76"/>
      <c r="GY131" s="4"/>
      <c r="GZ131" s="76"/>
      <c r="HA131" s="128" t="str">
        <f t="shared" si="395"/>
        <v/>
      </c>
      <c r="HB131" s="129" t="str">
        <f t="shared" si="396"/>
        <v/>
      </c>
      <c r="HC131" s="130" t="str">
        <f t="shared" si="397"/>
        <v/>
      </c>
      <c r="HD131" s="130" t="str">
        <f t="shared" si="398"/>
        <v/>
      </c>
      <c r="HE131" s="132" t="str">
        <f t="shared" si="399"/>
        <v/>
      </c>
      <c r="HF131" s="133" t="str">
        <f t="shared" si="400"/>
        <v/>
      </c>
      <c r="HG131" s="134" t="str">
        <f t="shared" si="401"/>
        <v/>
      </c>
      <c r="HH131" s="135" t="str">
        <f t="shared" si="402"/>
        <v/>
      </c>
      <c r="HI131" s="136" t="str">
        <f t="shared" si="403"/>
        <v/>
      </c>
      <c r="HJ131" s="76"/>
      <c r="HK131" s="4"/>
      <c r="HL131" s="76"/>
      <c r="HM131" s="128" t="str">
        <f t="shared" si="404"/>
        <v/>
      </c>
      <c r="HN131" s="129" t="str">
        <f t="shared" si="405"/>
        <v/>
      </c>
      <c r="HO131" s="130" t="str">
        <f t="shared" si="406"/>
        <v/>
      </c>
      <c r="HP131" s="130" t="str">
        <f t="shared" si="407"/>
        <v/>
      </c>
      <c r="HQ131" s="132" t="str">
        <f t="shared" si="408"/>
        <v/>
      </c>
      <c r="HR131" s="133" t="str">
        <f t="shared" si="409"/>
        <v/>
      </c>
      <c r="HS131" s="134" t="str">
        <f t="shared" si="410"/>
        <v/>
      </c>
      <c r="HT131" s="135" t="str">
        <f t="shared" si="411"/>
        <v/>
      </c>
      <c r="HU131" s="136" t="str">
        <f t="shared" si="412"/>
        <v/>
      </c>
      <c r="HV131" s="76"/>
      <c r="HW131" s="4"/>
      <c r="HX131" s="76"/>
      <c r="HY131" s="128" t="str">
        <f t="shared" si="413"/>
        <v/>
      </c>
      <c r="HZ131" s="129" t="str">
        <f t="shared" si="414"/>
        <v/>
      </c>
      <c r="IA131" s="130" t="str">
        <f t="shared" si="415"/>
        <v/>
      </c>
      <c r="IB131" s="130" t="str">
        <f t="shared" si="416"/>
        <v/>
      </c>
      <c r="IC131" s="132" t="str">
        <f t="shared" si="417"/>
        <v/>
      </c>
      <c r="ID131" s="133" t="str">
        <f t="shared" si="418"/>
        <v/>
      </c>
      <c r="IE131" s="134" t="str">
        <f t="shared" si="419"/>
        <v/>
      </c>
      <c r="IF131" s="135" t="str">
        <f t="shared" si="420"/>
        <v/>
      </c>
      <c r="IG131" s="136" t="str">
        <f t="shared" si="421"/>
        <v/>
      </c>
      <c r="IH131" s="76"/>
      <c r="II131" s="4"/>
      <c r="IJ131" s="76"/>
      <c r="IK131" s="128" t="str">
        <f t="shared" si="422"/>
        <v/>
      </c>
      <c r="IL131" s="129" t="str">
        <f t="shared" si="423"/>
        <v/>
      </c>
      <c r="IM131" s="130" t="str">
        <f t="shared" si="424"/>
        <v/>
      </c>
      <c r="IN131" s="130" t="str">
        <f t="shared" si="425"/>
        <v/>
      </c>
      <c r="IO131" s="132" t="str">
        <f t="shared" si="426"/>
        <v/>
      </c>
      <c r="IP131" s="133" t="str">
        <f t="shared" si="427"/>
        <v/>
      </c>
      <c r="IQ131" s="134" t="str">
        <f t="shared" si="428"/>
        <v/>
      </c>
      <c r="IR131" s="135" t="str">
        <f t="shared" si="429"/>
        <v/>
      </c>
      <c r="IS131" s="136" t="str">
        <f t="shared" si="430"/>
        <v/>
      </c>
      <c r="IT131" s="76"/>
      <c r="IU131" s="4"/>
      <c r="IV131" s="76"/>
      <c r="IW131" s="128" t="str">
        <f t="shared" si="431"/>
        <v/>
      </c>
      <c r="IX131" s="129" t="str">
        <f t="shared" si="432"/>
        <v/>
      </c>
      <c r="IY131" s="130" t="str">
        <f t="shared" si="433"/>
        <v/>
      </c>
      <c r="IZ131" s="130" t="str">
        <f t="shared" si="434"/>
        <v/>
      </c>
      <c r="JA131" s="132" t="str">
        <f t="shared" si="435"/>
        <v/>
      </c>
      <c r="JB131" s="133" t="str">
        <f t="shared" si="436"/>
        <v/>
      </c>
      <c r="JC131" s="134" t="str">
        <f t="shared" si="437"/>
        <v/>
      </c>
      <c r="JD131" s="135" t="str">
        <f t="shared" si="438"/>
        <v/>
      </c>
      <c r="JE131" s="136" t="str">
        <f t="shared" si="439"/>
        <v/>
      </c>
      <c r="JF131" s="76"/>
      <c r="JG131" s="4"/>
      <c r="JH131" s="76"/>
      <c r="JI131" s="128" t="str">
        <f t="shared" si="440"/>
        <v/>
      </c>
      <c r="JJ131" s="129" t="str">
        <f t="shared" si="441"/>
        <v/>
      </c>
      <c r="JK131" s="130" t="str">
        <f t="shared" si="442"/>
        <v/>
      </c>
      <c r="JL131" s="130" t="str">
        <f t="shared" si="443"/>
        <v/>
      </c>
      <c r="JM131" s="132" t="str">
        <f t="shared" si="444"/>
        <v/>
      </c>
      <c r="JN131" s="133" t="str">
        <f t="shared" si="445"/>
        <v/>
      </c>
      <c r="JO131" s="134" t="str">
        <f t="shared" si="446"/>
        <v/>
      </c>
      <c r="JP131" s="135" t="str">
        <f t="shared" si="447"/>
        <v/>
      </c>
      <c r="JQ131" s="136" t="str">
        <f t="shared" si="448"/>
        <v/>
      </c>
      <c r="JR131" s="76"/>
      <c r="JS131" s="4"/>
      <c r="JT131" s="76"/>
      <c r="JU131" s="128" t="str">
        <f t="shared" si="449"/>
        <v/>
      </c>
      <c r="JV131" s="129" t="str">
        <f t="shared" si="450"/>
        <v/>
      </c>
      <c r="JW131" s="130" t="str">
        <f t="shared" si="451"/>
        <v/>
      </c>
      <c r="JX131" s="130" t="str">
        <f t="shared" si="452"/>
        <v/>
      </c>
      <c r="JY131" s="132" t="str">
        <f t="shared" si="453"/>
        <v/>
      </c>
      <c r="JZ131" s="133" t="str">
        <f t="shared" si="454"/>
        <v/>
      </c>
      <c r="KA131" s="134" t="str">
        <f t="shared" si="455"/>
        <v/>
      </c>
      <c r="KB131" s="135" t="str">
        <f t="shared" si="456"/>
        <v/>
      </c>
      <c r="KC131" s="136" t="str">
        <f t="shared" si="457"/>
        <v/>
      </c>
      <c r="KD131" s="76"/>
      <c r="KE131" s="4"/>
      <c r="KF131" s="76"/>
    </row>
    <row r="132" spans="1:292" ht="13.5" customHeight="1">
      <c r="A132" s="84"/>
      <c r="E132" s="128" t="str">
        <f t="shared" si="244"/>
        <v/>
      </c>
      <c r="F132" s="129" t="str">
        <f t="shared" si="245"/>
        <v/>
      </c>
      <c r="G132" s="130" t="str">
        <f t="shared" si="246"/>
        <v/>
      </c>
      <c r="H132" s="130" t="str">
        <f t="shared" si="247"/>
        <v/>
      </c>
      <c r="I132" s="132" t="str">
        <f t="shared" si="248"/>
        <v/>
      </c>
      <c r="J132" s="133" t="str">
        <f t="shared" si="249"/>
        <v/>
      </c>
      <c r="K132" s="134" t="str">
        <f t="shared" si="250"/>
        <v/>
      </c>
      <c r="L132" s="135" t="str">
        <f t="shared" si="251"/>
        <v/>
      </c>
      <c r="M132" s="136" t="str">
        <f t="shared" si="252"/>
        <v/>
      </c>
      <c r="O132" s="4"/>
      <c r="Q132" s="128" t="str">
        <f t="shared" si="253"/>
        <v/>
      </c>
      <c r="R132" s="129" t="str">
        <f t="shared" si="254"/>
        <v/>
      </c>
      <c r="S132" s="130" t="str">
        <f t="shared" si="255"/>
        <v/>
      </c>
      <c r="T132" s="130" t="str">
        <f t="shared" si="256"/>
        <v/>
      </c>
      <c r="U132" s="132" t="str">
        <f t="shared" si="257"/>
        <v/>
      </c>
      <c r="V132" s="133" t="str">
        <f t="shared" si="258"/>
        <v/>
      </c>
      <c r="W132" s="134" t="str">
        <f t="shared" si="259"/>
        <v/>
      </c>
      <c r="X132" s="135" t="s">
        <v>287</v>
      </c>
      <c r="Y132" s="136" t="str">
        <f t="shared" si="260"/>
        <v/>
      </c>
      <c r="AA132" s="4"/>
      <c r="AC132" s="128" t="str">
        <f t="shared" si="261"/>
        <v/>
      </c>
      <c r="AD132" s="129" t="str">
        <f t="shared" si="262"/>
        <v/>
      </c>
      <c r="AE132" s="130" t="str">
        <f t="shared" si="263"/>
        <v/>
      </c>
      <c r="AF132" s="130" t="str">
        <f t="shared" si="264"/>
        <v/>
      </c>
      <c r="AG132" s="132" t="str">
        <f t="shared" si="265"/>
        <v/>
      </c>
      <c r="AH132" s="133" t="str">
        <f t="shared" si="266"/>
        <v/>
      </c>
      <c r="AI132" s="134" t="str">
        <f t="shared" si="267"/>
        <v/>
      </c>
      <c r="AJ132" s="135" t="str">
        <f t="shared" si="268"/>
        <v/>
      </c>
      <c r="AK132" s="136" t="str">
        <f t="shared" si="269"/>
        <v/>
      </c>
      <c r="AM132" s="4"/>
      <c r="AO132" s="128" t="str">
        <f t="shared" si="270"/>
        <v/>
      </c>
      <c r="AP132" s="129" t="str">
        <f t="shared" si="271"/>
        <v/>
      </c>
      <c r="AQ132" s="130" t="str">
        <f t="shared" si="272"/>
        <v/>
      </c>
      <c r="AR132" s="130" t="str">
        <f t="shared" si="273"/>
        <v/>
      </c>
      <c r="AS132" s="132" t="str">
        <f t="shared" si="274"/>
        <v/>
      </c>
      <c r="AT132" s="133" t="str">
        <f t="shared" si="275"/>
        <v/>
      </c>
      <c r="AU132" s="134" t="str">
        <f t="shared" si="276"/>
        <v/>
      </c>
      <c r="AV132" s="135" t="str">
        <f t="shared" si="277"/>
        <v/>
      </c>
      <c r="AW132" s="136" t="str">
        <f t="shared" si="278"/>
        <v/>
      </c>
      <c r="AX132" s="76"/>
      <c r="AY132" s="4"/>
      <c r="AZ132" s="76"/>
      <c r="BA132" s="128" t="str">
        <f t="shared" si="279"/>
        <v/>
      </c>
      <c r="BB132" s="129" t="str">
        <f t="shared" si="280"/>
        <v/>
      </c>
      <c r="BC132" s="130" t="str">
        <f t="shared" si="281"/>
        <v/>
      </c>
      <c r="BD132" s="130" t="str">
        <f t="shared" si="282"/>
        <v/>
      </c>
      <c r="BE132" s="132" t="str">
        <f t="shared" si="283"/>
        <v/>
      </c>
      <c r="BF132" s="133" t="str">
        <f t="shared" si="284"/>
        <v/>
      </c>
      <c r="BG132" s="134" t="str">
        <f t="shared" si="285"/>
        <v/>
      </c>
      <c r="BH132" s="135" t="str">
        <f t="shared" si="286"/>
        <v/>
      </c>
      <c r="BI132" s="136" t="str">
        <f t="shared" si="287"/>
        <v/>
      </c>
      <c r="BJ132" s="76"/>
      <c r="BK132" s="4"/>
      <c r="BL132" s="76"/>
      <c r="BM132" s="128" t="str">
        <f t="shared" si="288"/>
        <v/>
      </c>
      <c r="BN132" s="129" t="str">
        <f t="shared" si="289"/>
        <v/>
      </c>
      <c r="BO132" s="130" t="str">
        <f t="shared" si="290"/>
        <v/>
      </c>
      <c r="BP132" s="130" t="str">
        <f t="shared" si="291"/>
        <v/>
      </c>
      <c r="BQ132" s="132" t="str">
        <f t="shared" si="292"/>
        <v/>
      </c>
      <c r="BR132" s="133" t="str">
        <f t="shared" si="293"/>
        <v/>
      </c>
      <c r="BS132" s="134" t="str">
        <f t="shared" si="294"/>
        <v/>
      </c>
      <c r="BT132" s="135" t="str">
        <f t="shared" si="295"/>
        <v/>
      </c>
      <c r="BU132" s="136" t="str">
        <f t="shared" si="296"/>
        <v/>
      </c>
      <c r="BV132" s="76"/>
      <c r="BW132" s="4"/>
      <c r="BX132" s="76"/>
      <c r="BY132" s="128" t="str">
        <f t="shared" si="297"/>
        <v/>
      </c>
      <c r="BZ132" s="129" t="str">
        <f t="shared" si="298"/>
        <v/>
      </c>
      <c r="CA132" s="130" t="str">
        <f t="shared" si="299"/>
        <v/>
      </c>
      <c r="CB132" s="130" t="str">
        <f t="shared" si="300"/>
        <v/>
      </c>
      <c r="CC132" s="132" t="str">
        <f t="shared" si="301"/>
        <v/>
      </c>
      <c r="CD132" s="133" t="str">
        <f t="shared" si="302"/>
        <v/>
      </c>
      <c r="CE132" s="134" t="str">
        <f t="shared" si="303"/>
        <v/>
      </c>
      <c r="CF132" s="135" t="str">
        <f t="shared" si="304"/>
        <v/>
      </c>
      <c r="CG132" s="136" t="str">
        <f t="shared" si="305"/>
        <v/>
      </c>
      <c r="CH132" s="76"/>
      <c r="CI132" s="4"/>
      <c r="CJ132" s="76"/>
      <c r="CK132" s="128" t="str">
        <f t="shared" si="306"/>
        <v/>
      </c>
      <c r="CL132" s="129" t="str">
        <f t="shared" si="307"/>
        <v/>
      </c>
      <c r="CM132" s="130" t="str">
        <f t="shared" si="308"/>
        <v/>
      </c>
      <c r="CN132" s="130" t="str">
        <f t="shared" si="309"/>
        <v/>
      </c>
      <c r="CO132" s="132" t="str">
        <f t="shared" si="310"/>
        <v/>
      </c>
      <c r="CP132" s="133" t="str">
        <f t="shared" si="311"/>
        <v/>
      </c>
      <c r="CQ132" s="134" t="str">
        <f t="shared" si="312"/>
        <v/>
      </c>
      <c r="CR132" s="135" t="str">
        <f t="shared" si="313"/>
        <v/>
      </c>
      <c r="CS132" s="136" t="str">
        <f t="shared" si="314"/>
        <v/>
      </c>
      <c r="CT132" s="76"/>
      <c r="CU132" s="4"/>
      <c r="CV132" s="76"/>
      <c r="CW132" s="128" t="str">
        <f t="shared" si="315"/>
        <v/>
      </c>
      <c r="CX132" s="129" t="str">
        <f t="shared" si="316"/>
        <v/>
      </c>
      <c r="CY132" s="130" t="str">
        <f t="shared" si="317"/>
        <v/>
      </c>
      <c r="CZ132" s="130" t="str">
        <f t="shared" si="318"/>
        <v/>
      </c>
      <c r="DA132" s="132" t="str">
        <f t="shared" si="319"/>
        <v/>
      </c>
      <c r="DB132" s="133" t="str">
        <f t="shared" si="320"/>
        <v/>
      </c>
      <c r="DC132" s="134" t="str">
        <f t="shared" si="321"/>
        <v/>
      </c>
      <c r="DD132" s="135" t="str">
        <f t="shared" si="322"/>
        <v/>
      </c>
      <c r="DE132" s="136" t="str">
        <f t="shared" si="323"/>
        <v/>
      </c>
      <c r="DF132" s="76"/>
      <c r="DG132" s="4"/>
      <c r="DH132" s="76"/>
      <c r="DI132" s="128" t="str">
        <f t="shared" si="324"/>
        <v/>
      </c>
      <c r="DJ132" s="129" t="str">
        <f t="shared" si="325"/>
        <v/>
      </c>
      <c r="DK132" s="130" t="str">
        <f t="shared" si="326"/>
        <v/>
      </c>
      <c r="DL132" s="130" t="str">
        <f t="shared" si="327"/>
        <v/>
      </c>
      <c r="DM132" s="132" t="str">
        <f t="shared" si="328"/>
        <v/>
      </c>
      <c r="DN132" s="133" t="str">
        <f t="shared" si="329"/>
        <v/>
      </c>
      <c r="DO132" s="134" t="str">
        <f t="shared" si="330"/>
        <v/>
      </c>
      <c r="DP132" s="135" t="str">
        <f t="shared" si="331"/>
        <v/>
      </c>
      <c r="DQ132" s="136" t="str">
        <f t="shared" si="332"/>
        <v/>
      </c>
      <c r="DR132" s="76"/>
      <c r="DS132" s="4"/>
      <c r="DT132" s="76"/>
      <c r="DU132" s="128" t="str">
        <f t="shared" si="333"/>
        <v/>
      </c>
      <c r="DV132" s="129" t="str">
        <f t="shared" si="334"/>
        <v/>
      </c>
      <c r="DW132" s="130" t="str">
        <f t="shared" si="335"/>
        <v/>
      </c>
      <c r="DX132" s="130" t="str">
        <f t="shared" si="336"/>
        <v/>
      </c>
      <c r="DY132" s="132" t="str">
        <f t="shared" si="337"/>
        <v/>
      </c>
      <c r="DZ132" s="133" t="str">
        <f t="shared" si="338"/>
        <v/>
      </c>
      <c r="EA132" s="134" t="str">
        <f t="shared" si="339"/>
        <v/>
      </c>
      <c r="EB132" s="135" t="str">
        <f t="shared" si="340"/>
        <v/>
      </c>
      <c r="EC132" s="136" t="str">
        <f t="shared" si="341"/>
        <v/>
      </c>
      <c r="ED132" s="76"/>
      <c r="EE132" s="4"/>
      <c r="EF132" s="76"/>
      <c r="EG132" s="128" t="str">
        <f t="shared" si="342"/>
        <v/>
      </c>
      <c r="EH132" s="129" t="str">
        <f t="shared" si="343"/>
        <v/>
      </c>
      <c r="EI132" s="130" t="str">
        <f t="shared" si="344"/>
        <v/>
      </c>
      <c r="EJ132" s="130" t="str">
        <f t="shared" si="345"/>
        <v/>
      </c>
      <c r="EK132" s="132" t="str">
        <f t="shared" si="346"/>
        <v/>
      </c>
      <c r="EL132" s="133" t="str">
        <f t="shared" si="347"/>
        <v/>
      </c>
      <c r="EM132" s="134" t="str">
        <f t="shared" si="348"/>
        <v/>
      </c>
      <c r="EN132" s="135" t="str">
        <f t="shared" si="349"/>
        <v/>
      </c>
      <c r="EO132" s="136" t="str">
        <f t="shared" si="350"/>
        <v/>
      </c>
      <c r="EP132" s="76"/>
      <c r="EQ132" s="4"/>
      <c r="ER132" s="76"/>
      <c r="ES132" s="128" t="str">
        <f t="shared" si="351"/>
        <v/>
      </c>
      <c r="ET132" s="129" t="str">
        <f t="shared" si="352"/>
        <v/>
      </c>
      <c r="EU132" s="130" t="str">
        <f t="shared" si="353"/>
        <v/>
      </c>
      <c r="EV132" s="130" t="str">
        <f t="shared" si="354"/>
        <v/>
      </c>
      <c r="EW132" s="132" t="str">
        <f t="shared" si="355"/>
        <v/>
      </c>
      <c r="EX132" s="133" t="str">
        <f t="shared" si="356"/>
        <v/>
      </c>
      <c r="EY132" s="134" t="str">
        <f t="shared" si="357"/>
        <v/>
      </c>
      <c r="EZ132" s="135" t="str">
        <f t="shared" si="358"/>
        <v/>
      </c>
      <c r="FA132" s="136" t="str">
        <f t="shared" si="359"/>
        <v/>
      </c>
      <c r="FB132" s="76"/>
      <c r="FC132" s="4"/>
      <c r="FD132" s="76"/>
      <c r="FE132" s="128" t="str">
        <f t="shared" si="360"/>
        <v/>
      </c>
      <c r="FF132" s="129" t="str">
        <f t="shared" si="361"/>
        <v/>
      </c>
      <c r="FG132" s="130" t="str">
        <f t="shared" si="362"/>
        <v/>
      </c>
      <c r="FH132" s="130" t="str">
        <f t="shared" si="363"/>
        <v/>
      </c>
      <c r="FI132" s="132" t="str">
        <f t="shared" si="364"/>
        <v/>
      </c>
      <c r="FJ132" s="133" t="str">
        <f t="shared" si="365"/>
        <v/>
      </c>
      <c r="FK132" s="134" t="str">
        <f t="shared" si="366"/>
        <v/>
      </c>
      <c r="FL132" s="135" t="str">
        <f t="shared" si="367"/>
        <v/>
      </c>
      <c r="FM132" s="136" t="str">
        <f t="shared" si="368"/>
        <v/>
      </c>
      <c r="FN132" s="76"/>
      <c r="FO132" s="4"/>
      <c r="FP132" s="76"/>
      <c r="FQ132" s="128" t="str">
        <f>IF(FU132="","",#REF!)</f>
        <v/>
      </c>
      <c r="FR132" s="129" t="str">
        <f t="shared" si="369"/>
        <v/>
      </c>
      <c r="FS132" s="130" t="str">
        <f t="shared" si="370"/>
        <v/>
      </c>
      <c r="FT132" s="130" t="str">
        <f t="shared" si="371"/>
        <v/>
      </c>
      <c r="FU132" s="132" t="str">
        <f t="shared" si="372"/>
        <v/>
      </c>
      <c r="FV132" s="133" t="str">
        <f t="shared" si="373"/>
        <v/>
      </c>
      <c r="FW132" s="134" t="str">
        <f t="shared" si="374"/>
        <v/>
      </c>
      <c r="FX132" s="135" t="str">
        <f t="shared" si="375"/>
        <v/>
      </c>
      <c r="FY132" s="136" t="str">
        <f t="shared" si="376"/>
        <v/>
      </c>
      <c r="FZ132" s="76"/>
      <c r="GA132" s="4"/>
      <c r="GB132" s="76"/>
      <c r="GC132" s="128" t="str">
        <f t="shared" si="377"/>
        <v/>
      </c>
      <c r="GD132" s="129" t="str">
        <f t="shared" si="378"/>
        <v/>
      </c>
      <c r="GE132" s="130" t="str">
        <f t="shared" si="379"/>
        <v/>
      </c>
      <c r="GF132" s="130" t="str">
        <f t="shared" si="380"/>
        <v/>
      </c>
      <c r="GG132" s="132" t="str">
        <f t="shared" si="381"/>
        <v/>
      </c>
      <c r="GH132" s="133" t="str">
        <f t="shared" si="382"/>
        <v/>
      </c>
      <c r="GI132" s="134" t="str">
        <f t="shared" si="383"/>
        <v/>
      </c>
      <c r="GJ132" s="135" t="str">
        <f t="shared" si="384"/>
        <v/>
      </c>
      <c r="GK132" s="136" t="str">
        <f t="shared" si="385"/>
        <v/>
      </c>
      <c r="GL132" s="76"/>
      <c r="GM132" s="4"/>
      <c r="GN132" s="76"/>
      <c r="GO132" s="128" t="str">
        <f t="shared" si="386"/>
        <v/>
      </c>
      <c r="GP132" s="129" t="str">
        <f t="shared" si="387"/>
        <v/>
      </c>
      <c r="GQ132" s="130" t="str">
        <f t="shared" si="388"/>
        <v/>
      </c>
      <c r="GR132" s="130" t="str">
        <f t="shared" si="389"/>
        <v/>
      </c>
      <c r="GS132" s="132" t="str">
        <f t="shared" si="390"/>
        <v/>
      </c>
      <c r="GT132" s="133" t="str">
        <f t="shared" si="391"/>
        <v/>
      </c>
      <c r="GU132" s="134" t="str">
        <f t="shared" si="392"/>
        <v/>
      </c>
      <c r="GV132" s="135" t="str">
        <f t="shared" si="393"/>
        <v/>
      </c>
      <c r="GW132" s="136" t="str">
        <f t="shared" si="394"/>
        <v/>
      </c>
      <c r="GX132" s="76"/>
      <c r="GY132" s="4"/>
      <c r="GZ132" s="76"/>
      <c r="HA132" s="128" t="str">
        <f t="shared" si="395"/>
        <v/>
      </c>
      <c r="HB132" s="129" t="str">
        <f t="shared" si="396"/>
        <v/>
      </c>
      <c r="HC132" s="130" t="str">
        <f t="shared" si="397"/>
        <v/>
      </c>
      <c r="HD132" s="130" t="str">
        <f t="shared" si="398"/>
        <v/>
      </c>
      <c r="HE132" s="132" t="str">
        <f t="shared" si="399"/>
        <v/>
      </c>
      <c r="HF132" s="133" t="str">
        <f t="shared" si="400"/>
        <v/>
      </c>
      <c r="HG132" s="134" t="str">
        <f t="shared" si="401"/>
        <v/>
      </c>
      <c r="HH132" s="135" t="str">
        <f t="shared" si="402"/>
        <v/>
      </c>
      <c r="HI132" s="136" t="str">
        <f t="shared" si="403"/>
        <v/>
      </c>
      <c r="HJ132" s="76"/>
      <c r="HK132" s="4"/>
      <c r="HL132" s="76"/>
      <c r="HM132" s="128" t="str">
        <f t="shared" si="404"/>
        <v/>
      </c>
      <c r="HN132" s="129" t="str">
        <f t="shared" si="405"/>
        <v/>
      </c>
      <c r="HO132" s="130" t="str">
        <f t="shared" si="406"/>
        <v/>
      </c>
      <c r="HP132" s="130" t="str">
        <f t="shared" si="407"/>
        <v/>
      </c>
      <c r="HQ132" s="132" t="str">
        <f t="shared" si="408"/>
        <v/>
      </c>
      <c r="HR132" s="133" t="str">
        <f t="shared" si="409"/>
        <v/>
      </c>
      <c r="HS132" s="134" t="str">
        <f t="shared" si="410"/>
        <v/>
      </c>
      <c r="HT132" s="135" t="str">
        <f t="shared" si="411"/>
        <v/>
      </c>
      <c r="HU132" s="136" t="str">
        <f t="shared" si="412"/>
        <v/>
      </c>
      <c r="HV132" s="76"/>
      <c r="HW132" s="4"/>
      <c r="HX132" s="76"/>
      <c r="HY132" s="128" t="str">
        <f t="shared" si="413"/>
        <v/>
      </c>
      <c r="HZ132" s="129" t="str">
        <f t="shared" si="414"/>
        <v/>
      </c>
      <c r="IA132" s="130" t="str">
        <f t="shared" si="415"/>
        <v/>
      </c>
      <c r="IB132" s="130" t="str">
        <f t="shared" si="416"/>
        <v/>
      </c>
      <c r="IC132" s="132" t="str">
        <f t="shared" si="417"/>
        <v/>
      </c>
      <c r="ID132" s="133" t="str">
        <f t="shared" si="418"/>
        <v/>
      </c>
      <c r="IE132" s="134" t="str">
        <f t="shared" si="419"/>
        <v/>
      </c>
      <c r="IF132" s="135" t="str">
        <f t="shared" si="420"/>
        <v/>
      </c>
      <c r="IG132" s="136" t="str">
        <f t="shared" si="421"/>
        <v/>
      </c>
      <c r="IH132" s="76"/>
      <c r="II132" s="4"/>
      <c r="IJ132" s="76"/>
      <c r="IK132" s="128" t="str">
        <f t="shared" si="422"/>
        <v/>
      </c>
      <c r="IL132" s="129" t="str">
        <f t="shared" si="423"/>
        <v/>
      </c>
      <c r="IM132" s="130" t="str">
        <f t="shared" si="424"/>
        <v/>
      </c>
      <c r="IN132" s="130" t="str">
        <f t="shared" si="425"/>
        <v/>
      </c>
      <c r="IO132" s="132" t="str">
        <f t="shared" si="426"/>
        <v/>
      </c>
      <c r="IP132" s="133" t="str">
        <f t="shared" si="427"/>
        <v/>
      </c>
      <c r="IQ132" s="134" t="str">
        <f t="shared" si="428"/>
        <v/>
      </c>
      <c r="IR132" s="135" t="str">
        <f t="shared" si="429"/>
        <v/>
      </c>
      <c r="IS132" s="136" t="str">
        <f t="shared" si="430"/>
        <v/>
      </c>
      <c r="IT132" s="76"/>
      <c r="IU132" s="4"/>
      <c r="IV132" s="76"/>
      <c r="IW132" s="128" t="str">
        <f t="shared" si="431"/>
        <v/>
      </c>
      <c r="IX132" s="129" t="str">
        <f t="shared" si="432"/>
        <v/>
      </c>
      <c r="IY132" s="130" t="str">
        <f t="shared" si="433"/>
        <v/>
      </c>
      <c r="IZ132" s="130" t="str">
        <f t="shared" si="434"/>
        <v/>
      </c>
      <c r="JA132" s="132" t="str">
        <f t="shared" si="435"/>
        <v/>
      </c>
      <c r="JB132" s="133" t="str">
        <f t="shared" si="436"/>
        <v/>
      </c>
      <c r="JC132" s="134" t="str">
        <f t="shared" si="437"/>
        <v/>
      </c>
      <c r="JD132" s="135" t="str">
        <f t="shared" si="438"/>
        <v/>
      </c>
      <c r="JE132" s="136" t="str">
        <f t="shared" si="439"/>
        <v/>
      </c>
      <c r="JF132" s="76"/>
      <c r="JG132" s="4"/>
      <c r="JH132" s="76"/>
      <c r="JI132" s="128" t="str">
        <f t="shared" si="440"/>
        <v/>
      </c>
      <c r="JJ132" s="129" t="str">
        <f t="shared" si="441"/>
        <v/>
      </c>
      <c r="JK132" s="130" t="str">
        <f t="shared" si="442"/>
        <v/>
      </c>
      <c r="JL132" s="130" t="str">
        <f t="shared" si="443"/>
        <v/>
      </c>
      <c r="JM132" s="132" t="str">
        <f t="shared" si="444"/>
        <v/>
      </c>
      <c r="JN132" s="133" t="str">
        <f t="shared" si="445"/>
        <v/>
      </c>
      <c r="JO132" s="134" t="str">
        <f t="shared" si="446"/>
        <v/>
      </c>
      <c r="JP132" s="135" t="str">
        <f t="shared" si="447"/>
        <v/>
      </c>
      <c r="JQ132" s="136" t="str">
        <f t="shared" si="448"/>
        <v/>
      </c>
      <c r="JR132" s="76"/>
      <c r="JS132" s="4"/>
      <c r="JT132" s="76"/>
      <c r="JU132" s="128" t="str">
        <f t="shared" si="449"/>
        <v/>
      </c>
      <c r="JV132" s="129" t="str">
        <f t="shared" si="450"/>
        <v/>
      </c>
      <c r="JW132" s="130" t="str">
        <f t="shared" si="451"/>
        <v/>
      </c>
      <c r="JX132" s="130" t="str">
        <f t="shared" si="452"/>
        <v/>
      </c>
      <c r="JY132" s="132" t="str">
        <f t="shared" si="453"/>
        <v/>
      </c>
      <c r="JZ132" s="133" t="str">
        <f t="shared" si="454"/>
        <v/>
      </c>
      <c r="KA132" s="134" t="str">
        <f t="shared" si="455"/>
        <v/>
      </c>
      <c r="KB132" s="135" t="str">
        <f t="shared" si="456"/>
        <v/>
      </c>
      <c r="KC132" s="136" t="str">
        <f t="shared" si="457"/>
        <v/>
      </c>
      <c r="KD132" s="76"/>
      <c r="KE132" s="4"/>
      <c r="KF132" s="76"/>
    </row>
    <row r="133" spans="1:292" ht="13.5" customHeight="1">
      <c r="A133" s="84"/>
      <c r="E133" s="128" t="str">
        <f t="shared" si="244"/>
        <v/>
      </c>
      <c r="F133" s="129" t="str">
        <f t="shared" si="245"/>
        <v/>
      </c>
      <c r="G133" s="130" t="str">
        <f t="shared" si="246"/>
        <v/>
      </c>
      <c r="H133" s="130" t="str">
        <f t="shared" si="247"/>
        <v/>
      </c>
      <c r="I133" s="132" t="str">
        <f t="shared" si="248"/>
        <v/>
      </c>
      <c r="J133" s="133" t="str">
        <f t="shared" si="249"/>
        <v/>
      </c>
      <c r="K133" s="134" t="str">
        <f t="shared" si="250"/>
        <v/>
      </c>
      <c r="L133" s="135" t="str">
        <f t="shared" si="251"/>
        <v/>
      </c>
      <c r="M133" s="136" t="str">
        <f t="shared" si="252"/>
        <v/>
      </c>
      <c r="O133" s="4"/>
      <c r="Q133" s="128" t="str">
        <f t="shared" si="253"/>
        <v/>
      </c>
      <c r="R133" s="129" t="str">
        <f t="shared" si="254"/>
        <v/>
      </c>
      <c r="S133" s="130" t="str">
        <f t="shared" si="255"/>
        <v/>
      </c>
      <c r="T133" s="130" t="str">
        <f t="shared" si="256"/>
        <v/>
      </c>
      <c r="U133" s="132" t="str">
        <f t="shared" si="257"/>
        <v/>
      </c>
      <c r="V133" s="133" t="str">
        <f t="shared" si="258"/>
        <v/>
      </c>
      <c r="W133" s="134" t="str">
        <f t="shared" si="259"/>
        <v/>
      </c>
      <c r="X133" s="135" t="s">
        <v>287</v>
      </c>
      <c r="Y133" s="136" t="str">
        <f t="shared" si="260"/>
        <v/>
      </c>
      <c r="AA133" s="4"/>
      <c r="AC133" s="128" t="str">
        <f t="shared" si="261"/>
        <v/>
      </c>
      <c r="AD133" s="129" t="str">
        <f t="shared" si="262"/>
        <v/>
      </c>
      <c r="AE133" s="130" t="str">
        <f t="shared" si="263"/>
        <v/>
      </c>
      <c r="AF133" s="130" t="str">
        <f t="shared" si="264"/>
        <v/>
      </c>
      <c r="AG133" s="132" t="str">
        <f t="shared" si="265"/>
        <v/>
      </c>
      <c r="AH133" s="133" t="str">
        <f t="shared" si="266"/>
        <v/>
      </c>
      <c r="AI133" s="134" t="str">
        <f t="shared" si="267"/>
        <v/>
      </c>
      <c r="AJ133" s="135" t="str">
        <f t="shared" si="268"/>
        <v/>
      </c>
      <c r="AK133" s="136" t="str">
        <f t="shared" si="269"/>
        <v/>
      </c>
      <c r="AM133" s="4"/>
      <c r="AO133" s="128" t="str">
        <f t="shared" si="270"/>
        <v/>
      </c>
      <c r="AP133" s="129" t="str">
        <f t="shared" si="271"/>
        <v/>
      </c>
      <c r="AQ133" s="130" t="str">
        <f t="shared" si="272"/>
        <v/>
      </c>
      <c r="AR133" s="130" t="str">
        <f t="shared" si="273"/>
        <v/>
      </c>
      <c r="AS133" s="132" t="str">
        <f t="shared" si="274"/>
        <v/>
      </c>
      <c r="AT133" s="133" t="str">
        <f t="shared" si="275"/>
        <v/>
      </c>
      <c r="AU133" s="134" t="str">
        <f t="shared" si="276"/>
        <v/>
      </c>
      <c r="AV133" s="135" t="str">
        <f t="shared" si="277"/>
        <v/>
      </c>
      <c r="AW133" s="136" t="str">
        <f t="shared" si="278"/>
        <v/>
      </c>
      <c r="AX133" s="76"/>
      <c r="AY133" s="4"/>
      <c r="AZ133" s="76"/>
      <c r="BA133" s="128" t="str">
        <f t="shared" si="279"/>
        <v/>
      </c>
      <c r="BB133" s="129" t="str">
        <f t="shared" si="280"/>
        <v/>
      </c>
      <c r="BC133" s="130" t="str">
        <f t="shared" si="281"/>
        <v/>
      </c>
      <c r="BD133" s="130" t="str">
        <f t="shared" si="282"/>
        <v/>
      </c>
      <c r="BE133" s="132" t="str">
        <f t="shared" si="283"/>
        <v/>
      </c>
      <c r="BF133" s="133" t="str">
        <f t="shared" si="284"/>
        <v/>
      </c>
      <c r="BG133" s="134" t="str">
        <f t="shared" si="285"/>
        <v/>
      </c>
      <c r="BH133" s="135" t="str">
        <f t="shared" si="286"/>
        <v/>
      </c>
      <c r="BI133" s="136" t="str">
        <f t="shared" si="287"/>
        <v/>
      </c>
      <c r="BJ133" s="76"/>
      <c r="BK133" s="4"/>
      <c r="BL133" s="76"/>
      <c r="BM133" s="128" t="str">
        <f t="shared" si="288"/>
        <v/>
      </c>
      <c r="BN133" s="129" t="str">
        <f t="shared" si="289"/>
        <v/>
      </c>
      <c r="BO133" s="130" t="str">
        <f t="shared" si="290"/>
        <v/>
      </c>
      <c r="BP133" s="130" t="str">
        <f t="shared" si="291"/>
        <v/>
      </c>
      <c r="BQ133" s="132" t="str">
        <f t="shared" si="292"/>
        <v/>
      </c>
      <c r="BR133" s="133" t="str">
        <f t="shared" si="293"/>
        <v/>
      </c>
      <c r="BS133" s="134" t="str">
        <f t="shared" si="294"/>
        <v/>
      </c>
      <c r="BT133" s="135" t="str">
        <f t="shared" si="295"/>
        <v/>
      </c>
      <c r="BU133" s="136" t="str">
        <f t="shared" si="296"/>
        <v/>
      </c>
      <c r="BV133" s="76"/>
      <c r="BW133" s="4"/>
      <c r="BX133" s="76"/>
      <c r="BY133" s="128" t="str">
        <f t="shared" si="297"/>
        <v/>
      </c>
      <c r="BZ133" s="129" t="str">
        <f t="shared" si="298"/>
        <v/>
      </c>
      <c r="CA133" s="130" t="str">
        <f t="shared" si="299"/>
        <v/>
      </c>
      <c r="CB133" s="130" t="str">
        <f t="shared" si="300"/>
        <v/>
      </c>
      <c r="CC133" s="132" t="str">
        <f t="shared" si="301"/>
        <v/>
      </c>
      <c r="CD133" s="133" t="str">
        <f t="shared" si="302"/>
        <v/>
      </c>
      <c r="CE133" s="134" t="str">
        <f t="shared" si="303"/>
        <v/>
      </c>
      <c r="CF133" s="135" t="str">
        <f t="shared" si="304"/>
        <v/>
      </c>
      <c r="CG133" s="136" t="str">
        <f t="shared" si="305"/>
        <v/>
      </c>
      <c r="CH133" s="76"/>
      <c r="CI133" s="4"/>
      <c r="CJ133" s="76"/>
      <c r="CK133" s="128" t="str">
        <f t="shared" si="306"/>
        <v/>
      </c>
      <c r="CL133" s="129" t="str">
        <f t="shared" si="307"/>
        <v/>
      </c>
      <c r="CM133" s="130" t="str">
        <f t="shared" si="308"/>
        <v/>
      </c>
      <c r="CN133" s="130" t="str">
        <f t="shared" si="309"/>
        <v/>
      </c>
      <c r="CO133" s="132" t="str">
        <f t="shared" si="310"/>
        <v/>
      </c>
      <c r="CP133" s="133" t="str">
        <f t="shared" si="311"/>
        <v/>
      </c>
      <c r="CQ133" s="134" t="str">
        <f t="shared" si="312"/>
        <v/>
      </c>
      <c r="CR133" s="135" t="str">
        <f t="shared" si="313"/>
        <v/>
      </c>
      <c r="CS133" s="136" t="str">
        <f t="shared" si="314"/>
        <v/>
      </c>
      <c r="CT133" s="76"/>
      <c r="CU133" s="4"/>
      <c r="CV133" s="76"/>
      <c r="CW133" s="128" t="str">
        <f t="shared" si="315"/>
        <v/>
      </c>
      <c r="CX133" s="129" t="str">
        <f t="shared" si="316"/>
        <v/>
      </c>
      <c r="CY133" s="130" t="str">
        <f t="shared" si="317"/>
        <v/>
      </c>
      <c r="CZ133" s="130" t="str">
        <f t="shared" si="318"/>
        <v/>
      </c>
      <c r="DA133" s="132" t="str">
        <f t="shared" si="319"/>
        <v/>
      </c>
      <c r="DB133" s="133" t="str">
        <f t="shared" si="320"/>
        <v/>
      </c>
      <c r="DC133" s="134" t="str">
        <f t="shared" si="321"/>
        <v/>
      </c>
      <c r="DD133" s="135" t="str">
        <f t="shared" si="322"/>
        <v/>
      </c>
      <c r="DE133" s="136" t="str">
        <f t="shared" si="323"/>
        <v/>
      </c>
      <c r="DF133" s="76"/>
      <c r="DG133" s="4"/>
      <c r="DH133" s="76"/>
      <c r="DI133" s="128" t="str">
        <f t="shared" si="324"/>
        <v/>
      </c>
      <c r="DJ133" s="129" t="str">
        <f t="shared" si="325"/>
        <v/>
      </c>
      <c r="DK133" s="130" t="str">
        <f t="shared" si="326"/>
        <v/>
      </c>
      <c r="DL133" s="130" t="str">
        <f t="shared" si="327"/>
        <v/>
      </c>
      <c r="DM133" s="132" t="str">
        <f t="shared" si="328"/>
        <v/>
      </c>
      <c r="DN133" s="133" t="str">
        <f t="shared" si="329"/>
        <v/>
      </c>
      <c r="DO133" s="134" t="str">
        <f t="shared" si="330"/>
        <v/>
      </c>
      <c r="DP133" s="135" t="str">
        <f t="shared" si="331"/>
        <v/>
      </c>
      <c r="DQ133" s="136" t="str">
        <f t="shared" si="332"/>
        <v/>
      </c>
      <c r="DR133" s="76"/>
      <c r="DS133" s="4"/>
      <c r="DT133" s="76"/>
      <c r="DU133" s="128" t="str">
        <f t="shared" si="333"/>
        <v/>
      </c>
      <c r="DV133" s="129" t="str">
        <f t="shared" si="334"/>
        <v/>
      </c>
      <c r="DW133" s="130" t="str">
        <f t="shared" si="335"/>
        <v/>
      </c>
      <c r="DX133" s="130" t="str">
        <f t="shared" si="336"/>
        <v/>
      </c>
      <c r="DY133" s="132" t="str">
        <f t="shared" si="337"/>
        <v/>
      </c>
      <c r="DZ133" s="133" t="str">
        <f t="shared" si="338"/>
        <v/>
      </c>
      <c r="EA133" s="134" t="str">
        <f t="shared" si="339"/>
        <v/>
      </c>
      <c r="EB133" s="135" t="str">
        <f t="shared" si="340"/>
        <v/>
      </c>
      <c r="EC133" s="136" t="str">
        <f t="shared" si="341"/>
        <v/>
      </c>
      <c r="ED133" s="76"/>
      <c r="EE133" s="4"/>
      <c r="EF133" s="76"/>
      <c r="EG133" s="128" t="str">
        <f t="shared" si="342"/>
        <v/>
      </c>
      <c r="EH133" s="129" t="str">
        <f t="shared" si="343"/>
        <v/>
      </c>
      <c r="EI133" s="130" t="str">
        <f t="shared" si="344"/>
        <v/>
      </c>
      <c r="EJ133" s="130" t="str">
        <f t="shared" si="345"/>
        <v/>
      </c>
      <c r="EK133" s="132" t="str">
        <f t="shared" si="346"/>
        <v/>
      </c>
      <c r="EL133" s="133" t="str">
        <f t="shared" si="347"/>
        <v/>
      </c>
      <c r="EM133" s="134" t="str">
        <f t="shared" si="348"/>
        <v/>
      </c>
      <c r="EN133" s="135" t="str">
        <f t="shared" si="349"/>
        <v/>
      </c>
      <c r="EO133" s="136" t="str">
        <f t="shared" si="350"/>
        <v/>
      </c>
      <c r="EP133" s="76"/>
      <c r="EQ133" s="4"/>
      <c r="ER133" s="76"/>
      <c r="ES133" s="128" t="str">
        <f t="shared" si="351"/>
        <v/>
      </c>
      <c r="ET133" s="129" t="str">
        <f t="shared" si="352"/>
        <v/>
      </c>
      <c r="EU133" s="130" t="str">
        <f t="shared" si="353"/>
        <v/>
      </c>
      <c r="EV133" s="130" t="str">
        <f t="shared" si="354"/>
        <v/>
      </c>
      <c r="EW133" s="132" t="str">
        <f t="shared" si="355"/>
        <v/>
      </c>
      <c r="EX133" s="133" t="str">
        <f t="shared" si="356"/>
        <v/>
      </c>
      <c r="EY133" s="134" t="str">
        <f t="shared" si="357"/>
        <v/>
      </c>
      <c r="EZ133" s="135" t="str">
        <f t="shared" si="358"/>
        <v/>
      </c>
      <c r="FA133" s="136" t="str">
        <f t="shared" si="359"/>
        <v/>
      </c>
      <c r="FB133" s="76"/>
      <c r="FC133" s="4"/>
      <c r="FD133" s="76"/>
      <c r="FE133" s="128" t="str">
        <f t="shared" si="360"/>
        <v/>
      </c>
      <c r="FF133" s="129" t="str">
        <f t="shared" si="361"/>
        <v/>
      </c>
      <c r="FG133" s="130" t="str">
        <f t="shared" si="362"/>
        <v/>
      </c>
      <c r="FH133" s="130" t="str">
        <f t="shared" si="363"/>
        <v/>
      </c>
      <c r="FI133" s="132" t="str">
        <f t="shared" si="364"/>
        <v/>
      </c>
      <c r="FJ133" s="133" t="str">
        <f t="shared" si="365"/>
        <v/>
      </c>
      <c r="FK133" s="134" t="str">
        <f t="shared" si="366"/>
        <v/>
      </c>
      <c r="FL133" s="135" t="str">
        <f t="shared" si="367"/>
        <v/>
      </c>
      <c r="FM133" s="136" t="str">
        <f t="shared" si="368"/>
        <v/>
      </c>
      <c r="FN133" s="76"/>
      <c r="FO133" s="4"/>
      <c r="FP133" s="76"/>
      <c r="FQ133" s="128" t="str">
        <f>IF(FU133="","",#REF!)</f>
        <v/>
      </c>
      <c r="FR133" s="129" t="str">
        <f t="shared" si="369"/>
        <v/>
      </c>
      <c r="FS133" s="130" t="str">
        <f t="shared" si="370"/>
        <v/>
      </c>
      <c r="FT133" s="130" t="str">
        <f t="shared" si="371"/>
        <v/>
      </c>
      <c r="FU133" s="132" t="str">
        <f t="shared" si="372"/>
        <v/>
      </c>
      <c r="FV133" s="133" t="str">
        <f t="shared" si="373"/>
        <v/>
      </c>
      <c r="FW133" s="134" t="str">
        <f t="shared" si="374"/>
        <v/>
      </c>
      <c r="FX133" s="135" t="str">
        <f t="shared" si="375"/>
        <v/>
      </c>
      <c r="FY133" s="136" t="str">
        <f t="shared" si="376"/>
        <v/>
      </c>
      <c r="FZ133" s="76"/>
      <c r="GA133" s="4"/>
      <c r="GB133" s="76"/>
      <c r="GC133" s="128" t="str">
        <f t="shared" si="377"/>
        <v/>
      </c>
      <c r="GD133" s="129" t="str">
        <f t="shared" si="378"/>
        <v/>
      </c>
      <c r="GE133" s="130" t="str">
        <f t="shared" si="379"/>
        <v/>
      </c>
      <c r="GF133" s="130" t="str">
        <f t="shared" si="380"/>
        <v/>
      </c>
      <c r="GG133" s="132" t="str">
        <f t="shared" si="381"/>
        <v/>
      </c>
      <c r="GH133" s="133" t="str">
        <f t="shared" si="382"/>
        <v/>
      </c>
      <c r="GI133" s="134" t="str">
        <f t="shared" si="383"/>
        <v/>
      </c>
      <c r="GJ133" s="135" t="str">
        <f t="shared" si="384"/>
        <v/>
      </c>
      <c r="GK133" s="136" t="str">
        <f t="shared" si="385"/>
        <v/>
      </c>
      <c r="GL133" s="76"/>
      <c r="GM133" s="4"/>
      <c r="GN133" s="76"/>
      <c r="GO133" s="128" t="str">
        <f t="shared" si="386"/>
        <v/>
      </c>
      <c r="GP133" s="129" t="str">
        <f t="shared" si="387"/>
        <v/>
      </c>
      <c r="GQ133" s="130" t="str">
        <f t="shared" si="388"/>
        <v/>
      </c>
      <c r="GR133" s="130" t="str">
        <f t="shared" si="389"/>
        <v/>
      </c>
      <c r="GS133" s="132" t="str">
        <f t="shared" si="390"/>
        <v/>
      </c>
      <c r="GT133" s="133" t="str">
        <f t="shared" si="391"/>
        <v/>
      </c>
      <c r="GU133" s="134" t="str">
        <f t="shared" si="392"/>
        <v/>
      </c>
      <c r="GV133" s="135" t="str">
        <f t="shared" si="393"/>
        <v/>
      </c>
      <c r="GW133" s="136" t="str">
        <f t="shared" si="394"/>
        <v/>
      </c>
      <c r="GX133" s="76"/>
      <c r="GY133" s="4"/>
      <c r="GZ133" s="76"/>
      <c r="HA133" s="128" t="str">
        <f t="shared" si="395"/>
        <v/>
      </c>
      <c r="HB133" s="129" t="str">
        <f t="shared" si="396"/>
        <v/>
      </c>
      <c r="HC133" s="130" t="str">
        <f t="shared" si="397"/>
        <v/>
      </c>
      <c r="HD133" s="130" t="str">
        <f t="shared" si="398"/>
        <v/>
      </c>
      <c r="HE133" s="132" t="str">
        <f t="shared" si="399"/>
        <v/>
      </c>
      <c r="HF133" s="133" t="str">
        <f t="shared" si="400"/>
        <v/>
      </c>
      <c r="HG133" s="134" t="str">
        <f t="shared" si="401"/>
        <v/>
      </c>
      <c r="HH133" s="135" t="str">
        <f t="shared" si="402"/>
        <v/>
      </c>
      <c r="HI133" s="136" t="str">
        <f t="shared" si="403"/>
        <v/>
      </c>
      <c r="HJ133" s="76"/>
      <c r="HK133" s="4"/>
      <c r="HL133" s="76"/>
      <c r="HM133" s="128" t="str">
        <f t="shared" si="404"/>
        <v/>
      </c>
      <c r="HN133" s="129" t="str">
        <f t="shared" si="405"/>
        <v/>
      </c>
      <c r="HO133" s="130" t="str">
        <f t="shared" si="406"/>
        <v/>
      </c>
      <c r="HP133" s="130" t="str">
        <f t="shared" si="407"/>
        <v/>
      </c>
      <c r="HQ133" s="132" t="str">
        <f t="shared" si="408"/>
        <v/>
      </c>
      <c r="HR133" s="133" t="str">
        <f t="shared" si="409"/>
        <v/>
      </c>
      <c r="HS133" s="134" t="str">
        <f t="shared" si="410"/>
        <v/>
      </c>
      <c r="HT133" s="135" t="str">
        <f t="shared" si="411"/>
        <v/>
      </c>
      <c r="HU133" s="136" t="str">
        <f t="shared" si="412"/>
        <v/>
      </c>
      <c r="HV133" s="76"/>
      <c r="HW133" s="4"/>
      <c r="HX133" s="76"/>
      <c r="HY133" s="128" t="str">
        <f t="shared" si="413"/>
        <v/>
      </c>
      <c r="HZ133" s="129" t="str">
        <f t="shared" si="414"/>
        <v/>
      </c>
      <c r="IA133" s="130" t="str">
        <f t="shared" si="415"/>
        <v/>
      </c>
      <c r="IB133" s="130" t="str">
        <f t="shared" si="416"/>
        <v/>
      </c>
      <c r="IC133" s="132" t="str">
        <f t="shared" si="417"/>
        <v/>
      </c>
      <c r="ID133" s="133" t="str">
        <f t="shared" si="418"/>
        <v/>
      </c>
      <c r="IE133" s="134" t="str">
        <f t="shared" si="419"/>
        <v/>
      </c>
      <c r="IF133" s="135" t="str">
        <f t="shared" si="420"/>
        <v/>
      </c>
      <c r="IG133" s="136" t="str">
        <f t="shared" si="421"/>
        <v/>
      </c>
      <c r="IH133" s="76"/>
      <c r="II133" s="4"/>
      <c r="IJ133" s="76"/>
      <c r="IK133" s="128" t="str">
        <f t="shared" si="422"/>
        <v/>
      </c>
      <c r="IL133" s="129" t="str">
        <f t="shared" si="423"/>
        <v/>
      </c>
      <c r="IM133" s="130" t="str">
        <f t="shared" si="424"/>
        <v/>
      </c>
      <c r="IN133" s="130" t="str">
        <f t="shared" si="425"/>
        <v/>
      </c>
      <c r="IO133" s="132" t="str">
        <f t="shared" si="426"/>
        <v/>
      </c>
      <c r="IP133" s="133" t="str">
        <f t="shared" si="427"/>
        <v/>
      </c>
      <c r="IQ133" s="134" t="str">
        <f t="shared" si="428"/>
        <v/>
      </c>
      <c r="IR133" s="135" t="str">
        <f t="shared" si="429"/>
        <v/>
      </c>
      <c r="IS133" s="136" t="str">
        <f t="shared" si="430"/>
        <v/>
      </c>
      <c r="IT133" s="76"/>
      <c r="IU133" s="4"/>
      <c r="IV133" s="76"/>
      <c r="IW133" s="128" t="str">
        <f t="shared" si="431"/>
        <v/>
      </c>
      <c r="IX133" s="129" t="str">
        <f t="shared" si="432"/>
        <v/>
      </c>
      <c r="IY133" s="130" t="str">
        <f t="shared" si="433"/>
        <v/>
      </c>
      <c r="IZ133" s="130" t="str">
        <f t="shared" si="434"/>
        <v/>
      </c>
      <c r="JA133" s="132" t="str">
        <f t="shared" si="435"/>
        <v/>
      </c>
      <c r="JB133" s="133" t="str">
        <f t="shared" si="436"/>
        <v/>
      </c>
      <c r="JC133" s="134" t="str">
        <f t="shared" si="437"/>
        <v/>
      </c>
      <c r="JD133" s="135" t="str">
        <f t="shared" si="438"/>
        <v/>
      </c>
      <c r="JE133" s="136" t="str">
        <f t="shared" si="439"/>
        <v/>
      </c>
      <c r="JF133" s="76"/>
      <c r="JG133" s="4"/>
      <c r="JH133" s="76"/>
      <c r="JI133" s="128" t="str">
        <f t="shared" si="440"/>
        <v/>
      </c>
      <c r="JJ133" s="129" t="str">
        <f t="shared" si="441"/>
        <v/>
      </c>
      <c r="JK133" s="130" t="str">
        <f t="shared" si="442"/>
        <v/>
      </c>
      <c r="JL133" s="130" t="str">
        <f t="shared" si="443"/>
        <v/>
      </c>
      <c r="JM133" s="132" t="str">
        <f t="shared" si="444"/>
        <v/>
      </c>
      <c r="JN133" s="133" t="str">
        <f t="shared" si="445"/>
        <v/>
      </c>
      <c r="JO133" s="134" t="str">
        <f t="shared" si="446"/>
        <v/>
      </c>
      <c r="JP133" s="135" t="str">
        <f t="shared" si="447"/>
        <v/>
      </c>
      <c r="JQ133" s="136" t="str">
        <f t="shared" si="448"/>
        <v/>
      </c>
      <c r="JR133" s="76"/>
      <c r="JS133" s="4"/>
      <c r="JT133" s="76"/>
      <c r="JU133" s="128" t="str">
        <f t="shared" si="449"/>
        <v/>
      </c>
      <c r="JV133" s="129" t="str">
        <f t="shared" si="450"/>
        <v/>
      </c>
      <c r="JW133" s="130" t="str">
        <f t="shared" si="451"/>
        <v/>
      </c>
      <c r="JX133" s="130" t="str">
        <f t="shared" si="452"/>
        <v/>
      </c>
      <c r="JY133" s="132" t="str">
        <f t="shared" si="453"/>
        <v/>
      </c>
      <c r="JZ133" s="133" t="str">
        <f t="shared" si="454"/>
        <v/>
      </c>
      <c r="KA133" s="134" t="str">
        <f t="shared" si="455"/>
        <v/>
      </c>
      <c r="KB133" s="135" t="str">
        <f t="shared" si="456"/>
        <v/>
      </c>
      <c r="KC133" s="136" t="str">
        <f t="shared" si="457"/>
        <v/>
      </c>
      <c r="KD133" s="76"/>
      <c r="KE133" s="4"/>
      <c r="KF133" s="76"/>
    </row>
    <row r="134" spans="1:292" ht="13.5" customHeight="1">
      <c r="A134" s="84"/>
      <c r="E134" s="128" t="str">
        <f t="shared" si="244"/>
        <v/>
      </c>
      <c r="F134" s="129" t="str">
        <f t="shared" si="245"/>
        <v/>
      </c>
      <c r="G134" s="130" t="str">
        <f t="shared" si="246"/>
        <v/>
      </c>
      <c r="H134" s="130" t="str">
        <f t="shared" si="247"/>
        <v/>
      </c>
      <c r="I134" s="132" t="str">
        <f t="shared" si="248"/>
        <v/>
      </c>
      <c r="J134" s="133" t="str">
        <f t="shared" si="249"/>
        <v/>
      </c>
      <c r="K134" s="134" t="str">
        <f t="shared" si="250"/>
        <v/>
      </c>
      <c r="L134" s="135" t="str">
        <f t="shared" si="251"/>
        <v/>
      </c>
      <c r="M134" s="136" t="str">
        <f t="shared" si="252"/>
        <v/>
      </c>
      <c r="O134" s="4"/>
      <c r="Q134" s="128" t="str">
        <f t="shared" si="253"/>
        <v/>
      </c>
      <c r="R134" s="129" t="str">
        <f t="shared" si="254"/>
        <v/>
      </c>
      <c r="S134" s="130" t="str">
        <f t="shared" si="255"/>
        <v/>
      </c>
      <c r="T134" s="130" t="str">
        <f t="shared" si="256"/>
        <v/>
      </c>
      <c r="U134" s="132" t="str">
        <f t="shared" si="257"/>
        <v/>
      </c>
      <c r="V134" s="133" t="str">
        <f t="shared" si="258"/>
        <v/>
      </c>
      <c r="W134" s="134" t="str">
        <f t="shared" si="259"/>
        <v/>
      </c>
      <c r="X134" s="135" t="s">
        <v>287</v>
      </c>
      <c r="Y134" s="136" t="str">
        <f t="shared" si="260"/>
        <v/>
      </c>
      <c r="AA134" s="4"/>
      <c r="AC134" s="128" t="str">
        <f t="shared" si="261"/>
        <v/>
      </c>
      <c r="AD134" s="129" t="str">
        <f t="shared" si="262"/>
        <v/>
      </c>
      <c r="AE134" s="130" t="str">
        <f t="shared" si="263"/>
        <v/>
      </c>
      <c r="AF134" s="130" t="str">
        <f t="shared" si="264"/>
        <v/>
      </c>
      <c r="AG134" s="132" t="str">
        <f t="shared" si="265"/>
        <v/>
      </c>
      <c r="AH134" s="133" t="str">
        <f t="shared" si="266"/>
        <v/>
      </c>
      <c r="AI134" s="134" t="str">
        <f t="shared" si="267"/>
        <v/>
      </c>
      <c r="AJ134" s="135" t="str">
        <f t="shared" si="268"/>
        <v/>
      </c>
      <c r="AK134" s="136" t="str">
        <f t="shared" si="269"/>
        <v/>
      </c>
      <c r="AM134" s="4"/>
      <c r="AO134" s="128" t="str">
        <f t="shared" si="270"/>
        <v/>
      </c>
      <c r="AP134" s="129" t="str">
        <f t="shared" si="271"/>
        <v/>
      </c>
      <c r="AQ134" s="130" t="str">
        <f t="shared" si="272"/>
        <v/>
      </c>
      <c r="AR134" s="130" t="str">
        <f t="shared" si="273"/>
        <v/>
      </c>
      <c r="AS134" s="132" t="str">
        <f t="shared" si="274"/>
        <v/>
      </c>
      <c r="AT134" s="133" t="str">
        <f t="shared" si="275"/>
        <v/>
      </c>
      <c r="AU134" s="134" t="str">
        <f t="shared" si="276"/>
        <v/>
      </c>
      <c r="AV134" s="135" t="str">
        <f t="shared" si="277"/>
        <v/>
      </c>
      <c r="AW134" s="136" t="str">
        <f t="shared" si="278"/>
        <v/>
      </c>
      <c r="AX134" s="76"/>
      <c r="AY134" s="4"/>
      <c r="AZ134" s="76"/>
      <c r="BA134" s="128" t="str">
        <f t="shared" si="279"/>
        <v/>
      </c>
      <c r="BB134" s="129" t="str">
        <f t="shared" si="280"/>
        <v/>
      </c>
      <c r="BC134" s="130" t="str">
        <f t="shared" si="281"/>
        <v/>
      </c>
      <c r="BD134" s="130" t="str">
        <f t="shared" si="282"/>
        <v/>
      </c>
      <c r="BE134" s="132" t="str">
        <f t="shared" si="283"/>
        <v/>
      </c>
      <c r="BF134" s="133" t="str">
        <f t="shared" si="284"/>
        <v/>
      </c>
      <c r="BG134" s="134" t="str">
        <f t="shared" si="285"/>
        <v/>
      </c>
      <c r="BH134" s="135" t="str">
        <f t="shared" si="286"/>
        <v/>
      </c>
      <c r="BI134" s="136" t="str">
        <f t="shared" si="287"/>
        <v/>
      </c>
      <c r="BJ134" s="76"/>
      <c r="BK134" s="4"/>
      <c r="BL134" s="76"/>
      <c r="BM134" s="128" t="str">
        <f t="shared" si="288"/>
        <v/>
      </c>
      <c r="BN134" s="129" t="str">
        <f t="shared" si="289"/>
        <v/>
      </c>
      <c r="BO134" s="130" t="str">
        <f t="shared" si="290"/>
        <v/>
      </c>
      <c r="BP134" s="130" t="str">
        <f t="shared" si="291"/>
        <v/>
      </c>
      <c r="BQ134" s="132" t="str">
        <f t="shared" si="292"/>
        <v/>
      </c>
      <c r="BR134" s="133" t="str">
        <f t="shared" si="293"/>
        <v/>
      </c>
      <c r="BS134" s="134" t="str">
        <f t="shared" si="294"/>
        <v/>
      </c>
      <c r="BT134" s="135" t="str">
        <f t="shared" si="295"/>
        <v/>
      </c>
      <c r="BU134" s="136" t="str">
        <f t="shared" si="296"/>
        <v/>
      </c>
      <c r="BV134" s="76"/>
      <c r="BW134" s="4"/>
      <c r="BX134" s="76"/>
      <c r="BY134" s="128" t="str">
        <f t="shared" si="297"/>
        <v/>
      </c>
      <c r="BZ134" s="129" t="str">
        <f t="shared" si="298"/>
        <v/>
      </c>
      <c r="CA134" s="130" t="str">
        <f t="shared" si="299"/>
        <v/>
      </c>
      <c r="CB134" s="130" t="str">
        <f t="shared" si="300"/>
        <v/>
      </c>
      <c r="CC134" s="132" t="str">
        <f t="shared" si="301"/>
        <v/>
      </c>
      <c r="CD134" s="133" t="str">
        <f t="shared" si="302"/>
        <v/>
      </c>
      <c r="CE134" s="134" t="str">
        <f t="shared" si="303"/>
        <v/>
      </c>
      <c r="CF134" s="135" t="str">
        <f t="shared" si="304"/>
        <v/>
      </c>
      <c r="CG134" s="136" t="str">
        <f t="shared" si="305"/>
        <v/>
      </c>
      <c r="CH134" s="76"/>
      <c r="CI134" s="4"/>
      <c r="CJ134" s="76"/>
      <c r="CK134" s="128" t="str">
        <f t="shared" si="306"/>
        <v/>
      </c>
      <c r="CL134" s="129" t="str">
        <f t="shared" si="307"/>
        <v/>
      </c>
      <c r="CM134" s="130" t="str">
        <f t="shared" si="308"/>
        <v/>
      </c>
      <c r="CN134" s="130" t="str">
        <f t="shared" si="309"/>
        <v/>
      </c>
      <c r="CO134" s="132" t="str">
        <f t="shared" si="310"/>
        <v/>
      </c>
      <c r="CP134" s="133" t="str">
        <f t="shared" si="311"/>
        <v/>
      </c>
      <c r="CQ134" s="134" t="str">
        <f t="shared" si="312"/>
        <v/>
      </c>
      <c r="CR134" s="135" t="str">
        <f t="shared" si="313"/>
        <v/>
      </c>
      <c r="CS134" s="136" t="str">
        <f t="shared" si="314"/>
        <v/>
      </c>
      <c r="CT134" s="76"/>
      <c r="CU134" s="4"/>
      <c r="CV134" s="76"/>
      <c r="CW134" s="128" t="str">
        <f t="shared" si="315"/>
        <v/>
      </c>
      <c r="CX134" s="129" t="str">
        <f t="shared" si="316"/>
        <v/>
      </c>
      <c r="CY134" s="130" t="str">
        <f t="shared" si="317"/>
        <v/>
      </c>
      <c r="CZ134" s="130" t="str">
        <f t="shared" si="318"/>
        <v/>
      </c>
      <c r="DA134" s="132" t="str">
        <f t="shared" si="319"/>
        <v/>
      </c>
      <c r="DB134" s="133" t="str">
        <f t="shared" si="320"/>
        <v/>
      </c>
      <c r="DC134" s="134" t="str">
        <f t="shared" si="321"/>
        <v/>
      </c>
      <c r="DD134" s="135" t="str">
        <f t="shared" si="322"/>
        <v/>
      </c>
      <c r="DE134" s="136" t="str">
        <f t="shared" si="323"/>
        <v/>
      </c>
      <c r="DF134" s="76"/>
      <c r="DG134" s="4"/>
      <c r="DH134" s="76"/>
      <c r="DI134" s="128" t="str">
        <f t="shared" si="324"/>
        <v/>
      </c>
      <c r="DJ134" s="129" t="str">
        <f t="shared" si="325"/>
        <v/>
      </c>
      <c r="DK134" s="130" t="str">
        <f t="shared" si="326"/>
        <v/>
      </c>
      <c r="DL134" s="130" t="str">
        <f t="shared" si="327"/>
        <v/>
      </c>
      <c r="DM134" s="132" t="str">
        <f t="shared" si="328"/>
        <v/>
      </c>
      <c r="DN134" s="133" t="str">
        <f t="shared" si="329"/>
        <v/>
      </c>
      <c r="DO134" s="134" t="str">
        <f t="shared" si="330"/>
        <v/>
      </c>
      <c r="DP134" s="135" t="str">
        <f t="shared" si="331"/>
        <v/>
      </c>
      <c r="DQ134" s="136" t="str">
        <f t="shared" si="332"/>
        <v/>
      </c>
      <c r="DR134" s="76"/>
      <c r="DS134" s="4"/>
      <c r="DT134" s="76"/>
      <c r="DU134" s="128" t="str">
        <f t="shared" si="333"/>
        <v/>
      </c>
      <c r="DV134" s="129" t="str">
        <f t="shared" si="334"/>
        <v/>
      </c>
      <c r="DW134" s="130" t="str">
        <f t="shared" si="335"/>
        <v/>
      </c>
      <c r="DX134" s="130" t="str">
        <f t="shared" si="336"/>
        <v/>
      </c>
      <c r="DY134" s="132" t="str">
        <f t="shared" si="337"/>
        <v/>
      </c>
      <c r="DZ134" s="133" t="str">
        <f t="shared" si="338"/>
        <v/>
      </c>
      <c r="EA134" s="134" t="str">
        <f t="shared" si="339"/>
        <v/>
      </c>
      <c r="EB134" s="135" t="str">
        <f t="shared" si="340"/>
        <v/>
      </c>
      <c r="EC134" s="136" t="str">
        <f t="shared" si="341"/>
        <v/>
      </c>
      <c r="ED134" s="76"/>
      <c r="EE134" s="4"/>
      <c r="EF134" s="76"/>
      <c r="EG134" s="128" t="str">
        <f t="shared" si="342"/>
        <v/>
      </c>
      <c r="EH134" s="129" t="str">
        <f t="shared" si="343"/>
        <v/>
      </c>
      <c r="EI134" s="130" t="str">
        <f t="shared" si="344"/>
        <v/>
      </c>
      <c r="EJ134" s="130" t="str">
        <f t="shared" si="345"/>
        <v/>
      </c>
      <c r="EK134" s="132" t="str">
        <f t="shared" si="346"/>
        <v/>
      </c>
      <c r="EL134" s="133" t="str">
        <f t="shared" si="347"/>
        <v/>
      </c>
      <c r="EM134" s="134" t="str">
        <f t="shared" si="348"/>
        <v/>
      </c>
      <c r="EN134" s="135" t="str">
        <f t="shared" si="349"/>
        <v/>
      </c>
      <c r="EO134" s="136" t="str">
        <f t="shared" si="350"/>
        <v/>
      </c>
      <c r="EP134" s="76"/>
      <c r="EQ134" s="4"/>
      <c r="ER134" s="76"/>
      <c r="ES134" s="128" t="str">
        <f t="shared" si="351"/>
        <v/>
      </c>
      <c r="ET134" s="129" t="str">
        <f t="shared" si="352"/>
        <v/>
      </c>
      <c r="EU134" s="130" t="str">
        <f t="shared" si="353"/>
        <v/>
      </c>
      <c r="EV134" s="130" t="str">
        <f t="shared" si="354"/>
        <v/>
      </c>
      <c r="EW134" s="132" t="str">
        <f t="shared" si="355"/>
        <v/>
      </c>
      <c r="EX134" s="133" t="str">
        <f t="shared" si="356"/>
        <v/>
      </c>
      <c r="EY134" s="134" t="str">
        <f t="shared" si="357"/>
        <v/>
      </c>
      <c r="EZ134" s="135" t="str">
        <f t="shared" si="358"/>
        <v/>
      </c>
      <c r="FA134" s="136" t="str">
        <f t="shared" si="359"/>
        <v/>
      </c>
      <c r="FB134" s="76"/>
      <c r="FC134" s="4"/>
      <c r="FD134" s="76"/>
      <c r="FE134" s="128" t="str">
        <f t="shared" si="360"/>
        <v/>
      </c>
      <c r="FF134" s="129" t="str">
        <f t="shared" si="361"/>
        <v/>
      </c>
      <c r="FG134" s="130" t="str">
        <f t="shared" si="362"/>
        <v/>
      </c>
      <c r="FH134" s="130" t="str">
        <f t="shared" si="363"/>
        <v/>
      </c>
      <c r="FI134" s="132" t="str">
        <f t="shared" si="364"/>
        <v/>
      </c>
      <c r="FJ134" s="133" t="str">
        <f t="shared" si="365"/>
        <v/>
      </c>
      <c r="FK134" s="134" t="str">
        <f t="shared" si="366"/>
        <v/>
      </c>
      <c r="FL134" s="135" t="str">
        <f t="shared" si="367"/>
        <v/>
      </c>
      <c r="FM134" s="136" t="str">
        <f t="shared" si="368"/>
        <v/>
      </c>
      <c r="FN134" s="76"/>
      <c r="FO134" s="4"/>
      <c r="FP134" s="76"/>
      <c r="FQ134" s="128" t="str">
        <f>IF(FU134="","",#REF!)</f>
        <v/>
      </c>
      <c r="FR134" s="129" t="str">
        <f t="shared" si="369"/>
        <v/>
      </c>
      <c r="FS134" s="130" t="str">
        <f t="shared" si="370"/>
        <v/>
      </c>
      <c r="FT134" s="130" t="str">
        <f t="shared" si="371"/>
        <v/>
      </c>
      <c r="FU134" s="132" t="str">
        <f t="shared" si="372"/>
        <v/>
      </c>
      <c r="FV134" s="133" t="str">
        <f t="shared" si="373"/>
        <v/>
      </c>
      <c r="FW134" s="134" t="str">
        <f t="shared" si="374"/>
        <v/>
      </c>
      <c r="FX134" s="135" t="str">
        <f t="shared" si="375"/>
        <v/>
      </c>
      <c r="FY134" s="136" t="str">
        <f t="shared" si="376"/>
        <v/>
      </c>
      <c r="FZ134" s="76"/>
      <c r="GA134" s="4"/>
      <c r="GB134" s="76"/>
      <c r="GC134" s="128" t="str">
        <f t="shared" si="377"/>
        <v/>
      </c>
      <c r="GD134" s="129" t="str">
        <f t="shared" si="378"/>
        <v/>
      </c>
      <c r="GE134" s="130" t="str">
        <f t="shared" si="379"/>
        <v/>
      </c>
      <c r="GF134" s="130" t="str">
        <f t="shared" si="380"/>
        <v/>
      </c>
      <c r="GG134" s="132" t="str">
        <f t="shared" si="381"/>
        <v/>
      </c>
      <c r="GH134" s="133" t="str">
        <f t="shared" si="382"/>
        <v/>
      </c>
      <c r="GI134" s="134" t="str">
        <f t="shared" si="383"/>
        <v/>
      </c>
      <c r="GJ134" s="135" t="str">
        <f t="shared" si="384"/>
        <v/>
      </c>
      <c r="GK134" s="136" t="str">
        <f t="shared" si="385"/>
        <v/>
      </c>
      <c r="GL134" s="76"/>
      <c r="GM134" s="4"/>
      <c r="GN134" s="76"/>
      <c r="GO134" s="128" t="str">
        <f t="shared" si="386"/>
        <v/>
      </c>
      <c r="GP134" s="129" t="str">
        <f t="shared" si="387"/>
        <v/>
      </c>
      <c r="GQ134" s="130" t="str">
        <f t="shared" si="388"/>
        <v/>
      </c>
      <c r="GR134" s="130" t="str">
        <f t="shared" si="389"/>
        <v/>
      </c>
      <c r="GS134" s="132" t="str">
        <f t="shared" si="390"/>
        <v/>
      </c>
      <c r="GT134" s="133" t="str">
        <f t="shared" si="391"/>
        <v/>
      </c>
      <c r="GU134" s="134" t="str">
        <f t="shared" si="392"/>
        <v/>
      </c>
      <c r="GV134" s="135" t="str">
        <f t="shared" si="393"/>
        <v/>
      </c>
      <c r="GW134" s="136" t="str">
        <f t="shared" si="394"/>
        <v/>
      </c>
      <c r="GX134" s="76"/>
      <c r="GY134" s="4"/>
      <c r="GZ134" s="76"/>
      <c r="HA134" s="128" t="str">
        <f t="shared" si="395"/>
        <v/>
      </c>
      <c r="HB134" s="129" t="str">
        <f t="shared" si="396"/>
        <v/>
      </c>
      <c r="HC134" s="130" t="str">
        <f t="shared" si="397"/>
        <v/>
      </c>
      <c r="HD134" s="130" t="str">
        <f t="shared" si="398"/>
        <v/>
      </c>
      <c r="HE134" s="132" t="str">
        <f t="shared" si="399"/>
        <v/>
      </c>
      <c r="HF134" s="133" t="str">
        <f t="shared" si="400"/>
        <v/>
      </c>
      <c r="HG134" s="134" t="str">
        <f t="shared" si="401"/>
        <v/>
      </c>
      <c r="HH134" s="135" t="str">
        <f t="shared" si="402"/>
        <v/>
      </c>
      <c r="HI134" s="136" t="str">
        <f t="shared" si="403"/>
        <v/>
      </c>
      <c r="HJ134" s="76"/>
      <c r="HK134" s="4"/>
      <c r="HL134" s="76"/>
      <c r="HM134" s="128" t="str">
        <f t="shared" si="404"/>
        <v/>
      </c>
      <c r="HN134" s="129" t="str">
        <f t="shared" si="405"/>
        <v/>
      </c>
      <c r="HO134" s="130" t="str">
        <f t="shared" si="406"/>
        <v/>
      </c>
      <c r="HP134" s="130" t="str">
        <f t="shared" si="407"/>
        <v/>
      </c>
      <c r="HQ134" s="132" t="str">
        <f t="shared" si="408"/>
        <v/>
      </c>
      <c r="HR134" s="133" t="str">
        <f t="shared" si="409"/>
        <v/>
      </c>
      <c r="HS134" s="134" t="str">
        <f t="shared" si="410"/>
        <v/>
      </c>
      <c r="HT134" s="135" t="str">
        <f t="shared" si="411"/>
        <v/>
      </c>
      <c r="HU134" s="136" t="str">
        <f t="shared" si="412"/>
        <v/>
      </c>
      <c r="HV134" s="76"/>
      <c r="HW134" s="4"/>
      <c r="HX134" s="76"/>
      <c r="HY134" s="128" t="str">
        <f t="shared" si="413"/>
        <v/>
      </c>
      <c r="HZ134" s="129" t="str">
        <f t="shared" si="414"/>
        <v/>
      </c>
      <c r="IA134" s="130" t="str">
        <f t="shared" si="415"/>
        <v/>
      </c>
      <c r="IB134" s="130" t="str">
        <f t="shared" si="416"/>
        <v/>
      </c>
      <c r="IC134" s="132" t="str">
        <f t="shared" si="417"/>
        <v/>
      </c>
      <c r="ID134" s="133" t="str">
        <f t="shared" si="418"/>
        <v/>
      </c>
      <c r="IE134" s="134" t="str">
        <f t="shared" si="419"/>
        <v/>
      </c>
      <c r="IF134" s="135" t="str">
        <f t="shared" si="420"/>
        <v/>
      </c>
      <c r="IG134" s="136" t="str">
        <f t="shared" si="421"/>
        <v/>
      </c>
      <c r="IH134" s="76"/>
      <c r="II134" s="4"/>
      <c r="IJ134" s="76"/>
      <c r="IK134" s="128" t="str">
        <f t="shared" si="422"/>
        <v/>
      </c>
      <c r="IL134" s="129" t="str">
        <f t="shared" si="423"/>
        <v/>
      </c>
      <c r="IM134" s="130" t="str">
        <f t="shared" si="424"/>
        <v/>
      </c>
      <c r="IN134" s="130" t="str">
        <f t="shared" si="425"/>
        <v/>
      </c>
      <c r="IO134" s="132" t="str">
        <f t="shared" si="426"/>
        <v/>
      </c>
      <c r="IP134" s="133" t="str">
        <f t="shared" si="427"/>
        <v/>
      </c>
      <c r="IQ134" s="134" t="str">
        <f t="shared" si="428"/>
        <v/>
      </c>
      <c r="IR134" s="135" t="str">
        <f t="shared" si="429"/>
        <v/>
      </c>
      <c r="IS134" s="136" t="str">
        <f t="shared" si="430"/>
        <v/>
      </c>
      <c r="IT134" s="76"/>
      <c r="IU134" s="4"/>
      <c r="IV134" s="76"/>
      <c r="IW134" s="128" t="str">
        <f t="shared" si="431"/>
        <v/>
      </c>
      <c r="IX134" s="129" t="str">
        <f t="shared" si="432"/>
        <v/>
      </c>
      <c r="IY134" s="130" t="str">
        <f t="shared" si="433"/>
        <v/>
      </c>
      <c r="IZ134" s="130" t="str">
        <f t="shared" si="434"/>
        <v/>
      </c>
      <c r="JA134" s="132" t="str">
        <f t="shared" si="435"/>
        <v/>
      </c>
      <c r="JB134" s="133" t="str">
        <f t="shared" si="436"/>
        <v/>
      </c>
      <c r="JC134" s="134" t="str">
        <f t="shared" si="437"/>
        <v/>
      </c>
      <c r="JD134" s="135" t="str">
        <f t="shared" si="438"/>
        <v/>
      </c>
      <c r="JE134" s="136" t="str">
        <f t="shared" si="439"/>
        <v/>
      </c>
      <c r="JF134" s="76"/>
      <c r="JG134" s="4"/>
      <c r="JH134" s="76"/>
      <c r="JI134" s="128" t="str">
        <f t="shared" si="440"/>
        <v/>
      </c>
      <c r="JJ134" s="129" t="str">
        <f t="shared" si="441"/>
        <v/>
      </c>
      <c r="JK134" s="130" t="str">
        <f t="shared" si="442"/>
        <v/>
      </c>
      <c r="JL134" s="130" t="str">
        <f t="shared" si="443"/>
        <v/>
      </c>
      <c r="JM134" s="132" t="str">
        <f t="shared" si="444"/>
        <v/>
      </c>
      <c r="JN134" s="133" t="str">
        <f t="shared" si="445"/>
        <v/>
      </c>
      <c r="JO134" s="134" t="str">
        <f t="shared" si="446"/>
        <v/>
      </c>
      <c r="JP134" s="135" t="str">
        <f t="shared" si="447"/>
        <v/>
      </c>
      <c r="JQ134" s="136" t="str">
        <f t="shared" si="448"/>
        <v/>
      </c>
      <c r="JR134" s="76"/>
      <c r="JS134" s="4"/>
      <c r="JT134" s="76"/>
      <c r="JU134" s="128" t="str">
        <f t="shared" si="449"/>
        <v/>
      </c>
      <c r="JV134" s="129" t="str">
        <f t="shared" si="450"/>
        <v/>
      </c>
      <c r="JW134" s="130" t="str">
        <f t="shared" si="451"/>
        <v/>
      </c>
      <c r="JX134" s="130" t="str">
        <f t="shared" si="452"/>
        <v/>
      </c>
      <c r="JY134" s="132" t="str">
        <f t="shared" si="453"/>
        <v/>
      </c>
      <c r="JZ134" s="133" t="str">
        <f t="shared" si="454"/>
        <v/>
      </c>
      <c r="KA134" s="134" t="str">
        <f t="shared" si="455"/>
        <v/>
      </c>
      <c r="KB134" s="135" t="str">
        <f t="shared" si="456"/>
        <v/>
      </c>
      <c r="KC134" s="136" t="str">
        <f t="shared" si="457"/>
        <v/>
      </c>
      <c r="KD134" s="76"/>
      <c r="KE134" s="4"/>
      <c r="KF134" s="76"/>
    </row>
    <row r="135" spans="1:292" ht="13.5" customHeight="1">
      <c r="A135" s="84"/>
      <c r="E135" s="128" t="str">
        <f t="shared" si="244"/>
        <v/>
      </c>
      <c r="F135" s="129" t="str">
        <f t="shared" si="245"/>
        <v/>
      </c>
      <c r="G135" s="130" t="str">
        <f t="shared" si="246"/>
        <v/>
      </c>
      <c r="H135" s="130" t="str">
        <f t="shared" si="247"/>
        <v/>
      </c>
      <c r="I135" s="132" t="str">
        <f t="shared" si="248"/>
        <v/>
      </c>
      <c r="J135" s="133" t="str">
        <f t="shared" si="249"/>
        <v/>
      </c>
      <c r="K135" s="134" t="str">
        <f t="shared" si="250"/>
        <v/>
      </c>
      <c r="L135" s="135" t="str">
        <f t="shared" si="251"/>
        <v/>
      </c>
      <c r="M135" s="136" t="str">
        <f t="shared" si="252"/>
        <v/>
      </c>
      <c r="O135" s="4"/>
      <c r="Q135" s="128" t="str">
        <f t="shared" si="253"/>
        <v/>
      </c>
      <c r="R135" s="129" t="str">
        <f t="shared" si="254"/>
        <v/>
      </c>
      <c r="S135" s="130" t="str">
        <f t="shared" si="255"/>
        <v/>
      </c>
      <c r="T135" s="130" t="str">
        <f t="shared" si="256"/>
        <v/>
      </c>
      <c r="U135" s="132" t="str">
        <f t="shared" si="257"/>
        <v/>
      </c>
      <c r="V135" s="133" t="str">
        <f t="shared" si="258"/>
        <v/>
      </c>
      <c r="W135" s="134" t="str">
        <f t="shared" si="259"/>
        <v/>
      </c>
      <c r="X135" s="135" t="s">
        <v>287</v>
      </c>
      <c r="Y135" s="136" t="str">
        <f t="shared" si="260"/>
        <v/>
      </c>
      <c r="AA135" s="4"/>
      <c r="AC135" s="128" t="str">
        <f t="shared" si="261"/>
        <v/>
      </c>
      <c r="AD135" s="129" t="str">
        <f t="shared" si="262"/>
        <v/>
      </c>
      <c r="AE135" s="130" t="str">
        <f t="shared" si="263"/>
        <v/>
      </c>
      <c r="AF135" s="130" t="str">
        <f t="shared" si="264"/>
        <v/>
      </c>
      <c r="AG135" s="132" t="str">
        <f t="shared" si="265"/>
        <v/>
      </c>
      <c r="AH135" s="133" t="str">
        <f t="shared" si="266"/>
        <v/>
      </c>
      <c r="AI135" s="134" t="str">
        <f t="shared" si="267"/>
        <v/>
      </c>
      <c r="AJ135" s="135" t="str">
        <f t="shared" si="268"/>
        <v/>
      </c>
      <c r="AK135" s="136" t="str">
        <f t="shared" si="269"/>
        <v/>
      </c>
      <c r="AM135" s="4"/>
      <c r="AO135" s="128" t="str">
        <f t="shared" si="270"/>
        <v/>
      </c>
      <c r="AP135" s="129" t="str">
        <f t="shared" si="271"/>
        <v/>
      </c>
      <c r="AQ135" s="130" t="str">
        <f t="shared" si="272"/>
        <v/>
      </c>
      <c r="AR135" s="130" t="str">
        <f t="shared" si="273"/>
        <v/>
      </c>
      <c r="AS135" s="132" t="str">
        <f t="shared" si="274"/>
        <v/>
      </c>
      <c r="AT135" s="133" t="str">
        <f t="shared" si="275"/>
        <v/>
      </c>
      <c r="AU135" s="134" t="str">
        <f t="shared" si="276"/>
        <v/>
      </c>
      <c r="AV135" s="135" t="str">
        <f t="shared" si="277"/>
        <v/>
      </c>
      <c r="AW135" s="136" t="str">
        <f t="shared" si="278"/>
        <v/>
      </c>
      <c r="AX135" s="76"/>
      <c r="AY135" s="4"/>
      <c r="AZ135" s="76"/>
      <c r="BA135" s="128" t="str">
        <f t="shared" si="279"/>
        <v/>
      </c>
      <c r="BB135" s="129" t="str">
        <f t="shared" si="280"/>
        <v/>
      </c>
      <c r="BC135" s="130" t="str">
        <f t="shared" si="281"/>
        <v/>
      </c>
      <c r="BD135" s="130" t="str">
        <f t="shared" si="282"/>
        <v/>
      </c>
      <c r="BE135" s="132" t="str">
        <f t="shared" si="283"/>
        <v/>
      </c>
      <c r="BF135" s="133" t="str">
        <f t="shared" si="284"/>
        <v/>
      </c>
      <c r="BG135" s="134" t="str">
        <f t="shared" si="285"/>
        <v/>
      </c>
      <c r="BH135" s="135" t="str">
        <f t="shared" si="286"/>
        <v/>
      </c>
      <c r="BI135" s="136" t="str">
        <f t="shared" si="287"/>
        <v/>
      </c>
      <c r="BJ135" s="76"/>
      <c r="BK135" s="4"/>
      <c r="BL135" s="76"/>
      <c r="BM135" s="128" t="str">
        <f t="shared" si="288"/>
        <v/>
      </c>
      <c r="BN135" s="129" t="str">
        <f t="shared" si="289"/>
        <v/>
      </c>
      <c r="BO135" s="130" t="str">
        <f t="shared" si="290"/>
        <v/>
      </c>
      <c r="BP135" s="130" t="str">
        <f t="shared" si="291"/>
        <v/>
      </c>
      <c r="BQ135" s="132" t="str">
        <f t="shared" si="292"/>
        <v/>
      </c>
      <c r="BR135" s="133" t="str">
        <f t="shared" si="293"/>
        <v/>
      </c>
      <c r="BS135" s="134" t="str">
        <f t="shared" si="294"/>
        <v/>
      </c>
      <c r="BT135" s="135" t="str">
        <f t="shared" si="295"/>
        <v/>
      </c>
      <c r="BU135" s="136" t="str">
        <f t="shared" si="296"/>
        <v/>
      </c>
      <c r="BV135" s="76"/>
      <c r="BW135" s="4"/>
      <c r="BX135" s="76"/>
      <c r="BY135" s="128" t="str">
        <f t="shared" si="297"/>
        <v/>
      </c>
      <c r="BZ135" s="129" t="str">
        <f t="shared" si="298"/>
        <v/>
      </c>
      <c r="CA135" s="130" t="str">
        <f t="shared" si="299"/>
        <v/>
      </c>
      <c r="CB135" s="130" t="str">
        <f t="shared" si="300"/>
        <v/>
      </c>
      <c r="CC135" s="132" t="str">
        <f t="shared" si="301"/>
        <v/>
      </c>
      <c r="CD135" s="133" t="str">
        <f t="shared" si="302"/>
        <v/>
      </c>
      <c r="CE135" s="134" t="str">
        <f t="shared" si="303"/>
        <v/>
      </c>
      <c r="CF135" s="135" t="str">
        <f t="shared" si="304"/>
        <v/>
      </c>
      <c r="CG135" s="136" t="str">
        <f t="shared" si="305"/>
        <v/>
      </c>
      <c r="CH135" s="76"/>
      <c r="CI135" s="4"/>
      <c r="CJ135" s="76"/>
      <c r="CK135" s="128" t="str">
        <f t="shared" si="306"/>
        <v/>
      </c>
      <c r="CL135" s="129" t="str">
        <f t="shared" si="307"/>
        <v/>
      </c>
      <c r="CM135" s="130" t="str">
        <f t="shared" si="308"/>
        <v/>
      </c>
      <c r="CN135" s="130" t="str">
        <f t="shared" si="309"/>
        <v/>
      </c>
      <c r="CO135" s="132" t="str">
        <f t="shared" si="310"/>
        <v/>
      </c>
      <c r="CP135" s="133" t="str">
        <f t="shared" si="311"/>
        <v/>
      </c>
      <c r="CQ135" s="134" t="str">
        <f t="shared" si="312"/>
        <v/>
      </c>
      <c r="CR135" s="135" t="str">
        <f t="shared" si="313"/>
        <v/>
      </c>
      <c r="CS135" s="136" t="str">
        <f t="shared" si="314"/>
        <v/>
      </c>
      <c r="CT135" s="76"/>
      <c r="CU135" s="4"/>
      <c r="CV135" s="76"/>
      <c r="CW135" s="128" t="str">
        <f t="shared" si="315"/>
        <v/>
      </c>
      <c r="CX135" s="129" t="str">
        <f t="shared" si="316"/>
        <v/>
      </c>
      <c r="CY135" s="130" t="str">
        <f t="shared" si="317"/>
        <v/>
      </c>
      <c r="CZ135" s="130" t="str">
        <f t="shared" si="318"/>
        <v/>
      </c>
      <c r="DA135" s="132" t="str">
        <f t="shared" si="319"/>
        <v/>
      </c>
      <c r="DB135" s="133" t="str">
        <f t="shared" si="320"/>
        <v/>
      </c>
      <c r="DC135" s="134" t="str">
        <f t="shared" si="321"/>
        <v/>
      </c>
      <c r="DD135" s="135" t="str">
        <f t="shared" si="322"/>
        <v/>
      </c>
      <c r="DE135" s="136" t="str">
        <f t="shared" si="323"/>
        <v/>
      </c>
      <c r="DF135" s="76"/>
      <c r="DG135" s="4"/>
      <c r="DH135" s="76"/>
      <c r="DI135" s="128" t="str">
        <f t="shared" si="324"/>
        <v/>
      </c>
      <c r="DJ135" s="129" t="str">
        <f t="shared" si="325"/>
        <v/>
      </c>
      <c r="DK135" s="130" t="str">
        <f t="shared" si="326"/>
        <v/>
      </c>
      <c r="DL135" s="130" t="str">
        <f t="shared" si="327"/>
        <v/>
      </c>
      <c r="DM135" s="132" t="str">
        <f t="shared" si="328"/>
        <v/>
      </c>
      <c r="DN135" s="133" t="str">
        <f t="shared" si="329"/>
        <v/>
      </c>
      <c r="DO135" s="134" t="str">
        <f t="shared" si="330"/>
        <v/>
      </c>
      <c r="DP135" s="135" t="str">
        <f t="shared" si="331"/>
        <v/>
      </c>
      <c r="DQ135" s="136" t="str">
        <f t="shared" si="332"/>
        <v/>
      </c>
      <c r="DR135" s="76"/>
      <c r="DS135" s="4"/>
      <c r="DT135" s="76"/>
      <c r="DU135" s="128" t="str">
        <f t="shared" si="333"/>
        <v/>
      </c>
      <c r="DV135" s="129" t="str">
        <f t="shared" si="334"/>
        <v/>
      </c>
      <c r="DW135" s="130" t="str">
        <f t="shared" si="335"/>
        <v/>
      </c>
      <c r="DX135" s="130" t="str">
        <f t="shared" si="336"/>
        <v/>
      </c>
      <c r="DY135" s="132" t="str">
        <f t="shared" si="337"/>
        <v/>
      </c>
      <c r="DZ135" s="133" t="str">
        <f t="shared" si="338"/>
        <v/>
      </c>
      <c r="EA135" s="134" t="str">
        <f t="shared" si="339"/>
        <v/>
      </c>
      <c r="EB135" s="135" t="str">
        <f t="shared" si="340"/>
        <v/>
      </c>
      <c r="EC135" s="136" t="str">
        <f t="shared" si="341"/>
        <v/>
      </c>
      <c r="ED135" s="76"/>
      <c r="EE135" s="4"/>
      <c r="EF135" s="76"/>
      <c r="EG135" s="128" t="str">
        <f t="shared" si="342"/>
        <v/>
      </c>
      <c r="EH135" s="129" t="str">
        <f t="shared" si="343"/>
        <v/>
      </c>
      <c r="EI135" s="130" t="str">
        <f t="shared" si="344"/>
        <v/>
      </c>
      <c r="EJ135" s="130" t="str">
        <f t="shared" si="345"/>
        <v/>
      </c>
      <c r="EK135" s="132" t="str">
        <f t="shared" si="346"/>
        <v/>
      </c>
      <c r="EL135" s="133" t="str">
        <f t="shared" si="347"/>
        <v/>
      </c>
      <c r="EM135" s="134" t="str">
        <f t="shared" si="348"/>
        <v/>
      </c>
      <c r="EN135" s="135" t="str">
        <f t="shared" si="349"/>
        <v/>
      </c>
      <c r="EO135" s="136" t="str">
        <f t="shared" si="350"/>
        <v/>
      </c>
      <c r="EP135" s="76"/>
      <c r="EQ135" s="4"/>
      <c r="ER135" s="76"/>
      <c r="ES135" s="128" t="str">
        <f t="shared" si="351"/>
        <v/>
      </c>
      <c r="ET135" s="129" t="str">
        <f t="shared" si="352"/>
        <v/>
      </c>
      <c r="EU135" s="130" t="str">
        <f t="shared" si="353"/>
        <v/>
      </c>
      <c r="EV135" s="130" t="str">
        <f t="shared" si="354"/>
        <v/>
      </c>
      <c r="EW135" s="132" t="str">
        <f t="shared" si="355"/>
        <v/>
      </c>
      <c r="EX135" s="133" t="str">
        <f t="shared" si="356"/>
        <v/>
      </c>
      <c r="EY135" s="134" t="str">
        <f t="shared" si="357"/>
        <v/>
      </c>
      <c r="EZ135" s="135" t="str">
        <f t="shared" si="358"/>
        <v/>
      </c>
      <c r="FA135" s="136" t="str">
        <f t="shared" si="359"/>
        <v/>
      </c>
      <c r="FB135" s="76"/>
      <c r="FC135" s="4"/>
      <c r="FD135" s="76"/>
      <c r="FE135" s="128" t="str">
        <f t="shared" si="360"/>
        <v/>
      </c>
      <c r="FF135" s="129" t="str">
        <f t="shared" si="361"/>
        <v/>
      </c>
      <c r="FG135" s="130" t="str">
        <f t="shared" si="362"/>
        <v/>
      </c>
      <c r="FH135" s="130" t="str">
        <f t="shared" si="363"/>
        <v/>
      </c>
      <c r="FI135" s="132" t="str">
        <f t="shared" si="364"/>
        <v/>
      </c>
      <c r="FJ135" s="133" t="str">
        <f t="shared" si="365"/>
        <v/>
      </c>
      <c r="FK135" s="134" t="str">
        <f t="shared" si="366"/>
        <v/>
      </c>
      <c r="FL135" s="135" t="str">
        <f t="shared" si="367"/>
        <v/>
      </c>
      <c r="FM135" s="136" t="str">
        <f t="shared" si="368"/>
        <v/>
      </c>
      <c r="FN135" s="76"/>
      <c r="FO135" s="4"/>
      <c r="FP135" s="76"/>
      <c r="FQ135" s="128" t="str">
        <f>IF(FU135="","",#REF!)</f>
        <v/>
      </c>
      <c r="FR135" s="129" t="str">
        <f t="shared" si="369"/>
        <v/>
      </c>
      <c r="FS135" s="130" t="str">
        <f t="shared" si="370"/>
        <v/>
      </c>
      <c r="FT135" s="130" t="str">
        <f t="shared" si="371"/>
        <v/>
      </c>
      <c r="FU135" s="132" t="str">
        <f t="shared" si="372"/>
        <v/>
      </c>
      <c r="FV135" s="133" t="str">
        <f t="shared" si="373"/>
        <v/>
      </c>
      <c r="FW135" s="134" t="str">
        <f t="shared" si="374"/>
        <v/>
      </c>
      <c r="FX135" s="135" t="str">
        <f t="shared" si="375"/>
        <v/>
      </c>
      <c r="FY135" s="136" t="str">
        <f t="shared" si="376"/>
        <v/>
      </c>
      <c r="FZ135" s="76"/>
      <c r="GA135" s="4"/>
      <c r="GB135" s="76"/>
      <c r="GC135" s="128" t="str">
        <f t="shared" si="377"/>
        <v/>
      </c>
      <c r="GD135" s="129" t="str">
        <f t="shared" si="378"/>
        <v/>
      </c>
      <c r="GE135" s="130" t="str">
        <f t="shared" si="379"/>
        <v/>
      </c>
      <c r="GF135" s="130" t="str">
        <f t="shared" si="380"/>
        <v/>
      </c>
      <c r="GG135" s="132" t="str">
        <f t="shared" si="381"/>
        <v/>
      </c>
      <c r="GH135" s="133" t="str">
        <f t="shared" si="382"/>
        <v/>
      </c>
      <c r="GI135" s="134" t="str">
        <f t="shared" si="383"/>
        <v/>
      </c>
      <c r="GJ135" s="135" t="str">
        <f t="shared" si="384"/>
        <v/>
      </c>
      <c r="GK135" s="136" t="str">
        <f t="shared" si="385"/>
        <v/>
      </c>
      <c r="GL135" s="76"/>
      <c r="GM135" s="4"/>
      <c r="GN135" s="76"/>
      <c r="GO135" s="128" t="str">
        <f t="shared" si="386"/>
        <v/>
      </c>
      <c r="GP135" s="129" t="str">
        <f t="shared" si="387"/>
        <v/>
      </c>
      <c r="GQ135" s="130" t="str">
        <f t="shared" si="388"/>
        <v/>
      </c>
      <c r="GR135" s="130" t="str">
        <f t="shared" si="389"/>
        <v/>
      </c>
      <c r="GS135" s="132" t="str">
        <f t="shared" si="390"/>
        <v/>
      </c>
      <c r="GT135" s="133" t="str">
        <f t="shared" si="391"/>
        <v/>
      </c>
      <c r="GU135" s="134" t="str">
        <f t="shared" si="392"/>
        <v/>
      </c>
      <c r="GV135" s="135" t="str">
        <f t="shared" si="393"/>
        <v/>
      </c>
      <c r="GW135" s="136" t="str">
        <f t="shared" si="394"/>
        <v/>
      </c>
      <c r="GX135" s="76"/>
      <c r="GY135" s="4"/>
      <c r="GZ135" s="76"/>
      <c r="HA135" s="128" t="str">
        <f t="shared" si="395"/>
        <v/>
      </c>
      <c r="HB135" s="129" t="str">
        <f t="shared" si="396"/>
        <v/>
      </c>
      <c r="HC135" s="130" t="str">
        <f t="shared" si="397"/>
        <v/>
      </c>
      <c r="HD135" s="130" t="str">
        <f t="shared" si="398"/>
        <v/>
      </c>
      <c r="HE135" s="132" t="str">
        <f t="shared" si="399"/>
        <v/>
      </c>
      <c r="HF135" s="133" t="str">
        <f t="shared" si="400"/>
        <v/>
      </c>
      <c r="HG135" s="134" t="str">
        <f t="shared" si="401"/>
        <v/>
      </c>
      <c r="HH135" s="135" t="str">
        <f t="shared" si="402"/>
        <v/>
      </c>
      <c r="HI135" s="136" t="str">
        <f t="shared" si="403"/>
        <v/>
      </c>
      <c r="HJ135" s="76"/>
      <c r="HK135" s="4"/>
      <c r="HL135" s="76"/>
      <c r="HM135" s="128" t="str">
        <f t="shared" si="404"/>
        <v/>
      </c>
      <c r="HN135" s="129" t="str">
        <f t="shared" si="405"/>
        <v/>
      </c>
      <c r="HO135" s="130" t="str">
        <f t="shared" si="406"/>
        <v/>
      </c>
      <c r="HP135" s="130" t="str">
        <f t="shared" si="407"/>
        <v/>
      </c>
      <c r="HQ135" s="132" t="str">
        <f t="shared" si="408"/>
        <v/>
      </c>
      <c r="HR135" s="133" t="str">
        <f t="shared" si="409"/>
        <v/>
      </c>
      <c r="HS135" s="134" t="str">
        <f t="shared" si="410"/>
        <v/>
      </c>
      <c r="HT135" s="135" t="str">
        <f t="shared" si="411"/>
        <v/>
      </c>
      <c r="HU135" s="136" t="str">
        <f t="shared" si="412"/>
        <v/>
      </c>
      <c r="HV135" s="76"/>
      <c r="HW135" s="4"/>
      <c r="HX135" s="76"/>
      <c r="HY135" s="128" t="str">
        <f t="shared" si="413"/>
        <v/>
      </c>
      <c r="HZ135" s="129" t="str">
        <f t="shared" si="414"/>
        <v/>
      </c>
      <c r="IA135" s="130" t="str">
        <f t="shared" si="415"/>
        <v/>
      </c>
      <c r="IB135" s="130" t="str">
        <f t="shared" si="416"/>
        <v/>
      </c>
      <c r="IC135" s="132" t="str">
        <f t="shared" si="417"/>
        <v/>
      </c>
      <c r="ID135" s="133" t="str">
        <f t="shared" si="418"/>
        <v/>
      </c>
      <c r="IE135" s="134" t="str">
        <f t="shared" si="419"/>
        <v/>
      </c>
      <c r="IF135" s="135" t="str">
        <f t="shared" si="420"/>
        <v/>
      </c>
      <c r="IG135" s="136" t="str">
        <f t="shared" si="421"/>
        <v/>
      </c>
      <c r="IH135" s="76"/>
      <c r="II135" s="4"/>
      <c r="IJ135" s="76"/>
      <c r="IK135" s="128" t="str">
        <f t="shared" si="422"/>
        <v/>
      </c>
      <c r="IL135" s="129" t="str">
        <f t="shared" si="423"/>
        <v/>
      </c>
      <c r="IM135" s="130" t="str">
        <f t="shared" si="424"/>
        <v/>
      </c>
      <c r="IN135" s="130" t="str">
        <f t="shared" si="425"/>
        <v/>
      </c>
      <c r="IO135" s="132" t="str">
        <f t="shared" si="426"/>
        <v/>
      </c>
      <c r="IP135" s="133" t="str">
        <f t="shared" si="427"/>
        <v/>
      </c>
      <c r="IQ135" s="134" t="str">
        <f t="shared" si="428"/>
        <v/>
      </c>
      <c r="IR135" s="135" t="str">
        <f t="shared" si="429"/>
        <v/>
      </c>
      <c r="IS135" s="136" t="str">
        <f t="shared" si="430"/>
        <v/>
      </c>
      <c r="IT135" s="76"/>
      <c r="IU135" s="4"/>
      <c r="IV135" s="76"/>
      <c r="IW135" s="128" t="str">
        <f t="shared" si="431"/>
        <v/>
      </c>
      <c r="IX135" s="129" t="str">
        <f t="shared" si="432"/>
        <v/>
      </c>
      <c r="IY135" s="130" t="str">
        <f t="shared" si="433"/>
        <v/>
      </c>
      <c r="IZ135" s="130" t="str">
        <f t="shared" si="434"/>
        <v/>
      </c>
      <c r="JA135" s="132" t="str">
        <f t="shared" si="435"/>
        <v/>
      </c>
      <c r="JB135" s="133" t="str">
        <f t="shared" si="436"/>
        <v/>
      </c>
      <c r="JC135" s="134" t="str">
        <f t="shared" si="437"/>
        <v/>
      </c>
      <c r="JD135" s="135" t="str">
        <f t="shared" si="438"/>
        <v/>
      </c>
      <c r="JE135" s="136" t="str">
        <f t="shared" si="439"/>
        <v/>
      </c>
      <c r="JF135" s="76"/>
      <c r="JG135" s="4"/>
      <c r="JH135" s="76"/>
      <c r="JI135" s="128" t="str">
        <f t="shared" si="440"/>
        <v/>
      </c>
      <c r="JJ135" s="129" t="str">
        <f t="shared" si="441"/>
        <v/>
      </c>
      <c r="JK135" s="130" t="str">
        <f t="shared" si="442"/>
        <v/>
      </c>
      <c r="JL135" s="130" t="str">
        <f t="shared" si="443"/>
        <v/>
      </c>
      <c r="JM135" s="132" t="str">
        <f t="shared" si="444"/>
        <v/>
      </c>
      <c r="JN135" s="133" t="str">
        <f t="shared" si="445"/>
        <v/>
      </c>
      <c r="JO135" s="134" t="str">
        <f t="shared" si="446"/>
        <v/>
      </c>
      <c r="JP135" s="135" t="str">
        <f t="shared" si="447"/>
        <v/>
      </c>
      <c r="JQ135" s="136" t="str">
        <f t="shared" si="448"/>
        <v/>
      </c>
      <c r="JR135" s="76"/>
      <c r="JS135" s="4"/>
      <c r="JT135" s="76"/>
      <c r="JU135" s="128" t="str">
        <f t="shared" si="449"/>
        <v/>
      </c>
      <c r="JV135" s="129" t="str">
        <f t="shared" si="450"/>
        <v/>
      </c>
      <c r="JW135" s="130" t="str">
        <f t="shared" si="451"/>
        <v/>
      </c>
      <c r="JX135" s="130" t="str">
        <f t="shared" si="452"/>
        <v/>
      </c>
      <c r="JY135" s="132" t="str">
        <f t="shared" si="453"/>
        <v/>
      </c>
      <c r="JZ135" s="133" t="str">
        <f t="shared" si="454"/>
        <v/>
      </c>
      <c r="KA135" s="134" t="str">
        <f t="shared" si="455"/>
        <v/>
      </c>
      <c r="KB135" s="135" t="str">
        <f t="shared" si="456"/>
        <v/>
      </c>
      <c r="KC135" s="136" t="str">
        <f t="shared" si="457"/>
        <v/>
      </c>
      <c r="KD135" s="76"/>
      <c r="KE135" s="4"/>
      <c r="KF135" s="76"/>
    </row>
    <row r="136" spans="1:292" ht="13.5" customHeight="1">
      <c r="A136" s="84"/>
      <c r="E136" s="128" t="str">
        <f t="shared" si="244"/>
        <v/>
      </c>
      <c r="F136" s="129" t="str">
        <f t="shared" si="245"/>
        <v/>
      </c>
      <c r="G136" s="130" t="str">
        <f t="shared" si="246"/>
        <v/>
      </c>
      <c r="H136" s="130" t="str">
        <f t="shared" si="247"/>
        <v/>
      </c>
      <c r="I136" s="132" t="str">
        <f t="shared" si="248"/>
        <v/>
      </c>
      <c r="J136" s="133" t="str">
        <f t="shared" si="249"/>
        <v/>
      </c>
      <c r="K136" s="134" t="str">
        <f t="shared" si="250"/>
        <v/>
      </c>
      <c r="L136" s="135" t="str">
        <f t="shared" si="251"/>
        <v/>
      </c>
      <c r="M136" s="136" t="str">
        <f t="shared" si="252"/>
        <v/>
      </c>
      <c r="O136" s="4"/>
      <c r="Q136" s="128" t="str">
        <f t="shared" si="253"/>
        <v/>
      </c>
      <c r="R136" s="129" t="str">
        <f t="shared" si="254"/>
        <v/>
      </c>
      <c r="S136" s="130" t="str">
        <f t="shared" si="255"/>
        <v/>
      </c>
      <c r="T136" s="130" t="str">
        <f t="shared" si="256"/>
        <v/>
      </c>
      <c r="U136" s="132" t="str">
        <f t="shared" si="257"/>
        <v/>
      </c>
      <c r="V136" s="133" t="str">
        <f t="shared" si="258"/>
        <v/>
      </c>
      <c r="W136" s="134" t="str">
        <f t="shared" si="259"/>
        <v/>
      </c>
      <c r="X136" s="135" t="s">
        <v>287</v>
      </c>
      <c r="Y136" s="136" t="str">
        <f t="shared" si="260"/>
        <v/>
      </c>
      <c r="AA136" s="4"/>
      <c r="AC136" s="128" t="str">
        <f t="shared" si="261"/>
        <v/>
      </c>
      <c r="AD136" s="129" t="str">
        <f t="shared" si="262"/>
        <v/>
      </c>
      <c r="AE136" s="130" t="str">
        <f t="shared" si="263"/>
        <v/>
      </c>
      <c r="AF136" s="130" t="str">
        <f t="shared" si="264"/>
        <v/>
      </c>
      <c r="AG136" s="132" t="str">
        <f t="shared" si="265"/>
        <v/>
      </c>
      <c r="AH136" s="133" t="str">
        <f t="shared" si="266"/>
        <v/>
      </c>
      <c r="AI136" s="134" t="str">
        <f t="shared" si="267"/>
        <v/>
      </c>
      <c r="AJ136" s="135" t="str">
        <f t="shared" si="268"/>
        <v/>
      </c>
      <c r="AK136" s="136" t="str">
        <f t="shared" si="269"/>
        <v/>
      </c>
      <c r="AM136" s="4"/>
      <c r="AO136" s="128" t="str">
        <f t="shared" si="270"/>
        <v/>
      </c>
      <c r="AP136" s="129" t="str">
        <f t="shared" si="271"/>
        <v/>
      </c>
      <c r="AQ136" s="130" t="str">
        <f t="shared" si="272"/>
        <v/>
      </c>
      <c r="AR136" s="130" t="str">
        <f t="shared" si="273"/>
        <v/>
      </c>
      <c r="AS136" s="132" t="str">
        <f t="shared" si="274"/>
        <v/>
      </c>
      <c r="AT136" s="133" t="str">
        <f t="shared" si="275"/>
        <v/>
      </c>
      <c r="AU136" s="134" t="str">
        <f t="shared" si="276"/>
        <v/>
      </c>
      <c r="AV136" s="135" t="str">
        <f t="shared" si="277"/>
        <v/>
      </c>
      <c r="AW136" s="136" t="str">
        <f t="shared" si="278"/>
        <v/>
      </c>
      <c r="AX136" s="76"/>
      <c r="AY136" s="4"/>
      <c r="AZ136" s="76"/>
      <c r="BA136" s="128" t="str">
        <f t="shared" si="279"/>
        <v/>
      </c>
      <c r="BB136" s="129" t="str">
        <f t="shared" si="280"/>
        <v/>
      </c>
      <c r="BC136" s="130" t="str">
        <f t="shared" si="281"/>
        <v/>
      </c>
      <c r="BD136" s="130" t="str">
        <f t="shared" si="282"/>
        <v/>
      </c>
      <c r="BE136" s="132" t="str">
        <f t="shared" si="283"/>
        <v/>
      </c>
      <c r="BF136" s="133" t="str">
        <f t="shared" si="284"/>
        <v/>
      </c>
      <c r="BG136" s="134" t="str">
        <f t="shared" si="285"/>
        <v/>
      </c>
      <c r="BH136" s="135" t="str">
        <f t="shared" si="286"/>
        <v/>
      </c>
      <c r="BI136" s="136" t="str">
        <f t="shared" si="287"/>
        <v/>
      </c>
      <c r="BJ136" s="76"/>
      <c r="BK136" s="4"/>
      <c r="BL136" s="76"/>
      <c r="BM136" s="128" t="str">
        <f t="shared" si="288"/>
        <v/>
      </c>
      <c r="BN136" s="129" t="str">
        <f t="shared" si="289"/>
        <v/>
      </c>
      <c r="BO136" s="130" t="str">
        <f t="shared" si="290"/>
        <v/>
      </c>
      <c r="BP136" s="130" t="str">
        <f t="shared" si="291"/>
        <v/>
      </c>
      <c r="BQ136" s="132" t="str">
        <f t="shared" si="292"/>
        <v/>
      </c>
      <c r="BR136" s="133" t="str">
        <f t="shared" si="293"/>
        <v/>
      </c>
      <c r="BS136" s="134" t="str">
        <f t="shared" si="294"/>
        <v/>
      </c>
      <c r="BT136" s="135" t="str">
        <f t="shared" si="295"/>
        <v/>
      </c>
      <c r="BU136" s="136" t="str">
        <f t="shared" si="296"/>
        <v/>
      </c>
      <c r="BV136" s="76"/>
      <c r="BW136" s="4"/>
      <c r="BX136" s="76"/>
      <c r="BY136" s="128" t="str">
        <f t="shared" si="297"/>
        <v/>
      </c>
      <c r="BZ136" s="129" t="str">
        <f t="shared" si="298"/>
        <v/>
      </c>
      <c r="CA136" s="130" t="str">
        <f t="shared" si="299"/>
        <v/>
      </c>
      <c r="CB136" s="130" t="str">
        <f t="shared" si="300"/>
        <v/>
      </c>
      <c r="CC136" s="132" t="str">
        <f t="shared" si="301"/>
        <v/>
      </c>
      <c r="CD136" s="133" t="str">
        <f t="shared" si="302"/>
        <v/>
      </c>
      <c r="CE136" s="134" t="str">
        <f t="shared" si="303"/>
        <v/>
      </c>
      <c r="CF136" s="135" t="str">
        <f t="shared" si="304"/>
        <v/>
      </c>
      <c r="CG136" s="136" t="str">
        <f t="shared" si="305"/>
        <v/>
      </c>
      <c r="CH136" s="76"/>
      <c r="CI136" s="4"/>
      <c r="CJ136" s="76"/>
      <c r="CK136" s="128" t="str">
        <f t="shared" si="306"/>
        <v/>
      </c>
      <c r="CL136" s="129" t="str">
        <f t="shared" si="307"/>
        <v/>
      </c>
      <c r="CM136" s="130" t="str">
        <f t="shared" si="308"/>
        <v/>
      </c>
      <c r="CN136" s="130" t="str">
        <f t="shared" si="309"/>
        <v/>
      </c>
      <c r="CO136" s="132" t="str">
        <f t="shared" si="310"/>
        <v/>
      </c>
      <c r="CP136" s="133" t="str">
        <f t="shared" si="311"/>
        <v/>
      </c>
      <c r="CQ136" s="134" t="str">
        <f t="shared" si="312"/>
        <v/>
      </c>
      <c r="CR136" s="135" t="str">
        <f t="shared" si="313"/>
        <v/>
      </c>
      <c r="CS136" s="136" t="str">
        <f t="shared" si="314"/>
        <v/>
      </c>
      <c r="CT136" s="76"/>
      <c r="CU136" s="4"/>
      <c r="CV136" s="76"/>
      <c r="CW136" s="128" t="str">
        <f t="shared" si="315"/>
        <v/>
      </c>
      <c r="CX136" s="129" t="str">
        <f t="shared" si="316"/>
        <v/>
      </c>
      <c r="CY136" s="130" t="str">
        <f t="shared" si="317"/>
        <v/>
      </c>
      <c r="CZ136" s="130" t="str">
        <f t="shared" si="318"/>
        <v/>
      </c>
      <c r="DA136" s="132" t="str">
        <f t="shared" si="319"/>
        <v/>
      </c>
      <c r="DB136" s="133" t="str">
        <f t="shared" si="320"/>
        <v/>
      </c>
      <c r="DC136" s="134" t="str">
        <f t="shared" si="321"/>
        <v/>
      </c>
      <c r="DD136" s="135" t="str">
        <f t="shared" si="322"/>
        <v/>
      </c>
      <c r="DE136" s="136" t="str">
        <f t="shared" si="323"/>
        <v/>
      </c>
      <c r="DF136" s="76"/>
      <c r="DG136" s="4"/>
      <c r="DH136" s="76"/>
      <c r="DI136" s="128" t="str">
        <f t="shared" si="324"/>
        <v/>
      </c>
      <c r="DJ136" s="129" t="str">
        <f t="shared" si="325"/>
        <v/>
      </c>
      <c r="DK136" s="130" t="str">
        <f t="shared" si="326"/>
        <v/>
      </c>
      <c r="DL136" s="130" t="str">
        <f t="shared" si="327"/>
        <v/>
      </c>
      <c r="DM136" s="132" t="str">
        <f t="shared" si="328"/>
        <v/>
      </c>
      <c r="DN136" s="133" t="str">
        <f t="shared" si="329"/>
        <v/>
      </c>
      <c r="DO136" s="134" t="str">
        <f t="shared" si="330"/>
        <v/>
      </c>
      <c r="DP136" s="135" t="str">
        <f t="shared" si="331"/>
        <v/>
      </c>
      <c r="DQ136" s="136" t="str">
        <f t="shared" si="332"/>
        <v/>
      </c>
      <c r="DR136" s="76"/>
      <c r="DS136" s="4"/>
      <c r="DT136" s="76"/>
      <c r="DU136" s="128" t="str">
        <f t="shared" si="333"/>
        <v/>
      </c>
      <c r="DV136" s="129" t="str">
        <f t="shared" si="334"/>
        <v/>
      </c>
      <c r="DW136" s="130" t="str">
        <f t="shared" si="335"/>
        <v/>
      </c>
      <c r="DX136" s="130" t="str">
        <f t="shared" si="336"/>
        <v/>
      </c>
      <c r="DY136" s="132" t="str">
        <f t="shared" si="337"/>
        <v/>
      </c>
      <c r="DZ136" s="133" t="str">
        <f t="shared" si="338"/>
        <v/>
      </c>
      <c r="EA136" s="134" t="str">
        <f t="shared" si="339"/>
        <v/>
      </c>
      <c r="EB136" s="135" t="str">
        <f t="shared" si="340"/>
        <v/>
      </c>
      <c r="EC136" s="136" t="str">
        <f t="shared" si="341"/>
        <v/>
      </c>
      <c r="ED136" s="76"/>
      <c r="EE136" s="4"/>
      <c r="EF136" s="76"/>
      <c r="EG136" s="128" t="str">
        <f t="shared" si="342"/>
        <v/>
      </c>
      <c r="EH136" s="129" t="str">
        <f t="shared" si="343"/>
        <v/>
      </c>
      <c r="EI136" s="130" t="str">
        <f t="shared" si="344"/>
        <v/>
      </c>
      <c r="EJ136" s="130" t="str">
        <f t="shared" si="345"/>
        <v/>
      </c>
      <c r="EK136" s="132" t="str">
        <f t="shared" si="346"/>
        <v/>
      </c>
      <c r="EL136" s="133" t="str">
        <f t="shared" si="347"/>
        <v/>
      </c>
      <c r="EM136" s="134" t="str">
        <f t="shared" si="348"/>
        <v/>
      </c>
      <c r="EN136" s="135" t="str">
        <f t="shared" si="349"/>
        <v/>
      </c>
      <c r="EO136" s="136" t="str">
        <f t="shared" si="350"/>
        <v/>
      </c>
      <c r="EP136" s="76"/>
      <c r="EQ136" s="4"/>
      <c r="ER136" s="76"/>
      <c r="ES136" s="128" t="str">
        <f t="shared" si="351"/>
        <v/>
      </c>
      <c r="ET136" s="129" t="str">
        <f t="shared" si="352"/>
        <v/>
      </c>
      <c r="EU136" s="130" t="str">
        <f t="shared" si="353"/>
        <v/>
      </c>
      <c r="EV136" s="130" t="str">
        <f t="shared" si="354"/>
        <v/>
      </c>
      <c r="EW136" s="132" t="str">
        <f t="shared" si="355"/>
        <v/>
      </c>
      <c r="EX136" s="133" t="str">
        <f t="shared" si="356"/>
        <v/>
      </c>
      <c r="EY136" s="134" t="str">
        <f t="shared" si="357"/>
        <v/>
      </c>
      <c r="EZ136" s="135" t="str">
        <f t="shared" si="358"/>
        <v/>
      </c>
      <c r="FA136" s="136" t="str">
        <f t="shared" si="359"/>
        <v/>
      </c>
      <c r="FB136" s="76"/>
      <c r="FC136" s="4"/>
      <c r="FD136" s="76"/>
      <c r="FE136" s="128" t="str">
        <f t="shared" si="360"/>
        <v/>
      </c>
      <c r="FF136" s="129" t="str">
        <f t="shared" si="361"/>
        <v/>
      </c>
      <c r="FG136" s="130" t="str">
        <f t="shared" si="362"/>
        <v/>
      </c>
      <c r="FH136" s="130" t="str">
        <f t="shared" si="363"/>
        <v/>
      </c>
      <c r="FI136" s="132" t="str">
        <f t="shared" si="364"/>
        <v/>
      </c>
      <c r="FJ136" s="133" t="str">
        <f t="shared" si="365"/>
        <v/>
      </c>
      <c r="FK136" s="134" t="str">
        <f t="shared" si="366"/>
        <v/>
      </c>
      <c r="FL136" s="135" t="str">
        <f t="shared" si="367"/>
        <v/>
      </c>
      <c r="FM136" s="136" t="str">
        <f t="shared" si="368"/>
        <v/>
      </c>
      <c r="FN136" s="76"/>
      <c r="FO136" s="4"/>
      <c r="FP136" s="76"/>
      <c r="FQ136" s="128" t="str">
        <f>IF(FU136="","",#REF!)</f>
        <v/>
      </c>
      <c r="FR136" s="129" t="str">
        <f t="shared" si="369"/>
        <v/>
      </c>
      <c r="FS136" s="130" t="str">
        <f t="shared" si="370"/>
        <v/>
      </c>
      <c r="FT136" s="130" t="str">
        <f t="shared" si="371"/>
        <v/>
      </c>
      <c r="FU136" s="132" t="str">
        <f t="shared" si="372"/>
        <v/>
      </c>
      <c r="FV136" s="133" t="str">
        <f t="shared" si="373"/>
        <v/>
      </c>
      <c r="FW136" s="134" t="str">
        <f t="shared" si="374"/>
        <v/>
      </c>
      <c r="FX136" s="135" t="str">
        <f t="shared" si="375"/>
        <v/>
      </c>
      <c r="FY136" s="136" t="str">
        <f t="shared" si="376"/>
        <v/>
      </c>
      <c r="FZ136" s="76"/>
      <c r="GA136" s="4"/>
      <c r="GB136" s="76"/>
      <c r="GC136" s="128" t="str">
        <f t="shared" si="377"/>
        <v/>
      </c>
      <c r="GD136" s="129" t="str">
        <f t="shared" si="378"/>
        <v/>
      </c>
      <c r="GE136" s="130" t="str">
        <f t="shared" si="379"/>
        <v/>
      </c>
      <c r="GF136" s="130" t="str">
        <f t="shared" si="380"/>
        <v/>
      </c>
      <c r="GG136" s="132" t="str">
        <f t="shared" si="381"/>
        <v/>
      </c>
      <c r="GH136" s="133" t="str">
        <f t="shared" si="382"/>
        <v/>
      </c>
      <c r="GI136" s="134" t="str">
        <f t="shared" si="383"/>
        <v/>
      </c>
      <c r="GJ136" s="135" t="str">
        <f t="shared" si="384"/>
        <v/>
      </c>
      <c r="GK136" s="136" t="str">
        <f t="shared" si="385"/>
        <v/>
      </c>
      <c r="GL136" s="76"/>
      <c r="GM136" s="4"/>
      <c r="GN136" s="76"/>
      <c r="GO136" s="128" t="str">
        <f t="shared" si="386"/>
        <v/>
      </c>
      <c r="GP136" s="129" t="str">
        <f t="shared" si="387"/>
        <v/>
      </c>
      <c r="GQ136" s="130" t="str">
        <f t="shared" si="388"/>
        <v/>
      </c>
      <c r="GR136" s="130" t="str">
        <f t="shared" si="389"/>
        <v/>
      </c>
      <c r="GS136" s="132" t="str">
        <f t="shared" si="390"/>
        <v/>
      </c>
      <c r="GT136" s="133" t="str">
        <f t="shared" si="391"/>
        <v/>
      </c>
      <c r="GU136" s="134" t="str">
        <f t="shared" si="392"/>
        <v/>
      </c>
      <c r="GV136" s="135" t="str">
        <f t="shared" si="393"/>
        <v/>
      </c>
      <c r="GW136" s="136" t="str">
        <f t="shared" si="394"/>
        <v/>
      </c>
      <c r="GX136" s="76"/>
      <c r="GY136" s="4"/>
      <c r="GZ136" s="76"/>
      <c r="HA136" s="128" t="str">
        <f t="shared" si="395"/>
        <v/>
      </c>
      <c r="HB136" s="129" t="str">
        <f t="shared" si="396"/>
        <v/>
      </c>
      <c r="HC136" s="130" t="str">
        <f t="shared" si="397"/>
        <v/>
      </c>
      <c r="HD136" s="130" t="str">
        <f t="shared" si="398"/>
        <v/>
      </c>
      <c r="HE136" s="132" t="str">
        <f t="shared" si="399"/>
        <v/>
      </c>
      <c r="HF136" s="133" t="str">
        <f t="shared" si="400"/>
        <v/>
      </c>
      <c r="HG136" s="134" t="str">
        <f t="shared" si="401"/>
        <v/>
      </c>
      <c r="HH136" s="135" t="str">
        <f t="shared" si="402"/>
        <v/>
      </c>
      <c r="HI136" s="136" t="str">
        <f t="shared" si="403"/>
        <v/>
      </c>
      <c r="HJ136" s="76"/>
      <c r="HK136" s="4"/>
      <c r="HL136" s="76"/>
      <c r="HM136" s="128" t="str">
        <f t="shared" si="404"/>
        <v/>
      </c>
      <c r="HN136" s="129" t="str">
        <f t="shared" si="405"/>
        <v/>
      </c>
      <c r="HO136" s="130" t="str">
        <f t="shared" si="406"/>
        <v/>
      </c>
      <c r="HP136" s="130" t="str">
        <f t="shared" si="407"/>
        <v/>
      </c>
      <c r="HQ136" s="132" t="str">
        <f t="shared" si="408"/>
        <v/>
      </c>
      <c r="HR136" s="133" t="str">
        <f t="shared" si="409"/>
        <v/>
      </c>
      <c r="HS136" s="134" t="str">
        <f t="shared" si="410"/>
        <v/>
      </c>
      <c r="HT136" s="135" t="str">
        <f t="shared" si="411"/>
        <v/>
      </c>
      <c r="HU136" s="136" t="str">
        <f t="shared" si="412"/>
        <v/>
      </c>
      <c r="HV136" s="76"/>
      <c r="HW136" s="4"/>
      <c r="HX136" s="76"/>
      <c r="HY136" s="128" t="str">
        <f t="shared" si="413"/>
        <v/>
      </c>
      <c r="HZ136" s="129" t="str">
        <f t="shared" si="414"/>
        <v/>
      </c>
      <c r="IA136" s="130" t="str">
        <f t="shared" si="415"/>
        <v/>
      </c>
      <c r="IB136" s="130" t="str">
        <f t="shared" si="416"/>
        <v/>
      </c>
      <c r="IC136" s="132" t="str">
        <f t="shared" si="417"/>
        <v/>
      </c>
      <c r="ID136" s="133" t="str">
        <f t="shared" si="418"/>
        <v/>
      </c>
      <c r="IE136" s="134" t="str">
        <f t="shared" si="419"/>
        <v/>
      </c>
      <c r="IF136" s="135" t="str">
        <f t="shared" si="420"/>
        <v/>
      </c>
      <c r="IG136" s="136" t="str">
        <f t="shared" si="421"/>
        <v/>
      </c>
      <c r="IH136" s="76"/>
      <c r="II136" s="4"/>
      <c r="IJ136" s="76"/>
      <c r="IK136" s="128" t="str">
        <f t="shared" si="422"/>
        <v/>
      </c>
      <c r="IL136" s="129" t="str">
        <f t="shared" si="423"/>
        <v/>
      </c>
      <c r="IM136" s="130" t="str">
        <f t="shared" si="424"/>
        <v/>
      </c>
      <c r="IN136" s="130" t="str">
        <f t="shared" si="425"/>
        <v/>
      </c>
      <c r="IO136" s="132" t="str">
        <f t="shared" si="426"/>
        <v/>
      </c>
      <c r="IP136" s="133" t="str">
        <f t="shared" si="427"/>
        <v/>
      </c>
      <c r="IQ136" s="134" t="str">
        <f t="shared" si="428"/>
        <v/>
      </c>
      <c r="IR136" s="135" t="str">
        <f t="shared" si="429"/>
        <v/>
      </c>
      <c r="IS136" s="136" t="str">
        <f t="shared" si="430"/>
        <v/>
      </c>
      <c r="IT136" s="76"/>
      <c r="IU136" s="4"/>
      <c r="IV136" s="76"/>
      <c r="IW136" s="128" t="str">
        <f t="shared" si="431"/>
        <v/>
      </c>
      <c r="IX136" s="129" t="str">
        <f t="shared" si="432"/>
        <v/>
      </c>
      <c r="IY136" s="130" t="str">
        <f t="shared" si="433"/>
        <v/>
      </c>
      <c r="IZ136" s="130" t="str">
        <f t="shared" si="434"/>
        <v/>
      </c>
      <c r="JA136" s="132" t="str">
        <f t="shared" si="435"/>
        <v/>
      </c>
      <c r="JB136" s="133" t="str">
        <f t="shared" si="436"/>
        <v/>
      </c>
      <c r="JC136" s="134" t="str">
        <f t="shared" si="437"/>
        <v/>
      </c>
      <c r="JD136" s="135" t="str">
        <f t="shared" si="438"/>
        <v/>
      </c>
      <c r="JE136" s="136" t="str">
        <f t="shared" si="439"/>
        <v/>
      </c>
      <c r="JF136" s="76"/>
      <c r="JG136" s="4"/>
      <c r="JH136" s="76"/>
      <c r="JI136" s="128" t="str">
        <f t="shared" si="440"/>
        <v/>
      </c>
      <c r="JJ136" s="129" t="str">
        <f t="shared" si="441"/>
        <v/>
      </c>
      <c r="JK136" s="130" t="str">
        <f t="shared" si="442"/>
        <v/>
      </c>
      <c r="JL136" s="130" t="str">
        <f t="shared" si="443"/>
        <v/>
      </c>
      <c r="JM136" s="132" t="str">
        <f t="shared" si="444"/>
        <v/>
      </c>
      <c r="JN136" s="133" t="str">
        <f t="shared" si="445"/>
        <v/>
      </c>
      <c r="JO136" s="134" t="str">
        <f t="shared" si="446"/>
        <v/>
      </c>
      <c r="JP136" s="135" t="str">
        <f t="shared" si="447"/>
        <v/>
      </c>
      <c r="JQ136" s="136" t="str">
        <f t="shared" si="448"/>
        <v/>
      </c>
      <c r="JR136" s="76"/>
      <c r="JS136" s="4"/>
      <c r="JT136" s="76"/>
      <c r="JU136" s="128" t="str">
        <f t="shared" si="449"/>
        <v/>
      </c>
      <c r="JV136" s="129" t="str">
        <f t="shared" si="450"/>
        <v/>
      </c>
      <c r="JW136" s="130" t="str">
        <f t="shared" si="451"/>
        <v/>
      </c>
      <c r="JX136" s="130" t="str">
        <f t="shared" si="452"/>
        <v/>
      </c>
      <c r="JY136" s="132" t="str">
        <f t="shared" si="453"/>
        <v/>
      </c>
      <c r="JZ136" s="133" t="str">
        <f t="shared" si="454"/>
        <v/>
      </c>
      <c r="KA136" s="134" t="str">
        <f t="shared" si="455"/>
        <v/>
      </c>
      <c r="KB136" s="135" t="str">
        <f t="shared" si="456"/>
        <v/>
      </c>
      <c r="KC136" s="136" t="str">
        <f t="shared" si="457"/>
        <v/>
      </c>
      <c r="KD136" s="76"/>
      <c r="KE136" s="4"/>
      <c r="KF136" s="76"/>
    </row>
    <row r="137" spans="1:292" ht="13.5" customHeight="1">
      <c r="A137" s="84"/>
      <c r="E137" s="128" t="str">
        <f t="shared" si="244"/>
        <v/>
      </c>
      <c r="F137" s="129" t="str">
        <f t="shared" si="245"/>
        <v/>
      </c>
      <c r="G137" s="130" t="str">
        <f t="shared" si="246"/>
        <v/>
      </c>
      <c r="H137" s="130" t="str">
        <f t="shared" si="247"/>
        <v/>
      </c>
      <c r="I137" s="132" t="str">
        <f t="shared" si="248"/>
        <v/>
      </c>
      <c r="J137" s="133" t="str">
        <f t="shared" si="249"/>
        <v/>
      </c>
      <c r="K137" s="134" t="str">
        <f t="shared" si="250"/>
        <v/>
      </c>
      <c r="L137" s="135" t="str">
        <f t="shared" si="251"/>
        <v/>
      </c>
      <c r="M137" s="136" t="str">
        <f t="shared" si="252"/>
        <v/>
      </c>
      <c r="O137" s="4"/>
      <c r="Q137" s="128" t="str">
        <f t="shared" si="253"/>
        <v/>
      </c>
      <c r="R137" s="129" t="str">
        <f t="shared" si="254"/>
        <v/>
      </c>
      <c r="S137" s="130" t="str">
        <f t="shared" si="255"/>
        <v/>
      </c>
      <c r="T137" s="130" t="str">
        <f t="shared" si="256"/>
        <v/>
      </c>
      <c r="U137" s="132" t="str">
        <f t="shared" si="257"/>
        <v/>
      </c>
      <c r="V137" s="133" t="str">
        <f t="shared" si="258"/>
        <v/>
      </c>
      <c r="W137" s="134" t="str">
        <f t="shared" si="259"/>
        <v/>
      </c>
      <c r="X137" s="135" t="s">
        <v>287</v>
      </c>
      <c r="Y137" s="136" t="str">
        <f t="shared" si="260"/>
        <v/>
      </c>
      <c r="AA137" s="4"/>
      <c r="AC137" s="128" t="str">
        <f t="shared" si="261"/>
        <v/>
      </c>
      <c r="AD137" s="129" t="str">
        <f t="shared" si="262"/>
        <v/>
      </c>
      <c r="AE137" s="130" t="str">
        <f t="shared" si="263"/>
        <v/>
      </c>
      <c r="AF137" s="130" t="str">
        <f t="shared" si="264"/>
        <v/>
      </c>
      <c r="AG137" s="132" t="str">
        <f t="shared" si="265"/>
        <v/>
      </c>
      <c r="AH137" s="133" t="str">
        <f t="shared" si="266"/>
        <v/>
      </c>
      <c r="AI137" s="134" t="str">
        <f t="shared" si="267"/>
        <v/>
      </c>
      <c r="AJ137" s="135" t="str">
        <f t="shared" si="268"/>
        <v/>
      </c>
      <c r="AK137" s="136" t="str">
        <f t="shared" si="269"/>
        <v/>
      </c>
      <c r="AM137" s="4"/>
      <c r="AO137" s="128" t="str">
        <f t="shared" si="270"/>
        <v/>
      </c>
      <c r="AP137" s="129" t="str">
        <f t="shared" si="271"/>
        <v/>
      </c>
      <c r="AQ137" s="130" t="str">
        <f t="shared" si="272"/>
        <v/>
      </c>
      <c r="AR137" s="130" t="str">
        <f t="shared" si="273"/>
        <v/>
      </c>
      <c r="AS137" s="132" t="str">
        <f t="shared" si="274"/>
        <v/>
      </c>
      <c r="AT137" s="133" t="str">
        <f t="shared" si="275"/>
        <v/>
      </c>
      <c r="AU137" s="134" t="str">
        <f t="shared" si="276"/>
        <v/>
      </c>
      <c r="AV137" s="135" t="str">
        <f t="shared" si="277"/>
        <v/>
      </c>
      <c r="AW137" s="136" t="str">
        <f t="shared" si="278"/>
        <v/>
      </c>
      <c r="AX137" s="76"/>
      <c r="AY137" s="4"/>
      <c r="AZ137" s="76"/>
      <c r="BA137" s="128" t="str">
        <f t="shared" si="279"/>
        <v/>
      </c>
      <c r="BB137" s="129" t="str">
        <f t="shared" si="280"/>
        <v/>
      </c>
      <c r="BC137" s="130" t="str">
        <f t="shared" si="281"/>
        <v/>
      </c>
      <c r="BD137" s="130" t="str">
        <f t="shared" si="282"/>
        <v/>
      </c>
      <c r="BE137" s="132" t="str">
        <f t="shared" si="283"/>
        <v/>
      </c>
      <c r="BF137" s="133" t="str">
        <f t="shared" si="284"/>
        <v/>
      </c>
      <c r="BG137" s="134" t="str">
        <f t="shared" si="285"/>
        <v/>
      </c>
      <c r="BH137" s="135" t="str">
        <f t="shared" si="286"/>
        <v/>
      </c>
      <c r="BI137" s="136" t="str">
        <f t="shared" si="287"/>
        <v/>
      </c>
      <c r="BJ137" s="76"/>
      <c r="BK137" s="4"/>
      <c r="BL137" s="76"/>
      <c r="BM137" s="128" t="str">
        <f t="shared" si="288"/>
        <v/>
      </c>
      <c r="BN137" s="129" t="str">
        <f t="shared" si="289"/>
        <v/>
      </c>
      <c r="BO137" s="130" t="str">
        <f t="shared" si="290"/>
        <v/>
      </c>
      <c r="BP137" s="130" t="str">
        <f t="shared" si="291"/>
        <v/>
      </c>
      <c r="BQ137" s="132" t="str">
        <f t="shared" si="292"/>
        <v/>
      </c>
      <c r="BR137" s="133" t="str">
        <f t="shared" si="293"/>
        <v/>
      </c>
      <c r="BS137" s="134" t="str">
        <f t="shared" si="294"/>
        <v/>
      </c>
      <c r="BT137" s="135" t="str">
        <f t="shared" si="295"/>
        <v/>
      </c>
      <c r="BU137" s="136" t="str">
        <f t="shared" si="296"/>
        <v/>
      </c>
      <c r="BV137" s="76"/>
      <c r="BW137" s="4"/>
      <c r="BX137" s="76"/>
      <c r="BY137" s="128" t="str">
        <f t="shared" si="297"/>
        <v/>
      </c>
      <c r="BZ137" s="129" t="str">
        <f t="shared" si="298"/>
        <v/>
      </c>
      <c r="CA137" s="130" t="str">
        <f t="shared" si="299"/>
        <v/>
      </c>
      <c r="CB137" s="130" t="str">
        <f t="shared" si="300"/>
        <v/>
      </c>
      <c r="CC137" s="132" t="str">
        <f t="shared" si="301"/>
        <v/>
      </c>
      <c r="CD137" s="133" t="str">
        <f t="shared" si="302"/>
        <v/>
      </c>
      <c r="CE137" s="134" t="str">
        <f t="shared" si="303"/>
        <v/>
      </c>
      <c r="CF137" s="135" t="str">
        <f t="shared" si="304"/>
        <v/>
      </c>
      <c r="CG137" s="136" t="str">
        <f t="shared" si="305"/>
        <v/>
      </c>
      <c r="CH137" s="76"/>
      <c r="CI137" s="4"/>
      <c r="CJ137" s="76"/>
      <c r="CK137" s="128" t="str">
        <f t="shared" si="306"/>
        <v/>
      </c>
      <c r="CL137" s="129" t="str">
        <f t="shared" si="307"/>
        <v/>
      </c>
      <c r="CM137" s="130" t="str">
        <f t="shared" si="308"/>
        <v/>
      </c>
      <c r="CN137" s="130" t="str">
        <f t="shared" si="309"/>
        <v/>
      </c>
      <c r="CO137" s="132" t="str">
        <f t="shared" si="310"/>
        <v/>
      </c>
      <c r="CP137" s="133" t="str">
        <f t="shared" si="311"/>
        <v/>
      </c>
      <c r="CQ137" s="134" t="str">
        <f t="shared" si="312"/>
        <v/>
      </c>
      <c r="CR137" s="135" t="str">
        <f t="shared" si="313"/>
        <v/>
      </c>
      <c r="CS137" s="136" t="str">
        <f t="shared" si="314"/>
        <v/>
      </c>
      <c r="CT137" s="76"/>
      <c r="CU137" s="4"/>
      <c r="CV137" s="76"/>
      <c r="CW137" s="128" t="str">
        <f t="shared" si="315"/>
        <v/>
      </c>
      <c r="CX137" s="129" t="str">
        <f t="shared" si="316"/>
        <v/>
      </c>
      <c r="CY137" s="130" t="str">
        <f t="shared" si="317"/>
        <v/>
      </c>
      <c r="CZ137" s="130" t="str">
        <f t="shared" si="318"/>
        <v/>
      </c>
      <c r="DA137" s="132" t="str">
        <f t="shared" si="319"/>
        <v/>
      </c>
      <c r="DB137" s="133" t="str">
        <f t="shared" si="320"/>
        <v/>
      </c>
      <c r="DC137" s="134" t="str">
        <f t="shared" si="321"/>
        <v/>
      </c>
      <c r="DD137" s="135" t="str">
        <f t="shared" si="322"/>
        <v/>
      </c>
      <c r="DE137" s="136" t="str">
        <f t="shared" si="323"/>
        <v/>
      </c>
      <c r="DF137" s="76"/>
      <c r="DG137" s="4"/>
      <c r="DH137" s="76"/>
      <c r="DI137" s="128" t="str">
        <f t="shared" si="324"/>
        <v/>
      </c>
      <c r="DJ137" s="129" t="str">
        <f t="shared" si="325"/>
        <v/>
      </c>
      <c r="DK137" s="130" t="str">
        <f t="shared" si="326"/>
        <v/>
      </c>
      <c r="DL137" s="130" t="str">
        <f t="shared" si="327"/>
        <v/>
      </c>
      <c r="DM137" s="132" t="str">
        <f t="shared" si="328"/>
        <v/>
      </c>
      <c r="DN137" s="133" t="str">
        <f t="shared" si="329"/>
        <v/>
      </c>
      <c r="DO137" s="134" t="str">
        <f t="shared" si="330"/>
        <v/>
      </c>
      <c r="DP137" s="135" t="str">
        <f t="shared" si="331"/>
        <v/>
      </c>
      <c r="DQ137" s="136" t="str">
        <f t="shared" si="332"/>
        <v/>
      </c>
      <c r="DR137" s="76"/>
      <c r="DS137" s="4"/>
      <c r="DT137" s="76"/>
      <c r="DU137" s="128" t="str">
        <f t="shared" si="333"/>
        <v/>
      </c>
      <c r="DV137" s="129" t="str">
        <f t="shared" si="334"/>
        <v/>
      </c>
      <c r="DW137" s="130" t="str">
        <f t="shared" si="335"/>
        <v/>
      </c>
      <c r="DX137" s="130" t="str">
        <f t="shared" si="336"/>
        <v/>
      </c>
      <c r="DY137" s="132" t="str">
        <f t="shared" si="337"/>
        <v/>
      </c>
      <c r="DZ137" s="133" t="str">
        <f t="shared" si="338"/>
        <v/>
      </c>
      <c r="EA137" s="134" t="str">
        <f t="shared" si="339"/>
        <v/>
      </c>
      <c r="EB137" s="135" t="str">
        <f t="shared" si="340"/>
        <v/>
      </c>
      <c r="EC137" s="136" t="str">
        <f t="shared" si="341"/>
        <v/>
      </c>
      <c r="ED137" s="76"/>
      <c r="EE137" s="4"/>
      <c r="EF137" s="76"/>
      <c r="EG137" s="128" t="str">
        <f t="shared" si="342"/>
        <v/>
      </c>
      <c r="EH137" s="129" t="str">
        <f t="shared" si="343"/>
        <v/>
      </c>
      <c r="EI137" s="130" t="str">
        <f t="shared" si="344"/>
        <v/>
      </c>
      <c r="EJ137" s="130" t="str">
        <f t="shared" si="345"/>
        <v/>
      </c>
      <c r="EK137" s="132" t="str">
        <f t="shared" si="346"/>
        <v/>
      </c>
      <c r="EL137" s="133" t="str">
        <f t="shared" si="347"/>
        <v/>
      </c>
      <c r="EM137" s="134" t="str">
        <f t="shared" si="348"/>
        <v/>
      </c>
      <c r="EN137" s="135" t="str">
        <f t="shared" si="349"/>
        <v/>
      </c>
      <c r="EO137" s="136" t="str">
        <f t="shared" si="350"/>
        <v/>
      </c>
      <c r="EP137" s="76"/>
      <c r="EQ137" s="4"/>
      <c r="ER137" s="76"/>
      <c r="ES137" s="128" t="str">
        <f t="shared" si="351"/>
        <v/>
      </c>
      <c r="ET137" s="129" t="str">
        <f t="shared" si="352"/>
        <v/>
      </c>
      <c r="EU137" s="130" t="str">
        <f t="shared" si="353"/>
        <v/>
      </c>
      <c r="EV137" s="130" t="str">
        <f t="shared" si="354"/>
        <v/>
      </c>
      <c r="EW137" s="132" t="str">
        <f t="shared" si="355"/>
        <v/>
      </c>
      <c r="EX137" s="133" t="str">
        <f t="shared" si="356"/>
        <v/>
      </c>
      <c r="EY137" s="134" t="str">
        <f t="shared" si="357"/>
        <v/>
      </c>
      <c r="EZ137" s="135" t="str">
        <f t="shared" si="358"/>
        <v/>
      </c>
      <c r="FA137" s="136" t="str">
        <f t="shared" si="359"/>
        <v/>
      </c>
      <c r="FB137" s="76"/>
      <c r="FC137" s="4"/>
      <c r="FD137" s="76"/>
      <c r="FE137" s="128" t="str">
        <f t="shared" si="360"/>
        <v/>
      </c>
      <c r="FF137" s="129" t="str">
        <f t="shared" si="361"/>
        <v/>
      </c>
      <c r="FG137" s="130" t="str">
        <f t="shared" si="362"/>
        <v/>
      </c>
      <c r="FH137" s="130" t="str">
        <f t="shared" si="363"/>
        <v/>
      </c>
      <c r="FI137" s="132" t="str">
        <f t="shared" si="364"/>
        <v/>
      </c>
      <c r="FJ137" s="133" t="str">
        <f t="shared" si="365"/>
        <v/>
      </c>
      <c r="FK137" s="134" t="str">
        <f t="shared" si="366"/>
        <v/>
      </c>
      <c r="FL137" s="135" t="str">
        <f t="shared" si="367"/>
        <v/>
      </c>
      <c r="FM137" s="136" t="str">
        <f t="shared" si="368"/>
        <v/>
      </c>
      <c r="FN137" s="76"/>
      <c r="FO137" s="4"/>
      <c r="FP137" s="76"/>
      <c r="FQ137" s="128" t="str">
        <f>IF(FU137="","",#REF!)</f>
        <v/>
      </c>
      <c r="FR137" s="129" t="str">
        <f t="shared" si="369"/>
        <v/>
      </c>
      <c r="FS137" s="130" t="str">
        <f t="shared" si="370"/>
        <v/>
      </c>
      <c r="FT137" s="130" t="str">
        <f t="shared" si="371"/>
        <v/>
      </c>
      <c r="FU137" s="132" t="str">
        <f t="shared" si="372"/>
        <v/>
      </c>
      <c r="FV137" s="133" t="str">
        <f t="shared" si="373"/>
        <v/>
      </c>
      <c r="FW137" s="134" t="str">
        <f t="shared" si="374"/>
        <v/>
      </c>
      <c r="FX137" s="135" t="str">
        <f t="shared" si="375"/>
        <v/>
      </c>
      <c r="FY137" s="136" t="str">
        <f t="shared" si="376"/>
        <v/>
      </c>
      <c r="FZ137" s="76"/>
      <c r="GA137" s="4"/>
      <c r="GB137" s="76"/>
      <c r="GC137" s="128" t="str">
        <f t="shared" si="377"/>
        <v/>
      </c>
      <c r="GD137" s="129" t="str">
        <f t="shared" si="378"/>
        <v/>
      </c>
      <c r="GE137" s="130" t="str">
        <f t="shared" si="379"/>
        <v/>
      </c>
      <c r="GF137" s="130" t="str">
        <f t="shared" si="380"/>
        <v/>
      </c>
      <c r="GG137" s="132" t="str">
        <f t="shared" si="381"/>
        <v/>
      </c>
      <c r="GH137" s="133" t="str">
        <f t="shared" si="382"/>
        <v/>
      </c>
      <c r="GI137" s="134" t="str">
        <f t="shared" si="383"/>
        <v/>
      </c>
      <c r="GJ137" s="135" t="str">
        <f t="shared" si="384"/>
        <v/>
      </c>
      <c r="GK137" s="136" t="str">
        <f t="shared" si="385"/>
        <v/>
      </c>
      <c r="GL137" s="76"/>
      <c r="GM137" s="4"/>
      <c r="GN137" s="76"/>
      <c r="GO137" s="128" t="str">
        <f t="shared" si="386"/>
        <v/>
      </c>
      <c r="GP137" s="129" t="str">
        <f t="shared" si="387"/>
        <v/>
      </c>
      <c r="GQ137" s="130" t="str">
        <f t="shared" si="388"/>
        <v/>
      </c>
      <c r="GR137" s="130" t="str">
        <f t="shared" si="389"/>
        <v/>
      </c>
      <c r="GS137" s="132" t="str">
        <f t="shared" si="390"/>
        <v/>
      </c>
      <c r="GT137" s="133" t="str">
        <f t="shared" si="391"/>
        <v/>
      </c>
      <c r="GU137" s="134" t="str">
        <f t="shared" si="392"/>
        <v/>
      </c>
      <c r="GV137" s="135" t="str">
        <f t="shared" si="393"/>
        <v/>
      </c>
      <c r="GW137" s="136" t="str">
        <f t="shared" si="394"/>
        <v/>
      </c>
      <c r="GX137" s="76"/>
      <c r="GY137" s="4"/>
      <c r="GZ137" s="76"/>
      <c r="HA137" s="128" t="str">
        <f t="shared" si="395"/>
        <v/>
      </c>
      <c r="HB137" s="129" t="str">
        <f t="shared" si="396"/>
        <v/>
      </c>
      <c r="HC137" s="130" t="str">
        <f t="shared" si="397"/>
        <v/>
      </c>
      <c r="HD137" s="130" t="str">
        <f t="shared" si="398"/>
        <v/>
      </c>
      <c r="HE137" s="132" t="str">
        <f t="shared" si="399"/>
        <v/>
      </c>
      <c r="HF137" s="133" t="str">
        <f t="shared" si="400"/>
        <v/>
      </c>
      <c r="HG137" s="134" t="str">
        <f t="shared" si="401"/>
        <v/>
      </c>
      <c r="HH137" s="135" t="str">
        <f t="shared" si="402"/>
        <v/>
      </c>
      <c r="HI137" s="136" t="str">
        <f t="shared" si="403"/>
        <v/>
      </c>
      <c r="HJ137" s="76"/>
      <c r="HK137" s="4"/>
      <c r="HL137" s="76"/>
      <c r="HM137" s="128" t="str">
        <f t="shared" si="404"/>
        <v/>
      </c>
      <c r="HN137" s="129" t="str">
        <f t="shared" si="405"/>
        <v/>
      </c>
      <c r="HO137" s="130" t="str">
        <f t="shared" si="406"/>
        <v/>
      </c>
      <c r="HP137" s="130" t="str">
        <f t="shared" si="407"/>
        <v/>
      </c>
      <c r="HQ137" s="132" t="str">
        <f t="shared" si="408"/>
        <v/>
      </c>
      <c r="HR137" s="133" t="str">
        <f t="shared" si="409"/>
        <v/>
      </c>
      <c r="HS137" s="134" t="str">
        <f t="shared" si="410"/>
        <v/>
      </c>
      <c r="HT137" s="135" t="str">
        <f t="shared" si="411"/>
        <v/>
      </c>
      <c r="HU137" s="136" t="str">
        <f t="shared" si="412"/>
        <v/>
      </c>
      <c r="HV137" s="76"/>
      <c r="HW137" s="4"/>
      <c r="HX137" s="76"/>
      <c r="HY137" s="128" t="str">
        <f t="shared" si="413"/>
        <v/>
      </c>
      <c r="HZ137" s="129" t="str">
        <f t="shared" si="414"/>
        <v/>
      </c>
      <c r="IA137" s="130" t="str">
        <f t="shared" si="415"/>
        <v/>
      </c>
      <c r="IB137" s="130" t="str">
        <f t="shared" si="416"/>
        <v/>
      </c>
      <c r="IC137" s="132" t="str">
        <f t="shared" si="417"/>
        <v/>
      </c>
      <c r="ID137" s="133" t="str">
        <f t="shared" si="418"/>
        <v/>
      </c>
      <c r="IE137" s="134" t="str">
        <f t="shared" si="419"/>
        <v/>
      </c>
      <c r="IF137" s="135" t="str">
        <f t="shared" si="420"/>
        <v/>
      </c>
      <c r="IG137" s="136" t="str">
        <f t="shared" si="421"/>
        <v/>
      </c>
      <c r="IH137" s="76"/>
      <c r="II137" s="4"/>
      <c r="IJ137" s="76"/>
      <c r="IK137" s="128" t="str">
        <f t="shared" si="422"/>
        <v/>
      </c>
      <c r="IL137" s="129" t="str">
        <f t="shared" si="423"/>
        <v/>
      </c>
      <c r="IM137" s="130" t="str">
        <f t="shared" si="424"/>
        <v/>
      </c>
      <c r="IN137" s="130" t="str">
        <f t="shared" si="425"/>
        <v/>
      </c>
      <c r="IO137" s="132" t="str">
        <f t="shared" si="426"/>
        <v/>
      </c>
      <c r="IP137" s="133" t="str">
        <f t="shared" si="427"/>
        <v/>
      </c>
      <c r="IQ137" s="134" t="str">
        <f t="shared" si="428"/>
        <v/>
      </c>
      <c r="IR137" s="135" t="str">
        <f t="shared" si="429"/>
        <v/>
      </c>
      <c r="IS137" s="136" t="str">
        <f t="shared" si="430"/>
        <v/>
      </c>
      <c r="IT137" s="76"/>
      <c r="IU137" s="4"/>
      <c r="IV137" s="76"/>
      <c r="IW137" s="128" t="str">
        <f t="shared" si="431"/>
        <v/>
      </c>
      <c r="IX137" s="129" t="str">
        <f t="shared" si="432"/>
        <v/>
      </c>
      <c r="IY137" s="130" t="str">
        <f t="shared" si="433"/>
        <v/>
      </c>
      <c r="IZ137" s="130" t="str">
        <f t="shared" si="434"/>
        <v/>
      </c>
      <c r="JA137" s="132" t="str">
        <f t="shared" si="435"/>
        <v/>
      </c>
      <c r="JB137" s="133" t="str">
        <f t="shared" si="436"/>
        <v/>
      </c>
      <c r="JC137" s="134" t="str">
        <f t="shared" si="437"/>
        <v/>
      </c>
      <c r="JD137" s="135" t="str">
        <f t="shared" si="438"/>
        <v/>
      </c>
      <c r="JE137" s="136" t="str">
        <f t="shared" si="439"/>
        <v/>
      </c>
      <c r="JF137" s="76"/>
      <c r="JG137" s="4"/>
      <c r="JH137" s="76"/>
      <c r="JI137" s="128" t="str">
        <f t="shared" si="440"/>
        <v/>
      </c>
      <c r="JJ137" s="129" t="str">
        <f t="shared" si="441"/>
        <v/>
      </c>
      <c r="JK137" s="130" t="str">
        <f t="shared" si="442"/>
        <v/>
      </c>
      <c r="JL137" s="130" t="str">
        <f t="shared" si="443"/>
        <v/>
      </c>
      <c r="JM137" s="132" t="str">
        <f t="shared" si="444"/>
        <v/>
      </c>
      <c r="JN137" s="133" t="str">
        <f t="shared" si="445"/>
        <v/>
      </c>
      <c r="JO137" s="134" t="str">
        <f t="shared" si="446"/>
        <v/>
      </c>
      <c r="JP137" s="135" t="str">
        <f t="shared" si="447"/>
        <v/>
      </c>
      <c r="JQ137" s="136" t="str">
        <f t="shared" si="448"/>
        <v/>
      </c>
      <c r="JR137" s="76"/>
      <c r="JS137" s="4"/>
      <c r="JT137" s="76"/>
      <c r="JU137" s="128" t="str">
        <f t="shared" si="449"/>
        <v/>
      </c>
      <c r="JV137" s="129" t="str">
        <f t="shared" si="450"/>
        <v/>
      </c>
      <c r="JW137" s="130" t="str">
        <f t="shared" si="451"/>
        <v/>
      </c>
      <c r="JX137" s="130" t="str">
        <f t="shared" si="452"/>
        <v/>
      </c>
      <c r="JY137" s="132" t="str">
        <f t="shared" si="453"/>
        <v/>
      </c>
      <c r="JZ137" s="133" t="str">
        <f t="shared" si="454"/>
        <v/>
      </c>
      <c r="KA137" s="134" t="str">
        <f t="shared" si="455"/>
        <v/>
      </c>
      <c r="KB137" s="135" t="str">
        <f t="shared" si="456"/>
        <v/>
      </c>
      <c r="KC137" s="136" t="str">
        <f t="shared" si="457"/>
        <v/>
      </c>
      <c r="KD137" s="76"/>
      <c r="KE137" s="4"/>
      <c r="KF137" s="76"/>
    </row>
    <row r="151" spans="5:290" ht="13.5" customHeight="1">
      <c r="E151" s="76" t="str">
        <f t="shared" ref="E151:E157" si="458">IF(I151="","",E$3)</f>
        <v/>
      </c>
      <c r="F151" s="76" t="str">
        <f t="shared" ref="F151:F157" si="459">IF(I151="","",E$1)</f>
        <v/>
      </c>
      <c r="I151" s="76" t="str">
        <f t="shared" ref="I151:I157" si="460">IF(P151="","",IF(ISNUMBER(SEARCH(":",P151)),MID(P151,FIND(":",P151)+2,FIND("(",P151)-FIND(":",P151)-3),LEFT(P151,FIND("(",P151)-2)))</f>
        <v/>
      </c>
      <c r="J151" s="76" t="str">
        <f t="shared" ref="J151:J157" si="461">IF(P151="","",MID(P151,FIND("(",P151)+1,4))</f>
        <v/>
      </c>
      <c r="K151" s="76" t="str">
        <f t="shared" ref="K151:K157" si="462">IF(ISNUMBER(SEARCH("*female*",P151)),"female",IF(ISNUMBER(SEARCH("*male*",P151)),"male",""))</f>
        <v/>
      </c>
      <c r="L151" s="76" t="str">
        <f t="shared" ref="L151:L157" si="463">IF(P151="","",IF(ISERROR(MID(P151,FIND("male,",P151)+6,(FIND(")",P151)-(FIND("male,",P151)+6))))=TRUE,"missing/error",MID(P151,FIND("male,",P151)+6,(FIND(")",P151)-(FIND("male,",P151)+6)))))</f>
        <v/>
      </c>
      <c r="M151" s="76" t="str">
        <f t="shared" ref="M151:M157" si="464">IF(I151="","",(MID(I151,(SEARCH("^^",SUBSTITUTE(I151," ","^^",LEN(I151)-LEN(SUBSTITUTE(I151," ","")))))+1,99)&amp;"_"&amp;LEFT(I151,FIND(" ",I151)-1)&amp;"_"&amp;J151))</f>
        <v/>
      </c>
      <c r="N151" s="76" t="str">
        <f t="shared" ref="N151:N157" si="465">IF(P151="","",IF((LEN(P151)-LEN(SUBSTITUTE(P151,"male","")))/LEN("male")&gt;1,"!",IF(RIGHT(P151,1)=")","",IF(RIGHT(P151,2)=") ","",IF(RIGHT(P151,2)=").","","!!")))))</f>
        <v/>
      </c>
      <c r="Q151" s="155" t="str">
        <f t="shared" ref="Q151:Q157" si="466">IF(U151="","",Q$3)</f>
        <v/>
      </c>
      <c r="R151" s="76" t="str">
        <f t="shared" ref="R151:R157" si="467">IF(U151="","",Q$1)</f>
        <v/>
      </c>
      <c r="U151" s="76" t="str">
        <f t="shared" ref="U151:U157" si="468">IF(AB151="","",IF(ISNUMBER(SEARCH(":",AB151)),MID(AB151,FIND(":",AB151)+2,FIND("(",AB151)-FIND(":",AB151)-3),LEFT(AB151,FIND("(",AB151)-2)))</f>
        <v/>
      </c>
      <c r="V151" s="76" t="str">
        <f t="shared" ref="V151:V157" si="469">IF(AB151="","",MID(AB151,FIND("(",AB151)+1,4))</f>
        <v/>
      </c>
      <c r="W151" s="76" t="str">
        <f t="shared" ref="W151:W157" si="470">IF(ISNUMBER(SEARCH("*female*",AB151)),"female",IF(ISNUMBER(SEARCH("*male*",AB151)),"male",""))</f>
        <v/>
      </c>
      <c r="X151" s="76" t="s">
        <v>287</v>
      </c>
      <c r="Y151" s="76" t="str">
        <f t="shared" ref="Y151:Y157" si="471">IF(U151="","",(MID(U151,(SEARCH("^^",SUBSTITUTE(U151," ","^^",LEN(U151)-LEN(SUBSTITUTE(U151," ","")))))+1,99)&amp;"_"&amp;LEFT(U151,FIND(" ",U151)-1)&amp;"_"&amp;V151))</f>
        <v/>
      </c>
      <c r="Z151" s="76" t="str">
        <f t="shared" ref="Z151:Z157" si="472">IF(AB151="","",IF((LEN(AB151)-LEN(SUBSTITUTE(AB151,"male","")))/LEN("male")&gt;1,"!",IF(RIGHT(AB151,1)=")","",IF(RIGHT(AB151,2)=") ","",IF(RIGHT(AB151,2)=").","","!!")))))</f>
        <v/>
      </c>
      <c r="AC151" s="76" t="str">
        <f t="shared" ref="AC151:AC157" si="473">IF(AG151="","",AC$3)</f>
        <v/>
      </c>
      <c r="AD151" s="76" t="str">
        <f t="shared" ref="AD151:AD157" si="474">IF(AG151="","",AC$1)</f>
        <v/>
      </c>
      <c r="AG151" s="76" t="str">
        <f t="shared" ref="AG151:AG157" si="475">IF(AN151="","",IF(ISNUMBER(SEARCH(":",AN151)),MID(AN151,FIND(":",AN151)+2,FIND("(",AN151)-FIND(":",AN151)-3),LEFT(AN151,FIND("(",AN151)-2)))</f>
        <v/>
      </c>
      <c r="AH151" s="76" t="str">
        <f t="shared" ref="AH151:AH157" si="476">IF(AN151="","",MID(AN151,FIND("(",AN151)+1,4))</f>
        <v/>
      </c>
      <c r="AI151" s="76" t="str">
        <f t="shared" ref="AI151:AI157" si="477">IF(ISNUMBER(SEARCH("*female*",AN151)),"female",IF(ISNUMBER(SEARCH("*male*",AN151)),"male",""))</f>
        <v/>
      </c>
      <c r="AJ151" s="76" t="str">
        <f t="shared" ref="AJ151:AJ157" si="478">IF(AN151="","",IF(ISERROR(MID(AN151,FIND("male,",AN151)+6,(FIND(")",AN151)-(FIND("male,",AN151)+6))))=TRUE,"missing/error",MID(AN151,FIND("male,",AN151)+6,(FIND(")",AN151)-(FIND("male,",AN151)+6)))))</f>
        <v/>
      </c>
      <c r="AK151" s="76" t="str">
        <f t="shared" ref="AK151:AK157" si="479">IF(AG151="","",(MID(AG151,(SEARCH("^^",SUBSTITUTE(AG151," ","^^",LEN(AG151)-LEN(SUBSTITUTE(AG151," ","")))))+1,99)&amp;"_"&amp;LEFT(AG151,FIND(" ",AG151)-1)&amp;"_"&amp;AH151))</f>
        <v/>
      </c>
      <c r="AL151" s="76" t="str">
        <f t="shared" ref="AL151:AL157" si="480">IF(AN151="","",IF((LEN(AN151)-LEN(SUBSTITUTE(AN151,"male","")))/LEN("male")&gt;1,"!",IF(RIGHT(AN151,1)=")","",IF(RIGHT(AN151,2)=") ","",IF(RIGHT(AN151,2)=").","","!!")))))</f>
        <v/>
      </c>
      <c r="AO151" s="1" t="str">
        <f t="shared" ref="AO151:AO157" si="481">IF(AS151="","",AO$3)</f>
        <v/>
      </c>
      <c r="AP151" s="1" t="str">
        <f t="shared" ref="AP151:AP157" si="482">IF(AS151="","",AO$1)</f>
        <v/>
      </c>
      <c r="AS151" s="1" t="str">
        <f t="shared" ref="AS151:AS157" si="483">IF(AZ151="","",IF(ISNUMBER(SEARCH(":",AZ151)),MID(AZ151,FIND(":",AZ151)+2,FIND("(",AZ151)-FIND(":",AZ151)-3),LEFT(AZ151,FIND("(",AZ151)-2)))</f>
        <v/>
      </c>
      <c r="AT151" s="1" t="str">
        <f t="shared" ref="AT151:AT157" si="484">IF(AZ151="","",MID(AZ151,FIND("(",AZ151)+1,4))</f>
        <v/>
      </c>
      <c r="AU151" s="1" t="str">
        <f t="shared" ref="AU151:AU157" si="485">IF(ISNUMBER(SEARCH("*female*",AZ151)),"female",IF(ISNUMBER(SEARCH("*male*",AZ151)),"male",""))</f>
        <v/>
      </c>
      <c r="AV151" s="1" t="str">
        <f t="shared" ref="AV151:AV157" si="486">IF(AZ151="","",IF(ISERROR(MID(AZ151,FIND("male,",AZ151)+6,(FIND(")",AZ151)-(FIND("male,",AZ151)+6))))=TRUE,"missing/error",MID(AZ151,FIND("male,",AZ151)+6,(FIND(")",AZ151)-(FIND("male,",AZ151)+6)))))</f>
        <v/>
      </c>
      <c r="AW151" s="1" t="str">
        <f t="shared" ref="AW151:AW157" si="487">IF(AS151="","",(MID(AS151,(SEARCH("^^",SUBSTITUTE(AS151," ","^^",LEN(AS151)-LEN(SUBSTITUTE(AS151," ","")))))+1,99)&amp;"_"&amp;LEFT(AS151,FIND(" ",AS151)-1)&amp;"_"&amp;AT151))</f>
        <v/>
      </c>
      <c r="AX151" s="1" t="str">
        <f t="shared" ref="AX151:AX157" si="488">IF(AZ151="","",IF((LEN(AZ151)-LEN(SUBSTITUTE(AZ151,"male","")))/LEN("male")&gt;1,"!",IF(RIGHT(AZ151,1)=")","",IF(RIGHT(AZ151,2)=") ","",IF(RIGHT(AZ151,2)=").","","!!")))))</f>
        <v/>
      </c>
      <c r="BA151" s="1" t="str">
        <f t="shared" ref="BA151:BA157" si="489">IF(BE151="","",BA$3)</f>
        <v/>
      </c>
      <c r="BB151" s="1" t="str">
        <f t="shared" ref="BB151:BB157" si="490">IF(BE151="","",BA$1)</f>
        <v/>
      </c>
      <c r="BE151" s="1" t="str">
        <f t="shared" ref="BE151:BE157" si="491">IF(BL151="","",IF(ISNUMBER(SEARCH(":",BL151)),MID(BL151,FIND(":",BL151)+2,FIND("(",BL151)-FIND(":",BL151)-3),LEFT(BL151,FIND("(",BL151)-2)))</f>
        <v/>
      </c>
      <c r="BF151" s="1" t="str">
        <f t="shared" ref="BF151:BF157" si="492">IF(BL151="","",MID(BL151,FIND("(",BL151)+1,4))</f>
        <v/>
      </c>
      <c r="BG151" s="1" t="str">
        <f t="shared" ref="BG151:BG157" si="493">IF(ISNUMBER(SEARCH("*female*",BL151)),"female",IF(ISNUMBER(SEARCH("*male*",BL151)),"male",""))</f>
        <v/>
      </c>
      <c r="BH151" s="1" t="str">
        <f t="shared" ref="BH151:BH157" si="494">IF(BL151="","",IF(ISERROR(MID(BL151,FIND("male,",BL151)+6,(FIND(")",BL151)-(FIND("male,",BL151)+6))))=TRUE,"missing/error",MID(BL151,FIND("male,",BL151)+6,(FIND(")",BL151)-(FIND("male,",BL151)+6)))))</f>
        <v/>
      </c>
      <c r="BI151" s="1" t="str">
        <f t="shared" ref="BI151:BI157" si="495">IF(BE151="","",(MID(BE151,(SEARCH("^^",SUBSTITUTE(BE151," ","^^",LEN(BE151)-LEN(SUBSTITUTE(BE151," ","")))))+1,99)&amp;"_"&amp;LEFT(BE151,FIND(" ",BE151)-1)&amp;"_"&amp;BF151))</f>
        <v/>
      </c>
      <c r="BJ151" s="1" t="str">
        <f t="shared" ref="BJ151:BJ157" si="496">IF(BL151="","",IF((LEN(BL151)-LEN(SUBSTITUTE(BL151,"male","")))/LEN("male")&gt;1,"!",IF(RIGHT(BL151,1)=")","",IF(RIGHT(BL151,2)=") ","",IF(RIGHT(BL151,2)=").","","!!")))))</f>
        <v/>
      </c>
      <c r="BM151" s="1" t="str">
        <f t="shared" ref="BM151:BM157" si="497">IF(BQ151="","",BM$3)</f>
        <v/>
      </c>
      <c r="BN151" s="1" t="str">
        <f t="shared" ref="BN151:BN157" si="498">IF(BQ151="","",BM$1)</f>
        <v/>
      </c>
      <c r="BQ151" s="1" t="str">
        <f t="shared" ref="BQ151:BQ157" si="499">IF(BX151="","",IF(ISNUMBER(SEARCH(":",BX151)),MID(BX151,FIND(":",BX151)+2,FIND("(",BX151)-FIND(":",BX151)-3),LEFT(BX151,FIND("(",BX151)-2)))</f>
        <v/>
      </c>
      <c r="BR151" s="1" t="str">
        <f t="shared" ref="BR151:BR157" si="500">IF(BX151="","",MID(BX151,FIND("(",BX151)+1,4))</f>
        <v/>
      </c>
      <c r="BS151" s="1" t="str">
        <f t="shared" ref="BS151:BS157" si="501">IF(ISNUMBER(SEARCH("*female*",BX151)),"female",IF(ISNUMBER(SEARCH("*male*",BX151)),"male",""))</f>
        <v/>
      </c>
      <c r="BT151" s="1" t="str">
        <f t="shared" ref="BT151:BT157" si="502">IF(BX151="","",IF(ISERROR(MID(BX151,FIND("male,",BX151)+6,(FIND(")",BX151)-(FIND("male,",BX151)+6))))=TRUE,"missing/error",MID(BX151,FIND("male,",BX151)+6,(FIND(")",BX151)-(FIND("male,",BX151)+6)))))</f>
        <v/>
      </c>
      <c r="BU151" s="1" t="str">
        <f t="shared" ref="BU151:BU157" si="503">IF(BQ151="","",(MID(BQ151,(SEARCH("^^",SUBSTITUTE(BQ151," ","^^",LEN(BQ151)-LEN(SUBSTITUTE(BQ151," ","")))))+1,99)&amp;"_"&amp;LEFT(BQ151,FIND(" ",BQ151)-1)&amp;"_"&amp;BR151))</f>
        <v/>
      </c>
      <c r="BV151" s="1" t="str">
        <f t="shared" ref="BV151:BV157" si="504">IF(BX151="","",IF((LEN(BX151)-LEN(SUBSTITUTE(BX151,"male","")))/LEN("male")&gt;1,"!",IF(RIGHT(BX151,1)=")","",IF(RIGHT(BX151,2)=") ","",IF(RIGHT(BX151,2)=").","","!!")))))</f>
        <v/>
      </c>
      <c r="BY151" s="1" t="str">
        <f t="shared" ref="BY151:BY157" si="505">IF(CC151="","",BY$3)</f>
        <v/>
      </c>
      <c r="BZ151" s="1" t="str">
        <f t="shared" ref="BZ151:BZ157" si="506">IF(CC151="","",BY$1)</f>
        <v/>
      </c>
      <c r="CC151" s="1" t="str">
        <f t="shared" ref="CC151:CC157" si="507">IF(CJ151="","",IF(ISNUMBER(SEARCH(":",CJ151)),MID(CJ151,FIND(":",CJ151)+2,FIND("(",CJ151)-FIND(":",CJ151)-3),LEFT(CJ151,FIND("(",CJ151)-2)))</f>
        <v/>
      </c>
      <c r="CD151" s="1" t="str">
        <f t="shared" ref="CD151:CD157" si="508">IF(CJ151="","",MID(CJ151,FIND("(",CJ151)+1,4))</f>
        <v/>
      </c>
      <c r="CE151" s="1" t="str">
        <f t="shared" ref="CE151:CE157" si="509">IF(ISNUMBER(SEARCH("*female*",CJ151)),"female",IF(ISNUMBER(SEARCH("*male*",CJ151)),"male",""))</f>
        <v/>
      </c>
      <c r="CF151" s="1" t="str">
        <f t="shared" ref="CF151:CF157" si="510">IF(CJ151="","",IF(ISERROR(MID(CJ151,FIND("male,",CJ151)+6,(FIND(")",CJ151)-(FIND("male,",CJ151)+6))))=TRUE,"missing/error",MID(CJ151,FIND("male,",CJ151)+6,(FIND(")",CJ151)-(FIND("male,",CJ151)+6)))))</f>
        <v/>
      </c>
      <c r="CG151" s="1" t="str">
        <f t="shared" ref="CG151:CG157" si="511">IF(CC151="","",(MID(CC151,(SEARCH("^^",SUBSTITUTE(CC151," ","^^",LEN(CC151)-LEN(SUBSTITUTE(CC151," ","")))))+1,99)&amp;"_"&amp;LEFT(CC151,FIND(" ",CC151)-1)&amp;"_"&amp;CD151))</f>
        <v/>
      </c>
      <c r="CH151" s="1" t="str">
        <f t="shared" ref="CH151:CH157" si="512">IF(CJ151="","",IF((LEN(CJ151)-LEN(SUBSTITUTE(CJ151,"male","")))/LEN("male")&gt;1,"!",IF(RIGHT(CJ151,1)=")","",IF(RIGHT(CJ151,2)=") ","",IF(RIGHT(CJ151,2)=").","","!!")))))</f>
        <v/>
      </c>
      <c r="CK151" s="1" t="str">
        <f t="shared" ref="CK151:CK157" si="513">IF(CO151="","",CK$3)</f>
        <v/>
      </c>
      <c r="CL151" s="1" t="str">
        <f t="shared" ref="CL151:CL157" si="514">IF(CO151="","",CK$1)</f>
        <v/>
      </c>
      <c r="CO151" s="1" t="str">
        <f t="shared" ref="CO151:CO157" si="515">IF(CV151="","",IF(ISNUMBER(SEARCH(":",CV151)),MID(CV151,FIND(":",CV151)+2,FIND("(",CV151)-FIND(":",CV151)-3),LEFT(CV151,FIND("(",CV151)-2)))</f>
        <v/>
      </c>
      <c r="CP151" s="1" t="str">
        <f t="shared" ref="CP151:CP157" si="516">IF(CV151="","",MID(CV151,FIND("(",CV151)+1,4))</f>
        <v/>
      </c>
      <c r="CQ151" s="1" t="str">
        <f t="shared" ref="CQ151:CQ157" si="517">IF(ISNUMBER(SEARCH("*female*",CV151)),"female",IF(ISNUMBER(SEARCH("*male*",CV151)),"male",""))</f>
        <v/>
      </c>
      <c r="CR151" s="1" t="str">
        <f t="shared" ref="CR151:CR157" si="518">IF(CV151="","",IF(ISERROR(MID(CV151,FIND("male,",CV151)+6,(FIND(")",CV151)-(FIND("male,",CV151)+6))))=TRUE,"missing/error",MID(CV151,FIND("male,",CV151)+6,(FIND(")",CV151)-(FIND("male,",CV151)+6)))))</f>
        <v/>
      </c>
      <c r="CS151" s="1" t="str">
        <f t="shared" ref="CS151:CS157" si="519">IF(CO151="","",(MID(CO151,(SEARCH("^^",SUBSTITUTE(CO151," ","^^",LEN(CO151)-LEN(SUBSTITUTE(CO151," ","")))))+1,99)&amp;"_"&amp;LEFT(CO151,FIND(" ",CO151)-1)&amp;"_"&amp;CP151))</f>
        <v/>
      </c>
      <c r="CT151" s="1" t="str">
        <f t="shared" ref="CT151:CT157" si="520">IF(CV151="","",IF((LEN(CV151)-LEN(SUBSTITUTE(CV151,"male","")))/LEN("male")&gt;1,"!",IF(RIGHT(CV151,1)=")","",IF(RIGHT(CV151,2)=") ","",IF(RIGHT(CV151,2)=").","","!!")))))</f>
        <v/>
      </c>
      <c r="CW151" s="1" t="str">
        <f t="shared" ref="CW151:CW157" si="521">IF(DA151="","",CW$3)</f>
        <v/>
      </c>
      <c r="CX151" s="1" t="str">
        <f t="shared" ref="CX151:CX157" si="522">IF(DA151="","",CW$1)</f>
        <v/>
      </c>
      <c r="DA151" s="1" t="str">
        <f t="shared" ref="DA151:DA157" si="523">IF(DH151="","",IF(ISNUMBER(SEARCH(":",DH151)),MID(DH151,FIND(":",DH151)+2,FIND("(",DH151)-FIND(":",DH151)-3),LEFT(DH151,FIND("(",DH151)-2)))</f>
        <v/>
      </c>
      <c r="DB151" s="1" t="str">
        <f t="shared" ref="DB151:DB157" si="524">IF(DH151="","",MID(DH151,FIND("(",DH151)+1,4))</f>
        <v/>
      </c>
      <c r="DC151" s="1" t="str">
        <f t="shared" ref="DC151:DC157" si="525">IF(ISNUMBER(SEARCH("*female*",DH151)),"female",IF(ISNUMBER(SEARCH("*male*",DH151)),"male",""))</f>
        <v/>
      </c>
      <c r="DD151" s="1" t="str">
        <f t="shared" ref="DD151:DD157" si="526">IF(DH151="","",IF(ISERROR(MID(DH151,FIND("male,",DH151)+6,(FIND(")",DH151)-(FIND("male,",DH151)+6))))=TRUE,"missing/error",MID(DH151,FIND("male,",DH151)+6,(FIND(")",DH151)-(FIND("male,",DH151)+6)))))</f>
        <v/>
      </c>
      <c r="DE151" s="1" t="str">
        <f t="shared" ref="DE151:DE157" si="527">IF(DA151="","",(MID(DA151,(SEARCH("^^",SUBSTITUTE(DA151," ","^^",LEN(DA151)-LEN(SUBSTITUTE(DA151," ","")))))+1,99)&amp;"_"&amp;LEFT(DA151,FIND(" ",DA151)-1)&amp;"_"&amp;DB151))</f>
        <v/>
      </c>
      <c r="DF151" s="1" t="str">
        <f t="shared" ref="DF151:DF157" si="528">IF(DH151="","",IF((LEN(DH151)-LEN(SUBSTITUTE(DH151,"male","")))/LEN("male")&gt;1,"!",IF(RIGHT(DH151,1)=")","",IF(RIGHT(DH151,2)=") ","",IF(RIGHT(DH151,2)=").","","!!")))))</f>
        <v/>
      </c>
      <c r="DI151" s="1" t="str">
        <f t="shared" ref="DI151:DI157" si="529">IF(DM151="","",DI$3)</f>
        <v/>
      </c>
      <c r="DJ151" s="1" t="str">
        <f t="shared" ref="DJ151:DJ157" si="530">IF(DM151="","",DI$1)</f>
        <v/>
      </c>
      <c r="DM151" s="1" t="str">
        <f t="shared" ref="DM151:DM157" si="531">IF(DT151="","",IF(ISNUMBER(SEARCH(":",DT151)),MID(DT151,FIND(":",DT151)+2,FIND("(",DT151)-FIND(":",DT151)-3),LEFT(DT151,FIND("(",DT151)-2)))</f>
        <v/>
      </c>
      <c r="DN151" s="1" t="str">
        <f t="shared" ref="DN151:DN157" si="532">IF(DT151="","",MID(DT151,FIND("(",DT151)+1,4))</f>
        <v/>
      </c>
      <c r="DO151" s="1" t="str">
        <f t="shared" ref="DO151:DO157" si="533">IF(ISNUMBER(SEARCH("*female*",DT151)),"female",IF(ISNUMBER(SEARCH("*male*",DT151)),"male",""))</f>
        <v/>
      </c>
      <c r="DP151" s="1" t="str">
        <f t="shared" ref="DP151:DP157" si="534">IF(DT151="","",IF(ISERROR(MID(DT151,FIND("male,",DT151)+6,(FIND(")",DT151)-(FIND("male,",DT151)+6))))=TRUE,"missing/error",MID(DT151,FIND("male,",DT151)+6,(FIND(")",DT151)-(FIND("male,",DT151)+6)))))</f>
        <v/>
      </c>
      <c r="DQ151" s="1" t="str">
        <f t="shared" ref="DQ151:DQ157" si="535">IF(DM151="","",(MID(DM151,(SEARCH("^^",SUBSTITUTE(DM151," ","^^",LEN(DM151)-LEN(SUBSTITUTE(DM151," ","")))))+1,99)&amp;"_"&amp;LEFT(DM151,FIND(" ",DM151)-1)&amp;"_"&amp;DN151))</f>
        <v/>
      </c>
      <c r="DR151" s="1" t="str">
        <f t="shared" ref="DR151:DR157" si="536">IF(DT151="","",IF((LEN(DT151)-LEN(SUBSTITUTE(DT151,"male","")))/LEN("male")&gt;1,"!",IF(RIGHT(DT151,1)=")","",IF(RIGHT(DT151,2)=") ","",IF(RIGHT(DT151,2)=").","","!!")))))</f>
        <v/>
      </c>
      <c r="DU151" s="1" t="str">
        <f t="shared" ref="DU151:DU157" si="537">IF(DY151="","",DU$3)</f>
        <v/>
      </c>
      <c r="DV151" s="1" t="str">
        <f t="shared" ref="DV151:DV157" si="538">IF(DY151="","",DU$1)</f>
        <v/>
      </c>
      <c r="DY151" s="1" t="str">
        <f t="shared" ref="DY151:DY157" si="539">IF(EF151="","",IF(ISNUMBER(SEARCH(":",EF151)),MID(EF151,FIND(":",EF151)+2,FIND("(",EF151)-FIND(":",EF151)-3),LEFT(EF151,FIND("(",EF151)-2)))</f>
        <v/>
      </c>
      <c r="DZ151" s="1" t="str">
        <f t="shared" ref="DZ151:DZ157" si="540">IF(EF151="","",MID(EF151,FIND("(",EF151)+1,4))</f>
        <v/>
      </c>
      <c r="EA151" s="1" t="str">
        <f t="shared" ref="EA151:EA157" si="541">IF(ISNUMBER(SEARCH("*female*",EF151)),"female",IF(ISNUMBER(SEARCH("*male*",EF151)),"male",""))</f>
        <v/>
      </c>
      <c r="EB151" s="1" t="str">
        <f t="shared" ref="EB151:EB157" si="542">IF(EF151="","",IF(ISERROR(MID(EF151,FIND("male,",EF151)+6,(FIND(")",EF151)-(FIND("male,",EF151)+6))))=TRUE,"missing/error",MID(EF151,FIND("male,",EF151)+6,(FIND(")",EF151)-(FIND("male,",EF151)+6)))))</f>
        <v/>
      </c>
      <c r="EC151" s="1" t="str">
        <f t="shared" ref="EC151:EC157" si="543">IF(DY151="","",(MID(DY151,(SEARCH("^^",SUBSTITUTE(DY151," ","^^",LEN(DY151)-LEN(SUBSTITUTE(DY151," ","")))))+1,99)&amp;"_"&amp;LEFT(DY151,FIND(" ",DY151)-1)&amp;"_"&amp;DZ151))</f>
        <v/>
      </c>
      <c r="ED151" s="1" t="str">
        <f t="shared" ref="ED151:ED157" si="544">IF(EF151="","",IF((LEN(EF151)-LEN(SUBSTITUTE(EF151,"male","")))/LEN("male")&gt;1,"!",IF(RIGHT(EF151,1)=")","",IF(RIGHT(EF151,2)=") ","",IF(RIGHT(EF151,2)=").","","!!")))))</f>
        <v/>
      </c>
      <c r="EG151" s="1" t="str">
        <f t="shared" ref="EG151:EG157" si="545">IF(EK151="","",EG$3)</f>
        <v/>
      </c>
      <c r="EH151" s="1" t="str">
        <f t="shared" ref="EH151:EH157" si="546">IF(EK151="","",EG$1)</f>
        <v/>
      </c>
      <c r="EK151" s="1" t="str">
        <f t="shared" ref="EK151:EK157" si="547">IF(ER151="","",IF(ISNUMBER(SEARCH(":",ER151)),MID(ER151,FIND(":",ER151)+2,FIND("(",ER151)-FIND(":",ER151)-3),LEFT(ER151,FIND("(",ER151)-2)))</f>
        <v/>
      </c>
      <c r="EL151" s="1" t="str">
        <f t="shared" ref="EL151:EL157" si="548">IF(ER151="","",MID(ER151,FIND("(",ER151)+1,4))</f>
        <v/>
      </c>
      <c r="EM151" s="1" t="str">
        <f t="shared" ref="EM151:EM157" si="549">IF(ISNUMBER(SEARCH("*female*",ER151)),"female",IF(ISNUMBER(SEARCH("*male*",ER151)),"male",""))</f>
        <v/>
      </c>
      <c r="EN151" s="1" t="str">
        <f t="shared" ref="EN151:EN157" si="550">IF(ER151="","",IF(ISERROR(MID(ER151,FIND("male,",ER151)+6,(FIND(")",ER151)-(FIND("male,",ER151)+6))))=TRUE,"missing/error",MID(ER151,FIND("male,",ER151)+6,(FIND(")",ER151)-(FIND("male,",ER151)+6)))))</f>
        <v/>
      </c>
      <c r="EO151" s="1" t="str">
        <f t="shared" ref="EO151:EO157" si="551">IF(EK151="","",(MID(EK151,(SEARCH("^^",SUBSTITUTE(EK151," ","^^",LEN(EK151)-LEN(SUBSTITUTE(EK151," ","")))))+1,99)&amp;"_"&amp;LEFT(EK151,FIND(" ",EK151)-1)&amp;"_"&amp;EL151))</f>
        <v/>
      </c>
      <c r="EP151" s="1" t="str">
        <f t="shared" ref="EP151:EP157" si="552">IF(ER151="","",IF((LEN(ER151)-LEN(SUBSTITUTE(ER151,"male","")))/LEN("male")&gt;1,"!",IF(RIGHT(ER151,1)=")","",IF(RIGHT(ER151,2)=") ","",IF(RIGHT(ER151,2)=").","","!!")))))</f>
        <v/>
      </c>
      <c r="ES151" s="1" t="str">
        <f t="shared" ref="ES151:ES157" si="553">IF(EW151="","",ES$3)</f>
        <v/>
      </c>
      <c r="ET151" s="1" t="str">
        <f t="shared" ref="ET151:ET157" si="554">IF(EW151="","",ES$1)</f>
        <v/>
      </c>
      <c r="EW151" s="1" t="str">
        <f t="shared" ref="EW151:EW157" si="555">IF(FD151="","",IF(ISNUMBER(SEARCH(":",FD151)),MID(FD151,FIND(":",FD151)+2,FIND("(",FD151)-FIND(":",FD151)-3),LEFT(FD151,FIND("(",FD151)-2)))</f>
        <v/>
      </c>
      <c r="EX151" s="1" t="str">
        <f t="shared" ref="EX151:EX157" si="556">IF(FD151="","",MID(FD151,FIND("(",FD151)+1,4))</f>
        <v/>
      </c>
      <c r="EY151" s="1" t="str">
        <f t="shared" ref="EY151:EY157" si="557">IF(ISNUMBER(SEARCH("*female*",FD151)),"female",IF(ISNUMBER(SEARCH("*male*",FD151)),"male",""))</f>
        <v/>
      </c>
      <c r="EZ151" s="1" t="str">
        <f t="shared" ref="EZ151:EZ157" si="558">IF(FD151="","",IF(ISERROR(MID(FD151,FIND("male,",FD151)+6,(FIND(")",FD151)-(FIND("male,",FD151)+6))))=TRUE,"missing/error",MID(FD151,FIND("male,",FD151)+6,(FIND(")",FD151)-(FIND("male,",FD151)+6)))))</f>
        <v/>
      </c>
      <c r="FA151" s="1" t="str">
        <f t="shared" ref="FA151:FA157" si="559">IF(EW151="","",(MID(EW151,(SEARCH("^^",SUBSTITUTE(EW151," ","^^",LEN(EW151)-LEN(SUBSTITUTE(EW151," ","")))))+1,99)&amp;"_"&amp;LEFT(EW151,FIND(" ",EW151)-1)&amp;"_"&amp;EX151))</f>
        <v/>
      </c>
      <c r="FB151" s="1" t="str">
        <f t="shared" ref="FB151:FB157" si="560">IF(FD151="","",IF((LEN(FD151)-LEN(SUBSTITUTE(FD151,"male","")))/LEN("male")&gt;1,"!",IF(RIGHT(FD151,1)=")","",IF(RIGHT(FD151,2)=") ","",IF(RIGHT(FD151,2)=").","","!!")))))</f>
        <v/>
      </c>
      <c r="FE151" s="1" t="str">
        <f t="shared" ref="FE151:FE157" si="561">IF(FI151="","",FE$3)</f>
        <v/>
      </c>
      <c r="FF151" s="1" t="str">
        <f t="shared" ref="FF151:FF157" si="562">IF(FI151="","",FE$1)</f>
        <v/>
      </c>
      <c r="FI151" s="1" t="str">
        <f t="shared" ref="FI151:FI157" si="563">IF(FP151="","",IF(ISNUMBER(SEARCH(":",FP151)),MID(FP151,FIND(":",FP151)+2,FIND("(",FP151)-FIND(":",FP151)-3),LEFT(FP151,FIND("(",FP151)-2)))</f>
        <v/>
      </c>
      <c r="FJ151" s="1" t="str">
        <f t="shared" ref="FJ151:FJ157" si="564">IF(FP151="","",MID(FP151,FIND("(",FP151)+1,4))</f>
        <v/>
      </c>
      <c r="FK151" s="1" t="str">
        <f t="shared" ref="FK151:FK157" si="565">IF(ISNUMBER(SEARCH("*female*",FP151)),"female",IF(ISNUMBER(SEARCH("*male*",FP151)),"male",""))</f>
        <v/>
      </c>
      <c r="FL151" s="1" t="str">
        <f t="shared" ref="FL151:FL157" si="566">IF(FP151="","",IF(ISERROR(MID(FP151,FIND("male,",FP151)+6,(FIND(")",FP151)-(FIND("male,",FP151)+6))))=TRUE,"missing/error",MID(FP151,FIND("male,",FP151)+6,(FIND(")",FP151)-(FIND("male,",FP151)+6)))))</f>
        <v/>
      </c>
      <c r="FM151" s="1" t="str">
        <f t="shared" ref="FM151:FM157" si="567">IF(FI151="","",(MID(FI151,(SEARCH("^^",SUBSTITUTE(FI151," ","^^",LEN(FI151)-LEN(SUBSTITUTE(FI151," ","")))))+1,99)&amp;"_"&amp;LEFT(FI151,FIND(" ",FI151)-1)&amp;"_"&amp;FJ151))</f>
        <v/>
      </c>
      <c r="FN151" s="1" t="str">
        <f t="shared" ref="FN151:FN157" si="568">IF(FP151="","",IF((LEN(FP151)-LEN(SUBSTITUTE(FP151,"male","")))/LEN("male")&gt;1,"!",IF(RIGHT(FP151,1)=")","",IF(RIGHT(FP151,2)=") ","",IF(RIGHT(FP151,2)=").","","!!")))))</f>
        <v/>
      </c>
      <c r="FQ151" s="1" t="str">
        <f>IF(FU151="","",#REF!)</f>
        <v/>
      </c>
      <c r="FR151" s="1" t="str">
        <f t="shared" ref="FR151:FR157" si="569">IF(FU151="","",FQ$1)</f>
        <v/>
      </c>
      <c r="FU151" s="1" t="str">
        <f t="shared" ref="FU151:FU157" si="570">IF(GB151="","",IF(ISNUMBER(SEARCH(":",GB151)),MID(GB151,FIND(":",GB151)+2,FIND("(",GB151)-FIND(":",GB151)-3),LEFT(GB151,FIND("(",GB151)-2)))</f>
        <v/>
      </c>
      <c r="FV151" s="1" t="str">
        <f t="shared" ref="FV151:FV157" si="571">IF(GB151="","",MID(GB151,FIND("(",GB151)+1,4))</f>
        <v/>
      </c>
      <c r="FW151" s="1" t="str">
        <f t="shared" ref="FW151:FW157" si="572">IF(ISNUMBER(SEARCH("*female*",GB151)),"female",IF(ISNUMBER(SEARCH("*male*",GB151)),"male",""))</f>
        <v/>
      </c>
      <c r="FX151" s="1" t="str">
        <f t="shared" ref="FX151:FX157" si="573">IF(GB151="","",IF(ISERROR(MID(GB151,FIND("male,",GB151)+6,(FIND(")",GB151)-(FIND("male,",GB151)+6))))=TRUE,"missing/error",MID(GB151,FIND("male,",GB151)+6,(FIND(")",GB151)-(FIND("male,",GB151)+6)))))</f>
        <v/>
      </c>
      <c r="FY151" s="1" t="str">
        <f t="shared" ref="FY151:FY157" si="574">IF(FU151="","",(MID(FU151,(SEARCH("^^",SUBSTITUTE(FU151," ","^^",LEN(FU151)-LEN(SUBSTITUTE(FU151," ","")))))+1,99)&amp;"_"&amp;LEFT(FU151,FIND(" ",FU151)-1)&amp;"_"&amp;FV151))</f>
        <v/>
      </c>
      <c r="FZ151" s="1" t="str">
        <f t="shared" ref="FZ151:FZ157" si="575">IF(GB151="","",IF((LEN(GB151)-LEN(SUBSTITUTE(GB151,"male","")))/LEN("male")&gt;1,"!",IF(RIGHT(GB151,1)=")","",IF(RIGHT(GB151,2)=") ","",IF(RIGHT(GB151,2)=").","","!!")))))</f>
        <v/>
      </c>
      <c r="GC151" s="1" t="str">
        <f t="shared" ref="GC151:GC157" si="576">IF(GG151="","",GC$3)</f>
        <v/>
      </c>
      <c r="GD151" s="1" t="str">
        <f t="shared" ref="GD151:GD157" si="577">IF(GG151="","",GC$1)</f>
        <v/>
      </c>
      <c r="GG151" s="1" t="str">
        <f t="shared" ref="GG151:GG157" si="578">IF(GN151="","",IF(ISNUMBER(SEARCH(":",GN151)),MID(GN151,FIND(":",GN151)+2,FIND("(",GN151)-FIND(":",GN151)-3),LEFT(GN151,FIND("(",GN151)-2)))</f>
        <v/>
      </c>
      <c r="GH151" s="1" t="str">
        <f t="shared" ref="GH151:GH157" si="579">IF(GN151="","",MID(GN151,FIND("(",GN151)+1,4))</f>
        <v/>
      </c>
      <c r="GI151" s="1" t="str">
        <f t="shared" ref="GI151:GI157" si="580">IF(ISNUMBER(SEARCH("*female*",GN151)),"female",IF(ISNUMBER(SEARCH("*male*",GN151)),"male",""))</f>
        <v/>
      </c>
      <c r="GJ151" s="1" t="str">
        <f t="shared" ref="GJ151:GJ157" si="581">IF(GN151="","",IF(ISERROR(MID(GN151,FIND("male,",GN151)+6,(FIND(")",GN151)-(FIND("male,",GN151)+6))))=TRUE,"missing/error",MID(GN151,FIND("male,",GN151)+6,(FIND(")",GN151)-(FIND("male,",GN151)+6)))))</f>
        <v/>
      </c>
      <c r="GK151" s="1" t="str">
        <f t="shared" ref="GK151:GK157" si="582">IF(GG151="","",(MID(GG151,(SEARCH("^^",SUBSTITUTE(GG151," ","^^",LEN(GG151)-LEN(SUBSTITUTE(GG151," ","")))))+1,99)&amp;"_"&amp;LEFT(GG151,FIND(" ",GG151)-1)&amp;"_"&amp;GH151))</f>
        <v/>
      </c>
      <c r="GL151" s="1" t="str">
        <f t="shared" ref="GL151:GL157" si="583">IF(GN151="","",IF((LEN(GN151)-LEN(SUBSTITUTE(GN151,"male","")))/LEN("male")&gt;1,"!",IF(RIGHT(GN151,1)=")","",IF(RIGHT(GN151,2)=") ","",IF(RIGHT(GN151,2)=").","","!!")))))</f>
        <v/>
      </c>
      <c r="GO151" s="1" t="str">
        <f t="shared" ref="GO151:GO157" si="584">IF(GS151="","",GO$3)</f>
        <v/>
      </c>
      <c r="GP151" s="1" t="str">
        <f t="shared" ref="GP151:GP157" si="585">IF(GS151="","",GO$1)</f>
        <v/>
      </c>
      <c r="GS151" s="1" t="str">
        <f t="shared" ref="GS151:GS157" si="586">IF(GZ151="","",IF(ISNUMBER(SEARCH(":",GZ151)),MID(GZ151,FIND(":",GZ151)+2,FIND("(",GZ151)-FIND(":",GZ151)-3),LEFT(GZ151,FIND("(",GZ151)-2)))</f>
        <v/>
      </c>
      <c r="GT151" s="1" t="str">
        <f t="shared" ref="GT151:GT157" si="587">IF(GZ151="","",MID(GZ151,FIND("(",GZ151)+1,4))</f>
        <v/>
      </c>
      <c r="GU151" s="1" t="str">
        <f t="shared" ref="GU151:GU157" si="588">IF(ISNUMBER(SEARCH("*female*",GZ151)),"female",IF(ISNUMBER(SEARCH("*male*",GZ151)),"male",""))</f>
        <v/>
      </c>
      <c r="GV151" s="1" t="str">
        <f t="shared" ref="GV151:GV157" si="589">IF(GZ151="","",IF(ISERROR(MID(GZ151,FIND("male,",GZ151)+6,(FIND(")",GZ151)-(FIND("male,",GZ151)+6))))=TRUE,"missing/error",MID(GZ151,FIND("male,",GZ151)+6,(FIND(")",GZ151)-(FIND("male,",GZ151)+6)))))</f>
        <v/>
      </c>
      <c r="GW151" s="1" t="str">
        <f t="shared" ref="GW151:GW157" si="590">IF(GS151="","",(MID(GS151,(SEARCH("^^",SUBSTITUTE(GS151," ","^^",LEN(GS151)-LEN(SUBSTITUTE(GS151," ","")))))+1,99)&amp;"_"&amp;LEFT(GS151,FIND(" ",GS151)-1)&amp;"_"&amp;GT151))</f>
        <v/>
      </c>
      <c r="GX151" s="1" t="str">
        <f t="shared" ref="GX151:GX157" si="591">IF(GZ151="","",IF((LEN(GZ151)-LEN(SUBSTITUTE(GZ151,"male","")))/LEN("male")&gt;1,"!",IF(RIGHT(GZ151,1)=")","",IF(RIGHT(GZ151,2)=") ","",IF(RIGHT(GZ151,2)=").","","!!")))))</f>
        <v/>
      </c>
      <c r="HA151" s="1" t="str">
        <f t="shared" ref="HA151:HA157" si="592">IF(HE151="","",HA$3)</f>
        <v/>
      </c>
      <c r="HB151" s="1" t="str">
        <f t="shared" ref="HB151:HB157" si="593">IF(HE151="","",HA$1)</f>
        <v/>
      </c>
      <c r="HE151" s="1" t="str">
        <f t="shared" ref="HE151:HE157" si="594">IF(HL151="","",IF(ISNUMBER(SEARCH(":",HL151)),MID(HL151,FIND(":",HL151)+2,FIND("(",HL151)-FIND(":",HL151)-3),LEFT(HL151,FIND("(",HL151)-2)))</f>
        <v/>
      </c>
      <c r="HF151" s="1" t="str">
        <f t="shared" ref="HF151:HF157" si="595">IF(HL151="","",MID(HL151,FIND("(",HL151)+1,4))</f>
        <v/>
      </c>
      <c r="HG151" s="1" t="str">
        <f t="shared" ref="HG151:HG157" si="596">IF(ISNUMBER(SEARCH("*female*",HL151)),"female",IF(ISNUMBER(SEARCH("*male*",HL151)),"male",""))</f>
        <v/>
      </c>
      <c r="HH151" s="1" t="str">
        <f t="shared" ref="HH151:HH157" si="597">IF(HL151="","",IF(ISERROR(MID(HL151,FIND("male,",HL151)+6,(FIND(")",HL151)-(FIND("male,",HL151)+6))))=TRUE,"missing/error",MID(HL151,FIND("male,",HL151)+6,(FIND(")",HL151)-(FIND("male,",HL151)+6)))))</f>
        <v/>
      </c>
      <c r="HI151" s="1" t="str">
        <f t="shared" ref="HI151:HI157" si="598">IF(HE151="","",(MID(HE151,(SEARCH("^^",SUBSTITUTE(HE151," ","^^",LEN(HE151)-LEN(SUBSTITUTE(HE151," ","")))))+1,99)&amp;"_"&amp;LEFT(HE151,FIND(" ",HE151)-1)&amp;"_"&amp;HF151))</f>
        <v/>
      </c>
      <c r="HJ151" s="1" t="str">
        <f t="shared" ref="HJ151:HJ157" si="599">IF(HL151="","",IF((LEN(HL151)-LEN(SUBSTITUTE(HL151,"male","")))/LEN("male")&gt;1,"!",IF(RIGHT(HL151,1)=")","",IF(RIGHT(HL151,2)=") ","",IF(RIGHT(HL151,2)=").","","!!")))))</f>
        <v/>
      </c>
      <c r="HM151" s="1" t="str">
        <f t="shared" ref="HM151:HM157" si="600">IF(HQ151="","",HM$3)</f>
        <v/>
      </c>
      <c r="HN151" s="1" t="str">
        <f t="shared" ref="HN151:HN157" si="601">IF(HQ151="","",HM$1)</f>
        <v/>
      </c>
      <c r="HQ151" s="1" t="str">
        <f t="shared" ref="HQ151:HQ157" si="602">IF(HX151="","",IF(ISNUMBER(SEARCH(":",HX151)),MID(HX151,FIND(":",HX151)+2,FIND("(",HX151)-FIND(":",HX151)-3),LEFT(HX151,FIND("(",HX151)-2)))</f>
        <v/>
      </c>
      <c r="HR151" s="1" t="str">
        <f t="shared" ref="HR151:HR157" si="603">IF(HX151="","",MID(HX151,FIND("(",HX151)+1,4))</f>
        <v/>
      </c>
      <c r="HS151" s="1" t="str">
        <f t="shared" ref="HS151:HS157" si="604">IF(ISNUMBER(SEARCH("*female*",HX151)),"female",IF(ISNUMBER(SEARCH("*male*",HX151)),"male",""))</f>
        <v/>
      </c>
      <c r="HT151" s="1" t="str">
        <f t="shared" ref="HT151:HT157" si="605">IF(HX151="","",IF(ISERROR(MID(HX151,FIND("male,",HX151)+6,(FIND(")",HX151)-(FIND("male,",HX151)+6))))=TRUE,"missing/error",MID(HX151,FIND("male,",HX151)+6,(FIND(")",HX151)-(FIND("male,",HX151)+6)))))</f>
        <v/>
      </c>
      <c r="HU151" s="1" t="str">
        <f t="shared" ref="HU151:HU157" si="606">IF(HQ151="","",(MID(HQ151,(SEARCH("^^",SUBSTITUTE(HQ151," ","^^",LEN(HQ151)-LEN(SUBSTITUTE(HQ151," ","")))))+1,99)&amp;"_"&amp;LEFT(HQ151,FIND(" ",HQ151)-1)&amp;"_"&amp;HR151))</f>
        <v/>
      </c>
      <c r="HV151" s="1" t="str">
        <f t="shared" ref="HV151:HV157" si="607">IF(HX151="","",IF((LEN(HX151)-LEN(SUBSTITUTE(HX151,"male","")))/LEN("male")&gt;1,"!",IF(RIGHT(HX151,1)=")","",IF(RIGHT(HX151,2)=") ","",IF(RIGHT(HX151,2)=").","","!!")))))</f>
        <v/>
      </c>
      <c r="HY151" s="1" t="str">
        <f t="shared" ref="HY151:HY157" si="608">IF(IC151="","",HY$3)</f>
        <v/>
      </c>
      <c r="HZ151" s="1" t="str">
        <f t="shared" ref="HZ151:HZ157" si="609">IF(IC151="","",HY$1)</f>
        <v/>
      </c>
      <c r="IC151" s="1" t="str">
        <f t="shared" ref="IC151:IC157" si="610">IF(IJ151="","",IF(ISNUMBER(SEARCH(":",IJ151)),MID(IJ151,FIND(":",IJ151)+2,FIND("(",IJ151)-FIND(":",IJ151)-3),LEFT(IJ151,FIND("(",IJ151)-2)))</f>
        <v/>
      </c>
      <c r="ID151" s="1" t="str">
        <f t="shared" ref="ID151:ID157" si="611">IF(IJ151="","",MID(IJ151,FIND("(",IJ151)+1,4))</f>
        <v/>
      </c>
      <c r="IE151" s="1" t="str">
        <f t="shared" ref="IE151:IE157" si="612">IF(ISNUMBER(SEARCH("*female*",IJ151)),"female",IF(ISNUMBER(SEARCH("*male*",IJ151)),"male",""))</f>
        <v/>
      </c>
      <c r="IF151" s="1" t="str">
        <f t="shared" ref="IF151:IF157" si="613">IF(IJ151="","",IF(ISERROR(MID(IJ151,FIND("male,",IJ151)+6,(FIND(")",IJ151)-(FIND("male,",IJ151)+6))))=TRUE,"missing/error",MID(IJ151,FIND("male,",IJ151)+6,(FIND(")",IJ151)-(FIND("male,",IJ151)+6)))))</f>
        <v/>
      </c>
      <c r="IG151" s="1" t="str">
        <f t="shared" ref="IG151:IG157" si="614">IF(IC151="","",(MID(IC151,(SEARCH("^^",SUBSTITUTE(IC151," ","^^",LEN(IC151)-LEN(SUBSTITUTE(IC151," ","")))))+1,99)&amp;"_"&amp;LEFT(IC151,FIND(" ",IC151)-1)&amp;"_"&amp;ID151))</f>
        <v/>
      </c>
      <c r="IH151" s="1" t="str">
        <f t="shared" ref="IH151:IH157" si="615">IF(IJ151="","",IF((LEN(IJ151)-LEN(SUBSTITUTE(IJ151,"male","")))/LEN("male")&gt;1,"!",IF(RIGHT(IJ151,1)=")","",IF(RIGHT(IJ151,2)=") ","",IF(RIGHT(IJ151,2)=").","","!!")))))</f>
        <v/>
      </c>
      <c r="IK151" s="1" t="str">
        <f t="shared" ref="IK151:IK157" si="616">IF(IO151="","",IK$3)</f>
        <v/>
      </c>
      <c r="IL151" s="1" t="str">
        <f t="shared" ref="IL151:IL157" si="617">IF(IO151="","",IK$1)</f>
        <v/>
      </c>
      <c r="IO151" s="1" t="str">
        <f t="shared" ref="IO151:IO157" si="618">IF(IV151="","",IF(ISNUMBER(SEARCH(":",IV151)),MID(IV151,FIND(":",IV151)+2,FIND("(",IV151)-FIND(":",IV151)-3),LEFT(IV151,FIND("(",IV151)-2)))</f>
        <v/>
      </c>
      <c r="IP151" s="1" t="str">
        <f t="shared" ref="IP151:IP157" si="619">IF(IV151="","",MID(IV151,FIND("(",IV151)+1,4))</f>
        <v/>
      </c>
      <c r="IQ151" s="1" t="str">
        <f t="shared" ref="IQ151:IQ157" si="620">IF(ISNUMBER(SEARCH("*female*",IV151)),"female",IF(ISNUMBER(SEARCH("*male*",IV151)),"male",""))</f>
        <v/>
      </c>
      <c r="IR151" s="1" t="str">
        <f t="shared" ref="IR151:IR157" si="621">IF(IV151="","",IF(ISERROR(MID(IV151,FIND("male,",IV151)+6,(FIND(")",IV151)-(FIND("male,",IV151)+6))))=TRUE,"missing/error",MID(IV151,FIND("male,",IV151)+6,(FIND(")",IV151)-(FIND("male,",IV151)+6)))))</f>
        <v/>
      </c>
      <c r="IS151" s="1" t="str">
        <f t="shared" ref="IS151:IS157" si="622">IF(IO151="","",(MID(IO151,(SEARCH("^^",SUBSTITUTE(IO151," ","^^",LEN(IO151)-LEN(SUBSTITUTE(IO151," ","")))))+1,99)&amp;"_"&amp;LEFT(IO151,FIND(" ",IO151)-1)&amp;"_"&amp;IP151))</f>
        <v/>
      </c>
      <c r="IT151" s="1" t="str">
        <f t="shared" ref="IT151:IT157" si="623">IF(IV151="","",IF((LEN(IV151)-LEN(SUBSTITUTE(IV151,"male","")))/LEN("male")&gt;1,"!",IF(RIGHT(IV151,1)=")","",IF(RIGHT(IV151,2)=") ","",IF(RIGHT(IV151,2)=").","","!!")))))</f>
        <v/>
      </c>
      <c r="IW151" s="1" t="str">
        <f t="shared" ref="IW151:IW157" si="624">IF(JA151="","",IW$3)</f>
        <v/>
      </c>
      <c r="IX151" s="1" t="str">
        <f t="shared" ref="IX151:IX157" si="625">IF(JA151="","",IW$1)</f>
        <v/>
      </c>
      <c r="JA151" s="1" t="str">
        <f t="shared" ref="JA151:JA157" si="626">IF(JH151="","",IF(ISNUMBER(SEARCH(":",JH151)),MID(JH151,FIND(":",JH151)+2,FIND("(",JH151)-FIND(":",JH151)-3),LEFT(JH151,FIND("(",JH151)-2)))</f>
        <v/>
      </c>
      <c r="JB151" s="1" t="str">
        <f t="shared" ref="JB151:JB157" si="627">IF(JH151="","",MID(JH151,FIND("(",JH151)+1,4))</f>
        <v/>
      </c>
      <c r="JC151" s="1" t="str">
        <f t="shared" ref="JC151:JC157" si="628">IF(ISNUMBER(SEARCH("*female*",JH151)),"female",IF(ISNUMBER(SEARCH("*male*",JH151)),"male",""))</f>
        <v/>
      </c>
      <c r="JD151" s="1" t="str">
        <f t="shared" ref="JD151:JD157" si="629">IF(JH151="","",IF(ISERROR(MID(JH151,FIND("male,",JH151)+6,(FIND(")",JH151)-(FIND("male,",JH151)+6))))=TRUE,"missing/error",MID(JH151,FIND("male,",JH151)+6,(FIND(")",JH151)-(FIND("male,",JH151)+6)))))</f>
        <v/>
      </c>
      <c r="JE151" s="1" t="str">
        <f t="shared" ref="JE151:JE157" si="630">IF(JA151="","",(MID(JA151,(SEARCH("^^",SUBSTITUTE(JA151," ","^^",LEN(JA151)-LEN(SUBSTITUTE(JA151," ","")))))+1,99)&amp;"_"&amp;LEFT(JA151,FIND(" ",JA151)-1)&amp;"_"&amp;JB151))</f>
        <v/>
      </c>
      <c r="JF151" s="1" t="str">
        <f t="shared" ref="JF151:JF157" si="631">IF(JH151="","",IF((LEN(JH151)-LEN(SUBSTITUTE(JH151,"male","")))/LEN("male")&gt;1,"!",IF(RIGHT(JH151,1)=")","",IF(RIGHT(JH151,2)=") ","",IF(RIGHT(JH151,2)=").","","!!")))))</f>
        <v/>
      </c>
      <c r="JI151" s="1" t="str">
        <f t="shared" ref="JI151:JI157" si="632">IF(JM151="","",JI$3)</f>
        <v/>
      </c>
      <c r="JJ151" s="1" t="str">
        <f t="shared" ref="JJ151:JJ157" si="633">IF(JM151="","",JI$1)</f>
        <v/>
      </c>
      <c r="JM151" s="1" t="str">
        <f t="shared" ref="JM151:JM157" si="634">IF(JT151="","",IF(ISNUMBER(SEARCH(":",JT151)),MID(JT151,FIND(":",JT151)+2,FIND("(",JT151)-FIND(":",JT151)-3),LEFT(JT151,FIND("(",JT151)-2)))</f>
        <v/>
      </c>
      <c r="JN151" s="1" t="str">
        <f t="shared" ref="JN151:JN157" si="635">IF(JT151="","",MID(JT151,FIND("(",JT151)+1,4))</f>
        <v/>
      </c>
      <c r="JO151" s="1" t="str">
        <f t="shared" ref="JO151:JO157" si="636">IF(ISNUMBER(SEARCH("*female*",JT151)),"female",IF(ISNUMBER(SEARCH("*male*",JT151)),"male",""))</f>
        <v/>
      </c>
      <c r="JP151" s="1" t="str">
        <f t="shared" ref="JP151:JP157" si="637">IF(JT151="","",IF(ISERROR(MID(JT151,FIND("male,",JT151)+6,(FIND(")",JT151)-(FIND("male,",JT151)+6))))=TRUE,"missing/error",MID(JT151,FIND("male,",JT151)+6,(FIND(")",JT151)-(FIND("male,",JT151)+6)))))</f>
        <v/>
      </c>
      <c r="JQ151" s="1" t="str">
        <f t="shared" ref="JQ151:JQ157" si="638">IF(JM151="","",(MID(JM151,(SEARCH("^^",SUBSTITUTE(JM151," ","^^",LEN(JM151)-LEN(SUBSTITUTE(JM151," ","")))))+1,99)&amp;"_"&amp;LEFT(JM151,FIND(" ",JM151)-1)&amp;"_"&amp;JN151))</f>
        <v/>
      </c>
      <c r="JR151" s="1" t="str">
        <f t="shared" ref="JR151:JR157" si="639">IF(JT151="","",IF((LEN(JT151)-LEN(SUBSTITUTE(JT151,"male","")))/LEN("male")&gt;1,"!",IF(RIGHT(JT151,1)=")","",IF(RIGHT(JT151,2)=") ","",IF(RIGHT(JT151,2)=").","","!!")))))</f>
        <v/>
      </c>
      <c r="JU151" s="1" t="str">
        <f t="shared" ref="JU151:JU157" si="640">IF(JY151="","",JU$3)</f>
        <v/>
      </c>
      <c r="JV151" s="1" t="str">
        <f t="shared" ref="JV151:JV157" si="641">IF(JY151="","",JU$1)</f>
        <v/>
      </c>
      <c r="JY151" s="1" t="str">
        <f t="shared" ref="JY151:JY157" si="642">IF(KF151="","",IF(ISNUMBER(SEARCH(":",KF151)),MID(KF151,FIND(":",KF151)+2,FIND("(",KF151)-FIND(":",KF151)-3),LEFT(KF151,FIND("(",KF151)-2)))</f>
        <v/>
      </c>
      <c r="JZ151" s="1" t="str">
        <f t="shared" ref="JZ151:JZ157" si="643">IF(KF151="","",MID(KF151,FIND("(",KF151)+1,4))</f>
        <v/>
      </c>
      <c r="KA151" s="1" t="str">
        <f t="shared" ref="KA151:KA157" si="644">IF(ISNUMBER(SEARCH("*female*",KF151)),"female",IF(ISNUMBER(SEARCH("*male*",KF151)),"male",""))</f>
        <v/>
      </c>
      <c r="KB151" s="1" t="str">
        <f t="shared" ref="KB151:KB157" si="645">IF(KF151="","",IF(ISERROR(MID(KF151,FIND("male,",KF151)+6,(FIND(")",KF151)-(FIND("male,",KF151)+6))))=TRUE,"missing/error",MID(KF151,FIND("male,",KF151)+6,(FIND(")",KF151)-(FIND("male,",KF151)+6)))))</f>
        <v/>
      </c>
      <c r="KC151" s="1" t="str">
        <f t="shared" ref="KC151:KC157" si="646">IF(JY151="","",(MID(JY151,(SEARCH("^^",SUBSTITUTE(JY151," ","^^",LEN(JY151)-LEN(SUBSTITUTE(JY151," ","")))))+1,99)&amp;"_"&amp;LEFT(JY151,FIND(" ",JY151)-1)&amp;"_"&amp;JZ151))</f>
        <v/>
      </c>
      <c r="KD151" s="1" t="str">
        <f t="shared" ref="KD151:KD157" si="647">IF(KF151="","",IF((LEN(KF151)-LEN(SUBSTITUTE(KF151,"male","")))/LEN("male")&gt;1,"!",IF(RIGHT(KF151,1)=")","",IF(RIGHT(KF151,2)=") ","",IF(RIGHT(KF151,2)=").","","!!")))))</f>
        <v/>
      </c>
    </row>
    <row r="152" spans="5:290" ht="13.5" customHeight="1">
      <c r="E152" s="76" t="str">
        <f t="shared" si="458"/>
        <v/>
      </c>
      <c r="F152" s="76" t="str">
        <f t="shared" si="459"/>
        <v/>
      </c>
      <c r="I152" s="76" t="str">
        <f t="shared" si="460"/>
        <v/>
      </c>
      <c r="J152" s="76" t="str">
        <f t="shared" si="461"/>
        <v/>
      </c>
      <c r="K152" s="76" t="str">
        <f t="shared" si="462"/>
        <v/>
      </c>
      <c r="L152" s="76" t="str">
        <f t="shared" si="463"/>
        <v/>
      </c>
      <c r="M152" s="76" t="str">
        <f t="shared" si="464"/>
        <v/>
      </c>
      <c r="N152" s="76" t="str">
        <f t="shared" si="465"/>
        <v/>
      </c>
      <c r="Q152" s="155" t="str">
        <f t="shared" si="466"/>
        <v/>
      </c>
      <c r="R152" s="76" t="str">
        <f t="shared" si="467"/>
        <v/>
      </c>
      <c r="U152" s="76" t="str">
        <f t="shared" si="468"/>
        <v/>
      </c>
      <c r="V152" s="76" t="str">
        <f t="shared" si="469"/>
        <v/>
      </c>
      <c r="W152" s="76" t="str">
        <f t="shared" si="470"/>
        <v/>
      </c>
      <c r="X152" s="76" t="s">
        <v>287</v>
      </c>
      <c r="Y152" s="76" t="str">
        <f t="shared" si="471"/>
        <v/>
      </c>
      <c r="Z152" s="76" t="str">
        <f t="shared" si="472"/>
        <v/>
      </c>
      <c r="AC152" s="76" t="str">
        <f t="shared" si="473"/>
        <v/>
      </c>
      <c r="AD152" s="76" t="str">
        <f t="shared" si="474"/>
        <v/>
      </c>
      <c r="AG152" s="76" t="str">
        <f t="shared" si="475"/>
        <v/>
      </c>
      <c r="AH152" s="76" t="str">
        <f t="shared" si="476"/>
        <v/>
      </c>
      <c r="AI152" s="76" t="str">
        <f t="shared" si="477"/>
        <v/>
      </c>
      <c r="AJ152" s="76" t="str">
        <f t="shared" si="478"/>
        <v/>
      </c>
      <c r="AK152" s="76" t="str">
        <f t="shared" si="479"/>
        <v/>
      </c>
      <c r="AL152" s="76" t="str">
        <f t="shared" si="480"/>
        <v/>
      </c>
      <c r="AO152" s="1" t="str">
        <f t="shared" si="481"/>
        <v/>
      </c>
      <c r="AP152" s="1" t="str">
        <f t="shared" si="482"/>
        <v/>
      </c>
      <c r="AS152" s="1" t="str">
        <f t="shared" si="483"/>
        <v/>
      </c>
      <c r="AT152" s="1" t="str">
        <f t="shared" si="484"/>
        <v/>
      </c>
      <c r="AU152" s="1" t="str">
        <f t="shared" si="485"/>
        <v/>
      </c>
      <c r="AV152" s="1" t="str">
        <f t="shared" si="486"/>
        <v/>
      </c>
      <c r="AW152" s="1" t="str">
        <f t="shared" si="487"/>
        <v/>
      </c>
      <c r="AX152" s="1" t="str">
        <f t="shared" si="488"/>
        <v/>
      </c>
      <c r="BA152" s="1" t="str">
        <f t="shared" si="489"/>
        <v/>
      </c>
      <c r="BB152" s="1" t="str">
        <f t="shared" si="490"/>
        <v/>
      </c>
      <c r="BE152" s="1" t="str">
        <f t="shared" si="491"/>
        <v/>
      </c>
      <c r="BF152" s="1" t="str">
        <f t="shared" si="492"/>
        <v/>
      </c>
      <c r="BG152" s="1" t="str">
        <f t="shared" si="493"/>
        <v/>
      </c>
      <c r="BH152" s="1" t="str">
        <f t="shared" si="494"/>
        <v/>
      </c>
      <c r="BI152" s="1" t="str">
        <f t="shared" si="495"/>
        <v/>
      </c>
      <c r="BJ152" s="1" t="str">
        <f t="shared" si="496"/>
        <v/>
      </c>
      <c r="BM152" s="1" t="str">
        <f t="shared" si="497"/>
        <v/>
      </c>
      <c r="BN152" s="1" t="str">
        <f t="shared" si="498"/>
        <v/>
      </c>
      <c r="BQ152" s="1" t="str">
        <f t="shared" si="499"/>
        <v/>
      </c>
      <c r="BR152" s="1" t="str">
        <f t="shared" si="500"/>
        <v/>
      </c>
      <c r="BS152" s="1" t="str">
        <f t="shared" si="501"/>
        <v/>
      </c>
      <c r="BT152" s="1" t="str">
        <f t="shared" si="502"/>
        <v/>
      </c>
      <c r="BU152" s="1" t="str">
        <f t="shared" si="503"/>
        <v/>
      </c>
      <c r="BV152" s="1" t="str">
        <f t="shared" si="504"/>
        <v/>
      </c>
      <c r="BY152" s="1" t="str">
        <f t="shared" si="505"/>
        <v/>
      </c>
      <c r="BZ152" s="1" t="str">
        <f t="shared" si="506"/>
        <v/>
      </c>
      <c r="CC152" s="1" t="str">
        <f t="shared" si="507"/>
        <v/>
      </c>
      <c r="CD152" s="1" t="str">
        <f t="shared" si="508"/>
        <v/>
      </c>
      <c r="CE152" s="1" t="str">
        <f t="shared" si="509"/>
        <v/>
      </c>
      <c r="CF152" s="1" t="str">
        <f t="shared" si="510"/>
        <v/>
      </c>
      <c r="CG152" s="1" t="str">
        <f t="shared" si="511"/>
        <v/>
      </c>
      <c r="CH152" s="1" t="str">
        <f t="shared" si="512"/>
        <v/>
      </c>
      <c r="CK152" s="1" t="str">
        <f t="shared" si="513"/>
        <v/>
      </c>
      <c r="CL152" s="1" t="str">
        <f t="shared" si="514"/>
        <v/>
      </c>
      <c r="CO152" s="1" t="str">
        <f t="shared" si="515"/>
        <v/>
      </c>
      <c r="CP152" s="1" t="str">
        <f t="shared" si="516"/>
        <v/>
      </c>
      <c r="CQ152" s="1" t="str">
        <f t="shared" si="517"/>
        <v/>
      </c>
      <c r="CR152" s="1" t="str">
        <f t="shared" si="518"/>
        <v/>
      </c>
      <c r="CS152" s="1" t="str">
        <f t="shared" si="519"/>
        <v/>
      </c>
      <c r="CT152" s="1" t="str">
        <f t="shared" si="520"/>
        <v/>
      </c>
      <c r="CW152" s="1" t="str">
        <f t="shared" si="521"/>
        <v/>
      </c>
      <c r="CX152" s="1" t="str">
        <f t="shared" si="522"/>
        <v/>
      </c>
      <c r="DA152" s="1" t="str">
        <f t="shared" si="523"/>
        <v/>
      </c>
      <c r="DB152" s="1" t="str">
        <f t="shared" si="524"/>
        <v/>
      </c>
      <c r="DC152" s="1" t="str">
        <f t="shared" si="525"/>
        <v/>
      </c>
      <c r="DD152" s="1" t="str">
        <f t="shared" si="526"/>
        <v/>
      </c>
      <c r="DE152" s="1" t="str">
        <f t="shared" si="527"/>
        <v/>
      </c>
      <c r="DF152" s="1" t="str">
        <f t="shared" si="528"/>
        <v/>
      </c>
      <c r="DI152" s="1" t="str">
        <f t="shared" si="529"/>
        <v/>
      </c>
      <c r="DJ152" s="1" t="str">
        <f t="shared" si="530"/>
        <v/>
      </c>
      <c r="DM152" s="1" t="str">
        <f t="shared" si="531"/>
        <v/>
      </c>
      <c r="DN152" s="1" t="str">
        <f t="shared" si="532"/>
        <v/>
      </c>
      <c r="DO152" s="1" t="str">
        <f t="shared" si="533"/>
        <v/>
      </c>
      <c r="DP152" s="1" t="str">
        <f t="shared" si="534"/>
        <v/>
      </c>
      <c r="DQ152" s="1" t="str">
        <f t="shared" si="535"/>
        <v/>
      </c>
      <c r="DR152" s="1" t="str">
        <f t="shared" si="536"/>
        <v/>
      </c>
      <c r="DU152" s="1" t="str">
        <f t="shared" si="537"/>
        <v/>
      </c>
      <c r="DV152" s="1" t="str">
        <f t="shared" si="538"/>
        <v/>
      </c>
      <c r="DY152" s="1" t="str">
        <f t="shared" si="539"/>
        <v/>
      </c>
      <c r="DZ152" s="1" t="str">
        <f t="shared" si="540"/>
        <v/>
      </c>
      <c r="EA152" s="1" t="str">
        <f t="shared" si="541"/>
        <v/>
      </c>
      <c r="EB152" s="1" t="str">
        <f t="shared" si="542"/>
        <v/>
      </c>
      <c r="EC152" s="1" t="str">
        <f t="shared" si="543"/>
        <v/>
      </c>
      <c r="ED152" s="1" t="str">
        <f t="shared" si="544"/>
        <v/>
      </c>
      <c r="EG152" s="1" t="str">
        <f t="shared" si="545"/>
        <v/>
      </c>
      <c r="EH152" s="1" t="str">
        <f t="shared" si="546"/>
        <v/>
      </c>
      <c r="EK152" s="1" t="str">
        <f t="shared" si="547"/>
        <v/>
      </c>
      <c r="EL152" s="1" t="str">
        <f t="shared" si="548"/>
        <v/>
      </c>
      <c r="EM152" s="1" t="str">
        <f t="shared" si="549"/>
        <v/>
      </c>
      <c r="EN152" s="1" t="str">
        <f t="shared" si="550"/>
        <v/>
      </c>
      <c r="EO152" s="1" t="str">
        <f t="shared" si="551"/>
        <v/>
      </c>
      <c r="EP152" s="1" t="str">
        <f t="shared" si="552"/>
        <v/>
      </c>
      <c r="ES152" s="1" t="str">
        <f t="shared" si="553"/>
        <v/>
      </c>
      <c r="ET152" s="1" t="str">
        <f t="shared" si="554"/>
        <v/>
      </c>
      <c r="EW152" s="1" t="str">
        <f t="shared" si="555"/>
        <v/>
      </c>
      <c r="EX152" s="1" t="str">
        <f t="shared" si="556"/>
        <v/>
      </c>
      <c r="EY152" s="1" t="str">
        <f t="shared" si="557"/>
        <v/>
      </c>
      <c r="EZ152" s="1" t="str">
        <f t="shared" si="558"/>
        <v/>
      </c>
      <c r="FA152" s="1" t="str">
        <f t="shared" si="559"/>
        <v/>
      </c>
      <c r="FB152" s="1" t="str">
        <f t="shared" si="560"/>
        <v/>
      </c>
      <c r="FE152" s="1" t="str">
        <f t="shared" si="561"/>
        <v/>
      </c>
      <c r="FF152" s="1" t="str">
        <f t="shared" si="562"/>
        <v/>
      </c>
      <c r="FI152" s="1" t="str">
        <f t="shared" si="563"/>
        <v/>
      </c>
      <c r="FJ152" s="1" t="str">
        <f t="shared" si="564"/>
        <v/>
      </c>
      <c r="FK152" s="1" t="str">
        <f t="shared" si="565"/>
        <v/>
      </c>
      <c r="FL152" s="1" t="str">
        <f t="shared" si="566"/>
        <v/>
      </c>
      <c r="FM152" s="1" t="str">
        <f t="shared" si="567"/>
        <v/>
      </c>
      <c r="FN152" s="1" t="str">
        <f t="shared" si="568"/>
        <v/>
      </c>
      <c r="FQ152" s="1" t="str">
        <f>IF(FU152="","",#REF!)</f>
        <v/>
      </c>
      <c r="FR152" s="1" t="str">
        <f t="shared" si="569"/>
        <v/>
      </c>
      <c r="FU152" s="1" t="str">
        <f t="shared" si="570"/>
        <v/>
      </c>
      <c r="FV152" s="1" t="str">
        <f t="shared" si="571"/>
        <v/>
      </c>
      <c r="FW152" s="1" t="str">
        <f t="shared" si="572"/>
        <v/>
      </c>
      <c r="FX152" s="1" t="str">
        <f t="shared" si="573"/>
        <v/>
      </c>
      <c r="FY152" s="1" t="str">
        <f t="shared" si="574"/>
        <v/>
      </c>
      <c r="FZ152" s="1" t="str">
        <f t="shared" si="575"/>
        <v/>
      </c>
      <c r="GC152" s="1" t="str">
        <f t="shared" si="576"/>
        <v/>
      </c>
      <c r="GD152" s="1" t="str">
        <f t="shared" si="577"/>
        <v/>
      </c>
      <c r="GG152" s="1" t="str">
        <f t="shared" si="578"/>
        <v/>
      </c>
      <c r="GH152" s="1" t="str">
        <f t="shared" si="579"/>
        <v/>
      </c>
      <c r="GI152" s="1" t="str">
        <f t="shared" si="580"/>
        <v/>
      </c>
      <c r="GJ152" s="1" t="str">
        <f t="shared" si="581"/>
        <v/>
      </c>
      <c r="GK152" s="1" t="str">
        <f t="shared" si="582"/>
        <v/>
      </c>
      <c r="GL152" s="1" t="str">
        <f t="shared" si="583"/>
        <v/>
      </c>
      <c r="GO152" s="1" t="str">
        <f t="shared" si="584"/>
        <v/>
      </c>
      <c r="GP152" s="1" t="str">
        <f t="shared" si="585"/>
        <v/>
      </c>
      <c r="GS152" s="1" t="str">
        <f t="shared" si="586"/>
        <v/>
      </c>
      <c r="GT152" s="1" t="str">
        <f t="shared" si="587"/>
        <v/>
      </c>
      <c r="GU152" s="1" t="str">
        <f t="shared" si="588"/>
        <v/>
      </c>
      <c r="GV152" s="1" t="str">
        <f t="shared" si="589"/>
        <v/>
      </c>
      <c r="GW152" s="1" t="str">
        <f t="shared" si="590"/>
        <v/>
      </c>
      <c r="GX152" s="1" t="str">
        <f t="shared" si="591"/>
        <v/>
      </c>
      <c r="HA152" s="1" t="str">
        <f t="shared" si="592"/>
        <v/>
      </c>
      <c r="HB152" s="1" t="str">
        <f t="shared" si="593"/>
        <v/>
      </c>
      <c r="HE152" s="1" t="str">
        <f t="shared" si="594"/>
        <v/>
      </c>
      <c r="HF152" s="1" t="str">
        <f t="shared" si="595"/>
        <v/>
      </c>
      <c r="HG152" s="1" t="str">
        <f t="shared" si="596"/>
        <v/>
      </c>
      <c r="HH152" s="1" t="str">
        <f t="shared" si="597"/>
        <v/>
      </c>
      <c r="HI152" s="1" t="str">
        <f t="shared" si="598"/>
        <v/>
      </c>
      <c r="HJ152" s="1" t="str">
        <f t="shared" si="599"/>
        <v/>
      </c>
      <c r="HM152" s="1" t="str">
        <f t="shared" si="600"/>
        <v/>
      </c>
      <c r="HN152" s="1" t="str">
        <f t="shared" si="601"/>
        <v/>
      </c>
      <c r="HQ152" s="1" t="str">
        <f t="shared" si="602"/>
        <v/>
      </c>
      <c r="HR152" s="1" t="str">
        <f t="shared" si="603"/>
        <v/>
      </c>
      <c r="HS152" s="1" t="str">
        <f t="shared" si="604"/>
        <v/>
      </c>
      <c r="HT152" s="1" t="str">
        <f t="shared" si="605"/>
        <v/>
      </c>
      <c r="HU152" s="1" t="str">
        <f t="shared" si="606"/>
        <v/>
      </c>
      <c r="HV152" s="1" t="str">
        <f t="shared" si="607"/>
        <v/>
      </c>
      <c r="HY152" s="1" t="str">
        <f t="shared" si="608"/>
        <v/>
      </c>
      <c r="HZ152" s="1" t="str">
        <f t="shared" si="609"/>
        <v/>
      </c>
      <c r="IC152" s="1" t="str">
        <f t="shared" si="610"/>
        <v/>
      </c>
      <c r="ID152" s="1" t="str">
        <f t="shared" si="611"/>
        <v/>
      </c>
      <c r="IE152" s="1" t="str">
        <f t="shared" si="612"/>
        <v/>
      </c>
      <c r="IF152" s="1" t="str">
        <f t="shared" si="613"/>
        <v/>
      </c>
      <c r="IG152" s="1" t="str">
        <f t="shared" si="614"/>
        <v/>
      </c>
      <c r="IH152" s="1" t="str">
        <f t="shared" si="615"/>
        <v/>
      </c>
      <c r="IK152" s="1" t="str">
        <f t="shared" si="616"/>
        <v/>
      </c>
      <c r="IL152" s="1" t="str">
        <f t="shared" si="617"/>
        <v/>
      </c>
      <c r="IO152" s="1" t="str">
        <f t="shared" si="618"/>
        <v/>
      </c>
      <c r="IP152" s="1" t="str">
        <f t="shared" si="619"/>
        <v/>
      </c>
      <c r="IQ152" s="1" t="str">
        <f t="shared" si="620"/>
        <v/>
      </c>
      <c r="IR152" s="1" t="str">
        <f t="shared" si="621"/>
        <v/>
      </c>
      <c r="IS152" s="1" t="str">
        <f t="shared" si="622"/>
        <v/>
      </c>
      <c r="IT152" s="1" t="str">
        <f t="shared" si="623"/>
        <v/>
      </c>
      <c r="IW152" s="1" t="str">
        <f t="shared" si="624"/>
        <v/>
      </c>
      <c r="IX152" s="1" t="str">
        <f t="shared" si="625"/>
        <v/>
      </c>
      <c r="JA152" s="1" t="str">
        <f t="shared" si="626"/>
        <v/>
      </c>
      <c r="JB152" s="1" t="str">
        <f t="shared" si="627"/>
        <v/>
      </c>
      <c r="JC152" s="1" t="str">
        <f t="shared" si="628"/>
        <v/>
      </c>
      <c r="JD152" s="1" t="str">
        <f t="shared" si="629"/>
        <v/>
      </c>
      <c r="JE152" s="1" t="str">
        <f t="shared" si="630"/>
        <v/>
      </c>
      <c r="JF152" s="1" t="str">
        <f t="shared" si="631"/>
        <v/>
      </c>
      <c r="JI152" s="1" t="str">
        <f t="shared" si="632"/>
        <v/>
      </c>
      <c r="JJ152" s="1" t="str">
        <f t="shared" si="633"/>
        <v/>
      </c>
      <c r="JM152" s="1" t="str">
        <f t="shared" si="634"/>
        <v/>
      </c>
      <c r="JN152" s="1" t="str">
        <f t="shared" si="635"/>
        <v/>
      </c>
      <c r="JO152" s="1" t="str">
        <f t="shared" si="636"/>
        <v/>
      </c>
      <c r="JP152" s="1" t="str">
        <f t="shared" si="637"/>
        <v/>
      </c>
      <c r="JQ152" s="1" t="str">
        <f t="shared" si="638"/>
        <v/>
      </c>
      <c r="JR152" s="1" t="str">
        <f t="shared" si="639"/>
        <v/>
      </c>
      <c r="JU152" s="1" t="str">
        <f t="shared" si="640"/>
        <v/>
      </c>
      <c r="JV152" s="1" t="str">
        <f t="shared" si="641"/>
        <v/>
      </c>
      <c r="JY152" s="1" t="str">
        <f t="shared" si="642"/>
        <v/>
      </c>
      <c r="JZ152" s="1" t="str">
        <f t="shared" si="643"/>
        <v/>
      </c>
      <c r="KA152" s="1" t="str">
        <f t="shared" si="644"/>
        <v/>
      </c>
      <c r="KB152" s="1" t="str">
        <f t="shared" si="645"/>
        <v/>
      </c>
      <c r="KC152" s="1" t="str">
        <f t="shared" si="646"/>
        <v/>
      </c>
      <c r="KD152" s="1" t="str">
        <f t="shared" si="647"/>
        <v/>
      </c>
    </row>
    <row r="153" spans="5:290" ht="13.5" customHeight="1">
      <c r="E153" s="76" t="str">
        <f t="shared" si="458"/>
        <v/>
      </c>
      <c r="F153" s="76" t="str">
        <f t="shared" si="459"/>
        <v/>
      </c>
      <c r="I153" s="76" t="str">
        <f t="shared" si="460"/>
        <v/>
      </c>
      <c r="J153" s="76" t="str">
        <f t="shared" si="461"/>
        <v/>
      </c>
      <c r="K153" s="76" t="str">
        <f t="shared" si="462"/>
        <v/>
      </c>
      <c r="L153" s="76" t="str">
        <f t="shared" si="463"/>
        <v/>
      </c>
      <c r="M153" s="76" t="str">
        <f t="shared" si="464"/>
        <v/>
      </c>
      <c r="N153" s="76" t="str">
        <f t="shared" si="465"/>
        <v/>
      </c>
      <c r="Q153" s="155" t="str">
        <f t="shared" si="466"/>
        <v/>
      </c>
      <c r="R153" s="76" t="str">
        <f t="shared" si="467"/>
        <v/>
      </c>
      <c r="U153" s="76" t="str">
        <f t="shared" si="468"/>
        <v/>
      </c>
      <c r="V153" s="76" t="str">
        <f t="shared" si="469"/>
        <v/>
      </c>
      <c r="W153" s="76" t="str">
        <f t="shared" si="470"/>
        <v/>
      </c>
      <c r="X153" s="76" t="s">
        <v>287</v>
      </c>
      <c r="Y153" s="76" t="str">
        <f t="shared" si="471"/>
        <v/>
      </c>
      <c r="Z153" s="76" t="str">
        <f t="shared" si="472"/>
        <v/>
      </c>
      <c r="AC153" s="76" t="str">
        <f t="shared" si="473"/>
        <v/>
      </c>
      <c r="AD153" s="76" t="str">
        <f t="shared" si="474"/>
        <v/>
      </c>
      <c r="AG153" s="76" t="str">
        <f t="shared" si="475"/>
        <v/>
      </c>
      <c r="AH153" s="76" t="str">
        <f t="shared" si="476"/>
        <v/>
      </c>
      <c r="AI153" s="76" t="str">
        <f t="shared" si="477"/>
        <v/>
      </c>
      <c r="AJ153" s="76" t="str">
        <f t="shared" si="478"/>
        <v/>
      </c>
      <c r="AK153" s="76" t="str">
        <f t="shared" si="479"/>
        <v/>
      </c>
      <c r="AL153" s="76" t="str">
        <f t="shared" si="480"/>
        <v/>
      </c>
      <c r="AO153" s="1" t="str">
        <f t="shared" si="481"/>
        <v/>
      </c>
      <c r="AP153" s="1" t="str">
        <f t="shared" si="482"/>
        <v/>
      </c>
      <c r="AS153" s="1" t="str">
        <f t="shared" si="483"/>
        <v/>
      </c>
      <c r="AT153" s="1" t="str">
        <f t="shared" si="484"/>
        <v/>
      </c>
      <c r="AU153" s="1" t="str">
        <f t="shared" si="485"/>
        <v/>
      </c>
      <c r="AV153" s="1" t="str">
        <f t="shared" si="486"/>
        <v/>
      </c>
      <c r="AW153" s="1" t="str">
        <f t="shared" si="487"/>
        <v/>
      </c>
      <c r="AX153" s="1" t="str">
        <f t="shared" si="488"/>
        <v/>
      </c>
      <c r="BA153" s="1" t="str">
        <f t="shared" si="489"/>
        <v/>
      </c>
      <c r="BB153" s="1" t="str">
        <f t="shared" si="490"/>
        <v/>
      </c>
      <c r="BE153" s="1" t="str">
        <f t="shared" si="491"/>
        <v/>
      </c>
      <c r="BF153" s="1" t="str">
        <f t="shared" si="492"/>
        <v/>
      </c>
      <c r="BG153" s="1" t="str">
        <f t="shared" si="493"/>
        <v/>
      </c>
      <c r="BH153" s="1" t="str">
        <f t="shared" si="494"/>
        <v/>
      </c>
      <c r="BI153" s="1" t="str">
        <f t="shared" si="495"/>
        <v/>
      </c>
      <c r="BJ153" s="1" t="str">
        <f t="shared" si="496"/>
        <v/>
      </c>
      <c r="BM153" s="1" t="str">
        <f t="shared" si="497"/>
        <v/>
      </c>
      <c r="BN153" s="1" t="str">
        <f t="shared" si="498"/>
        <v/>
      </c>
      <c r="BQ153" s="1" t="str">
        <f t="shared" si="499"/>
        <v/>
      </c>
      <c r="BR153" s="1" t="str">
        <f t="shared" si="500"/>
        <v/>
      </c>
      <c r="BS153" s="1" t="str">
        <f t="shared" si="501"/>
        <v/>
      </c>
      <c r="BT153" s="1" t="str">
        <f t="shared" si="502"/>
        <v/>
      </c>
      <c r="BU153" s="1" t="str">
        <f t="shared" si="503"/>
        <v/>
      </c>
      <c r="BV153" s="1" t="str">
        <f t="shared" si="504"/>
        <v/>
      </c>
      <c r="BY153" s="1" t="str">
        <f t="shared" si="505"/>
        <v/>
      </c>
      <c r="BZ153" s="1" t="str">
        <f t="shared" si="506"/>
        <v/>
      </c>
      <c r="CC153" s="1" t="str">
        <f t="shared" si="507"/>
        <v/>
      </c>
      <c r="CD153" s="1" t="str">
        <f t="shared" si="508"/>
        <v/>
      </c>
      <c r="CE153" s="1" t="str">
        <f t="shared" si="509"/>
        <v/>
      </c>
      <c r="CF153" s="1" t="str">
        <f t="shared" si="510"/>
        <v/>
      </c>
      <c r="CG153" s="1" t="str">
        <f t="shared" si="511"/>
        <v/>
      </c>
      <c r="CH153" s="1" t="str">
        <f t="shared" si="512"/>
        <v/>
      </c>
      <c r="CK153" s="1" t="str">
        <f t="shared" si="513"/>
        <v/>
      </c>
      <c r="CL153" s="1" t="str">
        <f t="shared" si="514"/>
        <v/>
      </c>
      <c r="CO153" s="1" t="str">
        <f t="shared" si="515"/>
        <v/>
      </c>
      <c r="CP153" s="1" t="str">
        <f t="shared" si="516"/>
        <v/>
      </c>
      <c r="CQ153" s="1" t="str">
        <f t="shared" si="517"/>
        <v/>
      </c>
      <c r="CR153" s="1" t="str">
        <f t="shared" si="518"/>
        <v/>
      </c>
      <c r="CS153" s="1" t="str">
        <f t="shared" si="519"/>
        <v/>
      </c>
      <c r="CT153" s="1" t="str">
        <f t="shared" si="520"/>
        <v/>
      </c>
      <c r="CW153" s="1" t="str">
        <f t="shared" si="521"/>
        <v/>
      </c>
      <c r="CX153" s="1" t="str">
        <f t="shared" si="522"/>
        <v/>
      </c>
      <c r="DA153" s="1" t="str">
        <f t="shared" si="523"/>
        <v/>
      </c>
      <c r="DB153" s="1" t="str">
        <f t="shared" si="524"/>
        <v/>
      </c>
      <c r="DC153" s="1" t="str">
        <f t="shared" si="525"/>
        <v/>
      </c>
      <c r="DD153" s="1" t="str">
        <f t="shared" si="526"/>
        <v/>
      </c>
      <c r="DE153" s="1" t="str">
        <f t="shared" si="527"/>
        <v/>
      </c>
      <c r="DF153" s="1" t="str">
        <f t="shared" si="528"/>
        <v/>
      </c>
      <c r="DI153" s="1" t="str">
        <f t="shared" si="529"/>
        <v/>
      </c>
      <c r="DJ153" s="1" t="str">
        <f t="shared" si="530"/>
        <v/>
      </c>
      <c r="DM153" s="1" t="str">
        <f t="shared" si="531"/>
        <v/>
      </c>
      <c r="DN153" s="1" t="str">
        <f t="shared" si="532"/>
        <v/>
      </c>
      <c r="DO153" s="1" t="str">
        <f t="shared" si="533"/>
        <v/>
      </c>
      <c r="DP153" s="1" t="str">
        <f t="shared" si="534"/>
        <v/>
      </c>
      <c r="DQ153" s="1" t="str">
        <f t="shared" si="535"/>
        <v/>
      </c>
      <c r="DR153" s="1" t="str">
        <f t="shared" si="536"/>
        <v/>
      </c>
      <c r="DU153" s="1" t="str">
        <f t="shared" si="537"/>
        <v/>
      </c>
      <c r="DV153" s="1" t="str">
        <f t="shared" si="538"/>
        <v/>
      </c>
      <c r="DY153" s="1" t="str">
        <f t="shared" si="539"/>
        <v/>
      </c>
      <c r="DZ153" s="1" t="str">
        <f t="shared" si="540"/>
        <v/>
      </c>
      <c r="EA153" s="1" t="str">
        <f t="shared" si="541"/>
        <v/>
      </c>
      <c r="EB153" s="1" t="str">
        <f t="shared" si="542"/>
        <v/>
      </c>
      <c r="EC153" s="1" t="str">
        <f t="shared" si="543"/>
        <v/>
      </c>
      <c r="ED153" s="1" t="str">
        <f t="shared" si="544"/>
        <v/>
      </c>
      <c r="EG153" s="1" t="str">
        <f t="shared" si="545"/>
        <v/>
      </c>
      <c r="EH153" s="1" t="str">
        <f t="shared" si="546"/>
        <v/>
      </c>
      <c r="EK153" s="1" t="str">
        <f t="shared" si="547"/>
        <v/>
      </c>
      <c r="EL153" s="1" t="str">
        <f t="shared" si="548"/>
        <v/>
      </c>
      <c r="EM153" s="1" t="str">
        <f t="shared" si="549"/>
        <v/>
      </c>
      <c r="EN153" s="1" t="str">
        <f t="shared" si="550"/>
        <v/>
      </c>
      <c r="EO153" s="1" t="str">
        <f t="shared" si="551"/>
        <v/>
      </c>
      <c r="EP153" s="1" t="str">
        <f t="shared" si="552"/>
        <v/>
      </c>
      <c r="ES153" s="1" t="str">
        <f t="shared" si="553"/>
        <v/>
      </c>
      <c r="ET153" s="1" t="str">
        <f t="shared" si="554"/>
        <v/>
      </c>
      <c r="EW153" s="1" t="str">
        <f t="shared" si="555"/>
        <v/>
      </c>
      <c r="EX153" s="1" t="str">
        <f t="shared" si="556"/>
        <v/>
      </c>
      <c r="EY153" s="1" t="str">
        <f t="shared" si="557"/>
        <v/>
      </c>
      <c r="EZ153" s="1" t="str">
        <f t="shared" si="558"/>
        <v/>
      </c>
      <c r="FA153" s="1" t="str">
        <f t="shared" si="559"/>
        <v/>
      </c>
      <c r="FB153" s="1" t="str">
        <f t="shared" si="560"/>
        <v/>
      </c>
      <c r="FE153" s="1" t="str">
        <f t="shared" si="561"/>
        <v/>
      </c>
      <c r="FF153" s="1" t="str">
        <f t="shared" si="562"/>
        <v/>
      </c>
      <c r="FI153" s="1" t="str">
        <f t="shared" si="563"/>
        <v/>
      </c>
      <c r="FJ153" s="1" t="str">
        <f t="shared" si="564"/>
        <v/>
      </c>
      <c r="FK153" s="1" t="str">
        <f t="shared" si="565"/>
        <v/>
      </c>
      <c r="FL153" s="1" t="str">
        <f t="shared" si="566"/>
        <v/>
      </c>
      <c r="FM153" s="1" t="str">
        <f t="shared" si="567"/>
        <v/>
      </c>
      <c r="FN153" s="1" t="str">
        <f t="shared" si="568"/>
        <v/>
      </c>
      <c r="FQ153" s="1" t="str">
        <f>IF(FU153="","",#REF!)</f>
        <v/>
      </c>
      <c r="FR153" s="1" t="str">
        <f t="shared" si="569"/>
        <v/>
      </c>
      <c r="FU153" s="1" t="str">
        <f t="shared" si="570"/>
        <v/>
      </c>
      <c r="FV153" s="1" t="str">
        <f t="shared" si="571"/>
        <v/>
      </c>
      <c r="FW153" s="1" t="str">
        <f t="shared" si="572"/>
        <v/>
      </c>
      <c r="FX153" s="1" t="str">
        <f t="shared" si="573"/>
        <v/>
      </c>
      <c r="FY153" s="1" t="str">
        <f t="shared" si="574"/>
        <v/>
      </c>
      <c r="FZ153" s="1" t="str">
        <f t="shared" si="575"/>
        <v/>
      </c>
      <c r="GC153" s="1" t="str">
        <f t="shared" si="576"/>
        <v/>
      </c>
      <c r="GD153" s="1" t="str">
        <f t="shared" si="577"/>
        <v/>
      </c>
      <c r="GG153" s="1" t="str">
        <f t="shared" si="578"/>
        <v/>
      </c>
      <c r="GH153" s="1" t="str">
        <f t="shared" si="579"/>
        <v/>
      </c>
      <c r="GI153" s="1" t="str">
        <f t="shared" si="580"/>
        <v/>
      </c>
      <c r="GJ153" s="1" t="str">
        <f t="shared" si="581"/>
        <v/>
      </c>
      <c r="GK153" s="1" t="str">
        <f t="shared" si="582"/>
        <v/>
      </c>
      <c r="GL153" s="1" t="str">
        <f t="shared" si="583"/>
        <v/>
      </c>
      <c r="GO153" s="1" t="str">
        <f t="shared" si="584"/>
        <v/>
      </c>
      <c r="GP153" s="1" t="str">
        <f t="shared" si="585"/>
        <v/>
      </c>
      <c r="GS153" s="1" t="str">
        <f t="shared" si="586"/>
        <v/>
      </c>
      <c r="GT153" s="1" t="str">
        <f t="shared" si="587"/>
        <v/>
      </c>
      <c r="GU153" s="1" t="str">
        <f t="shared" si="588"/>
        <v/>
      </c>
      <c r="GV153" s="1" t="str">
        <f t="shared" si="589"/>
        <v/>
      </c>
      <c r="GW153" s="1" t="str">
        <f t="shared" si="590"/>
        <v/>
      </c>
      <c r="GX153" s="1" t="str">
        <f t="shared" si="591"/>
        <v/>
      </c>
      <c r="HA153" s="1" t="str">
        <f t="shared" si="592"/>
        <v/>
      </c>
      <c r="HB153" s="1" t="str">
        <f t="shared" si="593"/>
        <v/>
      </c>
      <c r="HE153" s="1" t="str">
        <f t="shared" si="594"/>
        <v/>
      </c>
      <c r="HF153" s="1" t="str">
        <f t="shared" si="595"/>
        <v/>
      </c>
      <c r="HG153" s="1" t="str">
        <f t="shared" si="596"/>
        <v/>
      </c>
      <c r="HH153" s="1" t="str">
        <f t="shared" si="597"/>
        <v/>
      </c>
      <c r="HI153" s="1" t="str">
        <f t="shared" si="598"/>
        <v/>
      </c>
      <c r="HJ153" s="1" t="str">
        <f t="shared" si="599"/>
        <v/>
      </c>
      <c r="HM153" s="1" t="str">
        <f t="shared" si="600"/>
        <v/>
      </c>
      <c r="HN153" s="1" t="str">
        <f t="shared" si="601"/>
        <v/>
      </c>
      <c r="HQ153" s="1" t="str">
        <f t="shared" si="602"/>
        <v/>
      </c>
      <c r="HR153" s="1" t="str">
        <f t="shared" si="603"/>
        <v/>
      </c>
      <c r="HS153" s="1" t="str">
        <f t="shared" si="604"/>
        <v/>
      </c>
      <c r="HT153" s="1" t="str">
        <f t="shared" si="605"/>
        <v/>
      </c>
      <c r="HU153" s="1" t="str">
        <f t="shared" si="606"/>
        <v/>
      </c>
      <c r="HV153" s="1" t="str">
        <f t="shared" si="607"/>
        <v/>
      </c>
      <c r="HY153" s="1" t="str">
        <f t="shared" si="608"/>
        <v/>
      </c>
      <c r="HZ153" s="1" t="str">
        <f t="shared" si="609"/>
        <v/>
      </c>
      <c r="IC153" s="1" t="str">
        <f t="shared" si="610"/>
        <v/>
      </c>
      <c r="ID153" s="1" t="str">
        <f t="shared" si="611"/>
        <v/>
      </c>
      <c r="IE153" s="1" t="str">
        <f t="shared" si="612"/>
        <v/>
      </c>
      <c r="IF153" s="1" t="str">
        <f t="shared" si="613"/>
        <v/>
      </c>
      <c r="IG153" s="1" t="str">
        <f t="shared" si="614"/>
        <v/>
      </c>
      <c r="IH153" s="1" t="str">
        <f t="shared" si="615"/>
        <v/>
      </c>
      <c r="IK153" s="1" t="str">
        <f t="shared" si="616"/>
        <v/>
      </c>
      <c r="IL153" s="1" t="str">
        <f t="shared" si="617"/>
        <v/>
      </c>
      <c r="IO153" s="1" t="str">
        <f t="shared" si="618"/>
        <v/>
      </c>
      <c r="IP153" s="1" t="str">
        <f t="shared" si="619"/>
        <v/>
      </c>
      <c r="IQ153" s="1" t="str">
        <f t="shared" si="620"/>
        <v/>
      </c>
      <c r="IR153" s="1" t="str">
        <f t="shared" si="621"/>
        <v/>
      </c>
      <c r="IS153" s="1" t="str">
        <f t="shared" si="622"/>
        <v/>
      </c>
      <c r="IT153" s="1" t="str">
        <f t="shared" si="623"/>
        <v/>
      </c>
      <c r="IW153" s="1" t="str">
        <f t="shared" si="624"/>
        <v/>
      </c>
      <c r="IX153" s="1" t="str">
        <f t="shared" si="625"/>
        <v/>
      </c>
      <c r="JA153" s="1" t="str">
        <f t="shared" si="626"/>
        <v/>
      </c>
      <c r="JB153" s="1" t="str">
        <f t="shared" si="627"/>
        <v/>
      </c>
      <c r="JC153" s="1" t="str">
        <f t="shared" si="628"/>
        <v/>
      </c>
      <c r="JD153" s="1" t="str">
        <f t="shared" si="629"/>
        <v/>
      </c>
      <c r="JE153" s="1" t="str">
        <f t="shared" si="630"/>
        <v/>
      </c>
      <c r="JF153" s="1" t="str">
        <f t="shared" si="631"/>
        <v/>
      </c>
      <c r="JI153" s="1" t="str">
        <f t="shared" si="632"/>
        <v/>
      </c>
      <c r="JJ153" s="1" t="str">
        <f t="shared" si="633"/>
        <v/>
      </c>
      <c r="JM153" s="1" t="str">
        <f t="shared" si="634"/>
        <v/>
      </c>
      <c r="JN153" s="1" t="str">
        <f t="shared" si="635"/>
        <v/>
      </c>
      <c r="JO153" s="1" t="str">
        <f t="shared" si="636"/>
        <v/>
      </c>
      <c r="JP153" s="1" t="str">
        <f t="shared" si="637"/>
        <v/>
      </c>
      <c r="JQ153" s="1" t="str">
        <f t="shared" si="638"/>
        <v/>
      </c>
      <c r="JR153" s="1" t="str">
        <f t="shared" si="639"/>
        <v/>
      </c>
      <c r="JU153" s="1" t="str">
        <f t="shared" si="640"/>
        <v/>
      </c>
      <c r="JV153" s="1" t="str">
        <f t="shared" si="641"/>
        <v/>
      </c>
      <c r="JY153" s="1" t="str">
        <f t="shared" si="642"/>
        <v/>
      </c>
      <c r="JZ153" s="1" t="str">
        <f t="shared" si="643"/>
        <v/>
      </c>
      <c r="KA153" s="1" t="str">
        <f t="shared" si="644"/>
        <v/>
      </c>
      <c r="KB153" s="1" t="str">
        <f t="shared" si="645"/>
        <v/>
      </c>
      <c r="KC153" s="1" t="str">
        <f t="shared" si="646"/>
        <v/>
      </c>
      <c r="KD153" s="1" t="str">
        <f t="shared" si="647"/>
        <v/>
      </c>
    </row>
    <row r="154" spans="5:290" ht="13.5" customHeight="1">
      <c r="E154" s="76" t="str">
        <f t="shared" si="458"/>
        <v/>
      </c>
      <c r="F154" s="76" t="str">
        <f t="shared" si="459"/>
        <v/>
      </c>
      <c r="I154" s="76" t="str">
        <f t="shared" si="460"/>
        <v/>
      </c>
      <c r="J154" s="76" t="str">
        <f t="shared" si="461"/>
        <v/>
      </c>
      <c r="K154" s="76" t="str">
        <f t="shared" si="462"/>
        <v/>
      </c>
      <c r="L154" s="76" t="str">
        <f t="shared" si="463"/>
        <v/>
      </c>
      <c r="M154" s="76" t="str">
        <f t="shared" si="464"/>
        <v/>
      </c>
      <c r="N154" s="76" t="str">
        <f t="shared" si="465"/>
        <v/>
      </c>
      <c r="Q154" s="155" t="str">
        <f t="shared" si="466"/>
        <v/>
      </c>
      <c r="R154" s="76" t="str">
        <f t="shared" si="467"/>
        <v/>
      </c>
      <c r="U154" s="76" t="str">
        <f t="shared" si="468"/>
        <v/>
      </c>
      <c r="V154" s="76" t="str">
        <f t="shared" si="469"/>
        <v/>
      </c>
      <c r="W154" s="76" t="str">
        <f t="shared" si="470"/>
        <v/>
      </c>
      <c r="X154" s="76" t="s">
        <v>287</v>
      </c>
      <c r="Y154" s="76" t="str">
        <f t="shared" si="471"/>
        <v/>
      </c>
      <c r="Z154" s="76" t="str">
        <f t="shared" si="472"/>
        <v/>
      </c>
      <c r="AC154" s="76" t="str">
        <f t="shared" si="473"/>
        <v/>
      </c>
      <c r="AD154" s="76" t="str">
        <f t="shared" si="474"/>
        <v/>
      </c>
      <c r="AG154" s="76" t="str">
        <f t="shared" si="475"/>
        <v/>
      </c>
      <c r="AH154" s="76" t="str">
        <f t="shared" si="476"/>
        <v/>
      </c>
      <c r="AI154" s="76" t="str">
        <f t="shared" si="477"/>
        <v/>
      </c>
      <c r="AJ154" s="76" t="str">
        <f t="shared" si="478"/>
        <v/>
      </c>
      <c r="AK154" s="76" t="str">
        <f t="shared" si="479"/>
        <v/>
      </c>
      <c r="AL154" s="76" t="str">
        <f t="shared" si="480"/>
        <v/>
      </c>
      <c r="AO154" s="1" t="str">
        <f t="shared" si="481"/>
        <v/>
      </c>
      <c r="AP154" s="1" t="str">
        <f t="shared" si="482"/>
        <v/>
      </c>
      <c r="AS154" s="1" t="str">
        <f t="shared" si="483"/>
        <v/>
      </c>
      <c r="AT154" s="1" t="str">
        <f t="shared" si="484"/>
        <v/>
      </c>
      <c r="AU154" s="1" t="str">
        <f t="shared" si="485"/>
        <v/>
      </c>
      <c r="AV154" s="1" t="str">
        <f t="shared" si="486"/>
        <v/>
      </c>
      <c r="AW154" s="1" t="str">
        <f t="shared" si="487"/>
        <v/>
      </c>
      <c r="AX154" s="1" t="str">
        <f t="shared" si="488"/>
        <v/>
      </c>
      <c r="BA154" s="1" t="str">
        <f t="shared" si="489"/>
        <v/>
      </c>
      <c r="BB154" s="1" t="str">
        <f t="shared" si="490"/>
        <v/>
      </c>
      <c r="BE154" s="1" t="str">
        <f t="shared" si="491"/>
        <v/>
      </c>
      <c r="BF154" s="1" t="str">
        <f t="shared" si="492"/>
        <v/>
      </c>
      <c r="BG154" s="1" t="str">
        <f t="shared" si="493"/>
        <v/>
      </c>
      <c r="BH154" s="1" t="str">
        <f t="shared" si="494"/>
        <v/>
      </c>
      <c r="BI154" s="1" t="str">
        <f t="shared" si="495"/>
        <v/>
      </c>
      <c r="BJ154" s="1" t="str">
        <f t="shared" si="496"/>
        <v/>
      </c>
      <c r="BM154" s="1" t="str">
        <f t="shared" si="497"/>
        <v/>
      </c>
      <c r="BN154" s="1" t="str">
        <f t="shared" si="498"/>
        <v/>
      </c>
      <c r="BQ154" s="1" t="str">
        <f t="shared" si="499"/>
        <v/>
      </c>
      <c r="BR154" s="1" t="str">
        <f t="shared" si="500"/>
        <v/>
      </c>
      <c r="BS154" s="1" t="str">
        <f t="shared" si="501"/>
        <v/>
      </c>
      <c r="BT154" s="1" t="str">
        <f t="shared" si="502"/>
        <v/>
      </c>
      <c r="BU154" s="1" t="str">
        <f t="shared" si="503"/>
        <v/>
      </c>
      <c r="BV154" s="1" t="str">
        <f t="shared" si="504"/>
        <v/>
      </c>
      <c r="BY154" s="1" t="str">
        <f t="shared" si="505"/>
        <v/>
      </c>
      <c r="BZ154" s="1" t="str">
        <f t="shared" si="506"/>
        <v/>
      </c>
      <c r="CC154" s="1" t="str">
        <f t="shared" si="507"/>
        <v/>
      </c>
      <c r="CD154" s="1" t="str">
        <f t="shared" si="508"/>
        <v/>
      </c>
      <c r="CE154" s="1" t="str">
        <f t="shared" si="509"/>
        <v/>
      </c>
      <c r="CF154" s="1" t="str">
        <f t="shared" si="510"/>
        <v/>
      </c>
      <c r="CG154" s="1" t="str">
        <f t="shared" si="511"/>
        <v/>
      </c>
      <c r="CH154" s="1" t="str">
        <f t="shared" si="512"/>
        <v/>
      </c>
      <c r="CK154" s="1" t="str">
        <f t="shared" si="513"/>
        <v/>
      </c>
      <c r="CL154" s="1" t="str">
        <f t="shared" si="514"/>
        <v/>
      </c>
      <c r="CO154" s="1" t="str">
        <f t="shared" si="515"/>
        <v/>
      </c>
      <c r="CP154" s="1" t="str">
        <f t="shared" si="516"/>
        <v/>
      </c>
      <c r="CQ154" s="1" t="str">
        <f t="shared" si="517"/>
        <v/>
      </c>
      <c r="CR154" s="1" t="str">
        <f t="shared" si="518"/>
        <v/>
      </c>
      <c r="CS154" s="1" t="str">
        <f t="shared" si="519"/>
        <v/>
      </c>
      <c r="CT154" s="1" t="str">
        <f t="shared" si="520"/>
        <v/>
      </c>
      <c r="CW154" s="1" t="str">
        <f t="shared" si="521"/>
        <v/>
      </c>
      <c r="CX154" s="1" t="str">
        <f t="shared" si="522"/>
        <v/>
      </c>
      <c r="DA154" s="1" t="str">
        <f t="shared" si="523"/>
        <v/>
      </c>
      <c r="DB154" s="1" t="str">
        <f t="shared" si="524"/>
        <v/>
      </c>
      <c r="DC154" s="1" t="str">
        <f t="shared" si="525"/>
        <v/>
      </c>
      <c r="DD154" s="1" t="str">
        <f t="shared" si="526"/>
        <v/>
      </c>
      <c r="DE154" s="1" t="str">
        <f t="shared" si="527"/>
        <v/>
      </c>
      <c r="DF154" s="1" t="str">
        <f t="shared" si="528"/>
        <v/>
      </c>
      <c r="DI154" s="1" t="str">
        <f t="shared" si="529"/>
        <v/>
      </c>
      <c r="DJ154" s="1" t="str">
        <f t="shared" si="530"/>
        <v/>
      </c>
      <c r="DM154" s="1" t="str">
        <f t="shared" si="531"/>
        <v/>
      </c>
      <c r="DN154" s="1" t="str">
        <f t="shared" si="532"/>
        <v/>
      </c>
      <c r="DO154" s="1" t="str">
        <f t="shared" si="533"/>
        <v/>
      </c>
      <c r="DP154" s="1" t="str">
        <f t="shared" si="534"/>
        <v/>
      </c>
      <c r="DQ154" s="1" t="str">
        <f t="shared" si="535"/>
        <v/>
      </c>
      <c r="DR154" s="1" t="str">
        <f t="shared" si="536"/>
        <v/>
      </c>
      <c r="DU154" s="1" t="str">
        <f t="shared" si="537"/>
        <v/>
      </c>
      <c r="DV154" s="1" t="str">
        <f t="shared" si="538"/>
        <v/>
      </c>
      <c r="DY154" s="1" t="str">
        <f t="shared" si="539"/>
        <v/>
      </c>
      <c r="DZ154" s="1" t="str">
        <f t="shared" si="540"/>
        <v/>
      </c>
      <c r="EA154" s="1" t="str">
        <f t="shared" si="541"/>
        <v/>
      </c>
      <c r="EB154" s="1" t="str">
        <f t="shared" si="542"/>
        <v/>
      </c>
      <c r="EC154" s="1" t="str">
        <f t="shared" si="543"/>
        <v/>
      </c>
      <c r="ED154" s="1" t="str">
        <f t="shared" si="544"/>
        <v/>
      </c>
      <c r="EG154" s="1" t="str">
        <f t="shared" si="545"/>
        <v/>
      </c>
      <c r="EH154" s="1" t="str">
        <f t="shared" si="546"/>
        <v/>
      </c>
      <c r="EK154" s="1" t="str">
        <f t="shared" si="547"/>
        <v/>
      </c>
      <c r="EL154" s="1" t="str">
        <f t="shared" si="548"/>
        <v/>
      </c>
      <c r="EM154" s="1" t="str">
        <f t="shared" si="549"/>
        <v/>
      </c>
      <c r="EN154" s="1" t="str">
        <f t="shared" si="550"/>
        <v/>
      </c>
      <c r="EO154" s="1" t="str">
        <f t="shared" si="551"/>
        <v/>
      </c>
      <c r="EP154" s="1" t="str">
        <f t="shared" si="552"/>
        <v/>
      </c>
      <c r="ES154" s="1" t="str">
        <f t="shared" si="553"/>
        <v/>
      </c>
      <c r="ET154" s="1" t="str">
        <f t="shared" si="554"/>
        <v/>
      </c>
      <c r="EW154" s="1" t="str">
        <f t="shared" si="555"/>
        <v/>
      </c>
      <c r="EX154" s="1" t="str">
        <f t="shared" si="556"/>
        <v/>
      </c>
      <c r="EY154" s="1" t="str">
        <f t="shared" si="557"/>
        <v/>
      </c>
      <c r="EZ154" s="1" t="str">
        <f t="shared" si="558"/>
        <v/>
      </c>
      <c r="FA154" s="1" t="str">
        <f t="shared" si="559"/>
        <v/>
      </c>
      <c r="FB154" s="1" t="str">
        <f t="shared" si="560"/>
        <v/>
      </c>
      <c r="FE154" s="1" t="str">
        <f t="shared" si="561"/>
        <v/>
      </c>
      <c r="FF154" s="1" t="str">
        <f t="shared" si="562"/>
        <v/>
      </c>
      <c r="FI154" s="1" t="str">
        <f t="shared" si="563"/>
        <v/>
      </c>
      <c r="FJ154" s="1" t="str">
        <f t="shared" si="564"/>
        <v/>
      </c>
      <c r="FK154" s="1" t="str">
        <f t="shared" si="565"/>
        <v/>
      </c>
      <c r="FL154" s="1" t="str">
        <f t="shared" si="566"/>
        <v/>
      </c>
      <c r="FM154" s="1" t="str">
        <f t="shared" si="567"/>
        <v/>
      </c>
      <c r="FN154" s="1" t="str">
        <f t="shared" si="568"/>
        <v/>
      </c>
      <c r="FQ154" s="1" t="str">
        <f>IF(FU154="","",#REF!)</f>
        <v/>
      </c>
      <c r="FR154" s="1" t="str">
        <f t="shared" si="569"/>
        <v/>
      </c>
      <c r="FU154" s="1" t="str">
        <f t="shared" si="570"/>
        <v/>
      </c>
      <c r="FV154" s="1" t="str">
        <f t="shared" si="571"/>
        <v/>
      </c>
      <c r="FW154" s="1" t="str">
        <f t="shared" si="572"/>
        <v/>
      </c>
      <c r="FX154" s="1" t="str">
        <f t="shared" si="573"/>
        <v/>
      </c>
      <c r="FY154" s="1" t="str">
        <f t="shared" si="574"/>
        <v/>
      </c>
      <c r="FZ154" s="1" t="str">
        <f t="shared" si="575"/>
        <v/>
      </c>
      <c r="GC154" s="1" t="str">
        <f t="shared" si="576"/>
        <v/>
      </c>
      <c r="GD154" s="1" t="str">
        <f t="shared" si="577"/>
        <v/>
      </c>
      <c r="GG154" s="1" t="str">
        <f t="shared" si="578"/>
        <v/>
      </c>
      <c r="GH154" s="1" t="str">
        <f t="shared" si="579"/>
        <v/>
      </c>
      <c r="GI154" s="1" t="str">
        <f t="shared" si="580"/>
        <v/>
      </c>
      <c r="GJ154" s="1" t="str">
        <f t="shared" si="581"/>
        <v/>
      </c>
      <c r="GK154" s="1" t="str">
        <f t="shared" si="582"/>
        <v/>
      </c>
      <c r="GL154" s="1" t="str">
        <f t="shared" si="583"/>
        <v/>
      </c>
      <c r="GO154" s="1" t="str">
        <f t="shared" si="584"/>
        <v/>
      </c>
      <c r="GP154" s="1" t="str">
        <f t="shared" si="585"/>
        <v/>
      </c>
      <c r="GS154" s="1" t="str">
        <f t="shared" si="586"/>
        <v/>
      </c>
      <c r="GT154" s="1" t="str">
        <f t="shared" si="587"/>
        <v/>
      </c>
      <c r="GU154" s="1" t="str">
        <f t="shared" si="588"/>
        <v/>
      </c>
      <c r="GV154" s="1" t="str">
        <f t="shared" si="589"/>
        <v/>
      </c>
      <c r="GW154" s="1" t="str">
        <f t="shared" si="590"/>
        <v/>
      </c>
      <c r="GX154" s="1" t="str">
        <f t="shared" si="591"/>
        <v/>
      </c>
      <c r="HA154" s="1" t="str">
        <f t="shared" si="592"/>
        <v/>
      </c>
      <c r="HB154" s="1" t="str">
        <f t="shared" si="593"/>
        <v/>
      </c>
      <c r="HE154" s="1" t="str">
        <f t="shared" si="594"/>
        <v/>
      </c>
      <c r="HF154" s="1" t="str">
        <f t="shared" si="595"/>
        <v/>
      </c>
      <c r="HG154" s="1" t="str">
        <f t="shared" si="596"/>
        <v/>
      </c>
      <c r="HH154" s="1" t="str">
        <f t="shared" si="597"/>
        <v/>
      </c>
      <c r="HI154" s="1" t="str">
        <f t="shared" si="598"/>
        <v/>
      </c>
      <c r="HJ154" s="1" t="str">
        <f t="shared" si="599"/>
        <v/>
      </c>
      <c r="HM154" s="1" t="str">
        <f t="shared" si="600"/>
        <v/>
      </c>
      <c r="HN154" s="1" t="str">
        <f t="shared" si="601"/>
        <v/>
      </c>
      <c r="HQ154" s="1" t="str">
        <f t="shared" si="602"/>
        <v/>
      </c>
      <c r="HR154" s="1" t="str">
        <f t="shared" si="603"/>
        <v/>
      </c>
      <c r="HS154" s="1" t="str">
        <f t="shared" si="604"/>
        <v/>
      </c>
      <c r="HT154" s="1" t="str">
        <f t="shared" si="605"/>
        <v/>
      </c>
      <c r="HU154" s="1" t="str">
        <f t="shared" si="606"/>
        <v/>
      </c>
      <c r="HV154" s="1" t="str">
        <f t="shared" si="607"/>
        <v/>
      </c>
      <c r="HY154" s="1" t="str">
        <f t="shared" si="608"/>
        <v/>
      </c>
      <c r="HZ154" s="1" t="str">
        <f t="shared" si="609"/>
        <v/>
      </c>
      <c r="IC154" s="1" t="str">
        <f t="shared" si="610"/>
        <v/>
      </c>
      <c r="ID154" s="1" t="str">
        <f t="shared" si="611"/>
        <v/>
      </c>
      <c r="IE154" s="1" t="str">
        <f t="shared" si="612"/>
        <v/>
      </c>
      <c r="IF154" s="1" t="str">
        <f t="shared" si="613"/>
        <v/>
      </c>
      <c r="IG154" s="1" t="str">
        <f t="shared" si="614"/>
        <v/>
      </c>
      <c r="IH154" s="1" t="str">
        <f t="shared" si="615"/>
        <v/>
      </c>
      <c r="IK154" s="1" t="str">
        <f t="shared" si="616"/>
        <v/>
      </c>
      <c r="IL154" s="1" t="str">
        <f t="shared" si="617"/>
        <v/>
      </c>
      <c r="IO154" s="1" t="str">
        <f t="shared" si="618"/>
        <v/>
      </c>
      <c r="IP154" s="1" t="str">
        <f t="shared" si="619"/>
        <v/>
      </c>
      <c r="IQ154" s="1" t="str">
        <f t="shared" si="620"/>
        <v/>
      </c>
      <c r="IR154" s="1" t="str">
        <f t="shared" si="621"/>
        <v/>
      </c>
      <c r="IS154" s="1" t="str">
        <f t="shared" si="622"/>
        <v/>
      </c>
      <c r="IT154" s="1" t="str">
        <f t="shared" si="623"/>
        <v/>
      </c>
      <c r="IW154" s="1" t="str">
        <f t="shared" si="624"/>
        <v/>
      </c>
      <c r="IX154" s="1" t="str">
        <f t="shared" si="625"/>
        <v/>
      </c>
      <c r="JA154" s="1" t="str">
        <f t="shared" si="626"/>
        <v/>
      </c>
      <c r="JB154" s="1" t="str">
        <f t="shared" si="627"/>
        <v/>
      </c>
      <c r="JC154" s="1" t="str">
        <f t="shared" si="628"/>
        <v/>
      </c>
      <c r="JD154" s="1" t="str">
        <f t="shared" si="629"/>
        <v/>
      </c>
      <c r="JE154" s="1" t="str">
        <f t="shared" si="630"/>
        <v/>
      </c>
      <c r="JF154" s="1" t="str">
        <f t="shared" si="631"/>
        <v/>
      </c>
      <c r="JI154" s="1" t="str">
        <f t="shared" si="632"/>
        <v/>
      </c>
      <c r="JJ154" s="1" t="str">
        <f t="shared" si="633"/>
        <v/>
      </c>
      <c r="JM154" s="1" t="str">
        <f t="shared" si="634"/>
        <v/>
      </c>
      <c r="JN154" s="1" t="str">
        <f t="shared" si="635"/>
        <v/>
      </c>
      <c r="JO154" s="1" t="str">
        <f t="shared" si="636"/>
        <v/>
      </c>
      <c r="JP154" s="1" t="str">
        <f t="shared" si="637"/>
        <v/>
      </c>
      <c r="JQ154" s="1" t="str">
        <f t="shared" si="638"/>
        <v/>
      </c>
      <c r="JR154" s="1" t="str">
        <f t="shared" si="639"/>
        <v/>
      </c>
      <c r="JU154" s="1" t="str">
        <f t="shared" si="640"/>
        <v/>
      </c>
      <c r="JV154" s="1" t="str">
        <f t="shared" si="641"/>
        <v/>
      </c>
      <c r="JY154" s="1" t="str">
        <f t="shared" si="642"/>
        <v/>
      </c>
      <c r="JZ154" s="1" t="str">
        <f t="shared" si="643"/>
        <v/>
      </c>
      <c r="KA154" s="1" t="str">
        <f t="shared" si="644"/>
        <v/>
      </c>
      <c r="KB154" s="1" t="str">
        <f t="shared" si="645"/>
        <v/>
      </c>
      <c r="KC154" s="1" t="str">
        <f t="shared" si="646"/>
        <v/>
      </c>
      <c r="KD154" s="1" t="str">
        <f t="shared" si="647"/>
        <v/>
      </c>
    </row>
    <row r="155" spans="5:290" ht="13.5" customHeight="1">
      <c r="E155" s="76" t="str">
        <f t="shared" si="458"/>
        <v/>
      </c>
      <c r="F155" s="76" t="str">
        <f t="shared" si="459"/>
        <v/>
      </c>
      <c r="I155" s="76" t="str">
        <f t="shared" si="460"/>
        <v/>
      </c>
      <c r="J155" s="76" t="str">
        <f t="shared" si="461"/>
        <v/>
      </c>
      <c r="K155" s="76" t="str">
        <f t="shared" si="462"/>
        <v/>
      </c>
      <c r="L155" s="76" t="str">
        <f t="shared" si="463"/>
        <v/>
      </c>
      <c r="M155" s="76" t="str">
        <f t="shared" si="464"/>
        <v/>
      </c>
      <c r="N155" s="76" t="str">
        <f t="shared" si="465"/>
        <v/>
      </c>
      <c r="Q155" s="155" t="str">
        <f t="shared" si="466"/>
        <v/>
      </c>
      <c r="R155" s="76" t="str">
        <f t="shared" si="467"/>
        <v/>
      </c>
      <c r="U155" s="76" t="str">
        <f t="shared" si="468"/>
        <v/>
      </c>
      <c r="V155" s="76" t="str">
        <f t="shared" si="469"/>
        <v/>
      </c>
      <c r="W155" s="76" t="str">
        <f t="shared" si="470"/>
        <v/>
      </c>
      <c r="X155" s="76" t="s">
        <v>287</v>
      </c>
      <c r="Y155" s="76" t="str">
        <f t="shared" si="471"/>
        <v/>
      </c>
      <c r="Z155" s="76" t="str">
        <f t="shared" si="472"/>
        <v/>
      </c>
      <c r="AC155" s="76" t="str">
        <f t="shared" si="473"/>
        <v/>
      </c>
      <c r="AD155" s="76" t="str">
        <f t="shared" si="474"/>
        <v/>
      </c>
      <c r="AG155" s="76" t="str">
        <f t="shared" si="475"/>
        <v/>
      </c>
      <c r="AH155" s="76" t="str">
        <f t="shared" si="476"/>
        <v/>
      </c>
      <c r="AI155" s="76" t="str">
        <f t="shared" si="477"/>
        <v/>
      </c>
      <c r="AJ155" s="76" t="str">
        <f t="shared" si="478"/>
        <v/>
      </c>
      <c r="AK155" s="76" t="str">
        <f t="shared" si="479"/>
        <v/>
      </c>
      <c r="AL155" s="76" t="str">
        <f t="shared" si="480"/>
        <v/>
      </c>
      <c r="AO155" s="1" t="str">
        <f t="shared" si="481"/>
        <v/>
      </c>
      <c r="AP155" s="1" t="str">
        <f t="shared" si="482"/>
        <v/>
      </c>
      <c r="AS155" s="1" t="str">
        <f t="shared" si="483"/>
        <v/>
      </c>
      <c r="AT155" s="1" t="str">
        <f t="shared" si="484"/>
        <v/>
      </c>
      <c r="AU155" s="1" t="str">
        <f t="shared" si="485"/>
        <v/>
      </c>
      <c r="AV155" s="1" t="str">
        <f t="shared" si="486"/>
        <v/>
      </c>
      <c r="AW155" s="1" t="str">
        <f t="shared" si="487"/>
        <v/>
      </c>
      <c r="AX155" s="1" t="str">
        <f t="shared" si="488"/>
        <v/>
      </c>
      <c r="BA155" s="1" t="str">
        <f t="shared" si="489"/>
        <v/>
      </c>
      <c r="BB155" s="1" t="str">
        <f t="shared" si="490"/>
        <v/>
      </c>
      <c r="BE155" s="1" t="str">
        <f t="shared" si="491"/>
        <v/>
      </c>
      <c r="BF155" s="1" t="str">
        <f t="shared" si="492"/>
        <v/>
      </c>
      <c r="BG155" s="1" t="str">
        <f t="shared" si="493"/>
        <v/>
      </c>
      <c r="BH155" s="1" t="str">
        <f t="shared" si="494"/>
        <v/>
      </c>
      <c r="BI155" s="1" t="str">
        <f t="shared" si="495"/>
        <v/>
      </c>
      <c r="BJ155" s="1" t="str">
        <f t="shared" si="496"/>
        <v/>
      </c>
      <c r="BM155" s="1" t="str">
        <f t="shared" si="497"/>
        <v/>
      </c>
      <c r="BN155" s="1" t="str">
        <f t="shared" si="498"/>
        <v/>
      </c>
      <c r="BQ155" s="1" t="str">
        <f t="shared" si="499"/>
        <v/>
      </c>
      <c r="BR155" s="1" t="str">
        <f t="shared" si="500"/>
        <v/>
      </c>
      <c r="BS155" s="1" t="str">
        <f t="shared" si="501"/>
        <v/>
      </c>
      <c r="BT155" s="1" t="str">
        <f t="shared" si="502"/>
        <v/>
      </c>
      <c r="BU155" s="1" t="str">
        <f t="shared" si="503"/>
        <v/>
      </c>
      <c r="BV155" s="1" t="str">
        <f t="shared" si="504"/>
        <v/>
      </c>
      <c r="BY155" s="1" t="str">
        <f t="shared" si="505"/>
        <v/>
      </c>
      <c r="BZ155" s="1" t="str">
        <f t="shared" si="506"/>
        <v/>
      </c>
      <c r="CC155" s="1" t="str">
        <f t="shared" si="507"/>
        <v/>
      </c>
      <c r="CD155" s="1" t="str">
        <f t="shared" si="508"/>
        <v/>
      </c>
      <c r="CE155" s="1" t="str">
        <f t="shared" si="509"/>
        <v/>
      </c>
      <c r="CF155" s="1" t="str">
        <f t="shared" si="510"/>
        <v/>
      </c>
      <c r="CG155" s="1" t="str">
        <f t="shared" si="511"/>
        <v/>
      </c>
      <c r="CH155" s="1" t="str">
        <f t="shared" si="512"/>
        <v/>
      </c>
      <c r="CK155" s="1" t="str">
        <f t="shared" si="513"/>
        <v/>
      </c>
      <c r="CL155" s="1" t="str">
        <f t="shared" si="514"/>
        <v/>
      </c>
      <c r="CO155" s="1" t="str">
        <f t="shared" si="515"/>
        <v/>
      </c>
      <c r="CP155" s="1" t="str">
        <f t="shared" si="516"/>
        <v/>
      </c>
      <c r="CQ155" s="1" t="str">
        <f t="shared" si="517"/>
        <v/>
      </c>
      <c r="CR155" s="1" t="str">
        <f t="shared" si="518"/>
        <v/>
      </c>
      <c r="CS155" s="1" t="str">
        <f t="shared" si="519"/>
        <v/>
      </c>
      <c r="CT155" s="1" t="str">
        <f t="shared" si="520"/>
        <v/>
      </c>
      <c r="CW155" s="1" t="str">
        <f t="shared" si="521"/>
        <v/>
      </c>
      <c r="CX155" s="1" t="str">
        <f t="shared" si="522"/>
        <v/>
      </c>
      <c r="DA155" s="1" t="str">
        <f t="shared" si="523"/>
        <v/>
      </c>
      <c r="DB155" s="1" t="str">
        <f t="shared" si="524"/>
        <v/>
      </c>
      <c r="DC155" s="1" t="str">
        <f t="shared" si="525"/>
        <v/>
      </c>
      <c r="DD155" s="1" t="str">
        <f t="shared" si="526"/>
        <v/>
      </c>
      <c r="DE155" s="1" t="str">
        <f t="shared" si="527"/>
        <v/>
      </c>
      <c r="DF155" s="1" t="str">
        <f t="shared" si="528"/>
        <v/>
      </c>
      <c r="DI155" s="1" t="str">
        <f t="shared" si="529"/>
        <v/>
      </c>
      <c r="DJ155" s="1" t="str">
        <f t="shared" si="530"/>
        <v/>
      </c>
      <c r="DM155" s="1" t="str">
        <f t="shared" si="531"/>
        <v/>
      </c>
      <c r="DN155" s="1" t="str">
        <f t="shared" si="532"/>
        <v/>
      </c>
      <c r="DO155" s="1" t="str">
        <f t="shared" si="533"/>
        <v/>
      </c>
      <c r="DP155" s="1" t="str">
        <f t="shared" si="534"/>
        <v/>
      </c>
      <c r="DQ155" s="1" t="str">
        <f t="shared" si="535"/>
        <v/>
      </c>
      <c r="DR155" s="1" t="str">
        <f t="shared" si="536"/>
        <v/>
      </c>
      <c r="DU155" s="1" t="str">
        <f t="shared" si="537"/>
        <v/>
      </c>
      <c r="DV155" s="1" t="str">
        <f t="shared" si="538"/>
        <v/>
      </c>
      <c r="DY155" s="1" t="str">
        <f t="shared" si="539"/>
        <v/>
      </c>
      <c r="DZ155" s="1" t="str">
        <f t="shared" si="540"/>
        <v/>
      </c>
      <c r="EA155" s="1" t="str">
        <f t="shared" si="541"/>
        <v/>
      </c>
      <c r="EB155" s="1" t="str">
        <f t="shared" si="542"/>
        <v/>
      </c>
      <c r="EC155" s="1" t="str">
        <f t="shared" si="543"/>
        <v/>
      </c>
      <c r="ED155" s="1" t="str">
        <f t="shared" si="544"/>
        <v/>
      </c>
      <c r="EG155" s="1" t="str">
        <f t="shared" si="545"/>
        <v/>
      </c>
      <c r="EH155" s="1" t="str">
        <f t="shared" si="546"/>
        <v/>
      </c>
      <c r="EK155" s="1" t="str">
        <f t="shared" si="547"/>
        <v/>
      </c>
      <c r="EL155" s="1" t="str">
        <f t="shared" si="548"/>
        <v/>
      </c>
      <c r="EM155" s="1" t="str">
        <f t="shared" si="549"/>
        <v/>
      </c>
      <c r="EN155" s="1" t="str">
        <f t="shared" si="550"/>
        <v/>
      </c>
      <c r="EO155" s="1" t="str">
        <f t="shared" si="551"/>
        <v/>
      </c>
      <c r="EP155" s="1" t="str">
        <f t="shared" si="552"/>
        <v/>
      </c>
      <c r="ES155" s="1" t="str">
        <f t="shared" si="553"/>
        <v/>
      </c>
      <c r="ET155" s="1" t="str">
        <f t="shared" si="554"/>
        <v/>
      </c>
      <c r="EW155" s="1" t="str">
        <f t="shared" si="555"/>
        <v/>
      </c>
      <c r="EX155" s="1" t="str">
        <f t="shared" si="556"/>
        <v/>
      </c>
      <c r="EY155" s="1" t="str">
        <f t="shared" si="557"/>
        <v/>
      </c>
      <c r="EZ155" s="1" t="str">
        <f t="shared" si="558"/>
        <v/>
      </c>
      <c r="FA155" s="1" t="str">
        <f t="shared" si="559"/>
        <v/>
      </c>
      <c r="FB155" s="1" t="str">
        <f t="shared" si="560"/>
        <v/>
      </c>
      <c r="FE155" s="1" t="str">
        <f t="shared" si="561"/>
        <v/>
      </c>
      <c r="FF155" s="1" t="str">
        <f t="shared" si="562"/>
        <v/>
      </c>
      <c r="FI155" s="1" t="str">
        <f t="shared" si="563"/>
        <v/>
      </c>
      <c r="FJ155" s="1" t="str">
        <f t="shared" si="564"/>
        <v/>
      </c>
      <c r="FK155" s="1" t="str">
        <f t="shared" si="565"/>
        <v/>
      </c>
      <c r="FL155" s="1" t="str">
        <f t="shared" si="566"/>
        <v/>
      </c>
      <c r="FM155" s="1" t="str">
        <f t="shared" si="567"/>
        <v/>
      </c>
      <c r="FN155" s="1" t="str">
        <f t="shared" si="568"/>
        <v/>
      </c>
      <c r="FQ155" s="1" t="str">
        <f>IF(FU155="","",#REF!)</f>
        <v/>
      </c>
      <c r="FR155" s="1" t="str">
        <f t="shared" si="569"/>
        <v/>
      </c>
      <c r="FU155" s="1" t="str">
        <f t="shared" si="570"/>
        <v/>
      </c>
      <c r="FV155" s="1" t="str">
        <f t="shared" si="571"/>
        <v/>
      </c>
      <c r="FW155" s="1" t="str">
        <f t="shared" si="572"/>
        <v/>
      </c>
      <c r="FX155" s="1" t="str">
        <f t="shared" si="573"/>
        <v/>
      </c>
      <c r="FY155" s="1" t="str">
        <f t="shared" si="574"/>
        <v/>
      </c>
      <c r="FZ155" s="1" t="str">
        <f t="shared" si="575"/>
        <v/>
      </c>
      <c r="GC155" s="1" t="str">
        <f t="shared" si="576"/>
        <v/>
      </c>
      <c r="GD155" s="1" t="str">
        <f t="shared" si="577"/>
        <v/>
      </c>
      <c r="GG155" s="1" t="str">
        <f t="shared" si="578"/>
        <v/>
      </c>
      <c r="GH155" s="1" t="str">
        <f t="shared" si="579"/>
        <v/>
      </c>
      <c r="GI155" s="1" t="str">
        <f t="shared" si="580"/>
        <v/>
      </c>
      <c r="GJ155" s="1" t="str">
        <f t="shared" si="581"/>
        <v/>
      </c>
      <c r="GK155" s="1" t="str">
        <f t="shared" si="582"/>
        <v/>
      </c>
      <c r="GL155" s="1" t="str">
        <f t="shared" si="583"/>
        <v/>
      </c>
      <c r="GO155" s="1" t="str">
        <f t="shared" si="584"/>
        <v/>
      </c>
      <c r="GP155" s="1" t="str">
        <f t="shared" si="585"/>
        <v/>
      </c>
      <c r="GS155" s="1" t="str">
        <f t="shared" si="586"/>
        <v/>
      </c>
      <c r="GT155" s="1" t="str">
        <f t="shared" si="587"/>
        <v/>
      </c>
      <c r="GU155" s="1" t="str">
        <f t="shared" si="588"/>
        <v/>
      </c>
      <c r="GV155" s="1" t="str">
        <f t="shared" si="589"/>
        <v/>
      </c>
      <c r="GW155" s="1" t="str">
        <f t="shared" si="590"/>
        <v/>
      </c>
      <c r="GX155" s="1" t="str">
        <f t="shared" si="591"/>
        <v/>
      </c>
      <c r="HA155" s="1" t="str">
        <f t="shared" si="592"/>
        <v/>
      </c>
      <c r="HB155" s="1" t="str">
        <f t="shared" si="593"/>
        <v/>
      </c>
      <c r="HE155" s="1" t="str">
        <f t="shared" si="594"/>
        <v/>
      </c>
      <c r="HF155" s="1" t="str">
        <f t="shared" si="595"/>
        <v/>
      </c>
      <c r="HG155" s="1" t="str">
        <f t="shared" si="596"/>
        <v/>
      </c>
      <c r="HH155" s="1" t="str">
        <f t="shared" si="597"/>
        <v/>
      </c>
      <c r="HI155" s="1" t="str">
        <f t="shared" si="598"/>
        <v/>
      </c>
      <c r="HJ155" s="1" t="str">
        <f t="shared" si="599"/>
        <v/>
      </c>
      <c r="HM155" s="1" t="str">
        <f t="shared" si="600"/>
        <v/>
      </c>
      <c r="HN155" s="1" t="str">
        <f t="shared" si="601"/>
        <v/>
      </c>
      <c r="HQ155" s="1" t="str">
        <f t="shared" si="602"/>
        <v/>
      </c>
      <c r="HR155" s="1" t="str">
        <f t="shared" si="603"/>
        <v/>
      </c>
      <c r="HS155" s="1" t="str">
        <f t="shared" si="604"/>
        <v/>
      </c>
      <c r="HT155" s="1" t="str">
        <f t="shared" si="605"/>
        <v/>
      </c>
      <c r="HU155" s="1" t="str">
        <f t="shared" si="606"/>
        <v/>
      </c>
      <c r="HV155" s="1" t="str">
        <f t="shared" si="607"/>
        <v/>
      </c>
      <c r="HY155" s="1" t="str">
        <f t="shared" si="608"/>
        <v/>
      </c>
      <c r="HZ155" s="1" t="str">
        <f t="shared" si="609"/>
        <v/>
      </c>
      <c r="IC155" s="1" t="str">
        <f t="shared" si="610"/>
        <v/>
      </c>
      <c r="ID155" s="1" t="str">
        <f t="shared" si="611"/>
        <v/>
      </c>
      <c r="IE155" s="1" t="str">
        <f t="shared" si="612"/>
        <v/>
      </c>
      <c r="IF155" s="1" t="str">
        <f t="shared" si="613"/>
        <v/>
      </c>
      <c r="IG155" s="1" t="str">
        <f t="shared" si="614"/>
        <v/>
      </c>
      <c r="IH155" s="1" t="str">
        <f t="shared" si="615"/>
        <v/>
      </c>
      <c r="IK155" s="1" t="str">
        <f t="shared" si="616"/>
        <v/>
      </c>
      <c r="IL155" s="1" t="str">
        <f t="shared" si="617"/>
        <v/>
      </c>
      <c r="IO155" s="1" t="str">
        <f t="shared" si="618"/>
        <v/>
      </c>
      <c r="IP155" s="1" t="str">
        <f t="shared" si="619"/>
        <v/>
      </c>
      <c r="IQ155" s="1" t="str">
        <f t="shared" si="620"/>
        <v/>
      </c>
      <c r="IR155" s="1" t="str">
        <f t="shared" si="621"/>
        <v/>
      </c>
      <c r="IS155" s="1" t="str">
        <f t="shared" si="622"/>
        <v/>
      </c>
      <c r="IT155" s="1" t="str">
        <f t="shared" si="623"/>
        <v/>
      </c>
      <c r="IW155" s="1" t="str">
        <f t="shared" si="624"/>
        <v/>
      </c>
      <c r="IX155" s="1" t="str">
        <f t="shared" si="625"/>
        <v/>
      </c>
      <c r="JA155" s="1" t="str">
        <f t="shared" si="626"/>
        <v/>
      </c>
      <c r="JB155" s="1" t="str">
        <f t="shared" si="627"/>
        <v/>
      </c>
      <c r="JC155" s="1" t="str">
        <f t="shared" si="628"/>
        <v/>
      </c>
      <c r="JD155" s="1" t="str">
        <f t="shared" si="629"/>
        <v/>
      </c>
      <c r="JE155" s="1" t="str">
        <f t="shared" si="630"/>
        <v/>
      </c>
      <c r="JF155" s="1" t="str">
        <f t="shared" si="631"/>
        <v/>
      </c>
      <c r="JI155" s="1" t="str">
        <f t="shared" si="632"/>
        <v/>
      </c>
      <c r="JJ155" s="1" t="str">
        <f t="shared" si="633"/>
        <v/>
      </c>
      <c r="JM155" s="1" t="str">
        <f t="shared" si="634"/>
        <v/>
      </c>
      <c r="JN155" s="1" t="str">
        <f t="shared" si="635"/>
        <v/>
      </c>
      <c r="JO155" s="1" t="str">
        <f t="shared" si="636"/>
        <v/>
      </c>
      <c r="JP155" s="1" t="str">
        <f t="shared" si="637"/>
        <v/>
      </c>
      <c r="JQ155" s="1" t="str">
        <f t="shared" si="638"/>
        <v/>
      </c>
      <c r="JR155" s="1" t="str">
        <f t="shared" si="639"/>
        <v/>
      </c>
      <c r="JU155" s="1" t="str">
        <f t="shared" si="640"/>
        <v/>
      </c>
      <c r="JV155" s="1" t="str">
        <f t="shared" si="641"/>
        <v/>
      </c>
      <c r="JY155" s="1" t="str">
        <f t="shared" si="642"/>
        <v/>
      </c>
      <c r="JZ155" s="1" t="str">
        <f t="shared" si="643"/>
        <v/>
      </c>
      <c r="KA155" s="1" t="str">
        <f t="shared" si="644"/>
        <v/>
      </c>
      <c r="KB155" s="1" t="str">
        <f t="shared" si="645"/>
        <v/>
      </c>
      <c r="KC155" s="1" t="str">
        <f t="shared" si="646"/>
        <v/>
      </c>
      <c r="KD155" s="1" t="str">
        <f t="shared" si="647"/>
        <v/>
      </c>
    </row>
    <row r="156" spans="5:290" ht="13.5" customHeight="1">
      <c r="E156" s="76" t="str">
        <f t="shared" si="458"/>
        <v/>
      </c>
      <c r="F156" s="76" t="str">
        <f t="shared" si="459"/>
        <v/>
      </c>
      <c r="I156" s="76" t="str">
        <f t="shared" si="460"/>
        <v/>
      </c>
      <c r="J156" s="76" t="str">
        <f t="shared" si="461"/>
        <v/>
      </c>
      <c r="K156" s="76" t="str">
        <f t="shared" si="462"/>
        <v/>
      </c>
      <c r="L156" s="76" t="str">
        <f t="shared" si="463"/>
        <v/>
      </c>
      <c r="M156" s="76" t="str">
        <f t="shared" si="464"/>
        <v/>
      </c>
      <c r="N156" s="76" t="str">
        <f t="shared" si="465"/>
        <v/>
      </c>
      <c r="Q156" s="155" t="str">
        <f t="shared" si="466"/>
        <v/>
      </c>
      <c r="R156" s="76" t="str">
        <f t="shared" si="467"/>
        <v/>
      </c>
      <c r="U156" s="76" t="str">
        <f t="shared" si="468"/>
        <v/>
      </c>
      <c r="V156" s="76" t="str">
        <f t="shared" si="469"/>
        <v/>
      </c>
      <c r="W156" s="76" t="str">
        <f t="shared" si="470"/>
        <v/>
      </c>
      <c r="X156" s="76" t="s">
        <v>287</v>
      </c>
      <c r="Y156" s="76" t="str">
        <f t="shared" si="471"/>
        <v/>
      </c>
      <c r="Z156" s="76" t="str">
        <f t="shared" si="472"/>
        <v/>
      </c>
      <c r="AC156" s="76" t="str">
        <f t="shared" si="473"/>
        <v/>
      </c>
      <c r="AD156" s="76" t="str">
        <f t="shared" si="474"/>
        <v/>
      </c>
      <c r="AG156" s="76" t="str">
        <f t="shared" si="475"/>
        <v/>
      </c>
      <c r="AH156" s="76" t="str">
        <f t="shared" si="476"/>
        <v/>
      </c>
      <c r="AI156" s="76" t="str">
        <f t="shared" si="477"/>
        <v/>
      </c>
      <c r="AJ156" s="76" t="str">
        <f t="shared" si="478"/>
        <v/>
      </c>
      <c r="AK156" s="76" t="str">
        <f t="shared" si="479"/>
        <v/>
      </c>
      <c r="AL156" s="76" t="str">
        <f t="shared" si="480"/>
        <v/>
      </c>
      <c r="AO156" s="1" t="str">
        <f t="shared" si="481"/>
        <v/>
      </c>
      <c r="AP156" s="1" t="str">
        <f t="shared" si="482"/>
        <v/>
      </c>
      <c r="AS156" s="1" t="str">
        <f t="shared" si="483"/>
        <v/>
      </c>
      <c r="AT156" s="1" t="str">
        <f t="shared" si="484"/>
        <v/>
      </c>
      <c r="AU156" s="1" t="str">
        <f t="shared" si="485"/>
        <v/>
      </c>
      <c r="AV156" s="1" t="str">
        <f t="shared" si="486"/>
        <v/>
      </c>
      <c r="AW156" s="1" t="str">
        <f t="shared" si="487"/>
        <v/>
      </c>
      <c r="AX156" s="1" t="str">
        <f t="shared" si="488"/>
        <v/>
      </c>
      <c r="BA156" s="1" t="str">
        <f t="shared" si="489"/>
        <v/>
      </c>
      <c r="BB156" s="1" t="str">
        <f t="shared" si="490"/>
        <v/>
      </c>
      <c r="BE156" s="1" t="str">
        <f t="shared" si="491"/>
        <v/>
      </c>
      <c r="BF156" s="1" t="str">
        <f t="shared" si="492"/>
        <v/>
      </c>
      <c r="BG156" s="1" t="str">
        <f t="shared" si="493"/>
        <v/>
      </c>
      <c r="BH156" s="1" t="str">
        <f t="shared" si="494"/>
        <v/>
      </c>
      <c r="BI156" s="1" t="str">
        <f t="shared" si="495"/>
        <v/>
      </c>
      <c r="BJ156" s="1" t="str">
        <f t="shared" si="496"/>
        <v/>
      </c>
      <c r="BM156" s="1" t="str">
        <f t="shared" si="497"/>
        <v/>
      </c>
      <c r="BN156" s="1" t="str">
        <f t="shared" si="498"/>
        <v/>
      </c>
      <c r="BQ156" s="1" t="str">
        <f t="shared" si="499"/>
        <v/>
      </c>
      <c r="BR156" s="1" t="str">
        <f t="shared" si="500"/>
        <v/>
      </c>
      <c r="BS156" s="1" t="str">
        <f t="shared" si="501"/>
        <v/>
      </c>
      <c r="BT156" s="1" t="str">
        <f t="shared" si="502"/>
        <v/>
      </c>
      <c r="BU156" s="1" t="str">
        <f t="shared" si="503"/>
        <v/>
      </c>
      <c r="BV156" s="1" t="str">
        <f t="shared" si="504"/>
        <v/>
      </c>
      <c r="BY156" s="1" t="str">
        <f t="shared" si="505"/>
        <v/>
      </c>
      <c r="BZ156" s="1" t="str">
        <f t="shared" si="506"/>
        <v/>
      </c>
      <c r="CC156" s="1" t="str">
        <f t="shared" si="507"/>
        <v/>
      </c>
      <c r="CD156" s="1" t="str">
        <f t="shared" si="508"/>
        <v/>
      </c>
      <c r="CE156" s="1" t="str">
        <f t="shared" si="509"/>
        <v/>
      </c>
      <c r="CF156" s="1" t="str">
        <f t="shared" si="510"/>
        <v/>
      </c>
      <c r="CG156" s="1" t="str">
        <f t="shared" si="511"/>
        <v/>
      </c>
      <c r="CH156" s="1" t="str">
        <f t="shared" si="512"/>
        <v/>
      </c>
      <c r="CK156" s="1" t="str">
        <f t="shared" si="513"/>
        <v/>
      </c>
      <c r="CL156" s="1" t="str">
        <f t="shared" si="514"/>
        <v/>
      </c>
      <c r="CO156" s="1" t="str">
        <f t="shared" si="515"/>
        <v/>
      </c>
      <c r="CP156" s="1" t="str">
        <f t="shared" si="516"/>
        <v/>
      </c>
      <c r="CQ156" s="1" t="str">
        <f t="shared" si="517"/>
        <v/>
      </c>
      <c r="CR156" s="1" t="str">
        <f t="shared" si="518"/>
        <v/>
      </c>
      <c r="CS156" s="1" t="str">
        <f t="shared" si="519"/>
        <v/>
      </c>
      <c r="CT156" s="1" t="str">
        <f t="shared" si="520"/>
        <v/>
      </c>
      <c r="CW156" s="1" t="str">
        <f t="shared" si="521"/>
        <v/>
      </c>
      <c r="CX156" s="1" t="str">
        <f t="shared" si="522"/>
        <v/>
      </c>
      <c r="DA156" s="1" t="str">
        <f t="shared" si="523"/>
        <v/>
      </c>
      <c r="DB156" s="1" t="str">
        <f t="shared" si="524"/>
        <v/>
      </c>
      <c r="DC156" s="1" t="str">
        <f t="shared" si="525"/>
        <v/>
      </c>
      <c r="DD156" s="1" t="str">
        <f t="shared" si="526"/>
        <v/>
      </c>
      <c r="DE156" s="1" t="str">
        <f t="shared" si="527"/>
        <v/>
      </c>
      <c r="DF156" s="1" t="str">
        <f t="shared" si="528"/>
        <v/>
      </c>
      <c r="DI156" s="1" t="str">
        <f t="shared" si="529"/>
        <v/>
      </c>
      <c r="DJ156" s="1" t="str">
        <f t="shared" si="530"/>
        <v/>
      </c>
      <c r="DM156" s="1" t="str">
        <f t="shared" si="531"/>
        <v/>
      </c>
      <c r="DN156" s="1" t="str">
        <f t="shared" si="532"/>
        <v/>
      </c>
      <c r="DO156" s="1" t="str">
        <f t="shared" si="533"/>
        <v/>
      </c>
      <c r="DP156" s="1" t="str">
        <f t="shared" si="534"/>
        <v/>
      </c>
      <c r="DQ156" s="1" t="str">
        <f t="shared" si="535"/>
        <v/>
      </c>
      <c r="DR156" s="1" t="str">
        <f t="shared" si="536"/>
        <v/>
      </c>
      <c r="DU156" s="1" t="str">
        <f t="shared" si="537"/>
        <v/>
      </c>
      <c r="DV156" s="1" t="str">
        <f t="shared" si="538"/>
        <v/>
      </c>
      <c r="DY156" s="1" t="str">
        <f t="shared" si="539"/>
        <v/>
      </c>
      <c r="DZ156" s="1" t="str">
        <f t="shared" si="540"/>
        <v/>
      </c>
      <c r="EA156" s="1" t="str">
        <f t="shared" si="541"/>
        <v/>
      </c>
      <c r="EB156" s="1" t="str">
        <f t="shared" si="542"/>
        <v/>
      </c>
      <c r="EC156" s="1" t="str">
        <f t="shared" si="543"/>
        <v/>
      </c>
      <c r="ED156" s="1" t="str">
        <f t="shared" si="544"/>
        <v/>
      </c>
      <c r="EG156" s="1" t="str">
        <f t="shared" si="545"/>
        <v/>
      </c>
      <c r="EH156" s="1" t="str">
        <f t="shared" si="546"/>
        <v/>
      </c>
      <c r="EK156" s="1" t="str">
        <f t="shared" si="547"/>
        <v/>
      </c>
      <c r="EL156" s="1" t="str">
        <f t="shared" si="548"/>
        <v/>
      </c>
      <c r="EM156" s="1" t="str">
        <f t="shared" si="549"/>
        <v/>
      </c>
      <c r="EN156" s="1" t="str">
        <f t="shared" si="550"/>
        <v/>
      </c>
      <c r="EO156" s="1" t="str">
        <f t="shared" si="551"/>
        <v/>
      </c>
      <c r="EP156" s="1" t="str">
        <f t="shared" si="552"/>
        <v/>
      </c>
      <c r="ES156" s="1" t="str">
        <f t="shared" si="553"/>
        <v/>
      </c>
      <c r="ET156" s="1" t="str">
        <f t="shared" si="554"/>
        <v/>
      </c>
      <c r="EW156" s="1" t="str">
        <f t="shared" si="555"/>
        <v/>
      </c>
      <c r="EX156" s="1" t="str">
        <f t="shared" si="556"/>
        <v/>
      </c>
      <c r="EY156" s="1" t="str">
        <f t="shared" si="557"/>
        <v/>
      </c>
      <c r="EZ156" s="1" t="str">
        <f t="shared" si="558"/>
        <v/>
      </c>
      <c r="FA156" s="1" t="str">
        <f t="shared" si="559"/>
        <v/>
      </c>
      <c r="FB156" s="1" t="str">
        <f t="shared" si="560"/>
        <v/>
      </c>
      <c r="FE156" s="1" t="str">
        <f t="shared" si="561"/>
        <v/>
      </c>
      <c r="FF156" s="1" t="str">
        <f t="shared" si="562"/>
        <v/>
      </c>
      <c r="FI156" s="1" t="str">
        <f t="shared" si="563"/>
        <v/>
      </c>
      <c r="FJ156" s="1" t="str">
        <f t="shared" si="564"/>
        <v/>
      </c>
      <c r="FK156" s="1" t="str">
        <f t="shared" si="565"/>
        <v/>
      </c>
      <c r="FL156" s="1" t="str">
        <f t="shared" si="566"/>
        <v/>
      </c>
      <c r="FM156" s="1" t="str">
        <f t="shared" si="567"/>
        <v/>
      </c>
      <c r="FN156" s="1" t="str">
        <f t="shared" si="568"/>
        <v/>
      </c>
      <c r="FQ156" s="1" t="str">
        <f>IF(FU156="","",#REF!)</f>
        <v/>
      </c>
      <c r="FR156" s="1" t="str">
        <f t="shared" si="569"/>
        <v/>
      </c>
      <c r="FU156" s="1" t="str">
        <f t="shared" si="570"/>
        <v/>
      </c>
      <c r="FV156" s="1" t="str">
        <f t="shared" si="571"/>
        <v/>
      </c>
      <c r="FW156" s="1" t="str">
        <f t="shared" si="572"/>
        <v/>
      </c>
      <c r="FX156" s="1" t="str">
        <f t="shared" si="573"/>
        <v/>
      </c>
      <c r="FY156" s="1" t="str">
        <f t="shared" si="574"/>
        <v/>
      </c>
      <c r="FZ156" s="1" t="str">
        <f t="shared" si="575"/>
        <v/>
      </c>
      <c r="GC156" s="1" t="str">
        <f t="shared" si="576"/>
        <v/>
      </c>
      <c r="GD156" s="1" t="str">
        <f t="shared" si="577"/>
        <v/>
      </c>
      <c r="GG156" s="1" t="str">
        <f t="shared" si="578"/>
        <v/>
      </c>
      <c r="GH156" s="1" t="str">
        <f t="shared" si="579"/>
        <v/>
      </c>
      <c r="GI156" s="1" t="str">
        <f t="shared" si="580"/>
        <v/>
      </c>
      <c r="GJ156" s="1" t="str">
        <f t="shared" si="581"/>
        <v/>
      </c>
      <c r="GK156" s="1" t="str">
        <f t="shared" si="582"/>
        <v/>
      </c>
      <c r="GL156" s="1" t="str">
        <f t="shared" si="583"/>
        <v/>
      </c>
      <c r="GO156" s="1" t="str">
        <f t="shared" si="584"/>
        <v/>
      </c>
      <c r="GP156" s="1" t="str">
        <f t="shared" si="585"/>
        <v/>
      </c>
      <c r="GS156" s="1" t="str">
        <f t="shared" si="586"/>
        <v/>
      </c>
      <c r="GT156" s="1" t="str">
        <f t="shared" si="587"/>
        <v/>
      </c>
      <c r="GU156" s="1" t="str">
        <f t="shared" si="588"/>
        <v/>
      </c>
      <c r="GV156" s="1" t="str">
        <f t="shared" si="589"/>
        <v/>
      </c>
      <c r="GW156" s="1" t="str">
        <f t="shared" si="590"/>
        <v/>
      </c>
      <c r="GX156" s="1" t="str">
        <f t="shared" si="591"/>
        <v/>
      </c>
      <c r="HA156" s="1" t="str">
        <f t="shared" si="592"/>
        <v/>
      </c>
      <c r="HB156" s="1" t="str">
        <f t="shared" si="593"/>
        <v/>
      </c>
      <c r="HE156" s="1" t="str">
        <f t="shared" si="594"/>
        <v/>
      </c>
      <c r="HF156" s="1" t="str">
        <f t="shared" si="595"/>
        <v/>
      </c>
      <c r="HG156" s="1" t="str">
        <f t="shared" si="596"/>
        <v/>
      </c>
      <c r="HH156" s="1" t="str">
        <f t="shared" si="597"/>
        <v/>
      </c>
      <c r="HI156" s="1" t="str">
        <f t="shared" si="598"/>
        <v/>
      </c>
      <c r="HJ156" s="1" t="str">
        <f t="shared" si="599"/>
        <v/>
      </c>
      <c r="HM156" s="1" t="str">
        <f t="shared" si="600"/>
        <v/>
      </c>
      <c r="HN156" s="1" t="str">
        <f t="shared" si="601"/>
        <v/>
      </c>
      <c r="HQ156" s="1" t="str">
        <f t="shared" si="602"/>
        <v/>
      </c>
      <c r="HR156" s="1" t="str">
        <f t="shared" si="603"/>
        <v/>
      </c>
      <c r="HS156" s="1" t="str">
        <f t="shared" si="604"/>
        <v/>
      </c>
      <c r="HT156" s="1" t="str">
        <f t="shared" si="605"/>
        <v/>
      </c>
      <c r="HU156" s="1" t="str">
        <f t="shared" si="606"/>
        <v/>
      </c>
      <c r="HV156" s="1" t="str">
        <f t="shared" si="607"/>
        <v/>
      </c>
      <c r="HY156" s="1" t="str">
        <f t="shared" si="608"/>
        <v/>
      </c>
      <c r="HZ156" s="1" t="str">
        <f t="shared" si="609"/>
        <v/>
      </c>
      <c r="IC156" s="1" t="str">
        <f t="shared" si="610"/>
        <v/>
      </c>
      <c r="ID156" s="1" t="str">
        <f t="shared" si="611"/>
        <v/>
      </c>
      <c r="IE156" s="1" t="str">
        <f t="shared" si="612"/>
        <v/>
      </c>
      <c r="IF156" s="1" t="str">
        <f t="shared" si="613"/>
        <v/>
      </c>
      <c r="IG156" s="1" t="str">
        <f t="shared" si="614"/>
        <v/>
      </c>
      <c r="IH156" s="1" t="str">
        <f t="shared" si="615"/>
        <v/>
      </c>
      <c r="IK156" s="1" t="str">
        <f t="shared" si="616"/>
        <v/>
      </c>
      <c r="IL156" s="1" t="str">
        <f t="shared" si="617"/>
        <v/>
      </c>
      <c r="IO156" s="1" t="str">
        <f t="shared" si="618"/>
        <v/>
      </c>
      <c r="IP156" s="1" t="str">
        <f t="shared" si="619"/>
        <v/>
      </c>
      <c r="IQ156" s="1" t="str">
        <f t="shared" si="620"/>
        <v/>
      </c>
      <c r="IR156" s="1" t="str">
        <f t="shared" si="621"/>
        <v/>
      </c>
      <c r="IS156" s="1" t="str">
        <f t="shared" si="622"/>
        <v/>
      </c>
      <c r="IT156" s="1" t="str">
        <f t="shared" si="623"/>
        <v/>
      </c>
      <c r="IW156" s="1" t="str">
        <f t="shared" si="624"/>
        <v/>
      </c>
      <c r="IX156" s="1" t="str">
        <f t="shared" si="625"/>
        <v/>
      </c>
      <c r="JA156" s="1" t="str">
        <f t="shared" si="626"/>
        <v/>
      </c>
      <c r="JB156" s="1" t="str">
        <f t="shared" si="627"/>
        <v/>
      </c>
      <c r="JC156" s="1" t="str">
        <f t="shared" si="628"/>
        <v/>
      </c>
      <c r="JD156" s="1" t="str">
        <f t="shared" si="629"/>
        <v/>
      </c>
      <c r="JE156" s="1" t="str">
        <f t="shared" si="630"/>
        <v/>
      </c>
      <c r="JF156" s="1" t="str">
        <f t="shared" si="631"/>
        <v/>
      </c>
      <c r="JI156" s="1" t="str">
        <f t="shared" si="632"/>
        <v/>
      </c>
      <c r="JJ156" s="1" t="str">
        <f t="shared" si="633"/>
        <v/>
      </c>
      <c r="JM156" s="1" t="str">
        <f t="shared" si="634"/>
        <v/>
      </c>
      <c r="JN156" s="1" t="str">
        <f t="shared" si="635"/>
        <v/>
      </c>
      <c r="JO156" s="1" t="str">
        <f t="shared" si="636"/>
        <v/>
      </c>
      <c r="JP156" s="1" t="str">
        <f t="shared" si="637"/>
        <v/>
      </c>
      <c r="JQ156" s="1" t="str">
        <f t="shared" si="638"/>
        <v/>
      </c>
      <c r="JR156" s="1" t="str">
        <f t="shared" si="639"/>
        <v/>
      </c>
      <c r="JU156" s="1" t="str">
        <f t="shared" si="640"/>
        <v/>
      </c>
      <c r="JV156" s="1" t="str">
        <f t="shared" si="641"/>
        <v/>
      </c>
      <c r="JY156" s="1" t="str">
        <f t="shared" si="642"/>
        <v/>
      </c>
      <c r="JZ156" s="1" t="str">
        <f t="shared" si="643"/>
        <v/>
      </c>
      <c r="KA156" s="1" t="str">
        <f t="shared" si="644"/>
        <v/>
      </c>
      <c r="KB156" s="1" t="str">
        <f t="shared" si="645"/>
        <v/>
      </c>
      <c r="KC156" s="1" t="str">
        <f t="shared" si="646"/>
        <v/>
      </c>
      <c r="KD156" s="1" t="str">
        <f t="shared" si="647"/>
        <v/>
      </c>
    </row>
    <row r="157" spans="5:290" ht="13.5" customHeight="1">
      <c r="E157" s="76" t="str">
        <f t="shared" si="458"/>
        <v/>
      </c>
      <c r="F157" s="76" t="str">
        <f t="shared" si="459"/>
        <v/>
      </c>
      <c r="I157" s="76" t="str">
        <f t="shared" si="460"/>
        <v/>
      </c>
      <c r="J157" s="76" t="str">
        <f t="shared" si="461"/>
        <v/>
      </c>
      <c r="K157" s="76" t="str">
        <f t="shared" si="462"/>
        <v/>
      </c>
      <c r="L157" s="76" t="str">
        <f t="shared" si="463"/>
        <v/>
      </c>
      <c r="M157" s="76" t="str">
        <f t="shared" si="464"/>
        <v/>
      </c>
      <c r="N157" s="76" t="str">
        <f t="shared" si="465"/>
        <v/>
      </c>
      <c r="Q157" s="155" t="str">
        <f t="shared" si="466"/>
        <v/>
      </c>
      <c r="R157" s="76" t="str">
        <f t="shared" si="467"/>
        <v/>
      </c>
      <c r="U157" s="76" t="str">
        <f t="shared" si="468"/>
        <v/>
      </c>
      <c r="V157" s="76" t="str">
        <f t="shared" si="469"/>
        <v/>
      </c>
      <c r="W157" s="76" t="str">
        <f t="shared" si="470"/>
        <v/>
      </c>
      <c r="X157" s="76" t="s">
        <v>287</v>
      </c>
      <c r="Y157" s="76" t="str">
        <f t="shared" si="471"/>
        <v/>
      </c>
      <c r="Z157" s="76" t="str">
        <f t="shared" si="472"/>
        <v/>
      </c>
      <c r="AC157" s="76" t="str">
        <f t="shared" si="473"/>
        <v/>
      </c>
      <c r="AD157" s="76" t="str">
        <f t="shared" si="474"/>
        <v/>
      </c>
      <c r="AG157" s="76" t="str">
        <f t="shared" si="475"/>
        <v/>
      </c>
      <c r="AH157" s="76" t="str">
        <f t="shared" si="476"/>
        <v/>
      </c>
      <c r="AI157" s="76" t="str">
        <f t="shared" si="477"/>
        <v/>
      </c>
      <c r="AJ157" s="76" t="str">
        <f t="shared" si="478"/>
        <v/>
      </c>
      <c r="AK157" s="76" t="str">
        <f t="shared" si="479"/>
        <v/>
      </c>
      <c r="AL157" s="76" t="str">
        <f t="shared" si="480"/>
        <v/>
      </c>
      <c r="AO157" s="1" t="str">
        <f t="shared" si="481"/>
        <v/>
      </c>
      <c r="AP157" s="1" t="str">
        <f t="shared" si="482"/>
        <v/>
      </c>
      <c r="AS157" s="1" t="str">
        <f t="shared" si="483"/>
        <v/>
      </c>
      <c r="AT157" s="1" t="str">
        <f t="shared" si="484"/>
        <v/>
      </c>
      <c r="AU157" s="1" t="str">
        <f t="shared" si="485"/>
        <v/>
      </c>
      <c r="AV157" s="1" t="str">
        <f t="shared" si="486"/>
        <v/>
      </c>
      <c r="AW157" s="1" t="str">
        <f t="shared" si="487"/>
        <v/>
      </c>
      <c r="AX157" s="1" t="str">
        <f t="shared" si="488"/>
        <v/>
      </c>
      <c r="BA157" s="1" t="str">
        <f t="shared" si="489"/>
        <v/>
      </c>
      <c r="BB157" s="1" t="str">
        <f t="shared" si="490"/>
        <v/>
      </c>
      <c r="BE157" s="1" t="str">
        <f t="shared" si="491"/>
        <v/>
      </c>
      <c r="BF157" s="1" t="str">
        <f t="shared" si="492"/>
        <v/>
      </c>
      <c r="BG157" s="1" t="str">
        <f t="shared" si="493"/>
        <v/>
      </c>
      <c r="BH157" s="1" t="str">
        <f t="shared" si="494"/>
        <v/>
      </c>
      <c r="BI157" s="1" t="str">
        <f t="shared" si="495"/>
        <v/>
      </c>
      <c r="BJ157" s="1" t="str">
        <f t="shared" si="496"/>
        <v/>
      </c>
      <c r="BM157" s="1" t="str">
        <f t="shared" si="497"/>
        <v/>
      </c>
      <c r="BN157" s="1" t="str">
        <f t="shared" si="498"/>
        <v/>
      </c>
      <c r="BQ157" s="1" t="str">
        <f t="shared" si="499"/>
        <v/>
      </c>
      <c r="BR157" s="1" t="str">
        <f t="shared" si="500"/>
        <v/>
      </c>
      <c r="BS157" s="1" t="str">
        <f t="shared" si="501"/>
        <v/>
      </c>
      <c r="BT157" s="1" t="str">
        <f t="shared" si="502"/>
        <v/>
      </c>
      <c r="BU157" s="1" t="str">
        <f t="shared" si="503"/>
        <v/>
      </c>
      <c r="BV157" s="1" t="str">
        <f t="shared" si="504"/>
        <v/>
      </c>
      <c r="BY157" s="1" t="str">
        <f t="shared" si="505"/>
        <v/>
      </c>
      <c r="BZ157" s="1" t="str">
        <f t="shared" si="506"/>
        <v/>
      </c>
      <c r="CC157" s="1" t="str">
        <f t="shared" si="507"/>
        <v/>
      </c>
      <c r="CD157" s="1" t="str">
        <f t="shared" si="508"/>
        <v/>
      </c>
      <c r="CE157" s="1" t="str">
        <f t="shared" si="509"/>
        <v/>
      </c>
      <c r="CF157" s="1" t="str">
        <f t="shared" si="510"/>
        <v/>
      </c>
      <c r="CG157" s="1" t="str">
        <f t="shared" si="511"/>
        <v/>
      </c>
      <c r="CH157" s="1" t="str">
        <f t="shared" si="512"/>
        <v/>
      </c>
      <c r="CK157" s="1" t="str">
        <f t="shared" si="513"/>
        <v/>
      </c>
      <c r="CL157" s="1" t="str">
        <f t="shared" si="514"/>
        <v/>
      </c>
      <c r="CO157" s="1" t="str">
        <f t="shared" si="515"/>
        <v/>
      </c>
      <c r="CP157" s="1" t="str">
        <f t="shared" si="516"/>
        <v/>
      </c>
      <c r="CQ157" s="1" t="str">
        <f t="shared" si="517"/>
        <v/>
      </c>
      <c r="CR157" s="1" t="str">
        <f t="shared" si="518"/>
        <v/>
      </c>
      <c r="CS157" s="1" t="str">
        <f t="shared" si="519"/>
        <v/>
      </c>
      <c r="CT157" s="1" t="str">
        <f t="shared" si="520"/>
        <v/>
      </c>
      <c r="CW157" s="1" t="str">
        <f t="shared" si="521"/>
        <v/>
      </c>
      <c r="CX157" s="1" t="str">
        <f t="shared" si="522"/>
        <v/>
      </c>
      <c r="DA157" s="1" t="str">
        <f t="shared" si="523"/>
        <v/>
      </c>
      <c r="DB157" s="1" t="str">
        <f t="shared" si="524"/>
        <v/>
      </c>
      <c r="DC157" s="1" t="str">
        <f t="shared" si="525"/>
        <v/>
      </c>
      <c r="DD157" s="1" t="str">
        <f t="shared" si="526"/>
        <v/>
      </c>
      <c r="DE157" s="1" t="str">
        <f t="shared" si="527"/>
        <v/>
      </c>
      <c r="DF157" s="1" t="str">
        <f t="shared" si="528"/>
        <v/>
      </c>
      <c r="DI157" s="1" t="str">
        <f t="shared" si="529"/>
        <v/>
      </c>
      <c r="DJ157" s="1" t="str">
        <f t="shared" si="530"/>
        <v/>
      </c>
      <c r="DM157" s="1" t="str">
        <f t="shared" si="531"/>
        <v/>
      </c>
      <c r="DN157" s="1" t="str">
        <f t="shared" si="532"/>
        <v/>
      </c>
      <c r="DO157" s="1" t="str">
        <f t="shared" si="533"/>
        <v/>
      </c>
      <c r="DP157" s="1" t="str">
        <f t="shared" si="534"/>
        <v/>
      </c>
      <c r="DQ157" s="1" t="str">
        <f t="shared" si="535"/>
        <v/>
      </c>
      <c r="DR157" s="1" t="str">
        <f t="shared" si="536"/>
        <v/>
      </c>
      <c r="DU157" s="1" t="str">
        <f t="shared" si="537"/>
        <v/>
      </c>
      <c r="DV157" s="1" t="str">
        <f t="shared" si="538"/>
        <v/>
      </c>
      <c r="DY157" s="1" t="str">
        <f t="shared" si="539"/>
        <v/>
      </c>
      <c r="DZ157" s="1" t="str">
        <f t="shared" si="540"/>
        <v/>
      </c>
      <c r="EA157" s="1" t="str">
        <f t="shared" si="541"/>
        <v/>
      </c>
      <c r="EB157" s="1" t="str">
        <f t="shared" si="542"/>
        <v/>
      </c>
      <c r="EC157" s="1" t="str">
        <f t="shared" si="543"/>
        <v/>
      </c>
      <c r="ED157" s="1" t="str">
        <f t="shared" si="544"/>
        <v/>
      </c>
      <c r="EG157" s="1" t="str">
        <f t="shared" si="545"/>
        <v/>
      </c>
      <c r="EH157" s="1" t="str">
        <f t="shared" si="546"/>
        <v/>
      </c>
      <c r="EK157" s="1" t="str">
        <f t="shared" si="547"/>
        <v/>
      </c>
      <c r="EL157" s="1" t="str">
        <f t="shared" si="548"/>
        <v/>
      </c>
      <c r="EM157" s="1" t="str">
        <f t="shared" si="549"/>
        <v/>
      </c>
      <c r="EN157" s="1" t="str">
        <f t="shared" si="550"/>
        <v/>
      </c>
      <c r="EO157" s="1" t="str">
        <f t="shared" si="551"/>
        <v/>
      </c>
      <c r="EP157" s="1" t="str">
        <f t="shared" si="552"/>
        <v/>
      </c>
      <c r="ES157" s="1" t="str">
        <f t="shared" si="553"/>
        <v/>
      </c>
      <c r="ET157" s="1" t="str">
        <f t="shared" si="554"/>
        <v/>
      </c>
      <c r="EW157" s="1" t="str">
        <f t="shared" si="555"/>
        <v/>
      </c>
      <c r="EX157" s="1" t="str">
        <f t="shared" si="556"/>
        <v/>
      </c>
      <c r="EY157" s="1" t="str">
        <f t="shared" si="557"/>
        <v/>
      </c>
      <c r="EZ157" s="1" t="str">
        <f t="shared" si="558"/>
        <v/>
      </c>
      <c r="FA157" s="1" t="str">
        <f t="shared" si="559"/>
        <v/>
      </c>
      <c r="FB157" s="1" t="str">
        <f t="shared" si="560"/>
        <v/>
      </c>
      <c r="FE157" s="1" t="str">
        <f t="shared" si="561"/>
        <v/>
      </c>
      <c r="FF157" s="1" t="str">
        <f t="shared" si="562"/>
        <v/>
      </c>
      <c r="FI157" s="1" t="str">
        <f t="shared" si="563"/>
        <v/>
      </c>
      <c r="FJ157" s="1" t="str">
        <f t="shared" si="564"/>
        <v/>
      </c>
      <c r="FK157" s="1" t="str">
        <f t="shared" si="565"/>
        <v/>
      </c>
      <c r="FL157" s="1" t="str">
        <f t="shared" si="566"/>
        <v/>
      </c>
      <c r="FM157" s="1" t="str">
        <f t="shared" si="567"/>
        <v/>
      </c>
      <c r="FN157" s="1" t="str">
        <f t="shared" si="568"/>
        <v/>
      </c>
      <c r="FQ157" s="1" t="str">
        <f>IF(FU157="","",#REF!)</f>
        <v/>
      </c>
      <c r="FR157" s="1" t="str">
        <f t="shared" si="569"/>
        <v/>
      </c>
      <c r="FU157" s="1" t="str">
        <f t="shared" si="570"/>
        <v/>
      </c>
      <c r="FV157" s="1" t="str">
        <f t="shared" si="571"/>
        <v/>
      </c>
      <c r="FW157" s="1" t="str">
        <f t="shared" si="572"/>
        <v/>
      </c>
      <c r="FX157" s="1" t="str">
        <f t="shared" si="573"/>
        <v/>
      </c>
      <c r="FY157" s="1" t="str">
        <f t="shared" si="574"/>
        <v/>
      </c>
      <c r="FZ157" s="1" t="str">
        <f t="shared" si="575"/>
        <v/>
      </c>
      <c r="GC157" s="1" t="str">
        <f t="shared" si="576"/>
        <v/>
      </c>
      <c r="GD157" s="1" t="str">
        <f t="shared" si="577"/>
        <v/>
      </c>
      <c r="GG157" s="1" t="str">
        <f t="shared" si="578"/>
        <v/>
      </c>
      <c r="GH157" s="1" t="str">
        <f t="shared" si="579"/>
        <v/>
      </c>
      <c r="GI157" s="1" t="str">
        <f t="shared" si="580"/>
        <v/>
      </c>
      <c r="GJ157" s="1" t="str">
        <f t="shared" si="581"/>
        <v/>
      </c>
      <c r="GK157" s="1" t="str">
        <f t="shared" si="582"/>
        <v/>
      </c>
      <c r="GL157" s="1" t="str">
        <f t="shared" si="583"/>
        <v/>
      </c>
      <c r="GO157" s="1" t="str">
        <f t="shared" si="584"/>
        <v/>
      </c>
      <c r="GP157" s="1" t="str">
        <f t="shared" si="585"/>
        <v/>
      </c>
      <c r="GS157" s="1" t="str">
        <f t="shared" si="586"/>
        <v/>
      </c>
      <c r="GT157" s="1" t="str">
        <f t="shared" si="587"/>
        <v/>
      </c>
      <c r="GU157" s="1" t="str">
        <f t="shared" si="588"/>
        <v/>
      </c>
      <c r="GV157" s="1" t="str">
        <f t="shared" si="589"/>
        <v/>
      </c>
      <c r="GW157" s="1" t="str">
        <f t="shared" si="590"/>
        <v/>
      </c>
      <c r="GX157" s="1" t="str">
        <f t="shared" si="591"/>
        <v/>
      </c>
      <c r="HA157" s="1" t="str">
        <f t="shared" si="592"/>
        <v/>
      </c>
      <c r="HB157" s="1" t="str">
        <f t="shared" si="593"/>
        <v/>
      </c>
      <c r="HE157" s="1" t="str">
        <f t="shared" si="594"/>
        <v/>
      </c>
      <c r="HF157" s="1" t="str">
        <f t="shared" si="595"/>
        <v/>
      </c>
      <c r="HG157" s="1" t="str">
        <f t="shared" si="596"/>
        <v/>
      </c>
      <c r="HH157" s="1" t="str">
        <f t="shared" si="597"/>
        <v/>
      </c>
      <c r="HI157" s="1" t="str">
        <f t="shared" si="598"/>
        <v/>
      </c>
      <c r="HJ157" s="1" t="str">
        <f t="shared" si="599"/>
        <v/>
      </c>
      <c r="HM157" s="1" t="str">
        <f t="shared" si="600"/>
        <v/>
      </c>
      <c r="HN157" s="1" t="str">
        <f t="shared" si="601"/>
        <v/>
      </c>
      <c r="HQ157" s="1" t="str">
        <f t="shared" si="602"/>
        <v/>
      </c>
      <c r="HR157" s="1" t="str">
        <f t="shared" si="603"/>
        <v/>
      </c>
      <c r="HS157" s="1" t="str">
        <f t="shared" si="604"/>
        <v/>
      </c>
      <c r="HT157" s="1" t="str">
        <f t="shared" si="605"/>
        <v/>
      </c>
      <c r="HU157" s="1" t="str">
        <f t="shared" si="606"/>
        <v/>
      </c>
      <c r="HV157" s="1" t="str">
        <f t="shared" si="607"/>
        <v/>
      </c>
      <c r="HY157" s="1" t="str">
        <f t="shared" si="608"/>
        <v/>
      </c>
      <c r="HZ157" s="1" t="str">
        <f t="shared" si="609"/>
        <v/>
      </c>
      <c r="IC157" s="1" t="str">
        <f t="shared" si="610"/>
        <v/>
      </c>
      <c r="ID157" s="1" t="str">
        <f t="shared" si="611"/>
        <v/>
      </c>
      <c r="IE157" s="1" t="str">
        <f t="shared" si="612"/>
        <v/>
      </c>
      <c r="IF157" s="1" t="str">
        <f t="shared" si="613"/>
        <v/>
      </c>
      <c r="IG157" s="1" t="str">
        <f t="shared" si="614"/>
        <v/>
      </c>
      <c r="IH157" s="1" t="str">
        <f t="shared" si="615"/>
        <v/>
      </c>
      <c r="IK157" s="1" t="str">
        <f t="shared" si="616"/>
        <v/>
      </c>
      <c r="IL157" s="1" t="str">
        <f t="shared" si="617"/>
        <v/>
      </c>
      <c r="IO157" s="1" t="str">
        <f t="shared" si="618"/>
        <v/>
      </c>
      <c r="IP157" s="1" t="str">
        <f t="shared" si="619"/>
        <v/>
      </c>
      <c r="IQ157" s="1" t="str">
        <f t="shared" si="620"/>
        <v/>
      </c>
      <c r="IR157" s="1" t="str">
        <f t="shared" si="621"/>
        <v/>
      </c>
      <c r="IS157" s="1" t="str">
        <f t="shared" si="622"/>
        <v/>
      </c>
      <c r="IT157" s="1" t="str">
        <f t="shared" si="623"/>
        <v/>
      </c>
      <c r="IW157" s="1" t="str">
        <f t="shared" si="624"/>
        <v/>
      </c>
      <c r="IX157" s="1" t="str">
        <f t="shared" si="625"/>
        <v/>
      </c>
      <c r="JA157" s="1" t="str">
        <f t="shared" si="626"/>
        <v/>
      </c>
      <c r="JB157" s="1" t="str">
        <f t="shared" si="627"/>
        <v/>
      </c>
      <c r="JC157" s="1" t="str">
        <f t="shared" si="628"/>
        <v/>
      </c>
      <c r="JD157" s="1" t="str">
        <f t="shared" si="629"/>
        <v/>
      </c>
      <c r="JE157" s="1" t="str">
        <f t="shared" si="630"/>
        <v/>
      </c>
      <c r="JF157" s="1" t="str">
        <f t="shared" si="631"/>
        <v/>
      </c>
      <c r="JI157" s="1" t="str">
        <f t="shared" si="632"/>
        <v/>
      </c>
      <c r="JJ157" s="1" t="str">
        <f t="shared" si="633"/>
        <v/>
      </c>
      <c r="JM157" s="1" t="str">
        <f t="shared" si="634"/>
        <v/>
      </c>
      <c r="JN157" s="1" t="str">
        <f t="shared" si="635"/>
        <v/>
      </c>
      <c r="JO157" s="1" t="str">
        <f t="shared" si="636"/>
        <v/>
      </c>
      <c r="JP157" s="1" t="str">
        <f t="shared" si="637"/>
        <v/>
      </c>
      <c r="JQ157" s="1" t="str">
        <f t="shared" si="638"/>
        <v/>
      </c>
      <c r="JR157" s="1" t="str">
        <f t="shared" si="639"/>
        <v/>
      </c>
      <c r="JU157" s="1" t="str">
        <f t="shared" si="640"/>
        <v/>
      </c>
      <c r="JV157" s="1" t="str">
        <f t="shared" si="641"/>
        <v/>
      </c>
      <c r="JY157" s="1" t="str">
        <f t="shared" si="642"/>
        <v/>
      </c>
      <c r="JZ157" s="1" t="str">
        <f t="shared" si="643"/>
        <v/>
      </c>
      <c r="KA157" s="1" t="str">
        <f t="shared" si="644"/>
        <v/>
      </c>
      <c r="KB157" s="1" t="str">
        <f t="shared" si="645"/>
        <v/>
      </c>
      <c r="KC157" s="1" t="str">
        <f t="shared" si="646"/>
        <v/>
      </c>
      <c r="KD157" s="1" t="str">
        <f t="shared" si="647"/>
        <v/>
      </c>
    </row>
  </sheetData>
  <sortState ref="A20:KF86">
    <sortCondition ref="B20:B86"/>
  </sortState>
  <conditionalFormatting sqref="N103:N137 Z61:Z68 AL11:AL16 N26:N29 N60:N68 N31:N49 AL44 AL57:AL67 AL77:AL78 AL69:AL75 N75:N101 Z75:Z101 AL81:AL101 N11:N23 N53:N58 Z11:Z50 Z53:Z59 AL20:AL42 AL47:AL55 AX11:AX101 BJ11:BJ101 BV11:BV101 CH11:CH101 CT11:CT101 DF11:DF101 DR11:DR101 FB11:FB101 FN11:FN101 FZ11:FZ101 GL11:GL101 GX11:GX101 HJ11:HJ101 HV11:HV101 IH11:IH101 IT11:IT101 JF11:JF101 JR11:JR101 KD11:KD101 ED11:ED101 EP11:EP101">
    <cfRule type="containsText" dxfId="64" priority="46" operator="containsText" text="!">
      <formula>NOT(ISERROR(SEARCH("!",N11)))</formula>
    </cfRule>
  </conditionalFormatting>
  <conditionalFormatting sqref="Z103:Z137">
    <cfRule type="containsText" dxfId="63" priority="45" operator="containsText" text="!">
      <formula>NOT(ISERROR(SEARCH("!",Z103)))</formula>
    </cfRule>
  </conditionalFormatting>
  <conditionalFormatting sqref="AL103:AL137">
    <cfRule type="containsText" dxfId="62" priority="44" operator="containsText" text="!">
      <formula>NOT(ISERROR(SEARCH("!",AL103)))</formula>
    </cfRule>
  </conditionalFormatting>
  <conditionalFormatting sqref="AX103:AX137">
    <cfRule type="containsText" dxfId="61" priority="43" operator="containsText" text="!">
      <formula>NOT(ISERROR(SEARCH("!",AX103)))</formula>
    </cfRule>
  </conditionalFormatting>
  <conditionalFormatting sqref="BJ103:BJ137">
    <cfRule type="containsText" dxfId="60" priority="42" operator="containsText" text="!">
      <formula>NOT(ISERROR(SEARCH("!",BJ103)))</formula>
    </cfRule>
  </conditionalFormatting>
  <conditionalFormatting sqref="BV103:BV137">
    <cfRule type="containsText" dxfId="59" priority="41" operator="containsText" text="!">
      <formula>NOT(ISERROR(SEARCH("!",BV103)))</formula>
    </cfRule>
  </conditionalFormatting>
  <conditionalFormatting sqref="CH103:CH137">
    <cfRule type="containsText" dxfId="58" priority="40" operator="containsText" text="!">
      <formula>NOT(ISERROR(SEARCH("!",CH103)))</formula>
    </cfRule>
  </conditionalFormatting>
  <conditionalFormatting sqref="CT103:CT137">
    <cfRule type="containsText" dxfId="57" priority="39" operator="containsText" text="!">
      <formula>NOT(ISERROR(SEARCH("!",CT103)))</formula>
    </cfRule>
  </conditionalFormatting>
  <conditionalFormatting sqref="DF103:DF137">
    <cfRule type="containsText" dxfId="56" priority="38" operator="containsText" text="!">
      <formula>NOT(ISERROR(SEARCH("!",DF103)))</formula>
    </cfRule>
  </conditionalFormatting>
  <conditionalFormatting sqref="DR103:DR137">
    <cfRule type="containsText" dxfId="55" priority="37" operator="containsText" text="!">
      <formula>NOT(ISERROR(SEARCH("!",DR103)))</formula>
    </cfRule>
  </conditionalFormatting>
  <conditionalFormatting sqref="FB103:FB137">
    <cfRule type="containsText" dxfId="54" priority="36" operator="containsText" text="!">
      <formula>NOT(ISERROR(SEARCH("!",FB103)))</formula>
    </cfRule>
  </conditionalFormatting>
  <conditionalFormatting sqref="FN103:FN137">
    <cfRule type="containsText" dxfId="53" priority="35" operator="containsText" text="!">
      <formula>NOT(ISERROR(SEARCH("!",FN103)))</formula>
    </cfRule>
  </conditionalFormatting>
  <conditionalFormatting sqref="FZ103:FZ137">
    <cfRule type="containsText" dxfId="52" priority="34" operator="containsText" text="!">
      <formula>NOT(ISERROR(SEARCH("!",FZ103)))</formula>
    </cfRule>
  </conditionalFormatting>
  <conditionalFormatting sqref="GL103:GL137">
    <cfRule type="containsText" dxfId="51" priority="33" operator="containsText" text="!">
      <formula>NOT(ISERROR(SEARCH("!",GL103)))</formula>
    </cfRule>
  </conditionalFormatting>
  <conditionalFormatting sqref="GX103:GX137">
    <cfRule type="containsText" dxfId="50" priority="32" operator="containsText" text="!">
      <formula>NOT(ISERROR(SEARCH("!",GX103)))</formula>
    </cfRule>
  </conditionalFormatting>
  <conditionalFormatting sqref="HJ103:HJ137">
    <cfRule type="containsText" dxfId="49" priority="31" operator="containsText" text="!">
      <formula>NOT(ISERROR(SEARCH("!",HJ103)))</formula>
    </cfRule>
  </conditionalFormatting>
  <conditionalFormatting sqref="HV103:HV137">
    <cfRule type="containsText" dxfId="48" priority="30" operator="containsText" text="!">
      <formula>NOT(ISERROR(SEARCH("!",HV103)))</formula>
    </cfRule>
  </conditionalFormatting>
  <conditionalFormatting sqref="IH103:IH137">
    <cfRule type="containsText" dxfId="47" priority="29" operator="containsText" text="!">
      <formula>NOT(ISERROR(SEARCH("!",IH103)))</formula>
    </cfRule>
  </conditionalFormatting>
  <conditionalFormatting sqref="IT103:IT137">
    <cfRule type="containsText" dxfId="46" priority="28" operator="containsText" text="!">
      <formula>NOT(ISERROR(SEARCH("!",IT103)))</formula>
    </cfRule>
  </conditionalFormatting>
  <conditionalFormatting sqref="JF103:JF137">
    <cfRule type="containsText" dxfId="45" priority="27" operator="containsText" text="!">
      <formula>NOT(ISERROR(SEARCH("!",JF103)))</formula>
    </cfRule>
  </conditionalFormatting>
  <conditionalFormatting sqref="JR103:JR137">
    <cfRule type="containsText" dxfId="44" priority="26" operator="containsText" text="!">
      <formula>NOT(ISERROR(SEARCH("!",JR103)))</formula>
    </cfRule>
  </conditionalFormatting>
  <conditionalFormatting sqref="KD103:KD137">
    <cfRule type="containsText" dxfId="43" priority="25" operator="containsText" text="!">
      <formula>NOT(ISERROR(SEARCH("!",KD103)))</formula>
    </cfRule>
  </conditionalFormatting>
  <conditionalFormatting sqref="ED103:ED137">
    <cfRule type="containsText" dxfId="42" priority="24" operator="containsText" text="!">
      <formula>NOT(ISERROR(SEARCH("!",ED103)))</formula>
    </cfRule>
  </conditionalFormatting>
  <conditionalFormatting sqref="EP103:EP137">
    <cfRule type="containsText" dxfId="41" priority="23" operator="containsText" text="!">
      <formula>NOT(ISERROR(SEARCH("!",EP103)))</formula>
    </cfRule>
  </conditionalFormatting>
  <conditionalFormatting sqref="N69:N70">
    <cfRule type="containsText" dxfId="40" priority="22" operator="containsText" text="!">
      <formula>NOT(ISERROR(SEARCH("!",N69)))</formula>
    </cfRule>
  </conditionalFormatting>
  <conditionalFormatting sqref="Z60">
    <cfRule type="containsText" dxfId="39" priority="17" operator="containsText" text="!">
      <formula>NOT(ISERROR(SEARCH("!",Z60)))</formula>
    </cfRule>
  </conditionalFormatting>
  <conditionalFormatting sqref="Z69:Z70">
    <cfRule type="containsText" dxfId="38" priority="18" operator="containsText" text="!">
      <formula>NOT(ISERROR(SEARCH("!",Z69)))</formula>
    </cfRule>
  </conditionalFormatting>
  <conditionalFormatting sqref="N50">
    <cfRule type="containsText" dxfId="37" priority="15" operator="containsText" text="!">
      <formula>NOT(ISERROR(SEARCH("!",N50)))</formula>
    </cfRule>
  </conditionalFormatting>
  <conditionalFormatting sqref="N24:N25">
    <cfRule type="containsText" dxfId="36" priority="14" operator="containsText" text="!">
      <formula>NOT(ISERROR(SEARCH("!",N24)))</formula>
    </cfRule>
  </conditionalFormatting>
  <conditionalFormatting sqref="N59">
    <cfRule type="containsText" dxfId="35" priority="13" operator="containsText" text="!">
      <formula>NOT(ISERROR(SEARCH("!",N59)))</formula>
    </cfRule>
  </conditionalFormatting>
  <conditionalFormatting sqref="N30">
    <cfRule type="containsText" dxfId="34" priority="12" operator="containsText" text="!">
      <formula>NOT(ISERROR(SEARCH("!",N30)))</formula>
    </cfRule>
  </conditionalFormatting>
  <conditionalFormatting sqref="Z51:Z52">
    <cfRule type="containsText" dxfId="33" priority="10" operator="containsText" text="!">
      <formula>NOT(ISERROR(SEARCH("!",Z51)))</formula>
    </cfRule>
  </conditionalFormatting>
  <conditionalFormatting sqref="N51:N52">
    <cfRule type="containsText" dxfId="32" priority="9" operator="containsText" text="!">
      <formula>NOT(ISERROR(SEARCH("!",N51)))</formula>
    </cfRule>
  </conditionalFormatting>
  <conditionalFormatting sqref="AL17:AL19">
    <cfRule type="containsText" dxfId="31" priority="8" operator="containsText" text="!">
      <formula>NOT(ISERROR(SEARCH("!",AL17)))</formula>
    </cfRule>
  </conditionalFormatting>
  <conditionalFormatting sqref="AL43">
    <cfRule type="containsText" dxfId="30" priority="7" operator="containsText" text="!">
      <formula>NOT(ISERROR(SEARCH("!",AL43)))</formula>
    </cfRule>
  </conditionalFormatting>
  <conditionalFormatting sqref="N71:N74 Z71:Z74">
    <cfRule type="containsText" dxfId="29" priority="6" operator="containsText" text="!">
      <formula>NOT(ISERROR(SEARCH("!",N71)))</formula>
    </cfRule>
  </conditionalFormatting>
  <conditionalFormatting sqref="AL79:AL80">
    <cfRule type="containsText" dxfId="28" priority="5" operator="containsText" text="!">
      <formula>NOT(ISERROR(SEARCH("!",AL79)))</formula>
    </cfRule>
  </conditionalFormatting>
  <conditionalFormatting sqref="AL56">
    <cfRule type="containsText" dxfId="27" priority="4" operator="containsText" text="!">
      <formula>NOT(ISERROR(SEARCH("!",AL56)))</formula>
    </cfRule>
  </conditionalFormatting>
  <conditionalFormatting sqref="AL45:AL46">
    <cfRule type="containsText" dxfId="26" priority="3" operator="containsText" text="!">
      <formula>NOT(ISERROR(SEARCH("!",AL45)))</formula>
    </cfRule>
  </conditionalFormatting>
  <conditionalFormatting sqref="AL76">
    <cfRule type="containsText" dxfId="25" priority="2" operator="containsText" text="!">
      <formula>NOT(ISERROR(SEARCH("!",AL76)))</formula>
    </cfRule>
  </conditionalFormatting>
  <conditionalFormatting sqref="AL68">
    <cfRule type="containsText" dxfId="24" priority="1" operator="containsText" text="!">
      <formula>NOT(ISERROR(SEARCH("!",AL68)))</formula>
    </cfRule>
  </conditionalFormatting>
  <dataValidations count="1">
    <dataValidation type="list" allowBlank="1" showInputMessage="1" showErrorMessage="1" sqref="KB11:KB137 JP11:JP137 JD11:JD137 IR11:IR137 IF11:IF137 HT11:HT137 HH11:HH137 GV11:GV137 GJ11:GJ137 FX11:FX137 FL11:FL137 EZ11:EZ137 EN11:EN137 EB11:EB137 DP11:DP137 DD11:DD137 CR11:CR137 CF11:CF137 BT11:BT137 BH11:BH137 AJ11:AJ137 X11:X137 AV11:AV137">
      <formula1>$A$1:$A$133</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info_parties!$A$1:$A$116</xm:f>
          </x14:formula1>
          <xm:sqref>L11:L137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ED2BE"/>
  </sheetPr>
  <dimension ref="A1:KF226"/>
  <sheetViews>
    <sheetView zoomScaleNormal="100" workbookViewId="0">
      <pane xSplit="4" ySplit="10" topLeftCell="E11" activePane="bottomRight" state="frozen"/>
      <selection activeCell="I6" sqref="I6"/>
      <selection pane="topRight" activeCell="I6" sqref="I6"/>
      <selection pane="bottomLeft" activeCell="I6" sqref="I6"/>
      <selection pane="bottomRight" activeCell="E1" sqref="E1"/>
    </sheetView>
  </sheetViews>
  <sheetFormatPr defaultColWidth="9.109375" defaultRowHeight="13.5" customHeight="1"/>
  <cols>
    <col min="1" max="1" width="8.77734375" style="76" customWidth="1"/>
    <col min="2" max="2" width="37.77734375" style="76" customWidth="1"/>
    <col min="3" max="4" width="10.21875" style="76" customWidth="1"/>
    <col min="5" max="5" width="8.77734375" style="76" customWidth="1"/>
    <col min="6" max="6" width="16.109375" style="76" customWidth="1"/>
    <col min="7" max="7" width="9.109375" style="76" customWidth="1"/>
    <col min="8" max="8" width="9.109375" style="76" bestFit="1" customWidth="1"/>
    <col min="9" max="9" width="24.109375" style="76" customWidth="1"/>
    <col min="10" max="11" width="11.44140625" style="76" customWidth="1"/>
    <col min="12" max="12" width="10.21875" style="76" customWidth="1"/>
    <col min="13" max="16" width="11.44140625" style="76" customWidth="1"/>
    <col min="17" max="17" width="11.44140625" style="155" customWidth="1"/>
    <col min="18" max="23" width="11.44140625" style="76" customWidth="1"/>
    <col min="24" max="24" width="28.44140625" style="76" customWidth="1"/>
    <col min="25" max="25" width="26.77734375" style="76" customWidth="1"/>
    <col min="26" max="32" width="8.77734375" style="76" customWidth="1"/>
    <col min="33" max="33" width="13.6640625" style="76" customWidth="1"/>
    <col min="34" max="35" width="8.77734375" style="76" customWidth="1"/>
    <col min="36" max="36" width="22.6640625" style="76" customWidth="1"/>
    <col min="37" max="40" width="8.77734375" style="76" customWidth="1"/>
    <col min="41" max="48" width="9.109375" style="1"/>
    <col min="49" max="49" width="17" style="1" customWidth="1"/>
    <col min="50" max="60" width="9.109375" style="1"/>
    <col min="61" max="61" width="22.6640625" style="1" customWidth="1"/>
    <col min="62" max="72" width="9.109375" style="1"/>
    <col min="73" max="73" width="33.21875" style="1" customWidth="1"/>
    <col min="74" max="84" width="9.109375" style="1"/>
    <col min="85" max="85" width="17.77734375" style="1" customWidth="1"/>
    <col min="86" max="96" width="9.109375" style="1"/>
    <col min="97" max="97" width="37.77734375" style="1" customWidth="1"/>
    <col min="98" max="108" width="9.109375" style="1"/>
    <col min="109" max="109" width="23.109375" style="1" customWidth="1"/>
    <col min="110" max="16384" width="9.109375" style="1"/>
  </cols>
  <sheetData>
    <row r="1" spans="1:292" ht="13.5" customHeight="1">
      <c r="A1" s="70" t="s">
        <v>10</v>
      </c>
      <c r="B1" s="71"/>
      <c r="C1" s="112"/>
      <c r="D1" s="113"/>
      <c r="E1" s="114"/>
      <c r="F1" s="113"/>
      <c r="G1" s="113"/>
      <c r="H1" s="113"/>
      <c r="I1" s="113"/>
      <c r="J1" s="113"/>
      <c r="K1" s="113"/>
      <c r="L1" s="113"/>
      <c r="M1" s="113"/>
      <c r="N1" s="113"/>
      <c r="O1" s="113"/>
      <c r="P1" s="113"/>
      <c r="Q1" s="114"/>
      <c r="R1" s="113"/>
      <c r="S1" s="113"/>
      <c r="T1" s="113"/>
      <c r="U1" s="113"/>
      <c r="V1" s="113"/>
      <c r="W1" s="113"/>
      <c r="X1" s="113"/>
      <c r="Y1" s="113"/>
      <c r="Z1" s="113"/>
      <c r="AA1" s="113"/>
      <c r="AB1" s="113"/>
      <c r="AC1" s="114"/>
      <c r="AD1" s="113"/>
      <c r="AE1" s="113"/>
      <c r="AF1" s="113"/>
      <c r="AG1" s="113"/>
      <c r="AH1" s="113"/>
      <c r="AI1" s="113"/>
      <c r="AJ1" s="113"/>
      <c r="AK1" s="113"/>
      <c r="AL1" s="113"/>
      <c r="AM1" s="113"/>
      <c r="AN1" s="113"/>
      <c r="AO1" s="114"/>
      <c r="AP1" s="113"/>
      <c r="AQ1" s="113"/>
      <c r="AR1" s="113"/>
      <c r="AS1" s="113"/>
      <c r="AT1" s="113"/>
      <c r="AU1" s="113"/>
      <c r="AV1" s="113"/>
      <c r="AW1" s="113"/>
      <c r="AX1" s="113"/>
      <c r="AY1" s="113"/>
      <c r="AZ1" s="113"/>
      <c r="BA1" s="114"/>
      <c r="BB1" s="113"/>
      <c r="BC1" s="113"/>
      <c r="BD1" s="113"/>
      <c r="BE1" s="113"/>
      <c r="BF1" s="113"/>
      <c r="BG1" s="113"/>
      <c r="BH1" s="113"/>
      <c r="BI1" s="113"/>
      <c r="BJ1" s="113"/>
      <c r="BK1" s="113"/>
      <c r="BL1" s="113"/>
      <c r="BM1" s="114"/>
      <c r="BN1" s="113"/>
      <c r="BO1" s="113"/>
      <c r="BP1" s="113"/>
      <c r="BQ1" s="113"/>
      <c r="BR1" s="113"/>
      <c r="BS1" s="113"/>
      <c r="BT1" s="113"/>
      <c r="BU1" s="113"/>
      <c r="BV1" s="113"/>
      <c r="BW1" s="113"/>
      <c r="BX1" s="113"/>
      <c r="BY1" s="114"/>
      <c r="BZ1" s="113"/>
      <c r="CA1" s="113"/>
      <c r="CB1" s="113"/>
      <c r="CC1" s="113"/>
      <c r="CD1" s="113"/>
      <c r="CE1" s="113"/>
      <c r="CF1" s="113"/>
      <c r="CG1" s="113"/>
      <c r="CH1" s="113"/>
      <c r="CI1" s="113"/>
      <c r="CJ1" s="113"/>
      <c r="CK1" s="114"/>
      <c r="CL1" s="113"/>
      <c r="CM1" s="113"/>
      <c r="CN1" s="113"/>
      <c r="CO1" s="113"/>
      <c r="CP1" s="113"/>
      <c r="CQ1" s="113"/>
      <c r="CR1" s="113"/>
      <c r="CS1" s="113"/>
      <c r="CT1" s="113"/>
      <c r="CU1" s="113"/>
      <c r="CV1" s="113"/>
      <c r="CW1" s="114"/>
      <c r="CX1" s="113"/>
      <c r="CY1" s="113"/>
      <c r="CZ1" s="113"/>
      <c r="DA1" s="113"/>
      <c r="DB1" s="113"/>
      <c r="DC1" s="113"/>
      <c r="DD1" s="113"/>
      <c r="DE1" s="113"/>
      <c r="DF1" s="113"/>
      <c r="DG1" s="113"/>
      <c r="DH1" s="113"/>
      <c r="DI1" s="114"/>
      <c r="DJ1" s="113"/>
      <c r="DK1" s="113"/>
      <c r="DL1" s="113"/>
      <c r="DM1" s="113"/>
      <c r="DN1" s="113"/>
      <c r="DO1" s="113"/>
      <c r="DP1" s="113"/>
      <c r="DQ1" s="113"/>
      <c r="DR1" s="113"/>
      <c r="DS1" s="113"/>
      <c r="DT1" s="113"/>
      <c r="DU1" s="114"/>
      <c r="DV1" s="113"/>
      <c r="DW1" s="113"/>
      <c r="DX1" s="113"/>
      <c r="DY1" s="113"/>
      <c r="DZ1" s="113"/>
      <c r="EA1" s="113"/>
      <c r="EB1" s="113"/>
      <c r="EC1" s="113"/>
      <c r="ED1" s="113"/>
      <c r="EE1" s="113"/>
      <c r="EF1" s="113"/>
      <c r="EG1" s="114"/>
      <c r="EH1" s="113"/>
      <c r="EI1" s="113"/>
      <c r="EJ1" s="113"/>
      <c r="EK1" s="113"/>
      <c r="EL1" s="113"/>
      <c r="EM1" s="113"/>
      <c r="EN1" s="113"/>
      <c r="EO1" s="113"/>
      <c r="EP1" s="113"/>
      <c r="EQ1" s="113"/>
      <c r="ER1" s="113"/>
      <c r="ES1" s="114"/>
      <c r="ET1" s="113"/>
      <c r="EU1" s="113"/>
      <c r="EV1" s="113"/>
      <c r="EW1" s="113"/>
      <c r="EX1" s="113"/>
      <c r="EY1" s="113"/>
      <c r="EZ1" s="113"/>
      <c r="FA1" s="113"/>
      <c r="FB1" s="113"/>
      <c r="FC1" s="113"/>
      <c r="FD1" s="113"/>
      <c r="FE1" s="114"/>
      <c r="FF1" s="113"/>
      <c r="FG1" s="113"/>
      <c r="FH1" s="113"/>
      <c r="FI1" s="113"/>
      <c r="FJ1" s="113"/>
      <c r="FK1" s="113"/>
      <c r="FL1" s="113"/>
      <c r="FM1" s="113"/>
      <c r="FN1" s="113"/>
      <c r="FO1" s="113"/>
      <c r="FP1" s="113"/>
      <c r="FQ1" s="114"/>
      <c r="FR1" s="113"/>
      <c r="FS1" s="113"/>
      <c r="FT1" s="113"/>
      <c r="FU1" s="113"/>
      <c r="FV1" s="113"/>
      <c r="FW1" s="113"/>
      <c r="FX1" s="113"/>
      <c r="FY1" s="113"/>
      <c r="FZ1" s="113"/>
      <c r="GA1" s="113"/>
      <c r="GB1" s="113"/>
      <c r="GC1" s="114"/>
      <c r="GD1" s="113"/>
      <c r="GE1" s="113"/>
      <c r="GF1" s="113"/>
      <c r="GG1" s="113"/>
      <c r="GH1" s="113"/>
      <c r="GI1" s="113"/>
      <c r="GJ1" s="113"/>
      <c r="GK1" s="113"/>
      <c r="GL1" s="113"/>
      <c r="GM1" s="113"/>
      <c r="GN1" s="113"/>
      <c r="GO1" s="114"/>
      <c r="GP1" s="113"/>
      <c r="GQ1" s="113"/>
      <c r="GR1" s="113"/>
      <c r="GS1" s="113"/>
      <c r="GT1" s="113"/>
      <c r="GU1" s="113"/>
      <c r="GV1" s="113"/>
      <c r="GW1" s="113"/>
      <c r="GX1" s="113"/>
      <c r="GY1" s="113"/>
      <c r="GZ1" s="113"/>
      <c r="HA1" s="114"/>
      <c r="HB1" s="113"/>
      <c r="HC1" s="113"/>
      <c r="HD1" s="113"/>
      <c r="HE1" s="113"/>
      <c r="HF1" s="113"/>
      <c r="HG1" s="113"/>
      <c r="HH1" s="113"/>
      <c r="HI1" s="113"/>
      <c r="HJ1" s="113"/>
      <c r="HK1" s="113"/>
      <c r="HL1" s="113"/>
      <c r="HM1" s="114"/>
      <c r="HN1" s="113"/>
      <c r="HO1" s="113"/>
      <c r="HP1" s="113"/>
      <c r="HQ1" s="113"/>
      <c r="HR1" s="113"/>
      <c r="HS1" s="113"/>
      <c r="HT1" s="113"/>
      <c r="HU1" s="113"/>
      <c r="HV1" s="113"/>
      <c r="HW1" s="113"/>
      <c r="HX1" s="113"/>
      <c r="HY1" s="114"/>
      <c r="HZ1" s="113"/>
      <c r="IA1" s="113"/>
      <c r="IB1" s="113"/>
      <c r="IC1" s="113"/>
      <c r="ID1" s="113"/>
      <c r="IE1" s="113"/>
      <c r="IF1" s="113"/>
      <c r="IG1" s="113"/>
      <c r="IH1" s="113"/>
      <c r="II1" s="113"/>
      <c r="IJ1" s="113"/>
      <c r="IK1" s="114"/>
      <c r="IL1" s="113"/>
      <c r="IM1" s="113"/>
      <c r="IN1" s="113"/>
      <c r="IO1" s="113"/>
      <c r="IP1" s="113"/>
      <c r="IQ1" s="113"/>
      <c r="IR1" s="113"/>
      <c r="IS1" s="113"/>
      <c r="IT1" s="113"/>
      <c r="IU1" s="113"/>
      <c r="IV1" s="113"/>
      <c r="IW1" s="114"/>
      <c r="IX1" s="113"/>
      <c r="IY1" s="113"/>
      <c r="IZ1" s="113"/>
      <c r="JA1" s="113"/>
      <c r="JB1" s="113"/>
      <c r="JC1" s="113"/>
      <c r="JD1" s="113"/>
      <c r="JE1" s="113"/>
      <c r="JF1" s="113"/>
      <c r="JG1" s="113"/>
      <c r="JH1" s="113"/>
      <c r="JI1" s="114"/>
      <c r="JJ1" s="113"/>
      <c r="JK1" s="113"/>
      <c r="JL1" s="113"/>
      <c r="JM1" s="113"/>
      <c r="JN1" s="113"/>
      <c r="JO1" s="113"/>
      <c r="JP1" s="113"/>
      <c r="JQ1" s="113"/>
      <c r="JR1" s="113"/>
      <c r="JS1" s="113"/>
      <c r="JT1" s="113"/>
      <c r="JU1" s="114"/>
      <c r="JV1" s="113"/>
      <c r="JW1" s="113"/>
      <c r="JX1" s="113"/>
      <c r="JY1" s="113"/>
      <c r="JZ1" s="113"/>
      <c r="KA1" s="113"/>
      <c r="KB1" s="113"/>
      <c r="KC1" s="113"/>
      <c r="KD1" s="113"/>
      <c r="KE1" s="113"/>
      <c r="KF1" s="113"/>
    </row>
    <row r="2" spans="1:292" ht="13.5" customHeight="1">
      <c r="A2" s="115" t="s">
        <v>4</v>
      </c>
      <c r="B2" s="71"/>
      <c r="C2" s="116"/>
      <c r="D2" s="117"/>
      <c r="E2" s="118"/>
      <c r="F2" s="117"/>
      <c r="G2" s="117"/>
      <c r="H2" s="117"/>
      <c r="I2" s="117"/>
      <c r="J2" s="117"/>
      <c r="K2" s="117"/>
      <c r="L2" s="117"/>
      <c r="M2" s="117"/>
      <c r="N2" s="117"/>
      <c r="O2" s="117"/>
      <c r="P2" s="117"/>
      <c r="Q2" s="118"/>
      <c r="R2" s="117"/>
      <c r="S2" s="117"/>
      <c r="T2" s="117"/>
      <c r="U2" s="117"/>
      <c r="V2" s="117"/>
      <c r="W2" s="117"/>
      <c r="X2" s="117"/>
      <c r="Y2" s="117"/>
      <c r="Z2" s="117"/>
      <c r="AA2" s="117"/>
      <c r="AB2" s="117"/>
      <c r="AC2" s="118"/>
      <c r="AD2" s="117"/>
      <c r="AE2" s="117"/>
      <c r="AF2" s="117"/>
      <c r="AG2" s="117"/>
      <c r="AH2" s="117"/>
      <c r="AI2" s="117"/>
      <c r="AJ2" s="117"/>
      <c r="AK2" s="117"/>
      <c r="AL2" s="117"/>
      <c r="AM2" s="117"/>
      <c r="AN2" s="117"/>
      <c r="AO2" s="118"/>
      <c r="AP2" s="117"/>
      <c r="AQ2" s="117"/>
      <c r="AR2" s="117"/>
      <c r="AS2" s="117"/>
      <c r="AT2" s="117"/>
      <c r="AU2" s="117"/>
      <c r="AV2" s="117"/>
      <c r="AW2" s="117"/>
      <c r="AX2" s="117"/>
      <c r="AY2" s="117"/>
      <c r="AZ2" s="117"/>
      <c r="BA2" s="118"/>
      <c r="BB2" s="117"/>
      <c r="BC2" s="117"/>
      <c r="BD2" s="117"/>
      <c r="BE2" s="117"/>
      <c r="BF2" s="117"/>
      <c r="BG2" s="117"/>
      <c r="BH2" s="117"/>
      <c r="BI2" s="117"/>
      <c r="BJ2" s="117"/>
      <c r="BK2" s="117"/>
      <c r="BL2" s="117"/>
      <c r="BM2" s="118"/>
      <c r="BN2" s="117"/>
      <c r="BO2" s="117"/>
      <c r="BP2" s="117"/>
      <c r="BQ2" s="117"/>
      <c r="BR2" s="117"/>
      <c r="BS2" s="117"/>
      <c r="BT2" s="117"/>
      <c r="BU2" s="117"/>
      <c r="BV2" s="117"/>
      <c r="BW2" s="117"/>
      <c r="BX2" s="117"/>
      <c r="BY2" s="118"/>
      <c r="BZ2" s="117"/>
      <c r="CA2" s="117"/>
      <c r="CB2" s="117"/>
      <c r="CC2" s="117"/>
      <c r="CD2" s="117"/>
      <c r="CE2" s="117"/>
      <c r="CF2" s="117"/>
      <c r="CG2" s="117"/>
      <c r="CH2" s="117"/>
      <c r="CI2" s="117"/>
      <c r="CJ2" s="117"/>
      <c r="CK2" s="118"/>
      <c r="CL2" s="117"/>
      <c r="CM2" s="117"/>
      <c r="CN2" s="117"/>
      <c r="CO2" s="117"/>
      <c r="CP2" s="117"/>
      <c r="CQ2" s="117"/>
      <c r="CR2" s="117"/>
      <c r="CS2" s="117"/>
      <c r="CT2" s="117"/>
      <c r="CU2" s="117"/>
      <c r="CV2" s="117"/>
      <c r="CW2" s="118"/>
      <c r="CX2" s="117"/>
      <c r="CY2" s="117"/>
      <c r="CZ2" s="117"/>
      <c r="DA2" s="117"/>
      <c r="DB2" s="117"/>
      <c r="DC2" s="117"/>
      <c r="DD2" s="117"/>
      <c r="DE2" s="117"/>
      <c r="DF2" s="117"/>
      <c r="DG2" s="117"/>
      <c r="DH2" s="117"/>
      <c r="DI2" s="118"/>
      <c r="DJ2" s="117"/>
      <c r="DK2" s="117"/>
      <c r="DL2" s="117"/>
      <c r="DM2" s="117"/>
      <c r="DN2" s="117"/>
      <c r="DO2" s="117"/>
      <c r="DP2" s="117"/>
      <c r="DQ2" s="117"/>
      <c r="DR2" s="117"/>
      <c r="DS2" s="117"/>
      <c r="DT2" s="117"/>
      <c r="DU2" s="118"/>
      <c r="DV2" s="117"/>
      <c r="DW2" s="117"/>
      <c r="DX2" s="117"/>
      <c r="DY2" s="117"/>
      <c r="DZ2" s="117"/>
      <c r="EA2" s="117"/>
      <c r="EB2" s="117"/>
      <c r="EC2" s="117"/>
      <c r="ED2" s="117"/>
      <c r="EE2" s="117"/>
      <c r="EF2" s="117"/>
      <c r="EG2" s="118"/>
      <c r="EH2" s="117"/>
      <c r="EI2" s="117"/>
      <c r="EJ2" s="117"/>
      <c r="EK2" s="117"/>
      <c r="EL2" s="117"/>
      <c r="EM2" s="117"/>
      <c r="EN2" s="117"/>
      <c r="EO2" s="117"/>
      <c r="EP2" s="117"/>
      <c r="EQ2" s="117"/>
      <c r="ER2" s="117"/>
      <c r="ES2" s="118"/>
      <c r="ET2" s="117"/>
      <c r="EU2" s="117"/>
      <c r="EV2" s="117"/>
      <c r="EW2" s="117"/>
      <c r="EX2" s="117"/>
      <c r="EY2" s="117"/>
      <c r="EZ2" s="117"/>
      <c r="FA2" s="117"/>
      <c r="FB2" s="117"/>
      <c r="FC2" s="117"/>
      <c r="FD2" s="117"/>
      <c r="FE2" s="118"/>
      <c r="FF2" s="117"/>
      <c r="FG2" s="117"/>
      <c r="FH2" s="117"/>
      <c r="FI2" s="117"/>
      <c r="FJ2" s="117"/>
      <c r="FK2" s="117"/>
      <c r="FL2" s="117"/>
      <c r="FM2" s="117"/>
      <c r="FN2" s="117"/>
      <c r="FO2" s="117"/>
      <c r="FP2" s="117"/>
      <c r="FR2" s="117"/>
      <c r="FS2" s="117"/>
      <c r="FT2" s="117"/>
      <c r="FU2" s="117"/>
      <c r="FV2" s="117"/>
      <c r="FW2" s="117"/>
      <c r="FX2" s="117"/>
      <c r="FY2" s="117"/>
      <c r="FZ2" s="117"/>
      <c r="GA2" s="117"/>
      <c r="GB2" s="117"/>
      <c r="GC2" s="118"/>
      <c r="GD2" s="117"/>
      <c r="GE2" s="117"/>
      <c r="GF2" s="117"/>
      <c r="GG2" s="117"/>
      <c r="GH2" s="117"/>
      <c r="GI2" s="117"/>
      <c r="GJ2" s="117"/>
      <c r="GK2" s="117"/>
      <c r="GL2" s="117"/>
      <c r="GM2" s="117"/>
      <c r="GN2" s="117"/>
      <c r="GO2" s="118"/>
      <c r="GP2" s="117"/>
      <c r="GQ2" s="117"/>
      <c r="GR2" s="117"/>
      <c r="GS2" s="117"/>
      <c r="GT2" s="117"/>
      <c r="GU2" s="117"/>
      <c r="GV2" s="117"/>
      <c r="GW2" s="117"/>
      <c r="GX2" s="117"/>
      <c r="GY2" s="117"/>
      <c r="GZ2" s="117"/>
      <c r="HA2" s="118"/>
      <c r="HB2" s="117"/>
      <c r="HC2" s="117"/>
      <c r="HD2" s="117"/>
      <c r="HE2" s="117"/>
      <c r="HF2" s="117"/>
      <c r="HG2" s="117"/>
      <c r="HH2" s="117"/>
      <c r="HI2" s="117"/>
      <c r="HJ2" s="117"/>
      <c r="HK2" s="117"/>
      <c r="HL2" s="117"/>
      <c r="HM2" s="118"/>
      <c r="HN2" s="117"/>
      <c r="HO2" s="117"/>
      <c r="HP2" s="117"/>
      <c r="HQ2" s="117"/>
      <c r="HR2" s="117"/>
      <c r="HS2" s="117"/>
      <c r="HT2" s="117"/>
      <c r="HU2" s="117"/>
      <c r="HV2" s="117"/>
      <c r="HW2" s="117"/>
      <c r="HX2" s="117"/>
      <c r="HY2" s="118"/>
      <c r="HZ2" s="117"/>
      <c r="IA2" s="117"/>
      <c r="IB2" s="117"/>
      <c r="IC2" s="117"/>
      <c r="ID2" s="117"/>
      <c r="IE2" s="117"/>
      <c r="IF2" s="117"/>
      <c r="IG2" s="117"/>
      <c r="IH2" s="117"/>
      <c r="II2" s="117"/>
      <c r="IJ2" s="117"/>
      <c r="IK2" s="118"/>
      <c r="IL2" s="117"/>
      <c r="IM2" s="117"/>
      <c r="IN2" s="117"/>
      <c r="IO2" s="117"/>
      <c r="IP2" s="117"/>
      <c r="IQ2" s="117"/>
      <c r="IR2" s="117"/>
      <c r="IS2" s="117"/>
      <c r="IT2" s="117"/>
      <c r="IU2" s="117"/>
      <c r="IV2" s="117"/>
      <c r="IW2" s="118"/>
      <c r="IX2" s="117"/>
      <c r="IY2" s="117"/>
      <c r="IZ2" s="117"/>
      <c r="JA2" s="117"/>
      <c r="JB2" s="117"/>
      <c r="JC2" s="117"/>
      <c r="JD2" s="117"/>
      <c r="JE2" s="117"/>
      <c r="JF2" s="117"/>
      <c r="JG2" s="117"/>
      <c r="JH2" s="117"/>
      <c r="JI2" s="118"/>
      <c r="JJ2" s="117"/>
      <c r="JK2" s="117"/>
      <c r="JL2" s="117"/>
      <c r="JM2" s="117"/>
      <c r="JN2" s="117"/>
      <c r="JO2" s="117"/>
      <c r="JP2" s="117"/>
      <c r="JQ2" s="117"/>
      <c r="JR2" s="117"/>
      <c r="JS2" s="117"/>
      <c r="JT2" s="117"/>
      <c r="JU2" s="118"/>
      <c r="JV2" s="117"/>
      <c r="JW2" s="117"/>
      <c r="JX2" s="117"/>
      <c r="JY2" s="117"/>
      <c r="JZ2" s="117"/>
      <c r="KA2" s="117"/>
      <c r="KB2" s="117"/>
      <c r="KC2" s="117"/>
      <c r="KD2" s="117"/>
      <c r="KE2" s="117"/>
      <c r="KF2" s="117"/>
    </row>
    <row r="3" spans="1:292" ht="13.5" customHeight="1">
      <c r="A3" s="115" t="s">
        <v>5</v>
      </c>
      <c r="B3" s="71"/>
      <c r="C3" s="119"/>
      <c r="D3" s="117"/>
      <c r="E3" s="118"/>
      <c r="F3" s="117"/>
      <c r="G3" s="117"/>
      <c r="H3" s="117"/>
      <c r="I3" s="117"/>
      <c r="J3" s="117"/>
      <c r="K3" s="117"/>
      <c r="L3" s="117"/>
      <c r="M3" s="117"/>
      <c r="N3" s="117"/>
      <c r="O3" s="117"/>
      <c r="P3" s="117"/>
      <c r="Q3" s="118"/>
      <c r="R3" s="117"/>
      <c r="S3" s="117"/>
      <c r="T3" s="117"/>
      <c r="U3" s="117"/>
      <c r="V3" s="117"/>
      <c r="W3" s="117"/>
      <c r="X3" s="117"/>
      <c r="Y3" s="117"/>
      <c r="Z3" s="117"/>
      <c r="AA3" s="117"/>
      <c r="AB3" s="117"/>
      <c r="AC3" s="118"/>
      <c r="AD3" s="117"/>
      <c r="AE3" s="117"/>
      <c r="AF3" s="117"/>
      <c r="AG3" s="117"/>
      <c r="AH3" s="117"/>
      <c r="AI3" s="117"/>
      <c r="AJ3" s="117"/>
      <c r="AK3" s="117"/>
      <c r="AL3" s="117"/>
      <c r="AM3" s="117"/>
      <c r="AN3" s="117"/>
      <c r="AO3" s="118"/>
      <c r="AP3" s="117"/>
      <c r="AQ3" s="117"/>
      <c r="AR3" s="117"/>
      <c r="AS3" s="117"/>
      <c r="AT3" s="117"/>
      <c r="AU3" s="117"/>
      <c r="AV3" s="117"/>
      <c r="AW3" s="117"/>
      <c r="AX3" s="117"/>
      <c r="AY3" s="117"/>
      <c r="AZ3" s="117"/>
      <c r="BA3" s="118"/>
      <c r="BB3" s="117"/>
      <c r="BC3" s="117"/>
      <c r="BD3" s="117"/>
      <c r="BE3" s="117"/>
      <c r="BF3" s="117"/>
      <c r="BG3" s="117"/>
      <c r="BH3" s="117"/>
      <c r="BI3" s="117"/>
      <c r="BJ3" s="117"/>
      <c r="BK3" s="117"/>
      <c r="BL3" s="117"/>
      <c r="BM3" s="118"/>
      <c r="BN3" s="117"/>
      <c r="BO3" s="117"/>
      <c r="BP3" s="117"/>
      <c r="BQ3" s="117"/>
      <c r="BR3" s="117"/>
      <c r="BS3" s="117"/>
      <c r="BT3" s="117"/>
      <c r="BU3" s="117"/>
      <c r="BV3" s="117"/>
      <c r="BW3" s="117"/>
      <c r="BX3" s="117"/>
      <c r="BY3" s="118"/>
      <c r="BZ3" s="117"/>
      <c r="CA3" s="117"/>
      <c r="CB3" s="117"/>
      <c r="CC3" s="117"/>
      <c r="CD3" s="117"/>
      <c r="CE3" s="117"/>
      <c r="CF3" s="117"/>
      <c r="CG3" s="117"/>
      <c r="CH3" s="117"/>
      <c r="CI3" s="117"/>
      <c r="CJ3" s="117"/>
      <c r="CK3" s="118"/>
      <c r="CL3" s="117"/>
      <c r="CM3" s="117"/>
      <c r="CN3" s="117"/>
      <c r="CO3" s="117"/>
      <c r="CP3" s="117"/>
      <c r="CQ3" s="117"/>
      <c r="CR3" s="117"/>
      <c r="CS3" s="117"/>
      <c r="CT3" s="117"/>
      <c r="CU3" s="117"/>
      <c r="CV3" s="117"/>
      <c r="CW3" s="118"/>
      <c r="CX3" s="117"/>
      <c r="CY3" s="117"/>
      <c r="CZ3" s="117"/>
      <c r="DA3" s="117"/>
      <c r="DB3" s="117"/>
      <c r="DC3" s="117"/>
      <c r="DD3" s="117"/>
      <c r="DE3" s="117"/>
      <c r="DF3" s="117"/>
      <c r="DG3" s="117"/>
      <c r="DH3" s="117"/>
      <c r="DI3" s="118"/>
      <c r="DJ3" s="117"/>
      <c r="DK3" s="117"/>
      <c r="DL3" s="117"/>
      <c r="DM3" s="117"/>
      <c r="DN3" s="117"/>
      <c r="DO3" s="117"/>
      <c r="DP3" s="117"/>
      <c r="DQ3" s="117"/>
      <c r="DR3" s="117"/>
      <c r="DS3" s="117"/>
      <c r="DT3" s="117"/>
      <c r="DU3" s="118"/>
      <c r="DV3" s="117"/>
      <c r="DW3" s="117"/>
      <c r="DX3" s="117"/>
      <c r="DY3" s="117"/>
      <c r="DZ3" s="117"/>
      <c r="EA3" s="117"/>
      <c r="EB3" s="117"/>
      <c r="EC3" s="117"/>
      <c r="ED3" s="117"/>
      <c r="EE3" s="117"/>
      <c r="EF3" s="117"/>
      <c r="EG3" s="118"/>
      <c r="EH3" s="117"/>
      <c r="EI3" s="117"/>
      <c r="EJ3" s="117"/>
      <c r="EK3" s="117"/>
      <c r="EL3" s="117"/>
      <c r="EM3" s="117"/>
      <c r="EN3" s="117"/>
      <c r="EO3" s="117"/>
      <c r="EP3" s="117"/>
      <c r="EQ3" s="117"/>
      <c r="ER3" s="117"/>
      <c r="ES3" s="118"/>
      <c r="ET3" s="117"/>
      <c r="EU3" s="117"/>
      <c r="EV3" s="117"/>
      <c r="EW3" s="117"/>
      <c r="EX3" s="117"/>
      <c r="EY3" s="117"/>
      <c r="EZ3" s="117"/>
      <c r="FA3" s="117"/>
      <c r="FB3" s="117"/>
      <c r="FC3" s="117"/>
      <c r="FD3" s="117"/>
      <c r="FE3" s="118"/>
      <c r="FF3" s="117"/>
      <c r="FG3" s="117"/>
      <c r="FH3" s="117"/>
      <c r="FI3" s="117"/>
      <c r="FJ3" s="117"/>
      <c r="FK3" s="117"/>
      <c r="FL3" s="117"/>
      <c r="FM3" s="117"/>
      <c r="FN3" s="117"/>
      <c r="FO3" s="117"/>
      <c r="FP3" s="117"/>
      <c r="FQ3" s="118"/>
      <c r="FR3" s="117"/>
      <c r="FS3" s="117"/>
      <c r="FT3" s="117"/>
      <c r="FU3" s="117"/>
      <c r="FV3" s="117"/>
      <c r="FW3" s="117"/>
      <c r="FX3" s="117"/>
      <c r="FY3" s="117"/>
      <c r="FZ3" s="117"/>
      <c r="GA3" s="117"/>
      <c r="GB3" s="117"/>
      <c r="GC3" s="118"/>
      <c r="GD3" s="117"/>
      <c r="GE3" s="117"/>
      <c r="GF3" s="117"/>
      <c r="GG3" s="117"/>
      <c r="GH3" s="117"/>
      <c r="GI3" s="117"/>
      <c r="GJ3" s="117"/>
      <c r="GK3" s="117"/>
      <c r="GL3" s="117"/>
      <c r="GM3" s="117"/>
      <c r="GN3" s="117"/>
      <c r="GO3" s="118"/>
      <c r="GP3" s="117"/>
      <c r="GQ3" s="117"/>
      <c r="GR3" s="117"/>
      <c r="GS3" s="117"/>
      <c r="GT3" s="117"/>
      <c r="GU3" s="117"/>
      <c r="GV3" s="117"/>
      <c r="GW3" s="117"/>
      <c r="GX3" s="117"/>
      <c r="GY3" s="117"/>
      <c r="GZ3" s="117"/>
      <c r="HA3" s="118"/>
      <c r="HB3" s="117"/>
      <c r="HC3" s="117"/>
      <c r="HD3" s="117"/>
      <c r="HE3" s="117"/>
      <c r="HF3" s="117"/>
      <c r="HG3" s="117"/>
      <c r="HH3" s="117"/>
      <c r="HI3" s="117"/>
      <c r="HJ3" s="117"/>
      <c r="HK3" s="117"/>
      <c r="HL3" s="117"/>
      <c r="HM3" s="118"/>
      <c r="HN3" s="117"/>
      <c r="HO3" s="117"/>
      <c r="HP3" s="117"/>
      <c r="HQ3" s="117"/>
      <c r="HR3" s="117"/>
      <c r="HS3" s="117"/>
      <c r="HT3" s="117"/>
      <c r="HU3" s="117"/>
      <c r="HV3" s="117"/>
      <c r="HW3" s="117"/>
      <c r="HX3" s="117"/>
      <c r="HY3" s="118"/>
      <c r="HZ3" s="117"/>
      <c r="IA3" s="117"/>
      <c r="IB3" s="117"/>
      <c r="IC3" s="117"/>
      <c r="ID3" s="117"/>
      <c r="IE3" s="117"/>
      <c r="IF3" s="117"/>
      <c r="IG3" s="117"/>
      <c r="IH3" s="117"/>
      <c r="II3" s="117"/>
      <c r="IJ3" s="117"/>
      <c r="IK3" s="118"/>
      <c r="IL3" s="117"/>
      <c r="IM3" s="117"/>
      <c r="IN3" s="117"/>
      <c r="IO3" s="117"/>
      <c r="IP3" s="117"/>
      <c r="IQ3" s="117"/>
      <c r="IR3" s="117"/>
      <c r="IS3" s="117"/>
      <c r="IT3" s="117"/>
      <c r="IU3" s="117"/>
      <c r="IV3" s="117"/>
      <c r="IW3" s="118"/>
      <c r="IX3" s="117"/>
      <c r="IY3" s="117"/>
      <c r="IZ3" s="117"/>
      <c r="JA3" s="117"/>
      <c r="JB3" s="117"/>
      <c r="JC3" s="117"/>
      <c r="JD3" s="117"/>
      <c r="JE3" s="117"/>
      <c r="JF3" s="117"/>
      <c r="JG3" s="117"/>
      <c r="JH3" s="117"/>
      <c r="JI3" s="118"/>
      <c r="JJ3" s="117"/>
      <c r="JK3" s="117"/>
      <c r="JL3" s="117"/>
      <c r="JM3" s="117"/>
      <c r="JN3" s="117"/>
      <c r="JO3" s="117"/>
      <c r="JP3" s="117"/>
      <c r="JQ3" s="117"/>
      <c r="JR3" s="117"/>
      <c r="JS3" s="117"/>
      <c r="JT3" s="117"/>
      <c r="JU3" s="118"/>
      <c r="JV3" s="117"/>
      <c r="JW3" s="117"/>
      <c r="JX3" s="117"/>
      <c r="JY3" s="117"/>
      <c r="JZ3" s="117"/>
      <c r="KA3" s="117"/>
      <c r="KB3" s="117"/>
      <c r="KC3" s="117"/>
      <c r="KD3" s="117"/>
      <c r="KE3" s="117"/>
      <c r="KF3" s="117"/>
    </row>
    <row r="4" spans="1:292" ht="6" customHeight="1">
      <c r="A4" s="70"/>
      <c r="B4" s="71"/>
      <c r="C4" s="71"/>
      <c r="D4" s="71"/>
      <c r="E4" s="72"/>
      <c r="F4" s="71"/>
      <c r="G4" s="71"/>
      <c r="H4" s="71"/>
      <c r="I4" s="71"/>
      <c r="J4" s="71"/>
      <c r="K4" s="71"/>
      <c r="L4" s="71"/>
      <c r="M4" s="71"/>
      <c r="N4" s="71"/>
      <c r="O4" s="71"/>
      <c r="P4" s="71"/>
      <c r="Q4" s="72"/>
      <c r="R4" s="71"/>
      <c r="S4" s="71"/>
      <c r="T4" s="71"/>
      <c r="U4" s="71"/>
      <c r="V4" s="71"/>
      <c r="W4" s="71"/>
      <c r="X4" s="71"/>
      <c r="Y4" s="71"/>
      <c r="Z4" s="71"/>
      <c r="AA4" s="71"/>
      <c r="AB4" s="71"/>
      <c r="AC4" s="72"/>
      <c r="AD4" s="71"/>
      <c r="AE4" s="71"/>
      <c r="AF4" s="71"/>
      <c r="AG4" s="71"/>
      <c r="AH4" s="71"/>
      <c r="AI4" s="71"/>
      <c r="AJ4" s="71"/>
      <c r="AK4" s="71"/>
      <c r="AL4" s="71"/>
      <c r="AM4" s="71"/>
      <c r="AN4" s="71"/>
      <c r="AO4" s="72"/>
      <c r="AP4" s="71"/>
      <c r="AQ4" s="71"/>
      <c r="AR4" s="71"/>
      <c r="AS4" s="71"/>
      <c r="AT4" s="71"/>
      <c r="AU4" s="71"/>
      <c r="AV4" s="71"/>
      <c r="AW4" s="71"/>
      <c r="AX4" s="71"/>
      <c r="AY4" s="71"/>
      <c r="AZ4" s="71"/>
      <c r="BA4" s="72"/>
      <c r="BB4" s="71"/>
      <c r="BC4" s="71"/>
      <c r="BD4" s="71"/>
      <c r="BE4" s="71"/>
      <c r="BF4" s="71"/>
      <c r="BG4" s="71"/>
      <c r="BH4" s="71"/>
      <c r="BI4" s="71"/>
      <c r="BJ4" s="71"/>
      <c r="BK4" s="71"/>
      <c r="BL4" s="71"/>
      <c r="BM4" s="72"/>
      <c r="BN4" s="71"/>
      <c r="BO4" s="71"/>
      <c r="BP4" s="71"/>
      <c r="BQ4" s="71"/>
      <c r="BR4" s="71"/>
      <c r="BS4" s="71"/>
      <c r="BT4" s="71"/>
      <c r="BU4" s="71"/>
      <c r="BV4" s="71"/>
      <c r="BW4" s="71"/>
      <c r="BX4" s="71"/>
      <c r="BY4" s="72"/>
      <c r="BZ4" s="71"/>
      <c r="CA4" s="71"/>
      <c r="CB4" s="71"/>
      <c r="CC4" s="71"/>
      <c r="CD4" s="71"/>
      <c r="CE4" s="71"/>
      <c r="CF4" s="71"/>
      <c r="CG4" s="71"/>
      <c r="CH4" s="71"/>
      <c r="CI4" s="71"/>
      <c r="CJ4" s="71"/>
      <c r="CK4" s="72"/>
      <c r="CL4" s="71"/>
      <c r="CM4" s="71"/>
      <c r="CN4" s="71"/>
      <c r="CO4" s="71"/>
      <c r="CP4" s="71"/>
      <c r="CQ4" s="71"/>
      <c r="CR4" s="71"/>
      <c r="CS4" s="71"/>
      <c r="CT4" s="71"/>
      <c r="CU4" s="71"/>
      <c r="CV4" s="71"/>
      <c r="CW4" s="72"/>
      <c r="CX4" s="71"/>
      <c r="CY4" s="71"/>
      <c r="CZ4" s="71"/>
      <c r="DA4" s="71"/>
      <c r="DB4" s="71"/>
      <c r="DC4" s="71"/>
      <c r="DD4" s="71"/>
      <c r="DE4" s="71"/>
      <c r="DF4" s="71"/>
      <c r="DG4" s="71"/>
      <c r="DH4" s="71"/>
      <c r="DI4" s="72"/>
      <c r="DJ4" s="71"/>
      <c r="DK4" s="71"/>
      <c r="DL4" s="71"/>
      <c r="DM4" s="71"/>
      <c r="DN4" s="71"/>
      <c r="DO4" s="71"/>
      <c r="DP4" s="71"/>
      <c r="DQ4" s="71"/>
      <c r="DR4" s="71"/>
      <c r="DS4" s="71"/>
      <c r="DT4" s="71"/>
      <c r="DU4" s="72"/>
      <c r="DV4" s="71"/>
      <c r="DW4" s="71"/>
      <c r="DX4" s="71"/>
      <c r="DY4" s="71"/>
      <c r="DZ4" s="71"/>
      <c r="EA4" s="71"/>
      <c r="EB4" s="71"/>
      <c r="EC4" s="71"/>
      <c r="ED4" s="71"/>
      <c r="EE4" s="71"/>
      <c r="EF4" s="71"/>
      <c r="EG4" s="72"/>
      <c r="EH4" s="71"/>
      <c r="EI4" s="71"/>
      <c r="EJ4" s="71"/>
      <c r="EK4" s="71"/>
      <c r="EL4" s="71"/>
      <c r="EM4" s="71"/>
      <c r="EN4" s="71"/>
      <c r="EO4" s="71"/>
      <c r="EP4" s="71"/>
      <c r="EQ4" s="71"/>
      <c r="ER4" s="71"/>
      <c r="ES4" s="72"/>
      <c r="ET4" s="71"/>
      <c r="EU4" s="71"/>
      <c r="EV4" s="71"/>
      <c r="EW4" s="71"/>
      <c r="EX4" s="71"/>
      <c r="EY4" s="71"/>
      <c r="EZ4" s="71"/>
      <c r="FA4" s="71"/>
      <c r="FB4" s="71"/>
      <c r="FC4" s="71"/>
      <c r="FD4" s="71"/>
      <c r="FE4" s="72"/>
      <c r="FF4" s="71"/>
      <c r="FG4" s="71"/>
      <c r="FH4" s="71"/>
      <c r="FI4" s="71"/>
      <c r="FJ4" s="71"/>
      <c r="FK4" s="71"/>
      <c r="FL4" s="71"/>
      <c r="FM4" s="71"/>
      <c r="FN4" s="71"/>
      <c r="FO4" s="71"/>
      <c r="FP4" s="71"/>
      <c r="FQ4" s="72"/>
      <c r="FR4" s="71"/>
      <c r="FS4" s="71"/>
      <c r="FT4" s="71"/>
      <c r="FU4" s="71"/>
      <c r="FV4" s="71"/>
      <c r="FW4" s="71"/>
      <c r="FX4" s="71"/>
      <c r="FY4" s="71"/>
      <c r="FZ4" s="71"/>
      <c r="GA4" s="71"/>
      <c r="GB4" s="71"/>
      <c r="GC4" s="72"/>
      <c r="GD4" s="71"/>
      <c r="GE4" s="71"/>
      <c r="GF4" s="71"/>
      <c r="GG4" s="71"/>
      <c r="GH4" s="71"/>
      <c r="GI4" s="71"/>
      <c r="GJ4" s="71"/>
      <c r="GK4" s="71"/>
      <c r="GL4" s="71"/>
      <c r="GM4" s="71"/>
      <c r="GN4" s="71"/>
      <c r="GO4" s="72"/>
      <c r="GP4" s="71"/>
      <c r="GQ4" s="71"/>
      <c r="GR4" s="71"/>
      <c r="GS4" s="71"/>
      <c r="GT4" s="71"/>
      <c r="GU4" s="71"/>
      <c r="GV4" s="71"/>
      <c r="GW4" s="71"/>
      <c r="GX4" s="71"/>
      <c r="GY4" s="71"/>
      <c r="GZ4" s="71"/>
      <c r="HA4" s="72"/>
      <c r="HB4" s="71"/>
      <c r="HC4" s="71"/>
      <c r="HD4" s="71"/>
      <c r="HE4" s="71"/>
      <c r="HF4" s="71"/>
      <c r="HG4" s="71"/>
      <c r="HH4" s="71"/>
      <c r="HI4" s="71"/>
      <c r="HJ4" s="71"/>
      <c r="HK4" s="71"/>
      <c r="HL4" s="71"/>
      <c r="HM4" s="72"/>
      <c r="HN4" s="71"/>
      <c r="HO4" s="71"/>
      <c r="HP4" s="71"/>
      <c r="HQ4" s="71"/>
      <c r="HR4" s="71"/>
      <c r="HS4" s="71"/>
      <c r="HT4" s="71"/>
      <c r="HU4" s="71"/>
      <c r="HV4" s="71"/>
      <c r="HW4" s="71"/>
      <c r="HX4" s="71"/>
      <c r="HY4" s="72"/>
      <c r="HZ4" s="71"/>
      <c r="IA4" s="71"/>
      <c r="IB4" s="71"/>
      <c r="IC4" s="71"/>
      <c r="ID4" s="71"/>
      <c r="IE4" s="71"/>
      <c r="IF4" s="71"/>
      <c r="IG4" s="71"/>
      <c r="IH4" s="71"/>
      <c r="II4" s="71"/>
      <c r="IJ4" s="71"/>
      <c r="IK4" s="72"/>
      <c r="IL4" s="71"/>
      <c r="IM4" s="71"/>
      <c r="IN4" s="71"/>
      <c r="IO4" s="71"/>
      <c r="IP4" s="71"/>
      <c r="IQ4" s="71"/>
      <c r="IR4" s="71"/>
      <c r="IS4" s="71"/>
      <c r="IT4" s="71"/>
      <c r="IU4" s="71"/>
      <c r="IV4" s="71"/>
      <c r="IW4" s="72"/>
      <c r="IX4" s="71"/>
      <c r="IY4" s="71"/>
      <c r="IZ4" s="71"/>
      <c r="JA4" s="71"/>
      <c r="JB4" s="71"/>
      <c r="JC4" s="71"/>
      <c r="JD4" s="71"/>
      <c r="JE4" s="71"/>
      <c r="JF4" s="71"/>
      <c r="JG4" s="71"/>
      <c r="JH4" s="71"/>
      <c r="JI4" s="72"/>
      <c r="JJ4" s="71"/>
      <c r="JK4" s="71"/>
      <c r="JL4" s="71"/>
      <c r="JM4" s="71"/>
      <c r="JN4" s="71"/>
      <c r="JO4" s="71"/>
      <c r="JP4" s="71"/>
      <c r="JQ4" s="71"/>
      <c r="JR4" s="71"/>
      <c r="JS4" s="71"/>
      <c r="JT4" s="71"/>
      <c r="JU4" s="72"/>
      <c r="JV4" s="71"/>
      <c r="JW4" s="71"/>
      <c r="JX4" s="71"/>
      <c r="JY4" s="71"/>
      <c r="JZ4" s="71"/>
      <c r="KA4" s="71"/>
      <c r="KB4" s="71"/>
      <c r="KC4" s="71"/>
      <c r="KD4" s="71"/>
      <c r="KE4" s="71"/>
      <c r="KF4" s="71"/>
    </row>
    <row r="5" spans="1:292" ht="6" customHeight="1">
      <c r="A5" s="120"/>
      <c r="B5" s="71"/>
      <c r="C5" s="113"/>
      <c r="D5" s="113"/>
      <c r="E5" s="72"/>
      <c r="F5" s="113"/>
      <c r="G5" s="113"/>
      <c r="H5" s="113"/>
      <c r="I5" s="113"/>
      <c r="J5" s="113"/>
      <c r="K5" s="113"/>
      <c r="L5" s="113"/>
      <c r="M5" s="113"/>
      <c r="N5" s="113"/>
      <c r="O5" s="113"/>
      <c r="P5" s="113"/>
      <c r="Q5" s="72"/>
      <c r="R5" s="113"/>
      <c r="S5" s="113"/>
      <c r="T5" s="113"/>
      <c r="U5" s="113"/>
      <c r="V5" s="113"/>
      <c r="W5" s="113"/>
      <c r="X5" s="113"/>
      <c r="Y5" s="113"/>
      <c r="Z5" s="113"/>
      <c r="AA5" s="113"/>
      <c r="AB5" s="113"/>
      <c r="AC5" s="72"/>
      <c r="AD5" s="113"/>
      <c r="AE5" s="113"/>
      <c r="AF5" s="113"/>
      <c r="AG5" s="113"/>
      <c r="AH5" s="113"/>
      <c r="AI5" s="113"/>
      <c r="AJ5" s="113"/>
      <c r="AK5" s="113"/>
      <c r="AL5" s="113"/>
      <c r="AM5" s="113"/>
      <c r="AN5" s="113"/>
      <c r="AO5" s="72"/>
      <c r="AP5" s="113"/>
      <c r="AQ5" s="113"/>
      <c r="AR5" s="113"/>
      <c r="AS5" s="113"/>
      <c r="AT5" s="113"/>
      <c r="AU5" s="113"/>
      <c r="AV5" s="113"/>
      <c r="AW5" s="113"/>
      <c r="AX5" s="113"/>
      <c r="AY5" s="113"/>
      <c r="AZ5" s="113"/>
      <c r="BA5" s="72"/>
      <c r="BB5" s="113"/>
      <c r="BC5" s="113"/>
      <c r="BD5" s="113"/>
      <c r="BE5" s="113"/>
      <c r="BF5" s="113"/>
      <c r="BG5" s="113"/>
      <c r="BH5" s="113"/>
      <c r="BI5" s="113"/>
      <c r="BJ5" s="113"/>
      <c r="BK5" s="113"/>
      <c r="BL5" s="113"/>
      <c r="BM5" s="72"/>
      <c r="BN5" s="113"/>
      <c r="BO5" s="113"/>
      <c r="BP5" s="113"/>
      <c r="BQ5" s="113"/>
      <c r="BR5" s="113"/>
      <c r="BS5" s="113"/>
      <c r="BT5" s="113"/>
      <c r="BU5" s="113"/>
      <c r="BV5" s="113"/>
      <c r="BW5" s="113"/>
      <c r="BX5" s="113"/>
      <c r="BY5" s="72"/>
      <c r="BZ5" s="113"/>
      <c r="CA5" s="113"/>
      <c r="CB5" s="113"/>
      <c r="CC5" s="113"/>
      <c r="CD5" s="113"/>
      <c r="CE5" s="113"/>
      <c r="CF5" s="113"/>
      <c r="CG5" s="113"/>
      <c r="CH5" s="113"/>
      <c r="CI5" s="113"/>
      <c r="CJ5" s="113"/>
      <c r="CK5" s="72"/>
      <c r="CL5" s="113"/>
      <c r="CM5" s="113"/>
      <c r="CN5" s="113"/>
      <c r="CO5" s="113"/>
      <c r="CP5" s="113"/>
      <c r="CQ5" s="113"/>
      <c r="CR5" s="113"/>
      <c r="CS5" s="113"/>
      <c r="CT5" s="113"/>
      <c r="CU5" s="113"/>
      <c r="CV5" s="113"/>
      <c r="CW5" s="72"/>
      <c r="CX5" s="113"/>
      <c r="CY5" s="113"/>
      <c r="CZ5" s="113"/>
      <c r="DA5" s="113"/>
      <c r="DB5" s="113"/>
      <c r="DC5" s="113"/>
      <c r="DD5" s="113"/>
      <c r="DE5" s="113"/>
      <c r="DF5" s="113"/>
      <c r="DG5" s="113"/>
      <c r="DH5" s="113"/>
      <c r="DI5" s="72"/>
      <c r="DJ5" s="113"/>
      <c r="DK5" s="113"/>
      <c r="DL5" s="113"/>
      <c r="DM5" s="113"/>
      <c r="DN5" s="113"/>
      <c r="DO5" s="113"/>
      <c r="DP5" s="113"/>
      <c r="DQ5" s="113"/>
      <c r="DR5" s="113"/>
      <c r="DS5" s="113"/>
      <c r="DT5" s="113"/>
      <c r="DU5" s="72"/>
      <c r="DV5" s="113"/>
      <c r="DW5" s="113"/>
      <c r="DX5" s="113"/>
      <c r="DY5" s="113"/>
      <c r="DZ5" s="113"/>
      <c r="EA5" s="113"/>
      <c r="EB5" s="113"/>
      <c r="EC5" s="113"/>
      <c r="ED5" s="113"/>
      <c r="EE5" s="113"/>
      <c r="EF5" s="113"/>
      <c r="EG5" s="72"/>
      <c r="EH5" s="113"/>
      <c r="EI5" s="113"/>
      <c r="EJ5" s="113"/>
      <c r="EK5" s="113"/>
      <c r="EL5" s="113"/>
      <c r="EM5" s="113"/>
      <c r="EN5" s="113"/>
      <c r="EO5" s="113"/>
      <c r="EP5" s="113"/>
      <c r="EQ5" s="113"/>
      <c r="ER5" s="113"/>
      <c r="ES5" s="72"/>
      <c r="ET5" s="113"/>
      <c r="EU5" s="113"/>
      <c r="EV5" s="113"/>
      <c r="EW5" s="113"/>
      <c r="EX5" s="113"/>
      <c r="EY5" s="113"/>
      <c r="EZ5" s="113"/>
      <c r="FA5" s="113"/>
      <c r="FB5" s="113"/>
      <c r="FC5" s="113"/>
      <c r="FD5" s="113"/>
      <c r="FE5" s="72"/>
      <c r="FF5" s="113"/>
      <c r="FG5" s="113"/>
      <c r="FH5" s="113"/>
      <c r="FI5" s="113"/>
      <c r="FJ5" s="113"/>
      <c r="FK5" s="113"/>
      <c r="FL5" s="113"/>
      <c r="FM5" s="113"/>
      <c r="FN5" s="113"/>
      <c r="FO5" s="113"/>
      <c r="FP5" s="113"/>
      <c r="FQ5" s="72"/>
      <c r="FR5" s="113"/>
      <c r="FS5" s="113"/>
      <c r="FT5" s="113"/>
      <c r="FU5" s="113"/>
      <c r="FV5" s="113"/>
      <c r="FW5" s="113"/>
      <c r="FX5" s="113"/>
      <c r="FY5" s="113"/>
      <c r="FZ5" s="113"/>
      <c r="GA5" s="113"/>
      <c r="GB5" s="113"/>
      <c r="GC5" s="72"/>
      <c r="GD5" s="113"/>
      <c r="GE5" s="113"/>
      <c r="GF5" s="113"/>
      <c r="GG5" s="113"/>
      <c r="GH5" s="113"/>
      <c r="GI5" s="113"/>
      <c r="GJ5" s="113"/>
      <c r="GK5" s="113"/>
      <c r="GL5" s="113"/>
      <c r="GM5" s="113"/>
      <c r="GN5" s="113"/>
      <c r="GO5" s="72"/>
      <c r="GP5" s="113"/>
      <c r="GQ5" s="113"/>
      <c r="GR5" s="113"/>
      <c r="GS5" s="113"/>
      <c r="GT5" s="113"/>
      <c r="GU5" s="113"/>
      <c r="GV5" s="113"/>
      <c r="GW5" s="113"/>
      <c r="GX5" s="113"/>
      <c r="GY5" s="113"/>
      <c r="GZ5" s="113"/>
      <c r="HA5" s="72"/>
      <c r="HB5" s="113"/>
      <c r="HC5" s="113"/>
      <c r="HD5" s="113"/>
      <c r="HE5" s="113"/>
      <c r="HF5" s="113"/>
      <c r="HG5" s="113"/>
      <c r="HH5" s="113"/>
      <c r="HI5" s="113"/>
      <c r="HJ5" s="113"/>
      <c r="HK5" s="113"/>
      <c r="HL5" s="113"/>
      <c r="HM5" s="72"/>
      <c r="HN5" s="113"/>
      <c r="HO5" s="113"/>
      <c r="HP5" s="113"/>
      <c r="HQ5" s="113"/>
      <c r="HR5" s="113"/>
      <c r="HS5" s="113"/>
      <c r="HT5" s="113"/>
      <c r="HU5" s="113"/>
      <c r="HV5" s="113"/>
      <c r="HW5" s="113"/>
      <c r="HX5" s="113"/>
      <c r="HY5" s="72"/>
      <c r="HZ5" s="113"/>
      <c r="IA5" s="113"/>
      <c r="IB5" s="113"/>
      <c r="IC5" s="113"/>
      <c r="ID5" s="113"/>
      <c r="IE5" s="113"/>
      <c r="IF5" s="113"/>
      <c r="IG5" s="113"/>
      <c r="IH5" s="113"/>
      <c r="II5" s="113"/>
      <c r="IJ5" s="113"/>
      <c r="IK5" s="72"/>
      <c r="IL5" s="113"/>
      <c r="IM5" s="113"/>
      <c r="IN5" s="113"/>
      <c r="IO5" s="113"/>
      <c r="IP5" s="113"/>
      <c r="IQ5" s="113"/>
      <c r="IR5" s="113"/>
      <c r="IS5" s="113"/>
      <c r="IT5" s="113"/>
      <c r="IU5" s="113"/>
      <c r="IV5" s="113"/>
      <c r="IW5" s="72"/>
      <c r="IX5" s="113"/>
      <c r="IY5" s="113"/>
      <c r="IZ5" s="113"/>
      <c r="JA5" s="113"/>
      <c r="JB5" s="113"/>
      <c r="JC5" s="113"/>
      <c r="JD5" s="113"/>
      <c r="JE5" s="113"/>
      <c r="JF5" s="113"/>
      <c r="JG5" s="113"/>
      <c r="JH5" s="113"/>
      <c r="JI5" s="72"/>
      <c r="JJ5" s="113"/>
      <c r="JK5" s="113"/>
      <c r="JL5" s="113"/>
      <c r="JM5" s="113"/>
      <c r="JN5" s="113"/>
      <c r="JO5" s="113"/>
      <c r="JP5" s="113"/>
      <c r="JQ5" s="113"/>
      <c r="JR5" s="113"/>
      <c r="JS5" s="113"/>
      <c r="JT5" s="113"/>
      <c r="JU5" s="72"/>
      <c r="JV5" s="113"/>
      <c r="JW5" s="113"/>
      <c r="JX5" s="113"/>
      <c r="JY5" s="113"/>
      <c r="JZ5" s="113"/>
      <c r="KA5" s="113"/>
      <c r="KB5" s="113"/>
      <c r="KC5" s="113"/>
      <c r="KD5" s="113"/>
      <c r="KE5" s="113"/>
      <c r="KF5" s="113"/>
    </row>
    <row r="6" spans="1:292" ht="6" customHeight="1">
      <c r="A6" s="120"/>
      <c r="B6" s="71"/>
      <c r="C6" s="113"/>
      <c r="D6" s="113"/>
      <c r="E6" s="72"/>
      <c r="F6" s="113"/>
      <c r="G6" s="113"/>
      <c r="H6" s="113"/>
      <c r="I6" s="113"/>
      <c r="J6" s="113"/>
      <c r="K6" s="113"/>
      <c r="L6" s="113"/>
      <c r="M6" s="113"/>
      <c r="N6" s="113"/>
      <c r="O6" s="113"/>
      <c r="P6" s="113"/>
      <c r="Q6" s="72"/>
      <c r="R6" s="113"/>
      <c r="S6" s="113"/>
      <c r="T6" s="113"/>
      <c r="U6" s="113"/>
      <c r="V6" s="113"/>
      <c r="W6" s="113"/>
      <c r="X6" s="113"/>
      <c r="Y6" s="113"/>
      <c r="Z6" s="113"/>
      <c r="AA6" s="113"/>
      <c r="AB6" s="113"/>
      <c r="AC6" s="72"/>
      <c r="AD6" s="113"/>
      <c r="AE6" s="113"/>
      <c r="AF6" s="113"/>
      <c r="AG6" s="113"/>
      <c r="AH6" s="113"/>
      <c r="AI6" s="113"/>
      <c r="AJ6" s="113"/>
      <c r="AK6" s="113"/>
      <c r="AL6" s="113"/>
      <c r="AM6" s="113"/>
      <c r="AN6" s="113"/>
      <c r="AO6" s="72"/>
      <c r="AP6" s="113"/>
      <c r="AQ6" s="113"/>
      <c r="AR6" s="113"/>
      <c r="AS6" s="113"/>
      <c r="AT6" s="113"/>
      <c r="AU6" s="113"/>
      <c r="AV6" s="113"/>
      <c r="AW6" s="113"/>
      <c r="AX6" s="113"/>
      <c r="AY6" s="113"/>
      <c r="AZ6" s="113"/>
      <c r="BA6" s="72"/>
      <c r="BB6" s="113"/>
      <c r="BC6" s="113"/>
      <c r="BD6" s="113"/>
      <c r="BE6" s="113"/>
      <c r="BF6" s="113"/>
      <c r="BG6" s="113"/>
      <c r="BH6" s="113"/>
      <c r="BI6" s="113"/>
      <c r="BJ6" s="113"/>
      <c r="BK6" s="113"/>
      <c r="BL6" s="113"/>
      <c r="BM6" s="72"/>
      <c r="BN6" s="113"/>
      <c r="BO6" s="113"/>
      <c r="BP6" s="113"/>
      <c r="BQ6" s="113"/>
      <c r="BR6" s="113"/>
      <c r="BS6" s="113"/>
      <c r="BT6" s="113"/>
      <c r="BU6" s="113"/>
      <c r="BV6" s="113"/>
      <c r="BW6" s="113"/>
      <c r="BX6" s="113"/>
      <c r="BY6" s="72"/>
      <c r="BZ6" s="113"/>
      <c r="CA6" s="113"/>
      <c r="CB6" s="113"/>
      <c r="CC6" s="113"/>
      <c r="CD6" s="113"/>
      <c r="CE6" s="113"/>
      <c r="CF6" s="113"/>
      <c r="CG6" s="113"/>
      <c r="CH6" s="113"/>
      <c r="CI6" s="113"/>
      <c r="CJ6" s="113"/>
      <c r="CK6" s="72"/>
      <c r="CL6" s="113"/>
      <c r="CM6" s="113"/>
      <c r="CN6" s="113"/>
      <c r="CO6" s="113"/>
      <c r="CP6" s="113"/>
      <c r="CQ6" s="113"/>
      <c r="CR6" s="113"/>
      <c r="CS6" s="113"/>
      <c r="CT6" s="113"/>
      <c r="CU6" s="113"/>
      <c r="CV6" s="113"/>
      <c r="CW6" s="72"/>
      <c r="CX6" s="113"/>
      <c r="CY6" s="113"/>
      <c r="CZ6" s="113"/>
      <c r="DA6" s="113"/>
      <c r="DB6" s="113"/>
      <c r="DC6" s="113"/>
      <c r="DD6" s="113"/>
      <c r="DE6" s="113"/>
      <c r="DF6" s="113"/>
      <c r="DG6" s="113"/>
      <c r="DH6" s="113"/>
      <c r="DI6" s="72"/>
      <c r="DJ6" s="113"/>
      <c r="DK6" s="113"/>
      <c r="DL6" s="113"/>
      <c r="DM6" s="113"/>
      <c r="DN6" s="113"/>
      <c r="DO6" s="113"/>
      <c r="DP6" s="113"/>
      <c r="DQ6" s="113"/>
      <c r="DR6" s="113"/>
      <c r="DS6" s="113"/>
      <c r="DT6" s="113"/>
      <c r="DU6" s="72"/>
      <c r="DV6" s="113"/>
      <c r="DW6" s="113"/>
      <c r="DX6" s="113"/>
      <c r="DY6" s="113"/>
      <c r="DZ6" s="113"/>
      <c r="EA6" s="113"/>
      <c r="EB6" s="113"/>
      <c r="EC6" s="113"/>
      <c r="ED6" s="113"/>
      <c r="EE6" s="113"/>
      <c r="EF6" s="113"/>
      <c r="EG6" s="72"/>
      <c r="EH6" s="113"/>
      <c r="EI6" s="113"/>
      <c r="EJ6" s="113"/>
      <c r="EK6" s="113"/>
      <c r="EL6" s="113"/>
      <c r="EM6" s="113"/>
      <c r="EN6" s="113"/>
      <c r="EO6" s="113"/>
      <c r="EP6" s="113"/>
      <c r="EQ6" s="113"/>
      <c r="ER6" s="113"/>
      <c r="ES6" s="72"/>
      <c r="ET6" s="113"/>
      <c r="EU6" s="113"/>
      <c r="EV6" s="113"/>
      <c r="EW6" s="113"/>
      <c r="EX6" s="113"/>
      <c r="EY6" s="113"/>
      <c r="EZ6" s="113"/>
      <c r="FA6" s="113"/>
      <c r="FB6" s="113"/>
      <c r="FC6" s="113"/>
      <c r="FD6" s="113"/>
      <c r="FE6" s="72"/>
      <c r="FF6" s="113"/>
      <c r="FG6" s="113"/>
      <c r="FH6" s="113"/>
      <c r="FI6" s="113"/>
      <c r="FJ6" s="113"/>
      <c r="FK6" s="113"/>
      <c r="FL6" s="113"/>
      <c r="FM6" s="113"/>
      <c r="FN6" s="113"/>
      <c r="FO6" s="113"/>
      <c r="FP6" s="113"/>
      <c r="FQ6" s="72"/>
      <c r="FR6" s="113"/>
      <c r="FS6" s="113"/>
      <c r="FT6" s="113"/>
      <c r="FU6" s="113"/>
      <c r="FV6" s="113"/>
      <c r="FW6" s="113"/>
      <c r="FX6" s="113"/>
      <c r="FY6" s="113"/>
      <c r="FZ6" s="113"/>
      <c r="GA6" s="113"/>
      <c r="GB6" s="113"/>
      <c r="GC6" s="72"/>
      <c r="GD6" s="113"/>
      <c r="GE6" s="113"/>
      <c r="GF6" s="113"/>
      <c r="GG6" s="113"/>
      <c r="GH6" s="113"/>
      <c r="GI6" s="113"/>
      <c r="GJ6" s="113"/>
      <c r="GK6" s="113"/>
      <c r="GL6" s="113"/>
      <c r="GM6" s="113"/>
      <c r="GN6" s="113"/>
      <c r="GO6" s="72"/>
      <c r="GP6" s="113"/>
      <c r="GQ6" s="113"/>
      <c r="GR6" s="113"/>
      <c r="GS6" s="113"/>
      <c r="GT6" s="113"/>
      <c r="GU6" s="113"/>
      <c r="GV6" s="113"/>
      <c r="GW6" s="113"/>
      <c r="GX6" s="113"/>
      <c r="GY6" s="113"/>
      <c r="GZ6" s="113"/>
      <c r="HA6" s="72"/>
      <c r="HB6" s="113"/>
      <c r="HC6" s="113"/>
      <c r="HD6" s="113"/>
      <c r="HE6" s="113"/>
      <c r="HF6" s="113"/>
      <c r="HG6" s="113"/>
      <c r="HH6" s="113"/>
      <c r="HI6" s="113"/>
      <c r="HJ6" s="113"/>
      <c r="HK6" s="113"/>
      <c r="HL6" s="113"/>
      <c r="HM6" s="72"/>
      <c r="HN6" s="113"/>
      <c r="HO6" s="113"/>
      <c r="HP6" s="113"/>
      <c r="HQ6" s="113"/>
      <c r="HR6" s="113"/>
      <c r="HS6" s="113"/>
      <c r="HT6" s="113"/>
      <c r="HU6" s="113"/>
      <c r="HV6" s="113"/>
      <c r="HW6" s="113"/>
      <c r="HX6" s="113"/>
      <c r="HY6" s="72"/>
      <c r="HZ6" s="113"/>
      <c r="IA6" s="113"/>
      <c r="IB6" s="113"/>
      <c r="IC6" s="113"/>
      <c r="ID6" s="113"/>
      <c r="IE6" s="113"/>
      <c r="IF6" s="113"/>
      <c r="IG6" s="113"/>
      <c r="IH6" s="113"/>
      <c r="II6" s="113"/>
      <c r="IJ6" s="113"/>
      <c r="IK6" s="72"/>
      <c r="IL6" s="113"/>
      <c r="IM6" s="113"/>
      <c r="IN6" s="113"/>
      <c r="IO6" s="113"/>
      <c r="IP6" s="113"/>
      <c r="IQ6" s="113"/>
      <c r="IR6" s="113"/>
      <c r="IS6" s="113"/>
      <c r="IT6" s="113"/>
      <c r="IU6" s="113"/>
      <c r="IV6" s="113"/>
      <c r="IW6" s="72"/>
      <c r="IX6" s="113"/>
      <c r="IY6" s="113"/>
      <c r="IZ6" s="113"/>
      <c r="JA6" s="113"/>
      <c r="JB6" s="113"/>
      <c r="JC6" s="113"/>
      <c r="JD6" s="113"/>
      <c r="JE6" s="113"/>
      <c r="JF6" s="113"/>
      <c r="JG6" s="113"/>
      <c r="JH6" s="113"/>
      <c r="JI6" s="72"/>
      <c r="JJ6" s="113"/>
      <c r="JK6" s="113"/>
      <c r="JL6" s="113"/>
      <c r="JM6" s="113"/>
      <c r="JN6" s="113"/>
      <c r="JO6" s="113"/>
      <c r="JP6" s="113"/>
      <c r="JQ6" s="113"/>
      <c r="JR6" s="113"/>
      <c r="JS6" s="113"/>
      <c r="JT6" s="113"/>
      <c r="JU6" s="72"/>
      <c r="JV6" s="113"/>
      <c r="JW6" s="113"/>
      <c r="JX6" s="113"/>
      <c r="JY6" s="113"/>
      <c r="JZ6" s="113"/>
      <c r="KA6" s="113"/>
      <c r="KB6" s="113"/>
      <c r="KC6" s="113"/>
      <c r="KD6" s="113"/>
      <c r="KE6" s="113"/>
      <c r="KF6" s="113"/>
    </row>
    <row r="7" spans="1:292" ht="6" customHeight="1">
      <c r="A7" s="120"/>
      <c r="B7" s="71"/>
      <c r="C7" s="113"/>
      <c r="D7" s="113"/>
      <c r="E7" s="72"/>
      <c r="F7" s="113"/>
      <c r="G7" s="113"/>
      <c r="H7" s="113"/>
      <c r="I7" s="113"/>
      <c r="J7" s="113"/>
      <c r="K7" s="113"/>
      <c r="L7" s="113"/>
      <c r="M7" s="113"/>
      <c r="N7" s="113"/>
      <c r="O7" s="113"/>
      <c r="P7" s="113"/>
      <c r="Q7" s="72"/>
      <c r="R7" s="113"/>
      <c r="S7" s="113"/>
      <c r="T7" s="113"/>
      <c r="U7" s="113"/>
      <c r="V7" s="113"/>
      <c r="W7" s="113"/>
      <c r="X7" s="113"/>
      <c r="Y7" s="113"/>
      <c r="Z7" s="113"/>
      <c r="AA7" s="113"/>
      <c r="AB7" s="113"/>
      <c r="AC7" s="72"/>
      <c r="AD7" s="113"/>
      <c r="AE7" s="113"/>
      <c r="AF7" s="113"/>
      <c r="AG7" s="113"/>
      <c r="AH7" s="113"/>
      <c r="AI7" s="113"/>
      <c r="AJ7" s="113"/>
      <c r="AK7" s="113"/>
      <c r="AL7" s="113"/>
      <c r="AM7" s="113"/>
      <c r="AN7" s="113"/>
      <c r="AO7" s="72"/>
      <c r="AP7" s="113"/>
      <c r="AQ7" s="113"/>
      <c r="AR7" s="113"/>
      <c r="AS7" s="113"/>
      <c r="AT7" s="113"/>
      <c r="AU7" s="113"/>
      <c r="AV7" s="113"/>
      <c r="AW7" s="113"/>
      <c r="AX7" s="113"/>
      <c r="AY7" s="113"/>
      <c r="AZ7" s="113"/>
      <c r="BA7" s="72"/>
      <c r="BB7" s="113"/>
      <c r="BC7" s="113"/>
      <c r="BD7" s="113"/>
      <c r="BE7" s="113"/>
      <c r="BF7" s="113"/>
      <c r="BG7" s="113"/>
      <c r="BH7" s="113"/>
      <c r="BI7" s="113"/>
      <c r="BJ7" s="113"/>
      <c r="BK7" s="113"/>
      <c r="BL7" s="113"/>
      <c r="BM7" s="72"/>
      <c r="BN7" s="113"/>
      <c r="BO7" s="113"/>
      <c r="BP7" s="113"/>
      <c r="BQ7" s="113"/>
      <c r="BR7" s="113"/>
      <c r="BS7" s="113"/>
      <c r="BT7" s="113"/>
      <c r="BU7" s="113"/>
      <c r="BV7" s="113"/>
      <c r="BW7" s="113"/>
      <c r="BX7" s="113"/>
      <c r="BY7" s="72"/>
      <c r="BZ7" s="113"/>
      <c r="CA7" s="113"/>
      <c r="CB7" s="113"/>
      <c r="CC7" s="113"/>
      <c r="CD7" s="113"/>
      <c r="CE7" s="113"/>
      <c r="CF7" s="113"/>
      <c r="CG7" s="113"/>
      <c r="CH7" s="113"/>
      <c r="CI7" s="113"/>
      <c r="CJ7" s="113"/>
      <c r="CK7" s="72"/>
      <c r="CL7" s="113"/>
      <c r="CM7" s="113"/>
      <c r="CN7" s="113"/>
      <c r="CO7" s="113"/>
      <c r="CP7" s="113"/>
      <c r="CQ7" s="113"/>
      <c r="CR7" s="113"/>
      <c r="CS7" s="113"/>
      <c r="CT7" s="113"/>
      <c r="CU7" s="113"/>
      <c r="CV7" s="113"/>
      <c r="CW7" s="72"/>
      <c r="CX7" s="113"/>
      <c r="CY7" s="113"/>
      <c r="CZ7" s="113"/>
      <c r="DA7" s="113"/>
      <c r="DB7" s="113"/>
      <c r="DC7" s="113"/>
      <c r="DD7" s="113"/>
      <c r="DE7" s="113"/>
      <c r="DF7" s="113"/>
      <c r="DG7" s="113"/>
      <c r="DH7" s="113"/>
      <c r="DI7" s="72"/>
      <c r="DJ7" s="113"/>
      <c r="DK7" s="113"/>
      <c r="DL7" s="113"/>
      <c r="DM7" s="113"/>
      <c r="DN7" s="113"/>
      <c r="DO7" s="113"/>
      <c r="DP7" s="113"/>
      <c r="DQ7" s="113"/>
      <c r="DR7" s="113"/>
      <c r="DS7" s="113"/>
      <c r="DT7" s="113"/>
      <c r="DU7" s="72"/>
      <c r="DV7" s="113"/>
      <c r="DW7" s="113"/>
      <c r="DX7" s="113"/>
      <c r="DY7" s="113"/>
      <c r="DZ7" s="113"/>
      <c r="EA7" s="113"/>
      <c r="EB7" s="113"/>
      <c r="EC7" s="113"/>
      <c r="ED7" s="113"/>
      <c r="EE7" s="113"/>
      <c r="EF7" s="113"/>
      <c r="EG7" s="72"/>
      <c r="EH7" s="113"/>
      <c r="EI7" s="113"/>
      <c r="EJ7" s="113"/>
      <c r="EK7" s="113"/>
      <c r="EL7" s="113"/>
      <c r="EM7" s="113"/>
      <c r="EN7" s="113"/>
      <c r="EO7" s="113"/>
      <c r="EP7" s="113"/>
      <c r="EQ7" s="113"/>
      <c r="ER7" s="113"/>
      <c r="ES7" s="72"/>
      <c r="ET7" s="113"/>
      <c r="EU7" s="113"/>
      <c r="EV7" s="113"/>
      <c r="EW7" s="113"/>
      <c r="EX7" s="113"/>
      <c r="EY7" s="113"/>
      <c r="EZ7" s="113"/>
      <c r="FA7" s="113"/>
      <c r="FB7" s="113"/>
      <c r="FC7" s="113"/>
      <c r="FD7" s="113"/>
      <c r="FE7" s="72"/>
      <c r="FF7" s="113"/>
      <c r="FG7" s="113"/>
      <c r="FH7" s="113"/>
      <c r="FI7" s="113"/>
      <c r="FJ7" s="113"/>
      <c r="FK7" s="113"/>
      <c r="FL7" s="113"/>
      <c r="FM7" s="113"/>
      <c r="FN7" s="113"/>
      <c r="FO7" s="113"/>
      <c r="FP7" s="113"/>
      <c r="FQ7" s="72"/>
      <c r="FR7" s="113"/>
      <c r="FS7" s="113"/>
      <c r="FT7" s="113"/>
      <c r="FU7" s="113"/>
      <c r="FV7" s="113"/>
      <c r="FW7" s="113"/>
      <c r="FX7" s="113"/>
      <c r="FY7" s="113"/>
      <c r="FZ7" s="113"/>
      <c r="GA7" s="113"/>
      <c r="GB7" s="113"/>
      <c r="GC7" s="72"/>
      <c r="GD7" s="113"/>
      <c r="GE7" s="113"/>
      <c r="GF7" s="113"/>
      <c r="GG7" s="113"/>
      <c r="GH7" s="113"/>
      <c r="GI7" s="113"/>
      <c r="GJ7" s="113"/>
      <c r="GK7" s="113"/>
      <c r="GL7" s="113"/>
      <c r="GM7" s="113"/>
      <c r="GN7" s="113"/>
      <c r="GO7" s="72"/>
      <c r="GP7" s="113"/>
      <c r="GQ7" s="113"/>
      <c r="GR7" s="113"/>
      <c r="GS7" s="113"/>
      <c r="GT7" s="113"/>
      <c r="GU7" s="113"/>
      <c r="GV7" s="113"/>
      <c r="GW7" s="113"/>
      <c r="GX7" s="113"/>
      <c r="GY7" s="113"/>
      <c r="GZ7" s="113"/>
      <c r="HA7" s="72"/>
      <c r="HB7" s="113"/>
      <c r="HC7" s="113"/>
      <c r="HD7" s="113"/>
      <c r="HE7" s="113"/>
      <c r="HF7" s="113"/>
      <c r="HG7" s="113"/>
      <c r="HH7" s="113"/>
      <c r="HI7" s="113"/>
      <c r="HJ7" s="113"/>
      <c r="HK7" s="113"/>
      <c r="HL7" s="113"/>
      <c r="HM7" s="72"/>
      <c r="HN7" s="113"/>
      <c r="HO7" s="113"/>
      <c r="HP7" s="113"/>
      <c r="HQ7" s="113"/>
      <c r="HR7" s="113"/>
      <c r="HS7" s="113"/>
      <c r="HT7" s="113"/>
      <c r="HU7" s="113"/>
      <c r="HV7" s="113"/>
      <c r="HW7" s="113"/>
      <c r="HX7" s="113"/>
      <c r="HY7" s="72"/>
      <c r="HZ7" s="113"/>
      <c r="IA7" s="113"/>
      <c r="IB7" s="113"/>
      <c r="IC7" s="113"/>
      <c r="ID7" s="113"/>
      <c r="IE7" s="113"/>
      <c r="IF7" s="113"/>
      <c r="IG7" s="113"/>
      <c r="IH7" s="113"/>
      <c r="II7" s="113"/>
      <c r="IJ7" s="113"/>
      <c r="IK7" s="72"/>
      <c r="IL7" s="113"/>
      <c r="IM7" s="113"/>
      <c r="IN7" s="113"/>
      <c r="IO7" s="113"/>
      <c r="IP7" s="113"/>
      <c r="IQ7" s="113"/>
      <c r="IR7" s="113"/>
      <c r="IS7" s="113"/>
      <c r="IT7" s="113"/>
      <c r="IU7" s="113"/>
      <c r="IV7" s="113"/>
      <c r="IW7" s="72"/>
      <c r="IX7" s="113"/>
      <c r="IY7" s="113"/>
      <c r="IZ7" s="113"/>
      <c r="JA7" s="113"/>
      <c r="JB7" s="113"/>
      <c r="JC7" s="113"/>
      <c r="JD7" s="113"/>
      <c r="JE7" s="113"/>
      <c r="JF7" s="113"/>
      <c r="JG7" s="113"/>
      <c r="JH7" s="113"/>
      <c r="JI7" s="72"/>
      <c r="JJ7" s="113"/>
      <c r="JK7" s="113"/>
      <c r="JL7" s="113"/>
      <c r="JM7" s="113"/>
      <c r="JN7" s="113"/>
      <c r="JO7" s="113"/>
      <c r="JP7" s="113"/>
      <c r="JQ7" s="113"/>
      <c r="JR7" s="113"/>
      <c r="JS7" s="113"/>
      <c r="JT7" s="113"/>
      <c r="JU7" s="72"/>
      <c r="JV7" s="113"/>
      <c r="JW7" s="113"/>
      <c r="JX7" s="113"/>
      <c r="JY7" s="113"/>
      <c r="JZ7" s="113"/>
      <c r="KA7" s="113"/>
      <c r="KB7" s="113"/>
      <c r="KC7" s="113"/>
      <c r="KD7" s="113"/>
      <c r="KE7" s="113"/>
      <c r="KF7" s="113"/>
    </row>
    <row r="8" spans="1:292" ht="6" customHeight="1">
      <c r="A8" s="120"/>
      <c r="B8" s="71"/>
      <c r="C8" s="113"/>
      <c r="D8" s="113"/>
      <c r="E8" s="72"/>
      <c r="F8" s="113"/>
      <c r="G8" s="113"/>
      <c r="H8" s="113"/>
      <c r="I8" s="113"/>
      <c r="J8" s="113"/>
      <c r="K8" s="113"/>
      <c r="L8" s="113"/>
      <c r="M8" s="113"/>
      <c r="N8" s="113"/>
      <c r="O8" s="113"/>
      <c r="P8" s="113"/>
      <c r="Q8" s="72"/>
      <c r="R8" s="113"/>
      <c r="S8" s="113"/>
      <c r="T8" s="113"/>
      <c r="U8" s="113"/>
      <c r="V8" s="113"/>
      <c r="W8" s="113"/>
      <c r="X8" s="113"/>
      <c r="Y8" s="113"/>
      <c r="Z8" s="113"/>
      <c r="AA8" s="113"/>
      <c r="AB8" s="113"/>
      <c r="AC8" s="72"/>
      <c r="AD8" s="113"/>
      <c r="AE8" s="113"/>
      <c r="AF8" s="113"/>
      <c r="AG8" s="113"/>
      <c r="AH8" s="113"/>
      <c r="AI8" s="113"/>
      <c r="AJ8" s="113"/>
      <c r="AK8" s="113"/>
      <c r="AL8" s="113"/>
      <c r="AM8" s="113"/>
      <c r="AN8" s="113"/>
      <c r="AO8" s="72"/>
      <c r="AP8" s="113"/>
      <c r="AQ8" s="113"/>
      <c r="AR8" s="113"/>
      <c r="AS8" s="113"/>
      <c r="AT8" s="113"/>
      <c r="AU8" s="113"/>
      <c r="AV8" s="113"/>
      <c r="AW8" s="113"/>
      <c r="AX8" s="113"/>
      <c r="AY8" s="113"/>
      <c r="AZ8" s="113"/>
      <c r="BA8" s="72"/>
      <c r="BB8" s="113"/>
      <c r="BC8" s="113"/>
      <c r="BD8" s="113"/>
      <c r="BE8" s="113"/>
      <c r="BF8" s="113"/>
      <c r="BG8" s="113"/>
      <c r="BH8" s="113"/>
      <c r="BI8" s="113"/>
      <c r="BJ8" s="113"/>
      <c r="BK8" s="113"/>
      <c r="BL8" s="113"/>
      <c r="BM8" s="72"/>
      <c r="BN8" s="113"/>
      <c r="BO8" s="113"/>
      <c r="BP8" s="113"/>
      <c r="BQ8" s="113"/>
      <c r="BR8" s="113"/>
      <c r="BS8" s="113"/>
      <c r="BT8" s="113"/>
      <c r="BU8" s="113"/>
      <c r="BV8" s="113"/>
      <c r="BW8" s="113"/>
      <c r="BX8" s="113"/>
      <c r="BY8" s="72"/>
      <c r="BZ8" s="113"/>
      <c r="CA8" s="113"/>
      <c r="CB8" s="113"/>
      <c r="CC8" s="113"/>
      <c r="CD8" s="113"/>
      <c r="CE8" s="113"/>
      <c r="CF8" s="113"/>
      <c r="CG8" s="113"/>
      <c r="CH8" s="113"/>
      <c r="CI8" s="113"/>
      <c r="CJ8" s="113"/>
      <c r="CK8" s="72"/>
      <c r="CL8" s="113"/>
      <c r="CM8" s="113"/>
      <c r="CN8" s="113"/>
      <c r="CO8" s="113"/>
      <c r="CP8" s="113"/>
      <c r="CQ8" s="113"/>
      <c r="CR8" s="113"/>
      <c r="CS8" s="113"/>
      <c r="CT8" s="113"/>
      <c r="CU8" s="113"/>
      <c r="CV8" s="113"/>
      <c r="CW8" s="72"/>
      <c r="CX8" s="113"/>
      <c r="CY8" s="113"/>
      <c r="CZ8" s="113"/>
      <c r="DA8" s="113"/>
      <c r="DB8" s="113"/>
      <c r="DC8" s="113"/>
      <c r="DD8" s="113"/>
      <c r="DE8" s="113"/>
      <c r="DF8" s="113"/>
      <c r="DG8" s="113"/>
      <c r="DH8" s="113"/>
      <c r="DI8" s="72"/>
      <c r="DJ8" s="113"/>
      <c r="DK8" s="113"/>
      <c r="DL8" s="113"/>
      <c r="DM8" s="113"/>
      <c r="DN8" s="113"/>
      <c r="DO8" s="113"/>
      <c r="DP8" s="113"/>
      <c r="DQ8" s="113"/>
      <c r="DR8" s="113"/>
      <c r="DS8" s="113"/>
      <c r="DT8" s="113"/>
      <c r="DU8" s="72"/>
      <c r="DV8" s="113"/>
      <c r="DW8" s="113"/>
      <c r="DX8" s="113"/>
      <c r="DY8" s="113"/>
      <c r="DZ8" s="113"/>
      <c r="EA8" s="113"/>
      <c r="EB8" s="113"/>
      <c r="EC8" s="113"/>
      <c r="ED8" s="113"/>
      <c r="EE8" s="113"/>
      <c r="EF8" s="113"/>
      <c r="EG8" s="72"/>
      <c r="EH8" s="113"/>
      <c r="EI8" s="113"/>
      <c r="EJ8" s="113"/>
      <c r="EK8" s="113"/>
      <c r="EL8" s="113"/>
      <c r="EM8" s="113"/>
      <c r="EN8" s="113"/>
      <c r="EO8" s="113"/>
      <c r="EP8" s="113"/>
      <c r="EQ8" s="113"/>
      <c r="ER8" s="113"/>
      <c r="ES8" s="72"/>
      <c r="ET8" s="113"/>
      <c r="EU8" s="113"/>
      <c r="EV8" s="113"/>
      <c r="EW8" s="113"/>
      <c r="EX8" s="113"/>
      <c r="EY8" s="113"/>
      <c r="EZ8" s="113"/>
      <c r="FA8" s="113"/>
      <c r="FB8" s="113"/>
      <c r="FC8" s="113"/>
      <c r="FD8" s="113"/>
      <c r="FE8" s="72"/>
      <c r="FF8" s="113"/>
      <c r="FG8" s="113"/>
      <c r="FH8" s="113"/>
      <c r="FI8" s="113"/>
      <c r="FJ8" s="113"/>
      <c r="FK8" s="113"/>
      <c r="FL8" s="113"/>
      <c r="FM8" s="113"/>
      <c r="FN8" s="113"/>
      <c r="FO8" s="113"/>
      <c r="FP8" s="113"/>
      <c r="FQ8" s="72"/>
      <c r="FR8" s="113"/>
      <c r="FS8" s="113"/>
      <c r="FT8" s="113"/>
      <c r="FU8" s="113"/>
      <c r="FV8" s="113"/>
      <c r="FW8" s="113"/>
      <c r="FX8" s="113"/>
      <c r="FY8" s="113"/>
      <c r="FZ8" s="113"/>
      <c r="GA8" s="113"/>
      <c r="GB8" s="113"/>
      <c r="GC8" s="72"/>
      <c r="GD8" s="113"/>
      <c r="GE8" s="113"/>
      <c r="GF8" s="113"/>
      <c r="GG8" s="113"/>
      <c r="GH8" s="113"/>
      <c r="GI8" s="113"/>
      <c r="GJ8" s="113"/>
      <c r="GK8" s="113"/>
      <c r="GL8" s="113"/>
      <c r="GM8" s="113"/>
      <c r="GN8" s="113"/>
      <c r="GO8" s="72"/>
      <c r="GP8" s="113"/>
      <c r="GQ8" s="113"/>
      <c r="GR8" s="113"/>
      <c r="GS8" s="113"/>
      <c r="GT8" s="113"/>
      <c r="GU8" s="113"/>
      <c r="GV8" s="113"/>
      <c r="GW8" s="113"/>
      <c r="GX8" s="113"/>
      <c r="GY8" s="113"/>
      <c r="GZ8" s="113"/>
      <c r="HA8" s="72"/>
      <c r="HB8" s="113"/>
      <c r="HC8" s="113"/>
      <c r="HD8" s="113"/>
      <c r="HE8" s="113"/>
      <c r="HF8" s="113"/>
      <c r="HG8" s="113"/>
      <c r="HH8" s="113"/>
      <c r="HI8" s="113"/>
      <c r="HJ8" s="113"/>
      <c r="HK8" s="113"/>
      <c r="HL8" s="113"/>
      <c r="HM8" s="72"/>
      <c r="HN8" s="113"/>
      <c r="HO8" s="113"/>
      <c r="HP8" s="113"/>
      <c r="HQ8" s="113"/>
      <c r="HR8" s="113"/>
      <c r="HS8" s="113"/>
      <c r="HT8" s="113"/>
      <c r="HU8" s="113"/>
      <c r="HV8" s="113"/>
      <c r="HW8" s="113"/>
      <c r="HX8" s="113"/>
      <c r="HY8" s="72"/>
      <c r="HZ8" s="113"/>
      <c r="IA8" s="113"/>
      <c r="IB8" s="113"/>
      <c r="IC8" s="113"/>
      <c r="ID8" s="113"/>
      <c r="IE8" s="113"/>
      <c r="IF8" s="113"/>
      <c r="IG8" s="113"/>
      <c r="IH8" s="113"/>
      <c r="II8" s="113"/>
      <c r="IJ8" s="113"/>
      <c r="IK8" s="72"/>
      <c r="IL8" s="113"/>
      <c r="IM8" s="113"/>
      <c r="IN8" s="113"/>
      <c r="IO8" s="113"/>
      <c r="IP8" s="113"/>
      <c r="IQ8" s="113"/>
      <c r="IR8" s="113"/>
      <c r="IS8" s="113"/>
      <c r="IT8" s="113"/>
      <c r="IU8" s="113"/>
      <c r="IV8" s="113"/>
      <c r="IW8" s="72"/>
      <c r="IX8" s="113"/>
      <c r="IY8" s="113"/>
      <c r="IZ8" s="113"/>
      <c r="JA8" s="113"/>
      <c r="JB8" s="113"/>
      <c r="JC8" s="113"/>
      <c r="JD8" s="113"/>
      <c r="JE8" s="113"/>
      <c r="JF8" s="113"/>
      <c r="JG8" s="113"/>
      <c r="JH8" s="113"/>
      <c r="JI8" s="72"/>
      <c r="JJ8" s="113"/>
      <c r="JK8" s="113"/>
      <c r="JL8" s="113"/>
      <c r="JM8" s="113"/>
      <c r="JN8" s="113"/>
      <c r="JO8" s="113"/>
      <c r="JP8" s="113"/>
      <c r="JQ8" s="113"/>
      <c r="JR8" s="113"/>
      <c r="JS8" s="113"/>
      <c r="JT8" s="113"/>
      <c r="JU8" s="72"/>
      <c r="JV8" s="113"/>
      <c r="JW8" s="113"/>
      <c r="JX8" s="113"/>
      <c r="JY8" s="113"/>
      <c r="JZ8" s="113"/>
      <c r="KA8" s="113"/>
      <c r="KB8" s="113"/>
      <c r="KC8" s="113"/>
      <c r="KD8" s="113"/>
      <c r="KE8" s="113"/>
      <c r="KF8" s="113"/>
    </row>
    <row r="9" spans="1:292" ht="13.5" customHeight="1">
      <c r="A9" s="120" t="s">
        <v>11</v>
      </c>
      <c r="B9" s="71"/>
      <c r="C9" s="112"/>
      <c r="D9" s="113"/>
      <c r="E9" s="121"/>
      <c r="F9" s="113"/>
      <c r="G9" s="113"/>
      <c r="H9" s="113"/>
      <c r="I9" s="113"/>
      <c r="J9" s="113"/>
      <c r="K9" s="113"/>
      <c r="L9" s="113"/>
      <c r="M9" s="113"/>
      <c r="N9" s="113"/>
      <c r="O9" s="113"/>
      <c r="P9" s="113"/>
      <c r="Q9" s="121"/>
      <c r="R9" s="113"/>
      <c r="S9" s="113"/>
      <c r="T9" s="113"/>
      <c r="U9" s="113"/>
      <c r="V9" s="113"/>
      <c r="W9" s="113"/>
      <c r="X9" s="113"/>
      <c r="Y9" s="113"/>
      <c r="Z9" s="113"/>
      <c r="AA9" s="113"/>
      <c r="AB9" s="113"/>
      <c r="AC9" s="121"/>
      <c r="AD9" s="113"/>
      <c r="AE9" s="113"/>
      <c r="AF9" s="113"/>
      <c r="AG9" s="113"/>
      <c r="AH9" s="113"/>
      <c r="AI9" s="113"/>
      <c r="AJ9" s="113"/>
      <c r="AK9" s="113"/>
      <c r="AL9" s="113"/>
      <c r="AM9" s="113"/>
      <c r="AN9" s="113"/>
      <c r="AO9" s="121"/>
      <c r="AP9" s="113"/>
      <c r="AQ9" s="113"/>
      <c r="AR9" s="113"/>
      <c r="AS9" s="113"/>
      <c r="AT9" s="113"/>
      <c r="AU9" s="113"/>
      <c r="AV9" s="113"/>
      <c r="AW9" s="113"/>
      <c r="AX9" s="113"/>
      <c r="AY9" s="113"/>
      <c r="AZ9" s="113"/>
      <c r="BA9" s="121"/>
      <c r="BB9" s="113"/>
      <c r="BC9" s="113"/>
      <c r="BD9" s="113"/>
      <c r="BE9" s="113"/>
      <c r="BF9" s="113"/>
      <c r="BG9" s="113"/>
      <c r="BH9" s="113"/>
      <c r="BI9" s="113"/>
      <c r="BJ9" s="113"/>
      <c r="BK9" s="113"/>
      <c r="BL9" s="113"/>
      <c r="BM9" s="121"/>
      <c r="BN9" s="113"/>
      <c r="BO9" s="113"/>
      <c r="BP9" s="113"/>
      <c r="BQ9" s="113"/>
      <c r="BR9" s="113"/>
      <c r="BS9" s="113"/>
      <c r="BT9" s="113"/>
      <c r="BU9" s="113"/>
      <c r="BV9" s="113"/>
      <c r="BW9" s="113"/>
      <c r="BX9" s="113"/>
      <c r="BY9" s="121"/>
      <c r="BZ9" s="113"/>
      <c r="CA9" s="113"/>
      <c r="CB9" s="113"/>
      <c r="CC9" s="113"/>
      <c r="CD9" s="113"/>
      <c r="CE9" s="113"/>
      <c r="CF9" s="113"/>
      <c r="CG9" s="113"/>
      <c r="CH9" s="113"/>
      <c r="CI9" s="113"/>
      <c r="CJ9" s="113"/>
      <c r="CK9" s="121"/>
      <c r="CL9" s="113"/>
      <c r="CM9" s="113"/>
      <c r="CN9" s="113"/>
      <c r="CO9" s="113"/>
      <c r="CP9" s="113"/>
      <c r="CQ9" s="113"/>
      <c r="CR9" s="113"/>
      <c r="CS9" s="113"/>
      <c r="CT9" s="113"/>
      <c r="CU9" s="113"/>
      <c r="CV9" s="113"/>
      <c r="CW9" s="121"/>
      <c r="CX9" s="113"/>
      <c r="CY9" s="113"/>
      <c r="CZ9" s="113"/>
      <c r="DA9" s="113"/>
      <c r="DB9" s="113"/>
      <c r="DC9" s="113"/>
      <c r="DD9" s="113"/>
      <c r="DE9" s="113"/>
      <c r="DF9" s="113"/>
      <c r="DG9" s="113"/>
      <c r="DH9" s="113"/>
      <c r="DI9" s="121"/>
      <c r="DJ9" s="113"/>
      <c r="DK9" s="113"/>
      <c r="DL9" s="113"/>
      <c r="DM9" s="113"/>
      <c r="DN9" s="113"/>
      <c r="DO9" s="113"/>
      <c r="DP9" s="113"/>
      <c r="DQ9" s="113"/>
      <c r="DR9" s="113"/>
      <c r="DS9" s="113"/>
      <c r="DT9" s="113"/>
      <c r="DU9" s="121"/>
      <c r="DV9" s="113"/>
      <c r="DW9" s="113"/>
      <c r="DX9" s="113"/>
      <c r="DY9" s="113"/>
      <c r="DZ9" s="113"/>
      <c r="EA9" s="113"/>
      <c r="EB9" s="113"/>
      <c r="EC9" s="113"/>
      <c r="ED9" s="113"/>
      <c r="EE9" s="113"/>
      <c r="EF9" s="113"/>
      <c r="EG9" s="121"/>
      <c r="EH9" s="113"/>
      <c r="EI9" s="113"/>
      <c r="EJ9" s="113"/>
      <c r="EK9" s="113"/>
      <c r="EL9" s="113"/>
      <c r="EM9" s="113"/>
      <c r="EN9" s="113"/>
      <c r="EO9" s="113"/>
      <c r="EP9" s="113"/>
      <c r="EQ9" s="113"/>
      <c r="ER9" s="113"/>
      <c r="ES9" s="121"/>
      <c r="ET9" s="113"/>
      <c r="EU9" s="113"/>
      <c r="EV9" s="113"/>
      <c r="EW9" s="113"/>
      <c r="EX9" s="113"/>
      <c r="EY9" s="113"/>
      <c r="EZ9" s="113"/>
      <c r="FA9" s="113"/>
      <c r="FB9" s="113"/>
      <c r="FC9" s="113"/>
      <c r="FD9" s="113"/>
      <c r="FE9" s="121"/>
      <c r="FF9" s="113"/>
      <c r="FG9" s="113"/>
      <c r="FH9" s="113"/>
      <c r="FI9" s="113"/>
      <c r="FJ9" s="113"/>
      <c r="FK9" s="113"/>
      <c r="FL9" s="113"/>
      <c r="FM9" s="113"/>
      <c r="FN9" s="113"/>
      <c r="FO9" s="113"/>
      <c r="FP9" s="113"/>
      <c r="FQ9" s="121"/>
      <c r="FR9" s="113"/>
      <c r="FS9" s="113"/>
      <c r="FT9" s="113"/>
      <c r="FU9" s="113"/>
      <c r="FV9" s="113"/>
      <c r="FW9" s="113"/>
      <c r="FX9" s="113"/>
      <c r="FY9" s="113"/>
      <c r="FZ9" s="113"/>
      <c r="GA9" s="113"/>
      <c r="GB9" s="113"/>
      <c r="GC9" s="121"/>
      <c r="GD9" s="113"/>
      <c r="GE9" s="113"/>
      <c r="GF9" s="113"/>
      <c r="GG9" s="113"/>
      <c r="GH9" s="113"/>
      <c r="GI9" s="113"/>
      <c r="GJ9" s="113"/>
      <c r="GK9" s="113"/>
      <c r="GL9" s="113"/>
      <c r="GM9" s="113"/>
      <c r="GN9" s="113"/>
      <c r="GO9" s="121"/>
      <c r="GP9" s="113"/>
      <c r="GQ9" s="113"/>
      <c r="GR9" s="113"/>
      <c r="GS9" s="113"/>
      <c r="GT9" s="113"/>
      <c r="GU9" s="113"/>
      <c r="GV9" s="113"/>
      <c r="GW9" s="113"/>
      <c r="GX9" s="113"/>
      <c r="GY9" s="113"/>
      <c r="GZ9" s="113"/>
      <c r="HA9" s="121"/>
      <c r="HB9" s="113"/>
      <c r="HC9" s="113"/>
      <c r="HD9" s="113"/>
      <c r="HE9" s="113"/>
      <c r="HF9" s="113"/>
      <c r="HG9" s="113"/>
      <c r="HH9" s="113"/>
      <c r="HI9" s="113"/>
      <c r="HJ9" s="113"/>
      <c r="HK9" s="113"/>
      <c r="HL9" s="113"/>
      <c r="HM9" s="121"/>
      <c r="HN9" s="113"/>
      <c r="HO9" s="113"/>
      <c r="HP9" s="113"/>
      <c r="HQ9" s="113"/>
      <c r="HR9" s="113"/>
      <c r="HS9" s="113"/>
      <c r="HT9" s="113"/>
      <c r="HU9" s="113"/>
      <c r="HV9" s="113"/>
      <c r="HW9" s="113"/>
      <c r="HX9" s="113"/>
      <c r="HY9" s="121"/>
      <c r="HZ9" s="113"/>
      <c r="IA9" s="113"/>
      <c r="IB9" s="113"/>
      <c r="IC9" s="113"/>
      <c r="ID9" s="113"/>
      <c r="IE9" s="113"/>
      <c r="IF9" s="113"/>
      <c r="IG9" s="113"/>
      <c r="IH9" s="113"/>
      <c r="II9" s="113"/>
      <c r="IJ9" s="113"/>
      <c r="IK9" s="121"/>
      <c r="IL9" s="113"/>
      <c r="IM9" s="113"/>
      <c r="IN9" s="113"/>
      <c r="IO9" s="113"/>
      <c r="IP9" s="113"/>
      <c r="IQ9" s="113"/>
      <c r="IR9" s="113"/>
      <c r="IS9" s="113"/>
      <c r="IT9" s="113"/>
      <c r="IU9" s="113"/>
      <c r="IV9" s="113"/>
      <c r="IW9" s="121"/>
      <c r="IX9" s="113"/>
      <c r="IY9" s="113"/>
      <c r="IZ9" s="113"/>
      <c r="JA9" s="113"/>
      <c r="JB9" s="113"/>
      <c r="JC9" s="113"/>
      <c r="JD9" s="113"/>
      <c r="JE9" s="113"/>
      <c r="JF9" s="113"/>
      <c r="JG9" s="113"/>
      <c r="JH9" s="113"/>
      <c r="JI9" s="121"/>
      <c r="JJ9" s="113"/>
      <c r="JK9" s="113"/>
      <c r="JL9" s="113"/>
      <c r="JM9" s="113"/>
      <c r="JN9" s="113"/>
      <c r="JO9" s="113"/>
      <c r="JP9" s="113"/>
      <c r="JQ9" s="113"/>
      <c r="JR9" s="113"/>
      <c r="JS9" s="113"/>
      <c r="JT9" s="113"/>
      <c r="JU9" s="121"/>
      <c r="JV9" s="113"/>
      <c r="JW9" s="113"/>
      <c r="JX9" s="113"/>
      <c r="JY9" s="113"/>
      <c r="JZ9" s="113"/>
      <c r="KA9" s="113"/>
      <c r="KB9" s="113"/>
      <c r="KC9" s="113"/>
      <c r="KD9" s="113"/>
      <c r="KE9" s="113"/>
      <c r="KF9" s="113"/>
    </row>
    <row r="10" spans="1:292" ht="31.5" customHeight="1">
      <c r="A10" s="74" t="s">
        <v>133</v>
      </c>
      <c r="B10" s="122" t="s">
        <v>119</v>
      </c>
      <c r="C10" s="123" t="s">
        <v>120</v>
      </c>
      <c r="D10" s="123" t="s">
        <v>134</v>
      </c>
      <c r="E10" s="124" t="s">
        <v>12</v>
      </c>
      <c r="F10" s="122" t="s">
        <v>13</v>
      </c>
      <c r="G10" s="122" t="s">
        <v>121</v>
      </c>
      <c r="H10" s="125" t="s">
        <v>122</v>
      </c>
      <c r="I10" s="122" t="s">
        <v>14</v>
      </c>
      <c r="J10" s="122" t="s">
        <v>123</v>
      </c>
      <c r="K10" s="122" t="s">
        <v>15</v>
      </c>
      <c r="L10" s="126" t="s">
        <v>16</v>
      </c>
      <c r="M10" s="126" t="s">
        <v>124</v>
      </c>
      <c r="N10" s="126" t="s">
        <v>17</v>
      </c>
      <c r="O10" s="126" t="s">
        <v>18</v>
      </c>
      <c r="P10" s="126" t="s">
        <v>6</v>
      </c>
      <c r="Q10" s="124" t="s">
        <v>12</v>
      </c>
      <c r="R10" s="122" t="s">
        <v>13</v>
      </c>
      <c r="S10" s="122" t="s">
        <v>121</v>
      </c>
      <c r="T10" s="125" t="s">
        <v>122</v>
      </c>
      <c r="U10" s="122" t="s">
        <v>14</v>
      </c>
      <c r="V10" s="122" t="s">
        <v>123</v>
      </c>
      <c r="W10" s="122" t="s">
        <v>15</v>
      </c>
      <c r="X10" s="126" t="s">
        <v>16</v>
      </c>
      <c r="Y10" s="126" t="s">
        <v>124</v>
      </c>
      <c r="Z10" s="126" t="s">
        <v>17</v>
      </c>
      <c r="AA10" s="126" t="s">
        <v>18</v>
      </c>
      <c r="AB10" s="126" t="s">
        <v>6</v>
      </c>
      <c r="AC10" s="124" t="s">
        <v>12</v>
      </c>
      <c r="AD10" s="122" t="s">
        <v>13</v>
      </c>
      <c r="AE10" s="122" t="s">
        <v>121</v>
      </c>
      <c r="AF10" s="125" t="s">
        <v>122</v>
      </c>
      <c r="AG10" s="122" t="s">
        <v>14</v>
      </c>
      <c r="AH10" s="122" t="s">
        <v>123</v>
      </c>
      <c r="AI10" s="122" t="s">
        <v>15</v>
      </c>
      <c r="AJ10" s="126" t="s">
        <v>16</v>
      </c>
      <c r="AK10" s="126" t="s">
        <v>124</v>
      </c>
      <c r="AL10" s="126" t="s">
        <v>17</v>
      </c>
      <c r="AM10" s="126" t="s">
        <v>18</v>
      </c>
      <c r="AN10" s="126" t="s">
        <v>6</v>
      </c>
      <c r="AO10" s="124" t="s">
        <v>12</v>
      </c>
      <c r="AP10" s="122" t="s">
        <v>13</v>
      </c>
      <c r="AQ10" s="122" t="s">
        <v>121</v>
      </c>
      <c r="AR10" s="125" t="s">
        <v>122</v>
      </c>
      <c r="AS10" s="122" t="s">
        <v>14</v>
      </c>
      <c r="AT10" s="122" t="s">
        <v>123</v>
      </c>
      <c r="AU10" s="122" t="s">
        <v>15</v>
      </c>
      <c r="AV10" s="126" t="s">
        <v>16</v>
      </c>
      <c r="AW10" s="126" t="s">
        <v>124</v>
      </c>
      <c r="AX10" s="126" t="s">
        <v>17</v>
      </c>
      <c r="AY10" s="126" t="s">
        <v>18</v>
      </c>
      <c r="AZ10" s="126" t="s">
        <v>6</v>
      </c>
      <c r="BA10" s="124" t="s">
        <v>12</v>
      </c>
      <c r="BB10" s="122" t="s">
        <v>13</v>
      </c>
      <c r="BC10" s="122" t="s">
        <v>121</v>
      </c>
      <c r="BD10" s="125" t="s">
        <v>122</v>
      </c>
      <c r="BE10" s="122" t="s">
        <v>14</v>
      </c>
      <c r="BF10" s="122" t="s">
        <v>123</v>
      </c>
      <c r="BG10" s="122" t="s">
        <v>15</v>
      </c>
      <c r="BH10" s="126" t="s">
        <v>16</v>
      </c>
      <c r="BI10" s="126" t="s">
        <v>124</v>
      </c>
      <c r="BJ10" s="126" t="s">
        <v>17</v>
      </c>
      <c r="BK10" s="126" t="s">
        <v>18</v>
      </c>
      <c r="BL10" s="126" t="s">
        <v>6</v>
      </c>
      <c r="BM10" s="124" t="s">
        <v>12</v>
      </c>
      <c r="BN10" s="122" t="s">
        <v>13</v>
      </c>
      <c r="BO10" s="122" t="s">
        <v>121</v>
      </c>
      <c r="BP10" s="125" t="s">
        <v>122</v>
      </c>
      <c r="BQ10" s="122" t="s">
        <v>14</v>
      </c>
      <c r="BR10" s="122" t="s">
        <v>123</v>
      </c>
      <c r="BS10" s="122" t="s">
        <v>15</v>
      </c>
      <c r="BT10" s="126" t="s">
        <v>16</v>
      </c>
      <c r="BU10" s="126" t="s">
        <v>124</v>
      </c>
      <c r="BV10" s="126" t="s">
        <v>17</v>
      </c>
      <c r="BW10" s="126" t="s">
        <v>18</v>
      </c>
      <c r="BX10" s="126" t="s">
        <v>6</v>
      </c>
      <c r="BY10" s="124" t="s">
        <v>12</v>
      </c>
      <c r="BZ10" s="122" t="s">
        <v>13</v>
      </c>
      <c r="CA10" s="122" t="s">
        <v>121</v>
      </c>
      <c r="CB10" s="125" t="s">
        <v>122</v>
      </c>
      <c r="CC10" s="122" t="s">
        <v>14</v>
      </c>
      <c r="CD10" s="122" t="s">
        <v>123</v>
      </c>
      <c r="CE10" s="122" t="s">
        <v>15</v>
      </c>
      <c r="CF10" s="126" t="s">
        <v>16</v>
      </c>
      <c r="CG10" s="126" t="s">
        <v>124</v>
      </c>
      <c r="CH10" s="126" t="s">
        <v>17</v>
      </c>
      <c r="CI10" s="126" t="s">
        <v>18</v>
      </c>
      <c r="CJ10" s="126" t="s">
        <v>6</v>
      </c>
      <c r="CK10" s="124" t="s">
        <v>12</v>
      </c>
      <c r="CL10" s="122" t="s">
        <v>13</v>
      </c>
      <c r="CM10" s="122" t="s">
        <v>121</v>
      </c>
      <c r="CN10" s="125" t="s">
        <v>122</v>
      </c>
      <c r="CO10" s="122" t="s">
        <v>14</v>
      </c>
      <c r="CP10" s="122" t="s">
        <v>123</v>
      </c>
      <c r="CQ10" s="122" t="s">
        <v>15</v>
      </c>
      <c r="CR10" s="126" t="s">
        <v>16</v>
      </c>
      <c r="CS10" s="126" t="s">
        <v>124</v>
      </c>
      <c r="CT10" s="126" t="s">
        <v>17</v>
      </c>
      <c r="CU10" s="126" t="s">
        <v>18</v>
      </c>
      <c r="CV10" s="126" t="s">
        <v>6</v>
      </c>
      <c r="CW10" s="124" t="s">
        <v>12</v>
      </c>
      <c r="CX10" s="122" t="s">
        <v>13</v>
      </c>
      <c r="CY10" s="122" t="s">
        <v>121</v>
      </c>
      <c r="CZ10" s="125" t="s">
        <v>122</v>
      </c>
      <c r="DA10" s="122" t="s">
        <v>14</v>
      </c>
      <c r="DB10" s="122" t="s">
        <v>123</v>
      </c>
      <c r="DC10" s="122" t="s">
        <v>15</v>
      </c>
      <c r="DD10" s="126" t="s">
        <v>16</v>
      </c>
      <c r="DE10" s="126" t="s">
        <v>124</v>
      </c>
      <c r="DF10" s="126" t="s">
        <v>17</v>
      </c>
      <c r="DG10" s="126" t="s">
        <v>18</v>
      </c>
      <c r="DH10" s="126" t="s">
        <v>6</v>
      </c>
      <c r="DI10" s="124" t="s">
        <v>12</v>
      </c>
      <c r="DJ10" s="122" t="s">
        <v>13</v>
      </c>
      <c r="DK10" s="122" t="s">
        <v>121</v>
      </c>
      <c r="DL10" s="125" t="s">
        <v>122</v>
      </c>
      <c r="DM10" s="122" t="s">
        <v>14</v>
      </c>
      <c r="DN10" s="122" t="s">
        <v>123</v>
      </c>
      <c r="DO10" s="122" t="s">
        <v>15</v>
      </c>
      <c r="DP10" s="126" t="s">
        <v>16</v>
      </c>
      <c r="DQ10" s="126" t="s">
        <v>124</v>
      </c>
      <c r="DR10" s="126" t="s">
        <v>17</v>
      </c>
      <c r="DS10" s="126" t="s">
        <v>18</v>
      </c>
      <c r="DT10" s="126" t="s">
        <v>6</v>
      </c>
      <c r="DU10" s="124" t="s">
        <v>12</v>
      </c>
      <c r="DV10" s="122" t="s">
        <v>13</v>
      </c>
      <c r="DW10" s="122" t="s">
        <v>121</v>
      </c>
      <c r="DX10" s="125" t="s">
        <v>122</v>
      </c>
      <c r="DY10" s="122" t="s">
        <v>14</v>
      </c>
      <c r="DZ10" s="122" t="s">
        <v>123</v>
      </c>
      <c r="EA10" s="122" t="s">
        <v>15</v>
      </c>
      <c r="EB10" s="126" t="s">
        <v>16</v>
      </c>
      <c r="EC10" s="126" t="s">
        <v>124</v>
      </c>
      <c r="ED10" s="126" t="s">
        <v>17</v>
      </c>
      <c r="EE10" s="126" t="s">
        <v>18</v>
      </c>
      <c r="EF10" s="126" t="s">
        <v>6</v>
      </c>
      <c r="EG10" s="124" t="s">
        <v>12</v>
      </c>
      <c r="EH10" s="122" t="s">
        <v>13</v>
      </c>
      <c r="EI10" s="122" t="s">
        <v>121</v>
      </c>
      <c r="EJ10" s="125" t="s">
        <v>122</v>
      </c>
      <c r="EK10" s="122" t="s">
        <v>14</v>
      </c>
      <c r="EL10" s="122" t="s">
        <v>123</v>
      </c>
      <c r="EM10" s="122" t="s">
        <v>15</v>
      </c>
      <c r="EN10" s="126" t="s">
        <v>16</v>
      </c>
      <c r="EO10" s="126" t="s">
        <v>124</v>
      </c>
      <c r="EP10" s="126" t="s">
        <v>17</v>
      </c>
      <c r="EQ10" s="126" t="s">
        <v>18</v>
      </c>
      <c r="ER10" s="126" t="s">
        <v>6</v>
      </c>
      <c r="ES10" s="124" t="s">
        <v>12</v>
      </c>
      <c r="ET10" s="122" t="s">
        <v>13</v>
      </c>
      <c r="EU10" s="122" t="s">
        <v>121</v>
      </c>
      <c r="EV10" s="125" t="s">
        <v>122</v>
      </c>
      <c r="EW10" s="122" t="s">
        <v>14</v>
      </c>
      <c r="EX10" s="122" t="s">
        <v>123</v>
      </c>
      <c r="EY10" s="122" t="s">
        <v>15</v>
      </c>
      <c r="EZ10" s="126" t="s">
        <v>16</v>
      </c>
      <c r="FA10" s="126" t="s">
        <v>124</v>
      </c>
      <c r="FB10" s="126" t="s">
        <v>17</v>
      </c>
      <c r="FC10" s="126" t="s">
        <v>18</v>
      </c>
      <c r="FD10" s="126" t="s">
        <v>6</v>
      </c>
      <c r="FE10" s="124" t="s">
        <v>12</v>
      </c>
      <c r="FF10" s="122" t="s">
        <v>13</v>
      </c>
      <c r="FG10" s="122" t="s">
        <v>121</v>
      </c>
      <c r="FH10" s="125" t="s">
        <v>122</v>
      </c>
      <c r="FI10" s="122" t="s">
        <v>14</v>
      </c>
      <c r="FJ10" s="122" t="s">
        <v>123</v>
      </c>
      <c r="FK10" s="122" t="s">
        <v>15</v>
      </c>
      <c r="FL10" s="126" t="s">
        <v>16</v>
      </c>
      <c r="FM10" s="126" t="s">
        <v>124</v>
      </c>
      <c r="FN10" s="126" t="s">
        <v>17</v>
      </c>
      <c r="FO10" s="126" t="s">
        <v>18</v>
      </c>
      <c r="FP10" s="126" t="s">
        <v>6</v>
      </c>
      <c r="FQ10" s="124" t="s">
        <v>12</v>
      </c>
      <c r="FR10" s="122" t="s">
        <v>13</v>
      </c>
      <c r="FS10" s="122" t="s">
        <v>121</v>
      </c>
      <c r="FT10" s="125" t="s">
        <v>122</v>
      </c>
      <c r="FU10" s="122" t="s">
        <v>14</v>
      </c>
      <c r="FV10" s="122" t="s">
        <v>123</v>
      </c>
      <c r="FW10" s="122" t="s">
        <v>15</v>
      </c>
      <c r="FX10" s="126" t="s">
        <v>16</v>
      </c>
      <c r="FY10" s="126" t="s">
        <v>124</v>
      </c>
      <c r="FZ10" s="126" t="s">
        <v>17</v>
      </c>
      <c r="GA10" s="126" t="s">
        <v>18</v>
      </c>
      <c r="GB10" s="126" t="s">
        <v>6</v>
      </c>
      <c r="GC10" s="124" t="s">
        <v>12</v>
      </c>
      <c r="GD10" s="122" t="s">
        <v>13</v>
      </c>
      <c r="GE10" s="122" t="s">
        <v>121</v>
      </c>
      <c r="GF10" s="125" t="s">
        <v>122</v>
      </c>
      <c r="GG10" s="122" t="s">
        <v>14</v>
      </c>
      <c r="GH10" s="122" t="s">
        <v>123</v>
      </c>
      <c r="GI10" s="122" t="s">
        <v>15</v>
      </c>
      <c r="GJ10" s="126" t="s">
        <v>16</v>
      </c>
      <c r="GK10" s="126" t="s">
        <v>124</v>
      </c>
      <c r="GL10" s="126" t="s">
        <v>17</v>
      </c>
      <c r="GM10" s="126" t="s">
        <v>18</v>
      </c>
      <c r="GN10" s="126" t="s">
        <v>6</v>
      </c>
      <c r="GO10" s="124" t="s">
        <v>12</v>
      </c>
      <c r="GP10" s="122" t="s">
        <v>13</v>
      </c>
      <c r="GQ10" s="122" t="s">
        <v>121</v>
      </c>
      <c r="GR10" s="125" t="s">
        <v>122</v>
      </c>
      <c r="GS10" s="122" t="s">
        <v>14</v>
      </c>
      <c r="GT10" s="122" t="s">
        <v>123</v>
      </c>
      <c r="GU10" s="122" t="s">
        <v>15</v>
      </c>
      <c r="GV10" s="126" t="s">
        <v>16</v>
      </c>
      <c r="GW10" s="126" t="s">
        <v>124</v>
      </c>
      <c r="GX10" s="126" t="s">
        <v>17</v>
      </c>
      <c r="GY10" s="126" t="s">
        <v>18</v>
      </c>
      <c r="GZ10" s="126" t="s">
        <v>6</v>
      </c>
      <c r="HA10" s="124" t="s">
        <v>12</v>
      </c>
      <c r="HB10" s="122" t="s">
        <v>13</v>
      </c>
      <c r="HC10" s="122" t="s">
        <v>121</v>
      </c>
      <c r="HD10" s="125" t="s">
        <v>122</v>
      </c>
      <c r="HE10" s="122" t="s">
        <v>14</v>
      </c>
      <c r="HF10" s="122" t="s">
        <v>123</v>
      </c>
      <c r="HG10" s="122" t="s">
        <v>15</v>
      </c>
      <c r="HH10" s="126" t="s">
        <v>16</v>
      </c>
      <c r="HI10" s="126" t="s">
        <v>124</v>
      </c>
      <c r="HJ10" s="126" t="s">
        <v>17</v>
      </c>
      <c r="HK10" s="126" t="s">
        <v>18</v>
      </c>
      <c r="HL10" s="126" t="s">
        <v>6</v>
      </c>
      <c r="HM10" s="124" t="s">
        <v>12</v>
      </c>
      <c r="HN10" s="122" t="s">
        <v>13</v>
      </c>
      <c r="HO10" s="122" t="s">
        <v>121</v>
      </c>
      <c r="HP10" s="125" t="s">
        <v>122</v>
      </c>
      <c r="HQ10" s="122" t="s">
        <v>14</v>
      </c>
      <c r="HR10" s="122" t="s">
        <v>123</v>
      </c>
      <c r="HS10" s="122" t="s">
        <v>15</v>
      </c>
      <c r="HT10" s="126" t="s">
        <v>16</v>
      </c>
      <c r="HU10" s="126" t="s">
        <v>124</v>
      </c>
      <c r="HV10" s="126" t="s">
        <v>17</v>
      </c>
      <c r="HW10" s="126" t="s">
        <v>18</v>
      </c>
      <c r="HX10" s="126" t="s">
        <v>6</v>
      </c>
      <c r="HY10" s="124" t="s">
        <v>12</v>
      </c>
      <c r="HZ10" s="122" t="s">
        <v>13</v>
      </c>
      <c r="IA10" s="122" t="s">
        <v>121</v>
      </c>
      <c r="IB10" s="125" t="s">
        <v>122</v>
      </c>
      <c r="IC10" s="122" t="s">
        <v>14</v>
      </c>
      <c r="ID10" s="122" t="s">
        <v>123</v>
      </c>
      <c r="IE10" s="122" t="s">
        <v>15</v>
      </c>
      <c r="IF10" s="126" t="s">
        <v>16</v>
      </c>
      <c r="IG10" s="126" t="s">
        <v>124</v>
      </c>
      <c r="IH10" s="126" t="s">
        <v>17</v>
      </c>
      <c r="II10" s="126" t="s">
        <v>18</v>
      </c>
      <c r="IJ10" s="126" t="s">
        <v>6</v>
      </c>
      <c r="IK10" s="124" t="s">
        <v>12</v>
      </c>
      <c r="IL10" s="122" t="s">
        <v>13</v>
      </c>
      <c r="IM10" s="122" t="s">
        <v>121</v>
      </c>
      <c r="IN10" s="125" t="s">
        <v>122</v>
      </c>
      <c r="IO10" s="122" t="s">
        <v>14</v>
      </c>
      <c r="IP10" s="122" t="s">
        <v>123</v>
      </c>
      <c r="IQ10" s="122" t="s">
        <v>15</v>
      </c>
      <c r="IR10" s="126" t="s">
        <v>16</v>
      </c>
      <c r="IS10" s="126" t="s">
        <v>124</v>
      </c>
      <c r="IT10" s="126" t="s">
        <v>17</v>
      </c>
      <c r="IU10" s="126" t="s">
        <v>18</v>
      </c>
      <c r="IV10" s="126" t="s">
        <v>6</v>
      </c>
      <c r="IW10" s="124" t="s">
        <v>12</v>
      </c>
      <c r="IX10" s="122" t="s">
        <v>13</v>
      </c>
      <c r="IY10" s="122" t="s">
        <v>121</v>
      </c>
      <c r="IZ10" s="125" t="s">
        <v>122</v>
      </c>
      <c r="JA10" s="122" t="s">
        <v>14</v>
      </c>
      <c r="JB10" s="122" t="s">
        <v>123</v>
      </c>
      <c r="JC10" s="122" t="s">
        <v>15</v>
      </c>
      <c r="JD10" s="126" t="s">
        <v>16</v>
      </c>
      <c r="JE10" s="126" t="s">
        <v>124</v>
      </c>
      <c r="JF10" s="126" t="s">
        <v>17</v>
      </c>
      <c r="JG10" s="126" t="s">
        <v>18</v>
      </c>
      <c r="JH10" s="126" t="s">
        <v>6</v>
      </c>
      <c r="JI10" s="124" t="s">
        <v>12</v>
      </c>
      <c r="JJ10" s="122" t="s">
        <v>13</v>
      </c>
      <c r="JK10" s="122" t="s">
        <v>121</v>
      </c>
      <c r="JL10" s="125" t="s">
        <v>122</v>
      </c>
      <c r="JM10" s="122" t="s">
        <v>14</v>
      </c>
      <c r="JN10" s="122" t="s">
        <v>123</v>
      </c>
      <c r="JO10" s="122" t="s">
        <v>15</v>
      </c>
      <c r="JP10" s="126" t="s">
        <v>16</v>
      </c>
      <c r="JQ10" s="126" t="s">
        <v>124</v>
      </c>
      <c r="JR10" s="126" t="s">
        <v>17</v>
      </c>
      <c r="JS10" s="126" t="s">
        <v>18</v>
      </c>
      <c r="JT10" s="126" t="s">
        <v>6</v>
      </c>
      <c r="JU10" s="124" t="s">
        <v>12</v>
      </c>
      <c r="JV10" s="122" t="s">
        <v>13</v>
      </c>
      <c r="JW10" s="122" t="s">
        <v>121</v>
      </c>
      <c r="JX10" s="125" t="s">
        <v>122</v>
      </c>
      <c r="JY10" s="122" t="s">
        <v>14</v>
      </c>
      <c r="JZ10" s="122" t="s">
        <v>123</v>
      </c>
      <c r="KA10" s="122" t="s">
        <v>15</v>
      </c>
      <c r="KB10" s="126" t="s">
        <v>16</v>
      </c>
      <c r="KC10" s="126" t="s">
        <v>124</v>
      </c>
      <c r="KD10" s="126" t="s">
        <v>17</v>
      </c>
      <c r="KE10" s="126" t="s">
        <v>18</v>
      </c>
      <c r="KF10" s="126" t="s">
        <v>6</v>
      </c>
    </row>
    <row r="11" spans="1:292" ht="13.5" customHeight="1">
      <c r="A11" s="84"/>
      <c r="B11" s="127"/>
      <c r="D11" s="210"/>
      <c r="E11" s="128" t="str">
        <f>IF(I11="","",E$3)</f>
        <v/>
      </c>
      <c r="F11" s="129" t="str">
        <f>IF(I11="","",E$1)</f>
        <v/>
      </c>
      <c r="G11" s="130"/>
      <c r="H11" s="131"/>
      <c r="I11" s="132" t="str">
        <f>IF(P11="","",IF(ISNUMBER(SEARCH(":",P11)),MID(P11,FIND(":",P11)+2,FIND("(",P11)-FIND(":",P11)-3),LEFT(P11,FIND("(",P11)-2)))</f>
        <v/>
      </c>
      <c r="J11" s="133" t="str">
        <f>IF(P11="","",MID(P11,FIND("(",P11)+1,4))</f>
        <v/>
      </c>
      <c r="K11" s="134" t="str">
        <f>IF(ISNUMBER(SEARCH("*female*",P11)),"female",IF(ISNUMBER(SEARCH("*male*",P11)),"male",""))</f>
        <v/>
      </c>
      <c r="L11" s="135" t="str">
        <f>IF(P11="","",IF(ISERROR(MID(P11,FIND("male,",P11)+6,(FIND(")",P11)-(FIND("male,",P11)+6))))=TRUE,"missing/error",MID(P11,FIND("male,",P11)+6,(FIND(")",P11)-(FIND("male,",P11)+6)))))</f>
        <v/>
      </c>
      <c r="M11" s="136" t="str">
        <f>IF(I11="","",(MID(I11,(SEARCH("^^",SUBSTITUTE(I11," ","^^",LEN(I11)-LEN(SUBSTITUTE(I11," ","")))))+1,99)&amp;"_"&amp;LEFT(I11,FIND(" ",I11)-1)&amp;"_"&amp;J11))</f>
        <v/>
      </c>
      <c r="N11" s="76" t="str">
        <f>IF(P11="","",IF((LEN(P11)-LEN(SUBSTITUTE(P11,"male","")))/LEN("male")&gt;1,"!",IF(RIGHT(P11,1)=")","",IF(RIGHT(P11,2)=") ","",IF(RIGHT(P11,2)=").","","!!")))))</f>
        <v/>
      </c>
      <c r="O11" s="127"/>
      <c r="P11" s="211"/>
      <c r="Q11" s="128" t="str">
        <f>IF(U11="","",Q$3)</f>
        <v/>
      </c>
      <c r="R11" s="129" t="str">
        <f>IF(U11="","",Q$1)</f>
        <v/>
      </c>
      <c r="S11" s="130"/>
      <c r="T11" s="131"/>
      <c r="U11" s="132" t="str">
        <f>IF(AB11="","",IF(ISNUMBER(SEARCH(":",AB11)),MID(AB11,FIND(":",AB11)+2,FIND("(",AB11)-FIND(":",AB11)-3),LEFT(AB11,FIND("(",AB11)-2)))</f>
        <v/>
      </c>
      <c r="V11" s="133" t="str">
        <f>IF(AB11="","",MID(AB11,FIND("(",AB11)+1,4))</f>
        <v/>
      </c>
      <c r="W11" s="134" t="str">
        <f>IF(ISNUMBER(SEARCH("*female*",AB11)),"female",IF(ISNUMBER(SEARCH("*male*",AB11)),"male",""))</f>
        <v/>
      </c>
      <c r="X11" s="135" t="str">
        <f>IF(AB11="","",IF(ISERROR(MID(AB11,FIND("male,",AB11)+6,(FIND(")",AB11)-(FIND("male,",AB11)+6))))=TRUE,"missing/error",MID(AB11,FIND("male,",AB11)+6,(FIND(")",AB11)-(FIND("male,",AB11)+6)))))</f>
        <v/>
      </c>
      <c r="Y11" s="136" t="str">
        <f>IF(U11="","",(MID(U11,(SEARCH("^^",SUBSTITUTE(U11," ","^^",LEN(U11)-LEN(SUBSTITUTE(U11," ","")))))+1,99)&amp;"_"&amp;LEFT(U11,FIND(" ",U11)-1)&amp;"_"&amp;V11))</f>
        <v/>
      </c>
      <c r="AA11" s="127"/>
      <c r="AB11" s="127"/>
      <c r="AC11" s="128" t="str">
        <f>IF(AG11="","",AC$3)</f>
        <v/>
      </c>
      <c r="AD11" s="129" t="str">
        <f>IF(AG11="","",AC$1)</f>
        <v/>
      </c>
      <c r="AE11" s="130"/>
      <c r="AF11" s="131"/>
      <c r="AG11" s="132" t="str">
        <f>IF(AN11="","",IF(ISNUMBER(SEARCH(":",AN11)),MID(AN11,FIND(":",AN11)+2,FIND("(",AN11)-FIND(":",AN11)-3),LEFT(AN11,FIND("(",AN11)-2)))</f>
        <v/>
      </c>
      <c r="AH11" s="133" t="str">
        <f>IF(AN11="","",MID(AN11,FIND("(",AN11)+1,4))</f>
        <v/>
      </c>
      <c r="AI11" s="134" t="str">
        <f>IF(ISNUMBER(SEARCH("*female*",AN11)),"female",IF(ISNUMBER(SEARCH("*male*",AN11)),"male",""))</f>
        <v/>
      </c>
      <c r="AJ11" s="135" t="str">
        <f>IF(AN11="","",IF(ISERROR(MID(AN11,FIND("male,",AN11)+6,(FIND(")",AN11)-(FIND("male,",AN11)+6))))=TRUE,"missing/error",MID(AN11,FIND("male,",AN11)+6,(FIND(")",AN11)-(FIND("male,",AN11)+6)))))</f>
        <v/>
      </c>
      <c r="AK11" s="136" t="str">
        <f>IF(AG11="","",(MID(AG11,(SEARCH("^^",SUBSTITUTE(AG11," ","^^",LEN(AG11)-LEN(SUBSTITUTE(AG11," ","")))))+1,99)&amp;"_"&amp;LEFT(AG11,FIND(" ",AG11)-1)&amp;"_"&amp;AH11))</f>
        <v/>
      </c>
      <c r="AM11" s="127"/>
      <c r="AN11" s="127"/>
      <c r="AO11" s="128" t="str">
        <f>IF(AS11="","",AO$3)</f>
        <v/>
      </c>
      <c r="AP11" s="129" t="str">
        <f>IF(AS11="","",AO$1)</f>
        <v/>
      </c>
      <c r="AQ11" s="130"/>
      <c r="AR11" s="131"/>
      <c r="AS11" s="132" t="str">
        <f>IF(AZ11="","",IF(ISNUMBER(SEARCH(":",AZ11)),MID(AZ11,FIND(":",AZ11)+2,FIND("(",AZ11)-FIND(":",AZ11)-3),LEFT(AZ11,FIND("(",AZ11)-2)))</f>
        <v/>
      </c>
      <c r="AT11" s="133" t="str">
        <f>IF(AZ11="","",MID(AZ11,FIND("(",AZ11)+1,4))</f>
        <v/>
      </c>
      <c r="AU11" s="134" t="str">
        <f>IF(ISNUMBER(SEARCH("*female*",AZ11)),"female",IF(ISNUMBER(SEARCH("*male*",AZ11)),"male",""))</f>
        <v/>
      </c>
      <c r="AV11" s="135" t="str">
        <f>IF(AZ11="","",IF(ISERROR(MID(AZ11,FIND("male,",AZ11)+6,(FIND(")",AZ11)-(FIND("male,",AZ11)+6))))=TRUE,"missing/error",MID(AZ11,FIND("male,",AZ11)+6,(FIND(")",AZ11)-(FIND("male,",AZ11)+6)))))</f>
        <v/>
      </c>
      <c r="AW11" s="136" t="str">
        <f>IF(AS11="","",(MID(AS11,(SEARCH("^^",SUBSTITUTE(AS11," ","^^",LEN(AS11)-LEN(SUBSTITUTE(AS11," ","")))))+1,99)&amp;"_"&amp;LEFT(AS11,FIND(" ",AS11)-1)&amp;"_"&amp;AT11))</f>
        <v/>
      </c>
      <c r="AX11" s="76"/>
      <c r="AY11" s="127"/>
      <c r="AZ11" s="127"/>
      <c r="BA11" s="128" t="str">
        <f>IF(BE11="","",BA$3)</f>
        <v/>
      </c>
      <c r="BB11" s="129" t="str">
        <f>IF(BE11="","",BA$1)</f>
        <v/>
      </c>
      <c r="BC11" s="130"/>
      <c r="BD11" s="131"/>
      <c r="BE11" s="132" t="str">
        <f>IF(BL11="","",IF(ISNUMBER(SEARCH(":",BL11)),MID(BL11,FIND(":",BL11)+2,FIND("(",BL11)-FIND(":",BL11)-3),LEFT(BL11,FIND("(",BL11)-2)))</f>
        <v/>
      </c>
      <c r="BF11" s="133" t="str">
        <f>IF(BL11="","",MID(BL11,FIND("(",BL11)+1,4))</f>
        <v/>
      </c>
      <c r="BG11" s="134" t="str">
        <f>IF(ISNUMBER(SEARCH("*female*",BL11)),"female",IF(ISNUMBER(SEARCH("*male*",BL11)),"male",""))</f>
        <v/>
      </c>
      <c r="BH11" s="135" t="str">
        <f>IF(BL11="","",IF(ISERROR(MID(BL11,FIND("male,",BL11)+6,(FIND(")",BL11)-(FIND("male,",BL11)+6))))=TRUE,"missing/error",MID(BL11,FIND("male,",BL11)+6,(FIND(")",BL11)-(FIND("male,",BL11)+6)))))</f>
        <v/>
      </c>
      <c r="BI11" s="136" t="str">
        <f>IF(BE11="","",(MID(BE11,(SEARCH("^^",SUBSTITUTE(BE11," ","^^",LEN(BE11)-LEN(SUBSTITUTE(BE11," ","")))))+1,99)&amp;"_"&amp;LEFT(BE11,FIND(" ",BE11)-1)&amp;"_"&amp;BF11))</f>
        <v/>
      </c>
      <c r="BJ11" s="76"/>
      <c r="BK11" s="127"/>
      <c r="BL11" s="127"/>
      <c r="BM11" s="128" t="str">
        <f>IF(BQ11="","",BM$3)</f>
        <v/>
      </c>
      <c r="BN11" s="129" t="str">
        <f>IF(BQ11="","",BM$1)</f>
        <v/>
      </c>
      <c r="BO11" s="130"/>
      <c r="BP11" s="131"/>
      <c r="BQ11" s="132" t="str">
        <f>IF(BX11="","",IF(ISNUMBER(SEARCH(":",BX11)),MID(BX11,FIND(":",BX11)+2,FIND("(",BX11)-FIND(":",BX11)-3),LEFT(BX11,FIND("(",BX11)-2)))</f>
        <v/>
      </c>
      <c r="BR11" s="133" t="str">
        <f>IF(BX11="","",MID(BX11,FIND("(",BX11)+1,4))</f>
        <v/>
      </c>
      <c r="BS11" s="134" t="str">
        <f>IF(ISNUMBER(SEARCH("*female*",BX11)),"female",IF(ISNUMBER(SEARCH("*male*",BX11)),"male",""))</f>
        <v/>
      </c>
      <c r="BT11" s="135" t="str">
        <f>IF(BX11="","",IF(ISERROR(MID(BX11,FIND("male,",BX11)+6,(FIND(")",BX11)-(FIND("male,",BX11)+6))))=TRUE,"missing/error",MID(BX11,FIND("male,",BX11)+6,(FIND(")",BX11)-(FIND("male,",BX11)+6)))))</f>
        <v/>
      </c>
      <c r="BU11" s="136" t="str">
        <f>IF(BQ11="","",(MID(BQ11,(SEARCH("^^",SUBSTITUTE(BQ11," ","^^",LEN(BQ11)-LEN(SUBSTITUTE(BQ11," ","")))))+1,99)&amp;"_"&amp;LEFT(BQ11,FIND(" ",BQ11)-1)&amp;"_"&amp;BR11))</f>
        <v/>
      </c>
      <c r="BV11" s="76"/>
      <c r="BW11" s="127"/>
      <c r="BX11" s="127"/>
      <c r="BY11" s="128" t="str">
        <f>IF(CC11="","",BY$3)</f>
        <v/>
      </c>
      <c r="BZ11" s="129" t="str">
        <f>IF(CC11="","",BY$1)</f>
        <v/>
      </c>
      <c r="CA11" s="130"/>
      <c r="CB11" s="131"/>
      <c r="CC11" s="132" t="str">
        <f>IF(CJ11="","",IF(ISNUMBER(SEARCH(":",CJ11)),MID(CJ11,FIND(":",CJ11)+2,FIND("(",CJ11)-FIND(":",CJ11)-3),LEFT(CJ11,FIND("(",CJ11)-2)))</f>
        <v/>
      </c>
      <c r="CD11" s="133" t="str">
        <f>IF(CJ11="","",MID(CJ11,FIND("(",CJ11)+1,4))</f>
        <v/>
      </c>
      <c r="CE11" s="134" t="str">
        <f>IF(ISNUMBER(SEARCH("*female*",CJ11)),"female",IF(ISNUMBER(SEARCH("*male*",CJ11)),"male",""))</f>
        <v/>
      </c>
      <c r="CF11" s="135" t="str">
        <f>IF(CJ11="","",IF(ISERROR(MID(CJ11,FIND("male,",CJ11)+6,(FIND(")",CJ11)-(FIND("male,",CJ11)+6))))=TRUE,"missing/error",MID(CJ11,FIND("male,",CJ11)+6,(FIND(")",CJ11)-(FIND("male,",CJ11)+6)))))</f>
        <v/>
      </c>
      <c r="CG11" s="136" t="str">
        <f>IF(CC11="","",(MID(CC11,(SEARCH("^^",SUBSTITUTE(CC11," ","^^",LEN(CC11)-LEN(SUBSTITUTE(CC11," ","")))))+1,99)&amp;"_"&amp;LEFT(CC11,FIND(" ",CC11)-1)&amp;"_"&amp;CD11))</f>
        <v/>
      </c>
      <c r="CH11" s="76"/>
      <c r="CI11" s="127"/>
      <c r="CJ11" s="127"/>
      <c r="CK11" s="128" t="str">
        <f>IF(CO11="","",CK$3)</f>
        <v/>
      </c>
      <c r="CL11" s="129" t="str">
        <f>IF(CO11="","",CK$1)</f>
        <v/>
      </c>
      <c r="CM11" s="130"/>
      <c r="CN11" s="131"/>
      <c r="CO11" s="132" t="str">
        <f>IF(CV11="","",IF(ISNUMBER(SEARCH(":",CV11)),MID(CV11,FIND(":",CV11)+2,FIND("(",CV11)-FIND(":",CV11)-3),LEFT(CV11,FIND("(",CV11)-2)))</f>
        <v/>
      </c>
      <c r="CP11" s="133" t="str">
        <f>IF(CV11="","",MID(CV11,FIND("(",CV11)+1,4))</f>
        <v/>
      </c>
      <c r="CQ11" s="134" t="str">
        <f>IF(ISNUMBER(SEARCH("*female*",CV11)),"female",IF(ISNUMBER(SEARCH("*male*",CV11)),"male",""))</f>
        <v/>
      </c>
      <c r="CR11" s="135" t="str">
        <f>IF(CV11="","",IF(ISERROR(MID(CV11,FIND("male,",CV11)+6,(FIND(")",CV11)-(FIND("male,",CV11)+6))))=TRUE,"missing/error",MID(CV11,FIND("male,",CV11)+6,(FIND(")",CV11)-(FIND("male,",CV11)+6)))))</f>
        <v/>
      </c>
      <c r="CS11" s="136" t="str">
        <f>IF(CO11="","",(MID(CO11,(SEARCH("^^",SUBSTITUTE(CO11," ","^^",LEN(CO11)-LEN(SUBSTITUTE(CO11," ","")))))+1,99)&amp;"_"&amp;LEFT(CO11,FIND(" ",CO11)-1)&amp;"_"&amp;CP11))</f>
        <v/>
      </c>
      <c r="CT11" s="76"/>
      <c r="CU11" s="127"/>
      <c r="CV11" s="127"/>
      <c r="CW11" s="128" t="str">
        <f>IF(DA11="","",CW$3)</f>
        <v/>
      </c>
      <c r="CX11" s="129" t="str">
        <f>IF(DA11="","",CW$1)</f>
        <v/>
      </c>
      <c r="CY11" s="130"/>
      <c r="CZ11" s="131"/>
      <c r="DA11" s="132" t="str">
        <f>IF(DH11="","",IF(ISNUMBER(SEARCH(":",DH11)),MID(DH11,FIND(":",DH11)+2,FIND("(",DH11)-FIND(":",DH11)-3),LEFT(DH11,FIND("(",DH11)-2)))</f>
        <v/>
      </c>
      <c r="DB11" s="133" t="str">
        <f>IF(DH11="","",MID(DH11,FIND("(",DH11)+1,4))</f>
        <v/>
      </c>
      <c r="DC11" s="134" t="str">
        <f>IF(ISNUMBER(SEARCH("*female*",DH11)),"female",IF(ISNUMBER(SEARCH("*male*",DH11)),"male",""))</f>
        <v/>
      </c>
      <c r="DD11" s="135" t="str">
        <f>IF(DH11="","",IF(ISERROR(MID(DH11,FIND("male,",DH11)+6,(FIND(")",DH11)-(FIND("male,",DH11)+6))))=TRUE,"missing/error",MID(DH11,FIND("male,",DH11)+6,(FIND(")",DH11)-(FIND("male,",DH11)+6)))))</f>
        <v/>
      </c>
      <c r="DE11" s="136" t="str">
        <f>IF(DA11="","",(MID(DA11,(SEARCH("^^",SUBSTITUTE(DA11," ","^^",LEN(DA11)-LEN(SUBSTITUTE(DA11," ","")))))+1,99)&amp;"_"&amp;LEFT(DA11,FIND(" ",DA11)-1)&amp;"_"&amp;DB11))</f>
        <v/>
      </c>
      <c r="DF11" s="76"/>
      <c r="DG11" s="127"/>
      <c r="DH11" s="127"/>
      <c r="DI11" s="128" t="str">
        <f>IF(DM11="","",DI$3)</f>
        <v/>
      </c>
      <c r="DJ11" s="129" t="str">
        <f>IF(DM11="","",DI$1)</f>
        <v/>
      </c>
      <c r="DK11" s="130"/>
      <c r="DL11" s="131"/>
      <c r="DM11" s="132" t="str">
        <f>IF(DT11="","",IF(ISNUMBER(SEARCH(":",DT11)),MID(DT11,FIND(":",DT11)+2,FIND("(",DT11)-FIND(":",DT11)-3),LEFT(DT11,FIND("(",DT11)-2)))</f>
        <v/>
      </c>
      <c r="DN11" s="133" t="str">
        <f>IF(DT11="","",MID(DT11,FIND("(",DT11)+1,4))</f>
        <v/>
      </c>
      <c r="DO11" s="134" t="str">
        <f>IF(ISNUMBER(SEARCH("*female*",DT11)),"female",IF(ISNUMBER(SEARCH("*male*",DT11)),"male",""))</f>
        <v/>
      </c>
      <c r="DP11" s="135" t="str">
        <f>IF(DT11="","",IF(ISERROR(MID(DT11,FIND("male,",DT11)+6,(FIND(")",DT11)-(FIND("male,",DT11)+6))))=TRUE,"missing/error",MID(DT11,FIND("male,",DT11)+6,(FIND(")",DT11)-(FIND("male,",DT11)+6)))))</f>
        <v/>
      </c>
      <c r="DQ11" s="136" t="str">
        <f>IF(DM11="","",(MID(DM11,(SEARCH("^^",SUBSTITUTE(DM11," ","^^",LEN(DM11)-LEN(SUBSTITUTE(DM11," ","")))))+1,99)&amp;"_"&amp;LEFT(DM11,FIND(" ",DM11)-1)&amp;"_"&amp;DN11))</f>
        <v/>
      </c>
      <c r="DR11" s="76"/>
      <c r="DS11" s="127"/>
      <c r="DT11" s="127"/>
      <c r="DU11" s="128" t="str">
        <f>IF(DY11="","",DU$3)</f>
        <v/>
      </c>
      <c r="DV11" s="129" t="str">
        <f>IF(DY11="","",DU$1)</f>
        <v/>
      </c>
      <c r="DW11" s="130"/>
      <c r="DX11" s="131"/>
      <c r="DY11" s="132" t="str">
        <f>IF(EF11="","",IF(ISNUMBER(SEARCH(":",EF11)),MID(EF11,FIND(":",EF11)+2,FIND("(",EF11)-FIND(":",EF11)-3),LEFT(EF11,FIND("(",EF11)-2)))</f>
        <v/>
      </c>
      <c r="DZ11" s="133" t="str">
        <f>IF(EF11="","",MID(EF11,FIND("(",EF11)+1,4))</f>
        <v/>
      </c>
      <c r="EA11" s="134" t="str">
        <f>IF(ISNUMBER(SEARCH("*female*",EF11)),"female",IF(ISNUMBER(SEARCH("*male*",EF11)),"male",""))</f>
        <v/>
      </c>
      <c r="EB11" s="135" t="str">
        <f>IF(EF11="","",IF(ISERROR(MID(EF11,FIND("male,",EF11)+6,(FIND(")",EF11)-(FIND("male,",EF11)+6))))=TRUE,"missing/error",MID(EF11,FIND("male,",EF11)+6,(FIND(")",EF11)-(FIND("male,",EF11)+6)))))</f>
        <v/>
      </c>
      <c r="EC11" s="136" t="str">
        <f>IF(DY11="","",(MID(DY11,(SEARCH("^^",SUBSTITUTE(DY11," ","^^",LEN(DY11)-LEN(SUBSTITUTE(DY11," ","")))))+1,99)&amp;"_"&amp;LEFT(DY11,FIND(" ",DY11)-1)&amp;"_"&amp;DZ11))</f>
        <v/>
      </c>
      <c r="ED11" s="76"/>
      <c r="EE11" s="127"/>
      <c r="EF11" s="127"/>
      <c r="EG11" s="128" t="str">
        <f>IF(EK11="","",EG$3)</f>
        <v/>
      </c>
      <c r="EH11" s="129" t="str">
        <f>IF(EK11="","",EG$1)</f>
        <v/>
      </c>
      <c r="EI11" s="130"/>
      <c r="EJ11" s="131"/>
      <c r="EK11" s="132" t="str">
        <f>IF(ER11="","",IF(ISNUMBER(SEARCH(":",ER11)),MID(ER11,FIND(":",ER11)+2,FIND("(",ER11)-FIND(":",ER11)-3),LEFT(ER11,FIND("(",ER11)-2)))</f>
        <v/>
      </c>
      <c r="EL11" s="133" t="str">
        <f>IF(ER11="","",MID(ER11,FIND("(",ER11)+1,4))</f>
        <v/>
      </c>
      <c r="EM11" s="134" t="str">
        <f>IF(ISNUMBER(SEARCH("*female*",ER11)),"female",IF(ISNUMBER(SEARCH("*male*",ER11)),"male",""))</f>
        <v/>
      </c>
      <c r="EN11" s="135" t="str">
        <f>IF(ER11="","",IF(ISERROR(MID(ER11,FIND("male,",ER11)+6,(FIND(")",ER11)-(FIND("male,",ER11)+6))))=TRUE,"missing/error",MID(ER11,FIND("male,",ER11)+6,(FIND(")",ER11)-(FIND("male,",ER11)+6)))))</f>
        <v/>
      </c>
      <c r="EO11" s="136" t="str">
        <f>IF(EK11="","",(MID(EK11,(SEARCH("^^",SUBSTITUTE(EK11," ","^^",LEN(EK11)-LEN(SUBSTITUTE(EK11," ","")))))+1,99)&amp;"_"&amp;LEFT(EK11,FIND(" ",EK11)-1)&amp;"_"&amp;EL11))</f>
        <v/>
      </c>
      <c r="EP11" s="76"/>
      <c r="EQ11" s="127"/>
      <c r="ER11" s="127"/>
      <c r="ES11" s="128" t="str">
        <f>IF(EW11="","",ES$3)</f>
        <v/>
      </c>
      <c r="ET11" s="129" t="str">
        <f>IF(EW11="","",ES$1)</f>
        <v/>
      </c>
      <c r="EU11" s="130"/>
      <c r="EV11" s="131"/>
      <c r="EW11" s="132" t="str">
        <f>IF(FD11="","",IF(ISNUMBER(SEARCH(":",FD11)),MID(FD11,FIND(":",FD11)+2,FIND("(",FD11)-FIND(":",FD11)-3),LEFT(FD11,FIND("(",FD11)-2)))</f>
        <v/>
      </c>
      <c r="EX11" s="133" t="str">
        <f>IF(FD11="","",MID(FD11,FIND("(",FD11)+1,4))</f>
        <v/>
      </c>
      <c r="EY11" s="134" t="str">
        <f>IF(ISNUMBER(SEARCH("*female*",FD11)),"female",IF(ISNUMBER(SEARCH("*male*",FD11)),"male",""))</f>
        <v/>
      </c>
      <c r="EZ11" s="135" t="str">
        <f>IF(FD11="","",IF(ISERROR(MID(FD11,FIND("male,",FD11)+6,(FIND(")",FD11)-(FIND("male,",FD11)+6))))=TRUE,"missing/error",MID(FD11,FIND("male,",FD11)+6,(FIND(")",FD11)-(FIND("male,",FD11)+6)))))</f>
        <v/>
      </c>
      <c r="FA11" s="136" t="str">
        <f>IF(EW11="","",(MID(EW11,(SEARCH("^^",SUBSTITUTE(EW11," ","^^",LEN(EW11)-LEN(SUBSTITUTE(EW11," ","")))))+1,99)&amp;"_"&amp;LEFT(EW11,FIND(" ",EW11)-1)&amp;"_"&amp;EX11))</f>
        <v/>
      </c>
      <c r="FB11" s="76"/>
      <c r="FC11" s="127"/>
      <c r="FD11" s="127"/>
      <c r="FE11" s="128" t="str">
        <f>IF(FI11="","",FE$3)</f>
        <v/>
      </c>
      <c r="FF11" s="129" t="str">
        <f>IF(FI11="","",FE$1)</f>
        <v/>
      </c>
      <c r="FG11" s="130"/>
      <c r="FH11" s="131"/>
      <c r="FI11" s="132" t="str">
        <f>IF(FP11="","",IF(ISNUMBER(SEARCH(":",FP11)),MID(FP11,FIND(":",FP11)+2,FIND("(",FP11)-FIND(":",FP11)-3),LEFT(FP11,FIND("(",FP11)-2)))</f>
        <v/>
      </c>
      <c r="FJ11" s="133" t="str">
        <f>IF(FP11="","",MID(FP11,FIND("(",FP11)+1,4))</f>
        <v/>
      </c>
      <c r="FK11" s="134" t="str">
        <f>IF(ISNUMBER(SEARCH("*female*",FP11)),"female",IF(ISNUMBER(SEARCH("*male*",FP11)),"male",""))</f>
        <v/>
      </c>
      <c r="FL11" s="135" t="str">
        <f>IF(FP11="","",IF(ISERROR(MID(FP11,FIND("male,",FP11)+6,(FIND(")",FP11)-(FIND("male,",FP11)+6))))=TRUE,"missing/error",MID(FP11,FIND("male,",FP11)+6,(FIND(")",FP11)-(FIND("male,",FP11)+6)))))</f>
        <v/>
      </c>
      <c r="FM11" s="136" t="str">
        <f>IF(FI11="","",(MID(FI11,(SEARCH("^^",SUBSTITUTE(FI11," ","^^",LEN(FI11)-LEN(SUBSTITUTE(FI11," ","")))))+1,99)&amp;"_"&amp;LEFT(FI11,FIND(" ",FI11)-1)&amp;"_"&amp;FJ11))</f>
        <v/>
      </c>
      <c r="FN11" s="76"/>
      <c r="FO11" s="127"/>
      <c r="FP11" s="127"/>
      <c r="FQ11" s="128" t="str">
        <f>IF(FU11="","",#REF!)</f>
        <v/>
      </c>
      <c r="FR11" s="129" t="str">
        <f>IF(FU11="","",FQ$1)</f>
        <v/>
      </c>
      <c r="FS11" s="130"/>
      <c r="FT11" s="131"/>
      <c r="FU11" s="132" t="str">
        <f>IF(GB11="","",IF(ISNUMBER(SEARCH(":",GB11)),MID(GB11,FIND(":",GB11)+2,FIND("(",GB11)-FIND(":",GB11)-3),LEFT(GB11,FIND("(",GB11)-2)))</f>
        <v/>
      </c>
      <c r="FV11" s="133" t="str">
        <f>IF(GB11="","",MID(GB11,FIND("(",GB11)+1,4))</f>
        <v/>
      </c>
      <c r="FW11" s="134" t="str">
        <f>IF(ISNUMBER(SEARCH("*female*",GB11)),"female",IF(ISNUMBER(SEARCH("*male*",GB11)),"male",""))</f>
        <v/>
      </c>
      <c r="FX11" s="135" t="str">
        <f>IF(GB11="","",IF(ISERROR(MID(GB11,FIND("male,",GB11)+6,(FIND(")",GB11)-(FIND("male,",GB11)+6))))=TRUE,"missing/error",MID(GB11,FIND("male,",GB11)+6,(FIND(")",GB11)-(FIND("male,",GB11)+6)))))</f>
        <v/>
      </c>
      <c r="FY11" s="136" t="str">
        <f>IF(FU11="","",(MID(FU11,(SEARCH("^^",SUBSTITUTE(FU11," ","^^",LEN(FU11)-LEN(SUBSTITUTE(FU11," ","")))))+1,99)&amp;"_"&amp;LEFT(FU11,FIND(" ",FU11)-1)&amp;"_"&amp;FV11))</f>
        <v/>
      </c>
      <c r="FZ11" s="76"/>
      <c r="GA11" s="127"/>
      <c r="GB11" s="127"/>
      <c r="GC11" s="128" t="str">
        <f>IF(GG11="","",GC$3)</f>
        <v/>
      </c>
      <c r="GD11" s="129" t="str">
        <f>IF(GG11="","",GC$1)</f>
        <v/>
      </c>
      <c r="GE11" s="130"/>
      <c r="GF11" s="131"/>
      <c r="GG11" s="132" t="str">
        <f>IF(GN11="","",IF(ISNUMBER(SEARCH(":",GN11)),MID(GN11,FIND(":",GN11)+2,FIND("(",GN11)-FIND(":",GN11)-3),LEFT(GN11,FIND("(",GN11)-2)))</f>
        <v/>
      </c>
      <c r="GH11" s="133" t="str">
        <f>IF(GN11="","",MID(GN11,FIND("(",GN11)+1,4))</f>
        <v/>
      </c>
      <c r="GI11" s="134" t="str">
        <f>IF(ISNUMBER(SEARCH("*female*",GN11)),"female",IF(ISNUMBER(SEARCH("*male*",GN11)),"male",""))</f>
        <v/>
      </c>
      <c r="GJ11" s="135" t="str">
        <f>IF(GN11="","",IF(ISERROR(MID(GN11,FIND("male,",GN11)+6,(FIND(")",GN11)-(FIND("male,",GN11)+6))))=TRUE,"missing/error",MID(GN11,FIND("male,",GN11)+6,(FIND(")",GN11)-(FIND("male,",GN11)+6)))))</f>
        <v/>
      </c>
      <c r="GK11" s="136" t="str">
        <f>IF(GG11="","",(MID(GG11,(SEARCH("^^",SUBSTITUTE(GG11," ","^^",LEN(GG11)-LEN(SUBSTITUTE(GG11," ","")))))+1,99)&amp;"_"&amp;LEFT(GG11,FIND(" ",GG11)-1)&amp;"_"&amp;GH11))</f>
        <v/>
      </c>
      <c r="GL11" s="76"/>
      <c r="GM11" s="127"/>
      <c r="GN11" s="127" t="s">
        <v>287</v>
      </c>
      <c r="GO11" s="128" t="str">
        <f>IF(GS11="","",GO$3)</f>
        <v/>
      </c>
      <c r="GP11" s="129" t="str">
        <f>IF(GS11="","",GO$1)</f>
        <v/>
      </c>
      <c r="GQ11" s="130"/>
      <c r="GR11" s="131"/>
      <c r="GS11" s="132" t="str">
        <f>IF(GZ11="","",IF(ISNUMBER(SEARCH(":",GZ11)),MID(GZ11,FIND(":",GZ11)+2,FIND("(",GZ11)-FIND(":",GZ11)-3),LEFT(GZ11,FIND("(",GZ11)-2)))</f>
        <v/>
      </c>
      <c r="GT11" s="133" t="str">
        <f>IF(GZ11="","",MID(GZ11,FIND("(",GZ11)+1,4))</f>
        <v/>
      </c>
      <c r="GU11" s="134" t="str">
        <f>IF(ISNUMBER(SEARCH("*female*",GZ11)),"female",IF(ISNUMBER(SEARCH("*male*",GZ11)),"male",""))</f>
        <v/>
      </c>
      <c r="GV11" s="135" t="str">
        <f>IF(GZ11="","",IF(ISERROR(MID(GZ11,FIND("male,",GZ11)+6,(FIND(")",GZ11)-(FIND("male,",GZ11)+6))))=TRUE,"missing/error",MID(GZ11,FIND("male,",GZ11)+6,(FIND(")",GZ11)-(FIND("male,",GZ11)+6)))))</f>
        <v/>
      </c>
      <c r="GW11" s="136" t="str">
        <f>IF(GS11="","",(MID(GS11,(SEARCH("^^",SUBSTITUTE(GS11," ","^^",LEN(GS11)-LEN(SUBSTITUTE(GS11," ","")))))+1,99)&amp;"_"&amp;LEFT(GS11,FIND(" ",GS11)-1)&amp;"_"&amp;GT11))</f>
        <v/>
      </c>
      <c r="GX11" s="76"/>
      <c r="GY11" s="127"/>
      <c r="GZ11" s="127"/>
      <c r="HA11" s="128" t="str">
        <f>IF(HE11="","",HA$3)</f>
        <v/>
      </c>
      <c r="HB11" s="129" t="str">
        <f>IF(HE11="","",HA$1)</f>
        <v/>
      </c>
      <c r="HC11" s="130"/>
      <c r="HD11" s="131"/>
      <c r="HE11" s="132" t="str">
        <f>IF(HL11="","",IF(ISNUMBER(SEARCH(":",HL11)),MID(HL11,FIND(":",HL11)+2,FIND("(",HL11)-FIND(":",HL11)-3),LEFT(HL11,FIND("(",HL11)-2)))</f>
        <v/>
      </c>
      <c r="HF11" s="133" t="str">
        <f>IF(HL11="","",MID(HL11,FIND("(",HL11)+1,4))</f>
        <v/>
      </c>
      <c r="HG11" s="134" t="str">
        <f>IF(ISNUMBER(SEARCH("*female*",HL11)),"female",IF(ISNUMBER(SEARCH("*male*",HL11)),"male",""))</f>
        <v/>
      </c>
      <c r="HH11" s="135" t="str">
        <f>IF(HL11="","",IF(ISERROR(MID(HL11,FIND("male,",HL11)+6,(FIND(")",HL11)-(FIND("male,",HL11)+6))))=TRUE,"missing/error",MID(HL11,FIND("male,",HL11)+6,(FIND(")",HL11)-(FIND("male,",HL11)+6)))))</f>
        <v/>
      </c>
      <c r="HI11" s="136" t="str">
        <f>IF(HE11="","",(MID(HE11,(SEARCH("^^",SUBSTITUTE(HE11," ","^^",LEN(HE11)-LEN(SUBSTITUTE(HE11," ","")))))+1,99)&amp;"_"&amp;LEFT(HE11,FIND(" ",HE11)-1)&amp;"_"&amp;HF11))</f>
        <v/>
      </c>
      <c r="HJ11" s="76"/>
      <c r="HK11" s="127"/>
      <c r="HL11" s="127" t="s">
        <v>287</v>
      </c>
      <c r="HM11" s="128" t="str">
        <f>IF(HQ11="","",HM$3)</f>
        <v/>
      </c>
      <c r="HN11" s="129" t="str">
        <f>IF(HQ11="","",HM$1)</f>
        <v/>
      </c>
      <c r="HO11" s="130"/>
      <c r="HP11" s="131"/>
      <c r="HQ11" s="132" t="str">
        <f>IF(HX11="","",IF(ISNUMBER(SEARCH(":",HX11)),MID(HX11,FIND(":",HX11)+2,FIND("(",HX11)-FIND(":",HX11)-3),LEFT(HX11,FIND("(",HX11)-2)))</f>
        <v/>
      </c>
      <c r="HR11" s="133" t="str">
        <f>IF(HX11="","",MID(HX11,FIND("(",HX11)+1,4))</f>
        <v/>
      </c>
      <c r="HS11" s="134" t="str">
        <f>IF(ISNUMBER(SEARCH("*female*",HX11)),"female",IF(ISNUMBER(SEARCH("*male*",HX11)),"male",""))</f>
        <v/>
      </c>
      <c r="HT11" s="135" t="str">
        <f>IF(HX11="","",IF(ISERROR(MID(HX11,FIND("male,",HX11)+6,(FIND(")",HX11)-(FIND("male,",HX11)+6))))=TRUE,"missing/error",MID(HX11,FIND("male,",HX11)+6,(FIND(")",HX11)-(FIND("male,",HX11)+6)))))</f>
        <v/>
      </c>
      <c r="HU11" s="136" t="str">
        <f>IF(HQ11="","",(MID(HQ11,(SEARCH("^^",SUBSTITUTE(HQ11," ","^^",LEN(HQ11)-LEN(SUBSTITUTE(HQ11," ","")))))+1,99)&amp;"_"&amp;LEFT(HQ11,FIND(" ",HQ11)-1)&amp;"_"&amp;HR11))</f>
        <v/>
      </c>
      <c r="HV11" s="76"/>
      <c r="HW11" s="127"/>
      <c r="HX11" s="127"/>
      <c r="HY11" s="128" t="str">
        <f>IF(IC11="","",HY$3)</f>
        <v/>
      </c>
      <c r="HZ11" s="129" t="str">
        <f>IF(IC11="","",HY$1)</f>
        <v/>
      </c>
      <c r="IA11" s="130"/>
      <c r="IB11" s="131"/>
      <c r="IC11" s="132" t="str">
        <f>IF(IJ11="","",IF(ISNUMBER(SEARCH(":",IJ11)),MID(IJ11,FIND(":",IJ11)+2,FIND("(",IJ11)-FIND(":",IJ11)-3),LEFT(IJ11,FIND("(",IJ11)-2)))</f>
        <v/>
      </c>
      <c r="ID11" s="133" t="str">
        <f>IF(IJ11="","",MID(IJ11,FIND("(",IJ11)+1,4))</f>
        <v/>
      </c>
      <c r="IE11" s="134" t="str">
        <f>IF(ISNUMBER(SEARCH("*female*",IJ11)),"female",IF(ISNUMBER(SEARCH("*male*",IJ11)),"male",""))</f>
        <v/>
      </c>
      <c r="IF11" s="135" t="str">
        <f>IF(IJ11="","",IF(ISERROR(MID(IJ11,FIND("male,",IJ11)+6,(FIND(")",IJ11)-(FIND("male,",IJ11)+6))))=TRUE,"missing/error",MID(IJ11,FIND("male,",IJ11)+6,(FIND(")",IJ11)-(FIND("male,",IJ11)+6)))))</f>
        <v/>
      </c>
      <c r="IG11" s="136" t="str">
        <f>IF(IC11="","",(MID(IC11,(SEARCH("^^",SUBSTITUTE(IC11," ","^^",LEN(IC11)-LEN(SUBSTITUTE(IC11," ","")))))+1,99)&amp;"_"&amp;LEFT(IC11,FIND(" ",IC11)-1)&amp;"_"&amp;ID11))</f>
        <v/>
      </c>
      <c r="IH11" s="76"/>
      <c r="II11" s="127"/>
      <c r="IJ11" s="127"/>
      <c r="IK11" s="128" t="str">
        <f>IF(IO11="","",IK$3)</f>
        <v/>
      </c>
      <c r="IL11" s="129" t="str">
        <f>IF(IO11="","",IK$1)</f>
        <v/>
      </c>
      <c r="IM11" s="130"/>
      <c r="IN11" s="131"/>
      <c r="IO11" s="132" t="str">
        <f>IF(IV11="","",IF(ISNUMBER(SEARCH(":",IV11)),MID(IV11,FIND(":",IV11)+2,FIND("(",IV11)-FIND(":",IV11)-3),LEFT(IV11,FIND("(",IV11)-2)))</f>
        <v/>
      </c>
      <c r="IP11" s="133" t="str">
        <f>IF(IV11="","",MID(IV11,FIND("(",IV11)+1,4))</f>
        <v/>
      </c>
      <c r="IQ11" s="134" t="str">
        <f>IF(ISNUMBER(SEARCH("*female*",IV11)),"female",IF(ISNUMBER(SEARCH("*male*",IV11)),"male",""))</f>
        <v/>
      </c>
      <c r="IR11" s="135" t="str">
        <f>IF(IV11="","",IF(ISERROR(MID(IV11,FIND("male,",IV11)+6,(FIND(")",IV11)-(FIND("male,",IV11)+6))))=TRUE,"missing/error",MID(IV11,FIND("male,",IV11)+6,(FIND(")",IV11)-(FIND("male,",IV11)+6)))))</f>
        <v/>
      </c>
      <c r="IS11" s="136" t="str">
        <f>IF(IO11="","",(MID(IO11,(SEARCH("^^",SUBSTITUTE(IO11," ","^^",LEN(IO11)-LEN(SUBSTITUTE(IO11," ","")))))+1,99)&amp;"_"&amp;LEFT(IO11,FIND(" ",IO11)-1)&amp;"_"&amp;IP11))</f>
        <v/>
      </c>
      <c r="IT11" s="76"/>
      <c r="IU11" s="127"/>
      <c r="IV11" s="127"/>
      <c r="IW11" s="128" t="str">
        <f>IF(JA11="","",IW$3)</f>
        <v/>
      </c>
      <c r="IX11" s="129" t="str">
        <f>IF(JA11="","",IW$1)</f>
        <v/>
      </c>
      <c r="IY11" s="130"/>
      <c r="IZ11" s="131"/>
      <c r="JA11" s="132" t="str">
        <f>IF(JH11="","",IF(ISNUMBER(SEARCH(":",JH11)),MID(JH11,FIND(":",JH11)+2,FIND("(",JH11)-FIND(":",JH11)-3),LEFT(JH11,FIND("(",JH11)-2)))</f>
        <v/>
      </c>
      <c r="JB11" s="133" t="str">
        <f>IF(JH11="","",MID(JH11,FIND("(",JH11)+1,4))</f>
        <v/>
      </c>
      <c r="JC11" s="134" t="str">
        <f>IF(ISNUMBER(SEARCH("*female*",JH11)),"female",IF(ISNUMBER(SEARCH("*male*",JH11)),"male",""))</f>
        <v/>
      </c>
      <c r="JD11" s="135" t="str">
        <f>IF(JH11="","",IF(ISERROR(MID(JH11,FIND("male,",JH11)+6,(FIND(")",JH11)-(FIND("male,",JH11)+6))))=TRUE,"missing/error",MID(JH11,FIND("male,",JH11)+6,(FIND(")",JH11)-(FIND("male,",JH11)+6)))))</f>
        <v/>
      </c>
      <c r="JE11" s="136" t="str">
        <f>IF(JA11="","",(MID(JA11,(SEARCH("^^",SUBSTITUTE(JA11," ","^^",LEN(JA11)-LEN(SUBSTITUTE(JA11," ","")))))+1,99)&amp;"_"&amp;LEFT(JA11,FIND(" ",JA11)-1)&amp;"_"&amp;JB11))</f>
        <v/>
      </c>
      <c r="JF11" s="76"/>
      <c r="JG11" s="127"/>
      <c r="JH11" s="127"/>
      <c r="JI11" s="128" t="str">
        <f>IF(JM11="","",JI$3)</f>
        <v/>
      </c>
      <c r="JJ11" s="129" t="str">
        <f>IF(JM11="","",JI$1)</f>
        <v/>
      </c>
      <c r="JK11" s="130"/>
      <c r="JL11" s="131"/>
      <c r="JM11" s="132" t="str">
        <f>IF(JT11="","",IF(ISNUMBER(SEARCH(":",JT11)),MID(JT11,FIND(":",JT11)+2,FIND("(",JT11)-FIND(":",JT11)-3),LEFT(JT11,FIND("(",JT11)-2)))</f>
        <v/>
      </c>
      <c r="JN11" s="133" t="str">
        <f>IF(JT11="","",MID(JT11,FIND("(",JT11)+1,4))</f>
        <v/>
      </c>
      <c r="JO11" s="134" t="str">
        <f>IF(ISNUMBER(SEARCH("*female*",JT11)),"female",IF(ISNUMBER(SEARCH("*male*",JT11)),"male",""))</f>
        <v/>
      </c>
      <c r="JP11" s="135" t="str">
        <f>IF(JT11="","",IF(ISERROR(MID(JT11,FIND("male,",JT11)+6,(FIND(")",JT11)-(FIND("male,",JT11)+6))))=TRUE,"missing/error",MID(JT11,FIND("male,",JT11)+6,(FIND(")",JT11)-(FIND("male,",JT11)+6)))))</f>
        <v/>
      </c>
      <c r="JQ11" s="136" t="str">
        <f>IF(JM11="","",(MID(JM11,(SEARCH("^^",SUBSTITUTE(JM11," ","^^",LEN(JM11)-LEN(SUBSTITUTE(JM11," ","")))))+1,99)&amp;"_"&amp;LEFT(JM11,FIND(" ",JM11)-1)&amp;"_"&amp;JN11))</f>
        <v/>
      </c>
      <c r="JR11" s="76"/>
      <c r="JS11" s="127"/>
      <c r="JT11" s="127"/>
      <c r="JU11" s="128" t="str">
        <f>IF(JY11="","",JU$3)</f>
        <v/>
      </c>
      <c r="JV11" s="129" t="str">
        <f>IF(JY11="","",JU$1)</f>
        <v/>
      </c>
      <c r="JW11" s="130"/>
      <c r="JX11" s="131"/>
      <c r="JY11" s="132" t="str">
        <f>IF(KF11="","",IF(ISNUMBER(SEARCH(":",KF11)),MID(KF11,FIND(":",KF11)+2,FIND("(",KF11)-FIND(":",KF11)-3),LEFT(KF11,FIND("(",KF11)-2)))</f>
        <v/>
      </c>
      <c r="JZ11" s="133" t="str">
        <f>IF(KF11="","",MID(KF11,FIND("(",KF11)+1,4))</f>
        <v/>
      </c>
      <c r="KA11" s="134" t="str">
        <f>IF(ISNUMBER(SEARCH("*female*",KF11)),"female",IF(ISNUMBER(SEARCH("*male*",KF11)),"male",""))</f>
        <v/>
      </c>
      <c r="KB11" s="135" t="str">
        <f>IF(KF11="","",IF(ISERROR(MID(KF11,FIND("male,",KF11)+6,(FIND(")",KF11)-(FIND("male,",KF11)+6))))=TRUE,"missing/error",MID(KF11,FIND("male,",KF11)+6,(FIND(")",KF11)-(FIND("male,",KF11)+6)))))</f>
        <v/>
      </c>
      <c r="KC11" s="136" t="str">
        <f>IF(JY11="","",(MID(JY11,(SEARCH("^^",SUBSTITUTE(JY11," ","^^",LEN(JY11)-LEN(SUBSTITUTE(JY11," ","")))))+1,99)&amp;"_"&amp;LEFT(JY11,FIND(" ",JY11)-1)&amp;"_"&amp;JZ11))</f>
        <v/>
      </c>
      <c r="KD11" s="76"/>
      <c r="KE11" s="127"/>
      <c r="KF11" s="127"/>
    </row>
    <row r="12" spans="1:292" ht="13.5" customHeight="1">
      <c r="A12" s="84"/>
      <c r="B12" s="127"/>
      <c r="D12" s="211"/>
      <c r="E12" s="128" t="str">
        <f t="shared" ref="E12:E75" si="0">IF(I12="","",E$3)</f>
        <v/>
      </c>
      <c r="F12" s="129" t="str">
        <f t="shared" ref="F12:F75" si="1">IF(I12="","",E$1)</f>
        <v/>
      </c>
      <c r="G12" s="130"/>
      <c r="H12" s="131"/>
      <c r="I12" s="132" t="str">
        <f t="shared" ref="I12:I75" si="2">IF(P12="","",IF(ISNUMBER(SEARCH(":",P12)),MID(P12,FIND(":",P12)+2,FIND("(",P12)-FIND(":",P12)-3),LEFT(P12,FIND("(",P12)-2)))</f>
        <v/>
      </c>
      <c r="J12" s="133" t="str">
        <f t="shared" ref="J12:J75" si="3">IF(P12="","",MID(P12,FIND("(",P12)+1,4))</f>
        <v/>
      </c>
      <c r="K12" s="134" t="str">
        <f t="shared" ref="K12:K75" si="4">IF(ISNUMBER(SEARCH("*female*",P12)),"female",IF(ISNUMBER(SEARCH("*male*",P12)),"male",""))</f>
        <v/>
      </c>
      <c r="L12" s="135" t="str">
        <f t="shared" ref="L12:L75" si="5">IF(P12="","",IF(ISERROR(MID(P12,FIND("male,",P12)+6,(FIND(")",P12)-(FIND("male,",P12)+6))))=TRUE,"missing/error",MID(P12,FIND("male,",P12)+6,(FIND(")",P12)-(FIND("male,",P12)+6)))))</f>
        <v/>
      </c>
      <c r="M12" s="136" t="str">
        <f t="shared" ref="M12:M75" si="6">IF(I12="","",(MID(I12,(SEARCH("^^",SUBSTITUTE(I12," ","^^",LEN(I12)-LEN(SUBSTITUTE(I12," ","")))))+1,99)&amp;"_"&amp;LEFT(I12,FIND(" ",I12)-1)&amp;"_"&amp;J12))</f>
        <v/>
      </c>
      <c r="O12" s="127"/>
      <c r="P12" s="211"/>
      <c r="Q12" s="128" t="str">
        <f t="shared" ref="Q12:Q75" si="7">IF(U12="","",Q$3)</f>
        <v/>
      </c>
      <c r="R12" s="129" t="str">
        <f t="shared" ref="R12:R75" si="8">IF(U12="","",Q$1)</f>
        <v/>
      </c>
      <c r="S12" s="130"/>
      <c r="T12" s="131"/>
      <c r="U12" s="132" t="str">
        <f t="shared" ref="U12:U75" si="9">IF(AB12="","",IF(ISNUMBER(SEARCH(":",AB12)),MID(AB12,FIND(":",AB12)+2,FIND("(",AB12)-FIND(":",AB12)-3),LEFT(AB12,FIND("(",AB12)-2)))</f>
        <v/>
      </c>
      <c r="V12" s="133" t="str">
        <f t="shared" ref="V12:V75" si="10">IF(AB12="","",MID(AB12,FIND("(",AB12)+1,4))</f>
        <v/>
      </c>
      <c r="W12" s="134" t="str">
        <f t="shared" ref="W12:W75" si="11">IF(ISNUMBER(SEARCH("*female*",AB12)),"female",IF(ISNUMBER(SEARCH("*male*",AB12)),"male",""))</f>
        <v/>
      </c>
      <c r="X12" s="135" t="str">
        <f t="shared" ref="X12:X75" si="12">IF(AB12="","",IF(ISERROR(MID(AB12,FIND("male,",AB12)+6,(FIND(")",AB12)-(FIND("male,",AB12)+6))))=TRUE,"missing/error",MID(AB12,FIND("male,",AB12)+6,(FIND(")",AB12)-(FIND("male,",AB12)+6)))))</f>
        <v/>
      </c>
      <c r="Y12" s="136" t="str">
        <f t="shared" ref="Y12:Y75" si="13">IF(U12="","",(MID(U12,(SEARCH("^^",SUBSTITUTE(U12," ","^^",LEN(U12)-LEN(SUBSTITUTE(U12," ","")))))+1,99)&amp;"_"&amp;LEFT(U12,FIND(" ",U12)-1)&amp;"_"&amp;V12))</f>
        <v/>
      </c>
      <c r="AA12" s="127"/>
      <c r="AB12" s="127"/>
      <c r="AC12" s="128" t="str">
        <f t="shared" ref="AC12:AC75" si="14">IF(AG12="","",AC$3)</f>
        <v/>
      </c>
      <c r="AD12" s="129" t="str">
        <f t="shared" ref="AD12:AD75" si="15">IF(AG12="","",AC$1)</f>
        <v/>
      </c>
      <c r="AE12" s="130"/>
      <c r="AF12" s="131"/>
      <c r="AG12" s="132" t="str">
        <f t="shared" ref="AG12:AG75" si="16">IF(AN12="","",IF(ISNUMBER(SEARCH(":",AN12)),MID(AN12,FIND(":",AN12)+2,FIND("(",AN12)-FIND(":",AN12)-3),LEFT(AN12,FIND("(",AN12)-2)))</f>
        <v/>
      </c>
      <c r="AH12" s="133" t="str">
        <f t="shared" ref="AH12:AH75" si="17">IF(AN12="","",MID(AN12,FIND("(",AN12)+1,4))</f>
        <v/>
      </c>
      <c r="AI12" s="134" t="str">
        <f t="shared" ref="AI12:AI75" si="18">IF(ISNUMBER(SEARCH("*female*",AN12)),"female",IF(ISNUMBER(SEARCH("*male*",AN12)),"male",""))</f>
        <v/>
      </c>
      <c r="AJ12" s="135" t="str">
        <f t="shared" ref="AJ12:AJ75" si="19">IF(AN12="","",IF(ISERROR(MID(AN12,FIND("male,",AN12)+6,(FIND(")",AN12)-(FIND("male,",AN12)+6))))=TRUE,"missing/error",MID(AN12,FIND("male,",AN12)+6,(FIND(")",AN12)-(FIND("male,",AN12)+6)))))</f>
        <v/>
      </c>
      <c r="AK12" s="136" t="str">
        <f t="shared" ref="AK12:AK75" si="20">IF(AG12="","",(MID(AG12,(SEARCH("^^",SUBSTITUTE(AG12," ","^^",LEN(AG12)-LEN(SUBSTITUTE(AG12," ","")))))+1,99)&amp;"_"&amp;LEFT(AG12,FIND(" ",AG12)-1)&amp;"_"&amp;AH12))</f>
        <v/>
      </c>
      <c r="AM12" s="127"/>
      <c r="AN12" s="127"/>
      <c r="AO12" s="128" t="str">
        <f t="shared" ref="AO12:AO75" si="21">IF(AS12="","",AO$3)</f>
        <v/>
      </c>
      <c r="AP12" s="129" t="str">
        <f t="shared" ref="AP12:AP75" si="22">IF(AS12="","",AO$1)</f>
        <v/>
      </c>
      <c r="AQ12" s="130"/>
      <c r="AR12" s="131"/>
      <c r="AS12" s="132" t="str">
        <f t="shared" ref="AS12:AS75" si="23">IF(AZ12="","",IF(ISNUMBER(SEARCH(":",AZ12)),MID(AZ12,FIND(":",AZ12)+2,FIND("(",AZ12)-FIND(":",AZ12)-3),LEFT(AZ12,FIND("(",AZ12)-2)))</f>
        <v/>
      </c>
      <c r="AT12" s="133" t="str">
        <f t="shared" ref="AT12:AT75" si="24">IF(AZ12="","",MID(AZ12,FIND("(",AZ12)+1,4))</f>
        <v/>
      </c>
      <c r="AU12" s="134" t="str">
        <f t="shared" ref="AU12:AU75" si="25">IF(ISNUMBER(SEARCH("*female*",AZ12)),"female",IF(ISNUMBER(SEARCH("*male*",AZ12)),"male",""))</f>
        <v/>
      </c>
      <c r="AV12" s="135" t="str">
        <f t="shared" ref="AV12:AV75" si="26">IF(AZ12="","",IF(ISERROR(MID(AZ12,FIND("male,",AZ12)+6,(FIND(")",AZ12)-(FIND("male,",AZ12)+6))))=TRUE,"missing/error",MID(AZ12,FIND("male,",AZ12)+6,(FIND(")",AZ12)-(FIND("male,",AZ12)+6)))))</f>
        <v/>
      </c>
      <c r="AW12" s="136" t="str">
        <f t="shared" ref="AW12:AW75" si="27">IF(AS12="","",(MID(AS12,(SEARCH("^^",SUBSTITUTE(AS12," ","^^",LEN(AS12)-LEN(SUBSTITUTE(AS12," ","")))))+1,99)&amp;"_"&amp;LEFT(AS12,FIND(" ",AS12)-1)&amp;"_"&amp;AT12))</f>
        <v/>
      </c>
      <c r="AX12" s="76"/>
      <c r="AY12" s="127"/>
      <c r="AZ12" s="127"/>
      <c r="BA12" s="128" t="str">
        <f t="shared" ref="BA12:BA75" si="28">IF(BE12="","",BA$3)</f>
        <v/>
      </c>
      <c r="BB12" s="129" t="str">
        <f t="shared" ref="BB12:BB75" si="29">IF(BE12="","",BA$1)</f>
        <v/>
      </c>
      <c r="BC12" s="130"/>
      <c r="BD12" s="131"/>
      <c r="BE12" s="132" t="str">
        <f t="shared" ref="BE12:BE75" si="30">IF(BL12="","",IF(ISNUMBER(SEARCH(":",BL12)),MID(BL12,FIND(":",BL12)+2,FIND("(",BL12)-FIND(":",BL12)-3),LEFT(BL12,FIND("(",BL12)-2)))</f>
        <v/>
      </c>
      <c r="BF12" s="133" t="str">
        <f t="shared" ref="BF12:BF75" si="31">IF(BL12="","",MID(BL12,FIND("(",BL12)+1,4))</f>
        <v/>
      </c>
      <c r="BG12" s="134" t="str">
        <f t="shared" ref="BG12:BG75" si="32">IF(ISNUMBER(SEARCH("*female*",BL12)),"female",IF(ISNUMBER(SEARCH("*male*",BL12)),"male",""))</f>
        <v/>
      </c>
      <c r="BH12" s="135" t="str">
        <f t="shared" ref="BH12:BH75" si="33">IF(BL12="","",IF(ISERROR(MID(BL12,FIND("male,",BL12)+6,(FIND(")",BL12)-(FIND("male,",BL12)+6))))=TRUE,"missing/error",MID(BL12,FIND("male,",BL12)+6,(FIND(")",BL12)-(FIND("male,",BL12)+6)))))</f>
        <v/>
      </c>
      <c r="BI12" s="136" t="str">
        <f t="shared" ref="BI12:BI75" si="34">IF(BE12="","",(MID(BE12,(SEARCH("^^",SUBSTITUTE(BE12," ","^^",LEN(BE12)-LEN(SUBSTITUTE(BE12," ","")))))+1,99)&amp;"_"&amp;LEFT(BE12,FIND(" ",BE12)-1)&amp;"_"&amp;BF12))</f>
        <v/>
      </c>
      <c r="BJ12" s="76"/>
      <c r="BK12" s="127"/>
      <c r="BL12" s="127"/>
      <c r="BM12" s="128" t="str">
        <f t="shared" ref="BM12:BM75" si="35">IF(BQ12="","",BM$3)</f>
        <v/>
      </c>
      <c r="BN12" s="129" t="str">
        <f t="shared" ref="BN12:BN75" si="36">IF(BQ12="","",BM$1)</f>
        <v/>
      </c>
      <c r="BO12" s="130"/>
      <c r="BP12" s="131"/>
      <c r="BQ12" s="132" t="str">
        <f t="shared" ref="BQ12:BQ75" si="37">IF(BX12="","",IF(ISNUMBER(SEARCH(":",BX12)),MID(BX12,FIND(":",BX12)+2,FIND("(",BX12)-FIND(":",BX12)-3),LEFT(BX12,FIND("(",BX12)-2)))</f>
        <v/>
      </c>
      <c r="BR12" s="133" t="str">
        <f t="shared" ref="BR12:BR75" si="38">IF(BX12="","",MID(BX12,FIND("(",BX12)+1,4))</f>
        <v/>
      </c>
      <c r="BS12" s="134" t="str">
        <f t="shared" ref="BS12:BS75" si="39">IF(ISNUMBER(SEARCH("*female*",BX12)),"female",IF(ISNUMBER(SEARCH("*male*",BX12)),"male",""))</f>
        <v/>
      </c>
      <c r="BT12" s="135" t="str">
        <f t="shared" ref="BT12:BT75" si="40">IF(BX12="","",IF(ISERROR(MID(BX12,FIND("male,",BX12)+6,(FIND(")",BX12)-(FIND("male,",BX12)+6))))=TRUE,"missing/error",MID(BX12,FIND("male,",BX12)+6,(FIND(")",BX12)-(FIND("male,",BX12)+6)))))</f>
        <v/>
      </c>
      <c r="BU12" s="136" t="str">
        <f t="shared" ref="BU12:BU75" si="41">IF(BQ12="","",(MID(BQ12,(SEARCH("^^",SUBSTITUTE(BQ12," ","^^",LEN(BQ12)-LEN(SUBSTITUTE(BQ12," ","")))))+1,99)&amp;"_"&amp;LEFT(BQ12,FIND(" ",BQ12)-1)&amp;"_"&amp;BR12))</f>
        <v/>
      </c>
      <c r="BV12" s="76"/>
      <c r="BW12" s="127"/>
      <c r="BX12" s="127"/>
      <c r="BY12" s="128" t="str">
        <f t="shared" ref="BY12:BY75" si="42">IF(CC12="","",BY$3)</f>
        <v/>
      </c>
      <c r="BZ12" s="129" t="str">
        <f t="shared" ref="BZ12:BZ75" si="43">IF(CC12="","",BY$1)</f>
        <v/>
      </c>
      <c r="CA12" s="130"/>
      <c r="CB12" s="131"/>
      <c r="CC12" s="132" t="str">
        <f t="shared" ref="CC12:CC75" si="44">IF(CJ12="","",IF(ISNUMBER(SEARCH(":",CJ12)),MID(CJ12,FIND(":",CJ12)+2,FIND("(",CJ12)-FIND(":",CJ12)-3),LEFT(CJ12,FIND("(",CJ12)-2)))</f>
        <v/>
      </c>
      <c r="CD12" s="133" t="str">
        <f t="shared" ref="CD12:CD75" si="45">IF(CJ12="","",MID(CJ12,FIND("(",CJ12)+1,4))</f>
        <v/>
      </c>
      <c r="CE12" s="134" t="str">
        <f t="shared" ref="CE12:CE75" si="46">IF(ISNUMBER(SEARCH("*female*",CJ12)),"female",IF(ISNUMBER(SEARCH("*male*",CJ12)),"male",""))</f>
        <v/>
      </c>
      <c r="CF12" s="135" t="str">
        <f t="shared" ref="CF12:CF75" si="47">IF(CJ12="","",IF(ISERROR(MID(CJ12,FIND("male,",CJ12)+6,(FIND(")",CJ12)-(FIND("male,",CJ12)+6))))=TRUE,"missing/error",MID(CJ12,FIND("male,",CJ12)+6,(FIND(")",CJ12)-(FIND("male,",CJ12)+6)))))</f>
        <v/>
      </c>
      <c r="CG12" s="136" t="str">
        <f t="shared" ref="CG12:CG75" si="48">IF(CC12="","",(MID(CC12,(SEARCH("^^",SUBSTITUTE(CC12," ","^^",LEN(CC12)-LEN(SUBSTITUTE(CC12," ","")))))+1,99)&amp;"_"&amp;LEFT(CC12,FIND(" ",CC12)-1)&amp;"_"&amp;CD12))</f>
        <v/>
      </c>
      <c r="CH12" s="76"/>
      <c r="CI12" s="127"/>
      <c r="CJ12" s="127"/>
      <c r="CK12" s="128" t="str">
        <f t="shared" ref="CK12:CK75" si="49">IF(CO12="","",CK$3)</f>
        <v/>
      </c>
      <c r="CL12" s="129" t="str">
        <f t="shared" ref="CL12:CL75" si="50">IF(CO12="","",CK$1)</f>
        <v/>
      </c>
      <c r="CM12" s="130"/>
      <c r="CN12" s="131"/>
      <c r="CO12" s="132" t="str">
        <f t="shared" ref="CO12:CO75" si="51">IF(CV12="","",IF(ISNUMBER(SEARCH(":",CV12)),MID(CV12,FIND(":",CV12)+2,FIND("(",CV12)-FIND(":",CV12)-3),LEFT(CV12,FIND("(",CV12)-2)))</f>
        <v/>
      </c>
      <c r="CP12" s="133" t="str">
        <f t="shared" ref="CP12:CP75" si="52">IF(CV12="","",MID(CV12,FIND("(",CV12)+1,4))</f>
        <v/>
      </c>
      <c r="CQ12" s="134" t="str">
        <f t="shared" ref="CQ12:CQ75" si="53">IF(ISNUMBER(SEARCH("*female*",CV12)),"female",IF(ISNUMBER(SEARCH("*male*",CV12)),"male",""))</f>
        <v/>
      </c>
      <c r="CR12" s="135" t="str">
        <f t="shared" ref="CR12:CR75" si="54">IF(CV12="","",IF(ISERROR(MID(CV12,FIND("male,",CV12)+6,(FIND(")",CV12)-(FIND("male,",CV12)+6))))=TRUE,"missing/error",MID(CV12,FIND("male,",CV12)+6,(FIND(")",CV12)-(FIND("male,",CV12)+6)))))</f>
        <v/>
      </c>
      <c r="CS12" s="136" t="str">
        <f t="shared" ref="CS12:CS75" si="55">IF(CO12="","",(MID(CO12,(SEARCH("^^",SUBSTITUTE(CO12," ","^^",LEN(CO12)-LEN(SUBSTITUTE(CO12," ","")))))+1,99)&amp;"_"&amp;LEFT(CO12,FIND(" ",CO12)-1)&amp;"_"&amp;CP12))</f>
        <v/>
      </c>
      <c r="CT12" s="76"/>
      <c r="CU12" s="127"/>
      <c r="CV12" s="127"/>
      <c r="CW12" s="128" t="str">
        <f t="shared" ref="CW12:CW75" si="56">IF(DA12="","",CW$3)</f>
        <v/>
      </c>
      <c r="CX12" s="129" t="str">
        <f t="shared" ref="CX12:CX75" si="57">IF(DA12="","",CW$1)</f>
        <v/>
      </c>
      <c r="CY12" s="130"/>
      <c r="CZ12" s="131"/>
      <c r="DA12" s="132" t="str">
        <f t="shared" ref="DA12:DA75" si="58">IF(DH12="","",IF(ISNUMBER(SEARCH(":",DH12)),MID(DH12,FIND(":",DH12)+2,FIND("(",DH12)-FIND(":",DH12)-3),LEFT(DH12,FIND("(",DH12)-2)))</f>
        <v/>
      </c>
      <c r="DB12" s="133" t="str">
        <f t="shared" ref="DB12:DB75" si="59">IF(DH12="","",MID(DH12,FIND("(",DH12)+1,4))</f>
        <v/>
      </c>
      <c r="DC12" s="134" t="str">
        <f t="shared" ref="DC12:DC75" si="60">IF(ISNUMBER(SEARCH("*female*",DH12)),"female",IF(ISNUMBER(SEARCH("*male*",DH12)),"male",""))</f>
        <v/>
      </c>
      <c r="DD12" s="135" t="str">
        <f t="shared" ref="DD12:DD75" si="61">IF(DH12="","",IF(ISERROR(MID(DH12,FIND("male,",DH12)+6,(FIND(")",DH12)-(FIND("male,",DH12)+6))))=TRUE,"missing/error",MID(DH12,FIND("male,",DH12)+6,(FIND(")",DH12)-(FIND("male,",DH12)+6)))))</f>
        <v/>
      </c>
      <c r="DE12" s="136" t="str">
        <f t="shared" ref="DE12:DE75" si="62">IF(DA12="","",(MID(DA12,(SEARCH("^^",SUBSTITUTE(DA12," ","^^",LEN(DA12)-LEN(SUBSTITUTE(DA12," ","")))))+1,99)&amp;"_"&amp;LEFT(DA12,FIND(" ",DA12)-1)&amp;"_"&amp;DB12))</f>
        <v/>
      </c>
      <c r="DF12" s="76"/>
      <c r="DG12" s="127"/>
      <c r="DH12" s="127"/>
      <c r="DI12" s="128" t="str">
        <f t="shared" ref="DI12:DI75" si="63">IF(DM12="","",DI$3)</f>
        <v/>
      </c>
      <c r="DJ12" s="129" t="str">
        <f t="shared" ref="DJ12:DJ75" si="64">IF(DM12="","",DI$1)</f>
        <v/>
      </c>
      <c r="DK12" s="130"/>
      <c r="DL12" s="131"/>
      <c r="DM12" s="132" t="str">
        <f t="shared" ref="DM12:DM75" si="65">IF(DT12="","",IF(ISNUMBER(SEARCH(":",DT12)),MID(DT12,FIND(":",DT12)+2,FIND("(",DT12)-FIND(":",DT12)-3),LEFT(DT12,FIND("(",DT12)-2)))</f>
        <v/>
      </c>
      <c r="DN12" s="133" t="str">
        <f t="shared" ref="DN12:DN75" si="66">IF(DT12="","",MID(DT12,FIND("(",DT12)+1,4))</f>
        <v/>
      </c>
      <c r="DO12" s="134" t="str">
        <f t="shared" ref="DO12:DO75" si="67">IF(ISNUMBER(SEARCH("*female*",DT12)),"female",IF(ISNUMBER(SEARCH("*male*",DT12)),"male",""))</f>
        <v/>
      </c>
      <c r="DP12" s="135" t="str">
        <f t="shared" ref="DP12:DP75" si="68">IF(DT12="","",IF(ISERROR(MID(DT12,FIND("male,",DT12)+6,(FIND(")",DT12)-(FIND("male,",DT12)+6))))=TRUE,"missing/error",MID(DT12,FIND("male,",DT12)+6,(FIND(")",DT12)-(FIND("male,",DT12)+6)))))</f>
        <v/>
      </c>
      <c r="DQ12" s="136" t="str">
        <f t="shared" ref="DQ12:DQ75" si="69">IF(DM12="","",(MID(DM12,(SEARCH("^^",SUBSTITUTE(DM12," ","^^",LEN(DM12)-LEN(SUBSTITUTE(DM12," ","")))))+1,99)&amp;"_"&amp;LEFT(DM12,FIND(" ",DM12)-1)&amp;"_"&amp;DN12))</f>
        <v/>
      </c>
      <c r="DR12" s="76"/>
      <c r="DS12" s="127"/>
      <c r="DT12" s="127"/>
      <c r="DU12" s="128" t="str">
        <f t="shared" ref="DU12:DU75" si="70">IF(DY12="","",DU$3)</f>
        <v/>
      </c>
      <c r="DV12" s="129" t="str">
        <f t="shared" ref="DV12:DV75" si="71">IF(DY12="","",DU$1)</f>
        <v/>
      </c>
      <c r="DW12" s="130"/>
      <c r="DX12" s="131"/>
      <c r="DY12" s="132" t="str">
        <f t="shared" ref="DY12:DY75" si="72">IF(EF12="","",IF(ISNUMBER(SEARCH(":",EF12)),MID(EF12,FIND(":",EF12)+2,FIND("(",EF12)-FIND(":",EF12)-3),LEFT(EF12,FIND("(",EF12)-2)))</f>
        <v/>
      </c>
      <c r="DZ12" s="133" t="str">
        <f t="shared" ref="DZ12:DZ75" si="73">IF(EF12="","",MID(EF12,FIND("(",EF12)+1,4))</f>
        <v/>
      </c>
      <c r="EA12" s="134" t="str">
        <f t="shared" ref="EA12:EA75" si="74">IF(ISNUMBER(SEARCH("*female*",EF12)),"female",IF(ISNUMBER(SEARCH("*male*",EF12)),"male",""))</f>
        <v/>
      </c>
      <c r="EB12" s="135" t="str">
        <f t="shared" ref="EB12:EB75" si="75">IF(EF12="","",IF(ISERROR(MID(EF12,FIND("male,",EF12)+6,(FIND(")",EF12)-(FIND("male,",EF12)+6))))=TRUE,"missing/error",MID(EF12,FIND("male,",EF12)+6,(FIND(")",EF12)-(FIND("male,",EF12)+6)))))</f>
        <v/>
      </c>
      <c r="EC12" s="136" t="str">
        <f t="shared" ref="EC12:EC75" si="76">IF(DY12="","",(MID(DY12,(SEARCH("^^",SUBSTITUTE(DY12," ","^^",LEN(DY12)-LEN(SUBSTITUTE(DY12," ","")))))+1,99)&amp;"_"&amp;LEFT(DY12,FIND(" ",DY12)-1)&amp;"_"&amp;DZ12))</f>
        <v/>
      </c>
      <c r="ED12" s="76"/>
      <c r="EE12" s="127"/>
      <c r="EF12" s="127"/>
      <c r="EG12" s="128" t="str">
        <f t="shared" ref="EG12:EG75" si="77">IF(EK12="","",EG$3)</f>
        <v/>
      </c>
      <c r="EH12" s="129" t="str">
        <f t="shared" ref="EH12:EH75" si="78">IF(EK12="","",EG$1)</f>
        <v/>
      </c>
      <c r="EI12" s="130"/>
      <c r="EJ12" s="131"/>
      <c r="EK12" s="132" t="str">
        <f t="shared" ref="EK12:EK75" si="79">IF(ER12="","",IF(ISNUMBER(SEARCH(":",ER12)),MID(ER12,FIND(":",ER12)+2,FIND("(",ER12)-FIND(":",ER12)-3),LEFT(ER12,FIND("(",ER12)-2)))</f>
        <v/>
      </c>
      <c r="EL12" s="133" t="str">
        <f t="shared" ref="EL12:EL75" si="80">IF(ER12="","",MID(ER12,FIND("(",ER12)+1,4))</f>
        <v/>
      </c>
      <c r="EM12" s="134" t="str">
        <f t="shared" ref="EM12:EM75" si="81">IF(ISNUMBER(SEARCH("*female*",ER12)),"female",IF(ISNUMBER(SEARCH("*male*",ER12)),"male",""))</f>
        <v/>
      </c>
      <c r="EN12" s="135" t="str">
        <f t="shared" ref="EN12:EN75" si="82">IF(ER12="","",IF(ISERROR(MID(ER12,FIND("male,",ER12)+6,(FIND(")",ER12)-(FIND("male,",ER12)+6))))=TRUE,"missing/error",MID(ER12,FIND("male,",ER12)+6,(FIND(")",ER12)-(FIND("male,",ER12)+6)))))</f>
        <v/>
      </c>
      <c r="EO12" s="136" t="str">
        <f t="shared" ref="EO12:EO75" si="83">IF(EK12="","",(MID(EK12,(SEARCH("^^",SUBSTITUTE(EK12," ","^^",LEN(EK12)-LEN(SUBSTITUTE(EK12," ","")))))+1,99)&amp;"_"&amp;LEFT(EK12,FIND(" ",EK12)-1)&amp;"_"&amp;EL12))</f>
        <v/>
      </c>
      <c r="EP12" s="76"/>
      <c r="EQ12" s="127"/>
      <c r="ER12" s="127"/>
      <c r="ES12" s="128" t="str">
        <f t="shared" ref="ES12:ES75" si="84">IF(EW12="","",ES$3)</f>
        <v/>
      </c>
      <c r="ET12" s="129" t="str">
        <f t="shared" ref="ET12:ET75" si="85">IF(EW12="","",ES$1)</f>
        <v/>
      </c>
      <c r="EU12" s="130"/>
      <c r="EV12" s="131"/>
      <c r="EW12" s="132" t="str">
        <f t="shared" ref="EW12:EW75" si="86">IF(FD12="","",IF(ISNUMBER(SEARCH(":",FD12)),MID(FD12,FIND(":",FD12)+2,FIND("(",FD12)-FIND(":",FD12)-3),LEFT(FD12,FIND("(",FD12)-2)))</f>
        <v/>
      </c>
      <c r="EX12" s="133" t="str">
        <f t="shared" ref="EX12:EX75" si="87">IF(FD12="","",MID(FD12,FIND("(",FD12)+1,4))</f>
        <v/>
      </c>
      <c r="EY12" s="134" t="str">
        <f t="shared" ref="EY12:EY75" si="88">IF(ISNUMBER(SEARCH("*female*",FD12)),"female",IF(ISNUMBER(SEARCH("*male*",FD12)),"male",""))</f>
        <v/>
      </c>
      <c r="EZ12" s="135" t="str">
        <f t="shared" ref="EZ12:EZ75" si="89">IF(FD12="","",IF(ISERROR(MID(FD12,FIND("male,",FD12)+6,(FIND(")",FD12)-(FIND("male,",FD12)+6))))=TRUE,"missing/error",MID(FD12,FIND("male,",FD12)+6,(FIND(")",FD12)-(FIND("male,",FD12)+6)))))</f>
        <v/>
      </c>
      <c r="FA12" s="136" t="str">
        <f t="shared" ref="FA12:FA75" si="90">IF(EW12="","",(MID(EW12,(SEARCH("^^",SUBSTITUTE(EW12," ","^^",LEN(EW12)-LEN(SUBSTITUTE(EW12," ","")))))+1,99)&amp;"_"&amp;LEFT(EW12,FIND(" ",EW12)-1)&amp;"_"&amp;EX12))</f>
        <v/>
      </c>
      <c r="FB12" s="76"/>
      <c r="FC12" s="127"/>
      <c r="FD12" s="127"/>
      <c r="FE12" s="128" t="str">
        <f t="shared" ref="FE12:FE75" si="91">IF(FI12="","",FE$3)</f>
        <v/>
      </c>
      <c r="FF12" s="129" t="str">
        <f t="shared" ref="FF12:FF75" si="92">IF(FI12="","",FE$1)</f>
        <v/>
      </c>
      <c r="FG12" s="130"/>
      <c r="FH12" s="131"/>
      <c r="FI12" s="132" t="str">
        <f t="shared" ref="FI12:FI75" si="93">IF(FP12="","",IF(ISNUMBER(SEARCH(":",FP12)),MID(FP12,FIND(":",FP12)+2,FIND("(",FP12)-FIND(":",FP12)-3),LEFT(FP12,FIND("(",FP12)-2)))</f>
        <v/>
      </c>
      <c r="FJ12" s="133" t="str">
        <f t="shared" ref="FJ12:FJ75" si="94">IF(FP12="","",MID(FP12,FIND("(",FP12)+1,4))</f>
        <v/>
      </c>
      <c r="FK12" s="134" t="str">
        <f t="shared" ref="FK12:FK75" si="95">IF(ISNUMBER(SEARCH("*female*",FP12)),"female",IF(ISNUMBER(SEARCH("*male*",FP12)),"male",""))</f>
        <v/>
      </c>
      <c r="FL12" s="135" t="str">
        <f t="shared" ref="FL12:FL75" si="96">IF(FP12="","",IF(ISERROR(MID(FP12,FIND("male,",FP12)+6,(FIND(")",FP12)-(FIND("male,",FP12)+6))))=TRUE,"missing/error",MID(FP12,FIND("male,",FP12)+6,(FIND(")",FP12)-(FIND("male,",FP12)+6)))))</f>
        <v/>
      </c>
      <c r="FM12" s="136" t="str">
        <f t="shared" ref="FM12:FM75" si="97">IF(FI12="","",(MID(FI12,(SEARCH("^^",SUBSTITUTE(FI12," ","^^",LEN(FI12)-LEN(SUBSTITUTE(FI12," ","")))))+1,99)&amp;"_"&amp;LEFT(FI12,FIND(" ",FI12)-1)&amp;"_"&amp;FJ12))</f>
        <v/>
      </c>
      <c r="FN12" s="76"/>
      <c r="FO12" s="127"/>
      <c r="FP12" s="127"/>
      <c r="FQ12" s="128" t="str">
        <f>IF(FU12="","",#REF!)</f>
        <v/>
      </c>
      <c r="FR12" s="129" t="str">
        <f t="shared" ref="FR12:FR75" si="98">IF(FU12="","",FQ$1)</f>
        <v/>
      </c>
      <c r="FS12" s="130"/>
      <c r="FT12" s="131"/>
      <c r="FU12" s="132" t="str">
        <f t="shared" ref="FU12:FU75" si="99">IF(GB12="","",IF(ISNUMBER(SEARCH(":",GB12)),MID(GB12,FIND(":",GB12)+2,FIND("(",GB12)-FIND(":",GB12)-3),LEFT(GB12,FIND("(",GB12)-2)))</f>
        <v/>
      </c>
      <c r="FV12" s="133" t="str">
        <f t="shared" ref="FV12:FV75" si="100">IF(GB12="","",MID(GB12,FIND("(",GB12)+1,4))</f>
        <v/>
      </c>
      <c r="FW12" s="134" t="str">
        <f t="shared" ref="FW12:FW75" si="101">IF(ISNUMBER(SEARCH("*female*",GB12)),"female",IF(ISNUMBER(SEARCH("*male*",GB12)),"male",""))</f>
        <v/>
      </c>
      <c r="FX12" s="135" t="str">
        <f t="shared" ref="FX12:FX75" si="102">IF(GB12="","",IF(ISERROR(MID(GB12,FIND("male,",GB12)+6,(FIND(")",GB12)-(FIND("male,",GB12)+6))))=TRUE,"missing/error",MID(GB12,FIND("male,",GB12)+6,(FIND(")",GB12)-(FIND("male,",GB12)+6)))))</f>
        <v/>
      </c>
      <c r="FY12" s="136" t="str">
        <f t="shared" ref="FY12:FY75" si="103">IF(FU12="","",(MID(FU12,(SEARCH("^^",SUBSTITUTE(FU12," ","^^",LEN(FU12)-LEN(SUBSTITUTE(FU12," ","")))))+1,99)&amp;"_"&amp;LEFT(FU12,FIND(" ",FU12)-1)&amp;"_"&amp;FV12))</f>
        <v/>
      </c>
      <c r="FZ12" s="76"/>
      <c r="GA12" s="127"/>
      <c r="GB12" s="127"/>
      <c r="GC12" s="128" t="str">
        <f t="shared" ref="GC12:GC75" si="104">IF(GG12="","",GC$3)</f>
        <v/>
      </c>
      <c r="GD12" s="129" t="str">
        <f t="shared" ref="GD12:GD75" si="105">IF(GG12="","",GC$1)</f>
        <v/>
      </c>
      <c r="GE12" s="130"/>
      <c r="GF12" s="131"/>
      <c r="GG12" s="132" t="str">
        <f t="shared" ref="GG12:GG75" si="106">IF(GN12="","",IF(ISNUMBER(SEARCH(":",GN12)),MID(GN12,FIND(":",GN12)+2,FIND("(",GN12)-FIND(":",GN12)-3),LEFT(GN12,FIND("(",GN12)-2)))</f>
        <v/>
      </c>
      <c r="GH12" s="133" t="str">
        <f t="shared" ref="GH12:GH75" si="107">IF(GN12="","",MID(GN12,FIND("(",GN12)+1,4))</f>
        <v/>
      </c>
      <c r="GI12" s="134" t="str">
        <f t="shared" ref="GI12:GI75" si="108">IF(ISNUMBER(SEARCH("*female*",GN12)),"female",IF(ISNUMBER(SEARCH("*male*",GN12)),"male",""))</f>
        <v/>
      </c>
      <c r="GJ12" s="135" t="str">
        <f t="shared" ref="GJ12:GJ75" si="109">IF(GN12="","",IF(ISERROR(MID(GN12,FIND("male,",GN12)+6,(FIND(")",GN12)-(FIND("male,",GN12)+6))))=TRUE,"missing/error",MID(GN12,FIND("male,",GN12)+6,(FIND(")",GN12)-(FIND("male,",GN12)+6)))))</f>
        <v/>
      </c>
      <c r="GK12" s="136" t="str">
        <f t="shared" ref="GK12:GK75" si="110">IF(GG12="","",(MID(GG12,(SEARCH("^^",SUBSTITUTE(GG12," ","^^",LEN(GG12)-LEN(SUBSTITUTE(GG12," ","")))))+1,99)&amp;"_"&amp;LEFT(GG12,FIND(" ",GG12)-1)&amp;"_"&amp;GH12))</f>
        <v/>
      </c>
      <c r="GL12" s="76"/>
      <c r="GM12" s="127"/>
      <c r="GN12" s="127" t="s">
        <v>287</v>
      </c>
      <c r="GO12" s="128" t="str">
        <f t="shared" ref="GO12:GO75" si="111">IF(GS12="","",GO$3)</f>
        <v/>
      </c>
      <c r="GP12" s="129" t="str">
        <f t="shared" ref="GP12:GP75" si="112">IF(GS12="","",GO$1)</f>
        <v/>
      </c>
      <c r="GQ12" s="130"/>
      <c r="GR12" s="131"/>
      <c r="GS12" s="132" t="str">
        <f t="shared" ref="GS12:GS75" si="113">IF(GZ12="","",IF(ISNUMBER(SEARCH(":",GZ12)),MID(GZ12,FIND(":",GZ12)+2,FIND("(",GZ12)-FIND(":",GZ12)-3),LEFT(GZ12,FIND("(",GZ12)-2)))</f>
        <v/>
      </c>
      <c r="GT12" s="133" t="str">
        <f t="shared" ref="GT12:GT75" si="114">IF(GZ12="","",MID(GZ12,FIND("(",GZ12)+1,4))</f>
        <v/>
      </c>
      <c r="GU12" s="134" t="str">
        <f t="shared" ref="GU12:GU75" si="115">IF(ISNUMBER(SEARCH("*female*",GZ12)),"female",IF(ISNUMBER(SEARCH("*male*",GZ12)),"male",""))</f>
        <v/>
      </c>
      <c r="GV12" s="135" t="str">
        <f t="shared" ref="GV12:GV75" si="116">IF(GZ12="","",IF(ISERROR(MID(GZ12,FIND("male,",GZ12)+6,(FIND(")",GZ12)-(FIND("male,",GZ12)+6))))=TRUE,"missing/error",MID(GZ12,FIND("male,",GZ12)+6,(FIND(")",GZ12)-(FIND("male,",GZ12)+6)))))</f>
        <v/>
      </c>
      <c r="GW12" s="136" t="str">
        <f t="shared" ref="GW12:GW75" si="117">IF(GS12="","",(MID(GS12,(SEARCH("^^",SUBSTITUTE(GS12," ","^^",LEN(GS12)-LEN(SUBSTITUTE(GS12," ","")))))+1,99)&amp;"_"&amp;LEFT(GS12,FIND(" ",GS12)-1)&amp;"_"&amp;GT12))</f>
        <v/>
      </c>
      <c r="GX12" s="76"/>
      <c r="GY12" s="127"/>
      <c r="GZ12" s="127"/>
      <c r="HA12" s="128" t="str">
        <f t="shared" ref="HA12:HA75" si="118">IF(HE12="","",HA$3)</f>
        <v/>
      </c>
      <c r="HB12" s="129" t="str">
        <f t="shared" ref="HB12:HB75" si="119">IF(HE12="","",HA$1)</f>
        <v/>
      </c>
      <c r="HC12" s="130"/>
      <c r="HD12" s="131"/>
      <c r="HE12" s="132" t="str">
        <f t="shared" ref="HE12:HE75" si="120">IF(HL12="","",IF(ISNUMBER(SEARCH(":",HL12)),MID(HL12,FIND(":",HL12)+2,FIND("(",HL12)-FIND(":",HL12)-3),LEFT(HL12,FIND("(",HL12)-2)))</f>
        <v/>
      </c>
      <c r="HF12" s="133" t="str">
        <f t="shared" ref="HF12:HF75" si="121">IF(HL12="","",MID(HL12,FIND("(",HL12)+1,4))</f>
        <v/>
      </c>
      <c r="HG12" s="134" t="str">
        <f t="shared" ref="HG12:HG75" si="122">IF(ISNUMBER(SEARCH("*female*",HL12)),"female",IF(ISNUMBER(SEARCH("*male*",HL12)),"male",""))</f>
        <v/>
      </c>
      <c r="HH12" s="135" t="str">
        <f t="shared" ref="HH12:HH75" si="123">IF(HL12="","",IF(ISERROR(MID(HL12,FIND("male,",HL12)+6,(FIND(")",HL12)-(FIND("male,",HL12)+6))))=TRUE,"missing/error",MID(HL12,FIND("male,",HL12)+6,(FIND(")",HL12)-(FIND("male,",HL12)+6)))))</f>
        <v/>
      </c>
      <c r="HI12" s="136" t="str">
        <f t="shared" ref="HI12:HI75" si="124">IF(HE12="","",(MID(HE12,(SEARCH("^^",SUBSTITUTE(HE12," ","^^",LEN(HE12)-LEN(SUBSTITUTE(HE12," ","")))))+1,99)&amp;"_"&amp;LEFT(HE12,FIND(" ",HE12)-1)&amp;"_"&amp;HF12))</f>
        <v/>
      </c>
      <c r="HJ12" s="76"/>
      <c r="HK12" s="127"/>
      <c r="HL12" s="127" t="s">
        <v>287</v>
      </c>
      <c r="HM12" s="128" t="str">
        <f t="shared" ref="HM12:HM75" si="125">IF(HQ12="","",HM$3)</f>
        <v/>
      </c>
      <c r="HN12" s="129" t="str">
        <f t="shared" ref="HN12:HN75" si="126">IF(HQ12="","",HM$1)</f>
        <v/>
      </c>
      <c r="HO12" s="130"/>
      <c r="HP12" s="131"/>
      <c r="HQ12" s="132" t="str">
        <f t="shared" ref="HQ12:HQ75" si="127">IF(HX12="","",IF(ISNUMBER(SEARCH(":",HX12)),MID(HX12,FIND(":",HX12)+2,FIND("(",HX12)-FIND(":",HX12)-3),LEFT(HX12,FIND("(",HX12)-2)))</f>
        <v/>
      </c>
      <c r="HR12" s="133" t="str">
        <f t="shared" ref="HR12:HR75" si="128">IF(HX12="","",MID(HX12,FIND("(",HX12)+1,4))</f>
        <v/>
      </c>
      <c r="HS12" s="134" t="str">
        <f t="shared" ref="HS12:HS75" si="129">IF(ISNUMBER(SEARCH("*female*",HX12)),"female",IF(ISNUMBER(SEARCH("*male*",HX12)),"male",""))</f>
        <v/>
      </c>
      <c r="HT12" s="135" t="str">
        <f t="shared" ref="HT12:HT75" si="130">IF(HX12="","",IF(ISERROR(MID(HX12,FIND("male,",HX12)+6,(FIND(")",HX12)-(FIND("male,",HX12)+6))))=TRUE,"missing/error",MID(HX12,FIND("male,",HX12)+6,(FIND(")",HX12)-(FIND("male,",HX12)+6)))))</f>
        <v/>
      </c>
      <c r="HU12" s="136" t="str">
        <f t="shared" ref="HU12:HU75" si="131">IF(HQ12="","",(MID(HQ12,(SEARCH("^^",SUBSTITUTE(HQ12," ","^^",LEN(HQ12)-LEN(SUBSTITUTE(HQ12," ","")))))+1,99)&amp;"_"&amp;LEFT(HQ12,FIND(" ",HQ12)-1)&amp;"_"&amp;HR12))</f>
        <v/>
      </c>
      <c r="HV12" s="76"/>
      <c r="HW12" s="127"/>
      <c r="HX12" s="127"/>
      <c r="HY12" s="128" t="str">
        <f t="shared" ref="HY12:HY75" si="132">IF(IC12="","",HY$3)</f>
        <v/>
      </c>
      <c r="HZ12" s="129" t="str">
        <f t="shared" ref="HZ12:HZ75" si="133">IF(IC12="","",HY$1)</f>
        <v/>
      </c>
      <c r="IA12" s="130"/>
      <c r="IB12" s="131"/>
      <c r="IC12" s="132" t="str">
        <f t="shared" ref="IC12:IC75" si="134">IF(IJ12="","",IF(ISNUMBER(SEARCH(":",IJ12)),MID(IJ12,FIND(":",IJ12)+2,FIND("(",IJ12)-FIND(":",IJ12)-3),LEFT(IJ12,FIND("(",IJ12)-2)))</f>
        <v/>
      </c>
      <c r="ID12" s="133" t="str">
        <f t="shared" ref="ID12:ID75" si="135">IF(IJ12="","",MID(IJ12,FIND("(",IJ12)+1,4))</f>
        <v/>
      </c>
      <c r="IE12" s="134" t="str">
        <f t="shared" ref="IE12:IE75" si="136">IF(ISNUMBER(SEARCH("*female*",IJ12)),"female",IF(ISNUMBER(SEARCH("*male*",IJ12)),"male",""))</f>
        <v/>
      </c>
      <c r="IF12" s="135" t="str">
        <f t="shared" ref="IF12:IF75" si="137">IF(IJ12="","",IF(ISERROR(MID(IJ12,FIND("male,",IJ12)+6,(FIND(")",IJ12)-(FIND("male,",IJ12)+6))))=TRUE,"missing/error",MID(IJ12,FIND("male,",IJ12)+6,(FIND(")",IJ12)-(FIND("male,",IJ12)+6)))))</f>
        <v/>
      </c>
      <c r="IG12" s="136" t="str">
        <f t="shared" ref="IG12:IG75" si="138">IF(IC12="","",(MID(IC12,(SEARCH("^^",SUBSTITUTE(IC12," ","^^",LEN(IC12)-LEN(SUBSTITUTE(IC12," ","")))))+1,99)&amp;"_"&amp;LEFT(IC12,FIND(" ",IC12)-1)&amp;"_"&amp;ID12))</f>
        <v/>
      </c>
      <c r="IH12" s="76"/>
      <c r="II12" s="127"/>
      <c r="IJ12" s="127"/>
      <c r="IK12" s="128" t="str">
        <f t="shared" ref="IK12:IK75" si="139">IF(IO12="","",IK$3)</f>
        <v/>
      </c>
      <c r="IL12" s="129" t="str">
        <f t="shared" ref="IL12:IL75" si="140">IF(IO12="","",IK$1)</f>
        <v/>
      </c>
      <c r="IM12" s="130"/>
      <c r="IN12" s="131"/>
      <c r="IO12" s="132" t="str">
        <f t="shared" ref="IO12:IO75" si="141">IF(IV12="","",IF(ISNUMBER(SEARCH(":",IV12)),MID(IV12,FIND(":",IV12)+2,FIND("(",IV12)-FIND(":",IV12)-3),LEFT(IV12,FIND("(",IV12)-2)))</f>
        <v/>
      </c>
      <c r="IP12" s="133" t="str">
        <f t="shared" ref="IP12:IP75" si="142">IF(IV12="","",MID(IV12,FIND("(",IV12)+1,4))</f>
        <v/>
      </c>
      <c r="IQ12" s="134" t="str">
        <f t="shared" ref="IQ12:IQ75" si="143">IF(ISNUMBER(SEARCH("*female*",IV12)),"female",IF(ISNUMBER(SEARCH("*male*",IV12)),"male",""))</f>
        <v/>
      </c>
      <c r="IR12" s="135" t="str">
        <f t="shared" ref="IR12:IR75" si="144">IF(IV12="","",IF(ISERROR(MID(IV12,FIND("male,",IV12)+6,(FIND(")",IV12)-(FIND("male,",IV12)+6))))=TRUE,"missing/error",MID(IV12,FIND("male,",IV12)+6,(FIND(")",IV12)-(FIND("male,",IV12)+6)))))</f>
        <v/>
      </c>
      <c r="IS12" s="136" t="str">
        <f t="shared" ref="IS12:IS75" si="145">IF(IO12="","",(MID(IO12,(SEARCH("^^",SUBSTITUTE(IO12," ","^^",LEN(IO12)-LEN(SUBSTITUTE(IO12," ","")))))+1,99)&amp;"_"&amp;LEFT(IO12,FIND(" ",IO12)-1)&amp;"_"&amp;IP12))</f>
        <v/>
      </c>
      <c r="IT12" s="76"/>
      <c r="IU12" s="127"/>
      <c r="IV12" s="127"/>
      <c r="IW12" s="128" t="str">
        <f t="shared" ref="IW12:IW75" si="146">IF(JA12="","",IW$3)</f>
        <v/>
      </c>
      <c r="IX12" s="129" t="str">
        <f t="shared" ref="IX12:IX75" si="147">IF(JA12="","",IW$1)</f>
        <v/>
      </c>
      <c r="IY12" s="130"/>
      <c r="IZ12" s="131"/>
      <c r="JA12" s="132" t="str">
        <f t="shared" ref="JA12:JA75" si="148">IF(JH12="","",IF(ISNUMBER(SEARCH(":",JH12)),MID(JH12,FIND(":",JH12)+2,FIND("(",JH12)-FIND(":",JH12)-3),LEFT(JH12,FIND("(",JH12)-2)))</f>
        <v/>
      </c>
      <c r="JB12" s="133" t="str">
        <f t="shared" ref="JB12:JB75" si="149">IF(JH12="","",MID(JH12,FIND("(",JH12)+1,4))</f>
        <v/>
      </c>
      <c r="JC12" s="134" t="str">
        <f t="shared" ref="JC12:JC75" si="150">IF(ISNUMBER(SEARCH("*female*",JH12)),"female",IF(ISNUMBER(SEARCH("*male*",JH12)),"male",""))</f>
        <v/>
      </c>
      <c r="JD12" s="135" t="str">
        <f t="shared" ref="JD12:JD75" si="151">IF(JH12="","",IF(ISERROR(MID(JH12,FIND("male,",JH12)+6,(FIND(")",JH12)-(FIND("male,",JH12)+6))))=TRUE,"missing/error",MID(JH12,FIND("male,",JH12)+6,(FIND(")",JH12)-(FIND("male,",JH12)+6)))))</f>
        <v/>
      </c>
      <c r="JE12" s="136" t="str">
        <f t="shared" ref="JE12:JE75" si="152">IF(JA12="","",(MID(JA12,(SEARCH("^^",SUBSTITUTE(JA12," ","^^",LEN(JA12)-LEN(SUBSTITUTE(JA12," ","")))))+1,99)&amp;"_"&amp;LEFT(JA12,FIND(" ",JA12)-1)&amp;"_"&amp;JB12))</f>
        <v/>
      </c>
      <c r="JF12" s="76"/>
      <c r="JG12" s="127"/>
      <c r="JH12" s="127"/>
      <c r="JI12" s="128" t="str">
        <f t="shared" ref="JI12:JI75" si="153">IF(JM12="","",JI$3)</f>
        <v/>
      </c>
      <c r="JJ12" s="129" t="str">
        <f t="shared" ref="JJ12:JJ75" si="154">IF(JM12="","",JI$1)</f>
        <v/>
      </c>
      <c r="JK12" s="130"/>
      <c r="JL12" s="131"/>
      <c r="JM12" s="132" t="str">
        <f t="shared" ref="JM12:JM75" si="155">IF(JT12="","",IF(ISNUMBER(SEARCH(":",JT12)),MID(JT12,FIND(":",JT12)+2,FIND("(",JT12)-FIND(":",JT12)-3),LEFT(JT12,FIND("(",JT12)-2)))</f>
        <v/>
      </c>
      <c r="JN12" s="133" t="str">
        <f t="shared" ref="JN12:JN75" si="156">IF(JT12="","",MID(JT12,FIND("(",JT12)+1,4))</f>
        <v/>
      </c>
      <c r="JO12" s="134" t="str">
        <f t="shared" ref="JO12:JO75" si="157">IF(ISNUMBER(SEARCH("*female*",JT12)),"female",IF(ISNUMBER(SEARCH("*male*",JT12)),"male",""))</f>
        <v/>
      </c>
      <c r="JP12" s="135" t="str">
        <f t="shared" ref="JP12:JP75" si="158">IF(JT12="","",IF(ISERROR(MID(JT12,FIND("male,",JT12)+6,(FIND(")",JT12)-(FIND("male,",JT12)+6))))=TRUE,"missing/error",MID(JT12,FIND("male,",JT12)+6,(FIND(")",JT12)-(FIND("male,",JT12)+6)))))</f>
        <v/>
      </c>
      <c r="JQ12" s="136" t="str">
        <f t="shared" ref="JQ12:JQ75" si="159">IF(JM12="","",(MID(JM12,(SEARCH("^^",SUBSTITUTE(JM12," ","^^",LEN(JM12)-LEN(SUBSTITUTE(JM12," ","")))))+1,99)&amp;"_"&amp;LEFT(JM12,FIND(" ",JM12)-1)&amp;"_"&amp;JN12))</f>
        <v/>
      </c>
      <c r="JR12" s="76"/>
      <c r="JS12" s="127"/>
      <c r="JT12" s="127"/>
      <c r="JU12" s="128" t="str">
        <f t="shared" ref="JU12:JU75" si="160">IF(JY12="","",JU$3)</f>
        <v/>
      </c>
      <c r="JV12" s="129" t="str">
        <f t="shared" ref="JV12:JV75" si="161">IF(JY12="","",JU$1)</f>
        <v/>
      </c>
      <c r="JW12" s="130"/>
      <c r="JX12" s="131"/>
      <c r="JY12" s="132" t="str">
        <f t="shared" ref="JY12:JY75" si="162">IF(KF12="","",IF(ISNUMBER(SEARCH(":",KF12)),MID(KF12,FIND(":",KF12)+2,FIND("(",KF12)-FIND(":",KF12)-3),LEFT(KF12,FIND("(",KF12)-2)))</f>
        <v/>
      </c>
      <c r="JZ12" s="133" t="str">
        <f t="shared" ref="JZ12:JZ75" si="163">IF(KF12="","",MID(KF12,FIND("(",KF12)+1,4))</f>
        <v/>
      </c>
      <c r="KA12" s="134" t="str">
        <f t="shared" ref="KA12:KA75" si="164">IF(ISNUMBER(SEARCH("*female*",KF12)),"female",IF(ISNUMBER(SEARCH("*male*",KF12)),"male",""))</f>
        <v/>
      </c>
      <c r="KB12" s="135" t="str">
        <f t="shared" ref="KB12:KB75" si="165">IF(KF12="","",IF(ISERROR(MID(KF12,FIND("male,",KF12)+6,(FIND(")",KF12)-(FIND("male,",KF12)+6))))=TRUE,"missing/error",MID(KF12,FIND("male,",KF12)+6,(FIND(")",KF12)-(FIND("male,",KF12)+6)))))</f>
        <v/>
      </c>
      <c r="KC12" s="136" t="str">
        <f t="shared" ref="KC12:KC75" si="166">IF(JY12="","",(MID(JY12,(SEARCH("^^",SUBSTITUTE(JY12," ","^^",LEN(JY12)-LEN(SUBSTITUTE(JY12," ","")))))+1,99)&amp;"_"&amp;LEFT(JY12,FIND(" ",JY12)-1)&amp;"_"&amp;JZ12))</f>
        <v/>
      </c>
      <c r="KD12" s="76"/>
      <c r="KE12" s="127"/>
      <c r="KF12" s="127"/>
    </row>
    <row r="13" spans="1:292" ht="13.5" customHeight="1">
      <c r="A13" s="143"/>
      <c r="B13" s="127"/>
      <c r="D13" s="211"/>
      <c r="E13" s="128" t="str">
        <f t="shared" si="0"/>
        <v/>
      </c>
      <c r="F13" s="129" t="str">
        <f t="shared" si="1"/>
        <v/>
      </c>
      <c r="G13" s="130"/>
      <c r="H13" s="131"/>
      <c r="I13" s="132" t="str">
        <f t="shared" si="2"/>
        <v/>
      </c>
      <c r="J13" s="133" t="str">
        <f t="shared" si="3"/>
        <v/>
      </c>
      <c r="K13" s="134" t="str">
        <f t="shared" si="4"/>
        <v/>
      </c>
      <c r="L13" s="135" t="str">
        <f t="shared" si="5"/>
        <v/>
      </c>
      <c r="M13" s="136" t="str">
        <f t="shared" si="6"/>
        <v/>
      </c>
      <c r="O13" s="127"/>
      <c r="P13" s="211"/>
      <c r="Q13" s="128" t="str">
        <f t="shared" si="7"/>
        <v/>
      </c>
      <c r="R13" s="129" t="str">
        <f t="shared" si="8"/>
        <v/>
      </c>
      <c r="S13" s="130"/>
      <c r="T13" s="131"/>
      <c r="U13" s="132" t="str">
        <f t="shared" si="9"/>
        <v/>
      </c>
      <c r="V13" s="133" t="str">
        <f t="shared" si="10"/>
        <v/>
      </c>
      <c r="W13" s="134" t="str">
        <f t="shared" si="11"/>
        <v/>
      </c>
      <c r="X13" s="135" t="str">
        <f t="shared" si="12"/>
        <v/>
      </c>
      <c r="Y13" s="136" t="str">
        <f t="shared" si="13"/>
        <v/>
      </c>
      <c r="AA13" s="127"/>
      <c r="AB13" s="127"/>
      <c r="AC13" s="128" t="str">
        <f t="shared" si="14"/>
        <v/>
      </c>
      <c r="AD13" s="129" t="str">
        <f t="shared" si="15"/>
        <v/>
      </c>
      <c r="AE13" s="130"/>
      <c r="AF13" s="131"/>
      <c r="AG13" s="132" t="str">
        <f t="shared" si="16"/>
        <v/>
      </c>
      <c r="AH13" s="133" t="str">
        <f t="shared" si="17"/>
        <v/>
      </c>
      <c r="AI13" s="134" t="str">
        <f t="shared" si="18"/>
        <v/>
      </c>
      <c r="AJ13" s="135" t="str">
        <f t="shared" si="19"/>
        <v/>
      </c>
      <c r="AK13" s="136" t="str">
        <f t="shared" si="20"/>
        <v/>
      </c>
      <c r="AM13" s="127"/>
      <c r="AN13" s="127"/>
      <c r="AO13" s="128" t="str">
        <f t="shared" si="21"/>
        <v/>
      </c>
      <c r="AP13" s="129" t="str">
        <f t="shared" si="22"/>
        <v/>
      </c>
      <c r="AQ13" s="130"/>
      <c r="AR13" s="131"/>
      <c r="AS13" s="132" t="str">
        <f t="shared" si="23"/>
        <v/>
      </c>
      <c r="AT13" s="133" t="str">
        <f t="shared" si="24"/>
        <v/>
      </c>
      <c r="AU13" s="134" t="str">
        <f t="shared" si="25"/>
        <v/>
      </c>
      <c r="AV13" s="135" t="str">
        <f t="shared" si="26"/>
        <v/>
      </c>
      <c r="AW13" s="136" t="str">
        <f t="shared" si="27"/>
        <v/>
      </c>
      <c r="AX13" s="76"/>
      <c r="AY13" s="127"/>
      <c r="AZ13" s="127"/>
      <c r="BA13" s="128" t="str">
        <f t="shared" si="28"/>
        <v/>
      </c>
      <c r="BB13" s="129" t="str">
        <f t="shared" si="29"/>
        <v/>
      </c>
      <c r="BC13" s="130"/>
      <c r="BD13" s="131"/>
      <c r="BE13" s="132" t="str">
        <f t="shared" si="30"/>
        <v/>
      </c>
      <c r="BF13" s="133" t="str">
        <f t="shared" si="31"/>
        <v/>
      </c>
      <c r="BG13" s="134" t="str">
        <f t="shared" si="32"/>
        <v/>
      </c>
      <c r="BH13" s="135" t="str">
        <f t="shared" si="33"/>
        <v/>
      </c>
      <c r="BI13" s="136" t="str">
        <f t="shared" si="34"/>
        <v/>
      </c>
      <c r="BJ13" s="76"/>
      <c r="BK13" s="127"/>
      <c r="BL13" s="127"/>
      <c r="BM13" s="128" t="str">
        <f t="shared" si="35"/>
        <v/>
      </c>
      <c r="BN13" s="129" t="str">
        <f t="shared" si="36"/>
        <v/>
      </c>
      <c r="BO13" s="130"/>
      <c r="BP13" s="131"/>
      <c r="BQ13" s="132" t="str">
        <f t="shared" si="37"/>
        <v/>
      </c>
      <c r="BR13" s="133" t="str">
        <f t="shared" si="38"/>
        <v/>
      </c>
      <c r="BS13" s="134" t="str">
        <f t="shared" si="39"/>
        <v/>
      </c>
      <c r="BT13" s="135" t="str">
        <f t="shared" si="40"/>
        <v/>
      </c>
      <c r="BU13" s="136" t="str">
        <f t="shared" si="41"/>
        <v/>
      </c>
      <c r="BV13" s="76"/>
      <c r="BW13" s="127"/>
      <c r="BX13" s="127"/>
      <c r="BY13" s="128" t="str">
        <f t="shared" si="42"/>
        <v/>
      </c>
      <c r="BZ13" s="129" t="str">
        <f t="shared" si="43"/>
        <v/>
      </c>
      <c r="CA13" s="130"/>
      <c r="CB13" s="131"/>
      <c r="CC13" s="132" t="str">
        <f t="shared" si="44"/>
        <v/>
      </c>
      <c r="CD13" s="133" t="str">
        <f t="shared" si="45"/>
        <v/>
      </c>
      <c r="CE13" s="134" t="str">
        <f t="shared" si="46"/>
        <v/>
      </c>
      <c r="CF13" s="135" t="str">
        <f t="shared" si="47"/>
        <v/>
      </c>
      <c r="CG13" s="136" t="str">
        <f t="shared" si="48"/>
        <v/>
      </c>
      <c r="CH13" s="76"/>
      <c r="CI13" s="127"/>
      <c r="CJ13" s="127"/>
      <c r="CK13" s="128" t="str">
        <f t="shared" si="49"/>
        <v/>
      </c>
      <c r="CL13" s="129" t="str">
        <f t="shared" si="50"/>
        <v/>
      </c>
      <c r="CM13" s="130"/>
      <c r="CN13" s="131"/>
      <c r="CO13" s="132" t="str">
        <f t="shared" si="51"/>
        <v/>
      </c>
      <c r="CP13" s="133" t="str">
        <f t="shared" si="52"/>
        <v/>
      </c>
      <c r="CQ13" s="134" t="str">
        <f t="shared" si="53"/>
        <v/>
      </c>
      <c r="CR13" s="135" t="str">
        <f t="shared" si="54"/>
        <v/>
      </c>
      <c r="CS13" s="136" t="str">
        <f t="shared" si="55"/>
        <v/>
      </c>
      <c r="CT13" s="76"/>
      <c r="CU13" s="127"/>
      <c r="CV13" s="127"/>
      <c r="CW13" s="128" t="str">
        <f t="shared" si="56"/>
        <v/>
      </c>
      <c r="CX13" s="129" t="str">
        <f t="shared" si="57"/>
        <v/>
      </c>
      <c r="CY13" s="130"/>
      <c r="CZ13" s="131"/>
      <c r="DA13" s="132" t="str">
        <f t="shared" si="58"/>
        <v/>
      </c>
      <c r="DB13" s="133" t="str">
        <f t="shared" si="59"/>
        <v/>
      </c>
      <c r="DC13" s="134" t="str">
        <f t="shared" si="60"/>
        <v/>
      </c>
      <c r="DD13" s="135" t="str">
        <f t="shared" si="61"/>
        <v/>
      </c>
      <c r="DE13" s="136" t="str">
        <f t="shared" si="62"/>
        <v/>
      </c>
      <c r="DF13" s="76"/>
      <c r="DG13" s="127"/>
      <c r="DH13" s="127"/>
      <c r="DI13" s="128" t="str">
        <f t="shared" si="63"/>
        <v/>
      </c>
      <c r="DJ13" s="129" t="str">
        <f t="shared" si="64"/>
        <v/>
      </c>
      <c r="DK13" s="130"/>
      <c r="DL13" s="131"/>
      <c r="DM13" s="132" t="str">
        <f t="shared" si="65"/>
        <v/>
      </c>
      <c r="DN13" s="133" t="str">
        <f t="shared" si="66"/>
        <v/>
      </c>
      <c r="DO13" s="134" t="str">
        <f t="shared" si="67"/>
        <v/>
      </c>
      <c r="DP13" s="135" t="str">
        <f t="shared" si="68"/>
        <v/>
      </c>
      <c r="DQ13" s="136" t="str">
        <f t="shared" si="69"/>
        <v/>
      </c>
      <c r="DR13" s="76"/>
      <c r="DS13" s="127"/>
      <c r="DT13" s="127"/>
      <c r="DU13" s="128" t="str">
        <f t="shared" si="70"/>
        <v/>
      </c>
      <c r="DV13" s="129" t="str">
        <f t="shared" si="71"/>
        <v/>
      </c>
      <c r="DW13" s="130"/>
      <c r="DX13" s="131"/>
      <c r="DY13" s="132" t="str">
        <f t="shared" si="72"/>
        <v/>
      </c>
      <c r="DZ13" s="133" t="str">
        <f t="shared" si="73"/>
        <v/>
      </c>
      <c r="EA13" s="134" t="str">
        <f t="shared" si="74"/>
        <v/>
      </c>
      <c r="EB13" s="135" t="str">
        <f t="shared" si="75"/>
        <v/>
      </c>
      <c r="EC13" s="136" t="str">
        <f t="shared" si="76"/>
        <v/>
      </c>
      <c r="ED13" s="76"/>
      <c r="EE13" s="127"/>
      <c r="EF13" s="127"/>
      <c r="EG13" s="128" t="str">
        <f t="shared" si="77"/>
        <v/>
      </c>
      <c r="EH13" s="129" t="str">
        <f t="shared" si="78"/>
        <v/>
      </c>
      <c r="EI13" s="130"/>
      <c r="EJ13" s="131"/>
      <c r="EK13" s="132" t="str">
        <f t="shared" si="79"/>
        <v/>
      </c>
      <c r="EL13" s="133" t="str">
        <f t="shared" si="80"/>
        <v/>
      </c>
      <c r="EM13" s="134" t="str">
        <f t="shared" si="81"/>
        <v/>
      </c>
      <c r="EN13" s="135" t="str">
        <f t="shared" si="82"/>
        <v/>
      </c>
      <c r="EO13" s="136" t="str">
        <f t="shared" si="83"/>
        <v/>
      </c>
      <c r="EP13" s="76"/>
      <c r="EQ13" s="127"/>
      <c r="ER13" s="127"/>
      <c r="ES13" s="128" t="str">
        <f t="shared" si="84"/>
        <v/>
      </c>
      <c r="ET13" s="129" t="str">
        <f t="shared" si="85"/>
        <v/>
      </c>
      <c r="EU13" s="130"/>
      <c r="EV13" s="131"/>
      <c r="EW13" s="132" t="str">
        <f t="shared" si="86"/>
        <v/>
      </c>
      <c r="EX13" s="133" t="str">
        <f t="shared" si="87"/>
        <v/>
      </c>
      <c r="EY13" s="134" t="str">
        <f t="shared" si="88"/>
        <v/>
      </c>
      <c r="EZ13" s="135" t="str">
        <f t="shared" si="89"/>
        <v/>
      </c>
      <c r="FA13" s="136" t="str">
        <f t="shared" si="90"/>
        <v/>
      </c>
      <c r="FB13" s="76"/>
      <c r="FC13" s="127"/>
      <c r="FD13" s="127"/>
      <c r="FE13" s="128" t="str">
        <f t="shared" si="91"/>
        <v/>
      </c>
      <c r="FF13" s="129" t="str">
        <f t="shared" si="92"/>
        <v/>
      </c>
      <c r="FG13" s="130"/>
      <c r="FH13" s="131"/>
      <c r="FI13" s="132" t="str">
        <f t="shared" si="93"/>
        <v/>
      </c>
      <c r="FJ13" s="133" t="str">
        <f t="shared" si="94"/>
        <v/>
      </c>
      <c r="FK13" s="134" t="str">
        <f t="shared" si="95"/>
        <v/>
      </c>
      <c r="FL13" s="135" t="str">
        <f t="shared" si="96"/>
        <v/>
      </c>
      <c r="FM13" s="136" t="str">
        <f t="shared" si="97"/>
        <v/>
      </c>
      <c r="FN13" s="76"/>
      <c r="FO13" s="127"/>
      <c r="FP13" s="127"/>
      <c r="FQ13" s="128" t="str">
        <f>IF(FU13="","",#REF!)</f>
        <v/>
      </c>
      <c r="FR13" s="129" t="str">
        <f t="shared" si="98"/>
        <v/>
      </c>
      <c r="FS13" s="130"/>
      <c r="FT13" s="131"/>
      <c r="FU13" s="132" t="str">
        <f t="shared" si="99"/>
        <v/>
      </c>
      <c r="FV13" s="133" t="str">
        <f t="shared" si="100"/>
        <v/>
      </c>
      <c r="FW13" s="134" t="str">
        <f t="shared" si="101"/>
        <v/>
      </c>
      <c r="FX13" s="135" t="str">
        <f t="shared" si="102"/>
        <v/>
      </c>
      <c r="FY13" s="136" t="str">
        <f t="shared" si="103"/>
        <v/>
      </c>
      <c r="FZ13" s="76"/>
      <c r="GA13" s="127"/>
      <c r="GB13" s="127"/>
      <c r="GC13" s="128" t="str">
        <f t="shared" si="104"/>
        <v/>
      </c>
      <c r="GD13" s="129" t="str">
        <f t="shared" si="105"/>
        <v/>
      </c>
      <c r="GE13" s="130"/>
      <c r="GF13" s="131"/>
      <c r="GG13" s="132" t="str">
        <f t="shared" si="106"/>
        <v/>
      </c>
      <c r="GH13" s="133" t="str">
        <f t="shared" si="107"/>
        <v/>
      </c>
      <c r="GI13" s="134" t="str">
        <f t="shared" si="108"/>
        <v/>
      </c>
      <c r="GJ13" s="135" t="str">
        <f t="shared" si="109"/>
        <v/>
      </c>
      <c r="GK13" s="136" t="str">
        <f t="shared" si="110"/>
        <v/>
      </c>
      <c r="GL13" s="76"/>
      <c r="GM13" s="127"/>
      <c r="GN13" s="127" t="s">
        <v>287</v>
      </c>
      <c r="GO13" s="128" t="str">
        <f t="shared" si="111"/>
        <v/>
      </c>
      <c r="GP13" s="129" t="str">
        <f t="shared" si="112"/>
        <v/>
      </c>
      <c r="GQ13" s="130"/>
      <c r="GR13" s="131"/>
      <c r="GS13" s="132" t="str">
        <f t="shared" si="113"/>
        <v/>
      </c>
      <c r="GT13" s="133" t="str">
        <f t="shared" si="114"/>
        <v/>
      </c>
      <c r="GU13" s="134" t="str">
        <f t="shared" si="115"/>
        <v/>
      </c>
      <c r="GV13" s="135" t="str">
        <f t="shared" si="116"/>
        <v/>
      </c>
      <c r="GW13" s="136" t="str">
        <f t="shared" si="117"/>
        <v/>
      </c>
      <c r="GX13" s="76"/>
      <c r="GY13" s="127"/>
      <c r="GZ13" s="127"/>
      <c r="HA13" s="128" t="str">
        <f t="shared" si="118"/>
        <v/>
      </c>
      <c r="HB13" s="129" t="str">
        <f t="shared" si="119"/>
        <v/>
      </c>
      <c r="HC13" s="130"/>
      <c r="HD13" s="131"/>
      <c r="HE13" s="132" t="str">
        <f t="shared" si="120"/>
        <v/>
      </c>
      <c r="HF13" s="133" t="str">
        <f t="shared" si="121"/>
        <v/>
      </c>
      <c r="HG13" s="134" t="str">
        <f t="shared" si="122"/>
        <v/>
      </c>
      <c r="HH13" s="135" t="str">
        <f t="shared" si="123"/>
        <v/>
      </c>
      <c r="HI13" s="136" t="str">
        <f t="shared" si="124"/>
        <v/>
      </c>
      <c r="HJ13" s="76"/>
      <c r="HK13" s="127"/>
      <c r="HL13" s="127" t="s">
        <v>287</v>
      </c>
      <c r="HM13" s="128" t="str">
        <f t="shared" si="125"/>
        <v/>
      </c>
      <c r="HN13" s="129" t="str">
        <f t="shared" si="126"/>
        <v/>
      </c>
      <c r="HO13" s="130"/>
      <c r="HP13" s="131"/>
      <c r="HQ13" s="132" t="str">
        <f t="shared" si="127"/>
        <v/>
      </c>
      <c r="HR13" s="133" t="str">
        <f t="shared" si="128"/>
        <v/>
      </c>
      <c r="HS13" s="134" t="str">
        <f t="shared" si="129"/>
        <v/>
      </c>
      <c r="HT13" s="135" t="str">
        <f t="shared" si="130"/>
        <v/>
      </c>
      <c r="HU13" s="136" t="str">
        <f t="shared" si="131"/>
        <v/>
      </c>
      <c r="HV13" s="76"/>
      <c r="HW13" s="127"/>
      <c r="HX13" s="127"/>
      <c r="HY13" s="128" t="str">
        <f t="shared" si="132"/>
        <v/>
      </c>
      <c r="HZ13" s="129" t="str">
        <f t="shared" si="133"/>
        <v/>
      </c>
      <c r="IA13" s="130"/>
      <c r="IB13" s="131"/>
      <c r="IC13" s="132" t="str">
        <f t="shared" si="134"/>
        <v/>
      </c>
      <c r="ID13" s="133" t="str">
        <f t="shared" si="135"/>
        <v/>
      </c>
      <c r="IE13" s="134" t="str">
        <f t="shared" si="136"/>
        <v/>
      </c>
      <c r="IF13" s="135" t="str">
        <f t="shared" si="137"/>
        <v/>
      </c>
      <c r="IG13" s="136" t="str">
        <f t="shared" si="138"/>
        <v/>
      </c>
      <c r="IH13" s="76"/>
      <c r="II13" s="127"/>
      <c r="IJ13" s="127"/>
      <c r="IK13" s="128" t="str">
        <f t="shared" si="139"/>
        <v/>
      </c>
      <c r="IL13" s="129" t="str">
        <f t="shared" si="140"/>
        <v/>
      </c>
      <c r="IM13" s="130"/>
      <c r="IN13" s="131"/>
      <c r="IO13" s="132" t="str">
        <f t="shared" si="141"/>
        <v/>
      </c>
      <c r="IP13" s="133" t="str">
        <f t="shared" si="142"/>
        <v/>
      </c>
      <c r="IQ13" s="134" t="str">
        <f t="shared" si="143"/>
        <v/>
      </c>
      <c r="IR13" s="135" t="str">
        <f t="shared" si="144"/>
        <v/>
      </c>
      <c r="IS13" s="136" t="str">
        <f t="shared" si="145"/>
        <v/>
      </c>
      <c r="IT13" s="76"/>
      <c r="IU13" s="127"/>
      <c r="IV13" s="127"/>
      <c r="IW13" s="128" t="str">
        <f t="shared" si="146"/>
        <v/>
      </c>
      <c r="IX13" s="129" t="str">
        <f t="shared" si="147"/>
        <v/>
      </c>
      <c r="IY13" s="130"/>
      <c r="IZ13" s="131"/>
      <c r="JA13" s="132" t="str">
        <f t="shared" si="148"/>
        <v/>
      </c>
      <c r="JB13" s="133" t="str">
        <f t="shared" si="149"/>
        <v/>
      </c>
      <c r="JC13" s="134" t="str">
        <f t="shared" si="150"/>
        <v/>
      </c>
      <c r="JD13" s="135" t="str">
        <f t="shared" si="151"/>
        <v/>
      </c>
      <c r="JE13" s="136" t="str">
        <f t="shared" si="152"/>
        <v/>
      </c>
      <c r="JF13" s="76"/>
      <c r="JG13" s="127"/>
      <c r="JH13" s="127"/>
      <c r="JI13" s="128" t="str">
        <f t="shared" si="153"/>
        <v/>
      </c>
      <c r="JJ13" s="129" t="str">
        <f t="shared" si="154"/>
        <v/>
      </c>
      <c r="JK13" s="130"/>
      <c r="JL13" s="131"/>
      <c r="JM13" s="132" t="str">
        <f t="shared" si="155"/>
        <v/>
      </c>
      <c r="JN13" s="133" t="str">
        <f t="shared" si="156"/>
        <v/>
      </c>
      <c r="JO13" s="134" t="str">
        <f t="shared" si="157"/>
        <v/>
      </c>
      <c r="JP13" s="135" t="str">
        <f t="shared" si="158"/>
        <v/>
      </c>
      <c r="JQ13" s="136" t="str">
        <f t="shared" si="159"/>
        <v/>
      </c>
      <c r="JR13" s="76"/>
      <c r="JS13" s="127"/>
      <c r="JT13" s="127"/>
      <c r="JU13" s="128" t="str">
        <f t="shared" si="160"/>
        <v/>
      </c>
      <c r="JV13" s="129" t="str">
        <f t="shared" si="161"/>
        <v/>
      </c>
      <c r="JW13" s="130"/>
      <c r="JX13" s="131"/>
      <c r="JY13" s="132" t="str">
        <f t="shared" si="162"/>
        <v/>
      </c>
      <c r="JZ13" s="133" t="str">
        <f t="shared" si="163"/>
        <v/>
      </c>
      <c r="KA13" s="134" t="str">
        <f t="shared" si="164"/>
        <v/>
      </c>
      <c r="KB13" s="135" t="str">
        <f t="shared" si="165"/>
        <v/>
      </c>
      <c r="KC13" s="136" t="str">
        <f t="shared" si="166"/>
        <v/>
      </c>
      <c r="KD13" s="76"/>
      <c r="KE13" s="127"/>
      <c r="KF13" s="127"/>
    </row>
    <row r="14" spans="1:292" ht="13.5" customHeight="1">
      <c r="A14" s="84"/>
      <c r="B14" s="127"/>
      <c r="D14" s="211"/>
      <c r="E14" s="128" t="str">
        <f t="shared" si="0"/>
        <v/>
      </c>
      <c r="F14" s="129" t="str">
        <f t="shared" si="1"/>
        <v/>
      </c>
      <c r="G14" s="130"/>
      <c r="H14" s="131"/>
      <c r="I14" s="132" t="str">
        <f t="shared" si="2"/>
        <v/>
      </c>
      <c r="J14" s="133" t="str">
        <f t="shared" si="3"/>
        <v/>
      </c>
      <c r="K14" s="134" t="str">
        <f t="shared" si="4"/>
        <v/>
      </c>
      <c r="L14" s="135" t="str">
        <f t="shared" si="5"/>
        <v/>
      </c>
      <c r="M14" s="136" t="str">
        <f t="shared" si="6"/>
        <v/>
      </c>
      <c r="O14" s="127"/>
      <c r="P14" s="211"/>
      <c r="Q14" s="128" t="str">
        <f t="shared" si="7"/>
        <v/>
      </c>
      <c r="R14" s="129" t="str">
        <f t="shared" si="8"/>
        <v/>
      </c>
      <c r="S14" s="130"/>
      <c r="T14" s="131"/>
      <c r="U14" s="132" t="str">
        <f t="shared" si="9"/>
        <v/>
      </c>
      <c r="V14" s="133" t="str">
        <f t="shared" si="10"/>
        <v/>
      </c>
      <c r="W14" s="134" t="str">
        <f t="shared" si="11"/>
        <v/>
      </c>
      <c r="X14" s="135" t="str">
        <f t="shared" si="12"/>
        <v/>
      </c>
      <c r="Y14" s="136" t="str">
        <f t="shared" si="13"/>
        <v/>
      </c>
      <c r="AA14" s="127"/>
      <c r="AB14" s="127"/>
      <c r="AC14" s="128" t="str">
        <f t="shared" si="14"/>
        <v/>
      </c>
      <c r="AD14" s="129" t="str">
        <f t="shared" si="15"/>
        <v/>
      </c>
      <c r="AE14" s="130"/>
      <c r="AF14" s="131"/>
      <c r="AG14" s="132" t="str">
        <f t="shared" si="16"/>
        <v/>
      </c>
      <c r="AH14" s="133" t="str">
        <f t="shared" si="17"/>
        <v/>
      </c>
      <c r="AI14" s="134" t="str">
        <f t="shared" si="18"/>
        <v/>
      </c>
      <c r="AJ14" s="135" t="str">
        <f t="shared" si="19"/>
        <v/>
      </c>
      <c r="AK14" s="136" t="str">
        <f t="shared" si="20"/>
        <v/>
      </c>
      <c r="AM14" s="127"/>
      <c r="AN14" s="127"/>
      <c r="AO14" s="128" t="str">
        <f t="shared" si="21"/>
        <v/>
      </c>
      <c r="AP14" s="129" t="str">
        <f t="shared" si="22"/>
        <v/>
      </c>
      <c r="AQ14" s="130"/>
      <c r="AR14" s="131"/>
      <c r="AS14" s="132" t="str">
        <f t="shared" si="23"/>
        <v/>
      </c>
      <c r="AT14" s="133" t="str">
        <f t="shared" si="24"/>
        <v/>
      </c>
      <c r="AU14" s="134" t="str">
        <f t="shared" si="25"/>
        <v/>
      </c>
      <c r="AV14" s="135" t="str">
        <f t="shared" si="26"/>
        <v/>
      </c>
      <c r="AW14" s="136" t="str">
        <f t="shared" si="27"/>
        <v/>
      </c>
      <c r="AX14" s="76"/>
      <c r="AY14" s="127"/>
      <c r="AZ14" s="127"/>
      <c r="BA14" s="128" t="str">
        <f t="shared" si="28"/>
        <v/>
      </c>
      <c r="BB14" s="129" t="str">
        <f t="shared" si="29"/>
        <v/>
      </c>
      <c r="BC14" s="130"/>
      <c r="BD14" s="131"/>
      <c r="BE14" s="132" t="str">
        <f t="shared" si="30"/>
        <v/>
      </c>
      <c r="BF14" s="133" t="str">
        <f t="shared" si="31"/>
        <v/>
      </c>
      <c r="BG14" s="134" t="str">
        <f t="shared" si="32"/>
        <v/>
      </c>
      <c r="BH14" s="135" t="str">
        <f t="shared" si="33"/>
        <v/>
      </c>
      <c r="BI14" s="136" t="str">
        <f t="shared" si="34"/>
        <v/>
      </c>
      <c r="BJ14" s="76"/>
      <c r="BK14" s="127"/>
      <c r="BL14" s="127"/>
      <c r="BM14" s="128" t="str">
        <f t="shared" si="35"/>
        <v/>
      </c>
      <c r="BN14" s="129" t="str">
        <f t="shared" si="36"/>
        <v/>
      </c>
      <c r="BO14" s="130"/>
      <c r="BP14" s="131"/>
      <c r="BQ14" s="132" t="str">
        <f t="shared" si="37"/>
        <v/>
      </c>
      <c r="BR14" s="133" t="str">
        <f t="shared" si="38"/>
        <v/>
      </c>
      <c r="BS14" s="134" t="str">
        <f t="shared" si="39"/>
        <v/>
      </c>
      <c r="BT14" s="135" t="str">
        <f t="shared" si="40"/>
        <v/>
      </c>
      <c r="BU14" s="136" t="str">
        <f t="shared" si="41"/>
        <v/>
      </c>
      <c r="BV14" s="76"/>
      <c r="BW14" s="127"/>
      <c r="BX14" s="127"/>
      <c r="BY14" s="128" t="str">
        <f t="shared" si="42"/>
        <v/>
      </c>
      <c r="BZ14" s="129" t="str">
        <f t="shared" si="43"/>
        <v/>
      </c>
      <c r="CA14" s="130"/>
      <c r="CB14" s="131"/>
      <c r="CC14" s="132" t="str">
        <f t="shared" si="44"/>
        <v/>
      </c>
      <c r="CD14" s="133" t="str">
        <f t="shared" si="45"/>
        <v/>
      </c>
      <c r="CE14" s="134" t="str">
        <f t="shared" si="46"/>
        <v/>
      </c>
      <c r="CF14" s="135" t="str">
        <f t="shared" si="47"/>
        <v/>
      </c>
      <c r="CG14" s="136" t="str">
        <f t="shared" si="48"/>
        <v/>
      </c>
      <c r="CH14" s="76"/>
      <c r="CI14" s="127"/>
      <c r="CJ14" s="127"/>
      <c r="CK14" s="128" t="str">
        <f t="shared" si="49"/>
        <v/>
      </c>
      <c r="CL14" s="129" t="str">
        <f t="shared" si="50"/>
        <v/>
      </c>
      <c r="CM14" s="130"/>
      <c r="CN14" s="131"/>
      <c r="CO14" s="132" t="str">
        <f t="shared" si="51"/>
        <v/>
      </c>
      <c r="CP14" s="133" t="str">
        <f t="shared" si="52"/>
        <v/>
      </c>
      <c r="CQ14" s="134" t="str">
        <f t="shared" si="53"/>
        <v/>
      </c>
      <c r="CR14" s="135" t="str">
        <f t="shared" si="54"/>
        <v/>
      </c>
      <c r="CS14" s="136" t="str">
        <f t="shared" si="55"/>
        <v/>
      </c>
      <c r="CT14" s="76"/>
      <c r="CU14" s="127"/>
      <c r="CV14" s="127"/>
      <c r="CW14" s="128" t="str">
        <f t="shared" si="56"/>
        <v/>
      </c>
      <c r="CX14" s="129" t="str">
        <f t="shared" si="57"/>
        <v/>
      </c>
      <c r="CY14" s="130"/>
      <c r="CZ14" s="131"/>
      <c r="DA14" s="132" t="str">
        <f t="shared" si="58"/>
        <v/>
      </c>
      <c r="DB14" s="133" t="str">
        <f t="shared" si="59"/>
        <v/>
      </c>
      <c r="DC14" s="134" t="str">
        <f t="shared" si="60"/>
        <v/>
      </c>
      <c r="DD14" s="135" t="str">
        <f t="shared" si="61"/>
        <v/>
      </c>
      <c r="DE14" s="136" t="str">
        <f t="shared" si="62"/>
        <v/>
      </c>
      <c r="DF14" s="76"/>
      <c r="DG14" s="127"/>
      <c r="DH14" s="127"/>
      <c r="DI14" s="128" t="str">
        <f t="shared" si="63"/>
        <v/>
      </c>
      <c r="DJ14" s="129" t="str">
        <f t="shared" si="64"/>
        <v/>
      </c>
      <c r="DK14" s="130"/>
      <c r="DL14" s="131"/>
      <c r="DM14" s="132" t="str">
        <f t="shared" si="65"/>
        <v/>
      </c>
      <c r="DN14" s="133" t="str">
        <f t="shared" si="66"/>
        <v/>
      </c>
      <c r="DO14" s="134" t="str">
        <f t="shared" si="67"/>
        <v/>
      </c>
      <c r="DP14" s="135" t="str">
        <f t="shared" si="68"/>
        <v/>
      </c>
      <c r="DQ14" s="136" t="str">
        <f t="shared" si="69"/>
        <v/>
      </c>
      <c r="DR14" s="76"/>
      <c r="DS14" s="127"/>
      <c r="DT14" s="127"/>
      <c r="DU14" s="128" t="str">
        <f t="shared" si="70"/>
        <v/>
      </c>
      <c r="DV14" s="129" t="str">
        <f t="shared" si="71"/>
        <v/>
      </c>
      <c r="DW14" s="130"/>
      <c r="DX14" s="131"/>
      <c r="DY14" s="132" t="str">
        <f t="shared" si="72"/>
        <v/>
      </c>
      <c r="DZ14" s="133" t="str">
        <f t="shared" si="73"/>
        <v/>
      </c>
      <c r="EA14" s="134" t="str">
        <f t="shared" si="74"/>
        <v/>
      </c>
      <c r="EB14" s="135" t="str">
        <f t="shared" si="75"/>
        <v/>
      </c>
      <c r="EC14" s="136" t="str">
        <f t="shared" si="76"/>
        <v/>
      </c>
      <c r="ED14" s="76"/>
      <c r="EE14" s="127"/>
      <c r="EF14" s="127"/>
      <c r="EG14" s="128" t="str">
        <f t="shared" si="77"/>
        <v/>
      </c>
      <c r="EH14" s="129" t="str">
        <f t="shared" si="78"/>
        <v/>
      </c>
      <c r="EI14" s="130"/>
      <c r="EJ14" s="131"/>
      <c r="EK14" s="132" t="str">
        <f t="shared" si="79"/>
        <v/>
      </c>
      <c r="EL14" s="133" t="str">
        <f t="shared" si="80"/>
        <v/>
      </c>
      <c r="EM14" s="134" t="str">
        <f t="shared" si="81"/>
        <v/>
      </c>
      <c r="EN14" s="135" t="str">
        <f t="shared" si="82"/>
        <v/>
      </c>
      <c r="EO14" s="136" t="str">
        <f t="shared" si="83"/>
        <v/>
      </c>
      <c r="EP14" s="76"/>
      <c r="EQ14" s="127"/>
      <c r="ER14" s="127"/>
      <c r="ES14" s="128" t="str">
        <f t="shared" si="84"/>
        <v/>
      </c>
      <c r="ET14" s="129" t="str">
        <f t="shared" si="85"/>
        <v/>
      </c>
      <c r="EU14" s="130"/>
      <c r="EV14" s="131"/>
      <c r="EW14" s="132" t="str">
        <f t="shared" si="86"/>
        <v/>
      </c>
      <c r="EX14" s="133" t="str">
        <f t="shared" si="87"/>
        <v/>
      </c>
      <c r="EY14" s="134" t="str">
        <f t="shared" si="88"/>
        <v/>
      </c>
      <c r="EZ14" s="135" t="str">
        <f t="shared" si="89"/>
        <v/>
      </c>
      <c r="FA14" s="136" t="str">
        <f t="shared" si="90"/>
        <v/>
      </c>
      <c r="FB14" s="76"/>
      <c r="FC14" s="127"/>
      <c r="FD14" s="127"/>
      <c r="FE14" s="128" t="str">
        <f t="shared" si="91"/>
        <v/>
      </c>
      <c r="FF14" s="129" t="str">
        <f t="shared" si="92"/>
        <v/>
      </c>
      <c r="FG14" s="130"/>
      <c r="FH14" s="131"/>
      <c r="FI14" s="132" t="str">
        <f t="shared" si="93"/>
        <v/>
      </c>
      <c r="FJ14" s="133" t="str">
        <f t="shared" si="94"/>
        <v/>
      </c>
      <c r="FK14" s="134" t="str">
        <f t="shared" si="95"/>
        <v/>
      </c>
      <c r="FL14" s="135" t="str">
        <f t="shared" si="96"/>
        <v/>
      </c>
      <c r="FM14" s="136" t="str">
        <f t="shared" si="97"/>
        <v/>
      </c>
      <c r="FN14" s="76"/>
      <c r="FO14" s="127"/>
      <c r="FP14" s="127"/>
      <c r="FQ14" s="128" t="str">
        <f>IF(FU14="","",#REF!)</f>
        <v/>
      </c>
      <c r="FR14" s="129" t="str">
        <f t="shared" si="98"/>
        <v/>
      </c>
      <c r="FS14" s="130"/>
      <c r="FT14" s="131"/>
      <c r="FU14" s="132" t="str">
        <f t="shared" si="99"/>
        <v/>
      </c>
      <c r="FV14" s="133" t="str">
        <f t="shared" si="100"/>
        <v/>
      </c>
      <c r="FW14" s="134" t="str">
        <f t="shared" si="101"/>
        <v/>
      </c>
      <c r="FX14" s="135" t="str">
        <f t="shared" si="102"/>
        <v/>
      </c>
      <c r="FY14" s="136" t="str">
        <f t="shared" si="103"/>
        <v/>
      </c>
      <c r="FZ14" s="76"/>
      <c r="GA14" s="127"/>
      <c r="GB14" s="127"/>
      <c r="GC14" s="128" t="str">
        <f t="shared" si="104"/>
        <v/>
      </c>
      <c r="GD14" s="129" t="str">
        <f t="shared" si="105"/>
        <v/>
      </c>
      <c r="GE14" s="130"/>
      <c r="GF14" s="131"/>
      <c r="GG14" s="132" t="str">
        <f t="shared" si="106"/>
        <v/>
      </c>
      <c r="GH14" s="133" t="str">
        <f t="shared" si="107"/>
        <v/>
      </c>
      <c r="GI14" s="134" t="str">
        <f t="shared" si="108"/>
        <v/>
      </c>
      <c r="GJ14" s="135" t="str">
        <f t="shared" si="109"/>
        <v/>
      </c>
      <c r="GK14" s="136" t="str">
        <f t="shared" si="110"/>
        <v/>
      </c>
      <c r="GL14" s="76"/>
      <c r="GM14" s="127"/>
      <c r="GN14" s="127" t="s">
        <v>287</v>
      </c>
      <c r="GO14" s="128" t="str">
        <f t="shared" si="111"/>
        <v/>
      </c>
      <c r="GP14" s="129" t="str">
        <f t="shared" si="112"/>
        <v/>
      </c>
      <c r="GQ14" s="130"/>
      <c r="GR14" s="131"/>
      <c r="GS14" s="132" t="str">
        <f t="shared" si="113"/>
        <v/>
      </c>
      <c r="GT14" s="133" t="str">
        <f t="shared" si="114"/>
        <v/>
      </c>
      <c r="GU14" s="134" t="str">
        <f t="shared" si="115"/>
        <v/>
      </c>
      <c r="GV14" s="135" t="str">
        <f t="shared" si="116"/>
        <v/>
      </c>
      <c r="GW14" s="136" t="str">
        <f t="shared" si="117"/>
        <v/>
      </c>
      <c r="GX14" s="76"/>
      <c r="GY14" s="127"/>
      <c r="GZ14" s="127"/>
      <c r="HA14" s="128" t="str">
        <f t="shared" si="118"/>
        <v/>
      </c>
      <c r="HB14" s="129" t="str">
        <f t="shared" si="119"/>
        <v/>
      </c>
      <c r="HC14" s="130"/>
      <c r="HD14" s="131"/>
      <c r="HE14" s="132" t="str">
        <f t="shared" si="120"/>
        <v/>
      </c>
      <c r="HF14" s="133" t="str">
        <f t="shared" si="121"/>
        <v/>
      </c>
      <c r="HG14" s="134" t="str">
        <f t="shared" si="122"/>
        <v/>
      </c>
      <c r="HH14" s="135" t="str">
        <f t="shared" si="123"/>
        <v/>
      </c>
      <c r="HI14" s="136" t="str">
        <f t="shared" si="124"/>
        <v/>
      </c>
      <c r="HJ14" s="76"/>
      <c r="HK14" s="127"/>
      <c r="HL14" s="127" t="s">
        <v>287</v>
      </c>
      <c r="HM14" s="128" t="str">
        <f t="shared" si="125"/>
        <v/>
      </c>
      <c r="HN14" s="129" t="str">
        <f t="shared" si="126"/>
        <v/>
      </c>
      <c r="HO14" s="130"/>
      <c r="HP14" s="131"/>
      <c r="HQ14" s="132" t="str">
        <f t="shared" si="127"/>
        <v/>
      </c>
      <c r="HR14" s="133" t="str">
        <f t="shared" si="128"/>
        <v/>
      </c>
      <c r="HS14" s="134" t="str">
        <f t="shared" si="129"/>
        <v/>
      </c>
      <c r="HT14" s="135" t="str">
        <f t="shared" si="130"/>
        <v/>
      </c>
      <c r="HU14" s="136" t="str">
        <f t="shared" si="131"/>
        <v/>
      </c>
      <c r="HV14" s="76"/>
      <c r="HW14" s="127"/>
      <c r="HX14" s="127"/>
      <c r="HY14" s="128" t="str">
        <f t="shared" si="132"/>
        <v/>
      </c>
      <c r="HZ14" s="129" t="str">
        <f t="shared" si="133"/>
        <v/>
      </c>
      <c r="IA14" s="130"/>
      <c r="IB14" s="131"/>
      <c r="IC14" s="132" t="str">
        <f t="shared" si="134"/>
        <v/>
      </c>
      <c r="ID14" s="133" t="str">
        <f t="shared" si="135"/>
        <v/>
      </c>
      <c r="IE14" s="134" t="str">
        <f t="shared" si="136"/>
        <v/>
      </c>
      <c r="IF14" s="135" t="str">
        <f t="shared" si="137"/>
        <v/>
      </c>
      <c r="IG14" s="136" t="str">
        <f t="shared" si="138"/>
        <v/>
      </c>
      <c r="IH14" s="76"/>
      <c r="II14" s="127"/>
      <c r="IJ14" s="127"/>
      <c r="IK14" s="128" t="str">
        <f t="shared" si="139"/>
        <v/>
      </c>
      <c r="IL14" s="129" t="str">
        <f t="shared" si="140"/>
        <v/>
      </c>
      <c r="IM14" s="130"/>
      <c r="IN14" s="131"/>
      <c r="IO14" s="132" t="str">
        <f t="shared" si="141"/>
        <v/>
      </c>
      <c r="IP14" s="133" t="str">
        <f t="shared" si="142"/>
        <v/>
      </c>
      <c r="IQ14" s="134" t="str">
        <f t="shared" si="143"/>
        <v/>
      </c>
      <c r="IR14" s="135" t="str">
        <f t="shared" si="144"/>
        <v/>
      </c>
      <c r="IS14" s="136" t="str">
        <f t="shared" si="145"/>
        <v/>
      </c>
      <c r="IT14" s="76"/>
      <c r="IU14" s="127"/>
      <c r="IV14" s="127"/>
      <c r="IW14" s="128" t="str">
        <f t="shared" si="146"/>
        <v/>
      </c>
      <c r="IX14" s="129" t="str">
        <f t="shared" si="147"/>
        <v/>
      </c>
      <c r="IY14" s="130"/>
      <c r="IZ14" s="131"/>
      <c r="JA14" s="132" t="str">
        <f t="shared" si="148"/>
        <v/>
      </c>
      <c r="JB14" s="133" t="str">
        <f t="shared" si="149"/>
        <v/>
      </c>
      <c r="JC14" s="134" t="str">
        <f t="shared" si="150"/>
        <v/>
      </c>
      <c r="JD14" s="135" t="str">
        <f t="shared" si="151"/>
        <v/>
      </c>
      <c r="JE14" s="136" t="str">
        <f t="shared" si="152"/>
        <v/>
      </c>
      <c r="JF14" s="76"/>
      <c r="JG14" s="127"/>
      <c r="JH14" s="127"/>
      <c r="JI14" s="128" t="str">
        <f t="shared" si="153"/>
        <v/>
      </c>
      <c r="JJ14" s="129" t="str">
        <f t="shared" si="154"/>
        <v/>
      </c>
      <c r="JK14" s="130"/>
      <c r="JL14" s="131"/>
      <c r="JM14" s="132" t="str">
        <f t="shared" si="155"/>
        <v/>
      </c>
      <c r="JN14" s="133" t="str">
        <f t="shared" si="156"/>
        <v/>
      </c>
      <c r="JO14" s="134" t="str">
        <f t="shared" si="157"/>
        <v/>
      </c>
      <c r="JP14" s="135" t="str">
        <f t="shared" si="158"/>
        <v/>
      </c>
      <c r="JQ14" s="136" t="str">
        <f t="shared" si="159"/>
        <v/>
      </c>
      <c r="JR14" s="76"/>
      <c r="JS14" s="127"/>
      <c r="JT14" s="127"/>
      <c r="JU14" s="128" t="str">
        <f t="shared" si="160"/>
        <v/>
      </c>
      <c r="JV14" s="129" t="str">
        <f t="shared" si="161"/>
        <v/>
      </c>
      <c r="JW14" s="130"/>
      <c r="JX14" s="131"/>
      <c r="JY14" s="132" t="str">
        <f t="shared" si="162"/>
        <v/>
      </c>
      <c r="JZ14" s="133" t="str">
        <f t="shared" si="163"/>
        <v/>
      </c>
      <c r="KA14" s="134" t="str">
        <f t="shared" si="164"/>
        <v/>
      </c>
      <c r="KB14" s="135" t="str">
        <f t="shared" si="165"/>
        <v/>
      </c>
      <c r="KC14" s="136" t="str">
        <f t="shared" si="166"/>
        <v/>
      </c>
      <c r="KD14" s="76"/>
      <c r="KE14" s="127"/>
      <c r="KF14" s="127"/>
    </row>
    <row r="15" spans="1:292" ht="13.5" customHeight="1">
      <c r="A15" s="84"/>
      <c r="B15" s="127"/>
      <c r="D15" s="211"/>
      <c r="E15" s="128" t="str">
        <f t="shared" si="0"/>
        <v/>
      </c>
      <c r="F15" s="129" t="str">
        <f t="shared" si="1"/>
        <v/>
      </c>
      <c r="G15" s="130"/>
      <c r="H15" s="131"/>
      <c r="I15" s="132" t="str">
        <f t="shared" si="2"/>
        <v/>
      </c>
      <c r="J15" s="133" t="str">
        <f t="shared" si="3"/>
        <v/>
      </c>
      <c r="K15" s="134" t="str">
        <f t="shared" si="4"/>
        <v/>
      </c>
      <c r="L15" s="135" t="str">
        <f t="shared" si="5"/>
        <v/>
      </c>
      <c r="M15" s="136" t="str">
        <f t="shared" si="6"/>
        <v/>
      </c>
      <c r="O15" s="127"/>
      <c r="P15" s="211"/>
      <c r="Q15" s="128" t="str">
        <f t="shared" si="7"/>
        <v/>
      </c>
      <c r="R15" s="129" t="str">
        <f t="shared" si="8"/>
        <v/>
      </c>
      <c r="S15" s="130"/>
      <c r="T15" s="131"/>
      <c r="U15" s="132" t="str">
        <f t="shared" si="9"/>
        <v/>
      </c>
      <c r="V15" s="133" t="str">
        <f t="shared" si="10"/>
        <v/>
      </c>
      <c r="W15" s="134" t="str">
        <f t="shared" si="11"/>
        <v/>
      </c>
      <c r="X15" s="135" t="str">
        <f t="shared" si="12"/>
        <v/>
      </c>
      <c r="Y15" s="136" t="str">
        <f t="shared" si="13"/>
        <v/>
      </c>
      <c r="AA15" s="127"/>
      <c r="AB15" s="127"/>
      <c r="AC15" s="128" t="str">
        <f t="shared" si="14"/>
        <v/>
      </c>
      <c r="AD15" s="129" t="str">
        <f t="shared" si="15"/>
        <v/>
      </c>
      <c r="AE15" s="130"/>
      <c r="AF15" s="131"/>
      <c r="AG15" s="132" t="str">
        <f t="shared" si="16"/>
        <v/>
      </c>
      <c r="AH15" s="133" t="str">
        <f t="shared" si="17"/>
        <v/>
      </c>
      <c r="AI15" s="134" t="str">
        <f t="shared" si="18"/>
        <v/>
      </c>
      <c r="AJ15" s="135" t="str">
        <f t="shared" si="19"/>
        <v/>
      </c>
      <c r="AK15" s="136" t="str">
        <f t="shared" si="20"/>
        <v/>
      </c>
      <c r="AM15" s="127"/>
      <c r="AN15" s="127"/>
      <c r="AO15" s="128" t="str">
        <f t="shared" si="21"/>
        <v/>
      </c>
      <c r="AP15" s="129" t="str">
        <f t="shared" si="22"/>
        <v/>
      </c>
      <c r="AQ15" s="130"/>
      <c r="AR15" s="131"/>
      <c r="AS15" s="132" t="str">
        <f t="shared" si="23"/>
        <v/>
      </c>
      <c r="AT15" s="133" t="str">
        <f t="shared" si="24"/>
        <v/>
      </c>
      <c r="AU15" s="134" t="str">
        <f t="shared" si="25"/>
        <v/>
      </c>
      <c r="AV15" s="135" t="str">
        <f t="shared" si="26"/>
        <v/>
      </c>
      <c r="AW15" s="136" t="str">
        <f t="shared" si="27"/>
        <v/>
      </c>
      <c r="AX15" s="76"/>
      <c r="AY15" s="127"/>
      <c r="AZ15" s="127"/>
      <c r="BA15" s="128" t="str">
        <f t="shared" si="28"/>
        <v/>
      </c>
      <c r="BB15" s="129" t="str">
        <f t="shared" si="29"/>
        <v/>
      </c>
      <c r="BC15" s="130"/>
      <c r="BD15" s="131"/>
      <c r="BE15" s="132" t="str">
        <f t="shared" si="30"/>
        <v/>
      </c>
      <c r="BF15" s="133" t="str">
        <f t="shared" si="31"/>
        <v/>
      </c>
      <c r="BG15" s="134" t="str">
        <f t="shared" si="32"/>
        <v/>
      </c>
      <c r="BH15" s="135" t="str">
        <f t="shared" si="33"/>
        <v/>
      </c>
      <c r="BI15" s="136" t="str">
        <f t="shared" si="34"/>
        <v/>
      </c>
      <c r="BJ15" s="76"/>
      <c r="BK15" s="127"/>
      <c r="BL15" s="127"/>
      <c r="BM15" s="128" t="str">
        <f t="shared" si="35"/>
        <v/>
      </c>
      <c r="BN15" s="129" t="str">
        <f t="shared" si="36"/>
        <v/>
      </c>
      <c r="BO15" s="130"/>
      <c r="BP15" s="131"/>
      <c r="BQ15" s="132" t="str">
        <f t="shared" si="37"/>
        <v/>
      </c>
      <c r="BR15" s="133" t="str">
        <f t="shared" si="38"/>
        <v/>
      </c>
      <c r="BS15" s="134" t="str">
        <f t="shared" si="39"/>
        <v/>
      </c>
      <c r="BT15" s="135" t="str">
        <f t="shared" si="40"/>
        <v/>
      </c>
      <c r="BU15" s="136" t="str">
        <f t="shared" si="41"/>
        <v/>
      </c>
      <c r="BV15" s="76"/>
      <c r="BW15" s="127"/>
      <c r="BX15" s="127"/>
      <c r="BY15" s="128" t="str">
        <f t="shared" si="42"/>
        <v/>
      </c>
      <c r="BZ15" s="129" t="str">
        <f t="shared" si="43"/>
        <v/>
      </c>
      <c r="CA15" s="130"/>
      <c r="CB15" s="131"/>
      <c r="CC15" s="132" t="str">
        <f t="shared" si="44"/>
        <v/>
      </c>
      <c r="CD15" s="133" t="str">
        <f t="shared" si="45"/>
        <v/>
      </c>
      <c r="CE15" s="134" t="str">
        <f t="shared" si="46"/>
        <v/>
      </c>
      <c r="CF15" s="135" t="str">
        <f t="shared" si="47"/>
        <v/>
      </c>
      <c r="CG15" s="136" t="str">
        <f t="shared" si="48"/>
        <v/>
      </c>
      <c r="CH15" s="76"/>
      <c r="CI15" s="127"/>
      <c r="CJ15" s="127"/>
      <c r="CK15" s="128" t="str">
        <f t="shared" si="49"/>
        <v/>
      </c>
      <c r="CL15" s="129" t="str">
        <f t="shared" si="50"/>
        <v/>
      </c>
      <c r="CM15" s="130"/>
      <c r="CN15" s="131"/>
      <c r="CO15" s="132" t="str">
        <f t="shared" si="51"/>
        <v/>
      </c>
      <c r="CP15" s="133" t="str">
        <f t="shared" si="52"/>
        <v/>
      </c>
      <c r="CQ15" s="134" t="str">
        <f t="shared" si="53"/>
        <v/>
      </c>
      <c r="CR15" s="135" t="str">
        <f t="shared" si="54"/>
        <v/>
      </c>
      <c r="CS15" s="136" t="str">
        <f t="shared" si="55"/>
        <v/>
      </c>
      <c r="CT15" s="76"/>
      <c r="CU15" s="127"/>
      <c r="CV15" s="127"/>
      <c r="CW15" s="128" t="str">
        <f t="shared" si="56"/>
        <v/>
      </c>
      <c r="CX15" s="129" t="str">
        <f t="shared" si="57"/>
        <v/>
      </c>
      <c r="CY15" s="130"/>
      <c r="CZ15" s="131"/>
      <c r="DA15" s="132" t="str">
        <f t="shared" si="58"/>
        <v/>
      </c>
      <c r="DB15" s="133" t="str">
        <f t="shared" si="59"/>
        <v/>
      </c>
      <c r="DC15" s="134" t="str">
        <f t="shared" si="60"/>
        <v/>
      </c>
      <c r="DD15" s="135" t="str">
        <f t="shared" si="61"/>
        <v/>
      </c>
      <c r="DE15" s="136" t="str">
        <f t="shared" si="62"/>
        <v/>
      </c>
      <c r="DF15" s="76"/>
      <c r="DG15" s="127"/>
      <c r="DH15" s="127"/>
      <c r="DI15" s="128" t="str">
        <f t="shared" si="63"/>
        <v/>
      </c>
      <c r="DJ15" s="129" t="str">
        <f t="shared" si="64"/>
        <v/>
      </c>
      <c r="DK15" s="130"/>
      <c r="DL15" s="131"/>
      <c r="DM15" s="132" t="str">
        <f t="shared" si="65"/>
        <v/>
      </c>
      <c r="DN15" s="133" t="str">
        <f t="shared" si="66"/>
        <v/>
      </c>
      <c r="DO15" s="134" t="str">
        <f t="shared" si="67"/>
        <v/>
      </c>
      <c r="DP15" s="135" t="str">
        <f t="shared" si="68"/>
        <v/>
      </c>
      <c r="DQ15" s="136" t="str">
        <f t="shared" si="69"/>
        <v/>
      </c>
      <c r="DR15" s="76"/>
      <c r="DS15" s="127"/>
      <c r="DT15" s="127"/>
      <c r="DU15" s="128" t="str">
        <f t="shared" si="70"/>
        <v/>
      </c>
      <c r="DV15" s="129" t="str">
        <f t="shared" si="71"/>
        <v/>
      </c>
      <c r="DW15" s="130"/>
      <c r="DX15" s="131"/>
      <c r="DY15" s="132" t="str">
        <f t="shared" si="72"/>
        <v/>
      </c>
      <c r="DZ15" s="133" t="str">
        <f t="shared" si="73"/>
        <v/>
      </c>
      <c r="EA15" s="134" t="str">
        <f t="shared" si="74"/>
        <v/>
      </c>
      <c r="EB15" s="135" t="str">
        <f t="shared" si="75"/>
        <v/>
      </c>
      <c r="EC15" s="136" t="str">
        <f t="shared" si="76"/>
        <v/>
      </c>
      <c r="ED15" s="76"/>
      <c r="EE15" s="127"/>
      <c r="EF15" s="127"/>
      <c r="EG15" s="128" t="str">
        <f t="shared" si="77"/>
        <v/>
      </c>
      <c r="EH15" s="129" t="str">
        <f t="shared" si="78"/>
        <v/>
      </c>
      <c r="EI15" s="130"/>
      <c r="EJ15" s="131"/>
      <c r="EK15" s="132" t="str">
        <f t="shared" si="79"/>
        <v/>
      </c>
      <c r="EL15" s="133" t="str">
        <f t="shared" si="80"/>
        <v/>
      </c>
      <c r="EM15" s="134" t="str">
        <f t="shared" si="81"/>
        <v/>
      </c>
      <c r="EN15" s="135" t="str">
        <f t="shared" si="82"/>
        <v/>
      </c>
      <c r="EO15" s="136" t="str">
        <f t="shared" si="83"/>
        <v/>
      </c>
      <c r="EP15" s="76"/>
      <c r="EQ15" s="127"/>
      <c r="ER15" s="127"/>
      <c r="ES15" s="128" t="str">
        <f t="shared" si="84"/>
        <v/>
      </c>
      <c r="ET15" s="129" t="str">
        <f t="shared" si="85"/>
        <v/>
      </c>
      <c r="EU15" s="130"/>
      <c r="EV15" s="131"/>
      <c r="EW15" s="132" t="str">
        <f t="shared" si="86"/>
        <v/>
      </c>
      <c r="EX15" s="133" t="str">
        <f t="shared" si="87"/>
        <v/>
      </c>
      <c r="EY15" s="134" t="str">
        <f t="shared" si="88"/>
        <v/>
      </c>
      <c r="EZ15" s="135" t="str">
        <f t="shared" si="89"/>
        <v/>
      </c>
      <c r="FA15" s="136" t="str">
        <f t="shared" si="90"/>
        <v/>
      </c>
      <c r="FB15" s="76"/>
      <c r="FC15" s="127"/>
      <c r="FD15" s="127"/>
      <c r="FE15" s="128" t="str">
        <f t="shared" si="91"/>
        <v/>
      </c>
      <c r="FF15" s="129" t="str">
        <f t="shared" si="92"/>
        <v/>
      </c>
      <c r="FG15" s="130"/>
      <c r="FH15" s="131"/>
      <c r="FI15" s="132" t="str">
        <f t="shared" si="93"/>
        <v/>
      </c>
      <c r="FJ15" s="133" t="str">
        <f t="shared" si="94"/>
        <v/>
      </c>
      <c r="FK15" s="134" t="str">
        <f t="shared" si="95"/>
        <v/>
      </c>
      <c r="FL15" s="135" t="str">
        <f t="shared" si="96"/>
        <v/>
      </c>
      <c r="FM15" s="136" t="str">
        <f t="shared" si="97"/>
        <v/>
      </c>
      <c r="FN15" s="76"/>
      <c r="FO15" s="127"/>
      <c r="FP15" s="127"/>
      <c r="FQ15" s="128" t="str">
        <f>IF(FU15="","",#REF!)</f>
        <v/>
      </c>
      <c r="FR15" s="129" t="str">
        <f t="shared" si="98"/>
        <v/>
      </c>
      <c r="FS15" s="130"/>
      <c r="FT15" s="131"/>
      <c r="FU15" s="132" t="str">
        <f t="shared" si="99"/>
        <v/>
      </c>
      <c r="FV15" s="133" t="str">
        <f t="shared" si="100"/>
        <v/>
      </c>
      <c r="FW15" s="134" t="str">
        <f t="shared" si="101"/>
        <v/>
      </c>
      <c r="FX15" s="135" t="str">
        <f t="shared" si="102"/>
        <v/>
      </c>
      <c r="FY15" s="136" t="str">
        <f t="shared" si="103"/>
        <v/>
      </c>
      <c r="FZ15" s="76"/>
      <c r="GA15" s="127"/>
      <c r="GB15" s="127"/>
      <c r="GC15" s="128" t="str">
        <f t="shared" si="104"/>
        <v/>
      </c>
      <c r="GD15" s="129" t="str">
        <f t="shared" si="105"/>
        <v/>
      </c>
      <c r="GE15" s="130"/>
      <c r="GF15" s="131"/>
      <c r="GG15" s="132" t="str">
        <f t="shared" si="106"/>
        <v/>
      </c>
      <c r="GH15" s="133" t="str">
        <f t="shared" si="107"/>
        <v/>
      </c>
      <c r="GI15" s="134" t="str">
        <f t="shared" si="108"/>
        <v/>
      </c>
      <c r="GJ15" s="135" t="str">
        <f t="shared" si="109"/>
        <v/>
      </c>
      <c r="GK15" s="136" t="str">
        <f t="shared" si="110"/>
        <v/>
      </c>
      <c r="GL15" s="76"/>
      <c r="GM15" s="127"/>
      <c r="GN15" s="127" t="s">
        <v>287</v>
      </c>
      <c r="GO15" s="128" t="str">
        <f t="shared" si="111"/>
        <v/>
      </c>
      <c r="GP15" s="129" t="str">
        <f t="shared" si="112"/>
        <v/>
      </c>
      <c r="GQ15" s="130"/>
      <c r="GR15" s="131"/>
      <c r="GS15" s="132" t="str">
        <f t="shared" si="113"/>
        <v/>
      </c>
      <c r="GT15" s="133" t="str">
        <f t="shared" si="114"/>
        <v/>
      </c>
      <c r="GU15" s="134" t="str">
        <f t="shared" si="115"/>
        <v/>
      </c>
      <c r="GV15" s="135" t="str">
        <f t="shared" si="116"/>
        <v/>
      </c>
      <c r="GW15" s="136" t="str">
        <f t="shared" si="117"/>
        <v/>
      </c>
      <c r="GX15" s="76"/>
      <c r="GY15" s="127"/>
      <c r="GZ15" s="127"/>
      <c r="HA15" s="128" t="str">
        <f t="shared" si="118"/>
        <v/>
      </c>
      <c r="HB15" s="129" t="str">
        <f t="shared" si="119"/>
        <v/>
      </c>
      <c r="HC15" s="130"/>
      <c r="HD15" s="131"/>
      <c r="HE15" s="132" t="str">
        <f t="shared" si="120"/>
        <v/>
      </c>
      <c r="HF15" s="133" t="str">
        <f t="shared" si="121"/>
        <v/>
      </c>
      <c r="HG15" s="134" t="str">
        <f t="shared" si="122"/>
        <v/>
      </c>
      <c r="HH15" s="135" t="str">
        <f t="shared" si="123"/>
        <v/>
      </c>
      <c r="HI15" s="136" t="str">
        <f t="shared" si="124"/>
        <v/>
      </c>
      <c r="HJ15" s="76"/>
      <c r="HK15" s="127"/>
      <c r="HL15" s="127" t="s">
        <v>287</v>
      </c>
      <c r="HM15" s="128" t="str">
        <f t="shared" si="125"/>
        <v/>
      </c>
      <c r="HN15" s="129" t="str">
        <f t="shared" si="126"/>
        <v/>
      </c>
      <c r="HO15" s="130"/>
      <c r="HP15" s="131"/>
      <c r="HQ15" s="132" t="str">
        <f t="shared" si="127"/>
        <v/>
      </c>
      <c r="HR15" s="133" t="str">
        <f t="shared" si="128"/>
        <v/>
      </c>
      <c r="HS15" s="134" t="str">
        <f t="shared" si="129"/>
        <v/>
      </c>
      <c r="HT15" s="135" t="str">
        <f t="shared" si="130"/>
        <v/>
      </c>
      <c r="HU15" s="136" t="str">
        <f t="shared" si="131"/>
        <v/>
      </c>
      <c r="HV15" s="76"/>
      <c r="HW15" s="127"/>
      <c r="HX15" s="127"/>
      <c r="HY15" s="128" t="str">
        <f t="shared" si="132"/>
        <v/>
      </c>
      <c r="HZ15" s="129" t="str">
        <f t="shared" si="133"/>
        <v/>
      </c>
      <c r="IA15" s="130"/>
      <c r="IB15" s="131"/>
      <c r="IC15" s="132" t="str">
        <f t="shared" si="134"/>
        <v/>
      </c>
      <c r="ID15" s="133" t="str">
        <f t="shared" si="135"/>
        <v/>
      </c>
      <c r="IE15" s="134" t="str">
        <f t="shared" si="136"/>
        <v/>
      </c>
      <c r="IF15" s="135" t="str">
        <f t="shared" si="137"/>
        <v/>
      </c>
      <c r="IG15" s="136" t="str">
        <f t="shared" si="138"/>
        <v/>
      </c>
      <c r="IH15" s="76"/>
      <c r="II15" s="127"/>
      <c r="IJ15" s="127"/>
      <c r="IK15" s="128" t="str">
        <f t="shared" si="139"/>
        <v/>
      </c>
      <c r="IL15" s="129" t="str">
        <f t="shared" si="140"/>
        <v/>
      </c>
      <c r="IM15" s="130"/>
      <c r="IN15" s="131"/>
      <c r="IO15" s="132" t="str">
        <f t="shared" si="141"/>
        <v/>
      </c>
      <c r="IP15" s="133" t="str">
        <f t="shared" si="142"/>
        <v/>
      </c>
      <c r="IQ15" s="134" t="str">
        <f t="shared" si="143"/>
        <v/>
      </c>
      <c r="IR15" s="135" t="str">
        <f t="shared" si="144"/>
        <v/>
      </c>
      <c r="IS15" s="136" t="str">
        <f t="shared" si="145"/>
        <v/>
      </c>
      <c r="IT15" s="76"/>
      <c r="IU15" s="127"/>
      <c r="IV15" s="127"/>
      <c r="IW15" s="128" t="str">
        <f t="shared" si="146"/>
        <v/>
      </c>
      <c r="IX15" s="129" t="str">
        <f t="shared" si="147"/>
        <v/>
      </c>
      <c r="IY15" s="130"/>
      <c r="IZ15" s="131"/>
      <c r="JA15" s="132" t="str">
        <f t="shared" si="148"/>
        <v/>
      </c>
      <c r="JB15" s="133" t="str">
        <f t="shared" si="149"/>
        <v/>
      </c>
      <c r="JC15" s="134" t="str">
        <f t="shared" si="150"/>
        <v/>
      </c>
      <c r="JD15" s="135" t="str">
        <f t="shared" si="151"/>
        <v/>
      </c>
      <c r="JE15" s="136" t="str">
        <f t="shared" si="152"/>
        <v/>
      </c>
      <c r="JF15" s="76"/>
      <c r="JG15" s="127"/>
      <c r="JH15" s="127"/>
      <c r="JI15" s="128" t="str">
        <f t="shared" si="153"/>
        <v/>
      </c>
      <c r="JJ15" s="129" t="str">
        <f t="shared" si="154"/>
        <v/>
      </c>
      <c r="JK15" s="130"/>
      <c r="JL15" s="131"/>
      <c r="JM15" s="132" t="str">
        <f t="shared" si="155"/>
        <v/>
      </c>
      <c r="JN15" s="133" t="str">
        <f t="shared" si="156"/>
        <v/>
      </c>
      <c r="JO15" s="134" t="str">
        <f t="shared" si="157"/>
        <v/>
      </c>
      <c r="JP15" s="135" t="str">
        <f t="shared" si="158"/>
        <v/>
      </c>
      <c r="JQ15" s="136" t="str">
        <f t="shared" si="159"/>
        <v/>
      </c>
      <c r="JR15" s="76"/>
      <c r="JS15" s="127"/>
      <c r="JT15" s="127"/>
      <c r="JU15" s="128" t="str">
        <f t="shared" si="160"/>
        <v/>
      </c>
      <c r="JV15" s="129" t="str">
        <f t="shared" si="161"/>
        <v/>
      </c>
      <c r="JW15" s="130"/>
      <c r="JX15" s="131"/>
      <c r="JY15" s="132" t="str">
        <f t="shared" si="162"/>
        <v/>
      </c>
      <c r="JZ15" s="133" t="str">
        <f t="shared" si="163"/>
        <v/>
      </c>
      <c r="KA15" s="134" t="str">
        <f t="shared" si="164"/>
        <v/>
      </c>
      <c r="KB15" s="135" t="str">
        <f t="shared" si="165"/>
        <v/>
      </c>
      <c r="KC15" s="136" t="str">
        <f t="shared" si="166"/>
        <v/>
      </c>
      <c r="KD15" s="76"/>
      <c r="KE15" s="127"/>
      <c r="KF15" s="127"/>
    </row>
    <row r="16" spans="1:292" ht="13.5" customHeight="1">
      <c r="A16" s="84"/>
      <c r="B16" s="127"/>
      <c r="D16" s="211"/>
      <c r="E16" s="128" t="str">
        <f t="shared" si="0"/>
        <v/>
      </c>
      <c r="F16" s="129" t="str">
        <f t="shared" si="1"/>
        <v/>
      </c>
      <c r="G16" s="130"/>
      <c r="H16" s="131"/>
      <c r="I16" s="132" t="str">
        <f t="shared" si="2"/>
        <v/>
      </c>
      <c r="J16" s="133" t="str">
        <f t="shared" si="3"/>
        <v/>
      </c>
      <c r="K16" s="134" t="str">
        <f t="shared" si="4"/>
        <v/>
      </c>
      <c r="L16" s="135" t="str">
        <f t="shared" si="5"/>
        <v/>
      </c>
      <c r="M16" s="136" t="str">
        <f t="shared" si="6"/>
        <v/>
      </c>
      <c r="O16" s="127"/>
      <c r="P16" s="211"/>
      <c r="Q16" s="128" t="str">
        <f t="shared" si="7"/>
        <v/>
      </c>
      <c r="R16" s="129" t="str">
        <f t="shared" si="8"/>
        <v/>
      </c>
      <c r="S16" s="130"/>
      <c r="T16" s="131"/>
      <c r="U16" s="132" t="str">
        <f t="shared" si="9"/>
        <v/>
      </c>
      <c r="V16" s="133" t="str">
        <f t="shared" si="10"/>
        <v/>
      </c>
      <c r="W16" s="134" t="str">
        <f t="shared" si="11"/>
        <v/>
      </c>
      <c r="X16" s="135" t="str">
        <f t="shared" si="12"/>
        <v/>
      </c>
      <c r="Y16" s="136" t="str">
        <f t="shared" si="13"/>
        <v/>
      </c>
      <c r="AA16" s="127"/>
      <c r="AB16" s="127"/>
      <c r="AC16" s="128" t="str">
        <f t="shared" si="14"/>
        <v/>
      </c>
      <c r="AD16" s="129" t="str">
        <f t="shared" si="15"/>
        <v/>
      </c>
      <c r="AE16" s="130"/>
      <c r="AF16" s="131"/>
      <c r="AG16" s="132" t="str">
        <f t="shared" si="16"/>
        <v/>
      </c>
      <c r="AH16" s="133" t="str">
        <f t="shared" si="17"/>
        <v/>
      </c>
      <c r="AI16" s="134" t="str">
        <f t="shared" si="18"/>
        <v/>
      </c>
      <c r="AJ16" s="135" t="str">
        <f t="shared" si="19"/>
        <v/>
      </c>
      <c r="AK16" s="136" t="str">
        <f t="shared" si="20"/>
        <v/>
      </c>
      <c r="AM16" s="127"/>
      <c r="AN16" s="127"/>
      <c r="AO16" s="128" t="str">
        <f t="shared" si="21"/>
        <v/>
      </c>
      <c r="AP16" s="129" t="str">
        <f t="shared" si="22"/>
        <v/>
      </c>
      <c r="AQ16" s="130"/>
      <c r="AR16" s="131"/>
      <c r="AS16" s="132" t="str">
        <f t="shared" si="23"/>
        <v/>
      </c>
      <c r="AT16" s="133" t="str">
        <f t="shared" si="24"/>
        <v/>
      </c>
      <c r="AU16" s="134" t="str">
        <f t="shared" si="25"/>
        <v/>
      </c>
      <c r="AV16" s="135" t="str">
        <f t="shared" si="26"/>
        <v/>
      </c>
      <c r="AW16" s="136" t="str">
        <f t="shared" si="27"/>
        <v/>
      </c>
      <c r="AX16" s="76"/>
      <c r="AY16" s="127"/>
      <c r="AZ16" s="127"/>
      <c r="BA16" s="128" t="str">
        <f t="shared" si="28"/>
        <v/>
      </c>
      <c r="BB16" s="129" t="str">
        <f t="shared" si="29"/>
        <v/>
      </c>
      <c r="BC16" s="130"/>
      <c r="BD16" s="131"/>
      <c r="BE16" s="132" t="str">
        <f t="shared" si="30"/>
        <v/>
      </c>
      <c r="BF16" s="133" t="str">
        <f t="shared" si="31"/>
        <v/>
      </c>
      <c r="BG16" s="134" t="str">
        <f t="shared" si="32"/>
        <v/>
      </c>
      <c r="BH16" s="135" t="str">
        <f t="shared" si="33"/>
        <v/>
      </c>
      <c r="BI16" s="136" t="str">
        <f t="shared" si="34"/>
        <v/>
      </c>
      <c r="BJ16" s="76"/>
      <c r="BK16" s="127"/>
      <c r="BL16" s="127"/>
      <c r="BM16" s="128" t="str">
        <f t="shared" si="35"/>
        <v/>
      </c>
      <c r="BN16" s="129" t="str">
        <f t="shared" si="36"/>
        <v/>
      </c>
      <c r="BO16" s="130"/>
      <c r="BP16" s="131"/>
      <c r="BQ16" s="132" t="str">
        <f t="shared" si="37"/>
        <v/>
      </c>
      <c r="BR16" s="133" t="str">
        <f t="shared" si="38"/>
        <v/>
      </c>
      <c r="BS16" s="134" t="str">
        <f t="shared" si="39"/>
        <v/>
      </c>
      <c r="BT16" s="135" t="str">
        <f t="shared" si="40"/>
        <v/>
      </c>
      <c r="BU16" s="136" t="str">
        <f t="shared" si="41"/>
        <v/>
      </c>
      <c r="BV16" s="76"/>
      <c r="BW16" s="127"/>
      <c r="BX16" s="127"/>
      <c r="BY16" s="128" t="str">
        <f t="shared" si="42"/>
        <v/>
      </c>
      <c r="BZ16" s="129" t="str">
        <f t="shared" si="43"/>
        <v/>
      </c>
      <c r="CA16" s="130"/>
      <c r="CB16" s="131"/>
      <c r="CC16" s="132" t="str">
        <f t="shared" si="44"/>
        <v/>
      </c>
      <c r="CD16" s="133" t="str">
        <f t="shared" si="45"/>
        <v/>
      </c>
      <c r="CE16" s="134" t="str">
        <f t="shared" si="46"/>
        <v/>
      </c>
      <c r="CF16" s="135" t="str">
        <f t="shared" si="47"/>
        <v/>
      </c>
      <c r="CG16" s="136" t="str">
        <f t="shared" si="48"/>
        <v/>
      </c>
      <c r="CH16" s="76"/>
      <c r="CI16" s="127"/>
      <c r="CJ16" s="127"/>
      <c r="CK16" s="128" t="str">
        <f t="shared" si="49"/>
        <v/>
      </c>
      <c r="CL16" s="129" t="str">
        <f t="shared" si="50"/>
        <v/>
      </c>
      <c r="CM16" s="130"/>
      <c r="CN16" s="131"/>
      <c r="CO16" s="132" t="str">
        <f t="shared" si="51"/>
        <v/>
      </c>
      <c r="CP16" s="133" t="str">
        <f t="shared" si="52"/>
        <v/>
      </c>
      <c r="CQ16" s="134" t="str">
        <f t="shared" si="53"/>
        <v/>
      </c>
      <c r="CR16" s="135" t="str">
        <f t="shared" si="54"/>
        <v/>
      </c>
      <c r="CS16" s="136" t="str">
        <f t="shared" si="55"/>
        <v/>
      </c>
      <c r="CT16" s="76"/>
      <c r="CU16" s="127"/>
      <c r="CV16" s="127"/>
      <c r="CW16" s="128" t="str">
        <f t="shared" si="56"/>
        <v/>
      </c>
      <c r="CX16" s="129" t="str">
        <f t="shared" si="57"/>
        <v/>
      </c>
      <c r="CY16" s="130"/>
      <c r="CZ16" s="131"/>
      <c r="DA16" s="132" t="str">
        <f t="shared" si="58"/>
        <v/>
      </c>
      <c r="DB16" s="133" t="str">
        <f t="shared" si="59"/>
        <v/>
      </c>
      <c r="DC16" s="134" t="str">
        <f t="shared" si="60"/>
        <v/>
      </c>
      <c r="DD16" s="135" t="str">
        <f t="shared" si="61"/>
        <v/>
      </c>
      <c r="DE16" s="136" t="str">
        <f t="shared" si="62"/>
        <v/>
      </c>
      <c r="DF16" s="76"/>
      <c r="DG16" s="127"/>
      <c r="DH16" s="127"/>
      <c r="DI16" s="128" t="str">
        <f t="shared" si="63"/>
        <v/>
      </c>
      <c r="DJ16" s="129" t="str">
        <f t="shared" si="64"/>
        <v/>
      </c>
      <c r="DK16" s="130"/>
      <c r="DL16" s="131"/>
      <c r="DM16" s="132" t="str">
        <f t="shared" si="65"/>
        <v/>
      </c>
      <c r="DN16" s="133" t="str">
        <f t="shared" si="66"/>
        <v/>
      </c>
      <c r="DO16" s="134" t="str">
        <f t="shared" si="67"/>
        <v/>
      </c>
      <c r="DP16" s="135" t="str">
        <f t="shared" si="68"/>
        <v/>
      </c>
      <c r="DQ16" s="136" t="str">
        <f t="shared" si="69"/>
        <v/>
      </c>
      <c r="DR16" s="76"/>
      <c r="DS16" s="127"/>
      <c r="DT16" s="127"/>
      <c r="DU16" s="128" t="str">
        <f t="shared" si="70"/>
        <v/>
      </c>
      <c r="DV16" s="129" t="str">
        <f t="shared" si="71"/>
        <v/>
      </c>
      <c r="DW16" s="130"/>
      <c r="DX16" s="131"/>
      <c r="DY16" s="132" t="str">
        <f t="shared" si="72"/>
        <v/>
      </c>
      <c r="DZ16" s="133" t="str">
        <f t="shared" si="73"/>
        <v/>
      </c>
      <c r="EA16" s="134" t="str">
        <f t="shared" si="74"/>
        <v/>
      </c>
      <c r="EB16" s="135" t="str">
        <f t="shared" si="75"/>
        <v/>
      </c>
      <c r="EC16" s="136" t="str">
        <f t="shared" si="76"/>
        <v/>
      </c>
      <c r="ED16" s="76"/>
      <c r="EE16" s="127"/>
      <c r="EF16" s="127"/>
      <c r="EG16" s="128" t="str">
        <f t="shared" si="77"/>
        <v/>
      </c>
      <c r="EH16" s="129" t="str">
        <f t="shared" si="78"/>
        <v/>
      </c>
      <c r="EI16" s="130"/>
      <c r="EJ16" s="131"/>
      <c r="EK16" s="132" t="str">
        <f t="shared" si="79"/>
        <v/>
      </c>
      <c r="EL16" s="133" t="str">
        <f t="shared" si="80"/>
        <v/>
      </c>
      <c r="EM16" s="134" t="str">
        <f t="shared" si="81"/>
        <v/>
      </c>
      <c r="EN16" s="135" t="str">
        <f t="shared" si="82"/>
        <v/>
      </c>
      <c r="EO16" s="136" t="str">
        <f t="shared" si="83"/>
        <v/>
      </c>
      <c r="EP16" s="76"/>
      <c r="EQ16" s="127"/>
      <c r="ER16" s="127"/>
      <c r="ES16" s="128" t="str">
        <f t="shared" si="84"/>
        <v/>
      </c>
      <c r="ET16" s="129" t="str">
        <f t="shared" si="85"/>
        <v/>
      </c>
      <c r="EU16" s="130"/>
      <c r="EV16" s="131"/>
      <c r="EW16" s="132" t="str">
        <f t="shared" si="86"/>
        <v/>
      </c>
      <c r="EX16" s="133" t="str">
        <f t="shared" si="87"/>
        <v/>
      </c>
      <c r="EY16" s="134" t="str">
        <f t="shared" si="88"/>
        <v/>
      </c>
      <c r="EZ16" s="135" t="str">
        <f t="shared" si="89"/>
        <v/>
      </c>
      <c r="FA16" s="136" t="str">
        <f t="shared" si="90"/>
        <v/>
      </c>
      <c r="FB16" s="76"/>
      <c r="FC16" s="127"/>
      <c r="FD16" s="127"/>
      <c r="FE16" s="128" t="str">
        <f t="shared" si="91"/>
        <v/>
      </c>
      <c r="FF16" s="129" t="str">
        <f t="shared" si="92"/>
        <v/>
      </c>
      <c r="FG16" s="130"/>
      <c r="FH16" s="131"/>
      <c r="FI16" s="132" t="str">
        <f t="shared" si="93"/>
        <v/>
      </c>
      <c r="FJ16" s="133" t="str">
        <f t="shared" si="94"/>
        <v/>
      </c>
      <c r="FK16" s="134" t="str">
        <f t="shared" si="95"/>
        <v/>
      </c>
      <c r="FL16" s="135" t="str">
        <f t="shared" si="96"/>
        <v/>
      </c>
      <c r="FM16" s="136" t="str">
        <f t="shared" si="97"/>
        <v/>
      </c>
      <c r="FN16" s="76"/>
      <c r="FO16" s="127"/>
      <c r="FP16" s="127"/>
      <c r="FQ16" s="128" t="str">
        <f>IF(FU16="","",#REF!)</f>
        <v/>
      </c>
      <c r="FR16" s="129" t="str">
        <f t="shared" si="98"/>
        <v/>
      </c>
      <c r="FS16" s="130"/>
      <c r="FT16" s="131"/>
      <c r="FU16" s="132" t="str">
        <f t="shared" si="99"/>
        <v/>
      </c>
      <c r="FV16" s="133" t="str">
        <f t="shared" si="100"/>
        <v/>
      </c>
      <c r="FW16" s="134" t="str">
        <f t="shared" si="101"/>
        <v/>
      </c>
      <c r="FX16" s="135" t="str">
        <f t="shared" si="102"/>
        <v/>
      </c>
      <c r="FY16" s="136" t="str">
        <f t="shared" si="103"/>
        <v/>
      </c>
      <c r="FZ16" s="76"/>
      <c r="GA16" s="127"/>
      <c r="GB16" s="127"/>
      <c r="GC16" s="128" t="str">
        <f t="shared" si="104"/>
        <v/>
      </c>
      <c r="GD16" s="129" t="str">
        <f t="shared" si="105"/>
        <v/>
      </c>
      <c r="GE16" s="130"/>
      <c r="GF16" s="131"/>
      <c r="GG16" s="132" t="str">
        <f t="shared" si="106"/>
        <v/>
      </c>
      <c r="GH16" s="133" t="str">
        <f t="shared" si="107"/>
        <v/>
      </c>
      <c r="GI16" s="134" t="str">
        <f t="shared" si="108"/>
        <v/>
      </c>
      <c r="GJ16" s="135" t="str">
        <f t="shared" si="109"/>
        <v/>
      </c>
      <c r="GK16" s="136" t="str">
        <f t="shared" si="110"/>
        <v/>
      </c>
      <c r="GL16" s="76"/>
      <c r="GM16" s="127"/>
      <c r="GN16" s="127" t="s">
        <v>287</v>
      </c>
      <c r="GO16" s="128" t="str">
        <f t="shared" si="111"/>
        <v/>
      </c>
      <c r="GP16" s="129" t="str">
        <f t="shared" si="112"/>
        <v/>
      </c>
      <c r="GQ16" s="130"/>
      <c r="GR16" s="131"/>
      <c r="GS16" s="132" t="str">
        <f t="shared" si="113"/>
        <v/>
      </c>
      <c r="GT16" s="133" t="str">
        <f t="shared" si="114"/>
        <v/>
      </c>
      <c r="GU16" s="134" t="str">
        <f t="shared" si="115"/>
        <v/>
      </c>
      <c r="GV16" s="135" t="str">
        <f t="shared" si="116"/>
        <v/>
      </c>
      <c r="GW16" s="136" t="str">
        <f t="shared" si="117"/>
        <v/>
      </c>
      <c r="GX16" s="76"/>
      <c r="GY16" s="127"/>
      <c r="GZ16" s="127"/>
      <c r="HA16" s="128" t="str">
        <f t="shared" si="118"/>
        <v/>
      </c>
      <c r="HB16" s="129" t="str">
        <f t="shared" si="119"/>
        <v/>
      </c>
      <c r="HC16" s="130"/>
      <c r="HD16" s="131"/>
      <c r="HE16" s="132" t="str">
        <f t="shared" si="120"/>
        <v/>
      </c>
      <c r="HF16" s="133" t="str">
        <f t="shared" si="121"/>
        <v/>
      </c>
      <c r="HG16" s="134" t="str">
        <f t="shared" si="122"/>
        <v/>
      </c>
      <c r="HH16" s="135" t="str">
        <f t="shared" si="123"/>
        <v/>
      </c>
      <c r="HI16" s="136" t="str">
        <f t="shared" si="124"/>
        <v/>
      </c>
      <c r="HJ16" s="76"/>
      <c r="HK16" s="127"/>
      <c r="HL16" s="127" t="s">
        <v>287</v>
      </c>
      <c r="HM16" s="128" t="str">
        <f t="shared" si="125"/>
        <v/>
      </c>
      <c r="HN16" s="129" t="str">
        <f t="shared" si="126"/>
        <v/>
      </c>
      <c r="HO16" s="130"/>
      <c r="HP16" s="131"/>
      <c r="HQ16" s="132" t="str">
        <f t="shared" si="127"/>
        <v/>
      </c>
      <c r="HR16" s="133" t="str">
        <f t="shared" si="128"/>
        <v/>
      </c>
      <c r="HS16" s="134" t="str">
        <f t="shared" si="129"/>
        <v/>
      </c>
      <c r="HT16" s="135" t="str">
        <f t="shared" si="130"/>
        <v/>
      </c>
      <c r="HU16" s="136" t="str">
        <f t="shared" si="131"/>
        <v/>
      </c>
      <c r="HV16" s="76"/>
      <c r="HW16" s="127"/>
      <c r="HX16" s="127"/>
      <c r="HY16" s="128" t="str">
        <f t="shared" si="132"/>
        <v/>
      </c>
      <c r="HZ16" s="129" t="str">
        <f t="shared" si="133"/>
        <v/>
      </c>
      <c r="IA16" s="130"/>
      <c r="IB16" s="131"/>
      <c r="IC16" s="132" t="str">
        <f t="shared" si="134"/>
        <v/>
      </c>
      <c r="ID16" s="133" t="str">
        <f t="shared" si="135"/>
        <v/>
      </c>
      <c r="IE16" s="134" t="str">
        <f t="shared" si="136"/>
        <v/>
      </c>
      <c r="IF16" s="135" t="str">
        <f t="shared" si="137"/>
        <v/>
      </c>
      <c r="IG16" s="136" t="str">
        <f t="shared" si="138"/>
        <v/>
      </c>
      <c r="IH16" s="76"/>
      <c r="II16" s="127"/>
      <c r="IJ16" s="127"/>
      <c r="IK16" s="128" t="str">
        <f t="shared" si="139"/>
        <v/>
      </c>
      <c r="IL16" s="129" t="str">
        <f t="shared" si="140"/>
        <v/>
      </c>
      <c r="IM16" s="130"/>
      <c r="IN16" s="131"/>
      <c r="IO16" s="132" t="str">
        <f t="shared" si="141"/>
        <v/>
      </c>
      <c r="IP16" s="133" t="str">
        <f t="shared" si="142"/>
        <v/>
      </c>
      <c r="IQ16" s="134" t="str">
        <f t="shared" si="143"/>
        <v/>
      </c>
      <c r="IR16" s="135" t="str">
        <f t="shared" si="144"/>
        <v/>
      </c>
      <c r="IS16" s="136" t="str">
        <f t="shared" si="145"/>
        <v/>
      </c>
      <c r="IT16" s="76"/>
      <c r="IU16" s="127"/>
      <c r="IV16" s="127"/>
      <c r="IW16" s="128" t="str">
        <f t="shared" si="146"/>
        <v/>
      </c>
      <c r="IX16" s="129" t="str">
        <f t="shared" si="147"/>
        <v/>
      </c>
      <c r="IY16" s="130"/>
      <c r="IZ16" s="131"/>
      <c r="JA16" s="132" t="str">
        <f t="shared" si="148"/>
        <v/>
      </c>
      <c r="JB16" s="133" t="str">
        <f t="shared" si="149"/>
        <v/>
      </c>
      <c r="JC16" s="134" t="str">
        <f t="shared" si="150"/>
        <v/>
      </c>
      <c r="JD16" s="135" t="str">
        <f t="shared" si="151"/>
        <v/>
      </c>
      <c r="JE16" s="136" t="str">
        <f t="shared" si="152"/>
        <v/>
      </c>
      <c r="JF16" s="76"/>
      <c r="JG16" s="127"/>
      <c r="JH16" s="127"/>
      <c r="JI16" s="128" t="str">
        <f t="shared" si="153"/>
        <v/>
      </c>
      <c r="JJ16" s="129" t="str">
        <f t="shared" si="154"/>
        <v/>
      </c>
      <c r="JK16" s="130"/>
      <c r="JL16" s="131"/>
      <c r="JM16" s="132" t="str">
        <f t="shared" si="155"/>
        <v/>
      </c>
      <c r="JN16" s="133" t="str">
        <f t="shared" si="156"/>
        <v/>
      </c>
      <c r="JO16" s="134" t="str">
        <f t="shared" si="157"/>
        <v/>
      </c>
      <c r="JP16" s="135" t="str">
        <f t="shared" si="158"/>
        <v/>
      </c>
      <c r="JQ16" s="136" t="str">
        <f t="shared" si="159"/>
        <v/>
      </c>
      <c r="JR16" s="76"/>
      <c r="JS16" s="127"/>
      <c r="JT16" s="127"/>
      <c r="JU16" s="128" t="str">
        <f t="shared" si="160"/>
        <v/>
      </c>
      <c r="JV16" s="129" t="str">
        <f t="shared" si="161"/>
        <v/>
      </c>
      <c r="JW16" s="130"/>
      <c r="JX16" s="131"/>
      <c r="JY16" s="132" t="str">
        <f t="shared" si="162"/>
        <v/>
      </c>
      <c r="JZ16" s="133" t="str">
        <f t="shared" si="163"/>
        <v/>
      </c>
      <c r="KA16" s="134" t="str">
        <f t="shared" si="164"/>
        <v/>
      </c>
      <c r="KB16" s="135" t="str">
        <f t="shared" si="165"/>
        <v/>
      </c>
      <c r="KC16" s="136" t="str">
        <f t="shared" si="166"/>
        <v/>
      </c>
      <c r="KD16" s="76"/>
      <c r="KE16" s="127"/>
      <c r="KF16" s="127"/>
    </row>
    <row r="17" spans="1:292" ht="13.5" customHeight="1">
      <c r="A17" s="84"/>
      <c r="B17" s="127"/>
      <c r="D17" s="211"/>
      <c r="E17" s="128" t="str">
        <f t="shared" si="0"/>
        <v/>
      </c>
      <c r="F17" s="129" t="str">
        <f t="shared" si="1"/>
        <v/>
      </c>
      <c r="G17" s="130"/>
      <c r="H17" s="131"/>
      <c r="I17" s="132" t="str">
        <f t="shared" si="2"/>
        <v/>
      </c>
      <c r="J17" s="133" t="str">
        <f t="shared" si="3"/>
        <v/>
      </c>
      <c r="K17" s="134" t="str">
        <f t="shared" si="4"/>
        <v/>
      </c>
      <c r="L17" s="135" t="str">
        <f t="shared" si="5"/>
        <v/>
      </c>
      <c r="M17" s="136" t="str">
        <f t="shared" si="6"/>
        <v/>
      </c>
      <c r="O17" s="127"/>
      <c r="P17" s="211"/>
      <c r="Q17" s="128" t="str">
        <f t="shared" si="7"/>
        <v/>
      </c>
      <c r="R17" s="129" t="str">
        <f t="shared" si="8"/>
        <v/>
      </c>
      <c r="S17" s="130"/>
      <c r="T17" s="131"/>
      <c r="U17" s="132" t="str">
        <f t="shared" si="9"/>
        <v/>
      </c>
      <c r="V17" s="133" t="str">
        <f t="shared" si="10"/>
        <v/>
      </c>
      <c r="W17" s="134" t="str">
        <f t="shared" si="11"/>
        <v/>
      </c>
      <c r="X17" s="135" t="str">
        <f t="shared" si="12"/>
        <v/>
      </c>
      <c r="Y17" s="136" t="str">
        <f t="shared" si="13"/>
        <v/>
      </c>
      <c r="AA17" s="127"/>
      <c r="AB17" s="127"/>
      <c r="AC17" s="128" t="str">
        <f t="shared" si="14"/>
        <v/>
      </c>
      <c r="AD17" s="129" t="str">
        <f t="shared" si="15"/>
        <v/>
      </c>
      <c r="AE17" s="130"/>
      <c r="AF17" s="131"/>
      <c r="AG17" s="132" t="str">
        <f t="shared" si="16"/>
        <v/>
      </c>
      <c r="AH17" s="133" t="str">
        <f t="shared" si="17"/>
        <v/>
      </c>
      <c r="AI17" s="134" t="str">
        <f t="shared" si="18"/>
        <v/>
      </c>
      <c r="AJ17" s="135" t="str">
        <f t="shared" si="19"/>
        <v/>
      </c>
      <c r="AK17" s="136" t="str">
        <f t="shared" si="20"/>
        <v/>
      </c>
      <c r="AM17" s="127"/>
      <c r="AN17" s="127"/>
      <c r="AO17" s="128" t="str">
        <f t="shared" si="21"/>
        <v/>
      </c>
      <c r="AP17" s="129" t="str">
        <f t="shared" si="22"/>
        <v/>
      </c>
      <c r="AQ17" s="130"/>
      <c r="AR17" s="131"/>
      <c r="AS17" s="132" t="str">
        <f t="shared" si="23"/>
        <v/>
      </c>
      <c r="AT17" s="133" t="str">
        <f t="shared" si="24"/>
        <v/>
      </c>
      <c r="AU17" s="134" t="str">
        <f t="shared" si="25"/>
        <v/>
      </c>
      <c r="AV17" s="135" t="str">
        <f t="shared" si="26"/>
        <v/>
      </c>
      <c r="AW17" s="136" t="str">
        <f t="shared" si="27"/>
        <v/>
      </c>
      <c r="AX17" s="76"/>
      <c r="AY17" s="127"/>
      <c r="AZ17" s="127"/>
      <c r="BA17" s="128" t="str">
        <f t="shared" si="28"/>
        <v/>
      </c>
      <c r="BB17" s="129" t="str">
        <f t="shared" si="29"/>
        <v/>
      </c>
      <c r="BC17" s="130"/>
      <c r="BD17" s="131"/>
      <c r="BE17" s="132" t="str">
        <f t="shared" si="30"/>
        <v/>
      </c>
      <c r="BF17" s="133" t="str">
        <f t="shared" si="31"/>
        <v/>
      </c>
      <c r="BG17" s="134" t="str">
        <f t="shared" si="32"/>
        <v/>
      </c>
      <c r="BH17" s="135" t="str">
        <f t="shared" si="33"/>
        <v/>
      </c>
      <c r="BI17" s="136" t="str">
        <f t="shared" si="34"/>
        <v/>
      </c>
      <c r="BJ17" s="76"/>
      <c r="BK17" s="127"/>
      <c r="BL17" s="127"/>
      <c r="BM17" s="128" t="str">
        <f t="shared" si="35"/>
        <v/>
      </c>
      <c r="BN17" s="129" t="str">
        <f t="shared" si="36"/>
        <v/>
      </c>
      <c r="BO17" s="130"/>
      <c r="BP17" s="131"/>
      <c r="BQ17" s="132" t="str">
        <f t="shared" si="37"/>
        <v/>
      </c>
      <c r="BR17" s="133" t="str">
        <f t="shared" si="38"/>
        <v/>
      </c>
      <c r="BS17" s="134" t="str">
        <f t="shared" si="39"/>
        <v/>
      </c>
      <c r="BT17" s="135" t="str">
        <f t="shared" si="40"/>
        <v/>
      </c>
      <c r="BU17" s="136" t="str">
        <f t="shared" si="41"/>
        <v/>
      </c>
      <c r="BV17" s="76"/>
      <c r="BW17" s="127"/>
      <c r="BX17" s="127"/>
      <c r="BY17" s="128" t="str">
        <f t="shared" si="42"/>
        <v/>
      </c>
      <c r="BZ17" s="129" t="str">
        <f t="shared" si="43"/>
        <v/>
      </c>
      <c r="CA17" s="130"/>
      <c r="CB17" s="131"/>
      <c r="CC17" s="132" t="str">
        <f t="shared" si="44"/>
        <v/>
      </c>
      <c r="CD17" s="133" t="str">
        <f t="shared" si="45"/>
        <v/>
      </c>
      <c r="CE17" s="134" t="str">
        <f t="shared" si="46"/>
        <v/>
      </c>
      <c r="CF17" s="135" t="str">
        <f t="shared" si="47"/>
        <v/>
      </c>
      <c r="CG17" s="136" t="str">
        <f t="shared" si="48"/>
        <v/>
      </c>
      <c r="CH17" s="76"/>
      <c r="CI17" s="127"/>
      <c r="CJ17" s="127"/>
      <c r="CK17" s="128" t="str">
        <f t="shared" si="49"/>
        <v/>
      </c>
      <c r="CL17" s="129" t="str">
        <f t="shared" si="50"/>
        <v/>
      </c>
      <c r="CM17" s="130"/>
      <c r="CN17" s="131"/>
      <c r="CO17" s="132" t="str">
        <f t="shared" si="51"/>
        <v/>
      </c>
      <c r="CP17" s="133" t="str">
        <f t="shared" si="52"/>
        <v/>
      </c>
      <c r="CQ17" s="134" t="str">
        <f t="shared" si="53"/>
        <v/>
      </c>
      <c r="CR17" s="135" t="str">
        <f t="shared" si="54"/>
        <v/>
      </c>
      <c r="CS17" s="136" t="str">
        <f t="shared" si="55"/>
        <v/>
      </c>
      <c r="CT17" s="76"/>
      <c r="CU17" s="127"/>
      <c r="CV17" s="127"/>
      <c r="CW17" s="128" t="str">
        <f t="shared" si="56"/>
        <v/>
      </c>
      <c r="CX17" s="129" t="str">
        <f t="shared" si="57"/>
        <v/>
      </c>
      <c r="CY17" s="130"/>
      <c r="CZ17" s="131"/>
      <c r="DA17" s="132" t="str">
        <f t="shared" si="58"/>
        <v/>
      </c>
      <c r="DB17" s="133" t="str">
        <f t="shared" si="59"/>
        <v/>
      </c>
      <c r="DC17" s="134" t="str">
        <f t="shared" si="60"/>
        <v/>
      </c>
      <c r="DD17" s="135" t="str">
        <f t="shared" si="61"/>
        <v/>
      </c>
      <c r="DE17" s="136" t="str">
        <f t="shared" si="62"/>
        <v/>
      </c>
      <c r="DF17" s="76"/>
      <c r="DG17" s="127"/>
      <c r="DH17" s="127"/>
      <c r="DI17" s="128" t="str">
        <f t="shared" si="63"/>
        <v/>
      </c>
      <c r="DJ17" s="129" t="str">
        <f t="shared" si="64"/>
        <v/>
      </c>
      <c r="DK17" s="130"/>
      <c r="DL17" s="131"/>
      <c r="DM17" s="132" t="str">
        <f t="shared" si="65"/>
        <v/>
      </c>
      <c r="DN17" s="133" t="str">
        <f t="shared" si="66"/>
        <v/>
      </c>
      <c r="DO17" s="134" t="str">
        <f t="shared" si="67"/>
        <v/>
      </c>
      <c r="DP17" s="135" t="str">
        <f t="shared" si="68"/>
        <v/>
      </c>
      <c r="DQ17" s="136" t="str">
        <f t="shared" si="69"/>
        <v/>
      </c>
      <c r="DR17" s="76"/>
      <c r="DS17" s="127"/>
      <c r="DT17" s="127"/>
      <c r="DU17" s="128" t="str">
        <f t="shared" si="70"/>
        <v/>
      </c>
      <c r="DV17" s="129" t="str">
        <f t="shared" si="71"/>
        <v/>
      </c>
      <c r="DW17" s="130"/>
      <c r="DX17" s="131"/>
      <c r="DY17" s="132" t="str">
        <f t="shared" si="72"/>
        <v/>
      </c>
      <c r="DZ17" s="133" t="str">
        <f t="shared" si="73"/>
        <v/>
      </c>
      <c r="EA17" s="134" t="str">
        <f t="shared" si="74"/>
        <v/>
      </c>
      <c r="EB17" s="135" t="str">
        <f t="shared" si="75"/>
        <v/>
      </c>
      <c r="EC17" s="136" t="str">
        <f t="shared" si="76"/>
        <v/>
      </c>
      <c r="ED17" s="76"/>
      <c r="EE17" s="127"/>
      <c r="EF17" s="127"/>
      <c r="EG17" s="128" t="str">
        <f t="shared" si="77"/>
        <v/>
      </c>
      <c r="EH17" s="129" t="str">
        <f t="shared" si="78"/>
        <v/>
      </c>
      <c r="EI17" s="130"/>
      <c r="EJ17" s="131"/>
      <c r="EK17" s="132" t="str">
        <f t="shared" si="79"/>
        <v/>
      </c>
      <c r="EL17" s="133" t="str">
        <f t="shared" si="80"/>
        <v/>
      </c>
      <c r="EM17" s="134" t="str">
        <f t="shared" si="81"/>
        <v/>
      </c>
      <c r="EN17" s="135" t="str">
        <f t="shared" si="82"/>
        <v/>
      </c>
      <c r="EO17" s="136" t="str">
        <f t="shared" si="83"/>
        <v/>
      </c>
      <c r="EP17" s="76"/>
      <c r="EQ17" s="127"/>
      <c r="ER17" s="127"/>
      <c r="ES17" s="128" t="str">
        <f t="shared" si="84"/>
        <v/>
      </c>
      <c r="ET17" s="129" t="str">
        <f t="shared" si="85"/>
        <v/>
      </c>
      <c r="EU17" s="130"/>
      <c r="EV17" s="131"/>
      <c r="EW17" s="132" t="str">
        <f t="shared" si="86"/>
        <v/>
      </c>
      <c r="EX17" s="133" t="str">
        <f t="shared" si="87"/>
        <v/>
      </c>
      <c r="EY17" s="134" t="str">
        <f t="shared" si="88"/>
        <v/>
      </c>
      <c r="EZ17" s="135" t="str">
        <f t="shared" si="89"/>
        <v/>
      </c>
      <c r="FA17" s="136" t="str">
        <f t="shared" si="90"/>
        <v/>
      </c>
      <c r="FB17" s="76"/>
      <c r="FC17" s="127"/>
      <c r="FD17" s="127"/>
      <c r="FE17" s="128" t="str">
        <f t="shared" si="91"/>
        <v/>
      </c>
      <c r="FF17" s="129" t="str">
        <f t="shared" si="92"/>
        <v/>
      </c>
      <c r="FG17" s="130"/>
      <c r="FH17" s="131"/>
      <c r="FI17" s="132" t="str">
        <f t="shared" si="93"/>
        <v/>
      </c>
      <c r="FJ17" s="133" t="str">
        <f t="shared" si="94"/>
        <v/>
      </c>
      <c r="FK17" s="134" t="str">
        <f t="shared" si="95"/>
        <v/>
      </c>
      <c r="FL17" s="135" t="str">
        <f t="shared" si="96"/>
        <v/>
      </c>
      <c r="FM17" s="136" t="str">
        <f t="shared" si="97"/>
        <v/>
      </c>
      <c r="FN17" s="76"/>
      <c r="FO17" s="127"/>
      <c r="FP17" s="127"/>
      <c r="FQ17" s="128" t="str">
        <f>IF(FU17="","",#REF!)</f>
        <v/>
      </c>
      <c r="FR17" s="129" t="str">
        <f t="shared" si="98"/>
        <v/>
      </c>
      <c r="FS17" s="130"/>
      <c r="FT17" s="131"/>
      <c r="FU17" s="132" t="str">
        <f t="shared" si="99"/>
        <v/>
      </c>
      <c r="FV17" s="133" t="str">
        <f t="shared" si="100"/>
        <v/>
      </c>
      <c r="FW17" s="134" t="str">
        <f t="shared" si="101"/>
        <v/>
      </c>
      <c r="FX17" s="135" t="str">
        <f t="shared" si="102"/>
        <v/>
      </c>
      <c r="FY17" s="136" t="str">
        <f t="shared" si="103"/>
        <v/>
      </c>
      <c r="FZ17" s="76"/>
      <c r="GA17" s="127"/>
      <c r="GB17" s="127"/>
      <c r="GC17" s="128" t="str">
        <f t="shared" si="104"/>
        <v/>
      </c>
      <c r="GD17" s="129" t="str">
        <f t="shared" si="105"/>
        <v/>
      </c>
      <c r="GE17" s="130"/>
      <c r="GF17" s="131"/>
      <c r="GG17" s="132" t="str">
        <f t="shared" si="106"/>
        <v/>
      </c>
      <c r="GH17" s="133" t="str">
        <f t="shared" si="107"/>
        <v/>
      </c>
      <c r="GI17" s="134" t="str">
        <f t="shared" si="108"/>
        <v/>
      </c>
      <c r="GJ17" s="135" t="str">
        <f t="shared" si="109"/>
        <v/>
      </c>
      <c r="GK17" s="136" t="str">
        <f t="shared" si="110"/>
        <v/>
      </c>
      <c r="GL17" s="76"/>
      <c r="GM17" s="127"/>
      <c r="GN17" s="127" t="s">
        <v>287</v>
      </c>
      <c r="GO17" s="128" t="str">
        <f t="shared" si="111"/>
        <v/>
      </c>
      <c r="GP17" s="129" t="str">
        <f t="shared" si="112"/>
        <v/>
      </c>
      <c r="GQ17" s="130"/>
      <c r="GR17" s="131"/>
      <c r="GS17" s="132" t="str">
        <f t="shared" si="113"/>
        <v/>
      </c>
      <c r="GT17" s="133" t="str">
        <f t="shared" si="114"/>
        <v/>
      </c>
      <c r="GU17" s="134" t="str">
        <f t="shared" si="115"/>
        <v/>
      </c>
      <c r="GV17" s="135" t="str">
        <f t="shared" si="116"/>
        <v/>
      </c>
      <c r="GW17" s="136" t="str">
        <f t="shared" si="117"/>
        <v/>
      </c>
      <c r="GX17" s="76"/>
      <c r="GY17" s="127"/>
      <c r="GZ17" s="127"/>
      <c r="HA17" s="128" t="str">
        <f t="shared" si="118"/>
        <v/>
      </c>
      <c r="HB17" s="129" t="str">
        <f t="shared" si="119"/>
        <v/>
      </c>
      <c r="HC17" s="130"/>
      <c r="HD17" s="131"/>
      <c r="HE17" s="132" t="str">
        <f t="shared" si="120"/>
        <v/>
      </c>
      <c r="HF17" s="133" t="str">
        <f t="shared" si="121"/>
        <v/>
      </c>
      <c r="HG17" s="134" t="str">
        <f t="shared" si="122"/>
        <v/>
      </c>
      <c r="HH17" s="135" t="str">
        <f t="shared" si="123"/>
        <v/>
      </c>
      <c r="HI17" s="136" t="str">
        <f t="shared" si="124"/>
        <v/>
      </c>
      <c r="HJ17" s="76"/>
      <c r="HK17" s="127"/>
      <c r="HL17" s="127" t="s">
        <v>287</v>
      </c>
      <c r="HM17" s="128" t="str">
        <f t="shared" si="125"/>
        <v/>
      </c>
      <c r="HN17" s="129" t="str">
        <f t="shared" si="126"/>
        <v/>
      </c>
      <c r="HO17" s="130"/>
      <c r="HP17" s="131"/>
      <c r="HQ17" s="132" t="str">
        <f t="shared" si="127"/>
        <v/>
      </c>
      <c r="HR17" s="133" t="str">
        <f t="shared" si="128"/>
        <v/>
      </c>
      <c r="HS17" s="134" t="str">
        <f t="shared" si="129"/>
        <v/>
      </c>
      <c r="HT17" s="135" t="str">
        <f t="shared" si="130"/>
        <v/>
      </c>
      <c r="HU17" s="136" t="str">
        <f t="shared" si="131"/>
        <v/>
      </c>
      <c r="HV17" s="76"/>
      <c r="HW17" s="127"/>
      <c r="HX17" s="127"/>
      <c r="HY17" s="128" t="str">
        <f t="shared" si="132"/>
        <v/>
      </c>
      <c r="HZ17" s="129" t="str">
        <f t="shared" si="133"/>
        <v/>
      </c>
      <c r="IA17" s="130"/>
      <c r="IB17" s="131"/>
      <c r="IC17" s="132" t="str">
        <f t="shared" si="134"/>
        <v/>
      </c>
      <c r="ID17" s="133" t="str">
        <f t="shared" si="135"/>
        <v/>
      </c>
      <c r="IE17" s="134" t="str">
        <f t="shared" si="136"/>
        <v/>
      </c>
      <c r="IF17" s="135" t="str">
        <f t="shared" si="137"/>
        <v/>
      </c>
      <c r="IG17" s="136" t="str">
        <f t="shared" si="138"/>
        <v/>
      </c>
      <c r="IH17" s="76"/>
      <c r="II17" s="127"/>
      <c r="IJ17" s="127"/>
      <c r="IK17" s="128" t="str">
        <f t="shared" si="139"/>
        <v/>
      </c>
      <c r="IL17" s="129" t="str">
        <f t="shared" si="140"/>
        <v/>
      </c>
      <c r="IM17" s="130"/>
      <c r="IN17" s="131"/>
      <c r="IO17" s="132" t="str">
        <f t="shared" si="141"/>
        <v/>
      </c>
      <c r="IP17" s="133" t="str">
        <f t="shared" si="142"/>
        <v/>
      </c>
      <c r="IQ17" s="134" t="str">
        <f t="shared" si="143"/>
        <v/>
      </c>
      <c r="IR17" s="135" t="str">
        <f t="shared" si="144"/>
        <v/>
      </c>
      <c r="IS17" s="136" t="str">
        <f t="shared" si="145"/>
        <v/>
      </c>
      <c r="IT17" s="76"/>
      <c r="IU17" s="127"/>
      <c r="IV17" s="127"/>
      <c r="IW17" s="128" t="str">
        <f t="shared" si="146"/>
        <v/>
      </c>
      <c r="IX17" s="129" t="str">
        <f t="shared" si="147"/>
        <v/>
      </c>
      <c r="IY17" s="130"/>
      <c r="IZ17" s="131"/>
      <c r="JA17" s="132" t="str">
        <f t="shared" si="148"/>
        <v/>
      </c>
      <c r="JB17" s="133" t="str">
        <f t="shared" si="149"/>
        <v/>
      </c>
      <c r="JC17" s="134" t="str">
        <f t="shared" si="150"/>
        <v/>
      </c>
      <c r="JD17" s="135" t="str">
        <f t="shared" si="151"/>
        <v/>
      </c>
      <c r="JE17" s="136" t="str">
        <f t="shared" si="152"/>
        <v/>
      </c>
      <c r="JF17" s="76"/>
      <c r="JG17" s="127"/>
      <c r="JH17" s="127"/>
      <c r="JI17" s="128" t="str">
        <f t="shared" si="153"/>
        <v/>
      </c>
      <c r="JJ17" s="129" t="str">
        <f t="shared" si="154"/>
        <v/>
      </c>
      <c r="JK17" s="130"/>
      <c r="JL17" s="131"/>
      <c r="JM17" s="132" t="str">
        <f t="shared" si="155"/>
        <v/>
      </c>
      <c r="JN17" s="133" t="str">
        <f t="shared" si="156"/>
        <v/>
      </c>
      <c r="JO17" s="134" t="str">
        <f t="shared" si="157"/>
        <v/>
      </c>
      <c r="JP17" s="135" t="str">
        <f t="shared" si="158"/>
        <v/>
      </c>
      <c r="JQ17" s="136" t="str">
        <f t="shared" si="159"/>
        <v/>
      </c>
      <c r="JR17" s="76"/>
      <c r="JS17" s="127"/>
      <c r="JT17" s="127"/>
      <c r="JU17" s="128" t="str">
        <f t="shared" si="160"/>
        <v/>
      </c>
      <c r="JV17" s="129" t="str">
        <f t="shared" si="161"/>
        <v/>
      </c>
      <c r="JW17" s="130"/>
      <c r="JX17" s="131"/>
      <c r="JY17" s="132" t="str">
        <f t="shared" si="162"/>
        <v/>
      </c>
      <c r="JZ17" s="133" t="str">
        <f t="shared" si="163"/>
        <v/>
      </c>
      <c r="KA17" s="134" t="str">
        <f t="shared" si="164"/>
        <v/>
      </c>
      <c r="KB17" s="135" t="str">
        <f t="shared" si="165"/>
        <v/>
      </c>
      <c r="KC17" s="136" t="str">
        <f t="shared" si="166"/>
        <v/>
      </c>
      <c r="KD17" s="76"/>
      <c r="KE17" s="127"/>
      <c r="KF17" s="127"/>
    </row>
    <row r="18" spans="1:292" ht="13.5" customHeight="1">
      <c r="A18" s="84"/>
      <c r="B18" s="127"/>
      <c r="D18" s="211"/>
      <c r="E18" s="128" t="str">
        <f t="shared" si="0"/>
        <v/>
      </c>
      <c r="F18" s="129" t="str">
        <f t="shared" si="1"/>
        <v/>
      </c>
      <c r="G18" s="130"/>
      <c r="H18" s="131"/>
      <c r="I18" s="132" t="str">
        <f t="shared" si="2"/>
        <v/>
      </c>
      <c r="J18" s="133" t="str">
        <f t="shared" si="3"/>
        <v/>
      </c>
      <c r="K18" s="134" t="str">
        <f t="shared" si="4"/>
        <v/>
      </c>
      <c r="L18" s="135" t="str">
        <f t="shared" si="5"/>
        <v/>
      </c>
      <c r="M18" s="136" t="str">
        <f t="shared" si="6"/>
        <v/>
      </c>
      <c r="O18" s="127"/>
      <c r="P18" s="211"/>
      <c r="Q18" s="128" t="str">
        <f t="shared" si="7"/>
        <v/>
      </c>
      <c r="R18" s="129" t="str">
        <f t="shared" si="8"/>
        <v/>
      </c>
      <c r="S18" s="130"/>
      <c r="T18" s="131"/>
      <c r="U18" s="132" t="str">
        <f t="shared" si="9"/>
        <v/>
      </c>
      <c r="V18" s="133" t="str">
        <f t="shared" si="10"/>
        <v/>
      </c>
      <c r="W18" s="134" t="str">
        <f t="shared" si="11"/>
        <v/>
      </c>
      <c r="X18" s="135" t="str">
        <f t="shared" si="12"/>
        <v/>
      </c>
      <c r="Y18" s="136" t="str">
        <f t="shared" si="13"/>
        <v/>
      </c>
      <c r="AA18" s="127"/>
      <c r="AB18" s="127"/>
      <c r="AC18" s="128" t="str">
        <f t="shared" si="14"/>
        <v/>
      </c>
      <c r="AD18" s="129" t="str">
        <f t="shared" si="15"/>
        <v/>
      </c>
      <c r="AE18" s="130"/>
      <c r="AF18" s="131"/>
      <c r="AG18" s="132" t="str">
        <f t="shared" si="16"/>
        <v/>
      </c>
      <c r="AH18" s="133" t="str">
        <f t="shared" si="17"/>
        <v/>
      </c>
      <c r="AI18" s="134" t="str">
        <f t="shared" si="18"/>
        <v/>
      </c>
      <c r="AJ18" s="135" t="str">
        <f t="shared" si="19"/>
        <v/>
      </c>
      <c r="AK18" s="136" t="str">
        <f t="shared" si="20"/>
        <v/>
      </c>
      <c r="AM18" s="127"/>
      <c r="AN18" s="127"/>
      <c r="AO18" s="128" t="str">
        <f t="shared" si="21"/>
        <v/>
      </c>
      <c r="AP18" s="129" t="str">
        <f t="shared" si="22"/>
        <v/>
      </c>
      <c r="AQ18" s="130"/>
      <c r="AR18" s="131"/>
      <c r="AS18" s="132" t="str">
        <f t="shared" si="23"/>
        <v/>
      </c>
      <c r="AT18" s="133" t="str">
        <f t="shared" si="24"/>
        <v/>
      </c>
      <c r="AU18" s="134" t="str">
        <f t="shared" si="25"/>
        <v/>
      </c>
      <c r="AV18" s="135" t="str">
        <f t="shared" si="26"/>
        <v/>
      </c>
      <c r="AW18" s="136" t="str">
        <f t="shared" si="27"/>
        <v/>
      </c>
      <c r="AX18" s="76"/>
      <c r="AY18" s="127"/>
      <c r="AZ18" s="127"/>
      <c r="BA18" s="128" t="str">
        <f t="shared" si="28"/>
        <v/>
      </c>
      <c r="BB18" s="129" t="str">
        <f t="shared" si="29"/>
        <v/>
      </c>
      <c r="BC18" s="130"/>
      <c r="BD18" s="131"/>
      <c r="BE18" s="132" t="str">
        <f t="shared" si="30"/>
        <v/>
      </c>
      <c r="BF18" s="133" t="str">
        <f t="shared" si="31"/>
        <v/>
      </c>
      <c r="BG18" s="134" t="str">
        <f t="shared" si="32"/>
        <v/>
      </c>
      <c r="BH18" s="135" t="str">
        <f t="shared" si="33"/>
        <v/>
      </c>
      <c r="BI18" s="136" t="str">
        <f t="shared" si="34"/>
        <v/>
      </c>
      <c r="BJ18" s="76"/>
      <c r="BK18" s="127"/>
      <c r="BL18" s="127"/>
      <c r="BM18" s="128" t="str">
        <f t="shared" si="35"/>
        <v/>
      </c>
      <c r="BN18" s="129" t="str">
        <f t="shared" si="36"/>
        <v/>
      </c>
      <c r="BO18" s="130"/>
      <c r="BP18" s="131"/>
      <c r="BQ18" s="132" t="str">
        <f t="shared" si="37"/>
        <v/>
      </c>
      <c r="BR18" s="133" t="str">
        <f t="shared" si="38"/>
        <v/>
      </c>
      <c r="BS18" s="134" t="str">
        <f t="shared" si="39"/>
        <v/>
      </c>
      <c r="BT18" s="135" t="str">
        <f t="shared" si="40"/>
        <v/>
      </c>
      <c r="BU18" s="136" t="str">
        <f t="shared" si="41"/>
        <v/>
      </c>
      <c r="BV18" s="76"/>
      <c r="BW18" s="127"/>
      <c r="BX18" s="127"/>
      <c r="BY18" s="128" t="str">
        <f t="shared" si="42"/>
        <v/>
      </c>
      <c r="BZ18" s="129" t="str">
        <f t="shared" si="43"/>
        <v/>
      </c>
      <c r="CA18" s="130"/>
      <c r="CB18" s="131"/>
      <c r="CC18" s="132" t="str">
        <f t="shared" si="44"/>
        <v/>
      </c>
      <c r="CD18" s="133" t="str">
        <f t="shared" si="45"/>
        <v/>
      </c>
      <c r="CE18" s="134" t="str">
        <f t="shared" si="46"/>
        <v/>
      </c>
      <c r="CF18" s="135" t="str">
        <f t="shared" si="47"/>
        <v/>
      </c>
      <c r="CG18" s="136" t="str">
        <f t="shared" si="48"/>
        <v/>
      </c>
      <c r="CH18" s="76"/>
      <c r="CI18" s="127"/>
      <c r="CJ18" s="127"/>
      <c r="CK18" s="128" t="str">
        <f t="shared" si="49"/>
        <v/>
      </c>
      <c r="CL18" s="129" t="str">
        <f t="shared" si="50"/>
        <v/>
      </c>
      <c r="CM18" s="130"/>
      <c r="CN18" s="131"/>
      <c r="CO18" s="132" t="str">
        <f t="shared" si="51"/>
        <v/>
      </c>
      <c r="CP18" s="133" t="str">
        <f t="shared" si="52"/>
        <v/>
      </c>
      <c r="CQ18" s="134" t="str">
        <f t="shared" si="53"/>
        <v/>
      </c>
      <c r="CR18" s="135" t="str">
        <f t="shared" si="54"/>
        <v/>
      </c>
      <c r="CS18" s="136" t="str">
        <f t="shared" si="55"/>
        <v/>
      </c>
      <c r="CT18" s="76"/>
      <c r="CU18" s="127"/>
      <c r="CV18" s="127"/>
      <c r="CW18" s="128" t="str">
        <f t="shared" si="56"/>
        <v/>
      </c>
      <c r="CX18" s="129" t="str">
        <f t="shared" si="57"/>
        <v/>
      </c>
      <c r="CY18" s="130"/>
      <c r="CZ18" s="131"/>
      <c r="DA18" s="132" t="str">
        <f t="shared" si="58"/>
        <v/>
      </c>
      <c r="DB18" s="133" t="str">
        <f t="shared" si="59"/>
        <v/>
      </c>
      <c r="DC18" s="134" t="str">
        <f t="shared" si="60"/>
        <v/>
      </c>
      <c r="DD18" s="135" t="str">
        <f t="shared" si="61"/>
        <v/>
      </c>
      <c r="DE18" s="136" t="str">
        <f t="shared" si="62"/>
        <v/>
      </c>
      <c r="DF18" s="76"/>
      <c r="DG18" s="127"/>
      <c r="DH18" s="127"/>
      <c r="DI18" s="128" t="str">
        <f t="shared" si="63"/>
        <v/>
      </c>
      <c r="DJ18" s="129" t="str">
        <f t="shared" si="64"/>
        <v/>
      </c>
      <c r="DK18" s="130"/>
      <c r="DL18" s="131"/>
      <c r="DM18" s="132" t="str">
        <f t="shared" si="65"/>
        <v/>
      </c>
      <c r="DN18" s="133" t="str">
        <f t="shared" si="66"/>
        <v/>
      </c>
      <c r="DO18" s="134" t="str">
        <f t="shared" si="67"/>
        <v/>
      </c>
      <c r="DP18" s="135" t="str">
        <f t="shared" si="68"/>
        <v/>
      </c>
      <c r="DQ18" s="136" t="str">
        <f t="shared" si="69"/>
        <v/>
      </c>
      <c r="DR18" s="76"/>
      <c r="DS18" s="127"/>
      <c r="DT18" s="127"/>
      <c r="DU18" s="128" t="str">
        <f t="shared" si="70"/>
        <v/>
      </c>
      <c r="DV18" s="129" t="str">
        <f t="shared" si="71"/>
        <v/>
      </c>
      <c r="DW18" s="130"/>
      <c r="DX18" s="131"/>
      <c r="DY18" s="132" t="str">
        <f t="shared" si="72"/>
        <v/>
      </c>
      <c r="DZ18" s="133" t="str">
        <f t="shared" si="73"/>
        <v/>
      </c>
      <c r="EA18" s="134" t="str">
        <f t="shared" si="74"/>
        <v/>
      </c>
      <c r="EB18" s="135" t="str">
        <f t="shared" si="75"/>
        <v/>
      </c>
      <c r="EC18" s="136" t="str">
        <f t="shared" si="76"/>
        <v/>
      </c>
      <c r="ED18" s="76"/>
      <c r="EE18" s="127"/>
      <c r="EF18" s="127"/>
      <c r="EG18" s="128" t="str">
        <f t="shared" si="77"/>
        <v/>
      </c>
      <c r="EH18" s="129" t="str">
        <f t="shared" si="78"/>
        <v/>
      </c>
      <c r="EI18" s="130"/>
      <c r="EJ18" s="131"/>
      <c r="EK18" s="132" t="str">
        <f t="shared" si="79"/>
        <v/>
      </c>
      <c r="EL18" s="133" t="str">
        <f t="shared" si="80"/>
        <v/>
      </c>
      <c r="EM18" s="134" t="str">
        <f t="shared" si="81"/>
        <v/>
      </c>
      <c r="EN18" s="135" t="str">
        <f t="shared" si="82"/>
        <v/>
      </c>
      <c r="EO18" s="136" t="str">
        <f t="shared" si="83"/>
        <v/>
      </c>
      <c r="EP18" s="76"/>
      <c r="EQ18" s="127"/>
      <c r="ER18" s="127"/>
      <c r="ES18" s="128" t="str">
        <f t="shared" si="84"/>
        <v/>
      </c>
      <c r="ET18" s="129" t="str">
        <f t="shared" si="85"/>
        <v/>
      </c>
      <c r="EU18" s="130"/>
      <c r="EV18" s="131"/>
      <c r="EW18" s="132" t="str">
        <f t="shared" si="86"/>
        <v/>
      </c>
      <c r="EX18" s="133" t="str">
        <f t="shared" si="87"/>
        <v/>
      </c>
      <c r="EY18" s="134" t="str">
        <f t="shared" si="88"/>
        <v/>
      </c>
      <c r="EZ18" s="135" t="str">
        <f t="shared" si="89"/>
        <v/>
      </c>
      <c r="FA18" s="136" t="str">
        <f t="shared" si="90"/>
        <v/>
      </c>
      <c r="FB18" s="76"/>
      <c r="FC18" s="127"/>
      <c r="FD18" s="127"/>
      <c r="FE18" s="128" t="str">
        <f t="shared" si="91"/>
        <v/>
      </c>
      <c r="FF18" s="129" t="str">
        <f t="shared" si="92"/>
        <v/>
      </c>
      <c r="FG18" s="130"/>
      <c r="FH18" s="131"/>
      <c r="FI18" s="132" t="str">
        <f t="shared" si="93"/>
        <v/>
      </c>
      <c r="FJ18" s="133" t="str">
        <f t="shared" si="94"/>
        <v/>
      </c>
      <c r="FK18" s="134" t="str">
        <f t="shared" si="95"/>
        <v/>
      </c>
      <c r="FL18" s="135" t="str">
        <f t="shared" si="96"/>
        <v/>
      </c>
      <c r="FM18" s="136" t="str">
        <f t="shared" si="97"/>
        <v/>
      </c>
      <c r="FN18" s="76"/>
      <c r="FO18" s="127"/>
      <c r="FP18" s="127"/>
      <c r="FQ18" s="128" t="str">
        <f>IF(FU18="","",#REF!)</f>
        <v/>
      </c>
      <c r="FR18" s="129" t="str">
        <f t="shared" si="98"/>
        <v/>
      </c>
      <c r="FS18" s="130"/>
      <c r="FT18" s="131"/>
      <c r="FU18" s="132" t="str">
        <f t="shared" si="99"/>
        <v/>
      </c>
      <c r="FV18" s="133" t="str">
        <f t="shared" si="100"/>
        <v/>
      </c>
      <c r="FW18" s="134" t="str">
        <f t="shared" si="101"/>
        <v/>
      </c>
      <c r="FX18" s="135" t="str">
        <f t="shared" si="102"/>
        <v/>
      </c>
      <c r="FY18" s="136" t="str">
        <f t="shared" si="103"/>
        <v/>
      </c>
      <c r="FZ18" s="76"/>
      <c r="GA18" s="127"/>
      <c r="GB18" s="127"/>
      <c r="GC18" s="128" t="str">
        <f t="shared" si="104"/>
        <v/>
      </c>
      <c r="GD18" s="129" t="str">
        <f t="shared" si="105"/>
        <v/>
      </c>
      <c r="GE18" s="130"/>
      <c r="GF18" s="131"/>
      <c r="GG18" s="132" t="str">
        <f t="shared" si="106"/>
        <v/>
      </c>
      <c r="GH18" s="133" t="str">
        <f t="shared" si="107"/>
        <v/>
      </c>
      <c r="GI18" s="134" t="str">
        <f t="shared" si="108"/>
        <v/>
      </c>
      <c r="GJ18" s="135" t="str">
        <f t="shared" si="109"/>
        <v/>
      </c>
      <c r="GK18" s="136" t="str">
        <f t="shared" si="110"/>
        <v/>
      </c>
      <c r="GL18" s="76"/>
      <c r="GM18" s="127"/>
      <c r="GN18" s="127" t="s">
        <v>287</v>
      </c>
      <c r="GO18" s="128" t="str">
        <f t="shared" si="111"/>
        <v/>
      </c>
      <c r="GP18" s="129" t="str">
        <f t="shared" si="112"/>
        <v/>
      </c>
      <c r="GQ18" s="130"/>
      <c r="GR18" s="131"/>
      <c r="GS18" s="132" t="str">
        <f t="shared" si="113"/>
        <v/>
      </c>
      <c r="GT18" s="133" t="str">
        <f t="shared" si="114"/>
        <v/>
      </c>
      <c r="GU18" s="134" t="str">
        <f t="shared" si="115"/>
        <v/>
      </c>
      <c r="GV18" s="135" t="str">
        <f t="shared" si="116"/>
        <v/>
      </c>
      <c r="GW18" s="136" t="str">
        <f t="shared" si="117"/>
        <v/>
      </c>
      <c r="GX18" s="76"/>
      <c r="GY18" s="127"/>
      <c r="GZ18" s="127"/>
      <c r="HA18" s="128" t="str">
        <f t="shared" si="118"/>
        <v/>
      </c>
      <c r="HB18" s="129" t="str">
        <f t="shared" si="119"/>
        <v/>
      </c>
      <c r="HC18" s="130"/>
      <c r="HD18" s="131"/>
      <c r="HE18" s="132" t="str">
        <f t="shared" si="120"/>
        <v/>
      </c>
      <c r="HF18" s="133" t="str">
        <f t="shared" si="121"/>
        <v/>
      </c>
      <c r="HG18" s="134" t="str">
        <f t="shared" si="122"/>
        <v/>
      </c>
      <c r="HH18" s="135" t="str">
        <f t="shared" si="123"/>
        <v/>
      </c>
      <c r="HI18" s="136" t="str">
        <f t="shared" si="124"/>
        <v/>
      </c>
      <c r="HJ18" s="76"/>
      <c r="HK18" s="127"/>
      <c r="HL18" s="127" t="s">
        <v>287</v>
      </c>
      <c r="HM18" s="128" t="str">
        <f t="shared" si="125"/>
        <v/>
      </c>
      <c r="HN18" s="129" t="str">
        <f t="shared" si="126"/>
        <v/>
      </c>
      <c r="HO18" s="130"/>
      <c r="HP18" s="131"/>
      <c r="HQ18" s="132" t="str">
        <f t="shared" si="127"/>
        <v/>
      </c>
      <c r="HR18" s="133" t="str">
        <f t="shared" si="128"/>
        <v/>
      </c>
      <c r="HS18" s="134" t="str">
        <f t="shared" si="129"/>
        <v/>
      </c>
      <c r="HT18" s="135" t="str">
        <f t="shared" si="130"/>
        <v/>
      </c>
      <c r="HU18" s="136" t="str">
        <f t="shared" si="131"/>
        <v/>
      </c>
      <c r="HV18" s="76"/>
      <c r="HW18" s="127"/>
      <c r="HX18" s="127"/>
      <c r="HY18" s="128" t="str">
        <f t="shared" si="132"/>
        <v/>
      </c>
      <c r="HZ18" s="129" t="str">
        <f t="shared" si="133"/>
        <v/>
      </c>
      <c r="IA18" s="130"/>
      <c r="IB18" s="131"/>
      <c r="IC18" s="132" t="str">
        <f t="shared" si="134"/>
        <v/>
      </c>
      <c r="ID18" s="133" t="str">
        <f t="shared" si="135"/>
        <v/>
      </c>
      <c r="IE18" s="134" t="str">
        <f t="shared" si="136"/>
        <v/>
      </c>
      <c r="IF18" s="135" t="str">
        <f t="shared" si="137"/>
        <v/>
      </c>
      <c r="IG18" s="136" t="str">
        <f t="shared" si="138"/>
        <v/>
      </c>
      <c r="IH18" s="76"/>
      <c r="II18" s="127"/>
      <c r="IJ18" s="127"/>
      <c r="IK18" s="128" t="str">
        <f t="shared" si="139"/>
        <v/>
      </c>
      <c r="IL18" s="129" t="str">
        <f t="shared" si="140"/>
        <v/>
      </c>
      <c r="IM18" s="130"/>
      <c r="IN18" s="131"/>
      <c r="IO18" s="132" t="str">
        <f t="shared" si="141"/>
        <v/>
      </c>
      <c r="IP18" s="133" t="str">
        <f t="shared" si="142"/>
        <v/>
      </c>
      <c r="IQ18" s="134" t="str">
        <f t="shared" si="143"/>
        <v/>
      </c>
      <c r="IR18" s="135" t="str">
        <f t="shared" si="144"/>
        <v/>
      </c>
      <c r="IS18" s="136" t="str">
        <f t="shared" si="145"/>
        <v/>
      </c>
      <c r="IT18" s="76"/>
      <c r="IU18" s="127"/>
      <c r="IV18" s="127"/>
      <c r="IW18" s="128" t="str">
        <f t="shared" si="146"/>
        <v/>
      </c>
      <c r="IX18" s="129" t="str">
        <f t="shared" si="147"/>
        <v/>
      </c>
      <c r="IY18" s="130"/>
      <c r="IZ18" s="131"/>
      <c r="JA18" s="132" t="str">
        <f t="shared" si="148"/>
        <v/>
      </c>
      <c r="JB18" s="133" t="str">
        <f t="shared" si="149"/>
        <v/>
      </c>
      <c r="JC18" s="134" t="str">
        <f t="shared" si="150"/>
        <v/>
      </c>
      <c r="JD18" s="135" t="str">
        <f t="shared" si="151"/>
        <v/>
      </c>
      <c r="JE18" s="136" t="str">
        <f t="shared" si="152"/>
        <v/>
      </c>
      <c r="JF18" s="76"/>
      <c r="JG18" s="127"/>
      <c r="JH18" s="127"/>
      <c r="JI18" s="128" t="str">
        <f t="shared" si="153"/>
        <v/>
      </c>
      <c r="JJ18" s="129" t="str">
        <f t="shared" si="154"/>
        <v/>
      </c>
      <c r="JK18" s="130"/>
      <c r="JL18" s="131"/>
      <c r="JM18" s="132" t="str">
        <f t="shared" si="155"/>
        <v/>
      </c>
      <c r="JN18" s="133" t="str">
        <f t="shared" si="156"/>
        <v/>
      </c>
      <c r="JO18" s="134" t="str">
        <f t="shared" si="157"/>
        <v/>
      </c>
      <c r="JP18" s="135" t="str">
        <f t="shared" si="158"/>
        <v/>
      </c>
      <c r="JQ18" s="136" t="str">
        <f t="shared" si="159"/>
        <v/>
      </c>
      <c r="JR18" s="76"/>
      <c r="JS18" s="127"/>
      <c r="JT18" s="127"/>
      <c r="JU18" s="128" t="str">
        <f t="shared" si="160"/>
        <v/>
      </c>
      <c r="JV18" s="129" t="str">
        <f t="shared" si="161"/>
        <v/>
      </c>
      <c r="JW18" s="130"/>
      <c r="JX18" s="131"/>
      <c r="JY18" s="132" t="str">
        <f t="shared" si="162"/>
        <v/>
      </c>
      <c r="JZ18" s="133" t="str">
        <f t="shared" si="163"/>
        <v/>
      </c>
      <c r="KA18" s="134" t="str">
        <f t="shared" si="164"/>
        <v/>
      </c>
      <c r="KB18" s="135" t="str">
        <f t="shared" si="165"/>
        <v/>
      </c>
      <c r="KC18" s="136" t="str">
        <f t="shared" si="166"/>
        <v/>
      </c>
      <c r="KD18" s="76"/>
      <c r="KE18" s="127"/>
      <c r="KF18" s="127"/>
    </row>
    <row r="19" spans="1:292" ht="13.5" customHeight="1">
      <c r="A19" s="84"/>
      <c r="B19" s="127"/>
      <c r="D19" s="211"/>
      <c r="E19" s="128" t="str">
        <f t="shared" si="0"/>
        <v/>
      </c>
      <c r="F19" s="129" t="str">
        <f t="shared" si="1"/>
        <v/>
      </c>
      <c r="G19" s="130"/>
      <c r="H19" s="131"/>
      <c r="I19" s="132" t="str">
        <f t="shared" si="2"/>
        <v/>
      </c>
      <c r="J19" s="133" t="str">
        <f t="shared" si="3"/>
        <v/>
      </c>
      <c r="K19" s="134" t="str">
        <f t="shared" si="4"/>
        <v/>
      </c>
      <c r="L19" s="135" t="str">
        <f t="shared" si="5"/>
        <v/>
      </c>
      <c r="M19" s="136" t="str">
        <f t="shared" si="6"/>
        <v/>
      </c>
      <c r="O19" s="127"/>
      <c r="P19" s="211"/>
      <c r="Q19" s="128" t="str">
        <f t="shared" si="7"/>
        <v/>
      </c>
      <c r="R19" s="129" t="str">
        <f t="shared" si="8"/>
        <v/>
      </c>
      <c r="S19" s="130"/>
      <c r="T19" s="131"/>
      <c r="U19" s="132" t="str">
        <f t="shared" si="9"/>
        <v/>
      </c>
      <c r="V19" s="133" t="str">
        <f t="shared" si="10"/>
        <v/>
      </c>
      <c r="W19" s="134" t="str">
        <f t="shared" si="11"/>
        <v/>
      </c>
      <c r="X19" s="135" t="str">
        <f t="shared" si="12"/>
        <v/>
      </c>
      <c r="Y19" s="136" t="str">
        <f t="shared" si="13"/>
        <v/>
      </c>
      <c r="AA19" s="127"/>
      <c r="AB19" s="127"/>
      <c r="AC19" s="128" t="str">
        <f t="shared" si="14"/>
        <v/>
      </c>
      <c r="AD19" s="129" t="str">
        <f t="shared" si="15"/>
        <v/>
      </c>
      <c r="AE19" s="130"/>
      <c r="AF19" s="131"/>
      <c r="AG19" s="132" t="str">
        <f t="shared" si="16"/>
        <v/>
      </c>
      <c r="AH19" s="133" t="str">
        <f t="shared" si="17"/>
        <v/>
      </c>
      <c r="AI19" s="134" t="str">
        <f t="shared" si="18"/>
        <v/>
      </c>
      <c r="AJ19" s="135" t="str">
        <f t="shared" si="19"/>
        <v/>
      </c>
      <c r="AK19" s="136" t="str">
        <f t="shared" si="20"/>
        <v/>
      </c>
      <c r="AM19" s="127"/>
      <c r="AN19" s="127"/>
      <c r="AO19" s="128" t="str">
        <f t="shared" si="21"/>
        <v/>
      </c>
      <c r="AP19" s="129" t="str">
        <f t="shared" si="22"/>
        <v/>
      </c>
      <c r="AQ19" s="130"/>
      <c r="AR19" s="131"/>
      <c r="AS19" s="132" t="str">
        <f t="shared" si="23"/>
        <v/>
      </c>
      <c r="AT19" s="133" t="str">
        <f t="shared" si="24"/>
        <v/>
      </c>
      <c r="AU19" s="134" t="str">
        <f t="shared" si="25"/>
        <v/>
      </c>
      <c r="AV19" s="135" t="str">
        <f t="shared" si="26"/>
        <v/>
      </c>
      <c r="AW19" s="136" t="str">
        <f t="shared" si="27"/>
        <v/>
      </c>
      <c r="AX19" s="76"/>
      <c r="AY19" s="127"/>
      <c r="AZ19" s="127"/>
      <c r="BA19" s="128" t="str">
        <f t="shared" si="28"/>
        <v/>
      </c>
      <c r="BB19" s="129" t="str">
        <f t="shared" si="29"/>
        <v/>
      </c>
      <c r="BC19" s="130"/>
      <c r="BD19" s="131"/>
      <c r="BE19" s="132" t="str">
        <f t="shared" si="30"/>
        <v/>
      </c>
      <c r="BF19" s="133" t="str">
        <f t="shared" si="31"/>
        <v/>
      </c>
      <c r="BG19" s="134" t="str">
        <f t="shared" si="32"/>
        <v/>
      </c>
      <c r="BH19" s="135" t="str">
        <f t="shared" si="33"/>
        <v/>
      </c>
      <c r="BI19" s="136" t="str">
        <f t="shared" si="34"/>
        <v/>
      </c>
      <c r="BJ19" s="76"/>
      <c r="BK19" s="127"/>
      <c r="BL19" s="127"/>
      <c r="BM19" s="128" t="str">
        <f t="shared" si="35"/>
        <v/>
      </c>
      <c r="BN19" s="129" t="str">
        <f t="shared" si="36"/>
        <v/>
      </c>
      <c r="BO19" s="130"/>
      <c r="BP19" s="131"/>
      <c r="BQ19" s="132" t="str">
        <f t="shared" si="37"/>
        <v/>
      </c>
      <c r="BR19" s="133" t="str">
        <f t="shared" si="38"/>
        <v/>
      </c>
      <c r="BS19" s="134" t="str">
        <f t="shared" si="39"/>
        <v/>
      </c>
      <c r="BT19" s="135" t="str">
        <f t="shared" si="40"/>
        <v/>
      </c>
      <c r="BU19" s="136" t="str">
        <f t="shared" si="41"/>
        <v/>
      </c>
      <c r="BV19" s="76"/>
      <c r="BW19" s="127"/>
      <c r="BX19" s="127"/>
      <c r="BY19" s="128" t="str">
        <f t="shared" si="42"/>
        <v/>
      </c>
      <c r="BZ19" s="129" t="str">
        <f t="shared" si="43"/>
        <v/>
      </c>
      <c r="CA19" s="130"/>
      <c r="CB19" s="131"/>
      <c r="CC19" s="132" t="str">
        <f t="shared" si="44"/>
        <v/>
      </c>
      <c r="CD19" s="133" t="str">
        <f t="shared" si="45"/>
        <v/>
      </c>
      <c r="CE19" s="134" t="str">
        <f t="shared" si="46"/>
        <v/>
      </c>
      <c r="CF19" s="135" t="str">
        <f t="shared" si="47"/>
        <v/>
      </c>
      <c r="CG19" s="136" t="str">
        <f t="shared" si="48"/>
        <v/>
      </c>
      <c r="CH19" s="76"/>
      <c r="CI19" s="127"/>
      <c r="CJ19" s="127"/>
      <c r="CK19" s="128" t="str">
        <f t="shared" si="49"/>
        <v/>
      </c>
      <c r="CL19" s="129" t="str">
        <f t="shared" si="50"/>
        <v/>
      </c>
      <c r="CM19" s="130"/>
      <c r="CN19" s="131"/>
      <c r="CO19" s="132" t="str">
        <f t="shared" si="51"/>
        <v/>
      </c>
      <c r="CP19" s="133" t="str">
        <f t="shared" si="52"/>
        <v/>
      </c>
      <c r="CQ19" s="134" t="str">
        <f t="shared" si="53"/>
        <v/>
      </c>
      <c r="CR19" s="135" t="str">
        <f t="shared" si="54"/>
        <v/>
      </c>
      <c r="CS19" s="136" t="str">
        <f t="shared" si="55"/>
        <v/>
      </c>
      <c r="CT19" s="76"/>
      <c r="CU19" s="127"/>
      <c r="CV19" s="127"/>
      <c r="CW19" s="128" t="str">
        <f t="shared" si="56"/>
        <v/>
      </c>
      <c r="CX19" s="129" t="str">
        <f t="shared" si="57"/>
        <v/>
      </c>
      <c r="CY19" s="130"/>
      <c r="CZ19" s="131"/>
      <c r="DA19" s="132" t="str">
        <f t="shared" si="58"/>
        <v/>
      </c>
      <c r="DB19" s="133" t="str">
        <f t="shared" si="59"/>
        <v/>
      </c>
      <c r="DC19" s="134" t="str">
        <f t="shared" si="60"/>
        <v/>
      </c>
      <c r="DD19" s="135" t="str">
        <f t="shared" si="61"/>
        <v/>
      </c>
      <c r="DE19" s="136" t="str">
        <f t="shared" si="62"/>
        <v/>
      </c>
      <c r="DF19" s="76"/>
      <c r="DG19" s="127"/>
      <c r="DH19" s="127"/>
      <c r="DI19" s="128" t="str">
        <f t="shared" si="63"/>
        <v/>
      </c>
      <c r="DJ19" s="129" t="str">
        <f t="shared" si="64"/>
        <v/>
      </c>
      <c r="DK19" s="130"/>
      <c r="DL19" s="131"/>
      <c r="DM19" s="132" t="str">
        <f t="shared" si="65"/>
        <v/>
      </c>
      <c r="DN19" s="133" t="str">
        <f t="shared" si="66"/>
        <v/>
      </c>
      <c r="DO19" s="134" t="str">
        <f t="shared" si="67"/>
        <v/>
      </c>
      <c r="DP19" s="135" t="str">
        <f t="shared" si="68"/>
        <v/>
      </c>
      <c r="DQ19" s="136" t="str">
        <f t="shared" si="69"/>
        <v/>
      </c>
      <c r="DR19" s="76"/>
      <c r="DS19" s="127"/>
      <c r="DT19" s="127"/>
      <c r="DU19" s="128" t="str">
        <f t="shared" si="70"/>
        <v/>
      </c>
      <c r="DV19" s="129" t="str">
        <f t="shared" si="71"/>
        <v/>
      </c>
      <c r="DW19" s="130"/>
      <c r="DX19" s="131"/>
      <c r="DY19" s="132" t="str">
        <f t="shared" si="72"/>
        <v/>
      </c>
      <c r="DZ19" s="133" t="str">
        <f t="shared" si="73"/>
        <v/>
      </c>
      <c r="EA19" s="134" t="str">
        <f t="shared" si="74"/>
        <v/>
      </c>
      <c r="EB19" s="135" t="str">
        <f t="shared" si="75"/>
        <v/>
      </c>
      <c r="EC19" s="136" t="str">
        <f t="shared" si="76"/>
        <v/>
      </c>
      <c r="ED19" s="76"/>
      <c r="EE19" s="127"/>
      <c r="EF19" s="127"/>
      <c r="EG19" s="128" t="str">
        <f t="shared" si="77"/>
        <v/>
      </c>
      <c r="EH19" s="129" t="str">
        <f t="shared" si="78"/>
        <v/>
      </c>
      <c r="EI19" s="130"/>
      <c r="EJ19" s="131"/>
      <c r="EK19" s="132" t="str">
        <f t="shared" si="79"/>
        <v/>
      </c>
      <c r="EL19" s="133" t="str">
        <f t="shared" si="80"/>
        <v/>
      </c>
      <c r="EM19" s="134" t="str">
        <f t="shared" si="81"/>
        <v/>
      </c>
      <c r="EN19" s="135" t="str">
        <f t="shared" si="82"/>
        <v/>
      </c>
      <c r="EO19" s="136" t="str">
        <f t="shared" si="83"/>
        <v/>
      </c>
      <c r="EP19" s="76"/>
      <c r="EQ19" s="127"/>
      <c r="ER19" s="127"/>
      <c r="ES19" s="128" t="str">
        <f t="shared" si="84"/>
        <v/>
      </c>
      <c r="ET19" s="129" t="str">
        <f t="shared" si="85"/>
        <v/>
      </c>
      <c r="EU19" s="130"/>
      <c r="EV19" s="131"/>
      <c r="EW19" s="132" t="str">
        <f t="shared" si="86"/>
        <v/>
      </c>
      <c r="EX19" s="133" t="str">
        <f t="shared" si="87"/>
        <v/>
      </c>
      <c r="EY19" s="134" t="str">
        <f t="shared" si="88"/>
        <v/>
      </c>
      <c r="EZ19" s="135" t="str">
        <f t="shared" si="89"/>
        <v/>
      </c>
      <c r="FA19" s="136" t="str">
        <f t="shared" si="90"/>
        <v/>
      </c>
      <c r="FB19" s="76"/>
      <c r="FC19" s="127"/>
      <c r="FD19" s="127"/>
      <c r="FE19" s="128" t="str">
        <f t="shared" si="91"/>
        <v/>
      </c>
      <c r="FF19" s="129" t="str">
        <f t="shared" si="92"/>
        <v/>
      </c>
      <c r="FG19" s="130"/>
      <c r="FH19" s="131"/>
      <c r="FI19" s="132" t="str">
        <f t="shared" si="93"/>
        <v/>
      </c>
      <c r="FJ19" s="133" t="str">
        <f t="shared" si="94"/>
        <v/>
      </c>
      <c r="FK19" s="134" t="str">
        <f t="shared" si="95"/>
        <v/>
      </c>
      <c r="FL19" s="135" t="str">
        <f t="shared" si="96"/>
        <v/>
      </c>
      <c r="FM19" s="136" t="str">
        <f t="shared" si="97"/>
        <v/>
      </c>
      <c r="FN19" s="76"/>
      <c r="FO19" s="127"/>
      <c r="FP19" s="127"/>
      <c r="FQ19" s="128" t="str">
        <f>IF(FU19="","",#REF!)</f>
        <v/>
      </c>
      <c r="FR19" s="129" t="str">
        <f t="shared" si="98"/>
        <v/>
      </c>
      <c r="FS19" s="130"/>
      <c r="FT19" s="131"/>
      <c r="FU19" s="132" t="str">
        <f t="shared" si="99"/>
        <v/>
      </c>
      <c r="FV19" s="133" t="str">
        <f t="shared" si="100"/>
        <v/>
      </c>
      <c r="FW19" s="134" t="str">
        <f t="shared" si="101"/>
        <v/>
      </c>
      <c r="FX19" s="135" t="str">
        <f t="shared" si="102"/>
        <v/>
      </c>
      <c r="FY19" s="136" t="str">
        <f t="shared" si="103"/>
        <v/>
      </c>
      <c r="FZ19" s="76"/>
      <c r="GA19" s="127"/>
      <c r="GB19" s="127"/>
      <c r="GC19" s="128" t="str">
        <f t="shared" si="104"/>
        <v/>
      </c>
      <c r="GD19" s="129" t="str">
        <f t="shared" si="105"/>
        <v/>
      </c>
      <c r="GE19" s="130"/>
      <c r="GF19" s="131"/>
      <c r="GG19" s="132" t="str">
        <f t="shared" si="106"/>
        <v/>
      </c>
      <c r="GH19" s="133" t="str">
        <f t="shared" si="107"/>
        <v/>
      </c>
      <c r="GI19" s="134" t="str">
        <f t="shared" si="108"/>
        <v/>
      </c>
      <c r="GJ19" s="135" t="str">
        <f t="shared" si="109"/>
        <v/>
      </c>
      <c r="GK19" s="136" t="str">
        <f t="shared" si="110"/>
        <v/>
      </c>
      <c r="GL19" s="76"/>
      <c r="GM19" s="127"/>
      <c r="GN19" s="127" t="s">
        <v>287</v>
      </c>
      <c r="GO19" s="128" t="str">
        <f t="shared" si="111"/>
        <v/>
      </c>
      <c r="GP19" s="129" t="str">
        <f t="shared" si="112"/>
        <v/>
      </c>
      <c r="GQ19" s="130"/>
      <c r="GR19" s="131"/>
      <c r="GS19" s="132" t="str">
        <f t="shared" si="113"/>
        <v/>
      </c>
      <c r="GT19" s="133" t="str">
        <f t="shared" si="114"/>
        <v/>
      </c>
      <c r="GU19" s="134" t="str">
        <f t="shared" si="115"/>
        <v/>
      </c>
      <c r="GV19" s="135" t="str">
        <f t="shared" si="116"/>
        <v/>
      </c>
      <c r="GW19" s="136" t="str">
        <f t="shared" si="117"/>
        <v/>
      </c>
      <c r="GX19" s="76"/>
      <c r="GY19" s="127"/>
      <c r="GZ19" s="127"/>
      <c r="HA19" s="128" t="str">
        <f t="shared" si="118"/>
        <v/>
      </c>
      <c r="HB19" s="129" t="str">
        <f t="shared" si="119"/>
        <v/>
      </c>
      <c r="HC19" s="130"/>
      <c r="HD19" s="131"/>
      <c r="HE19" s="132" t="str">
        <f t="shared" si="120"/>
        <v/>
      </c>
      <c r="HF19" s="133" t="str">
        <f t="shared" si="121"/>
        <v/>
      </c>
      <c r="HG19" s="134" t="str">
        <f t="shared" si="122"/>
        <v/>
      </c>
      <c r="HH19" s="135" t="str">
        <f t="shared" si="123"/>
        <v/>
      </c>
      <c r="HI19" s="136" t="str">
        <f t="shared" si="124"/>
        <v/>
      </c>
      <c r="HJ19" s="76"/>
      <c r="HK19" s="127"/>
      <c r="HL19" s="127" t="s">
        <v>287</v>
      </c>
      <c r="HM19" s="128" t="str">
        <f t="shared" si="125"/>
        <v/>
      </c>
      <c r="HN19" s="129" t="str">
        <f t="shared" si="126"/>
        <v/>
      </c>
      <c r="HO19" s="130"/>
      <c r="HP19" s="131"/>
      <c r="HQ19" s="132" t="str">
        <f t="shared" si="127"/>
        <v/>
      </c>
      <c r="HR19" s="133" t="str">
        <f t="shared" si="128"/>
        <v/>
      </c>
      <c r="HS19" s="134" t="str">
        <f t="shared" si="129"/>
        <v/>
      </c>
      <c r="HT19" s="135" t="str">
        <f t="shared" si="130"/>
        <v/>
      </c>
      <c r="HU19" s="136" t="str">
        <f t="shared" si="131"/>
        <v/>
      </c>
      <c r="HV19" s="76"/>
      <c r="HW19" s="127"/>
      <c r="HX19" s="127"/>
      <c r="HY19" s="128" t="str">
        <f t="shared" si="132"/>
        <v/>
      </c>
      <c r="HZ19" s="129" t="str">
        <f t="shared" si="133"/>
        <v/>
      </c>
      <c r="IA19" s="130"/>
      <c r="IB19" s="131"/>
      <c r="IC19" s="132" t="str">
        <f t="shared" si="134"/>
        <v/>
      </c>
      <c r="ID19" s="133" t="str">
        <f t="shared" si="135"/>
        <v/>
      </c>
      <c r="IE19" s="134" t="str">
        <f t="shared" si="136"/>
        <v/>
      </c>
      <c r="IF19" s="135" t="str">
        <f t="shared" si="137"/>
        <v/>
      </c>
      <c r="IG19" s="136" t="str">
        <f t="shared" si="138"/>
        <v/>
      </c>
      <c r="IH19" s="76"/>
      <c r="II19" s="127"/>
      <c r="IJ19" s="127"/>
      <c r="IK19" s="128" t="str">
        <f t="shared" si="139"/>
        <v/>
      </c>
      <c r="IL19" s="129" t="str">
        <f t="shared" si="140"/>
        <v/>
      </c>
      <c r="IM19" s="130"/>
      <c r="IN19" s="131"/>
      <c r="IO19" s="132" t="str">
        <f t="shared" si="141"/>
        <v/>
      </c>
      <c r="IP19" s="133" t="str">
        <f t="shared" si="142"/>
        <v/>
      </c>
      <c r="IQ19" s="134" t="str">
        <f t="shared" si="143"/>
        <v/>
      </c>
      <c r="IR19" s="135" t="str">
        <f t="shared" si="144"/>
        <v/>
      </c>
      <c r="IS19" s="136" t="str">
        <f t="shared" si="145"/>
        <v/>
      </c>
      <c r="IT19" s="76"/>
      <c r="IU19" s="127"/>
      <c r="IV19" s="127"/>
      <c r="IW19" s="128" t="str">
        <f t="shared" si="146"/>
        <v/>
      </c>
      <c r="IX19" s="129" t="str">
        <f t="shared" si="147"/>
        <v/>
      </c>
      <c r="IY19" s="130"/>
      <c r="IZ19" s="131"/>
      <c r="JA19" s="132" t="str">
        <f t="shared" si="148"/>
        <v/>
      </c>
      <c r="JB19" s="133" t="str">
        <f t="shared" si="149"/>
        <v/>
      </c>
      <c r="JC19" s="134" t="str">
        <f t="shared" si="150"/>
        <v/>
      </c>
      <c r="JD19" s="135" t="str">
        <f t="shared" si="151"/>
        <v/>
      </c>
      <c r="JE19" s="136" t="str">
        <f t="shared" si="152"/>
        <v/>
      </c>
      <c r="JF19" s="76"/>
      <c r="JG19" s="127"/>
      <c r="JH19" s="127"/>
      <c r="JI19" s="128" t="str">
        <f t="shared" si="153"/>
        <v/>
      </c>
      <c r="JJ19" s="129" t="str">
        <f t="shared" si="154"/>
        <v/>
      </c>
      <c r="JK19" s="130"/>
      <c r="JL19" s="131"/>
      <c r="JM19" s="132" t="str">
        <f t="shared" si="155"/>
        <v/>
      </c>
      <c r="JN19" s="133" t="str">
        <f t="shared" si="156"/>
        <v/>
      </c>
      <c r="JO19" s="134" t="str">
        <f t="shared" si="157"/>
        <v/>
      </c>
      <c r="JP19" s="135" t="str">
        <f t="shared" si="158"/>
        <v/>
      </c>
      <c r="JQ19" s="136" t="str">
        <f t="shared" si="159"/>
        <v/>
      </c>
      <c r="JR19" s="76"/>
      <c r="JS19" s="127"/>
      <c r="JT19" s="127"/>
      <c r="JU19" s="128" t="str">
        <f t="shared" si="160"/>
        <v/>
      </c>
      <c r="JV19" s="129" t="str">
        <f t="shared" si="161"/>
        <v/>
      </c>
      <c r="JW19" s="130"/>
      <c r="JX19" s="131"/>
      <c r="JY19" s="132" t="str">
        <f t="shared" si="162"/>
        <v/>
      </c>
      <c r="JZ19" s="133" t="str">
        <f t="shared" si="163"/>
        <v/>
      </c>
      <c r="KA19" s="134" t="str">
        <f t="shared" si="164"/>
        <v/>
      </c>
      <c r="KB19" s="135" t="str">
        <f t="shared" si="165"/>
        <v/>
      </c>
      <c r="KC19" s="136" t="str">
        <f t="shared" si="166"/>
        <v/>
      </c>
      <c r="KD19" s="76"/>
      <c r="KE19" s="127"/>
      <c r="KF19" s="127"/>
    </row>
    <row r="20" spans="1:292" ht="13.5" customHeight="1">
      <c r="A20" s="84"/>
      <c r="B20" s="127"/>
      <c r="D20" s="211"/>
      <c r="E20" s="128" t="str">
        <f t="shared" si="0"/>
        <v/>
      </c>
      <c r="F20" s="129" t="str">
        <f t="shared" si="1"/>
        <v/>
      </c>
      <c r="G20" s="130"/>
      <c r="H20" s="131"/>
      <c r="I20" s="132" t="str">
        <f t="shared" si="2"/>
        <v/>
      </c>
      <c r="J20" s="133" t="str">
        <f t="shared" si="3"/>
        <v/>
      </c>
      <c r="K20" s="134" t="str">
        <f t="shared" si="4"/>
        <v/>
      </c>
      <c r="L20" s="135" t="str">
        <f t="shared" si="5"/>
        <v/>
      </c>
      <c r="M20" s="136" t="str">
        <f t="shared" si="6"/>
        <v/>
      </c>
      <c r="O20" s="127"/>
      <c r="P20" s="211"/>
      <c r="Q20" s="128" t="str">
        <f t="shared" si="7"/>
        <v/>
      </c>
      <c r="R20" s="129" t="str">
        <f t="shared" si="8"/>
        <v/>
      </c>
      <c r="S20" s="130"/>
      <c r="T20" s="131"/>
      <c r="U20" s="132" t="str">
        <f t="shared" si="9"/>
        <v/>
      </c>
      <c r="V20" s="133" t="str">
        <f t="shared" si="10"/>
        <v/>
      </c>
      <c r="W20" s="134" t="str">
        <f t="shared" si="11"/>
        <v/>
      </c>
      <c r="X20" s="135" t="str">
        <f t="shared" si="12"/>
        <v/>
      </c>
      <c r="Y20" s="136" t="str">
        <f t="shared" si="13"/>
        <v/>
      </c>
      <c r="AA20" s="127"/>
      <c r="AB20" s="127"/>
      <c r="AC20" s="128" t="str">
        <f t="shared" si="14"/>
        <v/>
      </c>
      <c r="AD20" s="129" t="str">
        <f t="shared" si="15"/>
        <v/>
      </c>
      <c r="AE20" s="130"/>
      <c r="AF20" s="131"/>
      <c r="AG20" s="132" t="str">
        <f t="shared" si="16"/>
        <v/>
      </c>
      <c r="AH20" s="133" t="str">
        <f t="shared" si="17"/>
        <v/>
      </c>
      <c r="AI20" s="134" t="str">
        <f t="shared" si="18"/>
        <v/>
      </c>
      <c r="AJ20" s="135" t="str">
        <f t="shared" si="19"/>
        <v/>
      </c>
      <c r="AK20" s="136" t="str">
        <f t="shared" si="20"/>
        <v/>
      </c>
      <c r="AM20" s="127"/>
      <c r="AN20" s="127"/>
      <c r="AO20" s="128" t="str">
        <f t="shared" si="21"/>
        <v/>
      </c>
      <c r="AP20" s="129" t="str">
        <f t="shared" si="22"/>
        <v/>
      </c>
      <c r="AQ20" s="130"/>
      <c r="AR20" s="131"/>
      <c r="AS20" s="132" t="str">
        <f t="shared" si="23"/>
        <v/>
      </c>
      <c r="AT20" s="133" t="str">
        <f t="shared" si="24"/>
        <v/>
      </c>
      <c r="AU20" s="134" t="str">
        <f t="shared" si="25"/>
        <v/>
      </c>
      <c r="AV20" s="135" t="str">
        <f t="shared" si="26"/>
        <v/>
      </c>
      <c r="AW20" s="136" t="str">
        <f t="shared" si="27"/>
        <v/>
      </c>
      <c r="AX20" s="76"/>
      <c r="AY20" s="127"/>
      <c r="AZ20" s="127"/>
      <c r="BA20" s="128" t="str">
        <f t="shared" si="28"/>
        <v/>
      </c>
      <c r="BB20" s="129" t="str">
        <f t="shared" si="29"/>
        <v/>
      </c>
      <c r="BC20" s="130"/>
      <c r="BD20" s="131"/>
      <c r="BE20" s="132" t="str">
        <f t="shared" si="30"/>
        <v/>
      </c>
      <c r="BF20" s="133" t="str">
        <f t="shared" si="31"/>
        <v/>
      </c>
      <c r="BG20" s="134" t="str">
        <f t="shared" si="32"/>
        <v/>
      </c>
      <c r="BH20" s="135" t="str">
        <f t="shared" si="33"/>
        <v/>
      </c>
      <c r="BI20" s="136" t="str">
        <f t="shared" si="34"/>
        <v/>
      </c>
      <c r="BJ20" s="76"/>
      <c r="BK20" s="127"/>
      <c r="BL20" s="127"/>
      <c r="BM20" s="128" t="str">
        <f t="shared" si="35"/>
        <v/>
      </c>
      <c r="BN20" s="129" t="str">
        <f t="shared" si="36"/>
        <v/>
      </c>
      <c r="BO20" s="130"/>
      <c r="BP20" s="131"/>
      <c r="BQ20" s="132" t="str">
        <f t="shared" si="37"/>
        <v/>
      </c>
      <c r="BR20" s="133" t="str">
        <f t="shared" si="38"/>
        <v/>
      </c>
      <c r="BS20" s="134" t="str">
        <f t="shared" si="39"/>
        <v/>
      </c>
      <c r="BT20" s="135" t="str">
        <f t="shared" si="40"/>
        <v/>
      </c>
      <c r="BU20" s="136" t="str">
        <f t="shared" si="41"/>
        <v/>
      </c>
      <c r="BV20" s="76"/>
      <c r="BW20" s="127"/>
      <c r="BX20" s="127"/>
      <c r="BY20" s="128" t="str">
        <f t="shared" si="42"/>
        <v/>
      </c>
      <c r="BZ20" s="129" t="str">
        <f t="shared" si="43"/>
        <v/>
      </c>
      <c r="CA20" s="130"/>
      <c r="CB20" s="131"/>
      <c r="CC20" s="132" t="str">
        <f t="shared" si="44"/>
        <v/>
      </c>
      <c r="CD20" s="133" t="str">
        <f t="shared" si="45"/>
        <v/>
      </c>
      <c r="CE20" s="134" t="str">
        <f t="shared" si="46"/>
        <v/>
      </c>
      <c r="CF20" s="135" t="str">
        <f t="shared" si="47"/>
        <v/>
      </c>
      <c r="CG20" s="136" t="str">
        <f t="shared" si="48"/>
        <v/>
      </c>
      <c r="CH20" s="76"/>
      <c r="CI20" s="127"/>
      <c r="CJ20" s="127"/>
      <c r="CK20" s="128" t="str">
        <f t="shared" si="49"/>
        <v/>
      </c>
      <c r="CL20" s="129" t="str">
        <f t="shared" si="50"/>
        <v/>
      </c>
      <c r="CM20" s="130"/>
      <c r="CN20" s="131"/>
      <c r="CO20" s="132" t="str">
        <f t="shared" si="51"/>
        <v/>
      </c>
      <c r="CP20" s="133" t="str">
        <f t="shared" si="52"/>
        <v/>
      </c>
      <c r="CQ20" s="134" t="str">
        <f t="shared" si="53"/>
        <v/>
      </c>
      <c r="CR20" s="135" t="str">
        <f t="shared" si="54"/>
        <v/>
      </c>
      <c r="CS20" s="136" t="str">
        <f t="shared" si="55"/>
        <v/>
      </c>
      <c r="CT20" s="76"/>
      <c r="CU20" s="127"/>
      <c r="CV20" s="127"/>
      <c r="CW20" s="128" t="str">
        <f t="shared" si="56"/>
        <v/>
      </c>
      <c r="CX20" s="129" t="str">
        <f t="shared" si="57"/>
        <v/>
      </c>
      <c r="CY20" s="130"/>
      <c r="CZ20" s="131"/>
      <c r="DA20" s="132" t="str">
        <f t="shared" si="58"/>
        <v/>
      </c>
      <c r="DB20" s="133" t="str">
        <f t="shared" si="59"/>
        <v/>
      </c>
      <c r="DC20" s="134" t="str">
        <f t="shared" si="60"/>
        <v/>
      </c>
      <c r="DD20" s="135" t="str">
        <f t="shared" si="61"/>
        <v/>
      </c>
      <c r="DE20" s="136" t="str">
        <f t="shared" si="62"/>
        <v/>
      </c>
      <c r="DF20" s="76"/>
      <c r="DG20" s="127"/>
      <c r="DH20" s="127"/>
      <c r="DI20" s="128" t="str">
        <f t="shared" si="63"/>
        <v/>
      </c>
      <c r="DJ20" s="129" t="str">
        <f t="shared" si="64"/>
        <v/>
      </c>
      <c r="DK20" s="130"/>
      <c r="DL20" s="131"/>
      <c r="DM20" s="132" t="str">
        <f t="shared" si="65"/>
        <v/>
      </c>
      <c r="DN20" s="133" t="str">
        <f t="shared" si="66"/>
        <v/>
      </c>
      <c r="DO20" s="134" t="str">
        <f t="shared" si="67"/>
        <v/>
      </c>
      <c r="DP20" s="135" t="str">
        <f t="shared" si="68"/>
        <v/>
      </c>
      <c r="DQ20" s="136" t="str">
        <f t="shared" si="69"/>
        <v/>
      </c>
      <c r="DR20" s="76"/>
      <c r="DS20" s="127"/>
      <c r="DT20" s="127"/>
      <c r="DU20" s="128" t="str">
        <f t="shared" si="70"/>
        <v/>
      </c>
      <c r="DV20" s="129" t="str">
        <f t="shared" si="71"/>
        <v/>
      </c>
      <c r="DW20" s="130"/>
      <c r="DX20" s="131"/>
      <c r="DY20" s="132" t="str">
        <f t="shared" si="72"/>
        <v/>
      </c>
      <c r="DZ20" s="133" t="str">
        <f t="shared" si="73"/>
        <v/>
      </c>
      <c r="EA20" s="134" t="str">
        <f t="shared" si="74"/>
        <v/>
      </c>
      <c r="EB20" s="135" t="str">
        <f t="shared" si="75"/>
        <v/>
      </c>
      <c r="EC20" s="136" t="str">
        <f t="shared" si="76"/>
        <v/>
      </c>
      <c r="ED20" s="76"/>
      <c r="EE20" s="127"/>
      <c r="EF20" s="127"/>
      <c r="EG20" s="128" t="str">
        <f t="shared" si="77"/>
        <v/>
      </c>
      <c r="EH20" s="129" t="str">
        <f t="shared" si="78"/>
        <v/>
      </c>
      <c r="EI20" s="130"/>
      <c r="EJ20" s="131"/>
      <c r="EK20" s="132" t="str">
        <f t="shared" si="79"/>
        <v/>
      </c>
      <c r="EL20" s="133" t="str">
        <f t="shared" si="80"/>
        <v/>
      </c>
      <c r="EM20" s="134" t="str">
        <f t="shared" si="81"/>
        <v/>
      </c>
      <c r="EN20" s="135" t="str">
        <f t="shared" si="82"/>
        <v/>
      </c>
      <c r="EO20" s="136" t="str">
        <f t="shared" si="83"/>
        <v/>
      </c>
      <c r="EP20" s="76"/>
      <c r="EQ20" s="127"/>
      <c r="ER20" s="127"/>
      <c r="ES20" s="128" t="str">
        <f t="shared" si="84"/>
        <v/>
      </c>
      <c r="ET20" s="129" t="str">
        <f t="shared" si="85"/>
        <v/>
      </c>
      <c r="EU20" s="130"/>
      <c r="EV20" s="131"/>
      <c r="EW20" s="132" t="str">
        <f t="shared" si="86"/>
        <v/>
      </c>
      <c r="EX20" s="133" t="str">
        <f t="shared" si="87"/>
        <v/>
      </c>
      <c r="EY20" s="134" t="str">
        <f t="shared" si="88"/>
        <v/>
      </c>
      <c r="EZ20" s="135" t="str">
        <f t="shared" si="89"/>
        <v/>
      </c>
      <c r="FA20" s="136" t="str">
        <f t="shared" si="90"/>
        <v/>
      </c>
      <c r="FB20" s="76"/>
      <c r="FC20" s="127"/>
      <c r="FD20" s="127"/>
      <c r="FE20" s="128" t="str">
        <f t="shared" si="91"/>
        <v/>
      </c>
      <c r="FF20" s="129" t="str">
        <f t="shared" si="92"/>
        <v/>
      </c>
      <c r="FG20" s="130"/>
      <c r="FH20" s="131"/>
      <c r="FI20" s="132" t="str">
        <f t="shared" si="93"/>
        <v/>
      </c>
      <c r="FJ20" s="133" t="str">
        <f t="shared" si="94"/>
        <v/>
      </c>
      <c r="FK20" s="134" t="str">
        <f t="shared" si="95"/>
        <v/>
      </c>
      <c r="FL20" s="135" t="str">
        <f t="shared" si="96"/>
        <v/>
      </c>
      <c r="FM20" s="136" t="str">
        <f t="shared" si="97"/>
        <v/>
      </c>
      <c r="FN20" s="76"/>
      <c r="FO20" s="127"/>
      <c r="FP20" s="127"/>
      <c r="FQ20" s="128" t="str">
        <f>IF(FU20="","",#REF!)</f>
        <v/>
      </c>
      <c r="FR20" s="129" t="str">
        <f t="shared" si="98"/>
        <v/>
      </c>
      <c r="FS20" s="130"/>
      <c r="FT20" s="131"/>
      <c r="FU20" s="132" t="str">
        <f t="shared" si="99"/>
        <v/>
      </c>
      <c r="FV20" s="133" t="str">
        <f t="shared" si="100"/>
        <v/>
      </c>
      <c r="FW20" s="134" t="str">
        <f t="shared" si="101"/>
        <v/>
      </c>
      <c r="FX20" s="135" t="str">
        <f t="shared" si="102"/>
        <v/>
      </c>
      <c r="FY20" s="136" t="str">
        <f t="shared" si="103"/>
        <v/>
      </c>
      <c r="FZ20" s="76"/>
      <c r="GA20" s="127"/>
      <c r="GB20" s="127"/>
      <c r="GC20" s="128" t="str">
        <f t="shared" si="104"/>
        <v/>
      </c>
      <c r="GD20" s="129" t="str">
        <f t="shared" si="105"/>
        <v/>
      </c>
      <c r="GE20" s="130"/>
      <c r="GF20" s="131"/>
      <c r="GG20" s="132" t="str">
        <f t="shared" si="106"/>
        <v/>
      </c>
      <c r="GH20" s="133" t="str">
        <f t="shared" si="107"/>
        <v/>
      </c>
      <c r="GI20" s="134" t="str">
        <f t="shared" si="108"/>
        <v/>
      </c>
      <c r="GJ20" s="135" t="str">
        <f t="shared" si="109"/>
        <v/>
      </c>
      <c r="GK20" s="136" t="str">
        <f t="shared" si="110"/>
        <v/>
      </c>
      <c r="GL20" s="76"/>
      <c r="GM20" s="127"/>
      <c r="GN20" s="127" t="s">
        <v>287</v>
      </c>
      <c r="GO20" s="128" t="str">
        <f t="shared" si="111"/>
        <v/>
      </c>
      <c r="GP20" s="129" t="str">
        <f t="shared" si="112"/>
        <v/>
      </c>
      <c r="GQ20" s="130"/>
      <c r="GR20" s="131"/>
      <c r="GS20" s="132" t="str">
        <f t="shared" si="113"/>
        <v/>
      </c>
      <c r="GT20" s="133" t="str">
        <f t="shared" si="114"/>
        <v/>
      </c>
      <c r="GU20" s="134" t="str">
        <f t="shared" si="115"/>
        <v/>
      </c>
      <c r="GV20" s="135" t="str">
        <f t="shared" si="116"/>
        <v/>
      </c>
      <c r="GW20" s="136" t="str">
        <f t="shared" si="117"/>
        <v/>
      </c>
      <c r="GX20" s="76"/>
      <c r="GY20" s="127"/>
      <c r="GZ20" s="127"/>
      <c r="HA20" s="128" t="str">
        <f t="shared" si="118"/>
        <v/>
      </c>
      <c r="HB20" s="129" t="str">
        <f t="shared" si="119"/>
        <v/>
      </c>
      <c r="HC20" s="130"/>
      <c r="HD20" s="131"/>
      <c r="HE20" s="132" t="str">
        <f t="shared" si="120"/>
        <v/>
      </c>
      <c r="HF20" s="133" t="str">
        <f t="shared" si="121"/>
        <v/>
      </c>
      <c r="HG20" s="134" t="str">
        <f t="shared" si="122"/>
        <v/>
      </c>
      <c r="HH20" s="135" t="str">
        <f t="shared" si="123"/>
        <v/>
      </c>
      <c r="HI20" s="136" t="str">
        <f t="shared" si="124"/>
        <v/>
      </c>
      <c r="HJ20" s="76"/>
      <c r="HK20" s="127"/>
      <c r="HL20" s="127" t="s">
        <v>287</v>
      </c>
      <c r="HM20" s="128" t="str">
        <f t="shared" si="125"/>
        <v/>
      </c>
      <c r="HN20" s="129" t="str">
        <f t="shared" si="126"/>
        <v/>
      </c>
      <c r="HO20" s="130"/>
      <c r="HP20" s="131"/>
      <c r="HQ20" s="132" t="str">
        <f t="shared" si="127"/>
        <v/>
      </c>
      <c r="HR20" s="133" t="str">
        <f t="shared" si="128"/>
        <v/>
      </c>
      <c r="HS20" s="134" t="str">
        <f t="shared" si="129"/>
        <v/>
      </c>
      <c r="HT20" s="135" t="str">
        <f t="shared" si="130"/>
        <v/>
      </c>
      <c r="HU20" s="136" t="str">
        <f t="shared" si="131"/>
        <v/>
      </c>
      <c r="HV20" s="76"/>
      <c r="HW20" s="127"/>
      <c r="HX20" s="127"/>
      <c r="HY20" s="128" t="str">
        <f t="shared" si="132"/>
        <v/>
      </c>
      <c r="HZ20" s="129" t="str">
        <f t="shared" si="133"/>
        <v/>
      </c>
      <c r="IA20" s="130"/>
      <c r="IB20" s="131"/>
      <c r="IC20" s="132" t="str">
        <f t="shared" si="134"/>
        <v/>
      </c>
      <c r="ID20" s="133" t="str">
        <f t="shared" si="135"/>
        <v/>
      </c>
      <c r="IE20" s="134" t="str">
        <f t="shared" si="136"/>
        <v/>
      </c>
      <c r="IF20" s="135" t="str">
        <f t="shared" si="137"/>
        <v/>
      </c>
      <c r="IG20" s="136" t="str">
        <f t="shared" si="138"/>
        <v/>
      </c>
      <c r="IH20" s="76"/>
      <c r="II20" s="127"/>
      <c r="IJ20" s="127"/>
      <c r="IK20" s="128" t="str">
        <f t="shared" si="139"/>
        <v/>
      </c>
      <c r="IL20" s="129" t="str">
        <f t="shared" si="140"/>
        <v/>
      </c>
      <c r="IM20" s="130"/>
      <c r="IN20" s="131"/>
      <c r="IO20" s="132" t="str">
        <f t="shared" si="141"/>
        <v/>
      </c>
      <c r="IP20" s="133" t="str">
        <f t="shared" si="142"/>
        <v/>
      </c>
      <c r="IQ20" s="134" t="str">
        <f t="shared" si="143"/>
        <v/>
      </c>
      <c r="IR20" s="135" t="str">
        <f t="shared" si="144"/>
        <v/>
      </c>
      <c r="IS20" s="136" t="str">
        <f t="shared" si="145"/>
        <v/>
      </c>
      <c r="IT20" s="76"/>
      <c r="IU20" s="127"/>
      <c r="IV20" s="127"/>
      <c r="IW20" s="128" t="str">
        <f t="shared" si="146"/>
        <v/>
      </c>
      <c r="IX20" s="129" t="str">
        <f t="shared" si="147"/>
        <v/>
      </c>
      <c r="IY20" s="130"/>
      <c r="IZ20" s="131"/>
      <c r="JA20" s="132" t="str">
        <f t="shared" si="148"/>
        <v/>
      </c>
      <c r="JB20" s="133" t="str">
        <f t="shared" si="149"/>
        <v/>
      </c>
      <c r="JC20" s="134" t="str">
        <f t="shared" si="150"/>
        <v/>
      </c>
      <c r="JD20" s="135" t="str">
        <f t="shared" si="151"/>
        <v/>
      </c>
      <c r="JE20" s="136" t="str">
        <f t="shared" si="152"/>
        <v/>
      </c>
      <c r="JF20" s="76"/>
      <c r="JG20" s="127"/>
      <c r="JH20" s="127"/>
      <c r="JI20" s="128" t="str">
        <f t="shared" si="153"/>
        <v/>
      </c>
      <c r="JJ20" s="129" t="str">
        <f t="shared" si="154"/>
        <v/>
      </c>
      <c r="JK20" s="130"/>
      <c r="JL20" s="131"/>
      <c r="JM20" s="132" t="str">
        <f t="shared" si="155"/>
        <v/>
      </c>
      <c r="JN20" s="133" t="str">
        <f t="shared" si="156"/>
        <v/>
      </c>
      <c r="JO20" s="134" t="str">
        <f t="shared" si="157"/>
        <v/>
      </c>
      <c r="JP20" s="135" t="str">
        <f t="shared" si="158"/>
        <v/>
      </c>
      <c r="JQ20" s="136" t="str">
        <f t="shared" si="159"/>
        <v/>
      </c>
      <c r="JR20" s="76"/>
      <c r="JS20" s="127"/>
      <c r="JT20" s="127"/>
      <c r="JU20" s="128" t="str">
        <f t="shared" si="160"/>
        <v/>
      </c>
      <c r="JV20" s="129" t="str">
        <f t="shared" si="161"/>
        <v/>
      </c>
      <c r="JW20" s="130"/>
      <c r="JX20" s="131"/>
      <c r="JY20" s="132" t="str">
        <f t="shared" si="162"/>
        <v/>
      </c>
      <c r="JZ20" s="133" t="str">
        <f t="shared" si="163"/>
        <v/>
      </c>
      <c r="KA20" s="134" t="str">
        <f t="shared" si="164"/>
        <v/>
      </c>
      <c r="KB20" s="135" t="str">
        <f t="shared" si="165"/>
        <v/>
      </c>
      <c r="KC20" s="136" t="str">
        <f t="shared" si="166"/>
        <v/>
      </c>
      <c r="KD20" s="76"/>
      <c r="KE20" s="127"/>
      <c r="KF20" s="127"/>
    </row>
    <row r="21" spans="1:292" ht="13.5" customHeight="1">
      <c r="A21" s="84"/>
      <c r="B21" s="127"/>
      <c r="D21" s="211"/>
      <c r="E21" s="128" t="str">
        <f t="shared" si="0"/>
        <v/>
      </c>
      <c r="F21" s="129" t="str">
        <f t="shared" si="1"/>
        <v/>
      </c>
      <c r="G21" s="130"/>
      <c r="H21" s="131"/>
      <c r="I21" s="132" t="str">
        <f t="shared" si="2"/>
        <v/>
      </c>
      <c r="J21" s="133" t="str">
        <f t="shared" si="3"/>
        <v/>
      </c>
      <c r="K21" s="134" t="str">
        <f t="shared" si="4"/>
        <v/>
      </c>
      <c r="L21" s="135" t="str">
        <f t="shared" si="5"/>
        <v/>
      </c>
      <c r="M21" s="136" t="str">
        <f t="shared" si="6"/>
        <v/>
      </c>
      <c r="O21" s="127"/>
      <c r="P21" s="211"/>
      <c r="Q21" s="128" t="str">
        <f t="shared" si="7"/>
        <v/>
      </c>
      <c r="R21" s="129" t="str">
        <f t="shared" si="8"/>
        <v/>
      </c>
      <c r="S21" s="130"/>
      <c r="T21" s="131"/>
      <c r="U21" s="132" t="str">
        <f t="shared" si="9"/>
        <v/>
      </c>
      <c r="V21" s="133" t="str">
        <f t="shared" si="10"/>
        <v/>
      </c>
      <c r="W21" s="134" t="str">
        <f t="shared" si="11"/>
        <v/>
      </c>
      <c r="X21" s="135" t="str">
        <f t="shared" si="12"/>
        <v/>
      </c>
      <c r="Y21" s="136" t="str">
        <f t="shared" si="13"/>
        <v/>
      </c>
      <c r="AA21" s="127"/>
      <c r="AB21" s="127"/>
      <c r="AC21" s="128" t="str">
        <f t="shared" si="14"/>
        <v/>
      </c>
      <c r="AD21" s="129" t="str">
        <f t="shared" si="15"/>
        <v/>
      </c>
      <c r="AE21" s="130"/>
      <c r="AF21" s="131"/>
      <c r="AG21" s="132" t="str">
        <f t="shared" si="16"/>
        <v/>
      </c>
      <c r="AH21" s="133" t="str">
        <f t="shared" si="17"/>
        <v/>
      </c>
      <c r="AI21" s="134" t="str">
        <f t="shared" si="18"/>
        <v/>
      </c>
      <c r="AJ21" s="135" t="str">
        <f t="shared" si="19"/>
        <v/>
      </c>
      <c r="AK21" s="136" t="str">
        <f t="shared" si="20"/>
        <v/>
      </c>
      <c r="AM21" s="127"/>
      <c r="AN21" s="127"/>
      <c r="AO21" s="128" t="str">
        <f t="shared" si="21"/>
        <v/>
      </c>
      <c r="AP21" s="129" t="str">
        <f t="shared" si="22"/>
        <v/>
      </c>
      <c r="AQ21" s="130"/>
      <c r="AR21" s="131"/>
      <c r="AS21" s="132" t="str">
        <f t="shared" si="23"/>
        <v/>
      </c>
      <c r="AT21" s="133" t="str">
        <f t="shared" si="24"/>
        <v/>
      </c>
      <c r="AU21" s="134" t="str">
        <f t="shared" si="25"/>
        <v/>
      </c>
      <c r="AV21" s="135" t="str">
        <f t="shared" si="26"/>
        <v/>
      </c>
      <c r="AW21" s="136" t="str">
        <f t="shared" si="27"/>
        <v/>
      </c>
      <c r="AX21" s="76"/>
      <c r="AY21" s="127"/>
      <c r="AZ21" s="127"/>
      <c r="BA21" s="128" t="str">
        <f t="shared" si="28"/>
        <v/>
      </c>
      <c r="BB21" s="129" t="str">
        <f t="shared" si="29"/>
        <v/>
      </c>
      <c r="BC21" s="130"/>
      <c r="BD21" s="131"/>
      <c r="BE21" s="132" t="str">
        <f t="shared" si="30"/>
        <v/>
      </c>
      <c r="BF21" s="133" t="str">
        <f t="shared" si="31"/>
        <v/>
      </c>
      <c r="BG21" s="134" t="str">
        <f t="shared" si="32"/>
        <v/>
      </c>
      <c r="BH21" s="135" t="str">
        <f t="shared" si="33"/>
        <v/>
      </c>
      <c r="BI21" s="136" t="str">
        <f t="shared" si="34"/>
        <v/>
      </c>
      <c r="BJ21" s="76"/>
      <c r="BK21" s="127"/>
      <c r="BL21" s="127"/>
      <c r="BM21" s="128" t="str">
        <f t="shared" si="35"/>
        <v/>
      </c>
      <c r="BN21" s="129" t="str">
        <f t="shared" si="36"/>
        <v/>
      </c>
      <c r="BO21" s="130"/>
      <c r="BP21" s="131"/>
      <c r="BQ21" s="132" t="str">
        <f t="shared" si="37"/>
        <v/>
      </c>
      <c r="BR21" s="133" t="str">
        <f t="shared" si="38"/>
        <v/>
      </c>
      <c r="BS21" s="134" t="str">
        <f t="shared" si="39"/>
        <v/>
      </c>
      <c r="BT21" s="135" t="str">
        <f t="shared" si="40"/>
        <v/>
      </c>
      <c r="BU21" s="136" t="str">
        <f t="shared" si="41"/>
        <v/>
      </c>
      <c r="BV21" s="76"/>
      <c r="BW21" s="127"/>
      <c r="BX21" s="127"/>
      <c r="BY21" s="128" t="str">
        <f t="shared" si="42"/>
        <v/>
      </c>
      <c r="BZ21" s="129" t="str">
        <f t="shared" si="43"/>
        <v/>
      </c>
      <c r="CA21" s="130"/>
      <c r="CB21" s="131"/>
      <c r="CC21" s="132" t="str">
        <f t="shared" si="44"/>
        <v/>
      </c>
      <c r="CD21" s="133" t="str">
        <f t="shared" si="45"/>
        <v/>
      </c>
      <c r="CE21" s="134" t="str">
        <f t="shared" si="46"/>
        <v/>
      </c>
      <c r="CF21" s="135" t="str">
        <f t="shared" si="47"/>
        <v/>
      </c>
      <c r="CG21" s="136" t="str">
        <f t="shared" si="48"/>
        <v/>
      </c>
      <c r="CH21" s="76"/>
      <c r="CI21" s="127"/>
      <c r="CJ21" s="127"/>
      <c r="CK21" s="128" t="str">
        <f t="shared" si="49"/>
        <v/>
      </c>
      <c r="CL21" s="129" t="str">
        <f t="shared" si="50"/>
        <v/>
      </c>
      <c r="CM21" s="130"/>
      <c r="CN21" s="131"/>
      <c r="CO21" s="132" t="str">
        <f t="shared" si="51"/>
        <v/>
      </c>
      <c r="CP21" s="133" t="str">
        <f t="shared" si="52"/>
        <v/>
      </c>
      <c r="CQ21" s="134" t="str">
        <f t="shared" si="53"/>
        <v/>
      </c>
      <c r="CR21" s="135" t="str">
        <f t="shared" si="54"/>
        <v/>
      </c>
      <c r="CS21" s="136" t="str">
        <f t="shared" si="55"/>
        <v/>
      </c>
      <c r="CT21" s="76"/>
      <c r="CU21" s="127"/>
      <c r="CV21" s="127"/>
      <c r="CW21" s="128" t="str">
        <f t="shared" si="56"/>
        <v/>
      </c>
      <c r="CX21" s="129" t="str">
        <f t="shared" si="57"/>
        <v/>
      </c>
      <c r="CY21" s="130"/>
      <c r="CZ21" s="131"/>
      <c r="DA21" s="132" t="str">
        <f t="shared" si="58"/>
        <v/>
      </c>
      <c r="DB21" s="133" t="str">
        <f t="shared" si="59"/>
        <v/>
      </c>
      <c r="DC21" s="134" t="str">
        <f t="shared" si="60"/>
        <v/>
      </c>
      <c r="DD21" s="135" t="str">
        <f t="shared" si="61"/>
        <v/>
      </c>
      <c r="DE21" s="136" t="str">
        <f t="shared" si="62"/>
        <v/>
      </c>
      <c r="DF21" s="76"/>
      <c r="DG21" s="127"/>
      <c r="DH21" s="127"/>
      <c r="DI21" s="128" t="str">
        <f t="shared" si="63"/>
        <v/>
      </c>
      <c r="DJ21" s="129" t="str">
        <f t="shared" si="64"/>
        <v/>
      </c>
      <c r="DK21" s="130"/>
      <c r="DL21" s="131"/>
      <c r="DM21" s="132" t="str">
        <f t="shared" si="65"/>
        <v/>
      </c>
      <c r="DN21" s="133" t="str">
        <f t="shared" si="66"/>
        <v/>
      </c>
      <c r="DO21" s="134" t="str">
        <f t="shared" si="67"/>
        <v/>
      </c>
      <c r="DP21" s="135" t="str">
        <f t="shared" si="68"/>
        <v/>
      </c>
      <c r="DQ21" s="136" t="str">
        <f t="shared" si="69"/>
        <v/>
      </c>
      <c r="DR21" s="76"/>
      <c r="DS21" s="127"/>
      <c r="DT21" s="127"/>
      <c r="DU21" s="128" t="str">
        <f t="shared" si="70"/>
        <v/>
      </c>
      <c r="DV21" s="129" t="str">
        <f t="shared" si="71"/>
        <v/>
      </c>
      <c r="DW21" s="130"/>
      <c r="DX21" s="131"/>
      <c r="DY21" s="132" t="str">
        <f t="shared" si="72"/>
        <v/>
      </c>
      <c r="DZ21" s="133" t="str">
        <f t="shared" si="73"/>
        <v/>
      </c>
      <c r="EA21" s="134" t="str">
        <f t="shared" si="74"/>
        <v/>
      </c>
      <c r="EB21" s="135" t="str">
        <f t="shared" si="75"/>
        <v/>
      </c>
      <c r="EC21" s="136" t="str">
        <f t="shared" si="76"/>
        <v/>
      </c>
      <c r="ED21" s="76"/>
      <c r="EE21" s="127"/>
      <c r="EF21" s="127"/>
      <c r="EG21" s="128" t="str">
        <f t="shared" si="77"/>
        <v/>
      </c>
      <c r="EH21" s="129" t="str">
        <f t="shared" si="78"/>
        <v/>
      </c>
      <c r="EI21" s="130"/>
      <c r="EJ21" s="131"/>
      <c r="EK21" s="132" t="str">
        <f t="shared" si="79"/>
        <v/>
      </c>
      <c r="EL21" s="133" t="str">
        <f t="shared" si="80"/>
        <v/>
      </c>
      <c r="EM21" s="134" t="str">
        <f t="shared" si="81"/>
        <v/>
      </c>
      <c r="EN21" s="135" t="str">
        <f t="shared" si="82"/>
        <v/>
      </c>
      <c r="EO21" s="136" t="str">
        <f t="shared" si="83"/>
        <v/>
      </c>
      <c r="EP21" s="76"/>
      <c r="EQ21" s="127"/>
      <c r="ER21" s="127"/>
      <c r="ES21" s="128" t="str">
        <f t="shared" si="84"/>
        <v/>
      </c>
      <c r="ET21" s="129" t="str">
        <f t="shared" si="85"/>
        <v/>
      </c>
      <c r="EU21" s="130"/>
      <c r="EV21" s="131"/>
      <c r="EW21" s="132" t="str">
        <f t="shared" si="86"/>
        <v/>
      </c>
      <c r="EX21" s="133" t="str">
        <f t="shared" si="87"/>
        <v/>
      </c>
      <c r="EY21" s="134" t="str">
        <f t="shared" si="88"/>
        <v/>
      </c>
      <c r="EZ21" s="135" t="str">
        <f t="shared" si="89"/>
        <v/>
      </c>
      <c r="FA21" s="136" t="str">
        <f t="shared" si="90"/>
        <v/>
      </c>
      <c r="FB21" s="76"/>
      <c r="FC21" s="127"/>
      <c r="FD21" s="127"/>
      <c r="FE21" s="128" t="str">
        <f t="shared" si="91"/>
        <v/>
      </c>
      <c r="FF21" s="129" t="str">
        <f t="shared" si="92"/>
        <v/>
      </c>
      <c r="FG21" s="130"/>
      <c r="FH21" s="131"/>
      <c r="FI21" s="132" t="str">
        <f t="shared" si="93"/>
        <v/>
      </c>
      <c r="FJ21" s="133" t="str">
        <f t="shared" si="94"/>
        <v/>
      </c>
      <c r="FK21" s="134" t="str">
        <f t="shared" si="95"/>
        <v/>
      </c>
      <c r="FL21" s="135" t="str">
        <f t="shared" si="96"/>
        <v/>
      </c>
      <c r="FM21" s="136" t="str">
        <f t="shared" si="97"/>
        <v/>
      </c>
      <c r="FN21" s="76"/>
      <c r="FO21" s="127"/>
      <c r="FP21" s="127"/>
      <c r="FQ21" s="128" t="str">
        <f>IF(FU21="","",#REF!)</f>
        <v/>
      </c>
      <c r="FR21" s="129" t="str">
        <f t="shared" si="98"/>
        <v/>
      </c>
      <c r="FS21" s="130"/>
      <c r="FT21" s="131"/>
      <c r="FU21" s="132" t="str">
        <f t="shared" si="99"/>
        <v/>
      </c>
      <c r="FV21" s="133" t="str">
        <f t="shared" si="100"/>
        <v/>
      </c>
      <c r="FW21" s="134" t="str">
        <f t="shared" si="101"/>
        <v/>
      </c>
      <c r="FX21" s="135" t="str">
        <f t="shared" si="102"/>
        <v/>
      </c>
      <c r="FY21" s="136" t="str">
        <f t="shared" si="103"/>
        <v/>
      </c>
      <c r="FZ21" s="76"/>
      <c r="GA21" s="127"/>
      <c r="GB21" s="127"/>
      <c r="GC21" s="128" t="str">
        <f t="shared" si="104"/>
        <v/>
      </c>
      <c r="GD21" s="129" t="str">
        <f t="shared" si="105"/>
        <v/>
      </c>
      <c r="GE21" s="130"/>
      <c r="GF21" s="131"/>
      <c r="GG21" s="132" t="str">
        <f t="shared" si="106"/>
        <v/>
      </c>
      <c r="GH21" s="133" t="str">
        <f t="shared" si="107"/>
        <v/>
      </c>
      <c r="GI21" s="134" t="str">
        <f t="shared" si="108"/>
        <v/>
      </c>
      <c r="GJ21" s="135" t="str">
        <f t="shared" si="109"/>
        <v/>
      </c>
      <c r="GK21" s="136" t="str">
        <f t="shared" si="110"/>
        <v/>
      </c>
      <c r="GL21" s="76"/>
      <c r="GM21" s="127"/>
      <c r="GN21" s="127" t="s">
        <v>287</v>
      </c>
      <c r="GO21" s="128" t="str">
        <f t="shared" si="111"/>
        <v/>
      </c>
      <c r="GP21" s="129" t="str">
        <f t="shared" si="112"/>
        <v/>
      </c>
      <c r="GQ21" s="130"/>
      <c r="GR21" s="131"/>
      <c r="GS21" s="132" t="str">
        <f t="shared" si="113"/>
        <v/>
      </c>
      <c r="GT21" s="133" t="str">
        <f t="shared" si="114"/>
        <v/>
      </c>
      <c r="GU21" s="134" t="str">
        <f t="shared" si="115"/>
        <v/>
      </c>
      <c r="GV21" s="135" t="str">
        <f t="shared" si="116"/>
        <v/>
      </c>
      <c r="GW21" s="136" t="str">
        <f t="shared" si="117"/>
        <v/>
      </c>
      <c r="GX21" s="76"/>
      <c r="GY21" s="127"/>
      <c r="GZ21" s="127"/>
      <c r="HA21" s="128" t="str">
        <f t="shared" si="118"/>
        <v/>
      </c>
      <c r="HB21" s="129" t="str">
        <f t="shared" si="119"/>
        <v/>
      </c>
      <c r="HC21" s="130"/>
      <c r="HD21" s="131"/>
      <c r="HE21" s="132" t="str">
        <f t="shared" si="120"/>
        <v/>
      </c>
      <c r="HF21" s="133" t="str">
        <f t="shared" si="121"/>
        <v/>
      </c>
      <c r="HG21" s="134" t="str">
        <f t="shared" si="122"/>
        <v/>
      </c>
      <c r="HH21" s="135" t="str">
        <f t="shared" si="123"/>
        <v/>
      </c>
      <c r="HI21" s="136" t="str">
        <f t="shared" si="124"/>
        <v/>
      </c>
      <c r="HJ21" s="76"/>
      <c r="HK21" s="127"/>
      <c r="HL21" s="127" t="s">
        <v>287</v>
      </c>
      <c r="HM21" s="128" t="str">
        <f t="shared" si="125"/>
        <v/>
      </c>
      <c r="HN21" s="129" t="str">
        <f t="shared" si="126"/>
        <v/>
      </c>
      <c r="HO21" s="130"/>
      <c r="HP21" s="131"/>
      <c r="HQ21" s="132" t="str">
        <f t="shared" si="127"/>
        <v/>
      </c>
      <c r="HR21" s="133" t="str">
        <f t="shared" si="128"/>
        <v/>
      </c>
      <c r="HS21" s="134" t="str">
        <f t="shared" si="129"/>
        <v/>
      </c>
      <c r="HT21" s="135" t="str">
        <f t="shared" si="130"/>
        <v/>
      </c>
      <c r="HU21" s="136" t="str">
        <f t="shared" si="131"/>
        <v/>
      </c>
      <c r="HV21" s="76"/>
      <c r="HW21" s="127"/>
      <c r="HX21" s="127"/>
      <c r="HY21" s="128" t="str">
        <f t="shared" si="132"/>
        <v/>
      </c>
      <c r="HZ21" s="129" t="str">
        <f t="shared" si="133"/>
        <v/>
      </c>
      <c r="IA21" s="130"/>
      <c r="IB21" s="131"/>
      <c r="IC21" s="132" t="str">
        <f t="shared" si="134"/>
        <v/>
      </c>
      <c r="ID21" s="133" t="str">
        <f t="shared" si="135"/>
        <v/>
      </c>
      <c r="IE21" s="134" t="str">
        <f t="shared" si="136"/>
        <v/>
      </c>
      <c r="IF21" s="135" t="str">
        <f t="shared" si="137"/>
        <v/>
      </c>
      <c r="IG21" s="136" t="str">
        <f t="shared" si="138"/>
        <v/>
      </c>
      <c r="IH21" s="76"/>
      <c r="II21" s="127"/>
      <c r="IJ21" s="127"/>
      <c r="IK21" s="128" t="str">
        <f t="shared" si="139"/>
        <v/>
      </c>
      <c r="IL21" s="129" t="str">
        <f t="shared" si="140"/>
        <v/>
      </c>
      <c r="IM21" s="130"/>
      <c r="IN21" s="131"/>
      <c r="IO21" s="132" t="str">
        <f t="shared" si="141"/>
        <v/>
      </c>
      <c r="IP21" s="133" t="str">
        <f t="shared" si="142"/>
        <v/>
      </c>
      <c r="IQ21" s="134" t="str">
        <f t="shared" si="143"/>
        <v/>
      </c>
      <c r="IR21" s="135" t="str">
        <f t="shared" si="144"/>
        <v/>
      </c>
      <c r="IS21" s="136" t="str">
        <f t="shared" si="145"/>
        <v/>
      </c>
      <c r="IT21" s="76"/>
      <c r="IU21" s="127"/>
      <c r="IV21" s="127"/>
      <c r="IW21" s="128" t="str">
        <f t="shared" si="146"/>
        <v/>
      </c>
      <c r="IX21" s="129" t="str">
        <f t="shared" si="147"/>
        <v/>
      </c>
      <c r="IY21" s="130"/>
      <c r="IZ21" s="131"/>
      <c r="JA21" s="132" t="str">
        <f t="shared" si="148"/>
        <v/>
      </c>
      <c r="JB21" s="133" t="str">
        <f t="shared" si="149"/>
        <v/>
      </c>
      <c r="JC21" s="134" t="str">
        <f t="shared" si="150"/>
        <v/>
      </c>
      <c r="JD21" s="135" t="str">
        <f t="shared" si="151"/>
        <v/>
      </c>
      <c r="JE21" s="136" t="str">
        <f t="shared" si="152"/>
        <v/>
      </c>
      <c r="JF21" s="76"/>
      <c r="JG21" s="127"/>
      <c r="JH21" s="127"/>
      <c r="JI21" s="128" t="str">
        <f t="shared" si="153"/>
        <v/>
      </c>
      <c r="JJ21" s="129" t="str">
        <f t="shared" si="154"/>
        <v/>
      </c>
      <c r="JK21" s="130"/>
      <c r="JL21" s="131"/>
      <c r="JM21" s="132" t="str">
        <f t="shared" si="155"/>
        <v/>
      </c>
      <c r="JN21" s="133" t="str">
        <f t="shared" si="156"/>
        <v/>
      </c>
      <c r="JO21" s="134" t="str">
        <f t="shared" si="157"/>
        <v/>
      </c>
      <c r="JP21" s="135" t="str">
        <f t="shared" si="158"/>
        <v/>
      </c>
      <c r="JQ21" s="136" t="str">
        <f t="shared" si="159"/>
        <v/>
      </c>
      <c r="JR21" s="76"/>
      <c r="JS21" s="127"/>
      <c r="JT21" s="127"/>
      <c r="JU21" s="128" t="str">
        <f t="shared" si="160"/>
        <v/>
      </c>
      <c r="JV21" s="129" t="str">
        <f t="shared" si="161"/>
        <v/>
      </c>
      <c r="JW21" s="130"/>
      <c r="JX21" s="131"/>
      <c r="JY21" s="132" t="str">
        <f t="shared" si="162"/>
        <v/>
      </c>
      <c r="JZ21" s="133" t="str">
        <f t="shared" si="163"/>
        <v/>
      </c>
      <c r="KA21" s="134" t="str">
        <f t="shared" si="164"/>
        <v/>
      </c>
      <c r="KB21" s="135" t="str">
        <f t="shared" si="165"/>
        <v/>
      </c>
      <c r="KC21" s="136" t="str">
        <f t="shared" si="166"/>
        <v/>
      </c>
      <c r="KD21" s="76"/>
      <c r="KE21" s="127"/>
      <c r="KF21" s="127"/>
    </row>
    <row r="22" spans="1:292" ht="13.5" customHeight="1">
      <c r="A22" s="84"/>
      <c r="B22" s="127"/>
      <c r="D22" s="211"/>
      <c r="E22" s="128" t="str">
        <f t="shared" si="0"/>
        <v/>
      </c>
      <c r="F22" s="129" t="str">
        <f t="shared" si="1"/>
        <v/>
      </c>
      <c r="G22" s="130"/>
      <c r="H22" s="131"/>
      <c r="I22" s="132" t="str">
        <f t="shared" si="2"/>
        <v/>
      </c>
      <c r="J22" s="133" t="str">
        <f t="shared" si="3"/>
        <v/>
      </c>
      <c r="K22" s="134" t="str">
        <f t="shared" si="4"/>
        <v/>
      </c>
      <c r="L22" s="135" t="str">
        <f t="shared" si="5"/>
        <v/>
      </c>
      <c r="M22" s="136" t="str">
        <f t="shared" si="6"/>
        <v/>
      </c>
      <c r="O22" s="127"/>
      <c r="P22" s="211"/>
      <c r="Q22" s="128" t="str">
        <f t="shared" si="7"/>
        <v/>
      </c>
      <c r="R22" s="129" t="str">
        <f t="shared" si="8"/>
        <v/>
      </c>
      <c r="S22" s="130"/>
      <c r="T22" s="131"/>
      <c r="U22" s="132" t="str">
        <f t="shared" si="9"/>
        <v/>
      </c>
      <c r="V22" s="133" t="str">
        <f t="shared" si="10"/>
        <v/>
      </c>
      <c r="W22" s="134" t="str">
        <f t="shared" si="11"/>
        <v/>
      </c>
      <c r="X22" s="135" t="str">
        <f t="shared" si="12"/>
        <v/>
      </c>
      <c r="Y22" s="136" t="str">
        <f t="shared" si="13"/>
        <v/>
      </c>
      <c r="AA22" s="127"/>
      <c r="AB22" s="127"/>
      <c r="AC22" s="128" t="str">
        <f t="shared" si="14"/>
        <v/>
      </c>
      <c r="AD22" s="129" t="str">
        <f t="shared" si="15"/>
        <v/>
      </c>
      <c r="AE22" s="130"/>
      <c r="AF22" s="131"/>
      <c r="AG22" s="132" t="str">
        <f t="shared" si="16"/>
        <v/>
      </c>
      <c r="AH22" s="133" t="str">
        <f t="shared" si="17"/>
        <v/>
      </c>
      <c r="AI22" s="134" t="str">
        <f t="shared" si="18"/>
        <v/>
      </c>
      <c r="AJ22" s="135" t="str">
        <f t="shared" si="19"/>
        <v/>
      </c>
      <c r="AK22" s="136" t="str">
        <f t="shared" si="20"/>
        <v/>
      </c>
      <c r="AM22" s="127"/>
      <c r="AN22" s="127"/>
      <c r="AO22" s="128" t="str">
        <f t="shared" si="21"/>
        <v/>
      </c>
      <c r="AP22" s="129" t="str">
        <f t="shared" si="22"/>
        <v/>
      </c>
      <c r="AQ22" s="130"/>
      <c r="AR22" s="131"/>
      <c r="AS22" s="132" t="str">
        <f t="shared" si="23"/>
        <v/>
      </c>
      <c r="AT22" s="133" t="str">
        <f t="shared" si="24"/>
        <v/>
      </c>
      <c r="AU22" s="134" t="str">
        <f t="shared" si="25"/>
        <v/>
      </c>
      <c r="AV22" s="135" t="str">
        <f t="shared" si="26"/>
        <v/>
      </c>
      <c r="AW22" s="136" t="str">
        <f t="shared" si="27"/>
        <v/>
      </c>
      <c r="AX22" s="76"/>
      <c r="AY22" s="127"/>
      <c r="AZ22" s="127"/>
      <c r="BA22" s="128" t="str">
        <f t="shared" si="28"/>
        <v/>
      </c>
      <c r="BB22" s="129" t="str">
        <f t="shared" si="29"/>
        <v/>
      </c>
      <c r="BC22" s="130"/>
      <c r="BD22" s="131"/>
      <c r="BE22" s="132" t="str">
        <f t="shared" si="30"/>
        <v/>
      </c>
      <c r="BF22" s="133" t="str">
        <f t="shared" si="31"/>
        <v/>
      </c>
      <c r="BG22" s="134" t="str">
        <f t="shared" si="32"/>
        <v/>
      </c>
      <c r="BH22" s="135" t="str">
        <f t="shared" si="33"/>
        <v/>
      </c>
      <c r="BI22" s="136" t="str">
        <f t="shared" si="34"/>
        <v/>
      </c>
      <c r="BJ22" s="76"/>
      <c r="BK22" s="127"/>
      <c r="BL22" s="127"/>
      <c r="BM22" s="128" t="str">
        <f t="shared" si="35"/>
        <v/>
      </c>
      <c r="BN22" s="129" t="str">
        <f t="shared" si="36"/>
        <v/>
      </c>
      <c r="BO22" s="130"/>
      <c r="BP22" s="131"/>
      <c r="BQ22" s="132" t="str">
        <f t="shared" si="37"/>
        <v/>
      </c>
      <c r="BR22" s="133" t="str">
        <f t="shared" si="38"/>
        <v/>
      </c>
      <c r="BS22" s="134" t="str">
        <f t="shared" si="39"/>
        <v/>
      </c>
      <c r="BT22" s="135" t="str">
        <f t="shared" si="40"/>
        <v/>
      </c>
      <c r="BU22" s="136" t="str">
        <f t="shared" si="41"/>
        <v/>
      </c>
      <c r="BV22" s="76"/>
      <c r="BW22" s="127"/>
      <c r="BX22" s="127"/>
      <c r="BY22" s="128" t="str">
        <f t="shared" si="42"/>
        <v/>
      </c>
      <c r="BZ22" s="129" t="str">
        <f t="shared" si="43"/>
        <v/>
      </c>
      <c r="CA22" s="130"/>
      <c r="CB22" s="131"/>
      <c r="CC22" s="132" t="str">
        <f t="shared" si="44"/>
        <v/>
      </c>
      <c r="CD22" s="133" t="str">
        <f t="shared" si="45"/>
        <v/>
      </c>
      <c r="CE22" s="134" t="str">
        <f t="shared" si="46"/>
        <v/>
      </c>
      <c r="CF22" s="135" t="str">
        <f t="shared" si="47"/>
        <v/>
      </c>
      <c r="CG22" s="136" t="str">
        <f t="shared" si="48"/>
        <v/>
      </c>
      <c r="CH22" s="76"/>
      <c r="CI22" s="127"/>
      <c r="CJ22" s="127"/>
      <c r="CK22" s="128" t="str">
        <f t="shared" si="49"/>
        <v/>
      </c>
      <c r="CL22" s="129" t="str">
        <f t="shared" si="50"/>
        <v/>
      </c>
      <c r="CM22" s="130"/>
      <c r="CN22" s="131"/>
      <c r="CO22" s="132" t="str">
        <f t="shared" si="51"/>
        <v/>
      </c>
      <c r="CP22" s="133" t="str">
        <f t="shared" si="52"/>
        <v/>
      </c>
      <c r="CQ22" s="134" t="str">
        <f t="shared" si="53"/>
        <v/>
      </c>
      <c r="CR22" s="135" t="str">
        <f t="shared" si="54"/>
        <v/>
      </c>
      <c r="CS22" s="136" t="str">
        <f t="shared" si="55"/>
        <v/>
      </c>
      <c r="CT22" s="76"/>
      <c r="CU22" s="127"/>
      <c r="CV22" s="127"/>
      <c r="CW22" s="128" t="str">
        <f t="shared" si="56"/>
        <v/>
      </c>
      <c r="CX22" s="129" t="str">
        <f t="shared" si="57"/>
        <v/>
      </c>
      <c r="CY22" s="130"/>
      <c r="CZ22" s="131"/>
      <c r="DA22" s="132" t="str">
        <f t="shared" si="58"/>
        <v/>
      </c>
      <c r="DB22" s="133" t="str">
        <f t="shared" si="59"/>
        <v/>
      </c>
      <c r="DC22" s="134" t="str">
        <f t="shared" si="60"/>
        <v/>
      </c>
      <c r="DD22" s="135" t="str">
        <f t="shared" si="61"/>
        <v/>
      </c>
      <c r="DE22" s="136" t="str">
        <f t="shared" si="62"/>
        <v/>
      </c>
      <c r="DF22" s="76"/>
      <c r="DG22" s="127"/>
      <c r="DH22" s="127"/>
      <c r="DI22" s="128" t="str">
        <f t="shared" si="63"/>
        <v/>
      </c>
      <c r="DJ22" s="129" t="str">
        <f t="shared" si="64"/>
        <v/>
      </c>
      <c r="DK22" s="130"/>
      <c r="DL22" s="131"/>
      <c r="DM22" s="132" t="str">
        <f t="shared" si="65"/>
        <v/>
      </c>
      <c r="DN22" s="133" t="str">
        <f t="shared" si="66"/>
        <v/>
      </c>
      <c r="DO22" s="134" t="str">
        <f t="shared" si="67"/>
        <v/>
      </c>
      <c r="DP22" s="135" t="str">
        <f t="shared" si="68"/>
        <v/>
      </c>
      <c r="DQ22" s="136" t="str">
        <f t="shared" si="69"/>
        <v/>
      </c>
      <c r="DR22" s="76"/>
      <c r="DS22" s="127"/>
      <c r="DT22" s="127"/>
      <c r="DU22" s="128" t="str">
        <f t="shared" si="70"/>
        <v/>
      </c>
      <c r="DV22" s="129" t="str">
        <f t="shared" si="71"/>
        <v/>
      </c>
      <c r="DW22" s="130"/>
      <c r="DX22" s="131"/>
      <c r="DY22" s="132" t="str">
        <f t="shared" si="72"/>
        <v/>
      </c>
      <c r="DZ22" s="133" t="str">
        <f t="shared" si="73"/>
        <v/>
      </c>
      <c r="EA22" s="134" t="str">
        <f t="shared" si="74"/>
        <v/>
      </c>
      <c r="EB22" s="135" t="str">
        <f t="shared" si="75"/>
        <v/>
      </c>
      <c r="EC22" s="136" t="str">
        <f t="shared" si="76"/>
        <v/>
      </c>
      <c r="ED22" s="76"/>
      <c r="EE22" s="127"/>
      <c r="EF22" s="127"/>
      <c r="EG22" s="128" t="str">
        <f t="shared" si="77"/>
        <v/>
      </c>
      <c r="EH22" s="129" t="str">
        <f t="shared" si="78"/>
        <v/>
      </c>
      <c r="EI22" s="130"/>
      <c r="EJ22" s="131"/>
      <c r="EK22" s="132" t="str">
        <f t="shared" si="79"/>
        <v/>
      </c>
      <c r="EL22" s="133" t="str">
        <f t="shared" si="80"/>
        <v/>
      </c>
      <c r="EM22" s="134" t="str">
        <f t="shared" si="81"/>
        <v/>
      </c>
      <c r="EN22" s="135" t="str">
        <f t="shared" si="82"/>
        <v/>
      </c>
      <c r="EO22" s="136" t="str">
        <f t="shared" si="83"/>
        <v/>
      </c>
      <c r="EP22" s="76"/>
      <c r="EQ22" s="127"/>
      <c r="ER22" s="127"/>
      <c r="ES22" s="128" t="str">
        <f t="shared" si="84"/>
        <v/>
      </c>
      <c r="ET22" s="129" t="str">
        <f t="shared" si="85"/>
        <v/>
      </c>
      <c r="EU22" s="130"/>
      <c r="EV22" s="131"/>
      <c r="EW22" s="132" t="str">
        <f t="shared" si="86"/>
        <v/>
      </c>
      <c r="EX22" s="133" t="str">
        <f t="shared" si="87"/>
        <v/>
      </c>
      <c r="EY22" s="134" t="str">
        <f t="shared" si="88"/>
        <v/>
      </c>
      <c r="EZ22" s="135" t="str">
        <f t="shared" si="89"/>
        <v/>
      </c>
      <c r="FA22" s="136" t="str">
        <f t="shared" si="90"/>
        <v/>
      </c>
      <c r="FB22" s="76"/>
      <c r="FC22" s="127"/>
      <c r="FD22" s="127"/>
      <c r="FE22" s="128" t="str">
        <f t="shared" si="91"/>
        <v/>
      </c>
      <c r="FF22" s="129" t="str">
        <f t="shared" si="92"/>
        <v/>
      </c>
      <c r="FG22" s="130"/>
      <c r="FH22" s="131"/>
      <c r="FI22" s="132" t="str">
        <f t="shared" si="93"/>
        <v/>
      </c>
      <c r="FJ22" s="133" t="str">
        <f t="shared" si="94"/>
        <v/>
      </c>
      <c r="FK22" s="134" t="str">
        <f t="shared" si="95"/>
        <v/>
      </c>
      <c r="FL22" s="135" t="str">
        <f t="shared" si="96"/>
        <v/>
      </c>
      <c r="FM22" s="136" t="str">
        <f t="shared" si="97"/>
        <v/>
      </c>
      <c r="FN22" s="76"/>
      <c r="FO22" s="127"/>
      <c r="FP22" s="127"/>
      <c r="FQ22" s="128" t="str">
        <f>IF(FU22="","",#REF!)</f>
        <v/>
      </c>
      <c r="FR22" s="129" t="str">
        <f t="shared" si="98"/>
        <v/>
      </c>
      <c r="FS22" s="130"/>
      <c r="FT22" s="131"/>
      <c r="FU22" s="132" t="str">
        <f t="shared" si="99"/>
        <v/>
      </c>
      <c r="FV22" s="133" t="str">
        <f t="shared" si="100"/>
        <v/>
      </c>
      <c r="FW22" s="134" t="str">
        <f t="shared" si="101"/>
        <v/>
      </c>
      <c r="FX22" s="135" t="str">
        <f t="shared" si="102"/>
        <v/>
      </c>
      <c r="FY22" s="136" t="str">
        <f t="shared" si="103"/>
        <v/>
      </c>
      <c r="FZ22" s="76"/>
      <c r="GA22" s="127"/>
      <c r="GB22" s="127"/>
      <c r="GC22" s="128" t="str">
        <f t="shared" si="104"/>
        <v/>
      </c>
      <c r="GD22" s="129" t="str">
        <f t="shared" si="105"/>
        <v/>
      </c>
      <c r="GE22" s="130"/>
      <c r="GF22" s="131"/>
      <c r="GG22" s="132" t="str">
        <f t="shared" si="106"/>
        <v/>
      </c>
      <c r="GH22" s="133" t="str">
        <f t="shared" si="107"/>
        <v/>
      </c>
      <c r="GI22" s="134" t="str">
        <f t="shared" si="108"/>
        <v/>
      </c>
      <c r="GJ22" s="135" t="str">
        <f t="shared" si="109"/>
        <v/>
      </c>
      <c r="GK22" s="136" t="str">
        <f t="shared" si="110"/>
        <v/>
      </c>
      <c r="GL22" s="76"/>
      <c r="GM22" s="127"/>
      <c r="GN22" s="127" t="s">
        <v>287</v>
      </c>
      <c r="GO22" s="128" t="str">
        <f t="shared" si="111"/>
        <v/>
      </c>
      <c r="GP22" s="129" t="str">
        <f t="shared" si="112"/>
        <v/>
      </c>
      <c r="GQ22" s="130"/>
      <c r="GR22" s="131"/>
      <c r="GS22" s="132" t="str">
        <f t="shared" si="113"/>
        <v/>
      </c>
      <c r="GT22" s="133" t="str">
        <f t="shared" si="114"/>
        <v/>
      </c>
      <c r="GU22" s="134" t="str">
        <f t="shared" si="115"/>
        <v/>
      </c>
      <c r="GV22" s="135" t="str">
        <f t="shared" si="116"/>
        <v/>
      </c>
      <c r="GW22" s="136" t="str">
        <f t="shared" si="117"/>
        <v/>
      </c>
      <c r="GX22" s="76"/>
      <c r="GY22" s="127"/>
      <c r="GZ22" s="127"/>
      <c r="HA22" s="128" t="str">
        <f t="shared" si="118"/>
        <v/>
      </c>
      <c r="HB22" s="129" t="str">
        <f t="shared" si="119"/>
        <v/>
      </c>
      <c r="HC22" s="130"/>
      <c r="HD22" s="131"/>
      <c r="HE22" s="132" t="str">
        <f t="shared" si="120"/>
        <v/>
      </c>
      <c r="HF22" s="133" t="str">
        <f t="shared" si="121"/>
        <v/>
      </c>
      <c r="HG22" s="134" t="str">
        <f t="shared" si="122"/>
        <v/>
      </c>
      <c r="HH22" s="135" t="str">
        <f t="shared" si="123"/>
        <v/>
      </c>
      <c r="HI22" s="136" t="str">
        <f t="shared" si="124"/>
        <v/>
      </c>
      <c r="HJ22" s="76"/>
      <c r="HK22" s="127"/>
      <c r="HL22" s="127" t="s">
        <v>287</v>
      </c>
      <c r="HM22" s="128" t="str">
        <f t="shared" si="125"/>
        <v/>
      </c>
      <c r="HN22" s="129" t="str">
        <f t="shared" si="126"/>
        <v/>
      </c>
      <c r="HO22" s="130"/>
      <c r="HP22" s="131"/>
      <c r="HQ22" s="132" t="str">
        <f t="shared" si="127"/>
        <v/>
      </c>
      <c r="HR22" s="133" t="str">
        <f t="shared" si="128"/>
        <v/>
      </c>
      <c r="HS22" s="134" t="str">
        <f t="shared" si="129"/>
        <v/>
      </c>
      <c r="HT22" s="135" t="str">
        <f t="shared" si="130"/>
        <v/>
      </c>
      <c r="HU22" s="136" t="str">
        <f t="shared" si="131"/>
        <v/>
      </c>
      <c r="HV22" s="76"/>
      <c r="HW22" s="127"/>
      <c r="HX22" s="127"/>
      <c r="HY22" s="128" t="str">
        <f t="shared" si="132"/>
        <v/>
      </c>
      <c r="HZ22" s="129" t="str">
        <f t="shared" si="133"/>
        <v/>
      </c>
      <c r="IA22" s="130"/>
      <c r="IB22" s="131"/>
      <c r="IC22" s="132" t="str">
        <f t="shared" si="134"/>
        <v/>
      </c>
      <c r="ID22" s="133" t="str">
        <f t="shared" si="135"/>
        <v/>
      </c>
      <c r="IE22" s="134" t="str">
        <f t="shared" si="136"/>
        <v/>
      </c>
      <c r="IF22" s="135" t="str">
        <f t="shared" si="137"/>
        <v/>
      </c>
      <c r="IG22" s="136" t="str">
        <f t="shared" si="138"/>
        <v/>
      </c>
      <c r="IH22" s="76"/>
      <c r="II22" s="127"/>
      <c r="IJ22" s="127"/>
      <c r="IK22" s="128" t="str">
        <f t="shared" si="139"/>
        <v/>
      </c>
      <c r="IL22" s="129" t="str">
        <f t="shared" si="140"/>
        <v/>
      </c>
      <c r="IM22" s="130"/>
      <c r="IN22" s="131"/>
      <c r="IO22" s="132" t="str">
        <f t="shared" si="141"/>
        <v/>
      </c>
      <c r="IP22" s="133" t="str">
        <f t="shared" si="142"/>
        <v/>
      </c>
      <c r="IQ22" s="134" t="str">
        <f t="shared" si="143"/>
        <v/>
      </c>
      <c r="IR22" s="135" t="str">
        <f t="shared" si="144"/>
        <v/>
      </c>
      <c r="IS22" s="136" t="str">
        <f t="shared" si="145"/>
        <v/>
      </c>
      <c r="IT22" s="76"/>
      <c r="IU22" s="127"/>
      <c r="IV22" s="127"/>
      <c r="IW22" s="128" t="str">
        <f t="shared" si="146"/>
        <v/>
      </c>
      <c r="IX22" s="129" t="str">
        <f t="shared" si="147"/>
        <v/>
      </c>
      <c r="IY22" s="130"/>
      <c r="IZ22" s="131"/>
      <c r="JA22" s="132" t="str">
        <f t="shared" si="148"/>
        <v/>
      </c>
      <c r="JB22" s="133" t="str">
        <f t="shared" si="149"/>
        <v/>
      </c>
      <c r="JC22" s="134" t="str">
        <f t="shared" si="150"/>
        <v/>
      </c>
      <c r="JD22" s="135" t="str">
        <f t="shared" si="151"/>
        <v/>
      </c>
      <c r="JE22" s="136" t="str">
        <f t="shared" si="152"/>
        <v/>
      </c>
      <c r="JF22" s="76"/>
      <c r="JG22" s="127"/>
      <c r="JH22" s="127"/>
      <c r="JI22" s="128" t="str">
        <f t="shared" si="153"/>
        <v/>
      </c>
      <c r="JJ22" s="129" t="str">
        <f t="shared" si="154"/>
        <v/>
      </c>
      <c r="JK22" s="130"/>
      <c r="JL22" s="131"/>
      <c r="JM22" s="132" t="str">
        <f t="shared" si="155"/>
        <v/>
      </c>
      <c r="JN22" s="133" t="str">
        <f t="shared" si="156"/>
        <v/>
      </c>
      <c r="JO22" s="134" t="str">
        <f t="shared" si="157"/>
        <v/>
      </c>
      <c r="JP22" s="135" t="str">
        <f t="shared" si="158"/>
        <v/>
      </c>
      <c r="JQ22" s="136" t="str">
        <f t="shared" si="159"/>
        <v/>
      </c>
      <c r="JR22" s="76"/>
      <c r="JS22" s="127"/>
      <c r="JT22" s="127"/>
      <c r="JU22" s="128" t="str">
        <f t="shared" si="160"/>
        <v/>
      </c>
      <c r="JV22" s="129" t="str">
        <f t="shared" si="161"/>
        <v/>
      </c>
      <c r="JW22" s="130"/>
      <c r="JX22" s="131"/>
      <c r="JY22" s="132" t="str">
        <f t="shared" si="162"/>
        <v/>
      </c>
      <c r="JZ22" s="133" t="str">
        <f t="shared" si="163"/>
        <v/>
      </c>
      <c r="KA22" s="134" t="str">
        <f t="shared" si="164"/>
        <v/>
      </c>
      <c r="KB22" s="135" t="str">
        <f t="shared" si="165"/>
        <v/>
      </c>
      <c r="KC22" s="136" t="str">
        <f t="shared" si="166"/>
        <v/>
      </c>
      <c r="KD22" s="76"/>
      <c r="KE22" s="127"/>
      <c r="KF22" s="127"/>
    </row>
    <row r="23" spans="1:292" ht="13.5" customHeight="1">
      <c r="A23" s="84"/>
      <c r="B23" s="127"/>
      <c r="D23" s="211"/>
      <c r="E23" s="128" t="str">
        <f t="shared" si="0"/>
        <v/>
      </c>
      <c r="F23" s="129" t="str">
        <f t="shared" si="1"/>
        <v/>
      </c>
      <c r="G23" s="130"/>
      <c r="H23" s="131"/>
      <c r="I23" s="132" t="str">
        <f t="shared" si="2"/>
        <v/>
      </c>
      <c r="J23" s="133" t="str">
        <f t="shared" si="3"/>
        <v/>
      </c>
      <c r="K23" s="134" t="str">
        <f t="shared" si="4"/>
        <v/>
      </c>
      <c r="L23" s="135" t="str">
        <f t="shared" si="5"/>
        <v/>
      </c>
      <c r="M23" s="136" t="str">
        <f t="shared" si="6"/>
        <v/>
      </c>
      <c r="O23" s="127"/>
      <c r="P23" s="211"/>
      <c r="Q23" s="128" t="str">
        <f t="shared" si="7"/>
        <v/>
      </c>
      <c r="R23" s="129" t="str">
        <f t="shared" si="8"/>
        <v/>
      </c>
      <c r="S23" s="130"/>
      <c r="T23" s="131"/>
      <c r="U23" s="132" t="str">
        <f t="shared" si="9"/>
        <v/>
      </c>
      <c r="V23" s="133" t="str">
        <f t="shared" si="10"/>
        <v/>
      </c>
      <c r="W23" s="134" t="str">
        <f t="shared" si="11"/>
        <v/>
      </c>
      <c r="X23" s="135" t="str">
        <f t="shared" si="12"/>
        <v/>
      </c>
      <c r="Y23" s="136" t="str">
        <f t="shared" si="13"/>
        <v/>
      </c>
      <c r="AA23" s="127"/>
      <c r="AB23" s="127"/>
      <c r="AC23" s="128" t="str">
        <f t="shared" si="14"/>
        <v/>
      </c>
      <c r="AD23" s="129" t="str">
        <f t="shared" si="15"/>
        <v/>
      </c>
      <c r="AE23" s="130"/>
      <c r="AF23" s="131"/>
      <c r="AG23" s="132" t="str">
        <f t="shared" si="16"/>
        <v/>
      </c>
      <c r="AH23" s="133" t="str">
        <f t="shared" si="17"/>
        <v/>
      </c>
      <c r="AI23" s="134" t="str">
        <f t="shared" si="18"/>
        <v/>
      </c>
      <c r="AJ23" s="135" t="str">
        <f t="shared" si="19"/>
        <v/>
      </c>
      <c r="AK23" s="136" t="str">
        <f t="shared" si="20"/>
        <v/>
      </c>
      <c r="AM23" s="127"/>
      <c r="AN23" s="127"/>
      <c r="AO23" s="128" t="str">
        <f t="shared" si="21"/>
        <v/>
      </c>
      <c r="AP23" s="129" t="str">
        <f t="shared" si="22"/>
        <v/>
      </c>
      <c r="AQ23" s="130"/>
      <c r="AR23" s="131"/>
      <c r="AS23" s="132" t="str">
        <f t="shared" si="23"/>
        <v/>
      </c>
      <c r="AT23" s="133" t="str">
        <f t="shared" si="24"/>
        <v/>
      </c>
      <c r="AU23" s="134" t="str">
        <f t="shared" si="25"/>
        <v/>
      </c>
      <c r="AV23" s="135" t="str">
        <f t="shared" si="26"/>
        <v/>
      </c>
      <c r="AW23" s="136" t="str">
        <f t="shared" si="27"/>
        <v/>
      </c>
      <c r="AX23" s="76"/>
      <c r="AY23" s="127"/>
      <c r="AZ23" s="127"/>
      <c r="BA23" s="128" t="str">
        <f t="shared" si="28"/>
        <v/>
      </c>
      <c r="BB23" s="129" t="str">
        <f t="shared" si="29"/>
        <v/>
      </c>
      <c r="BC23" s="130"/>
      <c r="BD23" s="131"/>
      <c r="BE23" s="132" t="str">
        <f t="shared" si="30"/>
        <v/>
      </c>
      <c r="BF23" s="133" t="str">
        <f t="shared" si="31"/>
        <v/>
      </c>
      <c r="BG23" s="134" t="str">
        <f t="shared" si="32"/>
        <v/>
      </c>
      <c r="BH23" s="135" t="str">
        <f t="shared" si="33"/>
        <v/>
      </c>
      <c r="BI23" s="136" t="str">
        <f t="shared" si="34"/>
        <v/>
      </c>
      <c r="BJ23" s="76"/>
      <c r="BK23" s="127"/>
      <c r="BL23" s="127"/>
      <c r="BM23" s="128" t="str">
        <f t="shared" si="35"/>
        <v/>
      </c>
      <c r="BN23" s="129" t="str">
        <f t="shared" si="36"/>
        <v/>
      </c>
      <c r="BO23" s="130"/>
      <c r="BP23" s="131"/>
      <c r="BQ23" s="132" t="str">
        <f t="shared" si="37"/>
        <v/>
      </c>
      <c r="BR23" s="133" t="str">
        <f t="shared" si="38"/>
        <v/>
      </c>
      <c r="BS23" s="134" t="str">
        <f t="shared" si="39"/>
        <v/>
      </c>
      <c r="BT23" s="135" t="str">
        <f t="shared" si="40"/>
        <v/>
      </c>
      <c r="BU23" s="136" t="str">
        <f t="shared" si="41"/>
        <v/>
      </c>
      <c r="BV23" s="76"/>
      <c r="BW23" s="127"/>
      <c r="BX23" s="127"/>
      <c r="BY23" s="128" t="str">
        <f t="shared" si="42"/>
        <v/>
      </c>
      <c r="BZ23" s="129" t="str">
        <f t="shared" si="43"/>
        <v/>
      </c>
      <c r="CA23" s="130"/>
      <c r="CB23" s="131"/>
      <c r="CC23" s="132" t="str">
        <f t="shared" si="44"/>
        <v/>
      </c>
      <c r="CD23" s="133" t="str">
        <f t="shared" si="45"/>
        <v/>
      </c>
      <c r="CE23" s="134" t="str">
        <f t="shared" si="46"/>
        <v/>
      </c>
      <c r="CF23" s="135" t="str">
        <f t="shared" si="47"/>
        <v/>
      </c>
      <c r="CG23" s="136" t="str">
        <f t="shared" si="48"/>
        <v/>
      </c>
      <c r="CH23" s="76"/>
      <c r="CI23" s="127"/>
      <c r="CJ23" s="127"/>
      <c r="CK23" s="128" t="str">
        <f t="shared" si="49"/>
        <v/>
      </c>
      <c r="CL23" s="129" t="str">
        <f t="shared" si="50"/>
        <v/>
      </c>
      <c r="CM23" s="130"/>
      <c r="CN23" s="131"/>
      <c r="CO23" s="132" t="str">
        <f t="shared" si="51"/>
        <v/>
      </c>
      <c r="CP23" s="133" t="str">
        <f t="shared" si="52"/>
        <v/>
      </c>
      <c r="CQ23" s="134" t="str">
        <f t="shared" si="53"/>
        <v/>
      </c>
      <c r="CR23" s="135" t="str">
        <f t="shared" si="54"/>
        <v/>
      </c>
      <c r="CS23" s="136" t="str">
        <f t="shared" si="55"/>
        <v/>
      </c>
      <c r="CT23" s="76"/>
      <c r="CU23" s="127"/>
      <c r="CV23" s="127"/>
      <c r="CW23" s="128" t="str">
        <f t="shared" si="56"/>
        <v/>
      </c>
      <c r="CX23" s="129" t="str">
        <f t="shared" si="57"/>
        <v/>
      </c>
      <c r="CY23" s="130"/>
      <c r="CZ23" s="131"/>
      <c r="DA23" s="132" t="str">
        <f t="shared" si="58"/>
        <v/>
      </c>
      <c r="DB23" s="133" t="str">
        <f t="shared" si="59"/>
        <v/>
      </c>
      <c r="DC23" s="134" t="str">
        <f t="shared" si="60"/>
        <v/>
      </c>
      <c r="DD23" s="135" t="str">
        <f t="shared" si="61"/>
        <v/>
      </c>
      <c r="DE23" s="136" t="str">
        <f t="shared" si="62"/>
        <v/>
      </c>
      <c r="DF23" s="76"/>
      <c r="DG23" s="127"/>
      <c r="DH23" s="127"/>
      <c r="DI23" s="128" t="str">
        <f t="shared" si="63"/>
        <v/>
      </c>
      <c r="DJ23" s="129" t="str">
        <f t="shared" si="64"/>
        <v/>
      </c>
      <c r="DK23" s="130"/>
      <c r="DL23" s="131"/>
      <c r="DM23" s="132" t="str">
        <f t="shared" si="65"/>
        <v/>
      </c>
      <c r="DN23" s="133" t="str">
        <f t="shared" si="66"/>
        <v/>
      </c>
      <c r="DO23" s="134" t="str">
        <f t="shared" si="67"/>
        <v/>
      </c>
      <c r="DP23" s="135" t="str">
        <f t="shared" si="68"/>
        <v/>
      </c>
      <c r="DQ23" s="136" t="str">
        <f t="shared" si="69"/>
        <v/>
      </c>
      <c r="DR23" s="76"/>
      <c r="DS23" s="127"/>
      <c r="DT23" s="127"/>
      <c r="DU23" s="128" t="str">
        <f t="shared" si="70"/>
        <v/>
      </c>
      <c r="DV23" s="129" t="str">
        <f t="shared" si="71"/>
        <v/>
      </c>
      <c r="DW23" s="130"/>
      <c r="DX23" s="131"/>
      <c r="DY23" s="132" t="str">
        <f t="shared" si="72"/>
        <v/>
      </c>
      <c r="DZ23" s="133" t="str">
        <f t="shared" si="73"/>
        <v/>
      </c>
      <c r="EA23" s="134" t="str">
        <f t="shared" si="74"/>
        <v/>
      </c>
      <c r="EB23" s="135" t="str">
        <f t="shared" si="75"/>
        <v/>
      </c>
      <c r="EC23" s="136" t="str">
        <f t="shared" si="76"/>
        <v/>
      </c>
      <c r="ED23" s="76"/>
      <c r="EE23" s="127"/>
      <c r="EF23" s="127"/>
      <c r="EG23" s="128" t="str">
        <f t="shared" si="77"/>
        <v/>
      </c>
      <c r="EH23" s="129" t="str">
        <f t="shared" si="78"/>
        <v/>
      </c>
      <c r="EI23" s="130"/>
      <c r="EJ23" s="131"/>
      <c r="EK23" s="132" t="str">
        <f t="shared" si="79"/>
        <v/>
      </c>
      <c r="EL23" s="133" t="str">
        <f t="shared" si="80"/>
        <v/>
      </c>
      <c r="EM23" s="134" t="str">
        <f t="shared" si="81"/>
        <v/>
      </c>
      <c r="EN23" s="135" t="str">
        <f t="shared" si="82"/>
        <v/>
      </c>
      <c r="EO23" s="136" t="str">
        <f t="shared" si="83"/>
        <v/>
      </c>
      <c r="EP23" s="76"/>
      <c r="EQ23" s="127"/>
      <c r="ER23" s="127"/>
      <c r="ES23" s="128" t="str">
        <f t="shared" si="84"/>
        <v/>
      </c>
      <c r="ET23" s="129" t="str">
        <f t="shared" si="85"/>
        <v/>
      </c>
      <c r="EU23" s="130"/>
      <c r="EV23" s="131"/>
      <c r="EW23" s="132" t="str">
        <f t="shared" si="86"/>
        <v/>
      </c>
      <c r="EX23" s="133" t="str">
        <f t="shared" si="87"/>
        <v/>
      </c>
      <c r="EY23" s="134" t="str">
        <f t="shared" si="88"/>
        <v/>
      </c>
      <c r="EZ23" s="135" t="str">
        <f t="shared" si="89"/>
        <v/>
      </c>
      <c r="FA23" s="136" t="str">
        <f t="shared" si="90"/>
        <v/>
      </c>
      <c r="FB23" s="76"/>
      <c r="FC23" s="127"/>
      <c r="FD23" s="127"/>
      <c r="FE23" s="128" t="str">
        <f t="shared" si="91"/>
        <v/>
      </c>
      <c r="FF23" s="129" t="str">
        <f t="shared" si="92"/>
        <v/>
      </c>
      <c r="FG23" s="130"/>
      <c r="FH23" s="131"/>
      <c r="FI23" s="132" t="str">
        <f t="shared" si="93"/>
        <v/>
      </c>
      <c r="FJ23" s="133" t="str">
        <f t="shared" si="94"/>
        <v/>
      </c>
      <c r="FK23" s="134" t="str">
        <f t="shared" si="95"/>
        <v/>
      </c>
      <c r="FL23" s="135" t="str">
        <f t="shared" si="96"/>
        <v/>
      </c>
      <c r="FM23" s="136" t="str">
        <f t="shared" si="97"/>
        <v/>
      </c>
      <c r="FN23" s="76"/>
      <c r="FO23" s="127"/>
      <c r="FP23" s="127"/>
      <c r="FQ23" s="128" t="str">
        <f>IF(FU23="","",#REF!)</f>
        <v/>
      </c>
      <c r="FR23" s="129" t="str">
        <f t="shared" si="98"/>
        <v/>
      </c>
      <c r="FS23" s="130"/>
      <c r="FT23" s="131"/>
      <c r="FU23" s="132" t="str">
        <f t="shared" si="99"/>
        <v/>
      </c>
      <c r="FV23" s="133" t="str">
        <f t="shared" si="100"/>
        <v/>
      </c>
      <c r="FW23" s="134" t="str">
        <f t="shared" si="101"/>
        <v/>
      </c>
      <c r="FX23" s="135" t="str">
        <f t="shared" si="102"/>
        <v/>
      </c>
      <c r="FY23" s="136" t="str">
        <f t="shared" si="103"/>
        <v/>
      </c>
      <c r="FZ23" s="76"/>
      <c r="GA23" s="127"/>
      <c r="GB23" s="127"/>
      <c r="GC23" s="128" t="str">
        <f t="shared" si="104"/>
        <v/>
      </c>
      <c r="GD23" s="129" t="str">
        <f t="shared" si="105"/>
        <v/>
      </c>
      <c r="GE23" s="130"/>
      <c r="GF23" s="131"/>
      <c r="GG23" s="132" t="str">
        <f t="shared" si="106"/>
        <v/>
      </c>
      <c r="GH23" s="133" t="str">
        <f t="shared" si="107"/>
        <v/>
      </c>
      <c r="GI23" s="134" t="str">
        <f t="shared" si="108"/>
        <v/>
      </c>
      <c r="GJ23" s="135" t="str">
        <f t="shared" si="109"/>
        <v/>
      </c>
      <c r="GK23" s="136" t="str">
        <f t="shared" si="110"/>
        <v/>
      </c>
      <c r="GL23" s="76"/>
      <c r="GM23" s="127"/>
      <c r="GN23" s="127" t="s">
        <v>287</v>
      </c>
      <c r="GO23" s="128" t="str">
        <f t="shared" si="111"/>
        <v/>
      </c>
      <c r="GP23" s="129" t="str">
        <f t="shared" si="112"/>
        <v/>
      </c>
      <c r="GQ23" s="130"/>
      <c r="GR23" s="131"/>
      <c r="GS23" s="132" t="str">
        <f t="shared" si="113"/>
        <v/>
      </c>
      <c r="GT23" s="133" t="str">
        <f t="shared" si="114"/>
        <v/>
      </c>
      <c r="GU23" s="134" t="str">
        <f t="shared" si="115"/>
        <v/>
      </c>
      <c r="GV23" s="135" t="str">
        <f t="shared" si="116"/>
        <v/>
      </c>
      <c r="GW23" s="136" t="str">
        <f t="shared" si="117"/>
        <v/>
      </c>
      <c r="GX23" s="76"/>
      <c r="GY23" s="127"/>
      <c r="GZ23" s="127"/>
      <c r="HA23" s="128" t="str">
        <f t="shared" si="118"/>
        <v/>
      </c>
      <c r="HB23" s="129" t="str">
        <f t="shared" si="119"/>
        <v/>
      </c>
      <c r="HC23" s="130"/>
      <c r="HD23" s="131"/>
      <c r="HE23" s="132" t="str">
        <f t="shared" si="120"/>
        <v/>
      </c>
      <c r="HF23" s="133" t="str">
        <f t="shared" si="121"/>
        <v/>
      </c>
      <c r="HG23" s="134" t="str">
        <f t="shared" si="122"/>
        <v/>
      </c>
      <c r="HH23" s="135" t="str">
        <f t="shared" si="123"/>
        <v/>
      </c>
      <c r="HI23" s="136" t="str">
        <f t="shared" si="124"/>
        <v/>
      </c>
      <c r="HJ23" s="76"/>
      <c r="HK23" s="127"/>
      <c r="HL23" s="127" t="s">
        <v>287</v>
      </c>
      <c r="HM23" s="128" t="str">
        <f t="shared" si="125"/>
        <v/>
      </c>
      <c r="HN23" s="129" t="str">
        <f t="shared" si="126"/>
        <v/>
      </c>
      <c r="HO23" s="130"/>
      <c r="HP23" s="131"/>
      <c r="HQ23" s="132" t="str">
        <f t="shared" si="127"/>
        <v/>
      </c>
      <c r="HR23" s="133" t="str">
        <f t="shared" si="128"/>
        <v/>
      </c>
      <c r="HS23" s="134" t="str">
        <f t="shared" si="129"/>
        <v/>
      </c>
      <c r="HT23" s="135" t="str">
        <f t="shared" si="130"/>
        <v/>
      </c>
      <c r="HU23" s="136" t="str">
        <f t="shared" si="131"/>
        <v/>
      </c>
      <c r="HV23" s="76"/>
      <c r="HW23" s="127"/>
      <c r="HX23" s="127"/>
      <c r="HY23" s="128" t="str">
        <f t="shared" si="132"/>
        <v/>
      </c>
      <c r="HZ23" s="129" t="str">
        <f t="shared" si="133"/>
        <v/>
      </c>
      <c r="IA23" s="130"/>
      <c r="IB23" s="131"/>
      <c r="IC23" s="132" t="str">
        <f t="shared" si="134"/>
        <v/>
      </c>
      <c r="ID23" s="133" t="str">
        <f t="shared" si="135"/>
        <v/>
      </c>
      <c r="IE23" s="134" t="str">
        <f t="shared" si="136"/>
        <v/>
      </c>
      <c r="IF23" s="135" t="str">
        <f t="shared" si="137"/>
        <v/>
      </c>
      <c r="IG23" s="136" t="str">
        <f t="shared" si="138"/>
        <v/>
      </c>
      <c r="IH23" s="76"/>
      <c r="II23" s="127"/>
      <c r="IJ23" s="127"/>
      <c r="IK23" s="128" t="str">
        <f t="shared" si="139"/>
        <v/>
      </c>
      <c r="IL23" s="129" t="str">
        <f t="shared" si="140"/>
        <v/>
      </c>
      <c r="IM23" s="130"/>
      <c r="IN23" s="131"/>
      <c r="IO23" s="132" t="str">
        <f t="shared" si="141"/>
        <v/>
      </c>
      <c r="IP23" s="133" t="str">
        <f t="shared" si="142"/>
        <v/>
      </c>
      <c r="IQ23" s="134" t="str">
        <f t="shared" si="143"/>
        <v/>
      </c>
      <c r="IR23" s="135" t="str">
        <f t="shared" si="144"/>
        <v/>
      </c>
      <c r="IS23" s="136" t="str">
        <f t="shared" si="145"/>
        <v/>
      </c>
      <c r="IT23" s="76"/>
      <c r="IU23" s="127"/>
      <c r="IV23" s="127"/>
      <c r="IW23" s="128" t="str">
        <f t="shared" si="146"/>
        <v/>
      </c>
      <c r="IX23" s="129" t="str">
        <f t="shared" si="147"/>
        <v/>
      </c>
      <c r="IY23" s="130"/>
      <c r="IZ23" s="131"/>
      <c r="JA23" s="132" t="str">
        <f t="shared" si="148"/>
        <v/>
      </c>
      <c r="JB23" s="133" t="str">
        <f t="shared" si="149"/>
        <v/>
      </c>
      <c r="JC23" s="134" t="str">
        <f t="shared" si="150"/>
        <v/>
      </c>
      <c r="JD23" s="135" t="str">
        <f t="shared" si="151"/>
        <v/>
      </c>
      <c r="JE23" s="136" t="str">
        <f t="shared" si="152"/>
        <v/>
      </c>
      <c r="JF23" s="76"/>
      <c r="JG23" s="127"/>
      <c r="JH23" s="127"/>
      <c r="JI23" s="128" t="str">
        <f t="shared" si="153"/>
        <v/>
      </c>
      <c r="JJ23" s="129" t="str">
        <f t="shared" si="154"/>
        <v/>
      </c>
      <c r="JK23" s="130"/>
      <c r="JL23" s="131"/>
      <c r="JM23" s="132" t="str">
        <f t="shared" si="155"/>
        <v/>
      </c>
      <c r="JN23" s="133" t="str">
        <f t="shared" si="156"/>
        <v/>
      </c>
      <c r="JO23" s="134" t="str">
        <f t="shared" si="157"/>
        <v/>
      </c>
      <c r="JP23" s="135" t="str">
        <f t="shared" si="158"/>
        <v/>
      </c>
      <c r="JQ23" s="136" t="str">
        <f t="shared" si="159"/>
        <v/>
      </c>
      <c r="JR23" s="76"/>
      <c r="JS23" s="127"/>
      <c r="JT23" s="127"/>
      <c r="JU23" s="128" t="str">
        <f t="shared" si="160"/>
        <v/>
      </c>
      <c r="JV23" s="129" t="str">
        <f t="shared" si="161"/>
        <v/>
      </c>
      <c r="JW23" s="130"/>
      <c r="JX23" s="131"/>
      <c r="JY23" s="132" t="str">
        <f t="shared" si="162"/>
        <v/>
      </c>
      <c r="JZ23" s="133" t="str">
        <f t="shared" si="163"/>
        <v/>
      </c>
      <c r="KA23" s="134" t="str">
        <f t="shared" si="164"/>
        <v/>
      </c>
      <c r="KB23" s="135" t="str">
        <f t="shared" si="165"/>
        <v/>
      </c>
      <c r="KC23" s="136" t="str">
        <f t="shared" si="166"/>
        <v/>
      </c>
      <c r="KD23" s="76"/>
      <c r="KE23" s="127"/>
      <c r="KF23" s="127"/>
    </row>
    <row r="24" spans="1:292" ht="13.5" customHeight="1">
      <c r="A24" s="84"/>
      <c r="B24" s="127"/>
      <c r="D24" s="211"/>
      <c r="E24" s="128" t="str">
        <f t="shared" si="0"/>
        <v/>
      </c>
      <c r="F24" s="129" t="str">
        <f t="shared" si="1"/>
        <v/>
      </c>
      <c r="G24" s="130"/>
      <c r="H24" s="131"/>
      <c r="I24" s="132" t="str">
        <f t="shared" si="2"/>
        <v/>
      </c>
      <c r="J24" s="133" t="str">
        <f t="shared" si="3"/>
        <v/>
      </c>
      <c r="K24" s="134" t="str">
        <f t="shared" si="4"/>
        <v/>
      </c>
      <c r="L24" s="135" t="str">
        <f t="shared" si="5"/>
        <v/>
      </c>
      <c r="M24" s="136" t="str">
        <f t="shared" si="6"/>
        <v/>
      </c>
      <c r="O24" s="127"/>
      <c r="P24" s="211"/>
      <c r="Q24" s="128" t="str">
        <f t="shared" si="7"/>
        <v/>
      </c>
      <c r="R24" s="129" t="str">
        <f t="shared" si="8"/>
        <v/>
      </c>
      <c r="S24" s="130"/>
      <c r="T24" s="131"/>
      <c r="U24" s="132" t="str">
        <f t="shared" si="9"/>
        <v/>
      </c>
      <c r="V24" s="133" t="str">
        <f t="shared" si="10"/>
        <v/>
      </c>
      <c r="W24" s="134" t="str">
        <f t="shared" si="11"/>
        <v/>
      </c>
      <c r="X24" s="135" t="str">
        <f t="shared" si="12"/>
        <v/>
      </c>
      <c r="Y24" s="136" t="str">
        <f t="shared" si="13"/>
        <v/>
      </c>
      <c r="AA24" s="127"/>
      <c r="AB24" s="127"/>
      <c r="AC24" s="128" t="str">
        <f t="shared" si="14"/>
        <v/>
      </c>
      <c r="AD24" s="129" t="str">
        <f t="shared" si="15"/>
        <v/>
      </c>
      <c r="AE24" s="130"/>
      <c r="AF24" s="131"/>
      <c r="AG24" s="132" t="str">
        <f t="shared" si="16"/>
        <v/>
      </c>
      <c r="AH24" s="133" t="str">
        <f t="shared" si="17"/>
        <v/>
      </c>
      <c r="AI24" s="134" t="str">
        <f t="shared" si="18"/>
        <v/>
      </c>
      <c r="AJ24" s="135" t="str">
        <f t="shared" si="19"/>
        <v/>
      </c>
      <c r="AK24" s="136" t="str">
        <f t="shared" si="20"/>
        <v/>
      </c>
      <c r="AM24" s="127"/>
      <c r="AN24" s="127"/>
      <c r="AO24" s="128" t="str">
        <f t="shared" si="21"/>
        <v/>
      </c>
      <c r="AP24" s="129" t="str">
        <f t="shared" si="22"/>
        <v/>
      </c>
      <c r="AQ24" s="130"/>
      <c r="AR24" s="131"/>
      <c r="AS24" s="132" t="str">
        <f t="shared" si="23"/>
        <v/>
      </c>
      <c r="AT24" s="133" t="str">
        <f t="shared" si="24"/>
        <v/>
      </c>
      <c r="AU24" s="134" t="str">
        <f t="shared" si="25"/>
        <v/>
      </c>
      <c r="AV24" s="135" t="str">
        <f t="shared" si="26"/>
        <v/>
      </c>
      <c r="AW24" s="136" t="str">
        <f t="shared" si="27"/>
        <v/>
      </c>
      <c r="AX24" s="76"/>
      <c r="AY24" s="127"/>
      <c r="AZ24" s="127"/>
      <c r="BA24" s="128" t="str">
        <f t="shared" si="28"/>
        <v/>
      </c>
      <c r="BB24" s="129" t="str">
        <f t="shared" si="29"/>
        <v/>
      </c>
      <c r="BC24" s="130"/>
      <c r="BD24" s="131"/>
      <c r="BE24" s="132" t="str">
        <f t="shared" si="30"/>
        <v/>
      </c>
      <c r="BF24" s="133" t="str">
        <f t="shared" si="31"/>
        <v/>
      </c>
      <c r="BG24" s="134" t="str">
        <f t="shared" si="32"/>
        <v/>
      </c>
      <c r="BH24" s="135" t="str">
        <f t="shared" si="33"/>
        <v/>
      </c>
      <c r="BI24" s="136" t="str">
        <f t="shared" si="34"/>
        <v/>
      </c>
      <c r="BJ24" s="76"/>
      <c r="BK24" s="127"/>
      <c r="BL24" s="127"/>
      <c r="BM24" s="128" t="str">
        <f t="shared" si="35"/>
        <v/>
      </c>
      <c r="BN24" s="129" t="str">
        <f t="shared" si="36"/>
        <v/>
      </c>
      <c r="BO24" s="130"/>
      <c r="BP24" s="131"/>
      <c r="BQ24" s="132" t="str">
        <f t="shared" si="37"/>
        <v/>
      </c>
      <c r="BR24" s="133" t="str">
        <f t="shared" si="38"/>
        <v/>
      </c>
      <c r="BS24" s="134" t="str">
        <f t="shared" si="39"/>
        <v/>
      </c>
      <c r="BT24" s="135" t="str">
        <f t="shared" si="40"/>
        <v/>
      </c>
      <c r="BU24" s="136" t="str">
        <f t="shared" si="41"/>
        <v/>
      </c>
      <c r="BV24" s="76"/>
      <c r="BW24" s="127"/>
      <c r="BX24" s="127"/>
      <c r="BY24" s="128" t="str">
        <f t="shared" si="42"/>
        <v/>
      </c>
      <c r="BZ24" s="129" t="str">
        <f t="shared" si="43"/>
        <v/>
      </c>
      <c r="CA24" s="130"/>
      <c r="CB24" s="131"/>
      <c r="CC24" s="132" t="str">
        <f t="shared" si="44"/>
        <v/>
      </c>
      <c r="CD24" s="133" t="str">
        <f t="shared" si="45"/>
        <v/>
      </c>
      <c r="CE24" s="134" t="str">
        <f t="shared" si="46"/>
        <v/>
      </c>
      <c r="CF24" s="135" t="str">
        <f t="shared" si="47"/>
        <v/>
      </c>
      <c r="CG24" s="136" t="str">
        <f t="shared" si="48"/>
        <v/>
      </c>
      <c r="CH24" s="76"/>
      <c r="CI24" s="127"/>
      <c r="CJ24" s="127"/>
      <c r="CK24" s="128" t="str">
        <f t="shared" si="49"/>
        <v/>
      </c>
      <c r="CL24" s="129" t="str">
        <f t="shared" si="50"/>
        <v/>
      </c>
      <c r="CM24" s="130"/>
      <c r="CN24" s="131"/>
      <c r="CO24" s="132" t="str">
        <f t="shared" si="51"/>
        <v/>
      </c>
      <c r="CP24" s="133" t="str">
        <f t="shared" si="52"/>
        <v/>
      </c>
      <c r="CQ24" s="134" t="str">
        <f t="shared" si="53"/>
        <v/>
      </c>
      <c r="CR24" s="135" t="str">
        <f t="shared" si="54"/>
        <v/>
      </c>
      <c r="CS24" s="136" t="str">
        <f t="shared" si="55"/>
        <v/>
      </c>
      <c r="CT24" s="76"/>
      <c r="CU24" s="127"/>
      <c r="CV24" s="127"/>
      <c r="CW24" s="128" t="str">
        <f t="shared" si="56"/>
        <v/>
      </c>
      <c r="CX24" s="129" t="str">
        <f t="shared" si="57"/>
        <v/>
      </c>
      <c r="CY24" s="130"/>
      <c r="CZ24" s="131"/>
      <c r="DA24" s="132" t="str">
        <f t="shared" si="58"/>
        <v/>
      </c>
      <c r="DB24" s="133" t="str">
        <f t="shared" si="59"/>
        <v/>
      </c>
      <c r="DC24" s="134" t="str">
        <f t="shared" si="60"/>
        <v/>
      </c>
      <c r="DD24" s="135" t="str">
        <f t="shared" si="61"/>
        <v/>
      </c>
      <c r="DE24" s="136" t="str">
        <f t="shared" si="62"/>
        <v/>
      </c>
      <c r="DF24" s="76"/>
      <c r="DG24" s="127"/>
      <c r="DH24" s="127"/>
      <c r="DI24" s="128" t="str">
        <f t="shared" si="63"/>
        <v/>
      </c>
      <c r="DJ24" s="129" t="str">
        <f t="shared" si="64"/>
        <v/>
      </c>
      <c r="DK24" s="130"/>
      <c r="DL24" s="131"/>
      <c r="DM24" s="132" t="str">
        <f t="shared" si="65"/>
        <v/>
      </c>
      <c r="DN24" s="133" t="str">
        <f t="shared" si="66"/>
        <v/>
      </c>
      <c r="DO24" s="134" t="str">
        <f t="shared" si="67"/>
        <v/>
      </c>
      <c r="DP24" s="135" t="str">
        <f t="shared" si="68"/>
        <v/>
      </c>
      <c r="DQ24" s="136" t="str">
        <f t="shared" si="69"/>
        <v/>
      </c>
      <c r="DR24" s="76"/>
      <c r="DS24" s="127"/>
      <c r="DT24" s="127"/>
      <c r="DU24" s="128" t="str">
        <f t="shared" si="70"/>
        <v/>
      </c>
      <c r="DV24" s="129" t="str">
        <f t="shared" si="71"/>
        <v/>
      </c>
      <c r="DW24" s="130"/>
      <c r="DX24" s="131"/>
      <c r="DY24" s="132" t="str">
        <f t="shared" si="72"/>
        <v/>
      </c>
      <c r="DZ24" s="133" t="str">
        <f t="shared" si="73"/>
        <v/>
      </c>
      <c r="EA24" s="134" t="str">
        <f t="shared" si="74"/>
        <v/>
      </c>
      <c r="EB24" s="135" t="str">
        <f t="shared" si="75"/>
        <v/>
      </c>
      <c r="EC24" s="136" t="str">
        <f t="shared" si="76"/>
        <v/>
      </c>
      <c r="ED24" s="76"/>
      <c r="EE24" s="127"/>
      <c r="EF24" s="127"/>
      <c r="EG24" s="128" t="str">
        <f t="shared" si="77"/>
        <v/>
      </c>
      <c r="EH24" s="129" t="str">
        <f t="shared" si="78"/>
        <v/>
      </c>
      <c r="EI24" s="130"/>
      <c r="EJ24" s="131"/>
      <c r="EK24" s="132" t="str">
        <f t="shared" si="79"/>
        <v/>
      </c>
      <c r="EL24" s="133" t="str">
        <f t="shared" si="80"/>
        <v/>
      </c>
      <c r="EM24" s="134" t="str">
        <f t="shared" si="81"/>
        <v/>
      </c>
      <c r="EN24" s="135" t="str">
        <f t="shared" si="82"/>
        <v/>
      </c>
      <c r="EO24" s="136" t="str">
        <f t="shared" si="83"/>
        <v/>
      </c>
      <c r="EP24" s="76"/>
      <c r="EQ24" s="127"/>
      <c r="ER24" s="127"/>
      <c r="ES24" s="128" t="str">
        <f t="shared" si="84"/>
        <v/>
      </c>
      <c r="ET24" s="129" t="str">
        <f t="shared" si="85"/>
        <v/>
      </c>
      <c r="EU24" s="130"/>
      <c r="EV24" s="131"/>
      <c r="EW24" s="132" t="str">
        <f t="shared" si="86"/>
        <v/>
      </c>
      <c r="EX24" s="133" t="str">
        <f t="shared" si="87"/>
        <v/>
      </c>
      <c r="EY24" s="134" t="str">
        <f t="shared" si="88"/>
        <v/>
      </c>
      <c r="EZ24" s="135" t="str">
        <f t="shared" si="89"/>
        <v/>
      </c>
      <c r="FA24" s="136" t="str">
        <f t="shared" si="90"/>
        <v/>
      </c>
      <c r="FB24" s="76"/>
      <c r="FC24" s="127"/>
      <c r="FD24" s="127"/>
      <c r="FE24" s="128" t="str">
        <f t="shared" si="91"/>
        <v/>
      </c>
      <c r="FF24" s="129" t="str">
        <f t="shared" si="92"/>
        <v/>
      </c>
      <c r="FG24" s="130"/>
      <c r="FH24" s="131"/>
      <c r="FI24" s="132" t="str">
        <f t="shared" si="93"/>
        <v/>
      </c>
      <c r="FJ24" s="133" t="str">
        <f t="shared" si="94"/>
        <v/>
      </c>
      <c r="FK24" s="134" t="str">
        <f t="shared" si="95"/>
        <v/>
      </c>
      <c r="FL24" s="135" t="str">
        <f t="shared" si="96"/>
        <v/>
      </c>
      <c r="FM24" s="136" t="str">
        <f t="shared" si="97"/>
        <v/>
      </c>
      <c r="FN24" s="76"/>
      <c r="FO24" s="127"/>
      <c r="FP24" s="127"/>
      <c r="FQ24" s="128" t="str">
        <f>IF(FU24="","",#REF!)</f>
        <v/>
      </c>
      <c r="FR24" s="129" t="str">
        <f t="shared" si="98"/>
        <v/>
      </c>
      <c r="FS24" s="130"/>
      <c r="FT24" s="131"/>
      <c r="FU24" s="132" t="str">
        <f t="shared" si="99"/>
        <v/>
      </c>
      <c r="FV24" s="133" t="str">
        <f t="shared" si="100"/>
        <v/>
      </c>
      <c r="FW24" s="134" t="str">
        <f t="shared" si="101"/>
        <v/>
      </c>
      <c r="FX24" s="135" t="str">
        <f t="shared" si="102"/>
        <v/>
      </c>
      <c r="FY24" s="136" t="str">
        <f t="shared" si="103"/>
        <v/>
      </c>
      <c r="FZ24" s="76"/>
      <c r="GA24" s="127"/>
      <c r="GB24" s="127"/>
      <c r="GC24" s="128" t="str">
        <f t="shared" si="104"/>
        <v/>
      </c>
      <c r="GD24" s="129" t="str">
        <f t="shared" si="105"/>
        <v/>
      </c>
      <c r="GE24" s="130"/>
      <c r="GF24" s="131"/>
      <c r="GG24" s="132" t="str">
        <f t="shared" si="106"/>
        <v/>
      </c>
      <c r="GH24" s="133" t="str">
        <f t="shared" si="107"/>
        <v/>
      </c>
      <c r="GI24" s="134" t="str">
        <f t="shared" si="108"/>
        <v/>
      </c>
      <c r="GJ24" s="135" t="str">
        <f t="shared" si="109"/>
        <v/>
      </c>
      <c r="GK24" s="136" t="str">
        <f t="shared" si="110"/>
        <v/>
      </c>
      <c r="GL24" s="76"/>
      <c r="GM24" s="127"/>
      <c r="GN24" s="127" t="s">
        <v>287</v>
      </c>
      <c r="GO24" s="128" t="str">
        <f t="shared" si="111"/>
        <v/>
      </c>
      <c r="GP24" s="129" t="str">
        <f t="shared" si="112"/>
        <v/>
      </c>
      <c r="GQ24" s="130"/>
      <c r="GR24" s="131"/>
      <c r="GS24" s="132" t="str">
        <f t="shared" si="113"/>
        <v/>
      </c>
      <c r="GT24" s="133" t="str">
        <f t="shared" si="114"/>
        <v/>
      </c>
      <c r="GU24" s="134" t="str">
        <f t="shared" si="115"/>
        <v/>
      </c>
      <c r="GV24" s="135" t="str">
        <f t="shared" si="116"/>
        <v/>
      </c>
      <c r="GW24" s="136" t="str">
        <f t="shared" si="117"/>
        <v/>
      </c>
      <c r="GX24" s="76"/>
      <c r="GY24" s="127"/>
      <c r="GZ24" s="127"/>
      <c r="HA24" s="128" t="str">
        <f t="shared" si="118"/>
        <v/>
      </c>
      <c r="HB24" s="129" t="str">
        <f t="shared" si="119"/>
        <v/>
      </c>
      <c r="HC24" s="130"/>
      <c r="HD24" s="131"/>
      <c r="HE24" s="132" t="str">
        <f t="shared" si="120"/>
        <v/>
      </c>
      <c r="HF24" s="133" t="str">
        <f t="shared" si="121"/>
        <v/>
      </c>
      <c r="HG24" s="134" t="str">
        <f t="shared" si="122"/>
        <v/>
      </c>
      <c r="HH24" s="135" t="str">
        <f t="shared" si="123"/>
        <v/>
      </c>
      <c r="HI24" s="136" t="str">
        <f t="shared" si="124"/>
        <v/>
      </c>
      <c r="HJ24" s="76"/>
      <c r="HK24" s="127"/>
      <c r="HL24" s="127" t="s">
        <v>287</v>
      </c>
      <c r="HM24" s="128" t="str">
        <f t="shared" si="125"/>
        <v/>
      </c>
      <c r="HN24" s="129" t="str">
        <f t="shared" si="126"/>
        <v/>
      </c>
      <c r="HO24" s="130"/>
      <c r="HP24" s="131"/>
      <c r="HQ24" s="132" t="str">
        <f t="shared" si="127"/>
        <v/>
      </c>
      <c r="HR24" s="133" t="str">
        <f t="shared" si="128"/>
        <v/>
      </c>
      <c r="HS24" s="134" t="str">
        <f t="shared" si="129"/>
        <v/>
      </c>
      <c r="HT24" s="135" t="str">
        <f t="shared" si="130"/>
        <v/>
      </c>
      <c r="HU24" s="136" t="str">
        <f t="shared" si="131"/>
        <v/>
      </c>
      <c r="HV24" s="76"/>
      <c r="HW24" s="127"/>
      <c r="HX24" s="127"/>
      <c r="HY24" s="128" t="str">
        <f t="shared" si="132"/>
        <v/>
      </c>
      <c r="HZ24" s="129" t="str">
        <f t="shared" si="133"/>
        <v/>
      </c>
      <c r="IA24" s="130"/>
      <c r="IB24" s="131"/>
      <c r="IC24" s="132" t="str">
        <f t="shared" si="134"/>
        <v/>
      </c>
      <c r="ID24" s="133" t="str">
        <f t="shared" si="135"/>
        <v/>
      </c>
      <c r="IE24" s="134" t="str">
        <f t="shared" si="136"/>
        <v/>
      </c>
      <c r="IF24" s="135" t="str">
        <f t="shared" si="137"/>
        <v/>
      </c>
      <c r="IG24" s="136" t="str">
        <f t="shared" si="138"/>
        <v/>
      </c>
      <c r="IH24" s="76"/>
      <c r="II24" s="127"/>
      <c r="IJ24" s="127"/>
      <c r="IK24" s="128" t="str">
        <f t="shared" si="139"/>
        <v/>
      </c>
      <c r="IL24" s="129" t="str">
        <f t="shared" si="140"/>
        <v/>
      </c>
      <c r="IM24" s="130"/>
      <c r="IN24" s="131"/>
      <c r="IO24" s="132" t="str">
        <f t="shared" si="141"/>
        <v/>
      </c>
      <c r="IP24" s="133" t="str">
        <f t="shared" si="142"/>
        <v/>
      </c>
      <c r="IQ24" s="134" t="str">
        <f t="shared" si="143"/>
        <v/>
      </c>
      <c r="IR24" s="135" t="str">
        <f t="shared" si="144"/>
        <v/>
      </c>
      <c r="IS24" s="136" t="str">
        <f t="shared" si="145"/>
        <v/>
      </c>
      <c r="IT24" s="76"/>
      <c r="IU24" s="127"/>
      <c r="IV24" s="127"/>
      <c r="IW24" s="128" t="str">
        <f t="shared" si="146"/>
        <v/>
      </c>
      <c r="IX24" s="129" t="str">
        <f t="shared" si="147"/>
        <v/>
      </c>
      <c r="IY24" s="130"/>
      <c r="IZ24" s="131"/>
      <c r="JA24" s="132" t="str">
        <f t="shared" si="148"/>
        <v/>
      </c>
      <c r="JB24" s="133" t="str">
        <f t="shared" si="149"/>
        <v/>
      </c>
      <c r="JC24" s="134" t="str">
        <f t="shared" si="150"/>
        <v/>
      </c>
      <c r="JD24" s="135" t="str">
        <f t="shared" si="151"/>
        <v/>
      </c>
      <c r="JE24" s="136" t="str">
        <f t="shared" si="152"/>
        <v/>
      </c>
      <c r="JF24" s="76"/>
      <c r="JG24" s="127"/>
      <c r="JH24" s="127"/>
      <c r="JI24" s="128" t="str">
        <f t="shared" si="153"/>
        <v/>
      </c>
      <c r="JJ24" s="129" t="str">
        <f t="shared" si="154"/>
        <v/>
      </c>
      <c r="JK24" s="130"/>
      <c r="JL24" s="131"/>
      <c r="JM24" s="132" t="str">
        <f t="shared" si="155"/>
        <v/>
      </c>
      <c r="JN24" s="133" t="str">
        <f t="shared" si="156"/>
        <v/>
      </c>
      <c r="JO24" s="134" t="str">
        <f t="shared" si="157"/>
        <v/>
      </c>
      <c r="JP24" s="135" t="str">
        <f t="shared" si="158"/>
        <v/>
      </c>
      <c r="JQ24" s="136" t="str">
        <f t="shared" si="159"/>
        <v/>
      </c>
      <c r="JR24" s="76"/>
      <c r="JS24" s="127"/>
      <c r="JT24" s="127"/>
      <c r="JU24" s="128" t="str">
        <f t="shared" si="160"/>
        <v/>
      </c>
      <c r="JV24" s="129" t="str">
        <f t="shared" si="161"/>
        <v/>
      </c>
      <c r="JW24" s="130"/>
      <c r="JX24" s="131"/>
      <c r="JY24" s="132" t="str">
        <f t="shared" si="162"/>
        <v/>
      </c>
      <c r="JZ24" s="133" t="str">
        <f t="shared" si="163"/>
        <v/>
      </c>
      <c r="KA24" s="134" t="str">
        <f t="shared" si="164"/>
        <v/>
      </c>
      <c r="KB24" s="135" t="str">
        <f t="shared" si="165"/>
        <v/>
      </c>
      <c r="KC24" s="136" t="str">
        <f t="shared" si="166"/>
        <v/>
      </c>
      <c r="KD24" s="76"/>
      <c r="KE24" s="127"/>
      <c r="KF24" s="127"/>
    </row>
    <row r="25" spans="1:292" ht="13.5" customHeight="1">
      <c r="A25" s="84"/>
      <c r="B25" s="127"/>
      <c r="D25" s="211"/>
      <c r="E25" s="128" t="str">
        <f t="shared" si="0"/>
        <v/>
      </c>
      <c r="F25" s="129" t="str">
        <f t="shared" si="1"/>
        <v/>
      </c>
      <c r="G25" s="130"/>
      <c r="H25" s="131"/>
      <c r="I25" s="132" t="str">
        <f t="shared" si="2"/>
        <v/>
      </c>
      <c r="J25" s="133" t="str">
        <f t="shared" si="3"/>
        <v/>
      </c>
      <c r="K25" s="134" t="str">
        <f t="shared" si="4"/>
        <v/>
      </c>
      <c r="L25" s="135" t="str">
        <f t="shared" si="5"/>
        <v/>
      </c>
      <c r="M25" s="136" t="str">
        <f t="shared" si="6"/>
        <v/>
      </c>
      <c r="O25" s="127"/>
      <c r="P25" s="212"/>
      <c r="Q25" s="128" t="str">
        <f t="shared" si="7"/>
        <v/>
      </c>
      <c r="R25" s="129" t="str">
        <f t="shared" si="8"/>
        <v/>
      </c>
      <c r="S25" s="130"/>
      <c r="T25" s="131"/>
      <c r="U25" s="132" t="str">
        <f t="shared" si="9"/>
        <v/>
      </c>
      <c r="V25" s="133" t="str">
        <f t="shared" si="10"/>
        <v/>
      </c>
      <c r="W25" s="134" t="str">
        <f t="shared" si="11"/>
        <v/>
      </c>
      <c r="X25" s="135" t="str">
        <f t="shared" si="12"/>
        <v/>
      </c>
      <c r="Y25" s="136" t="str">
        <f t="shared" si="13"/>
        <v/>
      </c>
      <c r="AA25" s="127"/>
      <c r="AB25" s="127"/>
      <c r="AC25" s="128" t="str">
        <f t="shared" si="14"/>
        <v/>
      </c>
      <c r="AD25" s="129" t="str">
        <f t="shared" si="15"/>
        <v/>
      </c>
      <c r="AE25" s="130"/>
      <c r="AF25" s="131"/>
      <c r="AG25" s="132" t="str">
        <f t="shared" si="16"/>
        <v/>
      </c>
      <c r="AH25" s="133" t="str">
        <f t="shared" si="17"/>
        <v/>
      </c>
      <c r="AI25" s="134" t="str">
        <f t="shared" si="18"/>
        <v/>
      </c>
      <c r="AJ25" s="135" t="str">
        <f t="shared" si="19"/>
        <v/>
      </c>
      <c r="AK25" s="136" t="str">
        <f t="shared" si="20"/>
        <v/>
      </c>
      <c r="AM25" s="127"/>
      <c r="AN25" s="127"/>
      <c r="AO25" s="128" t="str">
        <f t="shared" si="21"/>
        <v/>
      </c>
      <c r="AP25" s="129" t="str">
        <f t="shared" si="22"/>
        <v/>
      </c>
      <c r="AQ25" s="130"/>
      <c r="AR25" s="131"/>
      <c r="AS25" s="132" t="str">
        <f t="shared" si="23"/>
        <v/>
      </c>
      <c r="AT25" s="133" t="str">
        <f t="shared" si="24"/>
        <v/>
      </c>
      <c r="AU25" s="134" t="str">
        <f t="shared" si="25"/>
        <v/>
      </c>
      <c r="AV25" s="135" t="str">
        <f t="shared" si="26"/>
        <v/>
      </c>
      <c r="AW25" s="136" t="str">
        <f t="shared" si="27"/>
        <v/>
      </c>
      <c r="AX25" s="76"/>
      <c r="AY25" s="127"/>
      <c r="AZ25" s="127"/>
      <c r="BA25" s="128" t="str">
        <f t="shared" si="28"/>
        <v/>
      </c>
      <c r="BB25" s="129" t="str">
        <f t="shared" si="29"/>
        <v/>
      </c>
      <c r="BC25" s="130"/>
      <c r="BD25" s="131"/>
      <c r="BE25" s="132" t="str">
        <f t="shared" si="30"/>
        <v/>
      </c>
      <c r="BF25" s="133" t="str">
        <f t="shared" si="31"/>
        <v/>
      </c>
      <c r="BG25" s="134" t="str">
        <f t="shared" si="32"/>
        <v/>
      </c>
      <c r="BH25" s="135" t="str">
        <f t="shared" si="33"/>
        <v/>
      </c>
      <c r="BI25" s="136" t="str">
        <f t="shared" si="34"/>
        <v/>
      </c>
      <c r="BJ25" s="76"/>
      <c r="BK25" s="127"/>
      <c r="BL25" s="127"/>
      <c r="BM25" s="128" t="str">
        <f t="shared" si="35"/>
        <v/>
      </c>
      <c r="BN25" s="129" t="str">
        <f t="shared" si="36"/>
        <v/>
      </c>
      <c r="BO25" s="130"/>
      <c r="BP25" s="131"/>
      <c r="BQ25" s="132" t="str">
        <f t="shared" si="37"/>
        <v/>
      </c>
      <c r="BR25" s="133" t="str">
        <f t="shared" si="38"/>
        <v/>
      </c>
      <c r="BS25" s="134" t="str">
        <f t="shared" si="39"/>
        <v/>
      </c>
      <c r="BT25" s="135" t="str">
        <f t="shared" si="40"/>
        <v/>
      </c>
      <c r="BU25" s="136" t="str">
        <f t="shared" si="41"/>
        <v/>
      </c>
      <c r="BV25" s="76"/>
      <c r="BW25" s="127"/>
      <c r="BX25" s="127"/>
      <c r="BY25" s="128" t="str">
        <f t="shared" si="42"/>
        <v/>
      </c>
      <c r="BZ25" s="129" t="str">
        <f t="shared" si="43"/>
        <v/>
      </c>
      <c r="CA25" s="130"/>
      <c r="CB25" s="131"/>
      <c r="CC25" s="132" t="str">
        <f t="shared" si="44"/>
        <v/>
      </c>
      <c r="CD25" s="133" t="str">
        <f t="shared" si="45"/>
        <v/>
      </c>
      <c r="CE25" s="134" t="str">
        <f t="shared" si="46"/>
        <v/>
      </c>
      <c r="CF25" s="135" t="str">
        <f t="shared" si="47"/>
        <v/>
      </c>
      <c r="CG25" s="136" t="str">
        <f t="shared" si="48"/>
        <v/>
      </c>
      <c r="CH25" s="76"/>
      <c r="CI25" s="127"/>
      <c r="CJ25" s="127"/>
      <c r="CK25" s="128" t="str">
        <f t="shared" si="49"/>
        <v/>
      </c>
      <c r="CL25" s="129" t="str">
        <f t="shared" si="50"/>
        <v/>
      </c>
      <c r="CM25" s="130"/>
      <c r="CN25" s="131"/>
      <c r="CO25" s="132" t="str">
        <f t="shared" si="51"/>
        <v/>
      </c>
      <c r="CP25" s="133" t="str">
        <f t="shared" si="52"/>
        <v/>
      </c>
      <c r="CQ25" s="134" t="str">
        <f t="shared" si="53"/>
        <v/>
      </c>
      <c r="CR25" s="135" t="str">
        <f t="shared" si="54"/>
        <v/>
      </c>
      <c r="CS25" s="136" t="str">
        <f t="shared" si="55"/>
        <v/>
      </c>
      <c r="CT25" s="76"/>
      <c r="CU25" s="127"/>
      <c r="CV25" s="127"/>
      <c r="CW25" s="128" t="str">
        <f t="shared" si="56"/>
        <v/>
      </c>
      <c r="CX25" s="129" t="str">
        <f t="shared" si="57"/>
        <v/>
      </c>
      <c r="CY25" s="130"/>
      <c r="CZ25" s="131"/>
      <c r="DA25" s="132" t="str">
        <f t="shared" si="58"/>
        <v/>
      </c>
      <c r="DB25" s="133" t="str">
        <f t="shared" si="59"/>
        <v/>
      </c>
      <c r="DC25" s="134" t="str">
        <f t="shared" si="60"/>
        <v/>
      </c>
      <c r="DD25" s="135" t="str">
        <f t="shared" si="61"/>
        <v/>
      </c>
      <c r="DE25" s="136" t="str">
        <f t="shared" si="62"/>
        <v/>
      </c>
      <c r="DF25" s="76"/>
      <c r="DG25" s="127"/>
      <c r="DH25" s="127"/>
      <c r="DI25" s="128" t="str">
        <f t="shared" si="63"/>
        <v/>
      </c>
      <c r="DJ25" s="129" t="str">
        <f t="shared" si="64"/>
        <v/>
      </c>
      <c r="DK25" s="130"/>
      <c r="DL25" s="131"/>
      <c r="DM25" s="132" t="str">
        <f t="shared" si="65"/>
        <v/>
      </c>
      <c r="DN25" s="133" t="str">
        <f t="shared" si="66"/>
        <v/>
      </c>
      <c r="DO25" s="134" t="str">
        <f t="shared" si="67"/>
        <v/>
      </c>
      <c r="DP25" s="135" t="str">
        <f t="shared" si="68"/>
        <v/>
      </c>
      <c r="DQ25" s="136" t="str">
        <f t="shared" si="69"/>
        <v/>
      </c>
      <c r="DR25" s="76"/>
      <c r="DS25" s="127"/>
      <c r="DT25" s="127"/>
      <c r="DU25" s="128" t="str">
        <f t="shared" si="70"/>
        <v/>
      </c>
      <c r="DV25" s="129" t="str">
        <f t="shared" si="71"/>
        <v/>
      </c>
      <c r="DW25" s="130"/>
      <c r="DX25" s="131"/>
      <c r="DY25" s="132" t="str">
        <f t="shared" si="72"/>
        <v/>
      </c>
      <c r="DZ25" s="133" t="str">
        <f t="shared" si="73"/>
        <v/>
      </c>
      <c r="EA25" s="134" t="str">
        <f t="shared" si="74"/>
        <v/>
      </c>
      <c r="EB25" s="135" t="str">
        <f t="shared" si="75"/>
        <v/>
      </c>
      <c r="EC25" s="136" t="str">
        <f t="shared" si="76"/>
        <v/>
      </c>
      <c r="ED25" s="76"/>
      <c r="EE25" s="127"/>
      <c r="EF25" s="127"/>
      <c r="EG25" s="128" t="str">
        <f t="shared" si="77"/>
        <v/>
      </c>
      <c r="EH25" s="129" t="str">
        <f t="shared" si="78"/>
        <v/>
      </c>
      <c r="EI25" s="130"/>
      <c r="EJ25" s="131"/>
      <c r="EK25" s="132" t="str">
        <f t="shared" si="79"/>
        <v/>
      </c>
      <c r="EL25" s="133" t="str">
        <f t="shared" si="80"/>
        <v/>
      </c>
      <c r="EM25" s="134" t="str">
        <f t="shared" si="81"/>
        <v/>
      </c>
      <c r="EN25" s="135" t="str">
        <f t="shared" si="82"/>
        <v/>
      </c>
      <c r="EO25" s="136" t="str">
        <f t="shared" si="83"/>
        <v/>
      </c>
      <c r="EP25" s="76"/>
      <c r="EQ25" s="127"/>
      <c r="ER25" s="127"/>
      <c r="ES25" s="128" t="str">
        <f t="shared" si="84"/>
        <v/>
      </c>
      <c r="ET25" s="129" t="str">
        <f t="shared" si="85"/>
        <v/>
      </c>
      <c r="EU25" s="130"/>
      <c r="EV25" s="131"/>
      <c r="EW25" s="132" t="str">
        <f t="shared" si="86"/>
        <v/>
      </c>
      <c r="EX25" s="133" t="str">
        <f t="shared" si="87"/>
        <v/>
      </c>
      <c r="EY25" s="134" t="str">
        <f t="shared" si="88"/>
        <v/>
      </c>
      <c r="EZ25" s="135" t="str">
        <f t="shared" si="89"/>
        <v/>
      </c>
      <c r="FA25" s="136" t="str">
        <f t="shared" si="90"/>
        <v/>
      </c>
      <c r="FB25" s="76"/>
      <c r="FC25" s="127"/>
      <c r="FD25" s="127"/>
      <c r="FE25" s="128" t="str">
        <f t="shared" si="91"/>
        <v/>
      </c>
      <c r="FF25" s="129" t="str">
        <f t="shared" si="92"/>
        <v/>
      </c>
      <c r="FG25" s="130"/>
      <c r="FH25" s="131"/>
      <c r="FI25" s="132" t="str">
        <f t="shared" si="93"/>
        <v/>
      </c>
      <c r="FJ25" s="133" t="str">
        <f t="shared" si="94"/>
        <v/>
      </c>
      <c r="FK25" s="134" t="str">
        <f t="shared" si="95"/>
        <v/>
      </c>
      <c r="FL25" s="135" t="str">
        <f t="shared" si="96"/>
        <v/>
      </c>
      <c r="FM25" s="136" t="str">
        <f t="shared" si="97"/>
        <v/>
      </c>
      <c r="FN25" s="76"/>
      <c r="FO25" s="127"/>
      <c r="FP25" s="127"/>
      <c r="FQ25" s="128" t="str">
        <f>IF(FU25="","",#REF!)</f>
        <v/>
      </c>
      <c r="FR25" s="129" t="str">
        <f t="shared" si="98"/>
        <v/>
      </c>
      <c r="FS25" s="130"/>
      <c r="FT25" s="131"/>
      <c r="FU25" s="132" t="str">
        <f t="shared" si="99"/>
        <v/>
      </c>
      <c r="FV25" s="133" t="str">
        <f t="shared" si="100"/>
        <v/>
      </c>
      <c r="FW25" s="134" t="str">
        <f t="shared" si="101"/>
        <v/>
      </c>
      <c r="FX25" s="135" t="str">
        <f t="shared" si="102"/>
        <v/>
      </c>
      <c r="FY25" s="136" t="str">
        <f t="shared" si="103"/>
        <v/>
      </c>
      <c r="FZ25" s="76"/>
      <c r="GA25" s="127"/>
      <c r="GB25" s="127"/>
      <c r="GC25" s="128" t="str">
        <f t="shared" si="104"/>
        <v/>
      </c>
      <c r="GD25" s="129" t="str">
        <f t="shared" si="105"/>
        <v/>
      </c>
      <c r="GE25" s="130"/>
      <c r="GF25" s="131"/>
      <c r="GG25" s="132" t="str">
        <f t="shared" si="106"/>
        <v/>
      </c>
      <c r="GH25" s="133" t="str">
        <f t="shared" si="107"/>
        <v/>
      </c>
      <c r="GI25" s="134" t="str">
        <f t="shared" si="108"/>
        <v/>
      </c>
      <c r="GJ25" s="135" t="str">
        <f t="shared" si="109"/>
        <v/>
      </c>
      <c r="GK25" s="136" t="str">
        <f t="shared" si="110"/>
        <v/>
      </c>
      <c r="GL25" s="76"/>
      <c r="GM25" s="127"/>
      <c r="GN25" s="127" t="s">
        <v>287</v>
      </c>
      <c r="GO25" s="128" t="str">
        <f t="shared" si="111"/>
        <v/>
      </c>
      <c r="GP25" s="129" t="str">
        <f t="shared" si="112"/>
        <v/>
      </c>
      <c r="GQ25" s="130"/>
      <c r="GR25" s="131"/>
      <c r="GS25" s="132" t="str">
        <f t="shared" si="113"/>
        <v/>
      </c>
      <c r="GT25" s="133" t="str">
        <f t="shared" si="114"/>
        <v/>
      </c>
      <c r="GU25" s="134" t="str">
        <f t="shared" si="115"/>
        <v/>
      </c>
      <c r="GV25" s="135" t="str">
        <f t="shared" si="116"/>
        <v/>
      </c>
      <c r="GW25" s="136" t="str">
        <f t="shared" si="117"/>
        <v/>
      </c>
      <c r="GX25" s="76"/>
      <c r="GY25" s="127"/>
      <c r="GZ25" s="127"/>
      <c r="HA25" s="128" t="str">
        <f t="shared" si="118"/>
        <v/>
      </c>
      <c r="HB25" s="129" t="str">
        <f t="shared" si="119"/>
        <v/>
      </c>
      <c r="HC25" s="130"/>
      <c r="HD25" s="131"/>
      <c r="HE25" s="132" t="str">
        <f t="shared" si="120"/>
        <v/>
      </c>
      <c r="HF25" s="133" t="str">
        <f t="shared" si="121"/>
        <v/>
      </c>
      <c r="HG25" s="134" t="str">
        <f t="shared" si="122"/>
        <v/>
      </c>
      <c r="HH25" s="135" t="str">
        <f t="shared" si="123"/>
        <v/>
      </c>
      <c r="HI25" s="136" t="str">
        <f t="shared" si="124"/>
        <v/>
      </c>
      <c r="HJ25" s="76"/>
      <c r="HK25" s="127"/>
      <c r="HL25" s="127" t="s">
        <v>287</v>
      </c>
      <c r="HM25" s="128" t="str">
        <f t="shared" si="125"/>
        <v/>
      </c>
      <c r="HN25" s="129" t="str">
        <f t="shared" si="126"/>
        <v/>
      </c>
      <c r="HO25" s="130"/>
      <c r="HP25" s="131"/>
      <c r="HQ25" s="132" t="str">
        <f t="shared" si="127"/>
        <v/>
      </c>
      <c r="HR25" s="133" t="str">
        <f t="shared" si="128"/>
        <v/>
      </c>
      <c r="HS25" s="134" t="str">
        <f t="shared" si="129"/>
        <v/>
      </c>
      <c r="HT25" s="135" t="str">
        <f t="shared" si="130"/>
        <v/>
      </c>
      <c r="HU25" s="136" t="str">
        <f t="shared" si="131"/>
        <v/>
      </c>
      <c r="HV25" s="76"/>
      <c r="HW25" s="127"/>
      <c r="HX25" s="127"/>
      <c r="HY25" s="128" t="str">
        <f t="shared" si="132"/>
        <v/>
      </c>
      <c r="HZ25" s="129" t="str">
        <f t="shared" si="133"/>
        <v/>
      </c>
      <c r="IA25" s="130"/>
      <c r="IB25" s="131"/>
      <c r="IC25" s="132" t="str">
        <f t="shared" si="134"/>
        <v/>
      </c>
      <c r="ID25" s="133" t="str">
        <f t="shared" si="135"/>
        <v/>
      </c>
      <c r="IE25" s="134" t="str">
        <f t="shared" si="136"/>
        <v/>
      </c>
      <c r="IF25" s="135" t="str">
        <f t="shared" si="137"/>
        <v/>
      </c>
      <c r="IG25" s="136" t="str">
        <f t="shared" si="138"/>
        <v/>
      </c>
      <c r="IH25" s="76"/>
      <c r="II25" s="127"/>
      <c r="IJ25" s="127"/>
      <c r="IK25" s="128" t="str">
        <f t="shared" si="139"/>
        <v/>
      </c>
      <c r="IL25" s="129" t="str">
        <f t="shared" si="140"/>
        <v/>
      </c>
      <c r="IM25" s="130"/>
      <c r="IN25" s="131"/>
      <c r="IO25" s="132" t="str">
        <f t="shared" si="141"/>
        <v/>
      </c>
      <c r="IP25" s="133" t="str">
        <f t="shared" si="142"/>
        <v/>
      </c>
      <c r="IQ25" s="134" t="str">
        <f t="shared" si="143"/>
        <v/>
      </c>
      <c r="IR25" s="135" t="str">
        <f t="shared" si="144"/>
        <v/>
      </c>
      <c r="IS25" s="136" t="str">
        <f t="shared" si="145"/>
        <v/>
      </c>
      <c r="IT25" s="76"/>
      <c r="IU25" s="127"/>
      <c r="IV25" s="127"/>
      <c r="IW25" s="128" t="str">
        <f t="shared" si="146"/>
        <v/>
      </c>
      <c r="IX25" s="129" t="str">
        <f t="shared" si="147"/>
        <v/>
      </c>
      <c r="IY25" s="130"/>
      <c r="IZ25" s="131"/>
      <c r="JA25" s="132" t="str">
        <f t="shared" si="148"/>
        <v/>
      </c>
      <c r="JB25" s="133" t="str">
        <f t="shared" si="149"/>
        <v/>
      </c>
      <c r="JC25" s="134" t="str">
        <f t="shared" si="150"/>
        <v/>
      </c>
      <c r="JD25" s="135" t="str">
        <f t="shared" si="151"/>
        <v/>
      </c>
      <c r="JE25" s="136" t="str">
        <f t="shared" si="152"/>
        <v/>
      </c>
      <c r="JF25" s="76"/>
      <c r="JG25" s="127"/>
      <c r="JH25" s="127"/>
      <c r="JI25" s="128" t="str">
        <f t="shared" si="153"/>
        <v/>
      </c>
      <c r="JJ25" s="129" t="str">
        <f t="shared" si="154"/>
        <v/>
      </c>
      <c r="JK25" s="130"/>
      <c r="JL25" s="131"/>
      <c r="JM25" s="132" t="str">
        <f t="shared" si="155"/>
        <v/>
      </c>
      <c r="JN25" s="133" t="str">
        <f t="shared" si="156"/>
        <v/>
      </c>
      <c r="JO25" s="134" t="str">
        <f t="shared" si="157"/>
        <v/>
      </c>
      <c r="JP25" s="135" t="str">
        <f t="shared" si="158"/>
        <v/>
      </c>
      <c r="JQ25" s="136" t="str">
        <f t="shared" si="159"/>
        <v/>
      </c>
      <c r="JR25" s="76"/>
      <c r="JS25" s="127"/>
      <c r="JT25" s="127"/>
      <c r="JU25" s="128" t="str">
        <f t="shared" si="160"/>
        <v/>
      </c>
      <c r="JV25" s="129" t="str">
        <f t="shared" si="161"/>
        <v/>
      </c>
      <c r="JW25" s="130"/>
      <c r="JX25" s="131"/>
      <c r="JY25" s="132" t="str">
        <f t="shared" si="162"/>
        <v/>
      </c>
      <c r="JZ25" s="133" t="str">
        <f t="shared" si="163"/>
        <v/>
      </c>
      <c r="KA25" s="134" t="str">
        <f t="shared" si="164"/>
        <v/>
      </c>
      <c r="KB25" s="135" t="str">
        <f t="shared" si="165"/>
        <v/>
      </c>
      <c r="KC25" s="136" t="str">
        <f t="shared" si="166"/>
        <v/>
      </c>
      <c r="KD25" s="76"/>
      <c r="KE25" s="127"/>
      <c r="KF25" s="127"/>
    </row>
    <row r="26" spans="1:292" ht="13.5" customHeight="1">
      <c r="A26" s="84"/>
      <c r="B26" s="127"/>
      <c r="D26" s="211"/>
      <c r="E26" s="128" t="str">
        <f t="shared" si="0"/>
        <v/>
      </c>
      <c r="F26" s="129" t="str">
        <f t="shared" si="1"/>
        <v/>
      </c>
      <c r="G26" s="130"/>
      <c r="H26" s="131"/>
      <c r="I26" s="132" t="str">
        <f t="shared" si="2"/>
        <v/>
      </c>
      <c r="J26" s="133" t="str">
        <f t="shared" si="3"/>
        <v/>
      </c>
      <c r="K26" s="134" t="str">
        <f t="shared" si="4"/>
        <v/>
      </c>
      <c r="L26" s="135" t="str">
        <f t="shared" si="5"/>
        <v/>
      </c>
      <c r="M26" s="136" t="str">
        <f t="shared" si="6"/>
        <v/>
      </c>
      <c r="O26" s="127"/>
      <c r="P26" s="211"/>
      <c r="Q26" s="128" t="str">
        <f t="shared" si="7"/>
        <v/>
      </c>
      <c r="R26" s="129" t="str">
        <f t="shared" si="8"/>
        <v/>
      </c>
      <c r="S26" s="130"/>
      <c r="T26" s="131"/>
      <c r="U26" s="132" t="str">
        <f t="shared" si="9"/>
        <v/>
      </c>
      <c r="V26" s="133" t="str">
        <f t="shared" si="10"/>
        <v/>
      </c>
      <c r="W26" s="134" t="str">
        <f t="shared" si="11"/>
        <v/>
      </c>
      <c r="X26" s="135" t="str">
        <f t="shared" si="12"/>
        <v/>
      </c>
      <c r="Y26" s="136" t="str">
        <f t="shared" si="13"/>
        <v/>
      </c>
      <c r="AA26" s="127"/>
      <c r="AB26" s="127"/>
      <c r="AC26" s="128" t="str">
        <f t="shared" si="14"/>
        <v/>
      </c>
      <c r="AD26" s="129" t="str">
        <f t="shared" si="15"/>
        <v/>
      </c>
      <c r="AE26" s="130"/>
      <c r="AF26" s="131"/>
      <c r="AG26" s="132" t="str">
        <f t="shared" si="16"/>
        <v/>
      </c>
      <c r="AH26" s="133" t="str">
        <f t="shared" si="17"/>
        <v/>
      </c>
      <c r="AI26" s="134" t="str">
        <f t="shared" si="18"/>
        <v/>
      </c>
      <c r="AJ26" s="135" t="str">
        <f t="shared" si="19"/>
        <v/>
      </c>
      <c r="AK26" s="136" t="str">
        <f t="shared" si="20"/>
        <v/>
      </c>
      <c r="AM26" s="127"/>
      <c r="AN26" s="127"/>
      <c r="AO26" s="128" t="str">
        <f t="shared" si="21"/>
        <v/>
      </c>
      <c r="AP26" s="129" t="str">
        <f t="shared" si="22"/>
        <v/>
      </c>
      <c r="AQ26" s="130"/>
      <c r="AR26" s="131"/>
      <c r="AS26" s="132" t="str">
        <f t="shared" si="23"/>
        <v/>
      </c>
      <c r="AT26" s="133" t="str">
        <f t="shared" si="24"/>
        <v/>
      </c>
      <c r="AU26" s="134" t="str">
        <f t="shared" si="25"/>
        <v/>
      </c>
      <c r="AV26" s="135" t="str">
        <f t="shared" si="26"/>
        <v/>
      </c>
      <c r="AW26" s="136" t="str">
        <f t="shared" si="27"/>
        <v/>
      </c>
      <c r="AX26" s="76"/>
      <c r="AY26" s="127"/>
      <c r="AZ26" s="127"/>
      <c r="BA26" s="128" t="str">
        <f t="shared" si="28"/>
        <v/>
      </c>
      <c r="BB26" s="129" t="str">
        <f t="shared" si="29"/>
        <v/>
      </c>
      <c r="BC26" s="130"/>
      <c r="BD26" s="131"/>
      <c r="BE26" s="132" t="str">
        <f t="shared" si="30"/>
        <v/>
      </c>
      <c r="BF26" s="133" t="str">
        <f t="shared" si="31"/>
        <v/>
      </c>
      <c r="BG26" s="134" t="str">
        <f t="shared" si="32"/>
        <v/>
      </c>
      <c r="BH26" s="135" t="str">
        <f t="shared" si="33"/>
        <v/>
      </c>
      <c r="BI26" s="136" t="str">
        <f t="shared" si="34"/>
        <v/>
      </c>
      <c r="BJ26" s="76"/>
      <c r="BK26" s="127"/>
      <c r="BL26" s="127"/>
      <c r="BM26" s="128" t="str">
        <f t="shared" si="35"/>
        <v/>
      </c>
      <c r="BN26" s="129" t="str">
        <f t="shared" si="36"/>
        <v/>
      </c>
      <c r="BO26" s="130"/>
      <c r="BP26" s="131"/>
      <c r="BQ26" s="132" t="str">
        <f t="shared" si="37"/>
        <v/>
      </c>
      <c r="BR26" s="133" t="str">
        <f t="shared" si="38"/>
        <v/>
      </c>
      <c r="BS26" s="134" t="str">
        <f t="shared" si="39"/>
        <v/>
      </c>
      <c r="BT26" s="135" t="str">
        <f t="shared" si="40"/>
        <v/>
      </c>
      <c r="BU26" s="136" t="str">
        <f t="shared" si="41"/>
        <v/>
      </c>
      <c r="BV26" s="76"/>
      <c r="BW26" s="127"/>
      <c r="BX26" s="127"/>
      <c r="BY26" s="128" t="str">
        <f t="shared" si="42"/>
        <v/>
      </c>
      <c r="BZ26" s="129" t="str">
        <f t="shared" si="43"/>
        <v/>
      </c>
      <c r="CA26" s="130"/>
      <c r="CB26" s="131"/>
      <c r="CC26" s="132" t="str">
        <f t="shared" si="44"/>
        <v/>
      </c>
      <c r="CD26" s="133" t="str">
        <f t="shared" si="45"/>
        <v/>
      </c>
      <c r="CE26" s="134" t="str">
        <f t="shared" si="46"/>
        <v/>
      </c>
      <c r="CF26" s="135" t="str">
        <f t="shared" si="47"/>
        <v/>
      </c>
      <c r="CG26" s="136" t="str">
        <f t="shared" si="48"/>
        <v/>
      </c>
      <c r="CH26" s="76"/>
      <c r="CI26" s="127"/>
      <c r="CJ26" s="127"/>
      <c r="CK26" s="128" t="str">
        <f t="shared" si="49"/>
        <v/>
      </c>
      <c r="CL26" s="129" t="str">
        <f t="shared" si="50"/>
        <v/>
      </c>
      <c r="CM26" s="130"/>
      <c r="CN26" s="131"/>
      <c r="CO26" s="132" t="str">
        <f t="shared" si="51"/>
        <v/>
      </c>
      <c r="CP26" s="133" t="str">
        <f t="shared" si="52"/>
        <v/>
      </c>
      <c r="CQ26" s="134" t="str">
        <f t="shared" si="53"/>
        <v/>
      </c>
      <c r="CR26" s="135" t="str">
        <f t="shared" si="54"/>
        <v/>
      </c>
      <c r="CS26" s="136" t="str">
        <f t="shared" si="55"/>
        <v/>
      </c>
      <c r="CT26" s="76"/>
      <c r="CU26" s="127"/>
      <c r="CV26" s="127"/>
      <c r="CW26" s="128" t="str">
        <f t="shared" si="56"/>
        <v/>
      </c>
      <c r="CX26" s="129" t="str">
        <f t="shared" si="57"/>
        <v/>
      </c>
      <c r="CY26" s="130"/>
      <c r="CZ26" s="131"/>
      <c r="DA26" s="132" t="str">
        <f t="shared" si="58"/>
        <v/>
      </c>
      <c r="DB26" s="133" t="str">
        <f t="shared" si="59"/>
        <v/>
      </c>
      <c r="DC26" s="134" t="str">
        <f t="shared" si="60"/>
        <v/>
      </c>
      <c r="DD26" s="135" t="str">
        <f t="shared" si="61"/>
        <v/>
      </c>
      <c r="DE26" s="136" t="str">
        <f t="shared" si="62"/>
        <v/>
      </c>
      <c r="DF26" s="76"/>
      <c r="DG26" s="127"/>
      <c r="DH26" s="127"/>
      <c r="DI26" s="128" t="str">
        <f t="shared" si="63"/>
        <v/>
      </c>
      <c r="DJ26" s="129" t="str">
        <f t="shared" si="64"/>
        <v/>
      </c>
      <c r="DK26" s="130"/>
      <c r="DL26" s="131"/>
      <c r="DM26" s="132" t="str">
        <f t="shared" si="65"/>
        <v/>
      </c>
      <c r="DN26" s="133" t="str">
        <f t="shared" si="66"/>
        <v/>
      </c>
      <c r="DO26" s="134" t="str">
        <f t="shared" si="67"/>
        <v/>
      </c>
      <c r="DP26" s="135" t="str">
        <f t="shared" si="68"/>
        <v/>
      </c>
      <c r="DQ26" s="136" t="str">
        <f t="shared" si="69"/>
        <v/>
      </c>
      <c r="DR26" s="76"/>
      <c r="DS26" s="127"/>
      <c r="DT26" s="127"/>
      <c r="DU26" s="128" t="str">
        <f t="shared" si="70"/>
        <v/>
      </c>
      <c r="DV26" s="129" t="str">
        <f t="shared" si="71"/>
        <v/>
      </c>
      <c r="DW26" s="130"/>
      <c r="DX26" s="131"/>
      <c r="DY26" s="132" t="str">
        <f t="shared" si="72"/>
        <v/>
      </c>
      <c r="DZ26" s="133" t="str">
        <f t="shared" si="73"/>
        <v/>
      </c>
      <c r="EA26" s="134" t="str">
        <f t="shared" si="74"/>
        <v/>
      </c>
      <c r="EB26" s="135" t="str">
        <f t="shared" si="75"/>
        <v/>
      </c>
      <c r="EC26" s="136" t="str">
        <f t="shared" si="76"/>
        <v/>
      </c>
      <c r="ED26" s="76"/>
      <c r="EE26" s="127"/>
      <c r="EF26" s="127"/>
      <c r="EG26" s="128" t="str">
        <f t="shared" si="77"/>
        <v/>
      </c>
      <c r="EH26" s="129" t="str">
        <f t="shared" si="78"/>
        <v/>
      </c>
      <c r="EI26" s="130"/>
      <c r="EJ26" s="131"/>
      <c r="EK26" s="132" t="str">
        <f t="shared" si="79"/>
        <v/>
      </c>
      <c r="EL26" s="133" t="str">
        <f t="shared" si="80"/>
        <v/>
      </c>
      <c r="EM26" s="134" t="str">
        <f t="shared" si="81"/>
        <v/>
      </c>
      <c r="EN26" s="135" t="str">
        <f t="shared" si="82"/>
        <v/>
      </c>
      <c r="EO26" s="136" t="str">
        <f t="shared" si="83"/>
        <v/>
      </c>
      <c r="EP26" s="76"/>
      <c r="EQ26" s="127"/>
      <c r="ER26" s="127"/>
      <c r="ES26" s="128" t="str">
        <f t="shared" si="84"/>
        <v/>
      </c>
      <c r="ET26" s="129" t="str">
        <f t="shared" si="85"/>
        <v/>
      </c>
      <c r="EU26" s="130"/>
      <c r="EV26" s="131"/>
      <c r="EW26" s="132" t="str">
        <f t="shared" si="86"/>
        <v/>
      </c>
      <c r="EX26" s="133" t="str">
        <f t="shared" si="87"/>
        <v/>
      </c>
      <c r="EY26" s="134" t="str">
        <f t="shared" si="88"/>
        <v/>
      </c>
      <c r="EZ26" s="135" t="str">
        <f t="shared" si="89"/>
        <v/>
      </c>
      <c r="FA26" s="136" t="str">
        <f t="shared" si="90"/>
        <v/>
      </c>
      <c r="FB26" s="76"/>
      <c r="FC26" s="127"/>
      <c r="FD26" s="127"/>
      <c r="FE26" s="128" t="str">
        <f t="shared" si="91"/>
        <v/>
      </c>
      <c r="FF26" s="129" t="str">
        <f t="shared" si="92"/>
        <v/>
      </c>
      <c r="FG26" s="130"/>
      <c r="FH26" s="131"/>
      <c r="FI26" s="132" t="str">
        <f t="shared" si="93"/>
        <v/>
      </c>
      <c r="FJ26" s="133" t="str">
        <f t="shared" si="94"/>
        <v/>
      </c>
      <c r="FK26" s="134" t="str">
        <f t="shared" si="95"/>
        <v/>
      </c>
      <c r="FL26" s="135" t="str">
        <f t="shared" si="96"/>
        <v/>
      </c>
      <c r="FM26" s="136" t="str">
        <f t="shared" si="97"/>
        <v/>
      </c>
      <c r="FN26" s="76"/>
      <c r="FO26" s="127"/>
      <c r="FP26" s="127"/>
      <c r="FQ26" s="128" t="str">
        <f>IF(FU26="","",#REF!)</f>
        <v/>
      </c>
      <c r="FR26" s="129" t="str">
        <f t="shared" si="98"/>
        <v/>
      </c>
      <c r="FS26" s="130"/>
      <c r="FT26" s="131"/>
      <c r="FU26" s="132" t="str">
        <f t="shared" si="99"/>
        <v/>
      </c>
      <c r="FV26" s="133" t="str">
        <f t="shared" si="100"/>
        <v/>
      </c>
      <c r="FW26" s="134" t="str">
        <f t="shared" si="101"/>
        <v/>
      </c>
      <c r="FX26" s="135" t="str">
        <f t="shared" si="102"/>
        <v/>
      </c>
      <c r="FY26" s="136" t="str">
        <f t="shared" si="103"/>
        <v/>
      </c>
      <c r="FZ26" s="76"/>
      <c r="GA26" s="127"/>
      <c r="GB26" s="127"/>
      <c r="GC26" s="128" t="str">
        <f t="shared" si="104"/>
        <v/>
      </c>
      <c r="GD26" s="129" t="str">
        <f t="shared" si="105"/>
        <v/>
      </c>
      <c r="GE26" s="130"/>
      <c r="GF26" s="131"/>
      <c r="GG26" s="132" t="str">
        <f t="shared" si="106"/>
        <v/>
      </c>
      <c r="GH26" s="133" t="str">
        <f t="shared" si="107"/>
        <v/>
      </c>
      <c r="GI26" s="134" t="str">
        <f t="shared" si="108"/>
        <v/>
      </c>
      <c r="GJ26" s="135" t="str">
        <f t="shared" si="109"/>
        <v/>
      </c>
      <c r="GK26" s="136" t="str">
        <f t="shared" si="110"/>
        <v/>
      </c>
      <c r="GL26" s="76"/>
      <c r="GM26" s="127"/>
      <c r="GN26" s="127" t="s">
        <v>287</v>
      </c>
      <c r="GO26" s="128" t="str">
        <f t="shared" si="111"/>
        <v/>
      </c>
      <c r="GP26" s="129" t="str">
        <f t="shared" si="112"/>
        <v/>
      </c>
      <c r="GQ26" s="130"/>
      <c r="GR26" s="131"/>
      <c r="GS26" s="132" t="str">
        <f t="shared" si="113"/>
        <v/>
      </c>
      <c r="GT26" s="133" t="str">
        <f t="shared" si="114"/>
        <v/>
      </c>
      <c r="GU26" s="134" t="str">
        <f t="shared" si="115"/>
        <v/>
      </c>
      <c r="GV26" s="135" t="str">
        <f t="shared" si="116"/>
        <v/>
      </c>
      <c r="GW26" s="136" t="str">
        <f t="shared" si="117"/>
        <v/>
      </c>
      <c r="GX26" s="76"/>
      <c r="GY26" s="127"/>
      <c r="GZ26" s="127"/>
      <c r="HA26" s="128" t="str">
        <f t="shared" si="118"/>
        <v/>
      </c>
      <c r="HB26" s="129" t="str">
        <f t="shared" si="119"/>
        <v/>
      </c>
      <c r="HC26" s="130"/>
      <c r="HD26" s="131"/>
      <c r="HE26" s="132" t="str">
        <f t="shared" si="120"/>
        <v/>
      </c>
      <c r="HF26" s="133" t="str">
        <f t="shared" si="121"/>
        <v/>
      </c>
      <c r="HG26" s="134" t="str">
        <f t="shared" si="122"/>
        <v/>
      </c>
      <c r="HH26" s="135" t="str">
        <f t="shared" si="123"/>
        <v/>
      </c>
      <c r="HI26" s="136" t="str">
        <f t="shared" si="124"/>
        <v/>
      </c>
      <c r="HJ26" s="76"/>
      <c r="HK26" s="127"/>
      <c r="HL26" s="127" t="s">
        <v>287</v>
      </c>
      <c r="HM26" s="128" t="str">
        <f t="shared" si="125"/>
        <v/>
      </c>
      <c r="HN26" s="129" t="str">
        <f t="shared" si="126"/>
        <v/>
      </c>
      <c r="HO26" s="130"/>
      <c r="HP26" s="131"/>
      <c r="HQ26" s="132" t="str">
        <f t="shared" si="127"/>
        <v/>
      </c>
      <c r="HR26" s="133" t="str">
        <f t="shared" si="128"/>
        <v/>
      </c>
      <c r="HS26" s="134" t="str">
        <f t="shared" si="129"/>
        <v/>
      </c>
      <c r="HT26" s="135" t="str">
        <f t="shared" si="130"/>
        <v/>
      </c>
      <c r="HU26" s="136" t="str">
        <f t="shared" si="131"/>
        <v/>
      </c>
      <c r="HV26" s="76"/>
      <c r="HW26" s="127"/>
      <c r="HX26" s="127"/>
      <c r="HY26" s="128" t="str">
        <f t="shared" si="132"/>
        <v/>
      </c>
      <c r="HZ26" s="129" t="str">
        <f t="shared" si="133"/>
        <v/>
      </c>
      <c r="IA26" s="130"/>
      <c r="IB26" s="131"/>
      <c r="IC26" s="132" t="str">
        <f t="shared" si="134"/>
        <v/>
      </c>
      <c r="ID26" s="133" t="str">
        <f t="shared" si="135"/>
        <v/>
      </c>
      <c r="IE26" s="134" t="str">
        <f t="shared" si="136"/>
        <v/>
      </c>
      <c r="IF26" s="135" t="str">
        <f t="shared" si="137"/>
        <v/>
      </c>
      <c r="IG26" s="136" t="str">
        <f t="shared" si="138"/>
        <v/>
      </c>
      <c r="IH26" s="76"/>
      <c r="II26" s="127"/>
      <c r="IJ26" s="127"/>
      <c r="IK26" s="128" t="str">
        <f t="shared" si="139"/>
        <v/>
      </c>
      <c r="IL26" s="129" t="str">
        <f t="shared" si="140"/>
        <v/>
      </c>
      <c r="IM26" s="130"/>
      <c r="IN26" s="131"/>
      <c r="IO26" s="132" t="str">
        <f t="shared" si="141"/>
        <v/>
      </c>
      <c r="IP26" s="133" t="str">
        <f t="shared" si="142"/>
        <v/>
      </c>
      <c r="IQ26" s="134" t="str">
        <f t="shared" si="143"/>
        <v/>
      </c>
      <c r="IR26" s="135" t="str">
        <f t="shared" si="144"/>
        <v/>
      </c>
      <c r="IS26" s="136" t="str">
        <f t="shared" si="145"/>
        <v/>
      </c>
      <c r="IT26" s="76"/>
      <c r="IU26" s="127"/>
      <c r="IV26" s="127"/>
      <c r="IW26" s="128" t="str">
        <f t="shared" si="146"/>
        <v/>
      </c>
      <c r="IX26" s="129" t="str">
        <f t="shared" si="147"/>
        <v/>
      </c>
      <c r="IY26" s="130"/>
      <c r="IZ26" s="131"/>
      <c r="JA26" s="132" t="str">
        <f t="shared" si="148"/>
        <v/>
      </c>
      <c r="JB26" s="133" t="str">
        <f t="shared" si="149"/>
        <v/>
      </c>
      <c r="JC26" s="134" t="str">
        <f t="shared" si="150"/>
        <v/>
      </c>
      <c r="JD26" s="135" t="str">
        <f t="shared" si="151"/>
        <v/>
      </c>
      <c r="JE26" s="136" t="str">
        <f t="shared" si="152"/>
        <v/>
      </c>
      <c r="JF26" s="76"/>
      <c r="JG26" s="127"/>
      <c r="JH26" s="127"/>
      <c r="JI26" s="128" t="str">
        <f t="shared" si="153"/>
        <v/>
      </c>
      <c r="JJ26" s="129" t="str">
        <f t="shared" si="154"/>
        <v/>
      </c>
      <c r="JK26" s="130"/>
      <c r="JL26" s="131"/>
      <c r="JM26" s="132" t="str">
        <f t="shared" si="155"/>
        <v/>
      </c>
      <c r="JN26" s="133" t="str">
        <f t="shared" si="156"/>
        <v/>
      </c>
      <c r="JO26" s="134" t="str">
        <f t="shared" si="157"/>
        <v/>
      </c>
      <c r="JP26" s="135" t="str">
        <f t="shared" si="158"/>
        <v/>
      </c>
      <c r="JQ26" s="136" t="str">
        <f t="shared" si="159"/>
        <v/>
      </c>
      <c r="JR26" s="76"/>
      <c r="JS26" s="127"/>
      <c r="JT26" s="127"/>
      <c r="JU26" s="128" t="str">
        <f t="shared" si="160"/>
        <v/>
      </c>
      <c r="JV26" s="129" t="str">
        <f t="shared" si="161"/>
        <v/>
      </c>
      <c r="JW26" s="130"/>
      <c r="JX26" s="131"/>
      <c r="JY26" s="132" t="str">
        <f t="shared" si="162"/>
        <v/>
      </c>
      <c r="JZ26" s="133" t="str">
        <f t="shared" si="163"/>
        <v/>
      </c>
      <c r="KA26" s="134" t="str">
        <f t="shared" si="164"/>
        <v/>
      </c>
      <c r="KB26" s="135" t="str">
        <f t="shared" si="165"/>
        <v/>
      </c>
      <c r="KC26" s="136" t="str">
        <f t="shared" si="166"/>
        <v/>
      </c>
      <c r="KD26" s="76"/>
      <c r="KE26" s="127"/>
      <c r="KF26" s="127"/>
    </row>
    <row r="27" spans="1:292" ht="13.5" customHeight="1">
      <c r="A27" s="84"/>
      <c r="B27" s="127"/>
      <c r="D27" s="211"/>
      <c r="E27" s="128" t="str">
        <f t="shared" si="0"/>
        <v/>
      </c>
      <c r="F27" s="129" t="str">
        <f t="shared" si="1"/>
        <v/>
      </c>
      <c r="G27" s="130"/>
      <c r="H27" s="131"/>
      <c r="I27" s="132" t="str">
        <f t="shared" si="2"/>
        <v/>
      </c>
      <c r="J27" s="133" t="str">
        <f t="shared" si="3"/>
        <v/>
      </c>
      <c r="K27" s="134" t="str">
        <f t="shared" si="4"/>
        <v/>
      </c>
      <c r="L27" s="135" t="str">
        <f t="shared" si="5"/>
        <v/>
      </c>
      <c r="M27" s="136" t="str">
        <f t="shared" si="6"/>
        <v/>
      </c>
      <c r="O27" s="127"/>
      <c r="P27" s="211"/>
      <c r="Q27" s="128" t="str">
        <f t="shared" si="7"/>
        <v/>
      </c>
      <c r="R27" s="129" t="str">
        <f t="shared" si="8"/>
        <v/>
      </c>
      <c r="S27" s="130"/>
      <c r="T27" s="131"/>
      <c r="U27" s="132" t="str">
        <f t="shared" si="9"/>
        <v/>
      </c>
      <c r="V27" s="133" t="str">
        <f t="shared" si="10"/>
        <v/>
      </c>
      <c r="W27" s="134" t="str">
        <f t="shared" si="11"/>
        <v/>
      </c>
      <c r="X27" s="135" t="str">
        <f t="shared" si="12"/>
        <v/>
      </c>
      <c r="Y27" s="136" t="str">
        <f t="shared" si="13"/>
        <v/>
      </c>
      <c r="AA27" s="127"/>
      <c r="AB27" s="127"/>
      <c r="AC27" s="128" t="str">
        <f t="shared" si="14"/>
        <v/>
      </c>
      <c r="AD27" s="129" t="str">
        <f t="shared" si="15"/>
        <v/>
      </c>
      <c r="AE27" s="130"/>
      <c r="AF27" s="131"/>
      <c r="AG27" s="132" t="str">
        <f t="shared" si="16"/>
        <v/>
      </c>
      <c r="AH27" s="133" t="str">
        <f t="shared" si="17"/>
        <v/>
      </c>
      <c r="AI27" s="134" t="str">
        <f t="shared" si="18"/>
        <v/>
      </c>
      <c r="AJ27" s="135" t="str">
        <f t="shared" si="19"/>
        <v/>
      </c>
      <c r="AK27" s="136" t="str">
        <f t="shared" si="20"/>
        <v/>
      </c>
      <c r="AM27" s="127"/>
      <c r="AN27" s="127"/>
      <c r="AO27" s="128" t="str">
        <f t="shared" si="21"/>
        <v/>
      </c>
      <c r="AP27" s="129" t="str">
        <f t="shared" si="22"/>
        <v/>
      </c>
      <c r="AQ27" s="130"/>
      <c r="AR27" s="131"/>
      <c r="AS27" s="132" t="str">
        <f t="shared" si="23"/>
        <v/>
      </c>
      <c r="AT27" s="133" t="str">
        <f t="shared" si="24"/>
        <v/>
      </c>
      <c r="AU27" s="134" t="str">
        <f t="shared" si="25"/>
        <v/>
      </c>
      <c r="AV27" s="135" t="str">
        <f t="shared" si="26"/>
        <v/>
      </c>
      <c r="AW27" s="136" t="str">
        <f t="shared" si="27"/>
        <v/>
      </c>
      <c r="AX27" s="76"/>
      <c r="AY27" s="127"/>
      <c r="AZ27" s="127"/>
      <c r="BA27" s="128" t="str">
        <f t="shared" si="28"/>
        <v/>
      </c>
      <c r="BB27" s="129" t="str">
        <f t="shared" si="29"/>
        <v/>
      </c>
      <c r="BC27" s="130"/>
      <c r="BD27" s="131"/>
      <c r="BE27" s="132" t="str">
        <f t="shared" si="30"/>
        <v/>
      </c>
      <c r="BF27" s="133" t="str">
        <f t="shared" si="31"/>
        <v/>
      </c>
      <c r="BG27" s="134" t="str">
        <f t="shared" si="32"/>
        <v/>
      </c>
      <c r="BH27" s="135" t="str">
        <f t="shared" si="33"/>
        <v/>
      </c>
      <c r="BI27" s="136" t="str">
        <f t="shared" si="34"/>
        <v/>
      </c>
      <c r="BJ27" s="76"/>
      <c r="BK27" s="127"/>
      <c r="BL27" s="127"/>
      <c r="BM27" s="128" t="str">
        <f t="shared" si="35"/>
        <v/>
      </c>
      <c r="BN27" s="129" t="str">
        <f t="shared" si="36"/>
        <v/>
      </c>
      <c r="BO27" s="130"/>
      <c r="BP27" s="131"/>
      <c r="BQ27" s="132" t="str">
        <f t="shared" si="37"/>
        <v/>
      </c>
      <c r="BR27" s="133" t="str">
        <f t="shared" si="38"/>
        <v/>
      </c>
      <c r="BS27" s="134" t="str">
        <f t="shared" si="39"/>
        <v/>
      </c>
      <c r="BT27" s="135" t="str">
        <f t="shared" si="40"/>
        <v/>
      </c>
      <c r="BU27" s="136" t="str">
        <f t="shared" si="41"/>
        <v/>
      </c>
      <c r="BV27" s="76"/>
      <c r="BW27" s="127"/>
      <c r="BX27" s="127"/>
      <c r="BY27" s="128" t="str">
        <f t="shared" si="42"/>
        <v/>
      </c>
      <c r="BZ27" s="129" t="str">
        <f t="shared" si="43"/>
        <v/>
      </c>
      <c r="CA27" s="130"/>
      <c r="CB27" s="131"/>
      <c r="CC27" s="132" t="str">
        <f t="shared" si="44"/>
        <v/>
      </c>
      <c r="CD27" s="133" t="str">
        <f t="shared" si="45"/>
        <v/>
      </c>
      <c r="CE27" s="134" t="str">
        <f t="shared" si="46"/>
        <v/>
      </c>
      <c r="CF27" s="135" t="str">
        <f t="shared" si="47"/>
        <v/>
      </c>
      <c r="CG27" s="136" t="str">
        <f t="shared" si="48"/>
        <v/>
      </c>
      <c r="CH27" s="76"/>
      <c r="CI27" s="127"/>
      <c r="CJ27" s="127"/>
      <c r="CK27" s="128" t="str">
        <f t="shared" si="49"/>
        <v/>
      </c>
      <c r="CL27" s="129" t="str">
        <f t="shared" si="50"/>
        <v/>
      </c>
      <c r="CM27" s="130"/>
      <c r="CN27" s="131"/>
      <c r="CO27" s="132" t="str">
        <f t="shared" si="51"/>
        <v/>
      </c>
      <c r="CP27" s="133" t="str">
        <f t="shared" si="52"/>
        <v/>
      </c>
      <c r="CQ27" s="134" t="str">
        <f t="shared" si="53"/>
        <v/>
      </c>
      <c r="CR27" s="135" t="str">
        <f t="shared" si="54"/>
        <v/>
      </c>
      <c r="CS27" s="136" t="str">
        <f t="shared" si="55"/>
        <v/>
      </c>
      <c r="CT27" s="76"/>
      <c r="CU27" s="127"/>
      <c r="CV27" s="127"/>
      <c r="CW27" s="128" t="str">
        <f t="shared" si="56"/>
        <v/>
      </c>
      <c r="CX27" s="129" t="str">
        <f t="shared" si="57"/>
        <v/>
      </c>
      <c r="CY27" s="130"/>
      <c r="CZ27" s="131"/>
      <c r="DA27" s="132" t="str">
        <f t="shared" si="58"/>
        <v/>
      </c>
      <c r="DB27" s="133" t="str">
        <f t="shared" si="59"/>
        <v/>
      </c>
      <c r="DC27" s="134" t="str">
        <f t="shared" si="60"/>
        <v/>
      </c>
      <c r="DD27" s="135" t="str">
        <f t="shared" si="61"/>
        <v/>
      </c>
      <c r="DE27" s="136" t="str">
        <f t="shared" si="62"/>
        <v/>
      </c>
      <c r="DF27" s="76"/>
      <c r="DG27" s="127"/>
      <c r="DH27" s="127"/>
      <c r="DI27" s="128" t="str">
        <f t="shared" si="63"/>
        <v/>
      </c>
      <c r="DJ27" s="129" t="str">
        <f t="shared" si="64"/>
        <v/>
      </c>
      <c r="DK27" s="130"/>
      <c r="DL27" s="131"/>
      <c r="DM27" s="132" t="str">
        <f t="shared" si="65"/>
        <v/>
      </c>
      <c r="DN27" s="133" t="str">
        <f t="shared" si="66"/>
        <v/>
      </c>
      <c r="DO27" s="134" t="str">
        <f t="shared" si="67"/>
        <v/>
      </c>
      <c r="DP27" s="135" t="str">
        <f t="shared" si="68"/>
        <v/>
      </c>
      <c r="DQ27" s="136" t="str">
        <f t="shared" si="69"/>
        <v/>
      </c>
      <c r="DR27" s="76"/>
      <c r="DS27" s="127"/>
      <c r="DT27" s="127"/>
      <c r="DU27" s="128" t="str">
        <f t="shared" si="70"/>
        <v/>
      </c>
      <c r="DV27" s="129" t="str">
        <f t="shared" si="71"/>
        <v/>
      </c>
      <c r="DW27" s="130"/>
      <c r="DX27" s="131"/>
      <c r="DY27" s="132" t="str">
        <f t="shared" si="72"/>
        <v/>
      </c>
      <c r="DZ27" s="133" t="str">
        <f t="shared" si="73"/>
        <v/>
      </c>
      <c r="EA27" s="134" t="str">
        <f t="shared" si="74"/>
        <v/>
      </c>
      <c r="EB27" s="135" t="str">
        <f t="shared" si="75"/>
        <v/>
      </c>
      <c r="EC27" s="136" t="str">
        <f t="shared" si="76"/>
        <v/>
      </c>
      <c r="ED27" s="76"/>
      <c r="EE27" s="127"/>
      <c r="EF27" s="127"/>
      <c r="EG27" s="128" t="str">
        <f t="shared" si="77"/>
        <v/>
      </c>
      <c r="EH27" s="129" t="str">
        <f t="shared" si="78"/>
        <v/>
      </c>
      <c r="EI27" s="130"/>
      <c r="EJ27" s="131"/>
      <c r="EK27" s="132" t="str">
        <f t="shared" si="79"/>
        <v/>
      </c>
      <c r="EL27" s="133" t="str">
        <f t="shared" si="80"/>
        <v/>
      </c>
      <c r="EM27" s="134" t="str">
        <f t="shared" si="81"/>
        <v/>
      </c>
      <c r="EN27" s="135" t="str">
        <f t="shared" si="82"/>
        <v/>
      </c>
      <c r="EO27" s="136" t="str">
        <f t="shared" si="83"/>
        <v/>
      </c>
      <c r="EP27" s="76"/>
      <c r="EQ27" s="127"/>
      <c r="ER27" s="127"/>
      <c r="ES27" s="128" t="str">
        <f t="shared" si="84"/>
        <v/>
      </c>
      <c r="ET27" s="129" t="str">
        <f t="shared" si="85"/>
        <v/>
      </c>
      <c r="EU27" s="130"/>
      <c r="EV27" s="131"/>
      <c r="EW27" s="132" t="str">
        <f t="shared" si="86"/>
        <v/>
      </c>
      <c r="EX27" s="133" t="str">
        <f t="shared" si="87"/>
        <v/>
      </c>
      <c r="EY27" s="134" t="str">
        <f t="shared" si="88"/>
        <v/>
      </c>
      <c r="EZ27" s="135" t="str">
        <f t="shared" si="89"/>
        <v/>
      </c>
      <c r="FA27" s="136" t="str">
        <f t="shared" si="90"/>
        <v/>
      </c>
      <c r="FB27" s="76"/>
      <c r="FC27" s="127"/>
      <c r="FD27" s="127"/>
      <c r="FE27" s="128" t="str">
        <f t="shared" si="91"/>
        <v/>
      </c>
      <c r="FF27" s="129" t="str">
        <f t="shared" si="92"/>
        <v/>
      </c>
      <c r="FG27" s="130"/>
      <c r="FH27" s="131"/>
      <c r="FI27" s="132" t="str">
        <f t="shared" si="93"/>
        <v/>
      </c>
      <c r="FJ27" s="133" t="str">
        <f t="shared" si="94"/>
        <v/>
      </c>
      <c r="FK27" s="134" t="str">
        <f t="shared" si="95"/>
        <v/>
      </c>
      <c r="FL27" s="135" t="str">
        <f t="shared" si="96"/>
        <v/>
      </c>
      <c r="FM27" s="136" t="str">
        <f t="shared" si="97"/>
        <v/>
      </c>
      <c r="FN27" s="76"/>
      <c r="FO27" s="127"/>
      <c r="FP27" s="127"/>
      <c r="FQ27" s="128" t="str">
        <f>IF(FU27="","",#REF!)</f>
        <v/>
      </c>
      <c r="FR27" s="129" t="str">
        <f t="shared" si="98"/>
        <v/>
      </c>
      <c r="FS27" s="130"/>
      <c r="FT27" s="131"/>
      <c r="FU27" s="132" t="str">
        <f t="shared" si="99"/>
        <v/>
      </c>
      <c r="FV27" s="133" t="str">
        <f t="shared" si="100"/>
        <v/>
      </c>
      <c r="FW27" s="134" t="str">
        <f t="shared" si="101"/>
        <v/>
      </c>
      <c r="FX27" s="135" t="str">
        <f t="shared" si="102"/>
        <v/>
      </c>
      <c r="FY27" s="136" t="str">
        <f t="shared" si="103"/>
        <v/>
      </c>
      <c r="FZ27" s="76"/>
      <c r="GA27" s="127"/>
      <c r="GB27" s="127"/>
      <c r="GC27" s="128" t="str">
        <f t="shared" si="104"/>
        <v/>
      </c>
      <c r="GD27" s="129" t="str">
        <f t="shared" si="105"/>
        <v/>
      </c>
      <c r="GE27" s="130"/>
      <c r="GF27" s="131"/>
      <c r="GG27" s="132" t="str">
        <f t="shared" si="106"/>
        <v/>
      </c>
      <c r="GH27" s="133" t="str">
        <f t="shared" si="107"/>
        <v/>
      </c>
      <c r="GI27" s="134" t="str">
        <f t="shared" si="108"/>
        <v/>
      </c>
      <c r="GJ27" s="135" t="str">
        <f t="shared" si="109"/>
        <v/>
      </c>
      <c r="GK27" s="136" t="str">
        <f t="shared" si="110"/>
        <v/>
      </c>
      <c r="GL27" s="76"/>
      <c r="GM27" s="127"/>
      <c r="GN27" s="127" t="s">
        <v>287</v>
      </c>
      <c r="GO27" s="128" t="str">
        <f t="shared" si="111"/>
        <v/>
      </c>
      <c r="GP27" s="129" t="str">
        <f t="shared" si="112"/>
        <v/>
      </c>
      <c r="GQ27" s="130"/>
      <c r="GR27" s="131"/>
      <c r="GS27" s="132" t="str">
        <f t="shared" si="113"/>
        <v/>
      </c>
      <c r="GT27" s="133" t="str">
        <f t="shared" si="114"/>
        <v/>
      </c>
      <c r="GU27" s="134" t="str">
        <f t="shared" si="115"/>
        <v/>
      </c>
      <c r="GV27" s="135" t="str">
        <f t="shared" si="116"/>
        <v/>
      </c>
      <c r="GW27" s="136" t="str">
        <f t="shared" si="117"/>
        <v/>
      </c>
      <c r="GX27" s="76"/>
      <c r="GY27" s="127"/>
      <c r="GZ27" s="127"/>
      <c r="HA27" s="128" t="str">
        <f t="shared" si="118"/>
        <v/>
      </c>
      <c r="HB27" s="129" t="str">
        <f t="shared" si="119"/>
        <v/>
      </c>
      <c r="HC27" s="130"/>
      <c r="HD27" s="131"/>
      <c r="HE27" s="132" t="str">
        <f t="shared" si="120"/>
        <v/>
      </c>
      <c r="HF27" s="133" t="str">
        <f t="shared" si="121"/>
        <v/>
      </c>
      <c r="HG27" s="134" t="str">
        <f t="shared" si="122"/>
        <v/>
      </c>
      <c r="HH27" s="135" t="str">
        <f t="shared" si="123"/>
        <v/>
      </c>
      <c r="HI27" s="136" t="str">
        <f t="shared" si="124"/>
        <v/>
      </c>
      <c r="HJ27" s="76"/>
      <c r="HK27" s="127"/>
      <c r="HL27" s="127" t="s">
        <v>287</v>
      </c>
      <c r="HM27" s="128" t="str">
        <f t="shared" si="125"/>
        <v/>
      </c>
      <c r="HN27" s="129" t="str">
        <f t="shared" si="126"/>
        <v/>
      </c>
      <c r="HO27" s="130"/>
      <c r="HP27" s="131"/>
      <c r="HQ27" s="132" t="str">
        <f t="shared" si="127"/>
        <v/>
      </c>
      <c r="HR27" s="133" t="str">
        <f t="shared" si="128"/>
        <v/>
      </c>
      <c r="HS27" s="134" t="str">
        <f t="shared" si="129"/>
        <v/>
      </c>
      <c r="HT27" s="135" t="str">
        <f t="shared" si="130"/>
        <v/>
      </c>
      <c r="HU27" s="136" t="str">
        <f t="shared" si="131"/>
        <v/>
      </c>
      <c r="HV27" s="76"/>
      <c r="HW27" s="127"/>
      <c r="HX27" s="127"/>
      <c r="HY27" s="128" t="str">
        <f t="shared" si="132"/>
        <v/>
      </c>
      <c r="HZ27" s="129" t="str">
        <f t="shared" si="133"/>
        <v/>
      </c>
      <c r="IA27" s="130"/>
      <c r="IB27" s="131"/>
      <c r="IC27" s="132" t="str">
        <f t="shared" si="134"/>
        <v/>
      </c>
      <c r="ID27" s="133" t="str">
        <f t="shared" si="135"/>
        <v/>
      </c>
      <c r="IE27" s="134" t="str">
        <f t="shared" si="136"/>
        <v/>
      </c>
      <c r="IF27" s="135" t="str">
        <f t="shared" si="137"/>
        <v/>
      </c>
      <c r="IG27" s="136" t="str">
        <f t="shared" si="138"/>
        <v/>
      </c>
      <c r="IH27" s="76"/>
      <c r="II27" s="127"/>
      <c r="IJ27" s="127"/>
      <c r="IK27" s="128" t="str">
        <f t="shared" si="139"/>
        <v/>
      </c>
      <c r="IL27" s="129" t="str">
        <f t="shared" si="140"/>
        <v/>
      </c>
      <c r="IM27" s="130"/>
      <c r="IN27" s="131"/>
      <c r="IO27" s="132" t="str">
        <f t="shared" si="141"/>
        <v/>
      </c>
      <c r="IP27" s="133" t="str">
        <f t="shared" si="142"/>
        <v/>
      </c>
      <c r="IQ27" s="134" t="str">
        <f t="shared" si="143"/>
        <v/>
      </c>
      <c r="IR27" s="135" t="str">
        <f t="shared" si="144"/>
        <v/>
      </c>
      <c r="IS27" s="136" t="str">
        <f t="shared" si="145"/>
        <v/>
      </c>
      <c r="IT27" s="76"/>
      <c r="IU27" s="127"/>
      <c r="IV27" s="127"/>
      <c r="IW27" s="128" t="str">
        <f t="shared" si="146"/>
        <v/>
      </c>
      <c r="IX27" s="129" t="str">
        <f t="shared" si="147"/>
        <v/>
      </c>
      <c r="IY27" s="130"/>
      <c r="IZ27" s="131"/>
      <c r="JA27" s="132" t="str">
        <f t="shared" si="148"/>
        <v/>
      </c>
      <c r="JB27" s="133" t="str">
        <f t="shared" si="149"/>
        <v/>
      </c>
      <c r="JC27" s="134" t="str">
        <f t="shared" si="150"/>
        <v/>
      </c>
      <c r="JD27" s="135" t="str">
        <f t="shared" si="151"/>
        <v/>
      </c>
      <c r="JE27" s="136" t="str">
        <f t="shared" si="152"/>
        <v/>
      </c>
      <c r="JF27" s="76"/>
      <c r="JG27" s="127"/>
      <c r="JH27" s="127"/>
      <c r="JI27" s="128" t="str">
        <f t="shared" si="153"/>
        <v/>
      </c>
      <c r="JJ27" s="129" t="str">
        <f t="shared" si="154"/>
        <v/>
      </c>
      <c r="JK27" s="130"/>
      <c r="JL27" s="131"/>
      <c r="JM27" s="132" t="str">
        <f t="shared" si="155"/>
        <v/>
      </c>
      <c r="JN27" s="133" t="str">
        <f t="shared" si="156"/>
        <v/>
      </c>
      <c r="JO27" s="134" t="str">
        <f t="shared" si="157"/>
        <v/>
      </c>
      <c r="JP27" s="135" t="str">
        <f t="shared" si="158"/>
        <v/>
      </c>
      <c r="JQ27" s="136" t="str">
        <f t="shared" si="159"/>
        <v/>
      </c>
      <c r="JR27" s="76"/>
      <c r="JS27" s="127"/>
      <c r="JT27" s="127"/>
      <c r="JU27" s="128" t="str">
        <f t="shared" si="160"/>
        <v/>
      </c>
      <c r="JV27" s="129" t="str">
        <f t="shared" si="161"/>
        <v/>
      </c>
      <c r="JW27" s="130"/>
      <c r="JX27" s="131"/>
      <c r="JY27" s="132" t="str">
        <f t="shared" si="162"/>
        <v/>
      </c>
      <c r="JZ27" s="133" t="str">
        <f t="shared" si="163"/>
        <v/>
      </c>
      <c r="KA27" s="134" t="str">
        <f t="shared" si="164"/>
        <v/>
      </c>
      <c r="KB27" s="135" t="str">
        <f t="shared" si="165"/>
        <v/>
      </c>
      <c r="KC27" s="136" t="str">
        <f t="shared" si="166"/>
        <v/>
      </c>
      <c r="KD27" s="76"/>
      <c r="KE27" s="127"/>
      <c r="KF27" s="127"/>
    </row>
    <row r="28" spans="1:292" ht="13.5" customHeight="1">
      <c r="A28" s="84"/>
      <c r="B28" s="127"/>
      <c r="D28" s="211"/>
      <c r="E28" s="128" t="str">
        <f t="shared" si="0"/>
        <v/>
      </c>
      <c r="F28" s="129" t="str">
        <f t="shared" si="1"/>
        <v/>
      </c>
      <c r="G28" s="130"/>
      <c r="H28" s="131"/>
      <c r="I28" s="132" t="str">
        <f t="shared" si="2"/>
        <v/>
      </c>
      <c r="J28" s="133" t="str">
        <f t="shared" si="3"/>
        <v/>
      </c>
      <c r="K28" s="134" t="str">
        <f t="shared" si="4"/>
        <v/>
      </c>
      <c r="L28" s="135" t="str">
        <f t="shared" si="5"/>
        <v/>
      </c>
      <c r="M28" s="136" t="str">
        <f t="shared" si="6"/>
        <v/>
      </c>
      <c r="O28" s="127"/>
      <c r="P28" s="211"/>
      <c r="Q28" s="128" t="str">
        <f t="shared" si="7"/>
        <v/>
      </c>
      <c r="R28" s="129" t="str">
        <f t="shared" si="8"/>
        <v/>
      </c>
      <c r="S28" s="130"/>
      <c r="T28" s="131"/>
      <c r="U28" s="132" t="str">
        <f t="shared" si="9"/>
        <v/>
      </c>
      <c r="V28" s="133" t="str">
        <f t="shared" si="10"/>
        <v/>
      </c>
      <c r="W28" s="134" t="str">
        <f t="shared" si="11"/>
        <v/>
      </c>
      <c r="X28" s="135" t="str">
        <f t="shared" si="12"/>
        <v/>
      </c>
      <c r="Y28" s="136" t="str">
        <f t="shared" si="13"/>
        <v/>
      </c>
      <c r="AA28" s="127"/>
      <c r="AB28" s="127"/>
      <c r="AC28" s="128" t="str">
        <f t="shared" si="14"/>
        <v/>
      </c>
      <c r="AD28" s="129" t="str">
        <f t="shared" si="15"/>
        <v/>
      </c>
      <c r="AE28" s="130"/>
      <c r="AF28" s="131"/>
      <c r="AG28" s="132" t="str">
        <f t="shared" si="16"/>
        <v/>
      </c>
      <c r="AH28" s="133" t="str">
        <f t="shared" si="17"/>
        <v/>
      </c>
      <c r="AI28" s="134" t="str">
        <f t="shared" si="18"/>
        <v/>
      </c>
      <c r="AJ28" s="135" t="str">
        <f t="shared" si="19"/>
        <v/>
      </c>
      <c r="AK28" s="136" t="str">
        <f t="shared" si="20"/>
        <v/>
      </c>
      <c r="AM28" s="127"/>
      <c r="AN28" s="127"/>
      <c r="AO28" s="128" t="str">
        <f t="shared" si="21"/>
        <v/>
      </c>
      <c r="AP28" s="129" t="str">
        <f t="shared" si="22"/>
        <v/>
      </c>
      <c r="AQ28" s="130"/>
      <c r="AR28" s="131"/>
      <c r="AS28" s="132" t="str">
        <f t="shared" si="23"/>
        <v/>
      </c>
      <c r="AT28" s="133" t="str">
        <f t="shared" si="24"/>
        <v/>
      </c>
      <c r="AU28" s="134" t="str">
        <f t="shared" si="25"/>
        <v/>
      </c>
      <c r="AV28" s="135" t="str">
        <f t="shared" si="26"/>
        <v/>
      </c>
      <c r="AW28" s="136" t="str">
        <f t="shared" si="27"/>
        <v/>
      </c>
      <c r="AX28" s="76"/>
      <c r="AY28" s="127"/>
      <c r="AZ28" s="127"/>
      <c r="BA28" s="128" t="str">
        <f t="shared" si="28"/>
        <v/>
      </c>
      <c r="BB28" s="129" t="str">
        <f t="shared" si="29"/>
        <v/>
      </c>
      <c r="BC28" s="130"/>
      <c r="BD28" s="131"/>
      <c r="BE28" s="132" t="str">
        <f t="shared" si="30"/>
        <v/>
      </c>
      <c r="BF28" s="133" t="str">
        <f t="shared" si="31"/>
        <v/>
      </c>
      <c r="BG28" s="134" t="str">
        <f t="shared" si="32"/>
        <v/>
      </c>
      <c r="BH28" s="135" t="str">
        <f t="shared" si="33"/>
        <v/>
      </c>
      <c r="BI28" s="136" t="str">
        <f t="shared" si="34"/>
        <v/>
      </c>
      <c r="BJ28" s="76"/>
      <c r="BK28" s="127"/>
      <c r="BL28" s="127"/>
      <c r="BM28" s="128" t="str">
        <f t="shared" si="35"/>
        <v/>
      </c>
      <c r="BN28" s="129" t="str">
        <f t="shared" si="36"/>
        <v/>
      </c>
      <c r="BO28" s="130"/>
      <c r="BP28" s="131"/>
      <c r="BQ28" s="132" t="str">
        <f t="shared" si="37"/>
        <v/>
      </c>
      <c r="BR28" s="133" t="str">
        <f t="shared" si="38"/>
        <v/>
      </c>
      <c r="BS28" s="134" t="str">
        <f t="shared" si="39"/>
        <v/>
      </c>
      <c r="BT28" s="135" t="str">
        <f t="shared" si="40"/>
        <v/>
      </c>
      <c r="BU28" s="136" t="str">
        <f t="shared" si="41"/>
        <v/>
      </c>
      <c r="BV28" s="76"/>
      <c r="BW28" s="127"/>
      <c r="BX28" s="127"/>
      <c r="BY28" s="128" t="str">
        <f t="shared" si="42"/>
        <v/>
      </c>
      <c r="BZ28" s="129" t="str">
        <f t="shared" si="43"/>
        <v/>
      </c>
      <c r="CA28" s="130"/>
      <c r="CB28" s="131"/>
      <c r="CC28" s="132" t="str">
        <f t="shared" si="44"/>
        <v/>
      </c>
      <c r="CD28" s="133" t="str">
        <f t="shared" si="45"/>
        <v/>
      </c>
      <c r="CE28" s="134" t="str">
        <f t="shared" si="46"/>
        <v/>
      </c>
      <c r="CF28" s="135" t="str">
        <f t="shared" si="47"/>
        <v/>
      </c>
      <c r="CG28" s="136" t="str">
        <f t="shared" si="48"/>
        <v/>
      </c>
      <c r="CH28" s="76"/>
      <c r="CI28" s="127"/>
      <c r="CJ28" s="127"/>
      <c r="CK28" s="128" t="str">
        <f t="shared" si="49"/>
        <v/>
      </c>
      <c r="CL28" s="129" t="str">
        <f t="shared" si="50"/>
        <v/>
      </c>
      <c r="CM28" s="130"/>
      <c r="CN28" s="131"/>
      <c r="CO28" s="132" t="str">
        <f t="shared" si="51"/>
        <v/>
      </c>
      <c r="CP28" s="133" t="str">
        <f t="shared" si="52"/>
        <v/>
      </c>
      <c r="CQ28" s="134" t="str">
        <f t="shared" si="53"/>
        <v/>
      </c>
      <c r="CR28" s="135" t="str">
        <f t="shared" si="54"/>
        <v/>
      </c>
      <c r="CS28" s="136" t="str">
        <f t="shared" si="55"/>
        <v/>
      </c>
      <c r="CT28" s="76"/>
      <c r="CU28" s="127"/>
      <c r="CV28" s="127"/>
      <c r="CW28" s="128" t="str">
        <f t="shared" si="56"/>
        <v/>
      </c>
      <c r="CX28" s="129" t="str">
        <f t="shared" si="57"/>
        <v/>
      </c>
      <c r="CY28" s="130"/>
      <c r="CZ28" s="131"/>
      <c r="DA28" s="132" t="str">
        <f t="shared" si="58"/>
        <v/>
      </c>
      <c r="DB28" s="133" t="str">
        <f t="shared" si="59"/>
        <v/>
      </c>
      <c r="DC28" s="134" t="str">
        <f t="shared" si="60"/>
        <v/>
      </c>
      <c r="DD28" s="135" t="str">
        <f t="shared" si="61"/>
        <v/>
      </c>
      <c r="DE28" s="136" t="str">
        <f t="shared" si="62"/>
        <v/>
      </c>
      <c r="DF28" s="76"/>
      <c r="DG28" s="127"/>
      <c r="DH28" s="127"/>
      <c r="DI28" s="128" t="str">
        <f t="shared" si="63"/>
        <v/>
      </c>
      <c r="DJ28" s="129" t="str">
        <f t="shared" si="64"/>
        <v/>
      </c>
      <c r="DK28" s="130"/>
      <c r="DL28" s="131"/>
      <c r="DM28" s="132" t="str">
        <f t="shared" si="65"/>
        <v/>
      </c>
      <c r="DN28" s="133" t="str">
        <f t="shared" si="66"/>
        <v/>
      </c>
      <c r="DO28" s="134" t="str">
        <f t="shared" si="67"/>
        <v/>
      </c>
      <c r="DP28" s="135" t="str">
        <f t="shared" si="68"/>
        <v/>
      </c>
      <c r="DQ28" s="136" t="str">
        <f t="shared" si="69"/>
        <v/>
      </c>
      <c r="DR28" s="76"/>
      <c r="DS28" s="127"/>
      <c r="DT28" s="127"/>
      <c r="DU28" s="128" t="str">
        <f t="shared" si="70"/>
        <v/>
      </c>
      <c r="DV28" s="129" t="str">
        <f t="shared" si="71"/>
        <v/>
      </c>
      <c r="DW28" s="130"/>
      <c r="DX28" s="131"/>
      <c r="DY28" s="132" t="str">
        <f t="shared" si="72"/>
        <v/>
      </c>
      <c r="DZ28" s="133" t="str">
        <f t="shared" si="73"/>
        <v/>
      </c>
      <c r="EA28" s="134" t="str">
        <f t="shared" si="74"/>
        <v/>
      </c>
      <c r="EB28" s="135" t="str">
        <f t="shared" si="75"/>
        <v/>
      </c>
      <c r="EC28" s="136" t="str">
        <f t="shared" si="76"/>
        <v/>
      </c>
      <c r="ED28" s="76"/>
      <c r="EE28" s="127"/>
      <c r="EF28" s="127"/>
      <c r="EG28" s="128" t="str">
        <f t="shared" si="77"/>
        <v/>
      </c>
      <c r="EH28" s="129" t="str">
        <f t="shared" si="78"/>
        <v/>
      </c>
      <c r="EI28" s="130"/>
      <c r="EJ28" s="131"/>
      <c r="EK28" s="132" t="str">
        <f t="shared" si="79"/>
        <v/>
      </c>
      <c r="EL28" s="133" t="str">
        <f t="shared" si="80"/>
        <v/>
      </c>
      <c r="EM28" s="134" t="str">
        <f t="shared" si="81"/>
        <v/>
      </c>
      <c r="EN28" s="135" t="str">
        <f t="shared" si="82"/>
        <v/>
      </c>
      <c r="EO28" s="136" t="str">
        <f t="shared" si="83"/>
        <v/>
      </c>
      <c r="EP28" s="76"/>
      <c r="EQ28" s="127"/>
      <c r="ER28" s="127"/>
      <c r="ES28" s="128" t="str">
        <f t="shared" si="84"/>
        <v/>
      </c>
      <c r="ET28" s="129" t="str">
        <f t="shared" si="85"/>
        <v/>
      </c>
      <c r="EU28" s="130"/>
      <c r="EV28" s="131"/>
      <c r="EW28" s="132" t="str">
        <f t="shared" si="86"/>
        <v/>
      </c>
      <c r="EX28" s="133" t="str">
        <f t="shared" si="87"/>
        <v/>
      </c>
      <c r="EY28" s="134" t="str">
        <f t="shared" si="88"/>
        <v/>
      </c>
      <c r="EZ28" s="135" t="str">
        <f t="shared" si="89"/>
        <v/>
      </c>
      <c r="FA28" s="136" t="str">
        <f t="shared" si="90"/>
        <v/>
      </c>
      <c r="FB28" s="76"/>
      <c r="FC28" s="127"/>
      <c r="FD28" s="127"/>
      <c r="FE28" s="128" t="str">
        <f t="shared" si="91"/>
        <v/>
      </c>
      <c r="FF28" s="129" t="str">
        <f t="shared" si="92"/>
        <v/>
      </c>
      <c r="FG28" s="130"/>
      <c r="FH28" s="131"/>
      <c r="FI28" s="132" t="str">
        <f t="shared" si="93"/>
        <v/>
      </c>
      <c r="FJ28" s="133" t="str">
        <f t="shared" si="94"/>
        <v/>
      </c>
      <c r="FK28" s="134" t="str">
        <f t="shared" si="95"/>
        <v/>
      </c>
      <c r="FL28" s="135" t="str">
        <f t="shared" si="96"/>
        <v/>
      </c>
      <c r="FM28" s="136" t="str">
        <f t="shared" si="97"/>
        <v/>
      </c>
      <c r="FN28" s="76"/>
      <c r="FO28" s="127"/>
      <c r="FP28" s="127"/>
      <c r="FQ28" s="128" t="str">
        <f>IF(FU28="","",#REF!)</f>
        <v/>
      </c>
      <c r="FR28" s="129" t="str">
        <f t="shared" si="98"/>
        <v/>
      </c>
      <c r="FS28" s="130"/>
      <c r="FT28" s="131"/>
      <c r="FU28" s="132" t="str">
        <f t="shared" si="99"/>
        <v/>
      </c>
      <c r="FV28" s="133" t="str">
        <f t="shared" si="100"/>
        <v/>
      </c>
      <c r="FW28" s="134" t="str">
        <f t="shared" si="101"/>
        <v/>
      </c>
      <c r="FX28" s="135" t="str">
        <f t="shared" si="102"/>
        <v/>
      </c>
      <c r="FY28" s="136" t="str">
        <f t="shared" si="103"/>
        <v/>
      </c>
      <c r="FZ28" s="76"/>
      <c r="GA28" s="127"/>
      <c r="GB28" s="127"/>
      <c r="GC28" s="128" t="str">
        <f t="shared" si="104"/>
        <v/>
      </c>
      <c r="GD28" s="129" t="str">
        <f t="shared" si="105"/>
        <v/>
      </c>
      <c r="GE28" s="130"/>
      <c r="GF28" s="131"/>
      <c r="GG28" s="132" t="str">
        <f t="shared" si="106"/>
        <v/>
      </c>
      <c r="GH28" s="133" t="str">
        <f t="shared" si="107"/>
        <v/>
      </c>
      <c r="GI28" s="134" t="str">
        <f t="shared" si="108"/>
        <v/>
      </c>
      <c r="GJ28" s="135" t="str">
        <f t="shared" si="109"/>
        <v/>
      </c>
      <c r="GK28" s="136" t="str">
        <f t="shared" si="110"/>
        <v/>
      </c>
      <c r="GL28" s="76"/>
      <c r="GM28" s="127"/>
      <c r="GN28" s="127"/>
      <c r="GO28" s="128" t="str">
        <f t="shared" si="111"/>
        <v/>
      </c>
      <c r="GP28" s="129" t="str">
        <f t="shared" si="112"/>
        <v/>
      </c>
      <c r="GQ28" s="130"/>
      <c r="GR28" s="131"/>
      <c r="GS28" s="132" t="str">
        <f t="shared" si="113"/>
        <v/>
      </c>
      <c r="GT28" s="133" t="str">
        <f t="shared" si="114"/>
        <v/>
      </c>
      <c r="GU28" s="134" t="str">
        <f t="shared" si="115"/>
        <v/>
      </c>
      <c r="GV28" s="135" t="str">
        <f t="shared" si="116"/>
        <v/>
      </c>
      <c r="GW28" s="136" t="str">
        <f t="shared" si="117"/>
        <v/>
      </c>
      <c r="GX28" s="76"/>
      <c r="GY28" s="127"/>
      <c r="GZ28" s="127"/>
      <c r="HA28" s="128" t="str">
        <f t="shared" si="118"/>
        <v/>
      </c>
      <c r="HB28" s="129" t="str">
        <f t="shared" si="119"/>
        <v/>
      </c>
      <c r="HC28" s="130"/>
      <c r="HD28" s="131"/>
      <c r="HE28" s="132" t="str">
        <f t="shared" si="120"/>
        <v/>
      </c>
      <c r="HF28" s="133" t="str">
        <f t="shared" si="121"/>
        <v/>
      </c>
      <c r="HG28" s="134" t="str">
        <f t="shared" si="122"/>
        <v/>
      </c>
      <c r="HH28" s="135" t="str">
        <f t="shared" si="123"/>
        <v/>
      </c>
      <c r="HI28" s="136" t="str">
        <f t="shared" si="124"/>
        <v/>
      </c>
      <c r="HJ28" s="76"/>
      <c r="HK28" s="127"/>
      <c r="HL28" s="127" t="s">
        <v>287</v>
      </c>
      <c r="HM28" s="128" t="str">
        <f t="shared" si="125"/>
        <v/>
      </c>
      <c r="HN28" s="129" t="str">
        <f t="shared" si="126"/>
        <v/>
      </c>
      <c r="HO28" s="130"/>
      <c r="HP28" s="131"/>
      <c r="HQ28" s="132" t="str">
        <f t="shared" si="127"/>
        <v/>
      </c>
      <c r="HR28" s="133" t="str">
        <f t="shared" si="128"/>
        <v/>
      </c>
      <c r="HS28" s="134" t="str">
        <f t="shared" si="129"/>
        <v/>
      </c>
      <c r="HT28" s="135" t="str">
        <f t="shared" si="130"/>
        <v/>
      </c>
      <c r="HU28" s="136" t="str">
        <f t="shared" si="131"/>
        <v/>
      </c>
      <c r="HV28" s="76"/>
      <c r="HW28" s="127"/>
      <c r="HX28" s="127"/>
      <c r="HY28" s="128" t="str">
        <f t="shared" si="132"/>
        <v/>
      </c>
      <c r="HZ28" s="129" t="str">
        <f t="shared" si="133"/>
        <v/>
      </c>
      <c r="IA28" s="130"/>
      <c r="IB28" s="131"/>
      <c r="IC28" s="132" t="str">
        <f t="shared" si="134"/>
        <v/>
      </c>
      <c r="ID28" s="133" t="str">
        <f t="shared" si="135"/>
        <v/>
      </c>
      <c r="IE28" s="134" t="str">
        <f t="shared" si="136"/>
        <v/>
      </c>
      <c r="IF28" s="135" t="str">
        <f t="shared" si="137"/>
        <v/>
      </c>
      <c r="IG28" s="136" t="str">
        <f t="shared" si="138"/>
        <v/>
      </c>
      <c r="IH28" s="76"/>
      <c r="II28" s="127"/>
      <c r="IJ28" s="127"/>
      <c r="IK28" s="128" t="str">
        <f t="shared" si="139"/>
        <v/>
      </c>
      <c r="IL28" s="129" t="str">
        <f t="shared" si="140"/>
        <v/>
      </c>
      <c r="IM28" s="130"/>
      <c r="IN28" s="131"/>
      <c r="IO28" s="132" t="str">
        <f t="shared" si="141"/>
        <v/>
      </c>
      <c r="IP28" s="133" t="str">
        <f t="shared" si="142"/>
        <v/>
      </c>
      <c r="IQ28" s="134" t="str">
        <f t="shared" si="143"/>
        <v/>
      </c>
      <c r="IR28" s="135" t="str">
        <f t="shared" si="144"/>
        <v/>
      </c>
      <c r="IS28" s="136" t="str">
        <f t="shared" si="145"/>
        <v/>
      </c>
      <c r="IT28" s="76"/>
      <c r="IU28" s="127"/>
      <c r="IV28" s="127"/>
      <c r="IW28" s="128" t="str">
        <f t="shared" si="146"/>
        <v/>
      </c>
      <c r="IX28" s="129" t="str">
        <f t="shared" si="147"/>
        <v/>
      </c>
      <c r="IY28" s="130"/>
      <c r="IZ28" s="131"/>
      <c r="JA28" s="132" t="str">
        <f t="shared" si="148"/>
        <v/>
      </c>
      <c r="JB28" s="133" t="str">
        <f t="shared" si="149"/>
        <v/>
      </c>
      <c r="JC28" s="134" t="str">
        <f t="shared" si="150"/>
        <v/>
      </c>
      <c r="JD28" s="135" t="str">
        <f t="shared" si="151"/>
        <v/>
      </c>
      <c r="JE28" s="136" t="str">
        <f t="shared" si="152"/>
        <v/>
      </c>
      <c r="JF28" s="76"/>
      <c r="JG28" s="127"/>
      <c r="JH28" s="127"/>
      <c r="JI28" s="128" t="str">
        <f t="shared" si="153"/>
        <v/>
      </c>
      <c r="JJ28" s="129" t="str">
        <f t="shared" si="154"/>
        <v/>
      </c>
      <c r="JK28" s="130"/>
      <c r="JL28" s="131"/>
      <c r="JM28" s="132" t="str">
        <f t="shared" si="155"/>
        <v/>
      </c>
      <c r="JN28" s="133" t="str">
        <f t="shared" si="156"/>
        <v/>
      </c>
      <c r="JO28" s="134" t="str">
        <f t="shared" si="157"/>
        <v/>
      </c>
      <c r="JP28" s="135" t="str">
        <f t="shared" si="158"/>
        <v/>
      </c>
      <c r="JQ28" s="136" t="str">
        <f t="shared" si="159"/>
        <v/>
      </c>
      <c r="JR28" s="76"/>
      <c r="JS28" s="127"/>
      <c r="JT28" s="127"/>
      <c r="JU28" s="128" t="str">
        <f t="shared" si="160"/>
        <v/>
      </c>
      <c r="JV28" s="129" t="str">
        <f t="shared" si="161"/>
        <v/>
      </c>
      <c r="JW28" s="130"/>
      <c r="JX28" s="131"/>
      <c r="JY28" s="132" t="str">
        <f t="shared" si="162"/>
        <v/>
      </c>
      <c r="JZ28" s="133" t="str">
        <f t="shared" si="163"/>
        <v/>
      </c>
      <c r="KA28" s="134" t="str">
        <f t="shared" si="164"/>
        <v/>
      </c>
      <c r="KB28" s="135" t="str">
        <f t="shared" si="165"/>
        <v/>
      </c>
      <c r="KC28" s="136" t="str">
        <f t="shared" si="166"/>
        <v/>
      </c>
      <c r="KD28" s="76"/>
      <c r="KE28" s="127"/>
      <c r="KF28" s="127"/>
    </row>
    <row r="29" spans="1:292" ht="13.5" customHeight="1">
      <c r="A29" s="84"/>
      <c r="B29" s="127"/>
      <c r="D29" s="211"/>
      <c r="E29" s="128" t="str">
        <f t="shared" si="0"/>
        <v/>
      </c>
      <c r="F29" s="129" t="str">
        <f t="shared" si="1"/>
        <v/>
      </c>
      <c r="G29" s="130"/>
      <c r="H29" s="131"/>
      <c r="I29" s="132" t="str">
        <f t="shared" si="2"/>
        <v/>
      </c>
      <c r="J29" s="133" t="str">
        <f t="shared" si="3"/>
        <v/>
      </c>
      <c r="K29" s="134" t="str">
        <f t="shared" si="4"/>
        <v/>
      </c>
      <c r="L29" s="135" t="str">
        <f t="shared" si="5"/>
        <v/>
      </c>
      <c r="M29" s="136" t="str">
        <f t="shared" si="6"/>
        <v/>
      </c>
      <c r="O29" s="127"/>
      <c r="P29" s="211"/>
      <c r="Q29" s="128" t="str">
        <f t="shared" si="7"/>
        <v/>
      </c>
      <c r="R29" s="129" t="str">
        <f t="shared" si="8"/>
        <v/>
      </c>
      <c r="S29" s="130"/>
      <c r="T29" s="131"/>
      <c r="U29" s="132" t="str">
        <f t="shared" si="9"/>
        <v/>
      </c>
      <c r="V29" s="133" t="str">
        <f t="shared" si="10"/>
        <v/>
      </c>
      <c r="W29" s="134" t="str">
        <f t="shared" si="11"/>
        <v/>
      </c>
      <c r="X29" s="135" t="str">
        <f t="shared" si="12"/>
        <v/>
      </c>
      <c r="Y29" s="136" t="str">
        <f t="shared" si="13"/>
        <v/>
      </c>
      <c r="AA29" s="127"/>
      <c r="AB29" s="144"/>
      <c r="AC29" s="128" t="str">
        <f t="shared" si="14"/>
        <v/>
      </c>
      <c r="AD29" s="129" t="str">
        <f t="shared" si="15"/>
        <v/>
      </c>
      <c r="AE29" s="130"/>
      <c r="AF29" s="131"/>
      <c r="AG29" s="132" t="str">
        <f t="shared" si="16"/>
        <v/>
      </c>
      <c r="AH29" s="133" t="str">
        <f t="shared" si="17"/>
        <v/>
      </c>
      <c r="AI29" s="134" t="str">
        <f t="shared" si="18"/>
        <v/>
      </c>
      <c r="AJ29" s="135" t="str">
        <f t="shared" si="19"/>
        <v/>
      </c>
      <c r="AK29" s="136" t="str">
        <f t="shared" si="20"/>
        <v/>
      </c>
      <c r="AM29" s="127"/>
      <c r="AN29" s="144"/>
      <c r="AO29" s="128" t="str">
        <f t="shared" si="21"/>
        <v/>
      </c>
      <c r="AP29" s="129" t="str">
        <f t="shared" si="22"/>
        <v/>
      </c>
      <c r="AQ29" s="130"/>
      <c r="AR29" s="131"/>
      <c r="AS29" s="132" t="str">
        <f t="shared" si="23"/>
        <v/>
      </c>
      <c r="AT29" s="133" t="str">
        <f t="shared" si="24"/>
        <v/>
      </c>
      <c r="AU29" s="134" t="str">
        <f t="shared" si="25"/>
        <v/>
      </c>
      <c r="AV29" s="135" t="str">
        <f t="shared" si="26"/>
        <v/>
      </c>
      <c r="AW29" s="136" t="str">
        <f t="shared" si="27"/>
        <v/>
      </c>
      <c r="AX29" s="76"/>
      <c r="AY29" s="127"/>
      <c r="AZ29" s="144"/>
      <c r="BA29" s="128" t="str">
        <f t="shared" si="28"/>
        <v/>
      </c>
      <c r="BB29" s="129" t="str">
        <f t="shared" si="29"/>
        <v/>
      </c>
      <c r="BC29" s="130"/>
      <c r="BD29" s="131"/>
      <c r="BE29" s="132" t="str">
        <f t="shared" si="30"/>
        <v/>
      </c>
      <c r="BF29" s="133" t="str">
        <f t="shared" si="31"/>
        <v/>
      </c>
      <c r="BG29" s="134" t="str">
        <f t="shared" si="32"/>
        <v/>
      </c>
      <c r="BH29" s="135" t="str">
        <f t="shared" si="33"/>
        <v/>
      </c>
      <c r="BI29" s="136" t="str">
        <f t="shared" si="34"/>
        <v/>
      </c>
      <c r="BJ29" s="76"/>
      <c r="BK29" s="127"/>
      <c r="BL29" s="144"/>
      <c r="BM29" s="128" t="str">
        <f t="shared" si="35"/>
        <v/>
      </c>
      <c r="BN29" s="129" t="str">
        <f t="shared" si="36"/>
        <v/>
      </c>
      <c r="BO29" s="130"/>
      <c r="BP29" s="131"/>
      <c r="BQ29" s="132" t="str">
        <f t="shared" si="37"/>
        <v/>
      </c>
      <c r="BR29" s="133" t="str">
        <f t="shared" si="38"/>
        <v/>
      </c>
      <c r="BS29" s="134" t="str">
        <f t="shared" si="39"/>
        <v/>
      </c>
      <c r="BT29" s="135" t="str">
        <f t="shared" si="40"/>
        <v/>
      </c>
      <c r="BU29" s="136" t="str">
        <f t="shared" si="41"/>
        <v/>
      </c>
      <c r="BV29" s="76"/>
      <c r="BW29" s="127"/>
      <c r="BX29" s="144"/>
      <c r="BY29" s="128" t="str">
        <f t="shared" si="42"/>
        <v/>
      </c>
      <c r="BZ29" s="129" t="str">
        <f t="shared" si="43"/>
        <v/>
      </c>
      <c r="CA29" s="130"/>
      <c r="CB29" s="131"/>
      <c r="CC29" s="132" t="str">
        <f t="shared" si="44"/>
        <v/>
      </c>
      <c r="CD29" s="133" t="str">
        <f t="shared" si="45"/>
        <v/>
      </c>
      <c r="CE29" s="134" t="str">
        <f t="shared" si="46"/>
        <v/>
      </c>
      <c r="CF29" s="135" t="str">
        <f t="shared" si="47"/>
        <v/>
      </c>
      <c r="CG29" s="136" t="str">
        <f t="shared" si="48"/>
        <v/>
      </c>
      <c r="CH29" s="76"/>
      <c r="CI29" s="127"/>
      <c r="CJ29" s="144"/>
      <c r="CK29" s="128" t="str">
        <f t="shared" si="49"/>
        <v/>
      </c>
      <c r="CL29" s="129" t="str">
        <f t="shared" si="50"/>
        <v/>
      </c>
      <c r="CM29" s="130"/>
      <c r="CN29" s="131"/>
      <c r="CO29" s="132" t="str">
        <f t="shared" si="51"/>
        <v/>
      </c>
      <c r="CP29" s="133" t="str">
        <f t="shared" si="52"/>
        <v/>
      </c>
      <c r="CQ29" s="134" t="str">
        <f t="shared" si="53"/>
        <v/>
      </c>
      <c r="CR29" s="135" t="str">
        <f t="shared" si="54"/>
        <v/>
      </c>
      <c r="CS29" s="136" t="str">
        <f t="shared" si="55"/>
        <v/>
      </c>
      <c r="CT29" s="76"/>
      <c r="CU29" s="127"/>
      <c r="CV29" s="144"/>
      <c r="CW29" s="128" t="str">
        <f t="shared" si="56"/>
        <v/>
      </c>
      <c r="CX29" s="129" t="str">
        <f t="shared" si="57"/>
        <v/>
      </c>
      <c r="CY29" s="130"/>
      <c r="CZ29" s="131"/>
      <c r="DA29" s="132" t="str">
        <f t="shared" si="58"/>
        <v/>
      </c>
      <c r="DB29" s="133" t="str">
        <f t="shared" si="59"/>
        <v/>
      </c>
      <c r="DC29" s="134" t="str">
        <f t="shared" si="60"/>
        <v/>
      </c>
      <c r="DD29" s="135" t="str">
        <f t="shared" si="61"/>
        <v/>
      </c>
      <c r="DE29" s="136" t="str">
        <f t="shared" si="62"/>
        <v/>
      </c>
      <c r="DF29" s="76"/>
      <c r="DG29" s="127"/>
      <c r="DH29" s="144"/>
      <c r="DI29" s="128" t="str">
        <f t="shared" si="63"/>
        <v/>
      </c>
      <c r="DJ29" s="129" t="str">
        <f t="shared" si="64"/>
        <v/>
      </c>
      <c r="DK29" s="130"/>
      <c r="DL29" s="131"/>
      <c r="DM29" s="132" t="str">
        <f t="shared" si="65"/>
        <v/>
      </c>
      <c r="DN29" s="133" t="str">
        <f t="shared" si="66"/>
        <v/>
      </c>
      <c r="DO29" s="134" t="str">
        <f t="shared" si="67"/>
        <v/>
      </c>
      <c r="DP29" s="135" t="str">
        <f t="shared" si="68"/>
        <v/>
      </c>
      <c r="DQ29" s="136" t="str">
        <f t="shared" si="69"/>
        <v/>
      </c>
      <c r="DR29" s="76"/>
      <c r="DS29" s="127"/>
      <c r="DT29" s="144"/>
      <c r="DU29" s="128" t="str">
        <f t="shared" si="70"/>
        <v/>
      </c>
      <c r="DV29" s="129" t="str">
        <f t="shared" si="71"/>
        <v/>
      </c>
      <c r="DW29" s="130"/>
      <c r="DX29" s="131"/>
      <c r="DY29" s="132" t="str">
        <f t="shared" si="72"/>
        <v/>
      </c>
      <c r="DZ29" s="133" t="str">
        <f t="shared" si="73"/>
        <v/>
      </c>
      <c r="EA29" s="134" t="str">
        <f t="shared" si="74"/>
        <v/>
      </c>
      <c r="EB29" s="135" t="str">
        <f t="shared" si="75"/>
        <v/>
      </c>
      <c r="EC29" s="136" t="str">
        <f t="shared" si="76"/>
        <v/>
      </c>
      <c r="ED29" s="76"/>
      <c r="EE29" s="127"/>
      <c r="EF29" s="144"/>
      <c r="EG29" s="128" t="str">
        <f t="shared" si="77"/>
        <v/>
      </c>
      <c r="EH29" s="129" t="str">
        <f t="shared" si="78"/>
        <v/>
      </c>
      <c r="EI29" s="130"/>
      <c r="EJ29" s="131"/>
      <c r="EK29" s="132" t="str">
        <f t="shared" si="79"/>
        <v/>
      </c>
      <c r="EL29" s="133" t="str">
        <f t="shared" si="80"/>
        <v/>
      </c>
      <c r="EM29" s="134" t="str">
        <f t="shared" si="81"/>
        <v/>
      </c>
      <c r="EN29" s="135" t="str">
        <f t="shared" si="82"/>
        <v/>
      </c>
      <c r="EO29" s="136" t="str">
        <f t="shared" si="83"/>
        <v/>
      </c>
      <c r="EP29" s="76"/>
      <c r="EQ29" s="127"/>
      <c r="ER29" s="144"/>
      <c r="ES29" s="128" t="str">
        <f t="shared" si="84"/>
        <v/>
      </c>
      <c r="ET29" s="129" t="str">
        <f t="shared" si="85"/>
        <v/>
      </c>
      <c r="EU29" s="130"/>
      <c r="EV29" s="131"/>
      <c r="EW29" s="132" t="str">
        <f t="shared" si="86"/>
        <v/>
      </c>
      <c r="EX29" s="133" t="str">
        <f t="shared" si="87"/>
        <v/>
      </c>
      <c r="EY29" s="134" t="str">
        <f t="shared" si="88"/>
        <v/>
      </c>
      <c r="EZ29" s="135" t="str">
        <f t="shared" si="89"/>
        <v/>
      </c>
      <c r="FA29" s="136" t="str">
        <f t="shared" si="90"/>
        <v/>
      </c>
      <c r="FB29" s="76"/>
      <c r="FC29" s="127"/>
      <c r="FD29" s="144"/>
      <c r="FE29" s="128" t="str">
        <f t="shared" si="91"/>
        <v/>
      </c>
      <c r="FF29" s="129" t="str">
        <f t="shared" si="92"/>
        <v/>
      </c>
      <c r="FG29" s="130"/>
      <c r="FH29" s="131"/>
      <c r="FI29" s="132" t="str">
        <f t="shared" si="93"/>
        <v/>
      </c>
      <c r="FJ29" s="133" t="str">
        <f t="shared" si="94"/>
        <v/>
      </c>
      <c r="FK29" s="134" t="str">
        <f t="shared" si="95"/>
        <v/>
      </c>
      <c r="FL29" s="135" t="str">
        <f t="shared" si="96"/>
        <v/>
      </c>
      <c r="FM29" s="136" t="str">
        <f t="shared" si="97"/>
        <v/>
      </c>
      <c r="FN29" s="76"/>
      <c r="FO29" s="127"/>
      <c r="FP29" s="144"/>
      <c r="FQ29" s="128" t="str">
        <f>IF(FU29="","",#REF!)</f>
        <v/>
      </c>
      <c r="FR29" s="129" t="str">
        <f t="shared" si="98"/>
        <v/>
      </c>
      <c r="FS29" s="130"/>
      <c r="FT29" s="131"/>
      <c r="FU29" s="132" t="str">
        <f t="shared" si="99"/>
        <v/>
      </c>
      <c r="FV29" s="133" t="str">
        <f t="shared" si="100"/>
        <v/>
      </c>
      <c r="FW29" s="134" t="str">
        <f t="shared" si="101"/>
        <v/>
      </c>
      <c r="FX29" s="135" t="str">
        <f t="shared" si="102"/>
        <v/>
      </c>
      <c r="FY29" s="136" t="str">
        <f t="shared" si="103"/>
        <v/>
      </c>
      <c r="FZ29" s="76"/>
      <c r="GA29" s="127"/>
      <c r="GB29" s="144"/>
      <c r="GC29" s="128" t="str">
        <f t="shared" si="104"/>
        <v/>
      </c>
      <c r="GD29" s="129" t="str">
        <f t="shared" si="105"/>
        <v/>
      </c>
      <c r="GE29" s="130"/>
      <c r="GF29" s="131"/>
      <c r="GG29" s="132" t="str">
        <f t="shared" si="106"/>
        <v/>
      </c>
      <c r="GH29" s="133" t="str">
        <f t="shared" si="107"/>
        <v/>
      </c>
      <c r="GI29" s="134" t="str">
        <f t="shared" si="108"/>
        <v/>
      </c>
      <c r="GJ29" s="135" t="str">
        <f t="shared" si="109"/>
        <v/>
      </c>
      <c r="GK29" s="136" t="str">
        <f t="shared" si="110"/>
        <v/>
      </c>
      <c r="GL29" s="76"/>
      <c r="GM29" s="127"/>
      <c r="GN29" s="144"/>
      <c r="GO29" s="128" t="str">
        <f t="shared" si="111"/>
        <v/>
      </c>
      <c r="GP29" s="129" t="str">
        <f t="shared" si="112"/>
        <v/>
      </c>
      <c r="GQ29" s="130"/>
      <c r="GR29" s="131"/>
      <c r="GS29" s="132" t="str">
        <f t="shared" si="113"/>
        <v/>
      </c>
      <c r="GT29" s="133" t="str">
        <f t="shared" si="114"/>
        <v/>
      </c>
      <c r="GU29" s="134" t="str">
        <f t="shared" si="115"/>
        <v/>
      </c>
      <c r="GV29" s="135" t="str">
        <f t="shared" si="116"/>
        <v/>
      </c>
      <c r="GW29" s="136" t="str">
        <f t="shared" si="117"/>
        <v/>
      </c>
      <c r="GX29" s="76"/>
      <c r="GY29" s="127"/>
      <c r="GZ29" s="144"/>
      <c r="HA29" s="128" t="str">
        <f t="shared" si="118"/>
        <v/>
      </c>
      <c r="HB29" s="129" t="str">
        <f t="shared" si="119"/>
        <v/>
      </c>
      <c r="HC29" s="130"/>
      <c r="HD29" s="131"/>
      <c r="HE29" s="132" t="str">
        <f t="shared" si="120"/>
        <v/>
      </c>
      <c r="HF29" s="133" t="str">
        <f t="shared" si="121"/>
        <v/>
      </c>
      <c r="HG29" s="134" t="str">
        <f t="shared" si="122"/>
        <v/>
      </c>
      <c r="HH29" s="135" t="str">
        <f t="shared" si="123"/>
        <v/>
      </c>
      <c r="HI29" s="136" t="str">
        <f t="shared" si="124"/>
        <v/>
      </c>
      <c r="HJ29" s="76"/>
      <c r="HK29" s="127"/>
      <c r="HL29" s="144" t="s">
        <v>287</v>
      </c>
      <c r="HM29" s="128" t="str">
        <f t="shared" si="125"/>
        <v/>
      </c>
      <c r="HN29" s="129" t="str">
        <f t="shared" si="126"/>
        <v/>
      </c>
      <c r="HO29" s="130"/>
      <c r="HP29" s="131"/>
      <c r="HQ29" s="132" t="str">
        <f t="shared" si="127"/>
        <v/>
      </c>
      <c r="HR29" s="133" t="str">
        <f t="shared" si="128"/>
        <v/>
      </c>
      <c r="HS29" s="134" t="str">
        <f t="shared" si="129"/>
        <v/>
      </c>
      <c r="HT29" s="135" t="str">
        <f t="shared" si="130"/>
        <v/>
      </c>
      <c r="HU29" s="136" t="str">
        <f t="shared" si="131"/>
        <v/>
      </c>
      <c r="HV29" s="76"/>
      <c r="HW29" s="127"/>
      <c r="HX29" s="144"/>
      <c r="HY29" s="128" t="str">
        <f t="shared" si="132"/>
        <v/>
      </c>
      <c r="HZ29" s="129" t="str">
        <f t="shared" si="133"/>
        <v/>
      </c>
      <c r="IA29" s="130"/>
      <c r="IB29" s="131"/>
      <c r="IC29" s="132" t="str">
        <f t="shared" si="134"/>
        <v/>
      </c>
      <c r="ID29" s="133" t="str">
        <f t="shared" si="135"/>
        <v/>
      </c>
      <c r="IE29" s="134" t="str">
        <f t="shared" si="136"/>
        <v/>
      </c>
      <c r="IF29" s="135" t="str">
        <f t="shared" si="137"/>
        <v/>
      </c>
      <c r="IG29" s="136" t="str">
        <f t="shared" si="138"/>
        <v/>
      </c>
      <c r="IH29" s="76"/>
      <c r="II29" s="127"/>
      <c r="IJ29" s="144"/>
      <c r="IK29" s="128" t="str">
        <f t="shared" si="139"/>
        <v/>
      </c>
      <c r="IL29" s="129" t="str">
        <f t="shared" si="140"/>
        <v/>
      </c>
      <c r="IM29" s="130"/>
      <c r="IN29" s="131"/>
      <c r="IO29" s="132" t="str">
        <f t="shared" si="141"/>
        <v/>
      </c>
      <c r="IP29" s="133" t="str">
        <f t="shared" si="142"/>
        <v/>
      </c>
      <c r="IQ29" s="134" t="str">
        <f t="shared" si="143"/>
        <v/>
      </c>
      <c r="IR29" s="135" t="str">
        <f t="shared" si="144"/>
        <v/>
      </c>
      <c r="IS29" s="136" t="str">
        <f t="shared" si="145"/>
        <v/>
      </c>
      <c r="IT29" s="76"/>
      <c r="IU29" s="127"/>
      <c r="IV29" s="144"/>
      <c r="IW29" s="128" t="str">
        <f t="shared" si="146"/>
        <v/>
      </c>
      <c r="IX29" s="129" t="str">
        <f t="shared" si="147"/>
        <v/>
      </c>
      <c r="IY29" s="130"/>
      <c r="IZ29" s="131"/>
      <c r="JA29" s="132" t="str">
        <f t="shared" si="148"/>
        <v/>
      </c>
      <c r="JB29" s="133" t="str">
        <f t="shared" si="149"/>
        <v/>
      </c>
      <c r="JC29" s="134" t="str">
        <f t="shared" si="150"/>
        <v/>
      </c>
      <c r="JD29" s="135" t="str">
        <f t="shared" si="151"/>
        <v/>
      </c>
      <c r="JE29" s="136" t="str">
        <f t="shared" si="152"/>
        <v/>
      </c>
      <c r="JF29" s="76"/>
      <c r="JG29" s="127"/>
      <c r="JH29" s="144"/>
      <c r="JI29" s="128" t="str">
        <f t="shared" si="153"/>
        <v/>
      </c>
      <c r="JJ29" s="129" t="str">
        <f t="shared" si="154"/>
        <v/>
      </c>
      <c r="JK29" s="130"/>
      <c r="JL29" s="131"/>
      <c r="JM29" s="132" t="str">
        <f t="shared" si="155"/>
        <v/>
      </c>
      <c r="JN29" s="133" t="str">
        <f t="shared" si="156"/>
        <v/>
      </c>
      <c r="JO29" s="134" t="str">
        <f t="shared" si="157"/>
        <v/>
      </c>
      <c r="JP29" s="135" t="str">
        <f t="shared" si="158"/>
        <v/>
      </c>
      <c r="JQ29" s="136" t="str">
        <f t="shared" si="159"/>
        <v/>
      </c>
      <c r="JR29" s="76"/>
      <c r="JS29" s="127"/>
      <c r="JT29" s="144"/>
      <c r="JU29" s="128" t="str">
        <f t="shared" si="160"/>
        <v/>
      </c>
      <c r="JV29" s="129" t="str">
        <f t="shared" si="161"/>
        <v/>
      </c>
      <c r="JW29" s="130"/>
      <c r="JX29" s="131"/>
      <c r="JY29" s="132" t="str">
        <f t="shared" si="162"/>
        <v/>
      </c>
      <c r="JZ29" s="133" t="str">
        <f t="shared" si="163"/>
        <v/>
      </c>
      <c r="KA29" s="134" t="str">
        <f t="shared" si="164"/>
        <v/>
      </c>
      <c r="KB29" s="135" t="str">
        <f t="shared" si="165"/>
        <v/>
      </c>
      <c r="KC29" s="136" t="str">
        <f t="shared" si="166"/>
        <v/>
      </c>
      <c r="KD29" s="76"/>
      <c r="KE29" s="127"/>
      <c r="KF29" s="144"/>
    </row>
    <row r="30" spans="1:292" ht="13.5" customHeight="1">
      <c r="A30" s="84"/>
      <c r="B30" s="127"/>
      <c r="D30" s="211"/>
      <c r="E30" s="128" t="str">
        <f t="shared" si="0"/>
        <v/>
      </c>
      <c r="F30" s="129" t="str">
        <f t="shared" si="1"/>
        <v/>
      </c>
      <c r="G30" s="130"/>
      <c r="H30" s="131"/>
      <c r="I30" s="132" t="str">
        <f t="shared" si="2"/>
        <v/>
      </c>
      <c r="J30" s="133" t="str">
        <f t="shared" si="3"/>
        <v/>
      </c>
      <c r="K30" s="134" t="str">
        <f t="shared" si="4"/>
        <v/>
      </c>
      <c r="L30" s="135" t="str">
        <f t="shared" si="5"/>
        <v/>
      </c>
      <c r="M30" s="136" t="str">
        <f t="shared" si="6"/>
        <v/>
      </c>
      <c r="O30" s="127"/>
      <c r="P30" s="211"/>
      <c r="Q30" s="128" t="str">
        <f t="shared" si="7"/>
        <v/>
      </c>
      <c r="R30" s="129" t="str">
        <f t="shared" si="8"/>
        <v/>
      </c>
      <c r="S30" s="130"/>
      <c r="T30" s="131"/>
      <c r="U30" s="132" t="str">
        <f t="shared" si="9"/>
        <v/>
      </c>
      <c r="V30" s="133" t="str">
        <f t="shared" si="10"/>
        <v/>
      </c>
      <c r="W30" s="134" t="str">
        <f t="shared" si="11"/>
        <v/>
      </c>
      <c r="X30" s="135" t="str">
        <f t="shared" si="12"/>
        <v/>
      </c>
      <c r="Y30" s="136" t="str">
        <f t="shared" si="13"/>
        <v/>
      </c>
      <c r="AA30" s="127"/>
      <c r="AB30" s="127"/>
      <c r="AC30" s="128" t="str">
        <f t="shared" si="14"/>
        <v/>
      </c>
      <c r="AD30" s="129" t="str">
        <f t="shared" si="15"/>
        <v/>
      </c>
      <c r="AE30" s="130"/>
      <c r="AF30" s="131"/>
      <c r="AG30" s="132" t="str">
        <f t="shared" si="16"/>
        <v/>
      </c>
      <c r="AH30" s="133" t="str">
        <f t="shared" si="17"/>
        <v/>
      </c>
      <c r="AI30" s="134" t="str">
        <f t="shared" si="18"/>
        <v/>
      </c>
      <c r="AJ30" s="135" t="str">
        <f t="shared" si="19"/>
        <v/>
      </c>
      <c r="AK30" s="136" t="str">
        <f t="shared" si="20"/>
        <v/>
      </c>
      <c r="AM30" s="127"/>
      <c r="AN30" s="127"/>
      <c r="AO30" s="128" t="str">
        <f t="shared" si="21"/>
        <v/>
      </c>
      <c r="AP30" s="129" t="str">
        <f t="shared" si="22"/>
        <v/>
      </c>
      <c r="AQ30" s="130"/>
      <c r="AR30" s="131"/>
      <c r="AS30" s="132" t="str">
        <f t="shared" si="23"/>
        <v/>
      </c>
      <c r="AT30" s="133" t="str">
        <f t="shared" si="24"/>
        <v/>
      </c>
      <c r="AU30" s="134" t="str">
        <f t="shared" si="25"/>
        <v/>
      </c>
      <c r="AV30" s="135" t="str">
        <f t="shared" si="26"/>
        <v/>
      </c>
      <c r="AW30" s="136" t="str">
        <f t="shared" si="27"/>
        <v/>
      </c>
      <c r="AX30" s="76"/>
      <c r="AY30" s="127"/>
      <c r="AZ30" s="127"/>
      <c r="BA30" s="128" t="str">
        <f t="shared" si="28"/>
        <v/>
      </c>
      <c r="BB30" s="129" t="str">
        <f t="shared" si="29"/>
        <v/>
      </c>
      <c r="BC30" s="130"/>
      <c r="BD30" s="131"/>
      <c r="BE30" s="132" t="str">
        <f t="shared" si="30"/>
        <v/>
      </c>
      <c r="BF30" s="133" t="str">
        <f t="shared" si="31"/>
        <v/>
      </c>
      <c r="BG30" s="134" t="str">
        <f t="shared" si="32"/>
        <v/>
      </c>
      <c r="BH30" s="135" t="str">
        <f t="shared" si="33"/>
        <v/>
      </c>
      <c r="BI30" s="136" t="str">
        <f t="shared" si="34"/>
        <v/>
      </c>
      <c r="BJ30" s="76"/>
      <c r="BK30" s="127"/>
      <c r="BL30" s="127"/>
      <c r="BM30" s="128" t="str">
        <f t="shared" si="35"/>
        <v/>
      </c>
      <c r="BN30" s="129" t="str">
        <f t="shared" si="36"/>
        <v/>
      </c>
      <c r="BO30" s="130"/>
      <c r="BP30" s="131"/>
      <c r="BQ30" s="132" t="str">
        <f t="shared" si="37"/>
        <v/>
      </c>
      <c r="BR30" s="133" t="str">
        <f t="shared" si="38"/>
        <v/>
      </c>
      <c r="BS30" s="134" t="str">
        <f t="shared" si="39"/>
        <v/>
      </c>
      <c r="BT30" s="135" t="str">
        <f t="shared" si="40"/>
        <v/>
      </c>
      <c r="BU30" s="136" t="str">
        <f t="shared" si="41"/>
        <v/>
      </c>
      <c r="BV30" s="76"/>
      <c r="BW30" s="127"/>
      <c r="BX30" s="127"/>
      <c r="BY30" s="128" t="str">
        <f t="shared" si="42"/>
        <v/>
      </c>
      <c r="BZ30" s="129" t="str">
        <f t="shared" si="43"/>
        <v/>
      </c>
      <c r="CA30" s="130"/>
      <c r="CB30" s="131"/>
      <c r="CC30" s="132" t="str">
        <f t="shared" si="44"/>
        <v/>
      </c>
      <c r="CD30" s="133" t="str">
        <f t="shared" si="45"/>
        <v/>
      </c>
      <c r="CE30" s="134" t="str">
        <f t="shared" si="46"/>
        <v/>
      </c>
      <c r="CF30" s="135" t="str">
        <f t="shared" si="47"/>
        <v/>
      </c>
      <c r="CG30" s="136" t="str">
        <f t="shared" si="48"/>
        <v/>
      </c>
      <c r="CH30" s="76"/>
      <c r="CI30" s="127"/>
      <c r="CJ30" s="127"/>
      <c r="CK30" s="128" t="str">
        <f t="shared" si="49"/>
        <v/>
      </c>
      <c r="CL30" s="129" t="str">
        <f t="shared" si="50"/>
        <v/>
      </c>
      <c r="CM30" s="130"/>
      <c r="CN30" s="131"/>
      <c r="CO30" s="132" t="str">
        <f t="shared" si="51"/>
        <v/>
      </c>
      <c r="CP30" s="133" t="str">
        <f t="shared" si="52"/>
        <v/>
      </c>
      <c r="CQ30" s="134" t="str">
        <f t="shared" si="53"/>
        <v/>
      </c>
      <c r="CR30" s="135" t="str">
        <f t="shared" si="54"/>
        <v/>
      </c>
      <c r="CS30" s="136" t="str">
        <f t="shared" si="55"/>
        <v/>
      </c>
      <c r="CT30" s="76"/>
      <c r="CU30" s="127"/>
      <c r="CV30" s="127"/>
      <c r="CW30" s="128" t="str">
        <f t="shared" si="56"/>
        <v/>
      </c>
      <c r="CX30" s="129" t="str">
        <f t="shared" si="57"/>
        <v/>
      </c>
      <c r="CY30" s="130"/>
      <c r="CZ30" s="131"/>
      <c r="DA30" s="132" t="str">
        <f t="shared" si="58"/>
        <v/>
      </c>
      <c r="DB30" s="133" t="str">
        <f t="shared" si="59"/>
        <v/>
      </c>
      <c r="DC30" s="134" t="str">
        <f t="shared" si="60"/>
        <v/>
      </c>
      <c r="DD30" s="135" t="str">
        <f t="shared" si="61"/>
        <v/>
      </c>
      <c r="DE30" s="136" t="str">
        <f t="shared" si="62"/>
        <v/>
      </c>
      <c r="DF30" s="76"/>
      <c r="DG30" s="127"/>
      <c r="DH30" s="127"/>
      <c r="DI30" s="128" t="str">
        <f t="shared" si="63"/>
        <v/>
      </c>
      <c r="DJ30" s="129" t="str">
        <f t="shared" si="64"/>
        <v/>
      </c>
      <c r="DK30" s="130"/>
      <c r="DL30" s="131"/>
      <c r="DM30" s="132" t="str">
        <f t="shared" si="65"/>
        <v/>
      </c>
      <c r="DN30" s="133" t="str">
        <f t="shared" si="66"/>
        <v/>
      </c>
      <c r="DO30" s="134" t="str">
        <f t="shared" si="67"/>
        <v/>
      </c>
      <c r="DP30" s="135" t="str">
        <f t="shared" si="68"/>
        <v/>
      </c>
      <c r="DQ30" s="136" t="str">
        <f t="shared" si="69"/>
        <v/>
      </c>
      <c r="DR30" s="76"/>
      <c r="DS30" s="127"/>
      <c r="DT30" s="127"/>
      <c r="DU30" s="128" t="str">
        <f t="shared" si="70"/>
        <v/>
      </c>
      <c r="DV30" s="129" t="str">
        <f t="shared" si="71"/>
        <v/>
      </c>
      <c r="DW30" s="130"/>
      <c r="DX30" s="131"/>
      <c r="DY30" s="132" t="str">
        <f t="shared" si="72"/>
        <v/>
      </c>
      <c r="DZ30" s="133" t="str">
        <f t="shared" si="73"/>
        <v/>
      </c>
      <c r="EA30" s="134" t="str">
        <f t="shared" si="74"/>
        <v/>
      </c>
      <c r="EB30" s="135" t="str">
        <f t="shared" si="75"/>
        <v/>
      </c>
      <c r="EC30" s="136" t="str">
        <f t="shared" si="76"/>
        <v/>
      </c>
      <c r="ED30" s="76"/>
      <c r="EE30" s="127"/>
      <c r="EF30" s="127"/>
      <c r="EG30" s="128" t="str">
        <f t="shared" si="77"/>
        <v/>
      </c>
      <c r="EH30" s="129" t="str">
        <f t="shared" si="78"/>
        <v/>
      </c>
      <c r="EI30" s="130"/>
      <c r="EJ30" s="131"/>
      <c r="EK30" s="132" t="str">
        <f t="shared" si="79"/>
        <v/>
      </c>
      <c r="EL30" s="133" t="str">
        <f t="shared" si="80"/>
        <v/>
      </c>
      <c r="EM30" s="134" t="str">
        <f t="shared" si="81"/>
        <v/>
      </c>
      <c r="EN30" s="135" t="str">
        <f t="shared" si="82"/>
        <v/>
      </c>
      <c r="EO30" s="136" t="str">
        <f t="shared" si="83"/>
        <v/>
      </c>
      <c r="EP30" s="76"/>
      <c r="EQ30" s="127"/>
      <c r="ER30" s="127"/>
      <c r="ES30" s="128" t="str">
        <f t="shared" si="84"/>
        <v/>
      </c>
      <c r="ET30" s="129" t="str">
        <f t="shared" si="85"/>
        <v/>
      </c>
      <c r="EU30" s="130"/>
      <c r="EV30" s="131"/>
      <c r="EW30" s="132" t="str">
        <f t="shared" si="86"/>
        <v/>
      </c>
      <c r="EX30" s="133" t="str">
        <f t="shared" si="87"/>
        <v/>
      </c>
      <c r="EY30" s="134" t="str">
        <f t="shared" si="88"/>
        <v/>
      </c>
      <c r="EZ30" s="135" t="str">
        <f t="shared" si="89"/>
        <v/>
      </c>
      <c r="FA30" s="136" t="str">
        <f t="shared" si="90"/>
        <v/>
      </c>
      <c r="FB30" s="76"/>
      <c r="FC30" s="127"/>
      <c r="FD30" s="127"/>
      <c r="FE30" s="128" t="str">
        <f t="shared" si="91"/>
        <v/>
      </c>
      <c r="FF30" s="129" t="str">
        <f t="shared" si="92"/>
        <v/>
      </c>
      <c r="FG30" s="130"/>
      <c r="FH30" s="131"/>
      <c r="FI30" s="132" t="str">
        <f t="shared" si="93"/>
        <v/>
      </c>
      <c r="FJ30" s="133" t="str">
        <f t="shared" si="94"/>
        <v/>
      </c>
      <c r="FK30" s="134" t="str">
        <f t="shared" si="95"/>
        <v/>
      </c>
      <c r="FL30" s="135" t="str">
        <f t="shared" si="96"/>
        <v/>
      </c>
      <c r="FM30" s="136" t="str">
        <f t="shared" si="97"/>
        <v/>
      </c>
      <c r="FN30" s="76"/>
      <c r="FO30" s="127"/>
      <c r="FP30" s="127"/>
      <c r="FQ30" s="128" t="str">
        <f>IF(FU30="","",#REF!)</f>
        <v/>
      </c>
      <c r="FR30" s="129" t="str">
        <f t="shared" si="98"/>
        <v/>
      </c>
      <c r="FS30" s="130"/>
      <c r="FT30" s="131"/>
      <c r="FU30" s="132" t="str">
        <f t="shared" si="99"/>
        <v/>
      </c>
      <c r="FV30" s="133" t="str">
        <f t="shared" si="100"/>
        <v/>
      </c>
      <c r="FW30" s="134" t="str">
        <f t="shared" si="101"/>
        <v/>
      </c>
      <c r="FX30" s="135" t="str">
        <f t="shared" si="102"/>
        <v/>
      </c>
      <c r="FY30" s="136" t="str">
        <f t="shared" si="103"/>
        <v/>
      </c>
      <c r="FZ30" s="76"/>
      <c r="GA30" s="127"/>
      <c r="GB30" s="127"/>
      <c r="GC30" s="128" t="str">
        <f t="shared" si="104"/>
        <v/>
      </c>
      <c r="GD30" s="129" t="str">
        <f t="shared" si="105"/>
        <v/>
      </c>
      <c r="GE30" s="130"/>
      <c r="GF30" s="131"/>
      <c r="GG30" s="132" t="str">
        <f t="shared" si="106"/>
        <v/>
      </c>
      <c r="GH30" s="133" t="str">
        <f t="shared" si="107"/>
        <v/>
      </c>
      <c r="GI30" s="134" t="str">
        <f t="shared" si="108"/>
        <v/>
      </c>
      <c r="GJ30" s="135" t="str">
        <f t="shared" si="109"/>
        <v/>
      </c>
      <c r="GK30" s="136" t="str">
        <f t="shared" si="110"/>
        <v/>
      </c>
      <c r="GL30" s="76"/>
      <c r="GM30" s="127"/>
      <c r="GN30" s="127"/>
      <c r="GO30" s="128" t="str">
        <f t="shared" si="111"/>
        <v/>
      </c>
      <c r="GP30" s="129" t="str">
        <f t="shared" si="112"/>
        <v/>
      </c>
      <c r="GQ30" s="130"/>
      <c r="GR30" s="131"/>
      <c r="GS30" s="132" t="str">
        <f t="shared" si="113"/>
        <v/>
      </c>
      <c r="GT30" s="133" t="str">
        <f t="shared" si="114"/>
        <v/>
      </c>
      <c r="GU30" s="134" t="str">
        <f t="shared" si="115"/>
        <v/>
      </c>
      <c r="GV30" s="135" t="str">
        <f t="shared" si="116"/>
        <v/>
      </c>
      <c r="GW30" s="136" t="str">
        <f t="shared" si="117"/>
        <v/>
      </c>
      <c r="GX30" s="76"/>
      <c r="GY30" s="127"/>
      <c r="GZ30" s="127"/>
      <c r="HA30" s="128" t="str">
        <f t="shared" si="118"/>
        <v/>
      </c>
      <c r="HB30" s="129" t="str">
        <f t="shared" si="119"/>
        <v/>
      </c>
      <c r="HC30" s="130"/>
      <c r="HD30" s="131"/>
      <c r="HE30" s="132" t="str">
        <f t="shared" si="120"/>
        <v/>
      </c>
      <c r="HF30" s="133" t="str">
        <f t="shared" si="121"/>
        <v/>
      </c>
      <c r="HG30" s="134" t="str">
        <f t="shared" si="122"/>
        <v/>
      </c>
      <c r="HH30" s="135" t="str">
        <f t="shared" si="123"/>
        <v/>
      </c>
      <c r="HI30" s="136" t="str">
        <f t="shared" si="124"/>
        <v/>
      </c>
      <c r="HJ30" s="76"/>
      <c r="HK30" s="127"/>
      <c r="HL30" s="127" t="s">
        <v>287</v>
      </c>
      <c r="HM30" s="128" t="str">
        <f t="shared" si="125"/>
        <v/>
      </c>
      <c r="HN30" s="129" t="str">
        <f t="shared" si="126"/>
        <v/>
      </c>
      <c r="HO30" s="130"/>
      <c r="HP30" s="131"/>
      <c r="HQ30" s="132" t="str">
        <f t="shared" si="127"/>
        <v/>
      </c>
      <c r="HR30" s="133" t="str">
        <f t="shared" si="128"/>
        <v/>
      </c>
      <c r="HS30" s="134" t="str">
        <f t="shared" si="129"/>
        <v/>
      </c>
      <c r="HT30" s="135" t="str">
        <f t="shared" si="130"/>
        <v/>
      </c>
      <c r="HU30" s="136" t="str">
        <f t="shared" si="131"/>
        <v/>
      </c>
      <c r="HV30" s="76"/>
      <c r="HW30" s="127"/>
      <c r="HX30" s="127"/>
      <c r="HY30" s="128" t="str">
        <f t="shared" si="132"/>
        <v/>
      </c>
      <c r="HZ30" s="129" t="str">
        <f t="shared" si="133"/>
        <v/>
      </c>
      <c r="IA30" s="130"/>
      <c r="IB30" s="131"/>
      <c r="IC30" s="132" t="str">
        <f t="shared" si="134"/>
        <v/>
      </c>
      <c r="ID30" s="133" t="str">
        <f t="shared" si="135"/>
        <v/>
      </c>
      <c r="IE30" s="134" t="str">
        <f t="shared" si="136"/>
        <v/>
      </c>
      <c r="IF30" s="135" t="str">
        <f t="shared" si="137"/>
        <v/>
      </c>
      <c r="IG30" s="136" t="str">
        <f t="shared" si="138"/>
        <v/>
      </c>
      <c r="IH30" s="76"/>
      <c r="II30" s="127"/>
      <c r="IJ30" s="127"/>
      <c r="IK30" s="128" t="str">
        <f t="shared" si="139"/>
        <v/>
      </c>
      <c r="IL30" s="129" t="str">
        <f t="shared" si="140"/>
        <v/>
      </c>
      <c r="IM30" s="130"/>
      <c r="IN30" s="131"/>
      <c r="IO30" s="132" t="str">
        <f t="shared" si="141"/>
        <v/>
      </c>
      <c r="IP30" s="133" t="str">
        <f t="shared" si="142"/>
        <v/>
      </c>
      <c r="IQ30" s="134" t="str">
        <f t="shared" si="143"/>
        <v/>
      </c>
      <c r="IR30" s="135" t="str">
        <f t="shared" si="144"/>
        <v/>
      </c>
      <c r="IS30" s="136" t="str">
        <f t="shared" si="145"/>
        <v/>
      </c>
      <c r="IT30" s="76"/>
      <c r="IU30" s="127"/>
      <c r="IV30" s="127"/>
      <c r="IW30" s="128" t="str">
        <f t="shared" si="146"/>
        <v/>
      </c>
      <c r="IX30" s="129" t="str">
        <f t="shared" si="147"/>
        <v/>
      </c>
      <c r="IY30" s="130"/>
      <c r="IZ30" s="131"/>
      <c r="JA30" s="132" t="str">
        <f t="shared" si="148"/>
        <v/>
      </c>
      <c r="JB30" s="133" t="str">
        <f t="shared" si="149"/>
        <v/>
      </c>
      <c r="JC30" s="134" t="str">
        <f t="shared" si="150"/>
        <v/>
      </c>
      <c r="JD30" s="135" t="str">
        <f t="shared" si="151"/>
        <v/>
      </c>
      <c r="JE30" s="136" t="str">
        <f t="shared" si="152"/>
        <v/>
      </c>
      <c r="JF30" s="76"/>
      <c r="JG30" s="127"/>
      <c r="JH30" s="127"/>
      <c r="JI30" s="128" t="str">
        <f t="shared" si="153"/>
        <v/>
      </c>
      <c r="JJ30" s="129" t="str">
        <f t="shared" si="154"/>
        <v/>
      </c>
      <c r="JK30" s="130"/>
      <c r="JL30" s="131"/>
      <c r="JM30" s="132" t="str">
        <f t="shared" si="155"/>
        <v/>
      </c>
      <c r="JN30" s="133" t="str">
        <f t="shared" si="156"/>
        <v/>
      </c>
      <c r="JO30" s="134" t="str">
        <f t="shared" si="157"/>
        <v/>
      </c>
      <c r="JP30" s="135" t="str">
        <f t="shared" si="158"/>
        <v/>
      </c>
      <c r="JQ30" s="136" t="str">
        <f t="shared" si="159"/>
        <v/>
      </c>
      <c r="JR30" s="76"/>
      <c r="JS30" s="127"/>
      <c r="JT30" s="127"/>
      <c r="JU30" s="128" t="str">
        <f t="shared" si="160"/>
        <v/>
      </c>
      <c r="JV30" s="129" t="str">
        <f t="shared" si="161"/>
        <v/>
      </c>
      <c r="JW30" s="130"/>
      <c r="JX30" s="131"/>
      <c r="JY30" s="132" t="str">
        <f t="shared" si="162"/>
        <v/>
      </c>
      <c r="JZ30" s="133" t="str">
        <f t="shared" si="163"/>
        <v/>
      </c>
      <c r="KA30" s="134" t="str">
        <f t="shared" si="164"/>
        <v/>
      </c>
      <c r="KB30" s="135" t="str">
        <f t="shared" si="165"/>
        <v/>
      </c>
      <c r="KC30" s="136" t="str">
        <f t="shared" si="166"/>
        <v/>
      </c>
      <c r="KD30" s="76"/>
      <c r="KE30" s="127"/>
      <c r="KF30" s="127"/>
    </row>
    <row r="31" spans="1:292" ht="13.5" customHeight="1">
      <c r="A31" s="84"/>
      <c r="B31" s="127"/>
      <c r="D31" s="211"/>
      <c r="E31" s="128" t="str">
        <f t="shared" si="0"/>
        <v/>
      </c>
      <c r="F31" s="129" t="str">
        <f t="shared" si="1"/>
        <v/>
      </c>
      <c r="G31" s="130"/>
      <c r="H31" s="131"/>
      <c r="I31" s="132" t="str">
        <f t="shared" si="2"/>
        <v/>
      </c>
      <c r="J31" s="133" t="str">
        <f t="shared" si="3"/>
        <v/>
      </c>
      <c r="K31" s="134" t="str">
        <f t="shared" si="4"/>
        <v/>
      </c>
      <c r="L31" s="135" t="str">
        <f t="shared" si="5"/>
        <v/>
      </c>
      <c r="M31" s="136" t="str">
        <f t="shared" si="6"/>
        <v/>
      </c>
      <c r="O31" s="127"/>
      <c r="P31" s="211"/>
      <c r="Q31" s="128" t="str">
        <f t="shared" si="7"/>
        <v/>
      </c>
      <c r="R31" s="129" t="str">
        <f t="shared" si="8"/>
        <v/>
      </c>
      <c r="S31" s="130"/>
      <c r="T31" s="131"/>
      <c r="U31" s="132" t="str">
        <f t="shared" si="9"/>
        <v/>
      </c>
      <c r="V31" s="133" t="str">
        <f t="shared" si="10"/>
        <v/>
      </c>
      <c r="W31" s="134" t="str">
        <f t="shared" si="11"/>
        <v/>
      </c>
      <c r="X31" s="135" t="str">
        <f t="shared" si="12"/>
        <v/>
      </c>
      <c r="Y31" s="136" t="str">
        <f t="shared" si="13"/>
        <v/>
      </c>
      <c r="AA31" s="127"/>
      <c r="AB31" s="145"/>
      <c r="AC31" s="128" t="str">
        <f t="shared" si="14"/>
        <v/>
      </c>
      <c r="AD31" s="129" t="str">
        <f t="shared" si="15"/>
        <v/>
      </c>
      <c r="AE31" s="130"/>
      <c r="AF31" s="131"/>
      <c r="AG31" s="132" t="str">
        <f t="shared" si="16"/>
        <v/>
      </c>
      <c r="AH31" s="133" t="str">
        <f t="shared" si="17"/>
        <v/>
      </c>
      <c r="AI31" s="134" t="str">
        <f t="shared" si="18"/>
        <v/>
      </c>
      <c r="AJ31" s="135" t="str">
        <f t="shared" si="19"/>
        <v/>
      </c>
      <c r="AK31" s="136" t="str">
        <f t="shared" si="20"/>
        <v/>
      </c>
      <c r="AM31" s="127"/>
      <c r="AN31" s="145"/>
      <c r="AO31" s="128" t="str">
        <f t="shared" si="21"/>
        <v/>
      </c>
      <c r="AP31" s="129" t="str">
        <f t="shared" si="22"/>
        <v/>
      </c>
      <c r="AQ31" s="130"/>
      <c r="AR31" s="131"/>
      <c r="AS31" s="132" t="str">
        <f t="shared" si="23"/>
        <v/>
      </c>
      <c r="AT31" s="133" t="str">
        <f t="shared" si="24"/>
        <v/>
      </c>
      <c r="AU31" s="134" t="str">
        <f t="shared" si="25"/>
        <v/>
      </c>
      <c r="AV31" s="135" t="str">
        <f t="shared" si="26"/>
        <v/>
      </c>
      <c r="AW31" s="136" t="str">
        <f t="shared" si="27"/>
        <v/>
      </c>
      <c r="AX31" s="76"/>
      <c r="AY31" s="127"/>
      <c r="AZ31" s="145"/>
      <c r="BA31" s="128" t="str">
        <f t="shared" si="28"/>
        <v/>
      </c>
      <c r="BB31" s="129" t="str">
        <f t="shared" si="29"/>
        <v/>
      </c>
      <c r="BC31" s="130"/>
      <c r="BD31" s="131"/>
      <c r="BE31" s="132" t="str">
        <f t="shared" si="30"/>
        <v/>
      </c>
      <c r="BF31" s="133" t="str">
        <f t="shared" si="31"/>
        <v/>
      </c>
      <c r="BG31" s="134" t="str">
        <f t="shared" si="32"/>
        <v/>
      </c>
      <c r="BH31" s="135" t="str">
        <f t="shared" si="33"/>
        <v/>
      </c>
      <c r="BI31" s="136" t="str">
        <f t="shared" si="34"/>
        <v/>
      </c>
      <c r="BJ31" s="76"/>
      <c r="BK31" s="127"/>
      <c r="BL31" s="145"/>
      <c r="BM31" s="128" t="str">
        <f t="shared" si="35"/>
        <v/>
      </c>
      <c r="BN31" s="129" t="str">
        <f t="shared" si="36"/>
        <v/>
      </c>
      <c r="BO31" s="130"/>
      <c r="BP31" s="131"/>
      <c r="BQ31" s="132" t="str">
        <f t="shared" si="37"/>
        <v/>
      </c>
      <c r="BR31" s="133" t="str">
        <f t="shared" si="38"/>
        <v/>
      </c>
      <c r="BS31" s="134" t="str">
        <f t="shared" si="39"/>
        <v/>
      </c>
      <c r="BT31" s="135" t="str">
        <f t="shared" si="40"/>
        <v/>
      </c>
      <c r="BU31" s="136" t="str">
        <f t="shared" si="41"/>
        <v/>
      </c>
      <c r="BV31" s="76"/>
      <c r="BW31" s="127"/>
      <c r="BX31" s="145"/>
      <c r="BY31" s="128" t="str">
        <f t="shared" si="42"/>
        <v/>
      </c>
      <c r="BZ31" s="129" t="str">
        <f t="shared" si="43"/>
        <v/>
      </c>
      <c r="CA31" s="130"/>
      <c r="CB31" s="131"/>
      <c r="CC31" s="132" t="str">
        <f t="shared" si="44"/>
        <v/>
      </c>
      <c r="CD31" s="133" t="str">
        <f t="shared" si="45"/>
        <v/>
      </c>
      <c r="CE31" s="134" t="str">
        <f t="shared" si="46"/>
        <v/>
      </c>
      <c r="CF31" s="135" t="str">
        <f t="shared" si="47"/>
        <v/>
      </c>
      <c r="CG31" s="136" t="str">
        <f t="shared" si="48"/>
        <v/>
      </c>
      <c r="CH31" s="76"/>
      <c r="CI31" s="127"/>
      <c r="CJ31" s="145"/>
      <c r="CK31" s="128" t="str">
        <f t="shared" si="49"/>
        <v/>
      </c>
      <c r="CL31" s="129" t="str">
        <f t="shared" si="50"/>
        <v/>
      </c>
      <c r="CM31" s="130"/>
      <c r="CN31" s="131"/>
      <c r="CO31" s="132" t="str">
        <f t="shared" si="51"/>
        <v/>
      </c>
      <c r="CP31" s="133" t="str">
        <f t="shared" si="52"/>
        <v/>
      </c>
      <c r="CQ31" s="134" t="str">
        <f t="shared" si="53"/>
        <v/>
      </c>
      <c r="CR31" s="135" t="str">
        <f t="shared" si="54"/>
        <v/>
      </c>
      <c r="CS31" s="136" t="str">
        <f t="shared" si="55"/>
        <v/>
      </c>
      <c r="CT31" s="76"/>
      <c r="CU31" s="127"/>
      <c r="CV31" s="145"/>
      <c r="CW31" s="128" t="str">
        <f t="shared" si="56"/>
        <v/>
      </c>
      <c r="CX31" s="129" t="str">
        <f t="shared" si="57"/>
        <v/>
      </c>
      <c r="CY31" s="130"/>
      <c r="CZ31" s="131"/>
      <c r="DA31" s="132" t="str">
        <f t="shared" si="58"/>
        <v/>
      </c>
      <c r="DB31" s="133" t="str">
        <f t="shared" si="59"/>
        <v/>
      </c>
      <c r="DC31" s="134" t="str">
        <f t="shared" si="60"/>
        <v/>
      </c>
      <c r="DD31" s="135" t="str">
        <f t="shared" si="61"/>
        <v/>
      </c>
      <c r="DE31" s="136" t="str">
        <f t="shared" si="62"/>
        <v/>
      </c>
      <c r="DF31" s="76"/>
      <c r="DG31" s="127"/>
      <c r="DH31" s="145"/>
      <c r="DI31" s="128" t="str">
        <f t="shared" si="63"/>
        <v/>
      </c>
      <c r="DJ31" s="129" t="str">
        <f t="shared" si="64"/>
        <v/>
      </c>
      <c r="DK31" s="130"/>
      <c r="DL31" s="131"/>
      <c r="DM31" s="132" t="str">
        <f t="shared" si="65"/>
        <v/>
      </c>
      <c r="DN31" s="133" t="str">
        <f t="shared" si="66"/>
        <v/>
      </c>
      <c r="DO31" s="134" t="str">
        <f t="shared" si="67"/>
        <v/>
      </c>
      <c r="DP31" s="135" t="str">
        <f t="shared" si="68"/>
        <v/>
      </c>
      <c r="DQ31" s="136" t="str">
        <f t="shared" si="69"/>
        <v/>
      </c>
      <c r="DR31" s="76"/>
      <c r="DS31" s="127"/>
      <c r="DT31" s="145"/>
      <c r="DU31" s="128" t="str">
        <f t="shared" si="70"/>
        <v/>
      </c>
      <c r="DV31" s="129" t="str">
        <f t="shared" si="71"/>
        <v/>
      </c>
      <c r="DW31" s="130"/>
      <c r="DX31" s="131"/>
      <c r="DY31" s="132" t="str">
        <f t="shared" si="72"/>
        <v/>
      </c>
      <c r="DZ31" s="133" t="str">
        <f t="shared" si="73"/>
        <v/>
      </c>
      <c r="EA31" s="134" t="str">
        <f t="shared" si="74"/>
        <v/>
      </c>
      <c r="EB31" s="135" t="str">
        <f t="shared" si="75"/>
        <v/>
      </c>
      <c r="EC31" s="136" t="str">
        <f t="shared" si="76"/>
        <v/>
      </c>
      <c r="ED31" s="76"/>
      <c r="EE31" s="127"/>
      <c r="EF31" s="145"/>
      <c r="EG31" s="128" t="str">
        <f t="shared" si="77"/>
        <v/>
      </c>
      <c r="EH31" s="129" t="str">
        <f t="shared" si="78"/>
        <v/>
      </c>
      <c r="EI31" s="130"/>
      <c r="EJ31" s="131"/>
      <c r="EK31" s="132" t="str">
        <f t="shared" si="79"/>
        <v/>
      </c>
      <c r="EL31" s="133" t="str">
        <f t="shared" si="80"/>
        <v/>
      </c>
      <c r="EM31" s="134" t="str">
        <f t="shared" si="81"/>
        <v/>
      </c>
      <c r="EN31" s="135" t="str">
        <f t="shared" si="82"/>
        <v/>
      </c>
      <c r="EO31" s="136" t="str">
        <f t="shared" si="83"/>
        <v/>
      </c>
      <c r="EP31" s="76"/>
      <c r="EQ31" s="127"/>
      <c r="ER31" s="145"/>
      <c r="ES31" s="128" t="str">
        <f t="shared" si="84"/>
        <v/>
      </c>
      <c r="ET31" s="129" t="str">
        <f t="shared" si="85"/>
        <v/>
      </c>
      <c r="EU31" s="130"/>
      <c r="EV31" s="131"/>
      <c r="EW31" s="132" t="str">
        <f t="shared" si="86"/>
        <v/>
      </c>
      <c r="EX31" s="133" t="str">
        <f t="shared" si="87"/>
        <v/>
      </c>
      <c r="EY31" s="134" t="str">
        <f t="shared" si="88"/>
        <v/>
      </c>
      <c r="EZ31" s="135" t="str">
        <f t="shared" si="89"/>
        <v/>
      </c>
      <c r="FA31" s="136" t="str">
        <f t="shared" si="90"/>
        <v/>
      </c>
      <c r="FB31" s="76"/>
      <c r="FC31" s="127"/>
      <c r="FD31" s="145"/>
      <c r="FE31" s="128" t="str">
        <f t="shared" si="91"/>
        <v/>
      </c>
      <c r="FF31" s="129" t="str">
        <f t="shared" si="92"/>
        <v/>
      </c>
      <c r="FG31" s="130"/>
      <c r="FH31" s="131"/>
      <c r="FI31" s="132" t="str">
        <f t="shared" si="93"/>
        <v/>
      </c>
      <c r="FJ31" s="133" t="str">
        <f t="shared" si="94"/>
        <v/>
      </c>
      <c r="FK31" s="134" t="str">
        <f t="shared" si="95"/>
        <v/>
      </c>
      <c r="FL31" s="135" t="str">
        <f t="shared" si="96"/>
        <v/>
      </c>
      <c r="FM31" s="136" t="str">
        <f t="shared" si="97"/>
        <v/>
      </c>
      <c r="FN31" s="76"/>
      <c r="FO31" s="127"/>
      <c r="FP31" s="145"/>
      <c r="FQ31" s="128" t="str">
        <f>IF(FU31="","",#REF!)</f>
        <v/>
      </c>
      <c r="FR31" s="129" t="str">
        <f t="shared" si="98"/>
        <v/>
      </c>
      <c r="FS31" s="130"/>
      <c r="FT31" s="131"/>
      <c r="FU31" s="132" t="str">
        <f t="shared" si="99"/>
        <v/>
      </c>
      <c r="FV31" s="133" t="str">
        <f t="shared" si="100"/>
        <v/>
      </c>
      <c r="FW31" s="134" t="str">
        <f t="shared" si="101"/>
        <v/>
      </c>
      <c r="FX31" s="135" t="str">
        <f t="shared" si="102"/>
        <v/>
      </c>
      <c r="FY31" s="136" t="str">
        <f t="shared" si="103"/>
        <v/>
      </c>
      <c r="FZ31" s="76"/>
      <c r="GA31" s="127"/>
      <c r="GB31" s="145"/>
      <c r="GC31" s="128" t="str">
        <f t="shared" si="104"/>
        <v/>
      </c>
      <c r="GD31" s="129" t="str">
        <f t="shared" si="105"/>
        <v/>
      </c>
      <c r="GE31" s="130"/>
      <c r="GF31" s="131"/>
      <c r="GG31" s="132" t="str">
        <f t="shared" si="106"/>
        <v/>
      </c>
      <c r="GH31" s="133" t="str">
        <f t="shared" si="107"/>
        <v/>
      </c>
      <c r="GI31" s="134" t="str">
        <f t="shared" si="108"/>
        <v/>
      </c>
      <c r="GJ31" s="135" t="str">
        <f t="shared" si="109"/>
        <v/>
      </c>
      <c r="GK31" s="136" t="str">
        <f t="shared" si="110"/>
        <v/>
      </c>
      <c r="GL31" s="76"/>
      <c r="GM31" s="127"/>
      <c r="GN31" s="145"/>
      <c r="GO31" s="128" t="str">
        <f t="shared" si="111"/>
        <v/>
      </c>
      <c r="GP31" s="129" t="str">
        <f t="shared" si="112"/>
        <v/>
      </c>
      <c r="GQ31" s="130"/>
      <c r="GR31" s="131"/>
      <c r="GS31" s="132" t="str">
        <f t="shared" si="113"/>
        <v/>
      </c>
      <c r="GT31" s="133" t="str">
        <f t="shared" si="114"/>
        <v/>
      </c>
      <c r="GU31" s="134" t="str">
        <f t="shared" si="115"/>
        <v/>
      </c>
      <c r="GV31" s="135" t="str">
        <f t="shared" si="116"/>
        <v/>
      </c>
      <c r="GW31" s="136" t="str">
        <f t="shared" si="117"/>
        <v/>
      </c>
      <c r="GX31" s="76"/>
      <c r="GY31" s="127"/>
      <c r="GZ31" s="145"/>
      <c r="HA31" s="128" t="str">
        <f t="shared" si="118"/>
        <v/>
      </c>
      <c r="HB31" s="129" t="str">
        <f t="shared" si="119"/>
        <v/>
      </c>
      <c r="HC31" s="130"/>
      <c r="HD31" s="131"/>
      <c r="HE31" s="132" t="str">
        <f t="shared" si="120"/>
        <v/>
      </c>
      <c r="HF31" s="133" t="str">
        <f t="shared" si="121"/>
        <v/>
      </c>
      <c r="HG31" s="134" t="str">
        <f t="shared" si="122"/>
        <v/>
      </c>
      <c r="HH31" s="135" t="str">
        <f t="shared" si="123"/>
        <v/>
      </c>
      <c r="HI31" s="136" t="str">
        <f t="shared" si="124"/>
        <v/>
      </c>
      <c r="HJ31" s="76"/>
      <c r="HK31" s="127"/>
      <c r="HL31" s="145" t="s">
        <v>287</v>
      </c>
      <c r="HM31" s="128" t="str">
        <f t="shared" si="125"/>
        <v/>
      </c>
      <c r="HN31" s="129" t="str">
        <f t="shared" si="126"/>
        <v/>
      </c>
      <c r="HO31" s="130"/>
      <c r="HP31" s="131"/>
      <c r="HQ31" s="132" t="str">
        <f t="shared" si="127"/>
        <v/>
      </c>
      <c r="HR31" s="133" t="str">
        <f t="shared" si="128"/>
        <v/>
      </c>
      <c r="HS31" s="134" t="str">
        <f t="shared" si="129"/>
        <v/>
      </c>
      <c r="HT31" s="135" t="str">
        <f t="shared" si="130"/>
        <v/>
      </c>
      <c r="HU31" s="136" t="str">
        <f t="shared" si="131"/>
        <v/>
      </c>
      <c r="HV31" s="76"/>
      <c r="HW31" s="127"/>
      <c r="HX31" s="145"/>
      <c r="HY31" s="128" t="str">
        <f t="shared" si="132"/>
        <v/>
      </c>
      <c r="HZ31" s="129" t="str">
        <f t="shared" si="133"/>
        <v/>
      </c>
      <c r="IA31" s="130"/>
      <c r="IB31" s="131"/>
      <c r="IC31" s="132" t="str">
        <f t="shared" si="134"/>
        <v/>
      </c>
      <c r="ID31" s="133" t="str">
        <f t="shared" si="135"/>
        <v/>
      </c>
      <c r="IE31" s="134" t="str">
        <f t="shared" si="136"/>
        <v/>
      </c>
      <c r="IF31" s="135" t="str">
        <f t="shared" si="137"/>
        <v/>
      </c>
      <c r="IG31" s="136" t="str">
        <f t="shared" si="138"/>
        <v/>
      </c>
      <c r="IH31" s="76"/>
      <c r="II31" s="127"/>
      <c r="IJ31" s="145"/>
      <c r="IK31" s="128" t="str">
        <f t="shared" si="139"/>
        <v/>
      </c>
      <c r="IL31" s="129" t="str">
        <f t="shared" si="140"/>
        <v/>
      </c>
      <c r="IM31" s="130"/>
      <c r="IN31" s="131"/>
      <c r="IO31" s="132" t="str">
        <f t="shared" si="141"/>
        <v/>
      </c>
      <c r="IP31" s="133" t="str">
        <f t="shared" si="142"/>
        <v/>
      </c>
      <c r="IQ31" s="134" t="str">
        <f t="shared" si="143"/>
        <v/>
      </c>
      <c r="IR31" s="135" t="str">
        <f t="shared" si="144"/>
        <v/>
      </c>
      <c r="IS31" s="136" t="str">
        <f t="shared" si="145"/>
        <v/>
      </c>
      <c r="IT31" s="76"/>
      <c r="IU31" s="127"/>
      <c r="IV31" s="145"/>
      <c r="IW31" s="128" t="str">
        <f t="shared" si="146"/>
        <v/>
      </c>
      <c r="IX31" s="129" t="str">
        <f t="shared" si="147"/>
        <v/>
      </c>
      <c r="IY31" s="130"/>
      <c r="IZ31" s="131"/>
      <c r="JA31" s="132" t="str">
        <f t="shared" si="148"/>
        <v/>
      </c>
      <c r="JB31" s="133" t="str">
        <f t="shared" si="149"/>
        <v/>
      </c>
      <c r="JC31" s="134" t="str">
        <f t="shared" si="150"/>
        <v/>
      </c>
      <c r="JD31" s="135" t="str">
        <f t="shared" si="151"/>
        <v/>
      </c>
      <c r="JE31" s="136" t="str">
        <f t="shared" si="152"/>
        <v/>
      </c>
      <c r="JF31" s="76"/>
      <c r="JG31" s="127"/>
      <c r="JH31" s="145"/>
      <c r="JI31" s="128" t="str">
        <f t="shared" si="153"/>
        <v/>
      </c>
      <c r="JJ31" s="129" t="str">
        <f t="shared" si="154"/>
        <v/>
      </c>
      <c r="JK31" s="130"/>
      <c r="JL31" s="131"/>
      <c r="JM31" s="132" t="str">
        <f t="shared" si="155"/>
        <v/>
      </c>
      <c r="JN31" s="133" t="str">
        <f t="shared" si="156"/>
        <v/>
      </c>
      <c r="JO31" s="134" t="str">
        <f t="shared" si="157"/>
        <v/>
      </c>
      <c r="JP31" s="135" t="str">
        <f t="shared" si="158"/>
        <v/>
      </c>
      <c r="JQ31" s="136" t="str">
        <f t="shared" si="159"/>
        <v/>
      </c>
      <c r="JR31" s="76"/>
      <c r="JS31" s="127"/>
      <c r="JT31" s="145"/>
      <c r="JU31" s="128" t="str">
        <f t="shared" si="160"/>
        <v/>
      </c>
      <c r="JV31" s="129" t="str">
        <f t="shared" si="161"/>
        <v/>
      </c>
      <c r="JW31" s="130"/>
      <c r="JX31" s="131"/>
      <c r="JY31" s="132" t="str">
        <f t="shared" si="162"/>
        <v/>
      </c>
      <c r="JZ31" s="133" t="str">
        <f t="shared" si="163"/>
        <v/>
      </c>
      <c r="KA31" s="134" t="str">
        <f t="shared" si="164"/>
        <v/>
      </c>
      <c r="KB31" s="135" t="str">
        <f t="shared" si="165"/>
        <v/>
      </c>
      <c r="KC31" s="136" t="str">
        <f t="shared" si="166"/>
        <v/>
      </c>
      <c r="KD31" s="76"/>
      <c r="KE31" s="127"/>
      <c r="KF31" s="145"/>
    </row>
    <row r="32" spans="1:292" ht="13.5" customHeight="1">
      <c r="A32" s="84"/>
      <c r="B32" s="127"/>
      <c r="D32" s="211"/>
      <c r="E32" s="128" t="str">
        <f t="shared" si="0"/>
        <v/>
      </c>
      <c r="F32" s="129" t="str">
        <f t="shared" si="1"/>
        <v/>
      </c>
      <c r="G32" s="130"/>
      <c r="H32" s="131"/>
      <c r="I32" s="132" t="str">
        <f t="shared" si="2"/>
        <v/>
      </c>
      <c r="J32" s="133" t="str">
        <f t="shared" si="3"/>
        <v/>
      </c>
      <c r="K32" s="134" t="str">
        <f t="shared" si="4"/>
        <v/>
      </c>
      <c r="L32" s="135" t="str">
        <f t="shared" si="5"/>
        <v/>
      </c>
      <c r="M32" s="136" t="str">
        <f t="shared" si="6"/>
        <v/>
      </c>
      <c r="O32" s="127"/>
      <c r="P32" s="211"/>
      <c r="Q32" s="128" t="str">
        <f t="shared" si="7"/>
        <v/>
      </c>
      <c r="R32" s="129" t="str">
        <f t="shared" si="8"/>
        <v/>
      </c>
      <c r="S32" s="130"/>
      <c r="T32" s="131"/>
      <c r="U32" s="132" t="str">
        <f t="shared" si="9"/>
        <v/>
      </c>
      <c r="V32" s="133" t="str">
        <f t="shared" si="10"/>
        <v/>
      </c>
      <c r="W32" s="134" t="str">
        <f t="shared" si="11"/>
        <v/>
      </c>
      <c r="X32" s="135" t="str">
        <f t="shared" si="12"/>
        <v/>
      </c>
      <c r="Y32" s="136" t="str">
        <f t="shared" si="13"/>
        <v/>
      </c>
      <c r="AA32" s="127"/>
      <c r="AB32" s="127"/>
      <c r="AC32" s="128" t="str">
        <f t="shared" si="14"/>
        <v/>
      </c>
      <c r="AD32" s="129" t="str">
        <f t="shared" si="15"/>
        <v/>
      </c>
      <c r="AE32" s="130"/>
      <c r="AF32" s="131"/>
      <c r="AG32" s="132" t="str">
        <f t="shared" si="16"/>
        <v/>
      </c>
      <c r="AH32" s="133" t="str">
        <f t="shared" si="17"/>
        <v/>
      </c>
      <c r="AI32" s="134" t="str">
        <f t="shared" si="18"/>
        <v/>
      </c>
      <c r="AJ32" s="135" t="str">
        <f t="shared" si="19"/>
        <v/>
      </c>
      <c r="AK32" s="136" t="str">
        <f t="shared" si="20"/>
        <v/>
      </c>
      <c r="AM32" s="127"/>
      <c r="AN32" s="127"/>
      <c r="AO32" s="128" t="str">
        <f t="shared" si="21"/>
        <v/>
      </c>
      <c r="AP32" s="129" t="str">
        <f t="shared" si="22"/>
        <v/>
      </c>
      <c r="AQ32" s="130"/>
      <c r="AR32" s="131"/>
      <c r="AS32" s="132" t="str">
        <f t="shared" si="23"/>
        <v/>
      </c>
      <c r="AT32" s="133" t="str">
        <f t="shared" si="24"/>
        <v/>
      </c>
      <c r="AU32" s="134" t="str">
        <f t="shared" si="25"/>
        <v/>
      </c>
      <c r="AV32" s="135" t="str">
        <f t="shared" si="26"/>
        <v/>
      </c>
      <c r="AW32" s="136" t="str">
        <f t="shared" si="27"/>
        <v/>
      </c>
      <c r="AX32" s="76"/>
      <c r="AY32" s="127"/>
      <c r="AZ32" s="127"/>
      <c r="BA32" s="128" t="str">
        <f t="shared" si="28"/>
        <v/>
      </c>
      <c r="BB32" s="129" t="str">
        <f t="shared" si="29"/>
        <v/>
      </c>
      <c r="BC32" s="130"/>
      <c r="BD32" s="131"/>
      <c r="BE32" s="132" t="str">
        <f t="shared" si="30"/>
        <v/>
      </c>
      <c r="BF32" s="133" t="str">
        <f t="shared" si="31"/>
        <v/>
      </c>
      <c r="BG32" s="134" t="str">
        <f t="shared" si="32"/>
        <v/>
      </c>
      <c r="BH32" s="135" t="str">
        <f t="shared" si="33"/>
        <v/>
      </c>
      <c r="BI32" s="136" t="str">
        <f t="shared" si="34"/>
        <v/>
      </c>
      <c r="BJ32" s="76"/>
      <c r="BK32" s="127"/>
      <c r="BL32" s="127"/>
      <c r="BM32" s="128" t="str">
        <f t="shared" si="35"/>
        <v/>
      </c>
      <c r="BN32" s="129" t="str">
        <f t="shared" si="36"/>
        <v/>
      </c>
      <c r="BO32" s="130"/>
      <c r="BP32" s="131"/>
      <c r="BQ32" s="132" t="str">
        <f t="shared" si="37"/>
        <v/>
      </c>
      <c r="BR32" s="133" t="str">
        <f t="shared" si="38"/>
        <v/>
      </c>
      <c r="BS32" s="134" t="str">
        <f t="shared" si="39"/>
        <v/>
      </c>
      <c r="BT32" s="135" t="str">
        <f t="shared" si="40"/>
        <v/>
      </c>
      <c r="BU32" s="136" t="str">
        <f t="shared" si="41"/>
        <v/>
      </c>
      <c r="BV32" s="76"/>
      <c r="BW32" s="127"/>
      <c r="BX32" s="127"/>
      <c r="BY32" s="128" t="str">
        <f t="shared" si="42"/>
        <v/>
      </c>
      <c r="BZ32" s="129" t="str">
        <f t="shared" si="43"/>
        <v/>
      </c>
      <c r="CA32" s="130"/>
      <c r="CB32" s="131"/>
      <c r="CC32" s="132" t="str">
        <f t="shared" si="44"/>
        <v/>
      </c>
      <c r="CD32" s="133" t="str">
        <f t="shared" si="45"/>
        <v/>
      </c>
      <c r="CE32" s="134" t="str">
        <f t="shared" si="46"/>
        <v/>
      </c>
      <c r="CF32" s="135" t="str">
        <f t="shared" si="47"/>
        <v/>
      </c>
      <c r="CG32" s="136" t="str">
        <f t="shared" si="48"/>
        <v/>
      </c>
      <c r="CH32" s="76"/>
      <c r="CI32" s="127"/>
      <c r="CJ32" s="127"/>
      <c r="CK32" s="128" t="str">
        <f t="shared" si="49"/>
        <v/>
      </c>
      <c r="CL32" s="129" t="str">
        <f t="shared" si="50"/>
        <v/>
      </c>
      <c r="CM32" s="130"/>
      <c r="CN32" s="131"/>
      <c r="CO32" s="132" t="str">
        <f t="shared" si="51"/>
        <v/>
      </c>
      <c r="CP32" s="133" t="str">
        <f t="shared" si="52"/>
        <v/>
      </c>
      <c r="CQ32" s="134" t="str">
        <f t="shared" si="53"/>
        <v/>
      </c>
      <c r="CR32" s="135" t="str">
        <f t="shared" si="54"/>
        <v/>
      </c>
      <c r="CS32" s="136" t="str">
        <f t="shared" si="55"/>
        <v/>
      </c>
      <c r="CT32" s="76"/>
      <c r="CU32" s="127"/>
      <c r="CV32" s="127"/>
      <c r="CW32" s="128" t="str">
        <f t="shared" si="56"/>
        <v/>
      </c>
      <c r="CX32" s="129" t="str">
        <f t="shared" si="57"/>
        <v/>
      </c>
      <c r="CY32" s="130"/>
      <c r="CZ32" s="131"/>
      <c r="DA32" s="132" t="str">
        <f t="shared" si="58"/>
        <v/>
      </c>
      <c r="DB32" s="133" t="str">
        <f t="shared" si="59"/>
        <v/>
      </c>
      <c r="DC32" s="134" t="str">
        <f t="shared" si="60"/>
        <v/>
      </c>
      <c r="DD32" s="135" t="str">
        <f t="shared" si="61"/>
        <v/>
      </c>
      <c r="DE32" s="136" t="str">
        <f t="shared" si="62"/>
        <v/>
      </c>
      <c r="DF32" s="76"/>
      <c r="DG32" s="127"/>
      <c r="DH32" s="127"/>
      <c r="DI32" s="128" t="str">
        <f t="shared" si="63"/>
        <v/>
      </c>
      <c r="DJ32" s="129" t="str">
        <f t="shared" si="64"/>
        <v/>
      </c>
      <c r="DK32" s="130"/>
      <c r="DL32" s="131"/>
      <c r="DM32" s="132" t="str">
        <f t="shared" si="65"/>
        <v/>
      </c>
      <c r="DN32" s="133" t="str">
        <f t="shared" si="66"/>
        <v/>
      </c>
      <c r="DO32" s="134" t="str">
        <f t="shared" si="67"/>
        <v/>
      </c>
      <c r="DP32" s="135" t="str">
        <f t="shared" si="68"/>
        <v/>
      </c>
      <c r="DQ32" s="136" t="str">
        <f t="shared" si="69"/>
        <v/>
      </c>
      <c r="DR32" s="76"/>
      <c r="DS32" s="127"/>
      <c r="DT32" s="127"/>
      <c r="DU32" s="128" t="str">
        <f t="shared" si="70"/>
        <v/>
      </c>
      <c r="DV32" s="129" t="str">
        <f t="shared" si="71"/>
        <v/>
      </c>
      <c r="DW32" s="130"/>
      <c r="DX32" s="131"/>
      <c r="DY32" s="132" t="str">
        <f t="shared" si="72"/>
        <v/>
      </c>
      <c r="DZ32" s="133" t="str">
        <f t="shared" si="73"/>
        <v/>
      </c>
      <c r="EA32" s="134" t="str">
        <f t="shared" si="74"/>
        <v/>
      </c>
      <c r="EB32" s="135" t="str">
        <f t="shared" si="75"/>
        <v/>
      </c>
      <c r="EC32" s="136" t="str">
        <f t="shared" si="76"/>
        <v/>
      </c>
      <c r="ED32" s="76"/>
      <c r="EE32" s="127"/>
      <c r="EF32" s="127"/>
      <c r="EG32" s="128" t="str">
        <f t="shared" si="77"/>
        <v/>
      </c>
      <c r="EH32" s="129" t="str">
        <f t="shared" si="78"/>
        <v/>
      </c>
      <c r="EI32" s="130"/>
      <c r="EJ32" s="131"/>
      <c r="EK32" s="132" t="str">
        <f t="shared" si="79"/>
        <v/>
      </c>
      <c r="EL32" s="133" t="str">
        <f t="shared" si="80"/>
        <v/>
      </c>
      <c r="EM32" s="134" t="str">
        <f t="shared" si="81"/>
        <v/>
      </c>
      <c r="EN32" s="135" t="str">
        <f t="shared" si="82"/>
        <v/>
      </c>
      <c r="EO32" s="136" t="str">
        <f t="shared" si="83"/>
        <v/>
      </c>
      <c r="EP32" s="76"/>
      <c r="EQ32" s="127"/>
      <c r="ER32" s="127"/>
      <c r="ES32" s="128" t="str">
        <f t="shared" si="84"/>
        <v/>
      </c>
      <c r="ET32" s="129" t="str">
        <f t="shared" si="85"/>
        <v/>
      </c>
      <c r="EU32" s="130"/>
      <c r="EV32" s="131"/>
      <c r="EW32" s="132" t="str">
        <f t="shared" si="86"/>
        <v/>
      </c>
      <c r="EX32" s="133" t="str">
        <f t="shared" si="87"/>
        <v/>
      </c>
      <c r="EY32" s="134" t="str">
        <f t="shared" si="88"/>
        <v/>
      </c>
      <c r="EZ32" s="135" t="str">
        <f t="shared" si="89"/>
        <v/>
      </c>
      <c r="FA32" s="136" t="str">
        <f t="shared" si="90"/>
        <v/>
      </c>
      <c r="FB32" s="76"/>
      <c r="FC32" s="127"/>
      <c r="FD32" s="127"/>
      <c r="FE32" s="128" t="str">
        <f t="shared" si="91"/>
        <v/>
      </c>
      <c r="FF32" s="129" t="str">
        <f t="shared" si="92"/>
        <v/>
      </c>
      <c r="FG32" s="130"/>
      <c r="FH32" s="131"/>
      <c r="FI32" s="132" t="str">
        <f t="shared" si="93"/>
        <v/>
      </c>
      <c r="FJ32" s="133" t="str">
        <f t="shared" si="94"/>
        <v/>
      </c>
      <c r="FK32" s="134" t="str">
        <f t="shared" si="95"/>
        <v/>
      </c>
      <c r="FL32" s="135" t="str">
        <f t="shared" si="96"/>
        <v/>
      </c>
      <c r="FM32" s="136" t="str">
        <f t="shared" si="97"/>
        <v/>
      </c>
      <c r="FN32" s="76"/>
      <c r="FO32" s="127"/>
      <c r="FP32" s="127"/>
      <c r="FQ32" s="128" t="str">
        <f>IF(FU32="","",#REF!)</f>
        <v/>
      </c>
      <c r="FR32" s="129" t="str">
        <f t="shared" si="98"/>
        <v/>
      </c>
      <c r="FS32" s="130"/>
      <c r="FT32" s="131"/>
      <c r="FU32" s="132" t="str">
        <f t="shared" si="99"/>
        <v/>
      </c>
      <c r="FV32" s="133" t="str">
        <f t="shared" si="100"/>
        <v/>
      </c>
      <c r="FW32" s="134" t="str">
        <f t="shared" si="101"/>
        <v/>
      </c>
      <c r="FX32" s="135" t="str">
        <f t="shared" si="102"/>
        <v/>
      </c>
      <c r="FY32" s="136" t="str">
        <f t="shared" si="103"/>
        <v/>
      </c>
      <c r="FZ32" s="76"/>
      <c r="GA32" s="127"/>
      <c r="GB32" s="127"/>
      <c r="GC32" s="128" t="str">
        <f t="shared" si="104"/>
        <v/>
      </c>
      <c r="GD32" s="129" t="str">
        <f t="shared" si="105"/>
        <v/>
      </c>
      <c r="GE32" s="130"/>
      <c r="GF32" s="131"/>
      <c r="GG32" s="132" t="str">
        <f t="shared" si="106"/>
        <v/>
      </c>
      <c r="GH32" s="133" t="str">
        <f t="shared" si="107"/>
        <v/>
      </c>
      <c r="GI32" s="134" t="str">
        <f t="shared" si="108"/>
        <v/>
      </c>
      <c r="GJ32" s="135" t="str">
        <f t="shared" si="109"/>
        <v/>
      </c>
      <c r="GK32" s="136" t="str">
        <f t="shared" si="110"/>
        <v/>
      </c>
      <c r="GL32" s="76"/>
      <c r="GM32" s="127"/>
      <c r="GN32" s="127"/>
      <c r="GO32" s="128" t="str">
        <f t="shared" si="111"/>
        <v/>
      </c>
      <c r="GP32" s="129" t="str">
        <f t="shared" si="112"/>
        <v/>
      </c>
      <c r="GQ32" s="130"/>
      <c r="GR32" s="131"/>
      <c r="GS32" s="132" t="str">
        <f t="shared" si="113"/>
        <v/>
      </c>
      <c r="GT32" s="133" t="str">
        <f t="shared" si="114"/>
        <v/>
      </c>
      <c r="GU32" s="134" t="str">
        <f t="shared" si="115"/>
        <v/>
      </c>
      <c r="GV32" s="135" t="str">
        <f t="shared" si="116"/>
        <v/>
      </c>
      <c r="GW32" s="136" t="str">
        <f t="shared" si="117"/>
        <v/>
      </c>
      <c r="GX32" s="76"/>
      <c r="GY32" s="127"/>
      <c r="GZ32" s="127"/>
      <c r="HA32" s="128" t="str">
        <f t="shared" si="118"/>
        <v/>
      </c>
      <c r="HB32" s="129" t="str">
        <f t="shared" si="119"/>
        <v/>
      </c>
      <c r="HC32" s="130"/>
      <c r="HD32" s="131"/>
      <c r="HE32" s="132" t="str">
        <f t="shared" si="120"/>
        <v/>
      </c>
      <c r="HF32" s="133" t="str">
        <f t="shared" si="121"/>
        <v/>
      </c>
      <c r="HG32" s="134" t="str">
        <f t="shared" si="122"/>
        <v/>
      </c>
      <c r="HH32" s="135" t="str">
        <f t="shared" si="123"/>
        <v/>
      </c>
      <c r="HI32" s="136" t="str">
        <f t="shared" si="124"/>
        <v/>
      </c>
      <c r="HJ32" s="76"/>
      <c r="HK32" s="127"/>
      <c r="HL32" s="127" t="s">
        <v>287</v>
      </c>
      <c r="HM32" s="128" t="str">
        <f t="shared" si="125"/>
        <v/>
      </c>
      <c r="HN32" s="129" t="str">
        <f t="shared" si="126"/>
        <v/>
      </c>
      <c r="HO32" s="130"/>
      <c r="HP32" s="131"/>
      <c r="HQ32" s="132" t="str">
        <f t="shared" si="127"/>
        <v/>
      </c>
      <c r="HR32" s="133" t="str">
        <f t="shared" si="128"/>
        <v/>
      </c>
      <c r="HS32" s="134" t="str">
        <f t="shared" si="129"/>
        <v/>
      </c>
      <c r="HT32" s="135" t="str">
        <f t="shared" si="130"/>
        <v/>
      </c>
      <c r="HU32" s="136" t="str">
        <f t="shared" si="131"/>
        <v/>
      </c>
      <c r="HV32" s="76"/>
      <c r="HW32" s="127"/>
      <c r="HX32" s="127"/>
      <c r="HY32" s="128" t="str">
        <f t="shared" si="132"/>
        <v/>
      </c>
      <c r="HZ32" s="129" t="str">
        <f t="shared" si="133"/>
        <v/>
      </c>
      <c r="IA32" s="130"/>
      <c r="IB32" s="131"/>
      <c r="IC32" s="132" t="str">
        <f t="shared" si="134"/>
        <v/>
      </c>
      <c r="ID32" s="133" t="str">
        <f t="shared" si="135"/>
        <v/>
      </c>
      <c r="IE32" s="134" t="str">
        <f t="shared" si="136"/>
        <v/>
      </c>
      <c r="IF32" s="135" t="str">
        <f t="shared" si="137"/>
        <v/>
      </c>
      <c r="IG32" s="136" t="str">
        <f t="shared" si="138"/>
        <v/>
      </c>
      <c r="IH32" s="76"/>
      <c r="II32" s="127"/>
      <c r="IJ32" s="127"/>
      <c r="IK32" s="128" t="str">
        <f t="shared" si="139"/>
        <v/>
      </c>
      <c r="IL32" s="129" t="str">
        <f t="shared" si="140"/>
        <v/>
      </c>
      <c r="IM32" s="130"/>
      <c r="IN32" s="131"/>
      <c r="IO32" s="132" t="str">
        <f t="shared" si="141"/>
        <v/>
      </c>
      <c r="IP32" s="133" t="str">
        <f t="shared" si="142"/>
        <v/>
      </c>
      <c r="IQ32" s="134" t="str">
        <f t="shared" si="143"/>
        <v/>
      </c>
      <c r="IR32" s="135" t="str">
        <f t="shared" si="144"/>
        <v/>
      </c>
      <c r="IS32" s="136" t="str">
        <f t="shared" si="145"/>
        <v/>
      </c>
      <c r="IT32" s="76"/>
      <c r="IU32" s="127"/>
      <c r="IV32" s="127"/>
      <c r="IW32" s="128" t="str">
        <f t="shared" si="146"/>
        <v/>
      </c>
      <c r="IX32" s="129" t="str">
        <f t="shared" si="147"/>
        <v/>
      </c>
      <c r="IY32" s="130"/>
      <c r="IZ32" s="131"/>
      <c r="JA32" s="132" t="str">
        <f t="shared" si="148"/>
        <v/>
      </c>
      <c r="JB32" s="133" t="str">
        <f t="shared" si="149"/>
        <v/>
      </c>
      <c r="JC32" s="134" t="str">
        <f t="shared" si="150"/>
        <v/>
      </c>
      <c r="JD32" s="135" t="str">
        <f t="shared" si="151"/>
        <v/>
      </c>
      <c r="JE32" s="136" t="str">
        <f t="shared" si="152"/>
        <v/>
      </c>
      <c r="JF32" s="76"/>
      <c r="JG32" s="127"/>
      <c r="JH32" s="127"/>
      <c r="JI32" s="128" t="str">
        <f t="shared" si="153"/>
        <v/>
      </c>
      <c r="JJ32" s="129" t="str">
        <f t="shared" si="154"/>
        <v/>
      </c>
      <c r="JK32" s="130"/>
      <c r="JL32" s="131"/>
      <c r="JM32" s="132" t="str">
        <f t="shared" si="155"/>
        <v/>
      </c>
      <c r="JN32" s="133" t="str">
        <f t="shared" si="156"/>
        <v/>
      </c>
      <c r="JO32" s="134" t="str">
        <f t="shared" si="157"/>
        <v/>
      </c>
      <c r="JP32" s="135" t="str">
        <f t="shared" si="158"/>
        <v/>
      </c>
      <c r="JQ32" s="136" t="str">
        <f t="shared" si="159"/>
        <v/>
      </c>
      <c r="JR32" s="76"/>
      <c r="JS32" s="127"/>
      <c r="JT32" s="127"/>
      <c r="JU32" s="128" t="str">
        <f t="shared" si="160"/>
        <v/>
      </c>
      <c r="JV32" s="129" t="str">
        <f t="shared" si="161"/>
        <v/>
      </c>
      <c r="JW32" s="130"/>
      <c r="JX32" s="131"/>
      <c r="JY32" s="132" t="str">
        <f t="shared" si="162"/>
        <v/>
      </c>
      <c r="JZ32" s="133" t="str">
        <f t="shared" si="163"/>
        <v/>
      </c>
      <c r="KA32" s="134" t="str">
        <f t="shared" si="164"/>
        <v/>
      </c>
      <c r="KB32" s="135" t="str">
        <f t="shared" si="165"/>
        <v/>
      </c>
      <c r="KC32" s="136" t="str">
        <f t="shared" si="166"/>
        <v/>
      </c>
      <c r="KD32" s="76"/>
      <c r="KE32" s="127"/>
      <c r="KF32" s="127"/>
    </row>
    <row r="33" spans="1:292" ht="13.5" customHeight="1">
      <c r="A33" s="84"/>
      <c r="B33" s="127"/>
      <c r="D33" s="211"/>
      <c r="E33" s="128" t="str">
        <f t="shared" si="0"/>
        <v/>
      </c>
      <c r="F33" s="129" t="str">
        <f t="shared" si="1"/>
        <v/>
      </c>
      <c r="G33" s="130"/>
      <c r="H33" s="131"/>
      <c r="I33" s="132" t="str">
        <f t="shared" si="2"/>
        <v/>
      </c>
      <c r="J33" s="133" t="str">
        <f t="shared" si="3"/>
        <v/>
      </c>
      <c r="K33" s="134" t="str">
        <f t="shared" si="4"/>
        <v/>
      </c>
      <c r="L33" s="135" t="str">
        <f t="shared" si="5"/>
        <v/>
      </c>
      <c r="M33" s="136" t="str">
        <f t="shared" si="6"/>
        <v/>
      </c>
      <c r="O33" s="127"/>
      <c r="P33" s="211"/>
      <c r="Q33" s="128" t="str">
        <f t="shared" si="7"/>
        <v/>
      </c>
      <c r="R33" s="129" t="str">
        <f t="shared" si="8"/>
        <v/>
      </c>
      <c r="S33" s="130"/>
      <c r="T33" s="131"/>
      <c r="U33" s="132" t="str">
        <f t="shared" si="9"/>
        <v/>
      </c>
      <c r="V33" s="133" t="str">
        <f t="shared" si="10"/>
        <v/>
      </c>
      <c r="W33" s="134" t="str">
        <f t="shared" si="11"/>
        <v/>
      </c>
      <c r="X33" s="135" t="str">
        <f t="shared" si="12"/>
        <v/>
      </c>
      <c r="Y33" s="136" t="str">
        <f t="shared" si="13"/>
        <v/>
      </c>
      <c r="AA33" s="127"/>
      <c r="AB33" s="127"/>
      <c r="AC33" s="128" t="str">
        <f t="shared" si="14"/>
        <v/>
      </c>
      <c r="AD33" s="129" t="str">
        <f t="shared" si="15"/>
        <v/>
      </c>
      <c r="AE33" s="130"/>
      <c r="AF33" s="131"/>
      <c r="AG33" s="132" t="str">
        <f t="shared" si="16"/>
        <v/>
      </c>
      <c r="AH33" s="133" t="str">
        <f t="shared" si="17"/>
        <v/>
      </c>
      <c r="AI33" s="134" t="str">
        <f t="shared" si="18"/>
        <v/>
      </c>
      <c r="AJ33" s="135" t="str">
        <f t="shared" si="19"/>
        <v/>
      </c>
      <c r="AK33" s="136" t="str">
        <f t="shared" si="20"/>
        <v/>
      </c>
      <c r="AM33" s="127"/>
      <c r="AN33" s="127"/>
      <c r="AO33" s="128" t="str">
        <f t="shared" si="21"/>
        <v/>
      </c>
      <c r="AP33" s="129" t="str">
        <f t="shared" si="22"/>
        <v/>
      </c>
      <c r="AQ33" s="130"/>
      <c r="AR33" s="131"/>
      <c r="AS33" s="132" t="str">
        <f t="shared" si="23"/>
        <v/>
      </c>
      <c r="AT33" s="133" t="str">
        <f t="shared" si="24"/>
        <v/>
      </c>
      <c r="AU33" s="134" t="str">
        <f t="shared" si="25"/>
        <v/>
      </c>
      <c r="AV33" s="135" t="str">
        <f t="shared" si="26"/>
        <v/>
      </c>
      <c r="AW33" s="136" t="str">
        <f t="shared" si="27"/>
        <v/>
      </c>
      <c r="AX33" s="76"/>
      <c r="AY33" s="127"/>
      <c r="AZ33" s="127"/>
      <c r="BA33" s="128" t="str">
        <f t="shared" si="28"/>
        <v/>
      </c>
      <c r="BB33" s="129" t="str">
        <f t="shared" si="29"/>
        <v/>
      </c>
      <c r="BC33" s="130"/>
      <c r="BD33" s="131"/>
      <c r="BE33" s="132" t="str">
        <f t="shared" si="30"/>
        <v/>
      </c>
      <c r="BF33" s="133" t="str">
        <f t="shared" si="31"/>
        <v/>
      </c>
      <c r="BG33" s="134" t="str">
        <f t="shared" si="32"/>
        <v/>
      </c>
      <c r="BH33" s="135" t="str">
        <f t="shared" si="33"/>
        <v/>
      </c>
      <c r="BI33" s="136" t="str">
        <f t="shared" si="34"/>
        <v/>
      </c>
      <c r="BJ33" s="76"/>
      <c r="BK33" s="127"/>
      <c r="BL33" s="127"/>
      <c r="BM33" s="128" t="str">
        <f t="shared" si="35"/>
        <v/>
      </c>
      <c r="BN33" s="129" t="str">
        <f t="shared" si="36"/>
        <v/>
      </c>
      <c r="BO33" s="130"/>
      <c r="BP33" s="131"/>
      <c r="BQ33" s="132" t="str">
        <f t="shared" si="37"/>
        <v/>
      </c>
      <c r="BR33" s="133" t="str">
        <f t="shared" si="38"/>
        <v/>
      </c>
      <c r="BS33" s="134" t="str">
        <f t="shared" si="39"/>
        <v/>
      </c>
      <c r="BT33" s="135" t="str">
        <f t="shared" si="40"/>
        <v/>
      </c>
      <c r="BU33" s="136" t="str">
        <f t="shared" si="41"/>
        <v/>
      </c>
      <c r="BV33" s="76"/>
      <c r="BW33" s="127"/>
      <c r="BX33" s="127"/>
      <c r="BY33" s="128" t="str">
        <f t="shared" si="42"/>
        <v/>
      </c>
      <c r="BZ33" s="129" t="str">
        <f t="shared" si="43"/>
        <v/>
      </c>
      <c r="CA33" s="130"/>
      <c r="CB33" s="131"/>
      <c r="CC33" s="132" t="str">
        <f t="shared" si="44"/>
        <v/>
      </c>
      <c r="CD33" s="133" t="str">
        <f t="shared" si="45"/>
        <v/>
      </c>
      <c r="CE33" s="134" t="str">
        <f t="shared" si="46"/>
        <v/>
      </c>
      <c r="CF33" s="135" t="str">
        <f t="shared" si="47"/>
        <v/>
      </c>
      <c r="CG33" s="136" t="str">
        <f t="shared" si="48"/>
        <v/>
      </c>
      <c r="CH33" s="76"/>
      <c r="CI33" s="127"/>
      <c r="CJ33" s="127"/>
      <c r="CK33" s="128" t="str">
        <f t="shared" si="49"/>
        <v/>
      </c>
      <c r="CL33" s="129" t="str">
        <f t="shared" si="50"/>
        <v/>
      </c>
      <c r="CM33" s="130"/>
      <c r="CN33" s="131"/>
      <c r="CO33" s="132" t="str">
        <f t="shared" si="51"/>
        <v/>
      </c>
      <c r="CP33" s="133" t="str">
        <f t="shared" si="52"/>
        <v/>
      </c>
      <c r="CQ33" s="134" t="str">
        <f t="shared" si="53"/>
        <v/>
      </c>
      <c r="CR33" s="135" t="str">
        <f t="shared" si="54"/>
        <v/>
      </c>
      <c r="CS33" s="136" t="str">
        <f t="shared" si="55"/>
        <v/>
      </c>
      <c r="CT33" s="76"/>
      <c r="CU33" s="127"/>
      <c r="CV33" s="127"/>
      <c r="CW33" s="128" t="str">
        <f t="shared" si="56"/>
        <v/>
      </c>
      <c r="CX33" s="129" t="str">
        <f t="shared" si="57"/>
        <v/>
      </c>
      <c r="CY33" s="130"/>
      <c r="CZ33" s="131"/>
      <c r="DA33" s="132" t="str">
        <f t="shared" si="58"/>
        <v/>
      </c>
      <c r="DB33" s="133" t="str">
        <f t="shared" si="59"/>
        <v/>
      </c>
      <c r="DC33" s="134" t="str">
        <f t="shared" si="60"/>
        <v/>
      </c>
      <c r="DD33" s="135" t="str">
        <f t="shared" si="61"/>
        <v/>
      </c>
      <c r="DE33" s="136" t="str">
        <f t="shared" si="62"/>
        <v/>
      </c>
      <c r="DF33" s="76"/>
      <c r="DG33" s="127"/>
      <c r="DH33" s="127"/>
      <c r="DI33" s="128" t="str">
        <f t="shared" si="63"/>
        <v/>
      </c>
      <c r="DJ33" s="129" t="str">
        <f t="shared" si="64"/>
        <v/>
      </c>
      <c r="DK33" s="130"/>
      <c r="DL33" s="131"/>
      <c r="DM33" s="132" t="str">
        <f t="shared" si="65"/>
        <v/>
      </c>
      <c r="DN33" s="133" t="str">
        <f t="shared" si="66"/>
        <v/>
      </c>
      <c r="DO33" s="134" t="str">
        <f t="shared" si="67"/>
        <v/>
      </c>
      <c r="DP33" s="135" t="str">
        <f t="shared" si="68"/>
        <v/>
      </c>
      <c r="DQ33" s="136" t="str">
        <f t="shared" si="69"/>
        <v/>
      </c>
      <c r="DR33" s="76"/>
      <c r="DS33" s="127"/>
      <c r="DT33" s="127"/>
      <c r="DU33" s="128" t="str">
        <f t="shared" si="70"/>
        <v/>
      </c>
      <c r="DV33" s="129" t="str">
        <f t="shared" si="71"/>
        <v/>
      </c>
      <c r="DW33" s="130"/>
      <c r="DX33" s="131"/>
      <c r="DY33" s="132" t="str">
        <f t="shared" si="72"/>
        <v/>
      </c>
      <c r="DZ33" s="133" t="str">
        <f t="shared" si="73"/>
        <v/>
      </c>
      <c r="EA33" s="134" t="str">
        <f t="shared" si="74"/>
        <v/>
      </c>
      <c r="EB33" s="135" t="str">
        <f t="shared" si="75"/>
        <v/>
      </c>
      <c r="EC33" s="136" t="str">
        <f t="shared" si="76"/>
        <v/>
      </c>
      <c r="ED33" s="76"/>
      <c r="EE33" s="127"/>
      <c r="EF33" s="127"/>
      <c r="EG33" s="128" t="str">
        <f t="shared" si="77"/>
        <v/>
      </c>
      <c r="EH33" s="129" t="str">
        <f t="shared" si="78"/>
        <v/>
      </c>
      <c r="EI33" s="130"/>
      <c r="EJ33" s="131"/>
      <c r="EK33" s="132" t="str">
        <f t="shared" si="79"/>
        <v/>
      </c>
      <c r="EL33" s="133" t="str">
        <f t="shared" si="80"/>
        <v/>
      </c>
      <c r="EM33" s="134" t="str">
        <f t="shared" si="81"/>
        <v/>
      </c>
      <c r="EN33" s="135" t="str">
        <f t="shared" si="82"/>
        <v/>
      </c>
      <c r="EO33" s="136" t="str">
        <f t="shared" si="83"/>
        <v/>
      </c>
      <c r="EP33" s="76"/>
      <c r="EQ33" s="127"/>
      <c r="ER33" s="127"/>
      <c r="ES33" s="128" t="str">
        <f t="shared" si="84"/>
        <v/>
      </c>
      <c r="ET33" s="129" t="str">
        <f t="shared" si="85"/>
        <v/>
      </c>
      <c r="EU33" s="130"/>
      <c r="EV33" s="131"/>
      <c r="EW33" s="132" t="str">
        <f t="shared" si="86"/>
        <v/>
      </c>
      <c r="EX33" s="133" t="str">
        <f t="shared" si="87"/>
        <v/>
      </c>
      <c r="EY33" s="134" t="str">
        <f t="shared" si="88"/>
        <v/>
      </c>
      <c r="EZ33" s="135" t="str">
        <f t="shared" si="89"/>
        <v/>
      </c>
      <c r="FA33" s="136" t="str">
        <f t="shared" si="90"/>
        <v/>
      </c>
      <c r="FB33" s="76"/>
      <c r="FC33" s="127"/>
      <c r="FD33" s="127"/>
      <c r="FE33" s="128" t="str">
        <f t="shared" si="91"/>
        <v/>
      </c>
      <c r="FF33" s="129" t="str">
        <f t="shared" si="92"/>
        <v/>
      </c>
      <c r="FG33" s="130"/>
      <c r="FH33" s="131"/>
      <c r="FI33" s="132" t="str">
        <f t="shared" si="93"/>
        <v/>
      </c>
      <c r="FJ33" s="133" t="str">
        <f t="shared" si="94"/>
        <v/>
      </c>
      <c r="FK33" s="134" t="str">
        <f t="shared" si="95"/>
        <v/>
      </c>
      <c r="FL33" s="135" t="str">
        <f t="shared" si="96"/>
        <v/>
      </c>
      <c r="FM33" s="136" t="str">
        <f t="shared" si="97"/>
        <v/>
      </c>
      <c r="FN33" s="76"/>
      <c r="FO33" s="127"/>
      <c r="FP33" s="127"/>
      <c r="FQ33" s="128" t="str">
        <f>IF(FU33="","",#REF!)</f>
        <v/>
      </c>
      <c r="FR33" s="129" t="str">
        <f t="shared" si="98"/>
        <v/>
      </c>
      <c r="FS33" s="130"/>
      <c r="FT33" s="131"/>
      <c r="FU33" s="132" t="str">
        <f t="shared" si="99"/>
        <v/>
      </c>
      <c r="FV33" s="133" t="str">
        <f t="shared" si="100"/>
        <v/>
      </c>
      <c r="FW33" s="134" t="str">
        <f t="shared" si="101"/>
        <v/>
      </c>
      <c r="FX33" s="135" t="str">
        <f t="shared" si="102"/>
        <v/>
      </c>
      <c r="FY33" s="136" t="str">
        <f t="shared" si="103"/>
        <v/>
      </c>
      <c r="FZ33" s="76"/>
      <c r="GA33" s="127"/>
      <c r="GB33" s="127"/>
      <c r="GC33" s="128" t="str">
        <f t="shared" si="104"/>
        <v/>
      </c>
      <c r="GD33" s="129" t="str">
        <f t="shared" si="105"/>
        <v/>
      </c>
      <c r="GE33" s="130"/>
      <c r="GF33" s="131"/>
      <c r="GG33" s="132" t="str">
        <f t="shared" si="106"/>
        <v/>
      </c>
      <c r="GH33" s="133" t="str">
        <f t="shared" si="107"/>
        <v/>
      </c>
      <c r="GI33" s="134" t="str">
        <f t="shared" si="108"/>
        <v/>
      </c>
      <c r="GJ33" s="135" t="str">
        <f t="shared" si="109"/>
        <v/>
      </c>
      <c r="GK33" s="136" t="str">
        <f t="shared" si="110"/>
        <v/>
      </c>
      <c r="GL33" s="76"/>
      <c r="GM33" s="127"/>
      <c r="GN33" s="127"/>
      <c r="GO33" s="128" t="str">
        <f t="shared" si="111"/>
        <v/>
      </c>
      <c r="GP33" s="129" t="str">
        <f t="shared" si="112"/>
        <v/>
      </c>
      <c r="GQ33" s="130"/>
      <c r="GR33" s="131"/>
      <c r="GS33" s="132" t="str">
        <f t="shared" si="113"/>
        <v/>
      </c>
      <c r="GT33" s="133" t="str">
        <f t="shared" si="114"/>
        <v/>
      </c>
      <c r="GU33" s="134" t="str">
        <f t="shared" si="115"/>
        <v/>
      </c>
      <c r="GV33" s="135" t="str">
        <f t="shared" si="116"/>
        <v/>
      </c>
      <c r="GW33" s="136" t="str">
        <f t="shared" si="117"/>
        <v/>
      </c>
      <c r="GX33" s="76"/>
      <c r="GY33" s="127"/>
      <c r="GZ33" s="127"/>
      <c r="HA33" s="128" t="str">
        <f t="shared" si="118"/>
        <v/>
      </c>
      <c r="HB33" s="129" t="str">
        <f t="shared" si="119"/>
        <v/>
      </c>
      <c r="HC33" s="130"/>
      <c r="HD33" s="131"/>
      <c r="HE33" s="132" t="str">
        <f t="shared" si="120"/>
        <v/>
      </c>
      <c r="HF33" s="133" t="str">
        <f t="shared" si="121"/>
        <v/>
      </c>
      <c r="HG33" s="134" t="str">
        <f t="shared" si="122"/>
        <v/>
      </c>
      <c r="HH33" s="135" t="str">
        <f t="shared" si="123"/>
        <v/>
      </c>
      <c r="HI33" s="136" t="str">
        <f t="shared" si="124"/>
        <v/>
      </c>
      <c r="HJ33" s="76"/>
      <c r="HK33" s="127"/>
      <c r="HL33" s="127" t="s">
        <v>287</v>
      </c>
      <c r="HM33" s="128" t="str">
        <f t="shared" si="125"/>
        <v/>
      </c>
      <c r="HN33" s="129" t="str">
        <f t="shared" si="126"/>
        <v/>
      </c>
      <c r="HO33" s="130"/>
      <c r="HP33" s="131"/>
      <c r="HQ33" s="132" t="str">
        <f t="shared" si="127"/>
        <v/>
      </c>
      <c r="HR33" s="133" t="str">
        <f t="shared" si="128"/>
        <v/>
      </c>
      <c r="HS33" s="134" t="str">
        <f t="shared" si="129"/>
        <v/>
      </c>
      <c r="HT33" s="135" t="str">
        <f t="shared" si="130"/>
        <v/>
      </c>
      <c r="HU33" s="136" t="str">
        <f t="shared" si="131"/>
        <v/>
      </c>
      <c r="HV33" s="76"/>
      <c r="HW33" s="127"/>
      <c r="HX33" s="127"/>
      <c r="HY33" s="128" t="str">
        <f t="shared" si="132"/>
        <v/>
      </c>
      <c r="HZ33" s="129" t="str">
        <f t="shared" si="133"/>
        <v/>
      </c>
      <c r="IA33" s="130"/>
      <c r="IB33" s="131"/>
      <c r="IC33" s="132" t="str">
        <f t="shared" si="134"/>
        <v/>
      </c>
      <c r="ID33" s="133" t="str">
        <f t="shared" si="135"/>
        <v/>
      </c>
      <c r="IE33" s="134" t="str">
        <f t="shared" si="136"/>
        <v/>
      </c>
      <c r="IF33" s="135" t="str">
        <f t="shared" si="137"/>
        <v/>
      </c>
      <c r="IG33" s="136" t="str">
        <f t="shared" si="138"/>
        <v/>
      </c>
      <c r="IH33" s="76"/>
      <c r="II33" s="127"/>
      <c r="IJ33" s="127"/>
      <c r="IK33" s="128" t="str">
        <f t="shared" si="139"/>
        <v/>
      </c>
      <c r="IL33" s="129" t="str">
        <f t="shared" si="140"/>
        <v/>
      </c>
      <c r="IM33" s="130"/>
      <c r="IN33" s="131"/>
      <c r="IO33" s="132" t="str">
        <f t="shared" si="141"/>
        <v/>
      </c>
      <c r="IP33" s="133" t="str">
        <f t="shared" si="142"/>
        <v/>
      </c>
      <c r="IQ33" s="134" t="str">
        <f t="shared" si="143"/>
        <v/>
      </c>
      <c r="IR33" s="135" t="str">
        <f t="shared" si="144"/>
        <v/>
      </c>
      <c r="IS33" s="136" t="str">
        <f t="shared" si="145"/>
        <v/>
      </c>
      <c r="IT33" s="76"/>
      <c r="IU33" s="127"/>
      <c r="IV33" s="127"/>
      <c r="IW33" s="128" t="str">
        <f t="shared" si="146"/>
        <v/>
      </c>
      <c r="IX33" s="129" t="str">
        <f t="shared" si="147"/>
        <v/>
      </c>
      <c r="IY33" s="130"/>
      <c r="IZ33" s="131"/>
      <c r="JA33" s="132" t="str">
        <f t="shared" si="148"/>
        <v/>
      </c>
      <c r="JB33" s="133" t="str">
        <f t="shared" si="149"/>
        <v/>
      </c>
      <c r="JC33" s="134" t="str">
        <f t="shared" si="150"/>
        <v/>
      </c>
      <c r="JD33" s="135" t="str">
        <f t="shared" si="151"/>
        <v/>
      </c>
      <c r="JE33" s="136" t="str">
        <f t="shared" si="152"/>
        <v/>
      </c>
      <c r="JF33" s="76"/>
      <c r="JG33" s="127"/>
      <c r="JH33" s="127"/>
      <c r="JI33" s="128" t="str">
        <f t="shared" si="153"/>
        <v/>
      </c>
      <c r="JJ33" s="129" t="str">
        <f t="shared" si="154"/>
        <v/>
      </c>
      <c r="JK33" s="130"/>
      <c r="JL33" s="131"/>
      <c r="JM33" s="132" t="str">
        <f t="shared" si="155"/>
        <v/>
      </c>
      <c r="JN33" s="133" t="str">
        <f t="shared" si="156"/>
        <v/>
      </c>
      <c r="JO33" s="134" t="str">
        <f t="shared" si="157"/>
        <v/>
      </c>
      <c r="JP33" s="135" t="str">
        <f t="shared" si="158"/>
        <v/>
      </c>
      <c r="JQ33" s="136" t="str">
        <f t="shared" si="159"/>
        <v/>
      </c>
      <c r="JR33" s="76"/>
      <c r="JS33" s="127"/>
      <c r="JT33" s="127"/>
      <c r="JU33" s="128" t="str">
        <f t="shared" si="160"/>
        <v/>
      </c>
      <c r="JV33" s="129" t="str">
        <f t="shared" si="161"/>
        <v/>
      </c>
      <c r="JW33" s="130"/>
      <c r="JX33" s="131"/>
      <c r="JY33" s="132" t="str">
        <f t="shared" si="162"/>
        <v/>
      </c>
      <c r="JZ33" s="133" t="str">
        <f t="shared" si="163"/>
        <v/>
      </c>
      <c r="KA33" s="134" t="str">
        <f t="shared" si="164"/>
        <v/>
      </c>
      <c r="KB33" s="135" t="str">
        <f t="shared" si="165"/>
        <v/>
      </c>
      <c r="KC33" s="136" t="str">
        <f t="shared" si="166"/>
        <v/>
      </c>
      <c r="KD33" s="76"/>
      <c r="KE33" s="127"/>
      <c r="KF33" s="127"/>
    </row>
    <row r="34" spans="1:292" ht="13.5" customHeight="1">
      <c r="A34" s="84"/>
      <c r="B34" s="127"/>
      <c r="D34" s="211"/>
      <c r="E34" s="128" t="str">
        <f t="shared" si="0"/>
        <v/>
      </c>
      <c r="F34" s="129" t="str">
        <f t="shared" si="1"/>
        <v/>
      </c>
      <c r="G34" s="130"/>
      <c r="H34" s="131"/>
      <c r="I34" s="132" t="str">
        <f t="shared" si="2"/>
        <v/>
      </c>
      <c r="J34" s="133" t="str">
        <f t="shared" si="3"/>
        <v/>
      </c>
      <c r="K34" s="134" t="str">
        <f t="shared" si="4"/>
        <v/>
      </c>
      <c r="L34" s="135" t="str">
        <f t="shared" si="5"/>
        <v/>
      </c>
      <c r="M34" s="136" t="str">
        <f t="shared" si="6"/>
        <v/>
      </c>
      <c r="O34" s="127"/>
      <c r="P34" s="211"/>
      <c r="Q34" s="128" t="str">
        <f t="shared" si="7"/>
        <v/>
      </c>
      <c r="R34" s="129" t="str">
        <f t="shared" si="8"/>
        <v/>
      </c>
      <c r="S34" s="130"/>
      <c r="T34" s="131"/>
      <c r="U34" s="132" t="str">
        <f t="shared" si="9"/>
        <v/>
      </c>
      <c r="V34" s="133" t="str">
        <f t="shared" si="10"/>
        <v/>
      </c>
      <c r="W34" s="134" t="str">
        <f t="shared" si="11"/>
        <v/>
      </c>
      <c r="X34" s="135" t="str">
        <f t="shared" si="12"/>
        <v/>
      </c>
      <c r="Y34" s="136" t="str">
        <f t="shared" si="13"/>
        <v/>
      </c>
      <c r="AA34" s="127"/>
      <c r="AB34" s="127"/>
      <c r="AC34" s="128" t="str">
        <f t="shared" si="14"/>
        <v/>
      </c>
      <c r="AD34" s="129" t="str">
        <f t="shared" si="15"/>
        <v/>
      </c>
      <c r="AE34" s="130"/>
      <c r="AF34" s="131"/>
      <c r="AG34" s="132" t="str">
        <f t="shared" si="16"/>
        <v/>
      </c>
      <c r="AH34" s="133" t="str">
        <f t="shared" si="17"/>
        <v/>
      </c>
      <c r="AI34" s="134" t="str">
        <f t="shared" si="18"/>
        <v/>
      </c>
      <c r="AJ34" s="135" t="str">
        <f t="shared" si="19"/>
        <v/>
      </c>
      <c r="AK34" s="136" t="str">
        <f t="shared" si="20"/>
        <v/>
      </c>
      <c r="AM34" s="127"/>
      <c r="AN34" s="127"/>
      <c r="AO34" s="128" t="str">
        <f t="shared" si="21"/>
        <v/>
      </c>
      <c r="AP34" s="129" t="str">
        <f t="shared" si="22"/>
        <v/>
      </c>
      <c r="AQ34" s="130"/>
      <c r="AR34" s="131"/>
      <c r="AS34" s="132" t="str">
        <f t="shared" si="23"/>
        <v/>
      </c>
      <c r="AT34" s="133" t="str">
        <f t="shared" si="24"/>
        <v/>
      </c>
      <c r="AU34" s="134" t="str">
        <f t="shared" si="25"/>
        <v/>
      </c>
      <c r="AV34" s="135" t="str">
        <f t="shared" si="26"/>
        <v/>
      </c>
      <c r="AW34" s="136" t="str">
        <f t="shared" si="27"/>
        <v/>
      </c>
      <c r="AX34" s="76"/>
      <c r="AY34" s="127"/>
      <c r="AZ34" s="127"/>
      <c r="BA34" s="128" t="str">
        <f t="shared" si="28"/>
        <v/>
      </c>
      <c r="BB34" s="129" t="str">
        <f t="shared" si="29"/>
        <v/>
      </c>
      <c r="BC34" s="130"/>
      <c r="BD34" s="131"/>
      <c r="BE34" s="132" t="str">
        <f t="shared" si="30"/>
        <v/>
      </c>
      <c r="BF34" s="133" t="str">
        <f t="shared" si="31"/>
        <v/>
      </c>
      <c r="BG34" s="134" t="str">
        <f t="shared" si="32"/>
        <v/>
      </c>
      <c r="BH34" s="135" t="str">
        <f t="shared" si="33"/>
        <v/>
      </c>
      <c r="BI34" s="136" t="str">
        <f t="shared" si="34"/>
        <v/>
      </c>
      <c r="BJ34" s="76"/>
      <c r="BK34" s="127"/>
      <c r="BL34" s="127"/>
      <c r="BM34" s="128" t="str">
        <f t="shared" si="35"/>
        <v/>
      </c>
      <c r="BN34" s="129" t="str">
        <f t="shared" si="36"/>
        <v/>
      </c>
      <c r="BO34" s="130"/>
      <c r="BP34" s="131"/>
      <c r="BQ34" s="132" t="str">
        <f t="shared" si="37"/>
        <v/>
      </c>
      <c r="BR34" s="133" t="str">
        <f t="shared" si="38"/>
        <v/>
      </c>
      <c r="BS34" s="134" t="str">
        <f t="shared" si="39"/>
        <v/>
      </c>
      <c r="BT34" s="135" t="str">
        <f t="shared" si="40"/>
        <v/>
      </c>
      <c r="BU34" s="136" t="str">
        <f t="shared" si="41"/>
        <v/>
      </c>
      <c r="BV34" s="76"/>
      <c r="BW34" s="127"/>
      <c r="BX34" s="127"/>
      <c r="BY34" s="128" t="str">
        <f t="shared" si="42"/>
        <v/>
      </c>
      <c r="BZ34" s="129" t="str">
        <f t="shared" si="43"/>
        <v/>
      </c>
      <c r="CA34" s="130"/>
      <c r="CB34" s="131"/>
      <c r="CC34" s="132" t="str">
        <f t="shared" si="44"/>
        <v/>
      </c>
      <c r="CD34" s="133" t="str">
        <f t="shared" si="45"/>
        <v/>
      </c>
      <c r="CE34" s="134" t="str">
        <f t="shared" si="46"/>
        <v/>
      </c>
      <c r="CF34" s="135" t="str">
        <f t="shared" si="47"/>
        <v/>
      </c>
      <c r="CG34" s="136" t="str">
        <f t="shared" si="48"/>
        <v/>
      </c>
      <c r="CH34" s="76"/>
      <c r="CI34" s="127"/>
      <c r="CJ34" s="127"/>
      <c r="CK34" s="128" t="str">
        <f t="shared" si="49"/>
        <v/>
      </c>
      <c r="CL34" s="129" t="str">
        <f t="shared" si="50"/>
        <v/>
      </c>
      <c r="CM34" s="130"/>
      <c r="CN34" s="131"/>
      <c r="CO34" s="132" t="str">
        <f t="shared" si="51"/>
        <v/>
      </c>
      <c r="CP34" s="133" t="str">
        <f t="shared" si="52"/>
        <v/>
      </c>
      <c r="CQ34" s="134" t="str">
        <f t="shared" si="53"/>
        <v/>
      </c>
      <c r="CR34" s="135" t="str">
        <f t="shared" si="54"/>
        <v/>
      </c>
      <c r="CS34" s="136" t="str">
        <f t="shared" si="55"/>
        <v/>
      </c>
      <c r="CT34" s="76"/>
      <c r="CU34" s="127"/>
      <c r="CV34" s="127"/>
      <c r="CW34" s="128" t="str">
        <f t="shared" si="56"/>
        <v/>
      </c>
      <c r="CX34" s="129" t="str">
        <f t="shared" si="57"/>
        <v/>
      </c>
      <c r="CY34" s="130"/>
      <c r="CZ34" s="131"/>
      <c r="DA34" s="132" t="str">
        <f t="shared" si="58"/>
        <v/>
      </c>
      <c r="DB34" s="133" t="str">
        <f t="shared" si="59"/>
        <v/>
      </c>
      <c r="DC34" s="134" t="str">
        <f t="shared" si="60"/>
        <v/>
      </c>
      <c r="DD34" s="135" t="str">
        <f t="shared" si="61"/>
        <v/>
      </c>
      <c r="DE34" s="136" t="str">
        <f t="shared" si="62"/>
        <v/>
      </c>
      <c r="DF34" s="76"/>
      <c r="DG34" s="127"/>
      <c r="DH34" s="127"/>
      <c r="DI34" s="128" t="str">
        <f t="shared" si="63"/>
        <v/>
      </c>
      <c r="DJ34" s="129" t="str">
        <f t="shared" si="64"/>
        <v/>
      </c>
      <c r="DK34" s="130"/>
      <c r="DL34" s="131"/>
      <c r="DM34" s="132" t="str">
        <f t="shared" si="65"/>
        <v/>
      </c>
      <c r="DN34" s="133" t="str">
        <f t="shared" si="66"/>
        <v/>
      </c>
      <c r="DO34" s="134" t="str">
        <f t="shared" si="67"/>
        <v/>
      </c>
      <c r="DP34" s="135" t="str">
        <f t="shared" si="68"/>
        <v/>
      </c>
      <c r="DQ34" s="136" t="str">
        <f t="shared" si="69"/>
        <v/>
      </c>
      <c r="DR34" s="76"/>
      <c r="DS34" s="127"/>
      <c r="DT34" s="127"/>
      <c r="DU34" s="128" t="str">
        <f t="shared" si="70"/>
        <v/>
      </c>
      <c r="DV34" s="129" t="str">
        <f t="shared" si="71"/>
        <v/>
      </c>
      <c r="DW34" s="130"/>
      <c r="DX34" s="131"/>
      <c r="DY34" s="132" t="str">
        <f t="shared" si="72"/>
        <v/>
      </c>
      <c r="DZ34" s="133" t="str">
        <f t="shared" si="73"/>
        <v/>
      </c>
      <c r="EA34" s="134" t="str">
        <f t="shared" si="74"/>
        <v/>
      </c>
      <c r="EB34" s="135" t="str">
        <f t="shared" si="75"/>
        <v/>
      </c>
      <c r="EC34" s="136" t="str">
        <f t="shared" si="76"/>
        <v/>
      </c>
      <c r="ED34" s="76"/>
      <c r="EE34" s="127"/>
      <c r="EF34" s="127"/>
      <c r="EG34" s="128" t="str">
        <f t="shared" si="77"/>
        <v/>
      </c>
      <c r="EH34" s="129" t="str">
        <f t="shared" si="78"/>
        <v/>
      </c>
      <c r="EI34" s="130"/>
      <c r="EJ34" s="131"/>
      <c r="EK34" s="132" t="str">
        <f t="shared" si="79"/>
        <v/>
      </c>
      <c r="EL34" s="133" t="str">
        <f t="shared" si="80"/>
        <v/>
      </c>
      <c r="EM34" s="134" t="str">
        <f t="shared" si="81"/>
        <v/>
      </c>
      <c r="EN34" s="135" t="str">
        <f t="shared" si="82"/>
        <v/>
      </c>
      <c r="EO34" s="136" t="str">
        <f t="shared" si="83"/>
        <v/>
      </c>
      <c r="EP34" s="76"/>
      <c r="EQ34" s="127"/>
      <c r="ER34" s="127"/>
      <c r="ES34" s="128" t="str">
        <f t="shared" si="84"/>
        <v/>
      </c>
      <c r="ET34" s="129" t="str">
        <f t="shared" si="85"/>
        <v/>
      </c>
      <c r="EU34" s="130"/>
      <c r="EV34" s="131"/>
      <c r="EW34" s="132" t="str">
        <f t="shared" si="86"/>
        <v/>
      </c>
      <c r="EX34" s="133" t="str">
        <f t="shared" si="87"/>
        <v/>
      </c>
      <c r="EY34" s="134" t="str">
        <f t="shared" si="88"/>
        <v/>
      </c>
      <c r="EZ34" s="135" t="str">
        <f t="shared" si="89"/>
        <v/>
      </c>
      <c r="FA34" s="136" t="str">
        <f t="shared" si="90"/>
        <v/>
      </c>
      <c r="FB34" s="76"/>
      <c r="FC34" s="127"/>
      <c r="FD34" s="127"/>
      <c r="FE34" s="128" t="str">
        <f t="shared" si="91"/>
        <v/>
      </c>
      <c r="FF34" s="129" t="str">
        <f t="shared" si="92"/>
        <v/>
      </c>
      <c r="FG34" s="130"/>
      <c r="FH34" s="131"/>
      <c r="FI34" s="132" t="str">
        <f t="shared" si="93"/>
        <v/>
      </c>
      <c r="FJ34" s="133" t="str">
        <f t="shared" si="94"/>
        <v/>
      </c>
      <c r="FK34" s="134" t="str">
        <f t="shared" si="95"/>
        <v/>
      </c>
      <c r="FL34" s="135" t="str">
        <f t="shared" si="96"/>
        <v/>
      </c>
      <c r="FM34" s="136" t="str">
        <f t="shared" si="97"/>
        <v/>
      </c>
      <c r="FN34" s="76"/>
      <c r="FO34" s="127"/>
      <c r="FP34" s="127"/>
      <c r="FQ34" s="128" t="str">
        <f>IF(FU34="","",#REF!)</f>
        <v/>
      </c>
      <c r="FR34" s="129" t="str">
        <f t="shared" si="98"/>
        <v/>
      </c>
      <c r="FS34" s="130"/>
      <c r="FT34" s="131"/>
      <c r="FU34" s="132" t="str">
        <f t="shared" si="99"/>
        <v/>
      </c>
      <c r="FV34" s="133" t="str">
        <f t="shared" si="100"/>
        <v/>
      </c>
      <c r="FW34" s="134" t="str">
        <f t="shared" si="101"/>
        <v/>
      </c>
      <c r="FX34" s="135" t="str">
        <f t="shared" si="102"/>
        <v/>
      </c>
      <c r="FY34" s="136" t="str">
        <f t="shared" si="103"/>
        <v/>
      </c>
      <c r="FZ34" s="76"/>
      <c r="GA34" s="127"/>
      <c r="GB34" s="127"/>
      <c r="GC34" s="128" t="str">
        <f t="shared" si="104"/>
        <v/>
      </c>
      <c r="GD34" s="129" t="str">
        <f t="shared" si="105"/>
        <v/>
      </c>
      <c r="GE34" s="130"/>
      <c r="GF34" s="131"/>
      <c r="GG34" s="132" t="str">
        <f t="shared" si="106"/>
        <v/>
      </c>
      <c r="GH34" s="133" t="str">
        <f t="shared" si="107"/>
        <v/>
      </c>
      <c r="GI34" s="134" t="str">
        <f t="shared" si="108"/>
        <v/>
      </c>
      <c r="GJ34" s="135" t="str">
        <f t="shared" si="109"/>
        <v/>
      </c>
      <c r="GK34" s="136" t="str">
        <f t="shared" si="110"/>
        <v/>
      </c>
      <c r="GL34" s="76"/>
      <c r="GM34" s="127"/>
      <c r="GN34" s="127"/>
      <c r="GO34" s="128" t="str">
        <f t="shared" si="111"/>
        <v/>
      </c>
      <c r="GP34" s="129" t="str">
        <f t="shared" si="112"/>
        <v/>
      </c>
      <c r="GQ34" s="130"/>
      <c r="GR34" s="131"/>
      <c r="GS34" s="132" t="str">
        <f t="shared" si="113"/>
        <v/>
      </c>
      <c r="GT34" s="133" t="str">
        <f t="shared" si="114"/>
        <v/>
      </c>
      <c r="GU34" s="134" t="str">
        <f t="shared" si="115"/>
        <v/>
      </c>
      <c r="GV34" s="135" t="str">
        <f t="shared" si="116"/>
        <v/>
      </c>
      <c r="GW34" s="136" t="str">
        <f t="shared" si="117"/>
        <v/>
      </c>
      <c r="GX34" s="76"/>
      <c r="GY34" s="127"/>
      <c r="GZ34" s="127"/>
      <c r="HA34" s="128" t="str">
        <f t="shared" si="118"/>
        <v/>
      </c>
      <c r="HB34" s="129" t="str">
        <f t="shared" si="119"/>
        <v/>
      </c>
      <c r="HC34" s="130"/>
      <c r="HD34" s="131"/>
      <c r="HE34" s="132" t="str">
        <f t="shared" si="120"/>
        <v/>
      </c>
      <c r="HF34" s="133" t="str">
        <f t="shared" si="121"/>
        <v/>
      </c>
      <c r="HG34" s="134" t="str">
        <f t="shared" si="122"/>
        <v/>
      </c>
      <c r="HH34" s="135" t="str">
        <f t="shared" si="123"/>
        <v/>
      </c>
      <c r="HI34" s="136" t="str">
        <f t="shared" si="124"/>
        <v/>
      </c>
      <c r="HJ34" s="76"/>
      <c r="HK34" s="127"/>
      <c r="HL34" s="127" t="s">
        <v>287</v>
      </c>
      <c r="HM34" s="128" t="str">
        <f t="shared" si="125"/>
        <v/>
      </c>
      <c r="HN34" s="129" t="str">
        <f t="shared" si="126"/>
        <v/>
      </c>
      <c r="HO34" s="130"/>
      <c r="HP34" s="131"/>
      <c r="HQ34" s="132" t="str">
        <f t="shared" si="127"/>
        <v/>
      </c>
      <c r="HR34" s="133" t="str">
        <f t="shared" si="128"/>
        <v/>
      </c>
      <c r="HS34" s="134" t="str">
        <f t="shared" si="129"/>
        <v/>
      </c>
      <c r="HT34" s="135" t="str">
        <f t="shared" si="130"/>
        <v/>
      </c>
      <c r="HU34" s="136" t="str">
        <f t="shared" si="131"/>
        <v/>
      </c>
      <c r="HV34" s="76"/>
      <c r="HW34" s="127"/>
      <c r="HX34" s="127"/>
      <c r="HY34" s="128" t="str">
        <f t="shared" si="132"/>
        <v/>
      </c>
      <c r="HZ34" s="129" t="str">
        <f t="shared" si="133"/>
        <v/>
      </c>
      <c r="IA34" s="130"/>
      <c r="IB34" s="131"/>
      <c r="IC34" s="132" t="str">
        <f t="shared" si="134"/>
        <v/>
      </c>
      <c r="ID34" s="133" t="str">
        <f t="shared" si="135"/>
        <v/>
      </c>
      <c r="IE34" s="134" t="str">
        <f t="shared" si="136"/>
        <v/>
      </c>
      <c r="IF34" s="135" t="str">
        <f t="shared" si="137"/>
        <v/>
      </c>
      <c r="IG34" s="136" t="str">
        <f t="shared" si="138"/>
        <v/>
      </c>
      <c r="IH34" s="76"/>
      <c r="II34" s="127"/>
      <c r="IJ34" s="127"/>
      <c r="IK34" s="128" t="str">
        <f t="shared" si="139"/>
        <v/>
      </c>
      <c r="IL34" s="129" t="str">
        <f t="shared" si="140"/>
        <v/>
      </c>
      <c r="IM34" s="130"/>
      <c r="IN34" s="131"/>
      <c r="IO34" s="132" t="str">
        <f t="shared" si="141"/>
        <v/>
      </c>
      <c r="IP34" s="133" t="str">
        <f t="shared" si="142"/>
        <v/>
      </c>
      <c r="IQ34" s="134" t="str">
        <f t="shared" si="143"/>
        <v/>
      </c>
      <c r="IR34" s="135" t="str">
        <f t="shared" si="144"/>
        <v/>
      </c>
      <c r="IS34" s="136" t="str">
        <f t="shared" si="145"/>
        <v/>
      </c>
      <c r="IT34" s="76"/>
      <c r="IU34" s="127"/>
      <c r="IV34" s="127"/>
      <c r="IW34" s="128" t="str">
        <f t="shared" si="146"/>
        <v/>
      </c>
      <c r="IX34" s="129" t="str">
        <f t="shared" si="147"/>
        <v/>
      </c>
      <c r="IY34" s="130"/>
      <c r="IZ34" s="131"/>
      <c r="JA34" s="132" t="str">
        <f t="shared" si="148"/>
        <v/>
      </c>
      <c r="JB34" s="133" t="str">
        <f t="shared" si="149"/>
        <v/>
      </c>
      <c r="JC34" s="134" t="str">
        <f t="shared" si="150"/>
        <v/>
      </c>
      <c r="JD34" s="135" t="str">
        <f t="shared" si="151"/>
        <v/>
      </c>
      <c r="JE34" s="136" t="str">
        <f t="shared" si="152"/>
        <v/>
      </c>
      <c r="JF34" s="76"/>
      <c r="JG34" s="127"/>
      <c r="JH34" s="127"/>
      <c r="JI34" s="128" t="str">
        <f t="shared" si="153"/>
        <v/>
      </c>
      <c r="JJ34" s="129" t="str">
        <f t="shared" si="154"/>
        <v/>
      </c>
      <c r="JK34" s="130"/>
      <c r="JL34" s="131"/>
      <c r="JM34" s="132" t="str">
        <f t="shared" si="155"/>
        <v/>
      </c>
      <c r="JN34" s="133" t="str">
        <f t="shared" si="156"/>
        <v/>
      </c>
      <c r="JO34" s="134" t="str">
        <f t="shared" si="157"/>
        <v/>
      </c>
      <c r="JP34" s="135" t="str">
        <f t="shared" si="158"/>
        <v/>
      </c>
      <c r="JQ34" s="136" t="str">
        <f t="shared" si="159"/>
        <v/>
      </c>
      <c r="JR34" s="76"/>
      <c r="JS34" s="127"/>
      <c r="JT34" s="127"/>
      <c r="JU34" s="128" t="str">
        <f t="shared" si="160"/>
        <v/>
      </c>
      <c r="JV34" s="129" t="str">
        <f t="shared" si="161"/>
        <v/>
      </c>
      <c r="JW34" s="130"/>
      <c r="JX34" s="131"/>
      <c r="JY34" s="132" t="str">
        <f t="shared" si="162"/>
        <v/>
      </c>
      <c r="JZ34" s="133" t="str">
        <f t="shared" si="163"/>
        <v/>
      </c>
      <c r="KA34" s="134" t="str">
        <f t="shared" si="164"/>
        <v/>
      </c>
      <c r="KB34" s="135" t="str">
        <f t="shared" si="165"/>
        <v/>
      </c>
      <c r="KC34" s="136" t="str">
        <f t="shared" si="166"/>
        <v/>
      </c>
      <c r="KD34" s="76"/>
      <c r="KE34" s="127"/>
      <c r="KF34" s="127"/>
    </row>
    <row r="35" spans="1:292" ht="13.5" customHeight="1">
      <c r="A35" s="84"/>
      <c r="B35" s="127"/>
      <c r="D35" s="211"/>
      <c r="E35" s="128" t="str">
        <f t="shared" si="0"/>
        <v/>
      </c>
      <c r="F35" s="129" t="str">
        <f t="shared" si="1"/>
        <v/>
      </c>
      <c r="G35" s="130"/>
      <c r="H35" s="131"/>
      <c r="I35" s="132" t="str">
        <f t="shared" si="2"/>
        <v/>
      </c>
      <c r="J35" s="133" t="str">
        <f t="shared" si="3"/>
        <v/>
      </c>
      <c r="K35" s="134" t="str">
        <f t="shared" si="4"/>
        <v/>
      </c>
      <c r="L35" s="135" t="str">
        <f t="shared" si="5"/>
        <v/>
      </c>
      <c r="M35" s="136" t="str">
        <f t="shared" si="6"/>
        <v/>
      </c>
      <c r="O35" s="127"/>
      <c r="P35" s="211"/>
      <c r="Q35" s="128" t="str">
        <f t="shared" si="7"/>
        <v/>
      </c>
      <c r="R35" s="129" t="str">
        <f t="shared" si="8"/>
        <v/>
      </c>
      <c r="S35" s="130"/>
      <c r="T35" s="131"/>
      <c r="U35" s="132" t="str">
        <f t="shared" si="9"/>
        <v/>
      </c>
      <c r="V35" s="133" t="str">
        <f t="shared" si="10"/>
        <v/>
      </c>
      <c r="W35" s="134" t="str">
        <f t="shared" si="11"/>
        <v/>
      </c>
      <c r="X35" s="135" t="str">
        <f t="shared" si="12"/>
        <v/>
      </c>
      <c r="Y35" s="136" t="str">
        <f t="shared" si="13"/>
        <v/>
      </c>
      <c r="AA35" s="127"/>
      <c r="AB35" s="127"/>
      <c r="AC35" s="128" t="str">
        <f t="shared" si="14"/>
        <v/>
      </c>
      <c r="AD35" s="129" t="str">
        <f t="shared" si="15"/>
        <v/>
      </c>
      <c r="AE35" s="130"/>
      <c r="AF35" s="131"/>
      <c r="AG35" s="132" t="str">
        <f t="shared" si="16"/>
        <v/>
      </c>
      <c r="AH35" s="133" t="str">
        <f t="shared" si="17"/>
        <v/>
      </c>
      <c r="AI35" s="134" t="str">
        <f t="shared" si="18"/>
        <v/>
      </c>
      <c r="AJ35" s="135" t="str">
        <f t="shared" si="19"/>
        <v/>
      </c>
      <c r="AK35" s="136" t="str">
        <f t="shared" si="20"/>
        <v/>
      </c>
      <c r="AM35" s="127"/>
      <c r="AN35" s="127"/>
      <c r="AO35" s="128" t="str">
        <f t="shared" si="21"/>
        <v/>
      </c>
      <c r="AP35" s="129" t="str">
        <f t="shared" si="22"/>
        <v/>
      </c>
      <c r="AQ35" s="130"/>
      <c r="AR35" s="131"/>
      <c r="AS35" s="132" t="str">
        <f t="shared" si="23"/>
        <v/>
      </c>
      <c r="AT35" s="133" t="str">
        <f t="shared" si="24"/>
        <v/>
      </c>
      <c r="AU35" s="134" t="str">
        <f t="shared" si="25"/>
        <v/>
      </c>
      <c r="AV35" s="135" t="str">
        <f t="shared" si="26"/>
        <v/>
      </c>
      <c r="AW35" s="136" t="str">
        <f t="shared" si="27"/>
        <v/>
      </c>
      <c r="AX35" s="76"/>
      <c r="AY35" s="127"/>
      <c r="AZ35" s="127"/>
      <c r="BA35" s="128" t="str">
        <f t="shared" si="28"/>
        <v/>
      </c>
      <c r="BB35" s="129" t="str">
        <f t="shared" si="29"/>
        <v/>
      </c>
      <c r="BC35" s="130"/>
      <c r="BD35" s="131"/>
      <c r="BE35" s="132" t="str">
        <f t="shared" si="30"/>
        <v/>
      </c>
      <c r="BF35" s="133" t="str">
        <f t="shared" si="31"/>
        <v/>
      </c>
      <c r="BG35" s="134" t="str">
        <f t="shared" si="32"/>
        <v/>
      </c>
      <c r="BH35" s="135" t="str">
        <f t="shared" si="33"/>
        <v/>
      </c>
      <c r="BI35" s="136" t="str">
        <f t="shared" si="34"/>
        <v/>
      </c>
      <c r="BJ35" s="76"/>
      <c r="BK35" s="127"/>
      <c r="BL35" s="127"/>
      <c r="BM35" s="128" t="str">
        <f t="shared" si="35"/>
        <v/>
      </c>
      <c r="BN35" s="129" t="str">
        <f t="shared" si="36"/>
        <v/>
      </c>
      <c r="BO35" s="130"/>
      <c r="BP35" s="131"/>
      <c r="BQ35" s="132" t="str">
        <f t="shared" si="37"/>
        <v/>
      </c>
      <c r="BR35" s="133" t="str">
        <f t="shared" si="38"/>
        <v/>
      </c>
      <c r="BS35" s="134" t="str">
        <f t="shared" si="39"/>
        <v/>
      </c>
      <c r="BT35" s="135" t="str">
        <f t="shared" si="40"/>
        <v/>
      </c>
      <c r="BU35" s="136" t="str">
        <f t="shared" si="41"/>
        <v/>
      </c>
      <c r="BV35" s="76"/>
      <c r="BW35" s="127"/>
      <c r="BX35" s="127"/>
      <c r="BY35" s="128" t="str">
        <f t="shared" si="42"/>
        <v/>
      </c>
      <c r="BZ35" s="129" t="str">
        <f t="shared" si="43"/>
        <v/>
      </c>
      <c r="CA35" s="130"/>
      <c r="CB35" s="131"/>
      <c r="CC35" s="132" t="str">
        <f t="shared" si="44"/>
        <v/>
      </c>
      <c r="CD35" s="133" t="str">
        <f t="shared" si="45"/>
        <v/>
      </c>
      <c r="CE35" s="134" t="str">
        <f t="shared" si="46"/>
        <v/>
      </c>
      <c r="CF35" s="135" t="str">
        <f t="shared" si="47"/>
        <v/>
      </c>
      <c r="CG35" s="136" t="str">
        <f t="shared" si="48"/>
        <v/>
      </c>
      <c r="CH35" s="76"/>
      <c r="CI35" s="127"/>
      <c r="CJ35" s="127"/>
      <c r="CK35" s="128" t="str">
        <f t="shared" si="49"/>
        <v/>
      </c>
      <c r="CL35" s="129" t="str">
        <f t="shared" si="50"/>
        <v/>
      </c>
      <c r="CM35" s="130"/>
      <c r="CN35" s="131"/>
      <c r="CO35" s="132" t="str">
        <f t="shared" si="51"/>
        <v/>
      </c>
      <c r="CP35" s="133" t="str">
        <f t="shared" si="52"/>
        <v/>
      </c>
      <c r="CQ35" s="134" t="str">
        <f t="shared" si="53"/>
        <v/>
      </c>
      <c r="CR35" s="135" t="str">
        <f t="shared" si="54"/>
        <v/>
      </c>
      <c r="CS35" s="136" t="str">
        <f t="shared" si="55"/>
        <v/>
      </c>
      <c r="CT35" s="76"/>
      <c r="CU35" s="127"/>
      <c r="CV35" s="127"/>
      <c r="CW35" s="128" t="str">
        <f t="shared" si="56"/>
        <v/>
      </c>
      <c r="CX35" s="129" t="str">
        <f t="shared" si="57"/>
        <v/>
      </c>
      <c r="CY35" s="130"/>
      <c r="CZ35" s="131"/>
      <c r="DA35" s="132" t="str">
        <f t="shared" si="58"/>
        <v/>
      </c>
      <c r="DB35" s="133" t="str">
        <f t="shared" si="59"/>
        <v/>
      </c>
      <c r="DC35" s="134" t="str">
        <f t="shared" si="60"/>
        <v/>
      </c>
      <c r="DD35" s="135" t="str">
        <f t="shared" si="61"/>
        <v/>
      </c>
      <c r="DE35" s="136" t="str">
        <f t="shared" si="62"/>
        <v/>
      </c>
      <c r="DF35" s="76"/>
      <c r="DG35" s="127"/>
      <c r="DH35" s="127"/>
      <c r="DI35" s="128" t="str">
        <f t="shared" si="63"/>
        <v/>
      </c>
      <c r="DJ35" s="129" t="str">
        <f t="shared" si="64"/>
        <v/>
      </c>
      <c r="DK35" s="130"/>
      <c r="DL35" s="131"/>
      <c r="DM35" s="132" t="str">
        <f t="shared" si="65"/>
        <v/>
      </c>
      <c r="DN35" s="133" t="str">
        <f t="shared" si="66"/>
        <v/>
      </c>
      <c r="DO35" s="134" t="str">
        <f t="shared" si="67"/>
        <v/>
      </c>
      <c r="DP35" s="135" t="str">
        <f t="shared" si="68"/>
        <v/>
      </c>
      <c r="DQ35" s="136" t="str">
        <f t="shared" si="69"/>
        <v/>
      </c>
      <c r="DR35" s="76"/>
      <c r="DS35" s="127"/>
      <c r="DT35" s="127"/>
      <c r="DU35" s="128" t="str">
        <f t="shared" si="70"/>
        <v/>
      </c>
      <c r="DV35" s="129" t="str">
        <f t="shared" si="71"/>
        <v/>
      </c>
      <c r="DW35" s="130"/>
      <c r="DX35" s="131"/>
      <c r="DY35" s="132" t="str">
        <f t="shared" si="72"/>
        <v/>
      </c>
      <c r="DZ35" s="133" t="str">
        <f t="shared" si="73"/>
        <v/>
      </c>
      <c r="EA35" s="134" t="str">
        <f t="shared" si="74"/>
        <v/>
      </c>
      <c r="EB35" s="135" t="str">
        <f t="shared" si="75"/>
        <v/>
      </c>
      <c r="EC35" s="136" t="str">
        <f t="shared" si="76"/>
        <v/>
      </c>
      <c r="ED35" s="76"/>
      <c r="EE35" s="127"/>
      <c r="EF35" s="127"/>
      <c r="EG35" s="128" t="str">
        <f t="shared" si="77"/>
        <v/>
      </c>
      <c r="EH35" s="129" t="str">
        <f t="shared" si="78"/>
        <v/>
      </c>
      <c r="EI35" s="130"/>
      <c r="EJ35" s="131"/>
      <c r="EK35" s="132" t="str">
        <f t="shared" si="79"/>
        <v/>
      </c>
      <c r="EL35" s="133" t="str">
        <f t="shared" si="80"/>
        <v/>
      </c>
      <c r="EM35" s="134" t="str">
        <f t="shared" si="81"/>
        <v/>
      </c>
      <c r="EN35" s="135" t="str">
        <f t="shared" si="82"/>
        <v/>
      </c>
      <c r="EO35" s="136" t="str">
        <f t="shared" si="83"/>
        <v/>
      </c>
      <c r="EP35" s="76"/>
      <c r="EQ35" s="127"/>
      <c r="ER35" s="127"/>
      <c r="ES35" s="128" t="str">
        <f t="shared" si="84"/>
        <v/>
      </c>
      <c r="ET35" s="129" t="str">
        <f t="shared" si="85"/>
        <v/>
      </c>
      <c r="EU35" s="130"/>
      <c r="EV35" s="131"/>
      <c r="EW35" s="132" t="str">
        <f t="shared" si="86"/>
        <v/>
      </c>
      <c r="EX35" s="133" t="str">
        <f t="shared" si="87"/>
        <v/>
      </c>
      <c r="EY35" s="134" t="str">
        <f t="shared" si="88"/>
        <v/>
      </c>
      <c r="EZ35" s="135" t="str">
        <f t="shared" si="89"/>
        <v/>
      </c>
      <c r="FA35" s="136" t="str">
        <f t="shared" si="90"/>
        <v/>
      </c>
      <c r="FB35" s="76"/>
      <c r="FC35" s="127"/>
      <c r="FD35" s="127"/>
      <c r="FE35" s="128" t="str">
        <f t="shared" si="91"/>
        <v/>
      </c>
      <c r="FF35" s="129" t="str">
        <f t="shared" si="92"/>
        <v/>
      </c>
      <c r="FG35" s="130"/>
      <c r="FH35" s="131"/>
      <c r="FI35" s="132" t="str">
        <f t="shared" si="93"/>
        <v/>
      </c>
      <c r="FJ35" s="133" t="str">
        <f t="shared" si="94"/>
        <v/>
      </c>
      <c r="FK35" s="134" t="str">
        <f t="shared" si="95"/>
        <v/>
      </c>
      <c r="FL35" s="135" t="str">
        <f t="shared" si="96"/>
        <v/>
      </c>
      <c r="FM35" s="136" t="str">
        <f t="shared" si="97"/>
        <v/>
      </c>
      <c r="FN35" s="76"/>
      <c r="FO35" s="127"/>
      <c r="FP35" s="127"/>
      <c r="FQ35" s="128" t="str">
        <f>IF(FU35="","",#REF!)</f>
        <v/>
      </c>
      <c r="FR35" s="129" t="str">
        <f t="shared" si="98"/>
        <v/>
      </c>
      <c r="FS35" s="130"/>
      <c r="FT35" s="131"/>
      <c r="FU35" s="132" t="str">
        <f t="shared" si="99"/>
        <v/>
      </c>
      <c r="FV35" s="133" t="str">
        <f t="shared" si="100"/>
        <v/>
      </c>
      <c r="FW35" s="134" t="str">
        <f t="shared" si="101"/>
        <v/>
      </c>
      <c r="FX35" s="135" t="str">
        <f t="shared" si="102"/>
        <v/>
      </c>
      <c r="FY35" s="136" t="str">
        <f t="shared" si="103"/>
        <v/>
      </c>
      <c r="FZ35" s="76"/>
      <c r="GA35" s="127"/>
      <c r="GB35" s="127"/>
      <c r="GC35" s="128" t="str">
        <f t="shared" si="104"/>
        <v/>
      </c>
      <c r="GD35" s="129" t="str">
        <f t="shared" si="105"/>
        <v/>
      </c>
      <c r="GE35" s="130"/>
      <c r="GF35" s="131"/>
      <c r="GG35" s="132" t="str">
        <f t="shared" si="106"/>
        <v/>
      </c>
      <c r="GH35" s="133" t="str">
        <f t="shared" si="107"/>
        <v/>
      </c>
      <c r="GI35" s="134" t="str">
        <f t="shared" si="108"/>
        <v/>
      </c>
      <c r="GJ35" s="135" t="str">
        <f t="shared" si="109"/>
        <v/>
      </c>
      <c r="GK35" s="136" t="str">
        <f t="shared" si="110"/>
        <v/>
      </c>
      <c r="GL35" s="76"/>
      <c r="GM35" s="127"/>
      <c r="GN35" s="127"/>
      <c r="GO35" s="128" t="str">
        <f t="shared" si="111"/>
        <v/>
      </c>
      <c r="GP35" s="129" t="str">
        <f t="shared" si="112"/>
        <v/>
      </c>
      <c r="GQ35" s="130"/>
      <c r="GR35" s="131"/>
      <c r="GS35" s="132" t="str">
        <f t="shared" si="113"/>
        <v/>
      </c>
      <c r="GT35" s="133" t="str">
        <f t="shared" si="114"/>
        <v/>
      </c>
      <c r="GU35" s="134" t="str">
        <f t="shared" si="115"/>
        <v/>
      </c>
      <c r="GV35" s="135" t="str">
        <f t="shared" si="116"/>
        <v/>
      </c>
      <c r="GW35" s="136" t="str">
        <f t="shared" si="117"/>
        <v/>
      </c>
      <c r="GX35" s="76"/>
      <c r="GY35" s="127"/>
      <c r="GZ35" s="127"/>
      <c r="HA35" s="128" t="str">
        <f t="shared" si="118"/>
        <v/>
      </c>
      <c r="HB35" s="129" t="str">
        <f t="shared" si="119"/>
        <v/>
      </c>
      <c r="HC35" s="130"/>
      <c r="HD35" s="131"/>
      <c r="HE35" s="132" t="str">
        <f t="shared" si="120"/>
        <v/>
      </c>
      <c r="HF35" s="133" t="str">
        <f t="shared" si="121"/>
        <v/>
      </c>
      <c r="HG35" s="134" t="str">
        <f t="shared" si="122"/>
        <v/>
      </c>
      <c r="HH35" s="135" t="str">
        <f t="shared" si="123"/>
        <v/>
      </c>
      <c r="HI35" s="136" t="str">
        <f t="shared" si="124"/>
        <v/>
      </c>
      <c r="HJ35" s="76"/>
      <c r="HK35" s="127"/>
      <c r="HL35" s="127" t="s">
        <v>287</v>
      </c>
      <c r="HM35" s="128" t="str">
        <f t="shared" si="125"/>
        <v/>
      </c>
      <c r="HN35" s="129" t="str">
        <f t="shared" si="126"/>
        <v/>
      </c>
      <c r="HO35" s="130"/>
      <c r="HP35" s="131"/>
      <c r="HQ35" s="132" t="str">
        <f t="shared" si="127"/>
        <v/>
      </c>
      <c r="HR35" s="133" t="str">
        <f t="shared" si="128"/>
        <v/>
      </c>
      <c r="HS35" s="134" t="str">
        <f t="shared" si="129"/>
        <v/>
      </c>
      <c r="HT35" s="135" t="str">
        <f t="shared" si="130"/>
        <v/>
      </c>
      <c r="HU35" s="136" t="str">
        <f t="shared" si="131"/>
        <v/>
      </c>
      <c r="HV35" s="76"/>
      <c r="HW35" s="127"/>
      <c r="HX35" s="127"/>
      <c r="HY35" s="128" t="str">
        <f t="shared" si="132"/>
        <v/>
      </c>
      <c r="HZ35" s="129" t="str">
        <f t="shared" si="133"/>
        <v/>
      </c>
      <c r="IA35" s="130"/>
      <c r="IB35" s="131"/>
      <c r="IC35" s="132" t="str">
        <f t="shared" si="134"/>
        <v/>
      </c>
      <c r="ID35" s="133" t="str">
        <f t="shared" si="135"/>
        <v/>
      </c>
      <c r="IE35" s="134" t="str">
        <f t="shared" si="136"/>
        <v/>
      </c>
      <c r="IF35" s="135" t="str">
        <f t="shared" si="137"/>
        <v/>
      </c>
      <c r="IG35" s="136" t="str">
        <f t="shared" si="138"/>
        <v/>
      </c>
      <c r="IH35" s="76"/>
      <c r="II35" s="127"/>
      <c r="IJ35" s="127"/>
      <c r="IK35" s="128" t="str">
        <f t="shared" si="139"/>
        <v/>
      </c>
      <c r="IL35" s="129" t="str">
        <f t="shared" si="140"/>
        <v/>
      </c>
      <c r="IM35" s="130"/>
      <c r="IN35" s="131"/>
      <c r="IO35" s="132" t="str">
        <f t="shared" si="141"/>
        <v/>
      </c>
      <c r="IP35" s="133" t="str">
        <f t="shared" si="142"/>
        <v/>
      </c>
      <c r="IQ35" s="134" t="str">
        <f t="shared" si="143"/>
        <v/>
      </c>
      <c r="IR35" s="135" t="str">
        <f t="shared" si="144"/>
        <v/>
      </c>
      <c r="IS35" s="136" t="str">
        <f t="shared" si="145"/>
        <v/>
      </c>
      <c r="IT35" s="76"/>
      <c r="IU35" s="127"/>
      <c r="IV35" s="127"/>
      <c r="IW35" s="128" t="str">
        <f t="shared" si="146"/>
        <v/>
      </c>
      <c r="IX35" s="129" t="str">
        <f t="shared" si="147"/>
        <v/>
      </c>
      <c r="IY35" s="130"/>
      <c r="IZ35" s="131"/>
      <c r="JA35" s="132" t="str">
        <f t="shared" si="148"/>
        <v/>
      </c>
      <c r="JB35" s="133" t="str">
        <f t="shared" si="149"/>
        <v/>
      </c>
      <c r="JC35" s="134" t="str">
        <f t="shared" si="150"/>
        <v/>
      </c>
      <c r="JD35" s="135" t="str">
        <f t="shared" si="151"/>
        <v/>
      </c>
      <c r="JE35" s="136" t="str">
        <f t="shared" si="152"/>
        <v/>
      </c>
      <c r="JF35" s="76"/>
      <c r="JG35" s="127"/>
      <c r="JH35" s="127"/>
      <c r="JI35" s="128" t="str">
        <f t="shared" si="153"/>
        <v/>
      </c>
      <c r="JJ35" s="129" t="str">
        <f t="shared" si="154"/>
        <v/>
      </c>
      <c r="JK35" s="130"/>
      <c r="JL35" s="131"/>
      <c r="JM35" s="132" t="str">
        <f t="shared" si="155"/>
        <v/>
      </c>
      <c r="JN35" s="133" t="str">
        <f t="shared" si="156"/>
        <v/>
      </c>
      <c r="JO35" s="134" t="str">
        <f t="shared" si="157"/>
        <v/>
      </c>
      <c r="JP35" s="135" t="str">
        <f t="shared" si="158"/>
        <v/>
      </c>
      <c r="JQ35" s="136" t="str">
        <f t="shared" si="159"/>
        <v/>
      </c>
      <c r="JR35" s="76"/>
      <c r="JS35" s="127"/>
      <c r="JT35" s="127"/>
      <c r="JU35" s="128" t="str">
        <f t="shared" si="160"/>
        <v/>
      </c>
      <c r="JV35" s="129" t="str">
        <f t="shared" si="161"/>
        <v/>
      </c>
      <c r="JW35" s="130"/>
      <c r="JX35" s="131"/>
      <c r="JY35" s="132" t="str">
        <f t="shared" si="162"/>
        <v/>
      </c>
      <c r="JZ35" s="133" t="str">
        <f t="shared" si="163"/>
        <v/>
      </c>
      <c r="KA35" s="134" t="str">
        <f t="shared" si="164"/>
        <v/>
      </c>
      <c r="KB35" s="135" t="str">
        <f t="shared" si="165"/>
        <v/>
      </c>
      <c r="KC35" s="136" t="str">
        <f t="shared" si="166"/>
        <v/>
      </c>
      <c r="KD35" s="76"/>
      <c r="KE35" s="127"/>
      <c r="KF35" s="127"/>
    </row>
    <row r="36" spans="1:292" ht="13.5" customHeight="1">
      <c r="A36" s="84"/>
      <c r="B36" s="127"/>
      <c r="D36" s="211"/>
      <c r="E36" s="128" t="str">
        <f t="shared" si="0"/>
        <v/>
      </c>
      <c r="F36" s="129" t="str">
        <f t="shared" si="1"/>
        <v/>
      </c>
      <c r="G36" s="130"/>
      <c r="H36" s="131"/>
      <c r="I36" s="132" t="str">
        <f t="shared" si="2"/>
        <v/>
      </c>
      <c r="J36" s="133" t="str">
        <f t="shared" si="3"/>
        <v/>
      </c>
      <c r="K36" s="134" t="str">
        <f t="shared" si="4"/>
        <v/>
      </c>
      <c r="L36" s="135" t="str">
        <f t="shared" si="5"/>
        <v/>
      </c>
      <c r="M36" s="136" t="str">
        <f t="shared" si="6"/>
        <v/>
      </c>
      <c r="O36" s="127"/>
      <c r="P36" s="211"/>
      <c r="Q36" s="128" t="str">
        <f t="shared" si="7"/>
        <v/>
      </c>
      <c r="R36" s="129" t="str">
        <f t="shared" si="8"/>
        <v/>
      </c>
      <c r="S36" s="130"/>
      <c r="T36" s="131"/>
      <c r="U36" s="132" t="str">
        <f t="shared" si="9"/>
        <v/>
      </c>
      <c r="V36" s="133" t="str">
        <f t="shared" si="10"/>
        <v/>
      </c>
      <c r="W36" s="134" t="str">
        <f t="shared" si="11"/>
        <v/>
      </c>
      <c r="X36" s="135" t="str">
        <f t="shared" si="12"/>
        <v/>
      </c>
      <c r="Y36" s="136" t="str">
        <f t="shared" si="13"/>
        <v/>
      </c>
      <c r="AA36" s="127"/>
      <c r="AB36" s="127"/>
      <c r="AC36" s="128" t="str">
        <f t="shared" si="14"/>
        <v/>
      </c>
      <c r="AD36" s="129" t="str">
        <f t="shared" si="15"/>
        <v/>
      </c>
      <c r="AE36" s="130"/>
      <c r="AF36" s="131"/>
      <c r="AG36" s="132" t="str">
        <f t="shared" si="16"/>
        <v/>
      </c>
      <c r="AH36" s="133" t="str">
        <f t="shared" si="17"/>
        <v/>
      </c>
      <c r="AI36" s="134" t="str">
        <f t="shared" si="18"/>
        <v/>
      </c>
      <c r="AJ36" s="135" t="str">
        <f t="shared" si="19"/>
        <v/>
      </c>
      <c r="AK36" s="136" t="str">
        <f t="shared" si="20"/>
        <v/>
      </c>
      <c r="AM36" s="127"/>
      <c r="AN36" s="127"/>
      <c r="AO36" s="128" t="str">
        <f t="shared" si="21"/>
        <v/>
      </c>
      <c r="AP36" s="129" t="str">
        <f t="shared" si="22"/>
        <v/>
      </c>
      <c r="AQ36" s="130"/>
      <c r="AR36" s="131"/>
      <c r="AS36" s="132" t="str">
        <f t="shared" si="23"/>
        <v/>
      </c>
      <c r="AT36" s="133" t="str">
        <f t="shared" si="24"/>
        <v/>
      </c>
      <c r="AU36" s="134" t="str">
        <f t="shared" si="25"/>
        <v/>
      </c>
      <c r="AV36" s="135" t="str">
        <f t="shared" si="26"/>
        <v/>
      </c>
      <c r="AW36" s="136" t="str">
        <f t="shared" si="27"/>
        <v/>
      </c>
      <c r="AX36" s="76"/>
      <c r="AY36" s="127"/>
      <c r="AZ36" s="127"/>
      <c r="BA36" s="128" t="str">
        <f t="shared" si="28"/>
        <v/>
      </c>
      <c r="BB36" s="129" t="str">
        <f t="shared" si="29"/>
        <v/>
      </c>
      <c r="BC36" s="130"/>
      <c r="BD36" s="131"/>
      <c r="BE36" s="132" t="str">
        <f t="shared" si="30"/>
        <v/>
      </c>
      <c r="BF36" s="133" t="str">
        <f t="shared" si="31"/>
        <v/>
      </c>
      <c r="BG36" s="134" t="str">
        <f t="shared" si="32"/>
        <v/>
      </c>
      <c r="BH36" s="135" t="str">
        <f t="shared" si="33"/>
        <v/>
      </c>
      <c r="BI36" s="136" t="str">
        <f t="shared" si="34"/>
        <v/>
      </c>
      <c r="BJ36" s="76"/>
      <c r="BK36" s="127"/>
      <c r="BL36" s="127"/>
      <c r="BM36" s="128" t="str">
        <f t="shared" si="35"/>
        <v/>
      </c>
      <c r="BN36" s="129" t="str">
        <f t="shared" si="36"/>
        <v/>
      </c>
      <c r="BO36" s="130"/>
      <c r="BP36" s="131"/>
      <c r="BQ36" s="132" t="str">
        <f t="shared" si="37"/>
        <v/>
      </c>
      <c r="BR36" s="133" t="str">
        <f t="shared" si="38"/>
        <v/>
      </c>
      <c r="BS36" s="134" t="str">
        <f t="shared" si="39"/>
        <v/>
      </c>
      <c r="BT36" s="135" t="str">
        <f t="shared" si="40"/>
        <v/>
      </c>
      <c r="BU36" s="136" t="str">
        <f t="shared" si="41"/>
        <v/>
      </c>
      <c r="BV36" s="76"/>
      <c r="BW36" s="127"/>
      <c r="BX36" s="127"/>
      <c r="BY36" s="128" t="str">
        <f t="shared" si="42"/>
        <v/>
      </c>
      <c r="BZ36" s="129" t="str">
        <f t="shared" si="43"/>
        <v/>
      </c>
      <c r="CA36" s="130"/>
      <c r="CB36" s="131"/>
      <c r="CC36" s="132" t="str">
        <f t="shared" si="44"/>
        <v/>
      </c>
      <c r="CD36" s="133" t="str">
        <f t="shared" si="45"/>
        <v/>
      </c>
      <c r="CE36" s="134" t="str">
        <f t="shared" si="46"/>
        <v/>
      </c>
      <c r="CF36" s="135" t="str">
        <f t="shared" si="47"/>
        <v/>
      </c>
      <c r="CG36" s="136" t="str">
        <f t="shared" si="48"/>
        <v/>
      </c>
      <c r="CH36" s="76"/>
      <c r="CI36" s="127"/>
      <c r="CJ36" s="127"/>
      <c r="CK36" s="128" t="str">
        <f t="shared" si="49"/>
        <v/>
      </c>
      <c r="CL36" s="129" t="str">
        <f t="shared" si="50"/>
        <v/>
      </c>
      <c r="CM36" s="130"/>
      <c r="CN36" s="131"/>
      <c r="CO36" s="132" t="str">
        <f t="shared" si="51"/>
        <v/>
      </c>
      <c r="CP36" s="133" t="str">
        <f t="shared" si="52"/>
        <v/>
      </c>
      <c r="CQ36" s="134" t="str">
        <f t="shared" si="53"/>
        <v/>
      </c>
      <c r="CR36" s="135" t="str">
        <f t="shared" si="54"/>
        <v/>
      </c>
      <c r="CS36" s="136" t="str">
        <f t="shared" si="55"/>
        <v/>
      </c>
      <c r="CT36" s="76"/>
      <c r="CU36" s="127"/>
      <c r="CV36" s="127"/>
      <c r="CW36" s="128" t="str">
        <f t="shared" si="56"/>
        <v/>
      </c>
      <c r="CX36" s="129" t="str">
        <f t="shared" si="57"/>
        <v/>
      </c>
      <c r="CY36" s="130"/>
      <c r="CZ36" s="131"/>
      <c r="DA36" s="132" t="str">
        <f t="shared" si="58"/>
        <v/>
      </c>
      <c r="DB36" s="133" t="str">
        <f t="shared" si="59"/>
        <v/>
      </c>
      <c r="DC36" s="134" t="str">
        <f t="shared" si="60"/>
        <v/>
      </c>
      <c r="DD36" s="135" t="str">
        <f t="shared" si="61"/>
        <v/>
      </c>
      <c r="DE36" s="136" t="str">
        <f t="shared" si="62"/>
        <v/>
      </c>
      <c r="DF36" s="76"/>
      <c r="DG36" s="127"/>
      <c r="DH36" s="127"/>
      <c r="DI36" s="128" t="str">
        <f t="shared" si="63"/>
        <v/>
      </c>
      <c r="DJ36" s="129" t="str">
        <f t="shared" si="64"/>
        <v/>
      </c>
      <c r="DK36" s="130"/>
      <c r="DL36" s="131"/>
      <c r="DM36" s="132" t="str">
        <f t="shared" si="65"/>
        <v/>
      </c>
      <c r="DN36" s="133" t="str">
        <f t="shared" si="66"/>
        <v/>
      </c>
      <c r="DO36" s="134" t="str">
        <f t="shared" si="67"/>
        <v/>
      </c>
      <c r="DP36" s="135" t="str">
        <f t="shared" si="68"/>
        <v/>
      </c>
      <c r="DQ36" s="136" t="str">
        <f t="shared" si="69"/>
        <v/>
      </c>
      <c r="DR36" s="76"/>
      <c r="DS36" s="127"/>
      <c r="DT36" s="127"/>
      <c r="DU36" s="128" t="str">
        <f t="shared" si="70"/>
        <v/>
      </c>
      <c r="DV36" s="129" t="str">
        <f t="shared" si="71"/>
        <v/>
      </c>
      <c r="DW36" s="130"/>
      <c r="DX36" s="131"/>
      <c r="DY36" s="132" t="str">
        <f t="shared" si="72"/>
        <v/>
      </c>
      <c r="DZ36" s="133" t="str">
        <f t="shared" si="73"/>
        <v/>
      </c>
      <c r="EA36" s="134" t="str">
        <f t="shared" si="74"/>
        <v/>
      </c>
      <c r="EB36" s="135" t="str">
        <f t="shared" si="75"/>
        <v/>
      </c>
      <c r="EC36" s="136" t="str">
        <f t="shared" si="76"/>
        <v/>
      </c>
      <c r="ED36" s="76"/>
      <c r="EE36" s="127"/>
      <c r="EF36" s="127"/>
      <c r="EG36" s="128" t="str">
        <f t="shared" si="77"/>
        <v/>
      </c>
      <c r="EH36" s="129" t="str">
        <f t="shared" si="78"/>
        <v/>
      </c>
      <c r="EI36" s="130"/>
      <c r="EJ36" s="131"/>
      <c r="EK36" s="132" t="str">
        <f t="shared" si="79"/>
        <v/>
      </c>
      <c r="EL36" s="133" t="str">
        <f t="shared" si="80"/>
        <v/>
      </c>
      <c r="EM36" s="134" t="str">
        <f t="shared" si="81"/>
        <v/>
      </c>
      <c r="EN36" s="135" t="str">
        <f t="shared" si="82"/>
        <v/>
      </c>
      <c r="EO36" s="136" t="str">
        <f t="shared" si="83"/>
        <v/>
      </c>
      <c r="EP36" s="76"/>
      <c r="EQ36" s="127"/>
      <c r="ER36" s="127"/>
      <c r="ES36" s="128" t="str">
        <f t="shared" si="84"/>
        <v/>
      </c>
      <c r="ET36" s="129" t="str">
        <f t="shared" si="85"/>
        <v/>
      </c>
      <c r="EU36" s="130"/>
      <c r="EV36" s="131"/>
      <c r="EW36" s="132" t="str">
        <f t="shared" si="86"/>
        <v/>
      </c>
      <c r="EX36" s="133" t="str">
        <f t="shared" si="87"/>
        <v/>
      </c>
      <c r="EY36" s="134" t="str">
        <f t="shared" si="88"/>
        <v/>
      </c>
      <c r="EZ36" s="135" t="str">
        <f t="shared" si="89"/>
        <v/>
      </c>
      <c r="FA36" s="136" t="str">
        <f t="shared" si="90"/>
        <v/>
      </c>
      <c r="FB36" s="76"/>
      <c r="FC36" s="127"/>
      <c r="FD36" s="127"/>
      <c r="FE36" s="128" t="str">
        <f t="shared" si="91"/>
        <v/>
      </c>
      <c r="FF36" s="129" t="str">
        <f t="shared" si="92"/>
        <v/>
      </c>
      <c r="FG36" s="130"/>
      <c r="FH36" s="131"/>
      <c r="FI36" s="132" t="str">
        <f t="shared" si="93"/>
        <v/>
      </c>
      <c r="FJ36" s="133" t="str">
        <f t="shared" si="94"/>
        <v/>
      </c>
      <c r="FK36" s="134" t="str">
        <f t="shared" si="95"/>
        <v/>
      </c>
      <c r="FL36" s="135" t="str">
        <f t="shared" si="96"/>
        <v/>
      </c>
      <c r="FM36" s="136" t="str">
        <f t="shared" si="97"/>
        <v/>
      </c>
      <c r="FN36" s="76"/>
      <c r="FO36" s="127"/>
      <c r="FP36" s="127"/>
      <c r="FQ36" s="128" t="str">
        <f>IF(FU36="","",#REF!)</f>
        <v/>
      </c>
      <c r="FR36" s="129" t="str">
        <f t="shared" si="98"/>
        <v/>
      </c>
      <c r="FS36" s="130"/>
      <c r="FT36" s="131"/>
      <c r="FU36" s="132" t="str">
        <f t="shared" si="99"/>
        <v/>
      </c>
      <c r="FV36" s="133" t="str">
        <f t="shared" si="100"/>
        <v/>
      </c>
      <c r="FW36" s="134" t="str">
        <f t="shared" si="101"/>
        <v/>
      </c>
      <c r="FX36" s="135" t="str">
        <f t="shared" si="102"/>
        <v/>
      </c>
      <c r="FY36" s="136" t="str">
        <f t="shared" si="103"/>
        <v/>
      </c>
      <c r="FZ36" s="76"/>
      <c r="GA36" s="127"/>
      <c r="GB36" s="127"/>
      <c r="GC36" s="128" t="str">
        <f t="shared" si="104"/>
        <v/>
      </c>
      <c r="GD36" s="129" t="str">
        <f t="shared" si="105"/>
        <v/>
      </c>
      <c r="GE36" s="130"/>
      <c r="GF36" s="131"/>
      <c r="GG36" s="132" t="str">
        <f t="shared" si="106"/>
        <v/>
      </c>
      <c r="GH36" s="133" t="str">
        <f t="shared" si="107"/>
        <v/>
      </c>
      <c r="GI36" s="134" t="str">
        <f t="shared" si="108"/>
        <v/>
      </c>
      <c r="GJ36" s="135" t="str">
        <f t="shared" si="109"/>
        <v/>
      </c>
      <c r="GK36" s="136" t="str">
        <f t="shared" si="110"/>
        <v/>
      </c>
      <c r="GL36" s="76"/>
      <c r="GM36" s="127"/>
      <c r="GN36" s="127"/>
      <c r="GO36" s="128" t="str">
        <f t="shared" si="111"/>
        <v/>
      </c>
      <c r="GP36" s="129" t="str">
        <f t="shared" si="112"/>
        <v/>
      </c>
      <c r="GQ36" s="130"/>
      <c r="GR36" s="131"/>
      <c r="GS36" s="132" t="str">
        <f t="shared" si="113"/>
        <v/>
      </c>
      <c r="GT36" s="133" t="str">
        <f t="shared" si="114"/>
        <v/>
      </c>
      <c r="GU36" s="134" t="str">
        <f t="shared" si="115"/>
        <v/>
      </c>
      <c r="GV36" s="135" t="str">
        <f t="shared" si="116"/>
        <v/>
      </c>
      <c r="GW36" s="136" t="str">
        <f t="shared" si="117"/>
        <v/>
      </c>
      <c r="GX36" s="76"/>
      <c r="GY36" s="127"/>
      <c r="GZ36" s="127"/>
      <c r="HA36" s="128" t="str">
        <f t="shared" si="118"/>
        <v/>
      </c>
      <c r="HB36" s="129" t="str">
        <f t="shared" si="119"/>
        <v/>
      </c>
      <c r="HC36" s="130"/>
      <c r="HD36" s="131"/>
      <c r="HE36" s="132" t="str">
        <f t="shared" si="120"/>
        <v/>
      </c>
      <c r="HF36" s="133" t="str">
        <f t="shared" si="121"/>
        <v/>
      </c>
      <c r="HG36" s="134" t="str">
        <f t="shared" si="122"/>
        <v/>
      </c>
      <c r="HH36" s="135" t="str">
        <f t="shared" si="123"/>
        <v/>
      </c>
      <c r="HI36" s="136" t="str">
        <f t="shared" si="124"/>
        <v/>
      </c>
      <c r="HJ36" s="76"/>
      <c r="HK36" s="127"/>
      <c r="HL36" s="127" t="s">
        <v>287</v>
      </c>
      <c r="HM36" s="128" t="str">
        <f t="shared" si="125"/>
        <v/>
      </c>
      <c r="HN36" s="129" t="str">
        <f t="shared" si="126"/>
        <v/>
      </c>
      <c r="HO36" s="130"/>
      <c r="HP36" s="131"/>
      <c r="HQ36" s="132" t="str">
        <f t="shared" si="127"/>
        <v/>
      </c>
      <c r="HR36" s="133" t="str">
        <f t="shared" si="128"/>
        <v/>
      </c>
      <c r="HS36" s="134" t="str">
        <f t="shared" si="129"/>
        <v/>
      </c>
      <c r="HT36" s="135" t="str">
        <f t="shared" si="130"/>
        <v/>
      </c>
      <c r="HU36" s="136" t="str">
        <f t="shared" si="131"/>
        <v/>
      </c>
      <c r="HV36" s="76"/>
      <c r="HW36" s="127"/>
      <c r="HX36" s="127"/>
      <c r="HY36" s="128" t="str">
        <f t="shared" si="132"/>
        <v/>
      </c>
      <c r="HZ36" s="129" t="str">
        <f t="shared" si="133"/>
        <v/>
      </c>
      <c r="IA36" s="130"/>
      <c r="IB36" s="131"/>
      <c r="IC36" s="132" t="str">
        <f t="shared" si="134"/>
        <v/>
      </c>
      <c r="ID36" s="133" t="str">
        <f t="shared" si="135"/>
        <v/>
      </c>
      <c r="IE36" s="134" t="str">
        <f t="shared" si="136"/>
        <v/>
      </c>
      <c r="IF36" s="135" t="str">
        <f t="shared" si="137"/>
        <v/>
      </c>
      <c r="IG36" s="136" t="str">
        <f t="shared" si="138"/>
        <v/>
      </c>
      <c r="IH36" s="76"/>
      <c r="II36" s="127"/>
      <c r="IJ36" s="127"/>
      <c r="IK36" s="128" t="str">
        <f t="shared" si="139"/>
        <v/>
      </c>
      <c r="IL36" s="129" t="str">
        <f t="shared" si="140"/>
        <v/>
      </c>
      <c r="IM36" s="130"/>
      <c r="IN36" s="131"/>
      <c r="IO36" s="132" t="str">
        <f t="shared" si="141"/>
        <v/>
      </c>
      <c r="IP36" s="133" t="str">
        <f t="shared" si="142"/>
        <v/>
      </c>
      <c r="IQ36" s="134" t="str">
        <f t="shared" si="143"/>
        <v/>
      </c>
      <c r="IR36" s="135" t="str">
        <f t="shared" si="144"/>
        <v/>
      </c>
      <c r="IS36" s="136" t="str">
        <f t="shared" si="145"/>
        <v/>
      </c>
      <c r="IT36" s="76"/>
      <c r="IU36" s="127"/>
      <c r="IV36" s="127"/>
      <c r="IW36" s="128" t="str">
        <f t="shared" si="146"/>
        <v/>
      </c>
      <c r="IX36" s="129" t="str">
        <f t="shared" si="147"/>
        <v/>
      </c>
      <c r="IY36" s="130"/>
      <c r="IZ36" s="131"/>
      <c r="JA36" s="132" t="str">
        <f t="shared" si="148"/>
        <v/>
      </c>
      <c r="JB36" s="133" t="str">
        <f t="shared" si="149"/>
        <v/>
      </c>
      <c r="JC36" s="134" t="str">
        <f t="shared" si="150"/>
        <v/>
      </c>
      <c r="JD36" s="135" t="str">
        <f t="shared" si="151"/>
        <v/>
      </c>
      <c r="JE36" s="136" t="str">
        <f t="shared" si="152"/>
        <v/>
      </c>
      <c r="JF36" s="76"/>
      <c r="JG36" s="127"/>
      <c r="JH36" s="127"/>
      <c r="JI36" s="128" t="str">
        <f t="shared" si="153"/>
        <v/>
      </c>
      <c r="JJ36" s="129" t="str">
        <f t="shared" si="154"/>
        <v/>
      </c>
      <c r="JK36" s="130"/>
      <c r="JL36" s="131"/>
      <c r="JM36" s="132" t="str">
        <f t="shared" si="155"/>
        <v/>
      </c>
      <c r="JN36" s="133" t="str">
        <f t="shared" si="156"/>
        <v/>
      </c>
      <c r="JO36" s="134" t="str">
        <f t="shared" si="157"/>
        <v/>
      </c>
      <c r="JP36" s="135" t="str">
        <f t="shared" si="158"/>
        <v/>
      </c>
      <c r="JQ36" s="136" t="str">
        <f t="shared" si="159"/>
        <v/>
      </c>
      <c r="JR36" s="76"/>
      <c r="JS36" s="127"/>
      <c r="JT36" s="127"/>
      <c r="JU36" s="128" t="str">
        <f t="shared" si="160"/>
        <v/>
      </c>
      <c r="JV36" s="129" t="str">
        <f t="shared" si="161"/>
        <v/>
      </c>
      <c r="JW36" s="130"/>
      <c r="JX36" s="131"/>
      <c r="JY36" s="132" t="str">
        <f t="shared" si="162"/>
        <v/>
      </c>
      <c r="JZ36" s="133" t="str">
        <f t="shared" si="163"/>
        <v/>
      </c>
      <c r="KA36" s="134" t="str">
        <f t="shared" si="164"/>
        <v/>
      </c>
      <c r="KB36" s="135" t="str">
        <f t="shared" si="165"/>
        <v/>
      </c>
      <c r="KC36" s="136" t="str">
        <f t="shared" si="166"/>
        <v/>
      </c>
      <c r="KD36" s="76"/>
      <c r="KE36" s="127"/>
      <c r="KF36" s="127"/>
    </row>
    <row r="37" spans="1:292" ht="13.5" customHeight="1">
      <c r="A37" s="84"/>
      <c r="B37" s="127"/>
      <c r="D37" s="211"/>
      <c r="E37" s="128" t="str">
        <f t="shared" si="0"/>
        <v/>
      </c>
      <c r="F37" s="129" t="str">
        <f t="shared" si="1"/>
        <v/>
      </c>
      <c r="G37" s="130"/>
      <c r="H37" s="131"/>
      <c r="I37" s="132" t="str">
        <f t="shared" si="2"/>
        <v/>
      </c>
      <c r="J37" s="133" t="str">
        <f t="shared" si="3"/>
        <v/>
      </c>
      <c r="K37" s="134" t="str">
        <f t="shared" si="4"/>
        <v/>
      </c>
      <c r="L37" s="135" t="str">
        <f t="shared" si="5"/>
        <v/>
      </c>
      <c r="M37" s="136" t="str">
        <f t="shared" si="6"/>
        <v/>
      </c>
      <c r="O37" s="127"/>
      <c r="P37" s="211"/>
      <c r="Q37" s="128" t="str">
        <f t="shared" si="7"/>
        <v/>
      </c>
      <c r="R37" s="129" t="str">
        <f t="shared" si="8"/>
        <v/>
      </c>
      <c r="S37" s="130"/>
      <c r="T37" s="131"/>
      <c r="U37" s="132" t="str">
        <f t="shared" si="9"/>
        <v/>
      </c>
      <c r="V37" s="133" t="str">
        <f t="shared" si="10"/>
        <v/>
      </c>
      <c r="W37" s="134" t="str">
        <f t="shared" si="11"/>
        <v/>
      </c>
      <c r="X37" s="135" t="str">
        <f t="shared" si="12"/>
        <v/>
      </c>
      <c r="Y37" s="136" t="str">
        <f t="shared" si="13"/>
        <v/>
      </c>
      <c r="AA37" s="127"/>
      <c r="AB37" s="127"/>
      <c r="AC37" s="128" t="str">
        <f t="shared" si="14"/>
        <v/>
      </c>
      <c r="AD37" s="129" t="str">
        <f t="shared" si="15"/>
        <v/>
      </c>
      <c r="AE37" s="130"/>
      <c r="AF37" s="131"/>
      <c r="AG37" s="132" t="str">
        <f t="shared" si="16"/>
        <v/>
      </c>
      <c r="AH37" s="133" t="str">
        <f t="shared" si="17"/>
        <v/>
      </c>
      <c r="AI37" s="134" t="str">
        <f t="shared" si="18"/>
        <v/>
      </c>
      <c r="AJ37" s="135" t="str">
        <f t="shared" si="19"/>
        <v/>
      </c>
      <c r="AK37" s="136" t="str">
        <f t="shared" si="20"/>
        <v/>
      </c>
      <c r="AM37" s="127"/>
      <c r="AN37" s="127"/>
      <c r="AO37" s="128" t="str">
        <f t="shared" si="21"/>
        <v/>
      </c>
      <c r="AP37" s="129" t="str">
        <f t="shared" si="22"/>
        <v/>
      </c>
      <c r="AQ37" s="130"/>
      <c r="AR37" s="131"/>
      <c r="AS37" s="132" t="str">
        <f t="shared" si="23"/>
        <v/>
      </c>
      <c r="AT37" s="133" t="str">
        <f t="shared" si="24"/>
        <v/>
      </c>
      <c r="AU37" s="134" t="str">
        <f t="shared" si="25"/>
        <v/>
      </c>
      <c r="AV37" s="135" t="str">
        <f t="shared" si="26"/>
        <v/>
      </c>
      <c r="AW37" s="136" t="str">
        <f t="shared" si="27"/>
        <v/>
      </c>
      <c r="AX37" s="76"/>
      <c r="AY37" s="127"/>
      <c r="AZ37" s="127"/>
      <c r="BA37" s="128" t="str">
        <f t="shared" si="28"/>
        <v/>
      </c>
      <c r="BB37" s="129" t="str">
        <f t="shared" si="29"/>
        <v/>
      </c>
      <c r="BC37" s="130"/>
      <c r="BD37" s="131"/>
      <c r="BE37" s="132" t="str">
        <f t="shared" si="30"/>
        <v/>
      </c>
      <c r="BF37" s="133" t="str">
        <f t="shared" si="31"/>
        <v/>
      </c>
      <c r="BG37" s="134" t="str">
        <f t="shared" si="32"/>
        <v/>
      </c>
      <c r="BH37" s="135" t="str">
        <f t="shared" si="33"/>
        <v/>
      </c>
      <c r="BI37" s="136" t="str">
        <f t="shared" si="34"/>
        <v/>
      </c>
      <c r="BJ37" s="76"/>
      <c r="BK37" s="127"/>
      <c r="BL37" s="127"/>
      <c r="BM37" s="128" t="str">
        <f t="shared" si="35"/>
        <v/>
      </c>
      <c r="BN37" s="129" t="str">
        <f t="shared" si="36"/>
        <v/>
      </c>
      <c r="BO37" s="130"/>
      <c r="BP37" s="131"/>
      <c r="BQ37" s="132" t="str">
        <f t="shared" si="37"/>
        <v/>
      </c>
      <c r="BR37" s="133" t="str">
        <f t="shared" si="38"/>
        <v/>
      </c>
      <c r="BS37" s="134" t="str">
        <f t="shared" si="39"/>
        <v/>
      </c>
      <c r="BT37" s="135" t="str">
        <f t="shared" si="40"/>
        <v/>
      </c>
      <c r="BU37" s="136" t="str">
        <f t="shared" si="41"/>
        <v/>
      </c>
      <c r="BV37" s="76"/>
      <c r="BW37" s="127"/>
      <c r="BX37" s="127"/>
      <c r="BY37" s="128" t="str">
        <f t="shared" si="42"/>
        <v/>
      </c>
      <c r="BZ37" s="129" t="str">
        <f t="shared" si="43"/>
        <v/>
      </c>
      <c r="CA37" s="130"/>
      <c r="CB37" s="131"/>
      <c r="CC37" s="132" t="str">
        <f t="shared" si="44"/>
        <v/>
      </c>
      <c r="CD37" s="133" t="str">
        <f t="shared" si="45"/>
        <v/>
      </c>
      <c r="CE37" s="134" t="str">
        <f t="shared" si="46"/>
        <v/>
      </c>
      <c r="CF37" s="135" t="str">
        <f t="shared" si="47"/>
        <v/>
      </c>
      <c r="CG37" s="136" t="str">
        <f t="shared" si="48"/>
        <v/>
      </c>
      <c r="CH37" s="76"/>
      <c r="CI37" s="127"/>
      <c r="CJ37" s="127"/>
      <c r="CK37" s="128" t="str">
        <f t="shared" si="49"/>
        <v/>
      </c>
      <c r="CL37" s="129" t="str">
        <f t="shared" si="50"/>
        <v/>
      </c>
      <c r="CM37" s="130"/>
      <c r="CN37" s="131"/>
      <c r="CO37" s="132" t="str">
        <f t="shared" si="51"/>
        <v/>
      </c>
      <c r="CP37" s="133" t="str">
        <f t="shared" si="52"/>
        <v/>
      </c>
      <c r="CQ37" s="134" t="str">
        <f t="shared" si="53"/>
        <v/>
      </c>
      <c r="CR37" s="135" t="str">
        <f t="shared" si="54"/>
        <v/>
      </c>
      <c r="CS37" s="136" t="str">
        <f t="shared" si="55"/>
        <v/>
      </c>
      <c r="CT37" s="76"/>
      <c r="CU37" s="127"/>
      <c r="CV37" s="127"/>
      <c r="CW37" s="128" t="str">
        <f t="shared" si="56"/>
        <v/>
      </c>
      <c r="CX37" s="129" t="str">
        <f t="shared" si="57"/>
        <v/>
      </c>
      <c r="CY37" s="130"/>
      <c r="CZ37" s="131"/>
      <c r="DA37" s="132" t="str">
        <f t="shared" si="58"/>
        <v/>
      </c>
      <c r="DB37" s="133" t="str">
        <f t="shared" si="59"/>
        <v/>
      </c>
      <c r="DC37" s="134" t="str">
        <f t="shared" si="60"/>
        <v/>
      </c>
      <c r="DD37" s="135" t="str">
        <f t="shared" si="61"/>
        <v/>
      </c>
      <c r="DE37" s="136" t="str">
        <f t="shared" si="62"/>
        <v/>
      </c>
      <c r="DF37" s="76"/>
      <c r="DG37" s="127"/>
      <c r="DH37" s="127"/>
      <c r="DI37" s="128" t="str">
        <f t="shared" si="63"/>
        <v/>
      </c>
      <c r="DJ37" s="129" t="str">
        <f t="shared" si="64"/>
        <v/>
      </c>
      <c r="DK37" s="130"/>
      <c r="DL37" s="131"/>
      <c r="DM37" s="132" t="str">
        <f t="shared" si="65"/>
        <v/>
      </c>
      <c r="DN37" s="133" t="str">
        <f t="shared" si="66"/>
        <v/>
      </c>
      <c r="DO37" s="134" t="str">
        <f t="shared" si="67"/>
        <v/>
      </c>
      <c r="DP37" s="135" t="str">
        <f t="shared" si="68"/>
        <v/>
      </c>
      <c r="DQ37" s="136" t="str">
        <f t="shared" si="69"/>
        <v/>
      </c>
      <c r="DR37" s="76"/>
      <c r="DS37" s="127"/>
      <c r="DT37" s="127"/>
      <c r="DU37" s="128" t="str">
        <f t="shared" si="70"/>
        <v/>
      </c>
      <c r="DV37" s="129" t="str">
        <f t="shared" si="71"/>
        <v/>
      </c>
      <c r="DW37" s="130"/>
      <c r="DX37" s="131"/>
      <c r="DY37" s="132" t="str">
        <f t="shared" si="72"/>
        <v/>
      </c>
      <c r="DZ37" s="133" t="str">
        <f t="shared" si="73"/>
        <v/>
      </c>
      <c r="EA37" s="134" t="str">
        <f t="shared" si="74"/>
        <v/>
      </c>
      <c r="EB37" s="135" t="str">
        <f t="shared" si="75"/>
        <v/>
      </c>
      <c r="EC37" s="136" t="str">
        <f t="shared" si="76"/>
        <v/>
      </c>
      <c r="ED37" s="76"/>
      <c r="EE37" s="127"/>
      <c r="EF37" s="127"/>
      <c r="EG37" s="128" t="str">
        <f t="shared" si="77"/>
        <v/>
      </c>
      <c r="EH37" s="129" t="str">
        <f t="shared" si="78"/>
        <v/>
      </c>
      <c r="EI37" s="130"/>
      <c r="EJ37" s="131"/>
      <c r="EK37" s="132" t="str">
        <f t="shared" si="79"/>
        <v/>
      </c>
      <c r="EL37" s="133" t="str">
        <f t="shared" si="80"/>
        <v/>
      </c>
      <c r="EM37" s="134" t="str">
        <f t="shared" si="81"/>
        <v/>
      </c>
      <c r="EN37" s="135" t="str">
        <f t="shared" si="82"/>
        <v/>
      </c>
      <c r="EO37" s="136" t="str">
        <f t="shared" si="83"/>
        <v/>
      </c>
      <c r="EP37" s="76"/>
      <c r="EQ37" s="127"/>
      <c r="ER37" s="127"/>
      <c r="ES37" s="128" t="str">
        <f t="shared" si="84"/>
        <v/>
      </c>
      <c r="ET37" s="129" t="str">
        <f t="shared" si="85"/>
        <v/>
      </c>
      <c r="EU37" s="130"/>
      <c r="EV37" s="131"/>
      <c r="EW37" s="132" t="str">
        <f t="shared" si="86"/>
        <v/>
      </c>
      <c r="EX37" s="133" t="str">
        <f t="shared" si="87"/>
        <v/>
      </c>
      <c r="EY37" s="134" t="str">
        <f t="shared" si="88"/>
        <v/>
      </c>
      <c r="EZ37" s="135" t="str">
        <f t="shared" si="89"/>
        <v/>
      </c>
      <c r="FA37" s="136" t="str">
        <f t="shared" si="90"/>
        <v/>
      </c>
      <c r="FB37" s="76"/>
      <c r="FC37" s="127"/>
      <c r="FD37" s="127"/>
      <c r="FE37" s="128" t="str">
        <f t="shared" si="91"/>
        <v/>
      </c>
      <c r="FF37" s="129" t="str">
        <f t="shared" si="92"/>
        <v/>
      </c>
      <c r="FG37" s="130"/>
      <c r="FH37" s="131"/>
      <c r="FI37" s="132" t="str">
        <f t="shared" si="93"/>
        <v/>
      </c>
      <c r="FJ37" s="133" t="str">
        <f t="shared" si="94"/>
        <v/>
      </c>
      <c r="FK37" s="134" t="str">
        <f t="shared" si="95"/>
        <v/>
      </c>
      <c r="FL37" s="135" t="str">
        <f t="shared" si="96"/>
        <v/>
      </c>
      <c r="FM37" s="136" t="str">
        <f t="shared" si="97"/>
        <v/>
      </c>
      <c r="FN37" s="76"/>
      <c r="FO37" s="127"/>
      <c r="FP37" s="127"/>
      <c r="FQ37" s="128" t="str">
        <f>IF(FU37="","",#REF!)</f>
        <v/>
      </c>
      <c r="FR37" s="129" t="str">
        <f t="shared" si="98"/>
        <v/>
      </c>
      <c r="FS37" s="130"/>
      <c r="FT37" s="131"/>
      <c r="FU37" s="132" t="str">
        <f t="shared" si="99"/>
        <v/>
      </c>
      <c r="FV37" s="133" t="str">
        <f t="shared" si="100"/>
        <v/>
      </c>
      <c r="FW37" s="134" t="str">
        <f t="shared" si="101"/>
        <v/>
      </c>
      <c r="FX37" s="135" t="str">
        <f t="shared" si="102"/>
        <v/>
      </c>
      <c r="FY37" s="136" t="str">
        <f t="shared" si="103"/>
        <v/>
      </c>
      <c r="FZ37" s="76"/>
      <c r="GA37" s="127"/>
      <c r="GB37" s="127"/>
      <c r="GC37" s="128" t="str">
        <f t="shared" si="104"/>
        <v/>
      </c>
      <c r="GD37" s="129" t="str">
        <f t="shared" si="105"/>
        <v/>
      </c>
      <c r="GE37" s="130"/>
      <c r="GF37" s="131"/>
      <c r="GG37" s="132" t="str">
        <f t="shared" si="106"/>
        <v/>
      </c>
      <c r="GH37" s="133" t="str">
        <f t="shared" si="107"/>
        <v/>
      </c>
      <c r="GI37" s="134" t="str">
        <f t="shared" si="108"/>
        <v/>
      </c>
      <c r="GJ37" s="135" t="str">
        <f t="shared" si="109"/>
        <v/>
      </c>
      <c r="GK37" s="136" t="str">
        <f t="shared" si="110"/>
        <v/>
      </c>
      <c r="GL37" s="76"/>
      <c r="GM37" s="127"/>
      <c r="GN37" s="127"/>
      <c r="GO37" s="128" t="str">
        <f t="shared" si="111"/>
        <v/>
      </c>
      <c r="GP37" s="129" t="str">
        <f t="shared" si="112"/>
        <v/>
      </c>
      <c r="GQ37" s="130"/>
      <c r="GR37" s="131"/>
      <c r="GS37" s="132" t="str">
        <f t="shared" si="113"/>
        <v/>
      </c>
      <c r="GT37" s="133" t="str">
        <f t="shared" si="114"/>
        <v/>
      </c>
      <c r="GU37" s="134" t="str">
        <f t="shared" si="115"/>
        <v/>
      </c>
      <c r="GV37" s="135" t="str">
        <f t="shared" si="116"/>
        <v/>
      </c>
      <c r="GW37" s="136" t="str">
        <f t="shared" si="117"/>
        <v/>
      </c>
      <c r="GX37" s="76"/>
      <c r="GY37" s="127"/>
      <c r="GZ37" s="127"/>
      <c r="HA37" s="128" t="str">
        <f t="shared" si="118"/>
        <v/>
      </c>
      <c r="HB37" s="129" t="str">
        <f t="shared" si="119"/>
        <v/>
      </c>
      <c r="HC37" s="130"/>
      <c r="HD37" s="131"/>
      <c r="HE37" s="132" t="str">
        <f t="shared" si="120"/>
        <v/>
      </c>
      <c r="HF37" s="133" t="str">
        <f t="shared" si="121"/>
        <v/>
      </c>
      <c r="HG37" s="134" t="str">
        <f t="shared" si="122"/>
        <v/>
      </c>
      <c r="HH37" s="135" t="str">
        <f t="shared" si="123"/>
        <v/>
      </c>
      <c r="HI37" s="136" t="str">
        <f t="shared" si="124"/>
        <v/>
      </c>
      <c r="HJ37" s="76"/>
      <c r="HK37" s="127"/>
      <c r="HL37" s="127" t="s">
        <v>287</v>
      </c>
      <c r="HM37" s="128" t="str">
        <f t="shared" si="125"/>
        <v/>
      </c>
      <c r="HN37" s="129" t="str">
        <f t="shared" si="126"/>
        <v/>
      </c>
      <c r="HO37" s="130"/>
      <c r="HP37" s="131"/>
      <c r="HQ37" s="132" t="str">
        <f t="shared" si="127"/>
        <v/>
      </c>
      <c r="HR37" s="133" t="str">
        <f t="shared" si="128"/>
        <v/>
      </c>
      <c r="HS37" s="134" t="str">
        <f t="shared" si="129"/>
        <v/>
      </c>
      <c r="HT37" s="135" t="str">
        <f t="shared" si="130"/>
        <v/>
      </c>
      <c r="HU37" s="136" t="str">
        <f t="shared" si="131"/>
        <v/>
      </c>
      <c r="HV37" s="76"/>
      <c r="HW37" s="127"/>
      <c r="HX37" s="127"/>
      <c r="HY37" s="128" t="str">
        <f t="shared" si="132"/>
        <v/>
      </c>
      <c r="HZ37" s="129" t="str">
        <f t="shared" si="133"/>
        <v/>
      </c>
      <c r="IA37" s="130"/>
      <c r="IB37" s="131"/>
      <c r="IC37" s="132" t="str">
        <f t="shared" si="134"/>
        <v/>
      </c>
      <c r="ID37" s="133" t="str">
        <f t="shared" si="135"/>
        <v/>
      </c>
      <c r="IE37" s="134" t="str">
        <f t="shared" si="136"/>
        <v/>
      </c>
      <c r="IF37" s="135" t="str">
        <f t="shared" si="137"/>
        <v/>
      </c>
      <c r="IG37" s="136" t="str">
        <f t="shared" si="138"/>
        <v/>
      </c>
      <c r="IH37" s="76"/>
      <c r="II37" s="127"/>
      <c r="IJ37" s="127"/>
      <c r="IK37" s="128" t="str">
        <f t="shared" si="139"/>
        <v/>
      </c>
      <c r="IL37" s="129" t="str">
        <f t="shared" si="140"/>
        <v/>
      </c>
      <c r="IM37" s="130"/>
      <c r="IN37" s="131"/>
      <c r="IO37" s="132" t="str">
        <f t="shared" si="141"/>
        <v/>
      </c>
      <c r="IP37" s="133" t="str">
        <f t="shared" si="142"/>
        <v/>
      </c>
      <c r="IQ37" s="134" t="str">
        <f t="shared" si="143"/>
        <v/>
      </c>
      <c r="IR37" s="135" t="str">
        <f t="shared" si="144"/>
        <v/>
      </c>
      <c r="IS37" s="136" t="str">
        <f t="shared" si="145"/>
        <v/>
      </c>
      <c r="IT37" s="76"/>
      <c r="IU37" s="127"/>
      <c r="IV37" s="127"/>
      <c r="IW37" s="128" t="str">
        <f t="shared" si="146"/>
        <v/>
      </c>
      <c r="IX37" s="129" t="str">
        <f t="shared" si="147"/>
        <v/>
      </c>
      <c r="IY37" s="130"/>
      <c r="IZ37" s="131"/>
      <c r="JA37" s="132" t="str">
        <f t="shared" si="148"/>
        <v/>
      </c>
      <c r="JB37" s="133" t="str">
        <f t="shared" si="149"/>
        <v/>
      </c>
      <c r="JC37" s="134" t="str">
        <f t="shared" si="150"/>
        <v/>
      </c>
      <c r="JD37" s="135" t="str">
        <f t="shared" si="151"/>
        <v/>
      </c>
      <c r="JE37" s="136" t="str">
        <f t="shared" si="152"/>
        <v/>
      </c>
      <c r="JF37" s="76"/>
      <c r="JG37" s="127"/>
      <c r="JH37" s="127"/>
      <c r="JI37" s="128" t="str">
        <f t="shared" si="153"/>
        <v/>
      </c>
      <c r="JJ37" s="129" t="str">
        <f t="shared" si="154"/>
        <v/>
      </c>
      <c r="JK37" s="130"/>
      <c r="JL37" s="131"/>
      <c r="JM37" s="132" t="str">
        <f t="shared" si="155"/>
        <v/>
      </c>
      <c r="JN37" s="133" t="str">
        <f t="shared" si="156"/>
        <v/>
      </c>
      <c r="JO37" s="134" t="str">
        <f t="shared" si="157"/>
        <v/>
      </c>
      <c r="JP37" s="135" t="str">
        <f t="shared" si="158"/>
        <v/>
      </c>
      <c r="JQ37" s="136" t="str">
        <f t="shared" si="159"/>
        <v/>
      </c>
      <c r="JR37" s="76"/>
      <c r="JS37" s="127"/>
      <c r="JT37" s="127"/>
      <c r="JU37" s="128" t="str">
        <f t="shared" si="160"/>
        <v/>
      </c>
      <c r="JV37" s="129" t="str">
        <f t="shared" si="161"/>
        <v/>
      </c>
      <c r="JW37" s="130"/>
      <c r="JX37" s="131"/>
      <c r="JY37" s="132" t="str">
        <f t="shared" si="162"/>
        <v/>
      </c>
      <c r="JZ37" s="133" t="str">
        <f t="shared" si="163"/>
        <v/>
      </c>
      <c r="KA37" s="134" t="str">
        <f t="shared" si="164"/>
        <v/>
      </c>
      <c r="KB37" s="135" t="str">
        <f t="shared" si="165"/>
        <v/>
      </c>
      <c r="KC37" s="136" t="str">
        <f t="shared" si="166"/>
        <v/>
      </c>
      <c r="KD37" s="76"/>
      <c r="KE37" s="127"/>
      <c r="KF37" s="127"/>
    </row>
    <row r="38" spans="1:292" ht="13.5" customHeight="1">
      <c r="A38" s="84"/>
      <c r="B38" s="127"/>
      <c r="D38" s="211"/>
      <c r="E38" s="128" t="str">
        <f t="shared" si="0"/>
        <v/>
      </c>
      <c r="F38" s="129" t="str">
        <f t="shared" si="1"/>
        <v/>
      </c>
      <c r="G38" s="130"/>
      <c r="H38" s="131"/>
      <c r="I38" s="132" t="str">
        <f t="shared" si="2"/>
        <v/>
      </c>
      <c r="J38" s="133" t="str">
        <f t="shared" si="3"/>
        <v/>
      </c>
      <c r="K38" s="134" t="str">
        <f t="shared" si="4"/>
        <v/>
      </c>
      <c r="L38" s="135" t="str">
        <f t="shared" si="5"/>
        <v/>
      </c>
      <c r="M38" s="136" t="str">
        <f t="shared" si="6"/>
        <v/>
      </c>
      <c r="O38" s="127"/>
      <c r="P38" s="211"/>
      <c r="Q38" s="128" t="str">
        <f t="shared" si="7"/>
        <v/>
      </c>
      <c r="R38" s="129" t="str">
        <f t="shared" si="8"/>
        <v/>
      </c>
      <c r="S38" s="130"/>
      <c r="T38" s="131"/>
      <c r="U38" s="132" t="str">
        <f t="shared" si="9"/>
        <v/>
      </c>
      <c r="V38" s="133" t="str">
        <f t="shared" si="10"/>
        <v/>
      </c>
      <c r="W38" s="134" t="str">
        <f t="shared" si="11"/>
        <v/>
      </c>
      <c r="X38" s="135" t="str">
        <f t="shared" si="12"/>
        <v/>
      </c>
      <c r="Y38" s="136" t="str">
        <f t="shared" si="13"/>
        <v/>
      </c>
      <c r="AA38" s="127"/>
      <c r="AB38" s="127"/>
      <c r="AC38" s="128" t="str">
        <f t="shared" si="14"/>
        <v/>
      </c>
      <c r="AD38" s="129" t="str">
        <f t="shared" si="15"/>
        <v/>
      </c>
      <c r="AE38" s="130"/>
      <c r="AF38" s="131"/>
      <c r="AG38" s="132" t="str">
        <f t="shared" si="16"/>
        <v/>
      </c>
      <c r="AH38" s="133" t="str">
        <f t="shared" si="17"/>
        <v/>
      </c>
      <c r="AI38" s="134" t="str">
        <f t="shared" si="18"/>
        <v/>
      </c>
      <c r="AJ38" s="135" t="str">
        <f t="shared" si="19"/>
        <v/>
      </c>
      <c r="AK38" s="136" t="str">
        <f t="shared" si="20"/>
        <v/>
      </c>
      <c r="AM38" s="127"/>
      <c r="AN38" s="127"/>
      <c r="AO38" s="128" t="str">
        <f t="shared" si="21"/>
        <v/>
      </c>
      <c r="AP38" s="129" t="str">
        <f t="shared" si="22"/>
        <v/>
      </c>
      <c r="AQ38" s="130"/>
      <c r="AR38" s="131"/>
      <c r="AS38" s="132" t="str">
        <f t="shared" si="23"/>
        <v/>
      </c>
      <c r="AT38" s="133" t="str">
        <f t="shared" si="24"/>
        <v/>
      </c>
      <c r="AU38" s="134" t="str">
        <f t="shared" si="25"/>
        <v/>
      </c>
      <c r="AV38" s="135" t="str">
        <f t="shared" si="26"/>
        <v/>
      </c>
      <c r="AW38" s="136" t="str">
        <f t="shared" si="27"/>
        <v/>
      </c>
      <c r="AX38" s="76"/>
      <c r="AY38" s="127"/>
      <c r="AZ38" s="127"/>
      <c r="BA38" s="128" t="str">
        <f t="shared" si="28"/>
        <v/>
      </c>
      <c r="BB38" s="129" t="str">
        <f t="shared" si="29"/>
        <v/>
      </c>
      <c r="BC38" s="130"/>
      <c r="BD38" s="131"/>
      <c r="BE38" s="132" t="str">
        <f t="shared" si="30"/>
        <v/>
      </c>
      <c r="BF38" s="133" t="str">
        <f t="shared" si="31"/>
        <v/>
      </c>
      <c r="BG38" s="134" t="str">
        <f t="shared" si="32"/>
        <v/>
      </c>
      <c r="BH38" s="135" t="str">
        <f t="shared" si="33"/>
        <v/>
      </c>
      <c r="BI38" s="136" t="str">
        <f t="shared" si="34"/>
        <v/>
      </c>
      <c r="BJ38" s="76"/>
      <c r="BK38" s="127"/>
      <c r="BL38" s="127"/>
      <c r="BM38" s="128" t="str">
        <f t="shared" si="35"/>
        <v/>
      </c>
      <c r="BN38" s="129" t="str">
        <f t="shared" si="36"/>
        <v/>
      </c>
      <c r="BO38" s="130"/>
      <c r="BP38" s="131"/>
      <c r="BQ38" s="132" t="str">
        <f t="shared" si="37"/>
        <v/>
      </c>
      <c r="BR38" s="133" t="str">
        <f t="shared" si="38"/>
        <v/>
      </c>
      <c r="BS38" s="134" t="str">
        <f t="shared" si="39"/>
        <v/>
      </c>
      <c r="BT38" s="135" t="str">
        <f t="shared" si="40"/>
        <v/>
      </c>
      <c r="BU38" s="136" t="str">
        <f t="shared" si="41"/>
        <v/>
      </c>
      <c r="BV38" s="76"/>
      <c r="BW38" s="127"/>
      <c r="BX38" s="127"/>
      <c r="BY38" s="128" t="str">
        <f t="shared" si="42"/>
        <v/>
      </c>
      <c r="BZ38" s="129" t="str">
        <f t="shared" si="43"/>
        <v/>
      </c>
      <c r="CA38" s="130"/>
      <c r="CB38" s="131"/>
      <c r="CC38" s="132" t="str">
        <f t="shared" si="44"/>
        <v/>
      </c>
      <c r="CD38" s="133" t="str">
        <f t="shared" si="45"/>
        <v/>
      </c>
      <c r="CE38" s="134" t="str">
        <f t="shared" si="46"/>
        <v/>
      </c>
      <c r="CF38" s="135" t="str">
        <f t="shared" si="47"/>
        <v/>
      </c>
      <c r="CG38" s="136" t="str">
        <f t="shared" si="48"/>
        <v/>
      </c>
      <c r="CH38" s="76"/>
      <c r="CI38" s="127"/>
      <c r="CJ38" s="127"/>
      <c r="CK38" s="128" t="str">
        <f t="shared" si="49"/>
        <v/>
      </c>
      <c r="CL38" s="129" t="str">
        <f t="shared" si="50"/>
        <v/>
      </c>
      <c r="CM38" s="130"/>
      <c r="CN38" s="131"/>
      <c r="CO38" s="132" t="str">
        <f t="shared" si="51"/>
        <v/>
      </c>
      <c r="CP38" s="133" t="str">
        <f t="shared" si="52"/>
        <v/>
      </c>
      <c r="CQ38" s="134" t="str">
        <f t="shared" si="53"/>
        <v/>
      </c>
      <c r="CR38" s="135" t="str">
        <f t="shared" si="54"/>
        <v/>
      </c>
      <c r="CS38" s="136" t="str">
        <f t="shared" si="55"/>
        <v/>
      </c>
      <c r="CT38" s="76"/>
      <c r="CU38" s="127"/>
      <c r="CV38" s="127"/>
      <c r="CW38" s="128" t="str">
        <f t="shared" si="56"/>
        <v/>
      </c>
      <c r="CX38" s="129" t="str">
        <f t="shared" si="57"/>
        <v/>
      </c>
      <c r="CY38" s="130"/>
      <c r="CZ38" s="131"/>
      <c r="DA38" s="132" t="str">
        <f t="shared" si="58"/>
        <v/>
      </c>
      <c r="DB38" s="133" t="str">
        <f t="shared" si="59"/>
        <v/>
      </c>
      <c r="DC38" s="134" t="str">
        <f t="shared" si="60"/>
        <v/>
      </c>
      <c r="DD38" s="135" t="str">
        <f t="shared" si="61"/>
        <v/>
      </c>
      <c r="DE38" s="136" t="str">
        <f t="shared" si="62"/>
        <v/>
      </c>
      <c r="DF38" s="76"/>
      <c r="DG38" s="127"/>
      <c r="DH38" s="127"/>
      <c r="DI38" s="128" t="str">
        <f t="shared" si="63"/>
        <v/>
      </c>
      <c r="DJ38" s="129" t="str">
        <f t="shared" si="64"/>
        <v/>
      </c>
      <c r="DK38" s="130"/>
      <c r="DL38" s="131"/>
      <c r="DM38" s="132" t="str">
        <f t="shared" si="65"/>
        <v/>
      </c>
      <c r="DN38" s="133" t="str">
        <f t="shared" si="66"/>
        <v/>
      </c>
      <c r="DO38" s="134" t="str">
        <f t="shared" si="67"/>
        <v/>
      </c>
      <c r="DP38" s="135" t="str">
        <f t="shared" si="68"/>
        <v/>
      </c>
      <c r="DQ38" s="136" t="str">
        <f t="shared" si="69"/>
        <v/>
      </c>
      <c r="DR38" s="76"/>
      <c r="DS38" s="127"/>
      <c r="DT38" s="127"/>
      <c r="DU38" s="128" t="str">
        <f t="shared" si="70"/>
        <v/>
      </c>
      <c r="DV38" s="129" t="str">
        <f t="shared" si="71"/>
        <v/>
      </c>
      <c r="DW38" s="130"/>
      <c r="DX38" s="131"/>
      <c r="DY38" s="132" t="str">
        <f t="shared" si="72"/>
        <v/>
      </c>
      <c r="DZ38" s="133" t="str">
        <f t="shared" si="73"/>
        <v/>
      </c>
      <c r="EA38" s="134" t="str">
        <f t="shared" si="74"/>
        <v/>
      </c>
      <c r="EB38" s="135" t="str">
        <f t="shared" si="75"/>
        <v/>
      </c>
      <c r="EC38" s="136" t="str">
        <f t="shared" si="76"/>
        <v/>
      </c>
      <c r="ED38" s="76"/>
      <c r="EE38" s="127"/>
      <c r="EF38" s="127"/>
      <c r="EG38" s="128" t="str">
        <f t="shared" si="77"/>
        <v/>
      </c>
      <c r="EH38" s="129" t="str">
        <f t="shared" si="78"/>
        <v/>
      </c>
      <c r="EI38" s="130"/>
      <c r="EJ38" s="131"/>
      <c r="EK38" s="132" t="str">
        <f t="shared" si="79"/>
        <v/>
      </c>
      <c r="EL38" s="133" t="str">
        <f t="shared" si="80"/>
        <v/>
      </c>
      <c r="EM38" s="134" t="str">
        <f t="shared" si="81"/>
        <v/>
      </c>
      <c r="EN38" s="135" t="str">
        <f t="shared" si="82"/>
        <v/>
      </c>
      <c r="EO38" s="136" t="str">
        <f t="shared" si="83"/>
        <v/>
      </c>
      <c r="EP38" s="76"/>
      <c r="EQ38" s="127"/>
      <c r="ER38" s="127"/>
      <c r="ES38" s="128" t="str">
        <f t="shared" si="84"/>
        <v/>
      </c>
      <c r="ET38" s="129" t="str">
        <f t="shared" si="85"/>
        <v/>
      </c>
      <c r="EU38" s="130"/>
      <c r="EV38" s="131"/>
      <c r="EW38" s="132" t="str">
        <f t="shared" si="86"/>
        <v/>
      </c>
      <c r="EX38" s="133" t="str">
        <f t="shared" si="87"/>
        <v/>
      </c>
      <c r="EY38" s="134" t="str">
        <f t="shared" si="88"/>
        <v/>
      </c>
      <c r="EZ38" s="135" t="str">
        <f t="shared" si="89"/>
        <v/>
      </c>
      <c r="FA38" s="136" t="str">
        <f t="shared" si="90"/>
        <v/>
      </c>
      <c r="FB38" s="76"/>
      <c r="FC38" s="127"/>
      <c r="FD38" s="127"/>
      <c r="FE38" s="128" t="str">
        <f t="shared" si="91"/>
        <v/>
      </c>
      <c r="FF38" s="129" t="str">
        <f t="shared" si="92"/>
        <v/>
      </c>
      <c r="FG38" s="130"/>
      <c r="FH38" s="131"/>
      <c r="FI38" s="132" t="str">
        <f t="shared" si="93"/>
        <v/>
      </c>
      <c r="FJ38" s="133" t="str">
        <f t="shared" si="94"/>
        <v/>
      </c>
      <c r="FK38" s="134" t="str">
        <f t="shared" si="95"/>
        <v/>
      </c>
      <c r="FL38" s="135" t="str">
        <f t="shared" si="96"/>
        <v/>
      </c>
      <c r="FM38" s="136" t="str">
        <f t="shared" si="97"/>
        <v/>
      </c>
      <c r="FN38" s="76"/>
      <c r="FO38" s="127"/>
      <c r="FP38" s="127"/>
      <c r="FQ38" s="128" t="str">
        <f>IF(FU38="","",#REF!)</f>
        <v/>
      </c>
      <c r="FR38" s="129" t="str">
        <f t="shared" si="98"/>
        <v/>
      </c>
      <c r="FS38" s="130"/>
      <c r="FT38" s="131"/>
      <c r="FU38" s="132" t="str">
        <f t="shared" si="99"/>
        <v/>
      </c>
      <c r="FV38" s="133" t="str">
        <f t="shared" si="100"/>
        <v/>
      </c>
      <c r="FW38" s="134" t="str">
        <f t="shared" si="101"/>
        <v/>
      </c>
      <c r="FX38" s="135" t="str">
        <f t="shared" si="102"/>
        <v/>
      </c>
      <c r="FY38" s="136" t="str">
        <f t="shared" si="103"/>
        <v/>
      </c>
      <c r="FZ38" s="76"/>
      <c r="GA38" s="127"/>
      <c r="GB38" s="127"/>
      <c r="GC38" s="128" t="str">
        <f t="shared" si="104"/>
        <v/>
      </c>
      <c r="GD38" s="129" t="str">
        <f t="shared" si="105"/>
        <v/>
      </c>
      <c r="GE38" s="130"/>
      <c r="GF38" s="131"/>
      <c r="GG38" s="132" t="str">
        <f t="shared" si="106"/>
        <v/>
      </c>
      <c r="GH38" s="133" t="str">
        <f t="shared" si="107"/>
        <v/>
      </c>
      <c r="GI38" s="134" t="str">
        <f t="shared" si="108"/>
        <v/>
      </c>
      <c r="GJ38" s="135" t="str">
        <f t="shared" si="109"/>
        <v/>
      </c>
      <c r="GK38" s="136" t="str">
        <f t="shared" si="110"/>
        <v/>
      </c>
      <c r="GL38" s="76"/>
      <c r="GM38" s="127"/>
      <c r="GN38" s="127"/>
      <c r="GO38" s="128" t="str">
        <f t="shared" si="111"/>
        <v/>
      </c>
      <c r="GP38" s="129" t="str">
        <f t="shared" si="112"/>
        <v/>
      </c>
      <c r="GQ38" s="130"/>
      <c r="GR38" s="131"/>
      <c r="GS38" s="132" t="str">
        <f t="shared" si="113"/>
        <v/>
      </c>
      <c r="GT38" s="133" t="str">
        <f t="shared" si="114"/>
        <v/>
      </c>
      <c r="GU38" s="134" t="str">
        <f t="shared" si="115"/>
        <v/>
      </c>
      <c r="GV38" s="135" t="str">
        <f t="shared" si="116"/>
        <v/>
      </c>
      <c r="GW38" s="136" t="str">
        <f t="shared" si="117"/>
        <v/>
      </c>
      <c r="GX38" s="76"/>
      <c r="GY38" s="127"/>
      <c r="GZ38" s="127"/>
      <c r="HA38" s="128" t="str">
        <f t="shared" si="118"/>
        <v/>
      </c>
      <c r="HB38" s="129" t="str">
        <f t="shared" si="119"/>
        <v/>
      </c>
      <c r="HC38" s="130"/>
      <c r="HD38" s="131"/>
      <c r="HE38" s="132" t="str">
        <f t="shared" si="120"/>
        <v/>
      </c>
      <c r="HF38" s="133" t="str">
        <f t="shared" si="121"/>
        <v/>
      </c>
      <c r="HG38" s="134" t="str">
        <f t="shared" si="122"/>
        <v/>
      </c>
      <c r="HH38" s="135" t="str">
        <f t="shared" si="123"/>
        <v/>
      </c>
      <c r="HI38" s="136" t="str">
        <f t="shared" si="124"/>
        <v/>
      </c>
      <c r="HJ38" s="76"/>
      <c r="HK38" s="127"/>
      <c r="HL38" s="127" t="s">
        <v>287</v>
      </c>
      <c r="HM38" s="128" t="str">
        <f t="shared" si="125"/>
        <v/>
      </c>
      <c r="HN38" s="129" t="str">
        <f t="shared" si="126"/>
        <v/>
      </c>
      <c r="HO38" s="130"/>
      <c r="HP38" s="131"/>
      <c r="HQ38" s="132" t="str">
        <f t="shared" si="127"/>
        <v/>
      </c>
      <c r="HR38" s="133" t="str">
        <f t="shared" si="128"/>
        <v/>
      </c>
      <c r="HS38" s="134" t="str">
        <f t="shared" si="129"/>
        <v/>
      </c>
      <c r="HT38" s="135" t="str">
        <f t="shared" si="130"/>
        <v/>
      </c>
      <c r="HU38" s="136" t="str">
        <f t="shared" si="131"/>
        <v/>
      </c>
      <c r="HV38" s="76"/>
      <c r="HW38" s="127"/>
      <c r="HX38" s="127"/>
      <c r="HY38" s="128" t="str">
        <f t="shared" si="132"/>
        <v/>
      </c>
      <c r="HZ38" s="129" t="str">
        <f t="shared" si="133"/>
        <v/>
      </c>
      <c r="IA38" s="130"/>
      <c r="IB38" s="131"/>
      <c r="IC38" s="132" t="str">
        <f t="shared" si="134"/>
        <v/>
      </c>
      <c r="ID38" s="133" t="str">
        <f t="shared" si="135"/>
        <v/>
      </c>
      <c r="IE38" s="134" t="str">
        <f t="shared" si="136"/>
        <v/>
      </c>
      <c r="IF38" s="135" t="str">
        <f t="shared" si="137"/>
        <v/>
      </c>
      <c r="IG38" s="136" t="str">
        <f t="shared" si="138"/>
        <v/>
      </c>
      <c r="IH38" s="76"/>
      <c r="II38" s="127"/>
      <c r="IJ38" s="127"/>
      <c r="IK38" s="128" t="str">
        <f t="shared" si="139"/>
        <v/>
      </c>
      <c r="IL38" s="129" t="str">
        <f t="shared" si="140"/>
        <v/>
      </c>
      <c r="IM38" s="130"/>
      <c r="IN38" s="131"/>
      <c r="IO38" s="132" t="str">
        <f t="shared" si="141"/>
        <v/>
      </c>
      <c r="IP38" s="133" t="str">
        <f t="shared" si="142"/>
        <v/>
      </c>
      <c r="IQ38" s="134" t="str">
        <f t="shared" si="143"/>
        <v/>
      </c>
      <c r="IR38" s="135" t="str">
        <f t="shared" si="144"/>
        <v/>
      </c>
      <c r="IS38" s="136" t="str">
        <f t="shared" si="145"/>
        <v/>
      </c>
      <c r="IT38" s="76"/>
      <c r="IU38" s="127"/>
      <c r="IV38" s="127"/>
      <c r="IW38" s="128" t="str">
        <f t="shared" si="146"/>
        <v/>
      </c>
      <c r="IX38" s="129" t="str">
        <f t="shared" si="147"/>
        <v/>
      </c>
      <c r="IY38" s="130"/>
      <c r="IZ38" s="131"/>
      <c r="JA38" s="132" t="str">
        <f t="shared" si="148"/>
        <v/>
      </c>
      <c r="JB38" s="133" t="str">
        <f t="shared" si="149"/>
        <v/>
      </c>
      <c r="JC38" s="134" t="str">
        <f t="shared" si="150"/>
        <v/>
      </c>
      <c r="JD38" s="135" t="str">
        <f t="shared" si="151"/>
        <v/>
      </c>
      <c r="JE38" s="136" t="str">
        <f t="shared" si="152"/>
        <v/>
      </c>
      <c r="JF38" s="76"/>
      <c r="JG38" s="127"/>
      <c r="JH38" s="127"/>
      <c r="JI38" s="128" t="str">
        <f t="shared" si="153"/>
        <v/>
      </c>
      <c r="JJ38" s="129" t="str">
        <f t="shared" si="154"/>
        <v/>
      </c>
      <c r="JK38" s="130"/>
      <c r="JL38" s="131"/>
      <c r="JM38" s="132" t="str">
        <f t="shared" si="155"/>
        <v/>
      </c>
      <c r="JN38" s="133" t="str">
        <f t="shared" si="156"/>
        <v/>
      </c>
      <c r="JO38" s="134" t="str">
        <f t="shared" si="157"/>
        <v/>
      </c>
      <c r="JP38" s="135" t="str">
        <f t="shared" si="158"/>
        <v/>
      </c>
      <c r="JQ38" s="136" t="str">
        <f t="shared" si="159"/>
        <v/>
      </c>
      <c r="JR38" s="76"/>
      <c r="JS38" s="127"/>
      <c r="JT38" s="127"/>
      <c r="JU38" s="128" t="str">
        <f t="shared" si="160"/>
        <v/>
      </c>
      <c r="JV38" s="129" t="str">
        <f t="shared" si="161"/>
        <v/>
      </c>
      <c r="JW38" s="130"/>
      <c r="JX38" s="131"/>
      <c r="JY38" s="132" t="str">
        <f t="shared" si="162"/>
        <v/>
      </c>
      <c r="JZ38" s="133" t="str">
        <f t="shared" si="163"/>
        <v/>
      </c>
      <c r="KA38" s="134" t="str">
        <f t="shared" si="164"/>
        <v/>
      </c>
      <c r="KB38" s="135" t="str">
        <f t="shared" si="165"/>
        <v/>
      </c>
      <c r="KC38" s="136" t="str">
        <f t="shared" si="166"/>
        <v/>
      </c>
      <c r="KD38" s="76"/>
      <c r="KE38" s="127"/>
      <c r="KF38" s="127"/>
    </row>
    <row r="39" spans="1:292" ht="13.5" customHeight="1">
      <c r="A39" s="84"/>
      <c r="B39" s="127"/>
      <c r="D39" s="211"/>
      <c r="E39" s="128" t="str">
        <f t="shared" si="0"/>
        <v/>
      </c>
      <c r="F39" s="129" t="str">
        <f t="shared" si="1"/>
        <v/>
      </c>
      <c r="G39" s="130"/>
      <c r="H39" s="131"/>
      <c r="I39" s="132" t="str">
        <f t="shared" si="2"/>
        <v/>
      </c>
      <c r="J39" s="133" t="str">
        <f t="shared" si="3"/>
        <v/>
      </c>
      <c r="K39" s="134" t="str">
        <f t="shared" si="4"/>
        <v/>
      </c>
      <c r="L39" s="135" t="str">
        <f t="shared" si="5"/>
        <v/>
      </c>
      <c r="M39" s="136" t="str">
        <f t="shared" si="6"/>
        <v/>
      </c>
      <c r="O39" s="127"/>
      <c r="P39" s="211"/>
      <c r="Q39" s="128" t="str">
        <f t="shared" si="7"/>
        <v/>
      </c>
      <c r="R39" s="129" t="str">
        <f t="shared" si="8"/>
        <v/>
      </c>
      <c r="S39" s="130"/>
      <c r="T39" s="131"/>
      <c r="U39" s="132" t="str">
        <f t="shared" si="9"/>
        <v/>
      </c>
      <c r="V39" s="133" t="str">
        <f t="shared" si="10"/>
        <v/>
      </c>
      <c r="W39" s="134" t="str">
        <f t="shared" si="11"/>
        <v/>
      </c>
      <c r="X39" s="135" t="str">
        <f t="shared" si="12"/>
        <v/>
      </c>
      <c r="Y39" s="136" t="str">
        <f t="shared" si="13"/>
        <v/>
      </c>
      <c r="AA39" s="127"/>
      <c r="AB39" s="127"/>
      <c r="AC39" s="128" t="str">
        <f t="shared" si="14"/>
        <v/>
      </c>
      <c r="AD39" s="129" t="str">
        <f t="shared" si="15"/>
        <v/>
      </c>
      <c r="AE39" s="130"/>
      <c r="AF39" s="131"/>
      <c r="AG39" s="132" t="str">
        <f t="shared" si="16"/>
        <v/>
      </c>
      <c r="AH39" s="133" t="str">
        <f t="shared" si="17"/>
        <v/>
      </c>
      <c r="AI39" s="134" t="str">
        <f t="shared" si="18"/>
        <v/>
      </c>
      <c r="AJ39" s="135" t="str">
        <f t="shared" si="19"/>
        <v/>
      </c>
      <c r="AK39" s="136" t="str">
        <f t="shared" si="20"/>
        <v/>
      </c>
      <c r="AM39" s="127"/>
      <c r="AN39" s="127"/>
      <c r="AO39" s="128" t="str">
        <f t="shared" si="21"/>
        <v/>
      </c>
      <c r="AP39" s="129" t="str">
        <f t="shared" si="22"/>
        <v/>
      </c>
      <c r="AQ39" s="130"/>
      <c r="AR39" s="131"/>
      <c r="AS39" s="132" t="str">
        <f t="shared" si="23"/>
        <v/>
      </c>
      <c r="AT39" s="133" t="str">
        <f t="shared" si="24"/>
        <v/>
      </c>
      <c r="AU39" s="134" t="str">
        <f t="shared" si="25"/>
        <v/>
      </c>
      <c r="AV39" s="135" t="str">
        <f t="shared" si="26"/>
        <v/>
      </c>
      <c r="AW39" s="136" t="str">
        <f t="shared" si="27"/>
        <v/>
      </c>
      <c r="AX39" s="76"/>
      <c r="AY39" s="127"/>
      <c r="AZ39" s="127"/>
      <c r="BA39" s="128" t="str">
        <f t="shared" si="28"/>
        <v/>
      </c>
      <c r="BB39" s="129" t="str">
        <f t="shared" si="29"/>
        <v/>
      </c>
      <c r="BC39" s="130"/>
      <c r="BD39" s="131"/>
      <c r="BE39" s="132" t="str">
        <f t="shared" si="30"/>
        <v/>
      </c>
      <c r="BF39" s="133" t="str">
        <f t="shared" si="31"/>
        <v/>
      </c>
      <c r="BG39" s="134" t="str">
        <f t="shared" si="32"/>
        <v/>
      </c>
      <c r="BH39" s="135" t="str">
        <f t="shared" si="33"/>
        <v/>
      </c>
      <c r="BI39" s="136" t="str">
        <f t="shared" si="34"/>
        <v/>
      </c>
      <c r="BJ39" s="76"/>
      <c r="BK39" s="127"/>
      <c r="BL39" s="127"/>
      <c r="BM39" s="128" t="str">
        <f t="shared" si="35"/>
        <v/>
      </c>
      <c r="BN39" s="129" t="str">
        <f t="shared" si="36"/>
        <v/>
      </c>
      <c r="BO39" s="130"/>
      <c r="BP39" s="131"/>
      <c r="BQ39" s="132" t="str">
        <f t="shared" si="37"/>
        <v/>
      </c>
      <c r="BR39" s="133" t="str">
        <f t="shared" si="38"/>
        <v/>
      </c>
      <c r="BS39" s="134" t="str">
        <f t="shared" si="39"/>
        <v/>
      </c>
      <c r="BT39" s="135" t="str">
        <f t="shared" si="40"/>
        <v/>
      </c>
      <c r="BU39" s="136" t="str">
        <f t="shared" si="41"/>
        <v/>
      </c>
      <c r="BV39" s="76"/>
      <c r="BW39" s="127"/>
      <c r="BX39" s="127"/>
      <c r="BY39" s="128" t="str">
        <f t="shared" si="42"/>
        <v/>
      </c>
      <c r="BZ39" s="129" t="str">
        <f t="shared" si="43"/>
        <v/>
      </c>
      <c r="CA39" s="130"/>
      <c r="CB39" s="131"/>
      <c r="CC39" s="132" t="str">
        <f t="shared" si="44"/>
        <v/>
      </c>
      <c r="CD39" s="133" t="str">
        <f t="shared" si="45"/>
        <v/>
      </c>
      <c r="CE39" s="134" t="str">
        <f t="shared" si="46"/>
        <v/>
      </c>
      <c r="CF39" s="135" t="str">
        <f t="shared" si="47"/>
        <v/>
      </c>
      <c r="CG39" s="136" t="str">
        <f t="shared" si="48"/>
        <v/>
      </c>
      <c r="CH39" s="76"/>
      <c r="CI39" s="127"/>
      <c r="CJ39" s="127"/>
      <c r="CK39" s="128" t="str">
        <f t="shared" si="49"/>
        <v/>
      </c>
      <c r="CL39" s="129" t="str">
        <f t="shared" si="50"/>
        <v/>
      </c>
      <c r="CM39" s="130"/>
      <c r="CN39" s="131"/>
      <c r="CO39" s="132" t="str">
        <f t="shared" si="51"/>
        <v/>
      </c>
      <c r="CP39" s="133" t="str">
        <f t="shared" si="52"/>
        <v/>
      </c>
      <c r="CQ39" s="134" t="str">
        <f t="shared" si="53"/>
        <v/>
      </c>
      <c r="CR39" s="135" t="str">
        <f t="shared" si="54"/>
        <v/>
      </c>
      <c r="CS39" s="136" t="str">
        <f t="shared" si="55"/>
        <v/>
      </c>
      <c r="CT39" s="76"/>
      <c r="CU39" s="127"/>
      <c r="CV39" s="127"/>
      <c r="CW39" s="128" t="str">
        <f t="shared" si="56"/>
        <v/>
      </c>
      <c r="CX39" s="129" t="str">
        <f t="shared" si="57"/>
        <v/>
      </c>
      <c r="CY39" s="130"/>
      <c r="CZ39" s="131"/>
      <c r="DA39" s="132" t="str">
        <f t="shared" si="58"/>
        <v/>
      </c>
      <c r="DB39" s="133" t="str">
        <f t="shared" si="59"/>
        <v/>
      </c>
      <c r="DC39" s="134" t="str">
        <f t="shared" si="60"/>
        <v/>
      </c>
      <c r="DD39" s="135" t="str">
        <f t="shared" si="61"/>
        <v/>
      </c>
      <c r="DE39" s="136" t="str">
        <f t="shared" si="62"/>
        <v/>
      </c>
      <c r="DF39" s="76"/>
      <c r="DG39" s="127"/>
      <c r="DH39" s="127"/>
      <c r="DI39" s="128" t="str">
        <f t="shared" si="63"/>
        <v/>
      </c>
      <c r="DJ39" s="129" t="str">
        <f t="shared" si="64"/>
        <v/>
      </c>
      <c r="DK39" s="130"/>
      <c r="DL39" s="131"/>
      <c r="DM39" s="132" t="str">
        <f t="shared" si="65"/>
        <v/>
      </c>
      <c r="DN39" s="133" t="str">
        <f t="shared" si="66"/>
        <v/>
      </c>
      <c r="DO39" s="134" t="str">
        <f t="shared" si="67"/>
        <v/>
      </c>
      <c r="DP39" s="135" t="str">
        <f t="shared" si="68"/>
        <v/>
      </c>
      <c r="DQ39" s="136" t="str">
        <f t="shared" si="69"/>
        <v/>
      </c>
      <c r="DR39" s="76"/>
      <c r="DS39" s="127"/>
      <c r="DT39" s="127"/>
      <c r="DU39" s="128" t="str">
        <f t="shared" si="70"/>
        <v/>
      </c>
      <c r="DV39" s="129" t="str">
        <f t="shared" si="71"/>
        <v/>
      </c>
      <c r="DW39" s="130"/>
      <c r="DX39" s="131"/>
      <c r="DY39" s="132" t="str">
        <f t="shared" si="72"/>
        <v/>
      </c>
      <c r="DZ39" s="133" t="str">
        <f t="shared" si="73"/>
        <v/>
      </c>
      <c r="EA39" s="134" t="str">
        <f t="shared" si="74"/>
        <v/>
      </c>
      <c r="EB39" s="135" t="str">
        <f t="shared" si="75"/>
        <v/>
      </c>
      <c r="EC39" s="136" t="str">
        <f t="shared" si="76"/>
        <v/>
      </c>
      <c r="ED39" s="76"/>
      <c r="EE39" s="127"/>
      <c r="EF39" s="127"/>
      <c r="EG39" s="128" t="str">
        <f t="shared" si="77"/>
        <v/>
      </c>
      <c r="EH39" s="129" t="str">
        <f t="shared" si="78"/>
        <v/>
      </c>
      <c r="EI39" s="130"/>
      <c r="EJ39" s="131"/>
      <c r="EK39" s="132" t="str">
        <f t="shared" si="79"/>
        <v/>
      </c>
      <c r="EL39" s="133" t="str">
        <f t="shared" si="80"/>
        <v/>
      </c>
      <c r="EM39" s="134" t="str">
        <f t="shared" si="81"/>
        <v/>
      </c>
      <c r="EN39" s="135" t="str">
        <f t="shared" si="82"/>
        <v/>
      </c>
      <c r="EO39" s="136" t="str">
        <f t="shared" si="83"/>
        <v/>
      </c>
      <c r="EP39" s="76"/>
      <c r="EQ39" s="127"/>
      <c r="ER39" s="127"/>
      <c r="ES39" s="128" t="str">
        <f t="shared" si="84"/>
        <v/>
      </c>
      <c r="ET39" s="129" t="str">
        <f t="shared" si="85"/>
        <v/>
      </c>
      <c r="EU39" s="130"/>
      <c r="EV39" s="131"/>
      <c r="EW39" s="132" t="str">
        <f t="shared" si="86"/>
        <v/>
      </c>
      <c r="EX39" s="133" t="str">
        <f t="shared" si="87"/>
        <v/>
      </c>
      <c r="EY39" s="134" t="str">
        <f t="shared" si="88"/>
        <v/>
      </c>
      <c r="EZ39" s="135" t="str">
        <f t="shared" si="89"/>
        <v/>
      </c>
      <c r="FA39" s="136" t="str">
        <f t="shared" si="90"/>
        <v/>
      </c>
      <c r="FB39" s="76"/>
      <c r="FC39" s="127"/>
      <c r="FD39" s="127"/>
      <c r="FE39" s="128" t="str">
        <f t="shared" si="91"/>
        <v/>
      </c>
      <c r="FF39" s="129" t="str">
        <f t="shared" si="92"/>
        <v/>
      </c>
      <c r="FG39" s="130"/>
      <c r="FH39" s="131"/>
      <c r="FI39" s="132" t="str">
        <f t="shared" si="93"/>
        <v/>
      </c>
      <c r="FJ39" s="133" t="str">
        <f t="shared" si="94"/>
        <v/>
      </c>
      <c r="FK39" s="134" t="str">
        <f t="shared" si="95"/>
        <v/>
      </c>
      <c r="FL39" s="135" t="str">
        <f t="shared" si="96"/>
        <v/>
      </c>
      <c r="FM39" s="136" t="str">
        <f t="shared" si="97"/>
        <v/>
      </c>
      <c r="FN39" s="76"/>
      <c r="FO39" s="127"/>
      <c r="FP39" s="127"/>
      <c r="FQ39" s="128" t="str">
        <f>IF(FU39="","",#REF!)</f>
        <v/>
      </c>
      <c r="FR39" s="129" t="str">
        <f t="shared" si="98"/>
        <v/>
      </c>
      <c r="FS39" s="130"/>
      <c r="FT39" s="131"/>
      <c r="FU39" s="132" t="str">
        <f t="shared" si="99"/>
        <v/>
      </c>
      <c r="FV39" s="133" t="str">
        <f t="shared" si="100"/>
        <v/>
      </c>
      <c r="FW39" s="134" t="str">
        <f t="shared" si="101"/>
        <v/>
      </c>
      <c r="FX39" s="135" t="str">
        <f t="shared" si="102"/>
        <v/>
      </c>
      <c r="FY39" s="136" t="str">
        <f t="shared" si="103"/>
        <v/>
      </c>
      <c r="FZ39" s="76"/>
      <c r="GA39" s="127"/>
      <c r="GB39" s="127"/>
      <c r="GC39" s="128" t="str">
        <f t="shared" si="104"/>
        <v/>
      </c>
      <c r="GD39" s="129" t="str">
        <f t="shared" si="105"/>
        <v/>
      </c>
      <c r="GE39" s="130"/>
      <c r="GF39" s="131"/>
      <c r="GG39" s="132" t="str">
        <f t="shared" si="106"/>
        <v/>
      </c>
      <c r="GH39" s="133" t="str">
        <f t="shared" si="107"/>
        <v/>
      </c>
      <c r="GI39" s="134" t="str">
        <f t="shared" si="108"/>
        <v/>
      </c>
      <c r="GJ39" s="135" t="str">
        <f t="shared" si="109"/>
        <v/>
      </c>
      <c r="GK39" s="136" t="str">
        <f t="shared" si="110"/>
        <v/>
      </c>
      <c r="GL39" s="76"/>
      <c r="GM39" s="127"/>
      <c r="GN39" s="127"/>
      <c r="GO39" s="128" t="str">
        <f t="shared" si="111"/>
        <v/>
      </c>
      <c r="GP39" s="129" t="str">
        <f t="shared" si="112"/>
        <v/>
      </c>
      <c r="GQ39" s="130"/>
      <c r="GR39" s="131"/>
      <c r="GS39" s="132" t="str">
        <f t="shared" si="113"/>
        <v/>
      </c>
      <c r="GT39" s="133" t="str">
        <f t="shared" si="114"/>
        <v/>
      </c>
      <c r="GU39" s="134" t="str">
        <f t="shared" si="115"/>
        <v/>
      </c>
      <c r="GV39" s="135" t="str">
        <f t="shared" si="116"/>
        <v/>
      </c>
      <c r="GW39" s="136" t="str">
        <f t="shared" si="117"/>
        <v/>
      </c>
      <c r="GX39" s="76"/>
      <c r="GY39" s="127"/>
      <c r="GZ39" s="127"/>
      <c r="HA39" s="128" t="str">
        <f t="shared" si="118"/>
        <v/>
      </c>
      <c r="HB39" s="129" t="str">
        <f t="shared" si="119"/>
        <v/>
      </c>
      <c r="HC39" s="130"/>
      <c r="HD39" s="131"/>
      <c r="HE39" s="132" t="str">
        <f t="shared" si="120"/>
        <v/>
      </c>
      <c r="HF39" s="133" t="str">
        <f t="shared" si="121"/>
        <v/>
      </c>
      <c r="HG39" s="134" t="str">
        <f t="shared" si="122"/>
        <v/>
      </c>
      <c r="HH39" s="135" t="str">
        <f t="shared" si="123"/>
        <v/>
      </c>
      <c r="HI39" s="136" t="str">
        <f t="shared" si="124"/>
        <v/>
      </c>
      <c r="HJ39" s="76"/>
      <c r="HK39" s="127"/>
      <c r="HL39" s="127" t="s">
        <v>287</v>
      </c>
      <c r="HM39" s="128" t="str">
        <f t="shared" si="125"/>
        <v/>
      </c>
      <c r="HN39" s="129" t="str">
        <f t="shared" si="126"/>
        <v/>
      </c>
      <c r="HO39" s="130"/>
      <c r="HP39" s="131"/>
      <c r="HQ39" s="132" t="str">
        <f t="shared" si="127"/>
        <v/>
      </c>
      <c r="HR39" s="133" t="str">
        <f t="shared" si="128"/>
        <v/>
      </c>
      <c r="HS39" s="134" t="str">
        <f t="shared" si="129"/>
        <v/>
      </c>
      <c r="HT39" s="135" t="str">
        <f t="shared" si="130"/>
        <v/>
      </c>
      <c r="HU39" s="136" t="str">
        <f t="shared" si="131"/>
        <v/>
      </c>
      <c r="HV39" s="76"/>
      <c r="HW39" s="127"/>
      <c r="HX39" s="127"/>
      <c r="HY39" s="128" t="str">
        <f t="shared" si="132"/>
        <v/>
      </c>
      <c r="HZ39" s="129" t="str">
        <f t="shared" si="133"/>
        <v/>
      </c>
      <c r="IA39" s="130"/>
      <c r="IB39" s="131"/>
      <c r="IC39" s="132" t="str">
        <f t="shared" si="134"/>
        <v/>
      </c>
      <c r="ID39" s="133" t="str">
        <f t="shared" si="135"/>
        <v/>
      </c>
      <c r="IE39" s="134" t="str">
        <f t="shared" si="136"/>
        <v/>
      </c>
      <c r="IF39" s="135" t="str">
        <f t="shared" si="137"/>
        <v/>
      </c>
      <c r="IG39" s="136" t="str">
        <f t="shared" si="138"/>
        <v/>
      </c>
      <c r="IH39" s="76"/>
      <c r="II39" s="127"/>
      <c r="IJ39" s="127"/>
      <c r="IK39" s="128" t="str">
        <f t="shared" si="139"/>
        <v/>
      </c>
      <c r="IL39" s="129" t="str">
        <f t="shared" si="140"/>
        <v/>
      </c>
      <c r="IM39" s="130"/>
      <c r="IN39" s="131"/>
      <c r="IO39" s="132" t="str">
        <f t="shared" si="141"/>
        <v/>
      </c>
      <c r="IP39" s="133" t="str">
        <f t="shared" si="142"/>
        <v/>
      </c>
      <c r="IQ39" s="134" t="str">
        <f t="shared" si="143"/>
        <v/>
      </c>
      <c r="IR39" s="135" t="str">
        <f t="shared" si="144"/>
        <v/>
      </c>
      <c r="IS39" s="136" t="str">
        <f t="shared" si="145"/>
        <v/>
      </c>
      <c r="IT39" s="76"/>
      <c r="IU39" s="127"/>
      <c r="IV39" s="127"/>
      <c r="IW39" s="128" t="str">
        <f t="shared" si="146"/>
        <v/>
      </c>
      <c r="IX39" s="129" t="str">
        <f t="shared" si="147"/>
        <v/>
      </c>
      <c r="IY39" s="130"/>
      <c r="IZ39" s="131"/>
      <c r="JA39" s="132" t="str">
        <f t="shared" si="148"/>
        <v/>
      </c>
      <c r="JB39" s="133" t="str">
        <f t="shared" si="149"/>
        <v/>
      </c>
      <c r="JC39" s="134" t="str">
        <f t="shared" si="150"/>
        <v/>
      </c>
      <c r="JD39" s="135" t="str">
        <f t="shared" si="151"/>
        <v/>
      </c>
      <c r="JE39" s="136" t="str">
        <f t="shared" si="152"/>
        <v/>
      </c>
      <c r="JF39" s="76"/>
      <c r="JG39" s="127"/>
      <c r="JH39" s="127"/>
      <c r="JI39" s="128" t="str">
        <f t="shared" si="153"/>
        <v/>
      </c>
      <c r="JJ39" s="129" t="str">
        <f t="shared" si="154"/>
        <v/>
      </c>
      <c r="JK39" s="130"/>
      <c r="JL39" s="131"/>
      <c r="JM39" s="132" t="str">
        <f t="shared" si="155"/>
        <v/>
      </c>
      <c r="JN39" s="133" t="str">
        <f t="shared" si="156"/>
        <v/>
      </c>
      <c r="JO39" s="134" t="str">
        <f t="shared" si="157"/>
        <v/>
      </c>
      <c r="JP39" s="135" t="str">
        <f t="shared" si="158"/>
        <v/>
      </c>
      <c r="JQ39" s="136" t="str">
        <f t="shared" si="159"/>
        <v/>
      </c>
      <c r="JR39" s="76"/>
      <c r="JS39" s="127"/>
      <c r="JT39" s="127"/>
      <c r="JU39" s="128" t="str">
        <f t="shared" si="160"/>
        <v/>
      </c>
      <c r="JV39" s="129" t="str">
        <f t="shared" si="161"/>
        <v/>
      </c>
      <c r="JW39" s="130"/>
      <c r="JX39" s="131"/>
      <c r="JY39" s="132" t="str">
        <f t="shared" si="162"/>
        <v/>
      </c>
      <c r="JZ39" s="133" t="str">
        <f t="shared" si="163"/>
        <v/>
      </c>
      <c r="KA39" s="134" t="str">
        <f t="shared" si="164"/>
        <v/>
      </c>
      <c r="KB39" s="135" t="str">
        <f t="shared" si="165"/>
        <v/>
      </c>
      <c r="KC39" s="136" t="str">
        <f t="shared" si="166"/>
        <v/>
      </c>
      <c r="KD39" s="76"/>
      <c r="KE39" s="127"/>
      <c r="KF39" s="127"/>
    </row>
    <row r="40" spans="1:292" ht="13.5" customHeight="1">
      <c r="A40" s="84"/>
      <c r="B40" s="127"/>
      <c r="D40" s="211"/>
      <c r="E40" s="128" t="str">
        <f t="shared" si="0"/>
        <v/>
      </c>
      <c r="F40" s="129" t="str">
        <f t="shared" si="1"/>
        <v/>
      </c>
      <c r="G40" s="130"/>
      <c r="H40" s="131"/>
      <c r="I40" s="132" t="str">
        <f t="shared" si="2"/>
        <v/>
      </c>
      <c r="J40" s="133" t="str">
        <f t="shared" si="3"/>
        <v/>
      </c>
      <c r="K40" s="134" t="str">
        <f t="shared" si="4"/>
        <v/>
      </c>
      <c r="L40" s="135" t="str">
        <f t="shared" si="5"/>
        <v/>
      </c>
      <c r="M40" s="136" t="str">
        <f t="shared" si="6"/>
        <v/>
      </c>
      <c r="O40" s="127"/>
      <c r="P40" s="211"/>
      <c r="Q40" s="128" t="str">
        <f t="shared" si="7"/>
        <v/>
      </c>
      <c r="R40" s="129" t="str">
        <f t="shared" si="8"/>
        <v/>
      </c>
      <c r="S40" s="130"/>
      <c r="T40" s="131"/>
      <c r="U40" s="132" t="str">
        <f t="shared" si="9"/>
        <v/>
      </c>
      <c r="V40" s="133" t="str">
        <f t="shared" si="10"/>
        <v/>
      </c>
      <c r="W40" s="134" t="str">
        <f t="shared" si="11"/>
        <v/>
      </c>
      <c r="X40" s="135" t="str">
        <f t="shared" si="12"/>
        <v/>
      </c>
      <c r="Y40" s="136" t="str">
        <f t="shared" si="13"/>
        <v/>
      </c>
      <c r="AA40" s="127"/>
      <c r="AB40" s="127"/>
      <c r="AC40" s="128" t="str">
        <f t="shared" si="14"/>
        <v/>
      </c>
      <c r="AD40" s="129" t="str">
        <f t="shared" si="15"/>
        <v/>
      </c>
      <c r="AE40" s="130"/>
      <c r="AF40" s="131"/>
      <c r="AG40" s="132" t="str">
        <f t="shared" si="16"/>
        <v/>
      </c>
      <c r="AH40" s="133" t="str">
        <f t="shared" si="17"/>
        <v/>
      </c>
      <c r="AI40" s="134" t="str">
        <f t="shared" si="18"/>
        <v/>
      </c>
      <c r="AJ40" s="135" t="str">
        <f t="shared" si="19"/>
        <v/>
      </c>
      <c r="AK40" s="136" t="str">
        <f t="shared" si="20"/>
        <v/>
      </c>
      <c r="AM40" s="127"/>
      <c r="AN40" s="127"/>
      <c r="AO40" s="128" t="str">
        <f t="shared" si="21"/>
        <v/>
      </c>
      <c r="AP40" s="129" t="str">
        <f t="shared" si="22"/>
        <v/>
      </c>
      <c r="AQ40" s="130"/>
      <c r="AR40" s="131"/>
      <c r="AS40" s="132" t="str">
        <f t="shared" si="23"/>
        <v/>
      </c>
      <c r="AT40" s="133" t="str">
        <f t="shared" si="24"/>
        <v/>
      </c>
      <c r="AU40" s="134" t="str">
        <f t="shared" si="25"/>
        <v/>
      </c>
      <c r="AV40" s="135" t="str">
        <f t="shared" si="26"/>
        <v/>
      </c>
      <c r="AW40" s="136" t="str">
        <f t="shared" si="27"/>
        <v/>
      </c>
      <c r="AX40" s="76"/>
      <c r="AY40" s="127"/>
      <c r="AZ40" s="127"/>
      <c r="BA40" s="128" t="str">
        <f t="shared" si="28"/>
        <v/>
      </c>
      <c r="BB40" s="129" t="str">
        <f t="shared" si="29"/>
        <v/>
      </c>
      <c r="BC40" s="130"/>
      <c r="BD40" s="131"/>
      <c r="BE40" s="132" t="str">
        <f t="shared" si="30"/>
        <v/>
      </c>
      <c r="BF40" s="133" t="str">
        <f t="shared" si="31"/>
        <v/>
      </c>
      <c r="BG40" s="134" t="str">
        <f t="shared" si="32"/>
        <v/>
      </c>
      <c r="BH40" s="135" t="str">
        <f t="shared" si="33"/>
        <v/>
      </c>
      <c r="BI40" s="136" t="str">
        <f t="shared" si="34"/>
        <v/>
      </c>
      <c r="BJ40" s="76"/>
      <c r="BK40" s="127"/>
      <c r="BL40" s="127"/>
      <c r="BM40" s="128" t="str">
        <f t="shared" si="35"/>
        <v/>
      </c>
      <c r="BN40" s="129" t="str">
        <f t="shared" si="36"/>
        <v/>
      </c>
      <c r="BO40" s="130"/>
      <c r="BP40" s="131"/>
      <c r="BQ40" s="132" t="str">
        <f t="shared" si="37"/>
        <v/>
      </c>
      <c r="BR40" s="133" t="str">
        <f t="shared" si="38"/>
        <v/>
      </c>
      <c r="BS40" s="134" t="str">
        <f t="shared" si="39"/>
        <v/>
      </c>
      <c r="BT40" s="135" t="str">
        <f t="shared" si="40"/>
        <v/>
      </c>
      <c r="BU40" s="136" t="str">
        <f t="shared" si="41"/>
        <v/>
      </c>
      <c r="BV40" s="76"/>
      <c r="BW40" s="127"/>
      <c r="BX40" s="127"/>
      <c r="BY40" s="128" t="str">
        <f t="shared" si="42"/>
        <v/>
      </c>
      <c r="BZ40" s="129" t="str">
        <f t="shared" si="43"/>
        <v/>
      </c>
      <c r="CA40" s="130"/>
      <c r="CB40" s="131"/>
      <c r="CC40" s="132" t="str">
        <f t="shared" si="44"/>
        <v/>
      </c>
      <c r="CD40" s="133" t="str">
        <f t="shared" si="45"/>
        <v/>
      </c>
      <c r="CE40" s="134" t="str">
        <f t="shared" si="46"/>
        <v/>
      </c>
      <c r="CF40" s="135" t="str">
        <f t="shared" si="47"/>
        <v/>
      </c>
      <c r="CG40" s="136" t="str">
        <f t="shared" si="48"/>
        <v/>
      </c>
      <c r="CH40" s="76"/>
      <c r="CI40" s="127"/>
      <c r="CJ40" s="127"/>
      <c r="CK40" s="128" t="str">
        <f t="shared" si="49"/>
        <v/>
      </c>
      <c r="CL40" s="129" t="str">
        <f t="shared" si="50"/>
        <v/>
      </c>
      <c r="CM40" s="130"/>
      <c r="CN40" s="131"/>
      <c r="CO40" s="132" t="str">
        <f t="shared" si="51"/>
        <v/>
      </c>
      <c r="CP40" s="133" t="str">
        <f t="shared" si="52"/>
        <v/>
      </c>
      <c r="CQ40" s="134" t="str">
        <f t="shared" si="53"/>
        <v/>
      </c>
      <c r="CR40" s="135" t="str">
        <f t="shared" si="54"/>
        <v/>
      </c>
      <c r="CS40" s="136" t="str">
        <f t="shared" si="55"/>
        <v/>
      </c>
      <c r="CT40" s="76"/>
      <c r="CU40" s="127"/>
      <c r="CV40" s="127"/>
      <c r="CW40" s="128" t="str">
        <f t="shared" si="56"/>
        <v/>
      </c>
      <c r="CX40" s="129" t="str">
        <f t="shared" si="57"/>
        <v/>
      </c>
      <c r="CY40" s="130"/>
      <c r="CZ40" s="131"/>
      <c r="DA40" s="132" t="str">
        <f t="shared" si="58"/>
        <v/>
      </c>
      <c r="DB40" s="133" t="str">
        <f t="shared" si="59"/>
        <v/>
      </c>
      <c r="DC40" s="134" t="str">
        <f t="shared" si="60"/>
        <v/>
      </c>
      <c r="DD40" s="135" t="str">
        <f t="shared" si="61"/>
        <v/>
      </c>
      <c r="DE40" s="136" t="str">
        <f t="shared" si="62"/>
        <v/>
      </c>
      <c r="DF40" s="76"/>
      <c r="DG40" s="127"/>
      <c r="DH40" s="127"/>
      <c r="DI40" s="128" t="str">
        <f t="shared" si="63"/>
        <v/>
      </c>
      <c r="DJ40" s="129" t="str">
        <f t="shared" si="64"/>
        <v/>
      </c>
      <c r="DK40" s="130"/>
      <c r="DL40" s="131"/>
      <c r="DM40" s="132" t="str">
        <f t="shared" si="65"/>
        <v/>
      </c>
      <c r="DN40" s="133" t="str">
        <f t="shared" si="66"/>
        <v/>
      </c>
      <c r="DO40" s="134" t="str">
        <f t="shared" si="67"/>
        <v/>
      </c>
      <c r="DP40" s="135" t="str">
        <f t="shared" si="68"/>
        <v/>
      </c>
      <c r="DQ40" s="136" t="str">
        <f t="shared" si="69"/>
        <v/>
      </c>
      <c r="DR40" s="76"/>
      <c r="DS40" s="127"/>
      <c r="DT40" s="127"/>
      <c r="DU40" s="128" t="str">
        <f t="shared" si="70"/>
        <v/>
      </c>
      <c r="DV40" s="129" t="str">
        <f t="shared" si="71"/>
        <v/>
      </c>
      <c r="DW40" s="130"/>
      <c r="DX40" s="131"/>
      <c r="DY40" s="132" t="str">
        <f t="shared" si="72"/>
        <v/>
      </c>
      <c r="DZ40" s="133" t="str">
        <f t="shared" si="73"/>
        <v/>
      </c>
      <c r="EA40" s="134" t="str">
        <f t="shared" si="74"/>
        <v/>
      </c>
      <c r="EB40" s="135" t="str">
        <f t="shared" si="75"/>
        <v/>
      </c>
      <c r="EC40" s="136" t="str">
        <f t="shared" si="76"/>
        <v/>
      </c>
      <c r="ED40" s="76"/>
      <c r="EE40" s="127"/>
      <c r="EF40" s="127"/>
      <c r="EG40" s="128" t="str">
        <f t="shared" si="77"/>
        <v/>
      </c>
      <c r="EH40" s="129" t="str">
        <f t="shared" si="78"/>
        <v/>
      </c>
      <c r="EI40" s="130"/>
      <c r="EJ40" s="131"/>
      <c r="EK40" s="132" t="str">
        <f t="shared" si="79"/>
        <v/>
      </c>
      <c r="EL40" s="133" t="str">
        <f t="shared" si="80"/>
        <v/>
      </c>
      <c r="EM40" s="134" t="str">
        <f t="shared" si="81"/>
        <v/>
      </c>
      <c r="EN40" s="135" t="str">
        <f t="shared" si="82"/>
        <v/>
      </c>
      <c r="EO40" s="136" t="str">
        <f t="shared" si="83"/>
        <v/>
      </c>
      <c r="EP40" s="76"/>
      <c r="EQ40" s="127"/>
      <c r="ER40" s="127"/>
      <c r="ES40" s="128" t="str">
        <f t="shared" si="84"/>
        <v/>
      </c>
      <c r="ET40" s="129" t="str">
        <f t="shared" si="85"/>
        <v/>
      </c>
      <c r="EU40" s="130"/>
      <c r="EV40" s="131"/>
      <c r="EW40" s="132" t="str">
        <f t="shared" si="86"/>
        <v/>
      </c>
      <c r="EX40" s="133" t="str">
        <f t="shared" si="87"/>
        <v/>
      </c>
      <c r="EY40" s="134" t="str">
        <f t="shared" si="88"/>
        <v/>
      </c>
      <c r="EZ40" s="135" t="str">
        <f t="shared" si="89"/>
        <v/>
      </c>
      <c r="FA40" s="136" t="str">
        <f t="shared" si="90"/>
        <v/>
      </c>
      <c r="FB40" s="76"/>
      <c r="FC40" s="127"/>
      <c r="FD40" s="127"/>
      <c r="FE40" s="128" t="str">
        <f t="shared" si="91"/>
        <v/>
      </c>
      <c r="FF40" s="129" t="str">
        <f t="shared" si="92"/>
        <v/>
      </c>
      <c r="FG40" s="130"/>
      <c r="FH40" s="131"/>
      <c r="FI40" s="132" t="str">
        <f t="shared" si="93"/>
        <v/>
      </c>
      <c r="FJ40" s="133" t="str">
        <f t="shared" si="94"/>
        <v/>
      </c>
      <c r="FK40" s="134" t="str">
        <f t="shared" si="95"/>
        <v/>
      </c>
      <c r="FL40" s="135" t="str">
        <f t="shared" si="96"/>
        <v/>
      </c>
      <c r="FM40" s="136" t="str">
        <f t="shared" si="97"/>
        <v/>
      </c>
      <c r="FN40" s="76"/>
      <c r="FO40" s="127"/>
      <c r="FP40" s="127"/>
      <c r="FQ40" s="128" t="str">
        <f>IF(FU40="","",#REF!)</f>
        <v/>
      </c>
      <c r="FR40" s="129" t="str">
        <f t="shared" si="98"/>
        <v/>
      </c>
      <c r="FS40" s="130"/>
      <c r="FT40" s="131"/>
      <c r="FU40" s="132" t="str">
        <f t="shared" si="99"/>
        <v/>
      </c>
      <c r="FV40" s="133" t="str">
        <f t="shared" si="100"/>
        <v/>
      </c>
      <c r="FW40" s="134" t="str">
        <f t="shared" si="101"/>
        <v/>
      </c>
      <c r="FX40" s="135" t="str">
        <f t="shared" si="102"/>
        <v/>
      </c>
      <c r="FY40" s="136" t="str">
        <f t="shared" si="103"/>
        <v/>
      </c>
      <c r="FZ40" s="76"/>
      <c r="GA40" s="127"/>
      <c r="GB40" s="127"/>
      <c r="GC40" s="128" t="str">
        <f t="shared" si="104"/>
        <v/>
      </c>
      <c r="GD40" s="129" t="str">
        <f t="shared" si="105"/>
        <v/>
      </c>
      <c r="GE40" s="130"/>
      <c r="GF40" s="131"/>
      <c r="GG40" s="132" t="str">
        <f t="shared" si="106"/>
        <v/>
      </c>
      <c r="GH40" s="133" t="str">
        <f t="shared" si="107"/>
        <v/>
      </c>
      <c r="GI40" s="134" t="str">
        <f t="shared" si="108"/>
        <v/>
      </c>
      <c r="GJ40" s="135" t="str">
        <f t="shared" si="109"/>
        <v/>
      </c>
      <c r="GK40" s="136" t="str">
        <f t="shared" si="110"/>
        <v/>
      </c>
      <c r="GL40" s="76"/>
      <c r="GM40" s="127"/>
      <c r="GN40" s="127"/>
      <c r="GO40" s="128" t="str">
        <f t="shared" si="111"/>
        <v/>
      </c>
      <c r="GP40" s="129" t="str">
        <f t="shared" si="112"/>
        <v/>
      </c>
      <c r="GQ40" s="130"/>
      <c r="GR40" s="131"/>
      <c r="GS40" s="132" t="str">
        <f t="shared" si="113"/>
        <v/>
      </c>
      <c r="GT40" s="133" t="str">
        <f t="shared" si="114"/>
        <v/>
      </c>
      <c r="GU40" s="134" t="str">
        <f t="shared" si="115"/>
        <v/>
      </c>
      <c r="GV40" s="135" t="str">
        <f t="shared" si="116"/>
        <v/>
      </c>
      <c r="GW40" s="136" t="str">
        <f t="shared" si="117"/>
        <v/>
      </c>
      <c r="GX40" s="76"/>
      <c r="GY40" s="127"/>
      <c r="GZ40" s="127"/>
      <c r="HA40" s="128" t="str">
        <f t="shared" si="118"/>
        <v/>
      </c>
      <c r="HB40" s="129" t="str">
        <f t="shared" si="119"/>
        <v/>
      </c>
      <c r="HC40" s="130"/>
      <c r="HD40" s="131"/>
      <c r="HE40" s="132" t="str">
        <f t="shared" si="120"/>
        <v/>
      </c>
      <c r="HF40" s="133" t="str">
        <f t="shared" si="121"/>
        <v/>
      </c>
      <c r="HG40" s="134" t="str">
        <f t="shared" si="122"/>
        <v/>
      </c>
      <c r="HH40" s="135" t="str">
        <f t="shared" si="123"/>
        <v/>
      </c>
      <c r="HI40" s="136" t="str">
        <f t="shared" si="124"/>
        <v/>
      </c>
      <c r="HJ40" s="76"/>
      <c r="HK40" s="127"/>
      <c r="HL40" s="127" t="s">
        <v>287</v>
      </c>
      <c r="HM40" s="128" t="str">
        <f t="shared" si="125"/>
        <v/>
      </c>
      <c r="HN40" s="129" t="str">
        <f t="shared" si="126"/>
        <v/>
      </c>
      <c r="HO40" s="130"/>
      <c r="HP40" s="131"/>
      <c r="HQ40" s="132" t="str">
        <f t="shared" si="127"/>
        <v/>
      </c>
      <c r="HR40" s="133" t="str">
        <f t="shared" si="128"/>
        <v/>
      </c>
      <c r="HS40" s="134" t="str">
        <f t="shared" si="129"/>
        <v/>
      </c>
      <c r="HT40" s="135" t="str">
        <f t="shared" si="130"/>
        <v/>
      </c>
      <c r="HU40" s="136" t="str">
        <f t="shared" si="131"/>
        <v/>
      </c>
      <c r="HV40" s="76"/>
      <c r="HW40" s="127"/>
      <c r="HX40" s="127"/>
      <c r="HY40" s="128" t="str">
        <f t="shared" si="132"/>
        <v/>
      </c>
      <c r="HZ40" s="129" t="str">
        <f t="shared" si="133"/>
        <v/>
      </c>
      <c r="IA40" s="130"/>
      <c r="IB40" s="131"/>
      <c r="IC40" s="132" t="str">
        <f t="shared" si="134"/>
        <v/>
      </c>
      <c r="ID40" s="133" t="str">
        <f t="shared" si="135"/>
        <v/>
      </c>
      <c r="IE40" s="134" t="str">
        <f t="shared" si="136"/>
        <v/>
      </c>
      <c r="IF40" s="135" t="str">
        <f t="shared" si="137"/>
        <v/>
      </c>
      <c r="IG40" s="136" t="str">
        <f t="shared" si="138"/>
        <v/>
      </c>
      <c r="IH40" s="76"/>
      <c r="II40" s="127"/>
      <c r="IJ40" s="127"/>
      <c r="IK40" s="128" t="str">
        <f t="shared" si="139"/>
        <v/>
      </c>
      <c r="IL40" s="129" t="str">
        <f t="shared" si="140"/>
        <v/>
      </c>
      <c r="IM40" s="130"/>
      <c r="IN40" s="131"/>
      <c r="IO40" s="132" t="str">
        <f t="shared" si="141"/>
        <v/>
      </c>
      <c r="IP40" s="133" t="str">
        <f t="shared" si="142"/>
        <v/>
      </c>
      <c r="IQ40" s="134" t="str">
        <f t="shared" si="143"/>
        <v/>
      </c>
      <c r="IR40" s="135" t="str">
        <f t="shared" si="144"/>
        <v/>
      </c>
      <c r="IS40" s="136" t="str">
        <f t="shared" si="145"/>
        <v/>
      </c>
      <c r="IT40" s="76"/>
      <c r="IU40" s="127"/>
      <c r="IV40" s="127"/>
      <c r="IW40" s="128" t="str">
        <f t="shared" si="146"/>
        <v/>
      </c>
      <c r="IX40" s="129" t="str">
        <f t="shared" si="147"/>
        <v/>
      </c>
      <c r="IY40" s="130"/>
      <c r="IZ40" s="131"/>
      <c r="JA40" s="132" t="str">
        <f t="shared" si="148"/>
        <v/>
      </c>
      <c r="JB40" s="133" t="str">
        <f t="shared" si="149"/>
        <v/>
      </c>
      <c r="JC40" s="134" t="str">
        <f t="shared" si="150"/>
        <v/>
      </c>
      <c r="JD40" s="135" t="str">
        <f t="shared" si="151"/>
        <v/>
      </c>
      <c r="JE40" s="136" t="str">
        <f t="shared" si="152"/>
        <v/>
      </c>
      <c r="JF40" s="76"/>
      <c r="JG40" s="127"/>
      <c r="JH40" s="127"/>
      <c r="JI40" s="128" t="str">
        <f t="shared" si="153"/>
        <v/>
      </c>
      <c r="JJ40" s="129" t="str">
        <f t="shared" si="154"/>
        <v/>
      </c>
      <c r="JK40" s="130"/>
      <c r="JL40" s="131"/>
      <c r="JM40" s="132" t="str">
        <f t="shared" si="155"/>
        <v/>
      </c>
      <c r="JN40" s="133" t="str">
        <f t="shared" si="156"/>
        <v/>
      </c>
      <c r="JO40" s="134" t="str">
        <f t="shared" si="157"/>
        <v/>
      </c>
      <c r="JP40" s="135" t="str">
        <f t="shared" si="158"/>
        <v/>
      </c>
      <c r="JQ40" s="136" t="str">
        <f t="shared" si="159"/>
        <v/>
      </c>
      <c r="JR40" s="76"/>
      <c r="JS40" s="127"/>
      <c r="JT40" s="127"/>
      <c r="JU40" s="128" t="str">
        <f t="shared" si="160"/>
        <v/>
      </c>
      <c r="JV40" s="129" t="str">
        <f t="shared" si="161"/>
        <v/>
      </c>
      <c r="JW40" s="130"/>
      <c r="JX40" s="131"/>
      <c r="JY40" s="132" t="str">
        <f t="shared" si="162"/>
        <v/>
      </c>
      <c r="JZ40" s="133" t="str">
        <f t="shared" si="163"/>
        <v/>
      </c>
      <c r="KA40" s="134" t="str">
        <f t="shared" si="164"/>
        <v/>
      </c>
      <c r="KB40" s="135" t="str">
        <f t="shared" si="165"/>
        <v/>
      </c>
      <c r="KC40" s="136" t="str">
        <f t="shared" si="166"/>
        <v/>
      </c>
      <c r="KD40" s="76"/>
      <c r="KE40" s="127"/>
      <c r="KF40" s="127"/>
    </row>
    <row r="41" spans="1:292" ht="13.5" customHeight="1">
      <c r="A41" s="84"/>
      <c r="B41" s="127"/>
      <c r="D41" s="211"/>
      <c r="E41" s="128" t="str">
        <f t="shared" si="0"/>
        <v/>
      </c>
      <c r="F41" s="129" t="str">
        <f t="shared" si="1"/>
        <v/>
      </c>
      <c r="G41" s="130"/>
      <c r="H41" s="131"/>
      <c r="I41" s="132" t="str">
        <f t="shared" si="2"/>
        <v/>
      </c>
      <c r="J41" s="133" t="str">
        <f t="shared" si="3"/>
        <v/>
      </c>
      <c r="K41" s="134" t="str">
        <f t="shared" si="4"/>
        <v/>
      </c>
      <c r="L41" s="135" t="str">
        <f t="shared" si="5"/>
        <v/>
      </c>
      <c r="M41" s="136" t="str">
        <f t="shared" si="6"/>
        <v/>
      </c>
      <c r="O41" s="127"/>
      <c r="P41" s="211"/>
      <c r="Q41" s="128" t="str">
        <f t="shared" si="7"/>
        <v/>
      </c>
      <c r="R41" s="129" t="str">
        <f t="shared" si="8"/>
        <v/>
      </c>
      <c r="S41" s="130"/>
      <c r="T41" s="131"/>
      <c r="U41" s="132" t="str">
        <f t="shared" si="9"/>
        <v/>
      </c>
      <c r="V41" s="133" t="str">
        <f t="shared" si="10"/>
        <v/>
      </c>
      <c r="W41" s="134" t="str">
        <f t="shared" si="11"/>
        <v/>
      </c>
      <c r="X41" s="135" t="str">
        <f t="shared" si="12"/>
        <v/>
      </c>
      <c r="Y41" s="136" t="str">
        <f t="shared" si="13"/>
        <v/>
      </c>
      <c r="AA41" s="127"/>
      <c r="AB41" s="127"/>
      <c r="AC41" s="128" t="str">
        <f t="shared" si="14"/>
        <v/>
      </c>
      <c r="AD41" s="129" t="str">
        <f t="shared" si="15"/>
        <v/>
      </c>
      <c r="AE41" s="130"/>
      <c r="AF41" s="131"/>
      <c r="AG41" s="132" t="str">
        <f t="shared" si="16"/>
        <v/>
      </c>
      <c r="AH41" s="133" t="str">
        <f t="shared" si="17"/>
        <v/>
      </c>
      <c r="AI41" s="134" t="str">
        <f t="shared" si="18"/>
        <v/>
      </c>
      <c r="AJ41" s="135" t="str">
        <f t="shared" si="19"/>
        <v/>
      </c>
      <c r="AK41" s="136" t="str">
        <f t="shared" si="20"/>
        <v/>
      </c>
      <c r="AM41" s="127"/>
      <c r="AN41" s="127"/>
      <c r="AO41" s="128" t="str">
        <f t="shared" si="21"/>
        <v/>
      </c>
      <c r="AP41" s="129" t="str">
        <f t="shared" si="22"/>
        <v/>
      </c>
      <c r="AQ41" s="130"/>
      <c r="AR41" s="131"/>
      <c r="AS41" s="132" t="str">
        <f t="shared" si="23"/>
        <v/>
      </c>
      <c r="AT41" s="133" t="str">
        <f t="shared" si="24"/>
        <v/>
      </c>
      <c r="AU41" s="134" t="str">
        <f t="shared" si="25"/>
        <v/>
      </c>
      <c r="AV41" s="135" t="str">
        <f t="shared" si="26"/>
        <v/>
      </c>
      <c r="AW41" s="136" t="str">
        <f t="shared" si="27"/>
        <v/>
      </c>
      <c r="AX41" s="76"/>
      <c r="AY41" s="127"/>
      <c r="AZ41" s="127"/>
      <c r="BA41" s="128" t="str">
        <f t="shared" si="28"/>
        <v/>
      </c>
      <c r="BB41" s="129" t="str">
        <f t="shared" si="29"/>
        <v/>
      </c>
      <c r="BC41" s="130"/>
      <c r="BD41" s="131"/>
      <c r="BE41" s="132" t="str">
        <f t="shared" si="30"/>
        <v/>
      </c>
      <c r="BF41" s="133" t="str">
        <f t="shared" si="31"/>
        <v/>
      </c>
      <c r="BG41" s="134" t="str">
        <f t="shared" si="32"/>
        <v/>
      </c>
      <c r="BH41" s="135" t="str">
        <f t="shared" si="33"/>
        <v/>
      </c>
      <c r="BI41" s="136" t="str">
        <f t="shared" si="34"/>
        <v/>
      </c>
      <c r="BJ41" s="76"/>
      <c r="BK41" s="127"/>
      <c r="BL41" s="127"/>
      <c r="BM41" s="128" t="str">
        <f t="shared" si="35"/>
        <v/>
      </c>
      <c r="BN41" s="129" t="str">
        <f t="shared" si="36"/>
        <v/>
      </c>
      <c r="BO41" s="130"/>
      <c r="BP41" s="131"/>
      <c r="BQ41" s="132" t="str">
        <f t="shared" si="37"/>
        <v/>
      </c>
      <c r="BR41" s="133" t="str">
        <f t="shared" si="38"/>
        <v/>
      </c>
      <c r="BS41" s="134" t="str">
        <f t="shared" si="39"/>
        <v/>
      </c>
      <c r="BT41" s="135" t="str">
        <f t="shared" si="40"/>
        <v/>
      </c>
      <c r="BU41" s="136" t="str">
        <f t="shared" si="41"/>
        <v/>
      </c>
      <c r="BV41" s="76"/>
      <c r="BW41" s="127"/>
      <c r="BX41" s="127"/>
      <c r="BY41" s="128" t="str">
        <f t="shared" si="42"/>
        <v/>
      </c>
      <c r="BZ41" s="129" t="str">
        <f t="shared" si="43"/>
        <v/>
      </c>
      <c r="CA41" s="130"/>
      <c r="CB41" s="131"/>
      <c r="CC41" s="132" t="str">
        <f t="shared" si="44"/>
        <v/>
      </c>
      <c r="CD41" s="133" t="str">
        <f t="shared" si="45"/>
        <v/>
      </c>
      <c r="CE41" s="134" t="str">
        <f t="shared" si="46"/>
        <v/>
      </c>
      <c r="CF41" s="135" t="str">
        <f t="shared" si="47"/>
        <v/>
      </c>
      <c r="CG41" s="136" t="str">
        <f t="shared" si="48"/>
        <v/>
      </c>
      <c r="CH41" s="76"/>
      <c r="CI41" s="127"/>
      <c r="CJ41" s="127"/>
      <c r="CK41" s="128" t="str">
        <f t="shared" si="49"/>
        <v/>
      </c>
      <c r="CL41" s="129" t="str">
        <f t="shared" si="50"/>
        <v/>
      </c>
      <c r="CM41" s="130"/>
      <c r="CN41" s="131"/>
      <c r="CO41" s="132" t="str">
        <f t="shared" si="51"/>
        <v/>
      </c>
      <c r="CP41" s="133" t="str">
        <f t="shared" si="52"/>
        <v/>
      </c>
      <c r="CQ41" s="134" t="str">
        <f t="shared" si="53"/>
        <v/>
      </c>
      <c r="CR41" s="135" t="str">
        <f t="shared" si="54"/>
        <v/>
      </c>
      <c r="CS41" s="136" t="str">
        <f t="shared" si="55"/>
        <v/>
      </c>
      <c r="CT41" s="76"/>
      <c r="CU41" s="127"/>
      <c r="CV41" s="127"/>
      <c r="CW41" s="128" t="str">
        <f t="shared" si="56"/>
        <v/>
      </c>
      <c r="CX41" s="129" t="str">
        <f t="shared" si="57"/>
        <v/>
      </c>
      <c r="CY41" s="130"/>
      <c r="CZ41" s="131"/>
      <c r="DA41" s="132" t="str">
        <f t="shared" si="58"/>
        <v/>
      </c>
      <c r="DB41" s="133" t="str">
        <f t="shared" si="59"/>
        <v/>
      </c>
      <c r="DC41" s="134" t="str">
        <f t="shared" si="60"/>
        <v/>
      </c>
      <c r="DD41" s="135" t="str">
        <f t="shared" si="61"/>
        <v/>
      </c>
      <c r="DE41" s="136" t="str">
        <f t="shared" si="62"/>
        <v/>
      </c>
      <c r="DF41" s="76"/>
      <c r="DG41" s="127"/>
      <c r="DH41" s="127"/>
      <c r="DI41" s="128" t="str">
        <f t="shared" si="63"/>
        <v/>
      </c>
      <c r="DJ41" s="129" t="str">
        <f t="shared" si="64"/>
        <v/>
      </c>
      <c r="DK41" s="130"/>
      <c r="DL41" s="131"/>
      <c r="DM41" s="132" t="str">
        <f t="shared" si="65"/>
        <v/>
      </c>
      <c r="DN41" s="133" t="str">
        <f t="shared" si="66"/>
        <v/>
      </c>
      <c r="DO41" s="134" t="str">
        <f t="shared" si="67"/>
        <v/>
      </c>
      <c r="DP41" s="135" t="str">
        <f t="shared" si="68"/>
        <v/>
      </c>
      <c r="DQ41" s="136" t="str">
        <f t="shared" si="69"/>
        <v/>
      </c>
      <c r="DR41" s="76"/>
      <c r="DS41" s="127"/>
      <c r="DT41" s="127"/>
      <c r="DU41" s="128" t="str">
        <f t="shared" si="70"/>
        <v/>
      </c>
      <c r="DV41" s="129" t="str">
        <f t="shared" si="71"/>
        <v/>
      </c>
      <c r="DW41" s="130"/>
      <c r="DX41" s="131"/>
      <c r="DY41" s="132" t="str">
        <f t="shared" si="72"/>
        <v/>
      </c>
      <c r="DZ41" s="133" t="str">
        <f t="shared" si="73"/>
        <v/>
      </c>
      <c r="EA41" s="134" t="str">
        <f t="shared" si="74"/>
        <v/>
      </c>
      <c r="EB41" s="135" t="str">
        <f t="shared" si="75"/>
        <v/>
      </c>
      <c r="EC41" s="136" t="str">
        <f t="shared" si="76"/>
        <v/>
      </c>
      <c r="ED41" s="76"/>
      <c r="EE41" s="127"/>
      <c r="EF41" s="127"/>
      <c r="EG41" s="128" t="str">
        <f t="shared" si="77"/>
        <v/>
      </c>
      <c r="EH41" s="129" t="str">
        <f t="shared" si="78"/>
        <v/>
      </c>
      <c r="EI41" s="130"/>
      <c r="EJ41" s="131"/>
      <c r="EK41" s="132" t="str">
        <f t="shared" si="79"/>
        <v/>
      </c>
      <c r="EL41" s="133" t="str">
        <f t="shared" si="80"/>
        <v/>
      </c>
      <c r="EM41" s="134" t="str">
        <f t="shared" si="81"/>
        <v/>
      </c>
      <c r="EN41" s="135" t="str">
        <f t="shared" si="82"/>
        <v/>
      </c>
      <c r="EO41" s="136" t="str">
        <f t="shared" si="83"/>
        <v/>
      </c>
      <c r="EP41" s="76"/>
      <c r="EQ41" s="127"/>
      <c r="ER41" s="127"/>
      <c r="ES41" s="128" t="str">
        <f t="shared" si="84"/>
        <v/>
      </c>
      <c r="ET41" s="129" t="str">
        <f t="shared" si="85"/>
        <v/>
      </c>
      <c r="EU41" s="130"/>
      <c r="EV41" s="131"/>
      <c r="EW41" s="132" t="str">
        <f t="shared" si="86"/>
        <v/>
      </c>
      <c r="EX41" s="133" t="str">
        <f t="shared" si="87"/>
        <v/>
      </c>
      <c r="EY41" s="134" t="str">
        <f t="shared" si="88"/>
        <v/>
      </c>
      <c r="EZ41" s="135" t="str">
        <f t="shared" si="89"/>
        <v/>
      </c>
      <c r="FA41" s="136" t="str">
        <f t="shared" si="90"/>
        <v/>
      </c>
      <c r="FB41" s="76"/>
      <c r="FC41" s="127"/>
      <c r="FD41" s="127"/>
      <c r="FE41" s="128" t="str">
        <f t="shared" si="91"/>
        <v/>
      </c>
      <c r="FF41" s="129" t="str">
        <f t="shared" si="92"/>
        <v/>
      </c>
      <c r="FG41" s="130"/>
      <c r="FH41" s="131"/>
      <c r="FI41" s="132" t="str">
        <f t="shared" si="93"/>
        <v/>
      </c>
      <c r="FJ41" s="133" t="str">
        <f t="shared" si="94"/>
        <v/>
      </c>
      <c r="FK41" s="134" t="str">
        <f t="shared" si="95"/>
        <v/>
      </c>
      <c r="FL41" s="135" t="str">
        <f t="shared" si="96"/>
        <v/>
      </c>
      <c r="FM41" s="136" t="str">
        <f t="shared" si="97"/>
        <v/>
      </c>
      <c r="FN41" s="76"/>
      <c r="FO41" s="127"/>
      <c r="FP41" s="127"/>
      <c r="FQ41" s="128" t="str">
        <f>IF(FU41="","",#REF!)</f>
        <v/>
      </c>
      <c r="FR41" s="129" t="str">
        <f t="shared" si="98"/>
        <v/>
      </c>
      <c r="FS41" s="130"/>
      <c r="FT41" s="131"/>
      <c r="FU41" s="132" t="str">
        <f t="shared" si="99"/>
        <v/>
      </c>
      <c r="FV41" s="133" t="str">
        <f t="shared" si="100"/>
        <v/>
      </c>
      <c r="FW41" s="134" t="str">
        <f t="shared" si="101"/>
        <v/>
      </c>
      <c r="FX41" s="135" t="str">
        <f t="shared" si="102"/>
        <v/>
      </c>
      <c r="FY41" s="136" t="str">
        <f t="shared" si="103"/>
        <v/>
      </c>
      <c r="FZ41" s="76"/>
      <c r="GA41" s="127"/>
      <c r="GB41" s="127"/>
      <c r="GC41" s="128" t="str">
        <f t="shared" si="104"/>
        <v/>
      </c>
      <c r="GD41" s="129" t="str">
        <f t="shared" si="105"/>
        <v/>
      </c>
      <c r="GE41" s="130"/>
      <c r="GF41" s="131"/>
      <c r="GG41" s="132" t="str">
        <f t="shared" si="106"/>
        <v/>
      </c>
      <c r="GH41" s="133" t="str">
        <f t="shared" si="107"/>
        <v/>
      </c>
      <c r="GI41" s="134" t="str">
        <f t="shared" si="108"/>
        <v/>
      </c>
      <c r="GJ41" s="135" t="str">
        <f t="shared" si="109"/>
        <v/>
      </c>
      <c r="GK41" s="136" t="str">
        <f t="shared" si="110"/>
        <v/>
      </c>
      <c r="GL41" s="76"/>
      <c r="GM41" s="127"/>
      <c r="GN41" s="127"/>
      <c r="GO41" s="128" t="str">
        <f t="shared" si="111"/>
        <v/>
      </c>
      <c r="GP41" s="129" t="str">
        <f t="shared" si="112"/>
        <v/>
      </c>
      <c r="GQ41" s="130"/>
      <c r="GR41" s="131"/>
      <c r="GS41" s="132" t="str">
        <f t="shared" si="113"/>
        <v/>
      </c>
      <c r="GT41" s="133" t="str">
        <f t="shared" si="114"/>
        <v/>
      </c>
      <c r="GU41" s="134" t="str">
        <f t="shared" si="115"/>
        <v/>
      </c>
      <c r="GV41" s="135" t="str">
        <f t="shared" si="116"/>
        <v/>
      </c>
      <c r="GW41" s="136" t="str">
        <f t="shared" si="117"/>
        <v/>
      </c>
      <c r="GX41" s="76"/>
      <c r="GY41" s="127"/>
      <c r="GZ41" s="127"/>
      <c r="HA41" s="128" t="str">
        <f t="shared" si="118"/>
        <v/>
      </c>
      <c r="HB41" s="129" t="str">
        <f t="shared" si="119"/>
        <v/>
      </c>
      <c r="HC41" s="130"/>
      <c r="HD41" s="131"/>
      <c r="HE41" s="132" t="str">
        <f t="shared" si="120"/>
        <v/>
      </c>
      <c r="HF41" s="133" t="str">
        <f t="shared" si="121"/>
        <v/>
      </c>
      <c r="HG41" s="134" t="str">
        <f t="shared" si="122"/>
        <v/>
      </c>
      <c r="HH41" s="135" t="str">
        <f t="shared" si="123"/>
        <v/>
      </c>
      <c r="HI41" s="136" t="str">
        <f t="shared" si="124"/>
        <v/>
      </c>
      <c r="HJ41" s="76"/>
      <c r="HK41" s="127"/>
      <c r="HL41" s="127" t="s">
        <v>287</v>
      </c>
      <c r="HM41" s="128" t="str">
        <f t="shared" si="125"/>
        <v/>
      </c>
      <c r="HN41" s="129" t="str">
        <f t="shared" si="126"/>
        <v/>
      </c>
      <c r="HO41" s="130"/>
      <c r="HP41" s="131"/>
      <c r="HQ41" s="132" t="str">
        <f t="shared" si="127"/>
        <v/>
      </c>
      <c r="HR41" s="133" t="str">
        <f t="shared" si="128"/>
        <v/>
      </c>
      <c r="HS41" s="134" t="str">
        <f t="shared" si="129"/>
        <v/>
      </c>
      <c r="HT41" s="135" t="str">
        <f t="shared" si="130"/>
        <v/>
      </c>
      <c r="HU41" s="136" t="str">
        <f t="shared" si="131"/>
        <v/>
      </c>
      <c r="HV41" s="76"/>
      <c r="HW41" s="127"/>
      <c r="HX41" s="127"/>
      <c r="HY41" s="128" t="str">
        <f t="shared" si="132"/>
        <v/>
      </c>
      <c r="HZ41" s="129" t="str">
        <f t="shared" si="133"/>
        <v/>
      </c>
      <c r="IA41" s="130"/>
      <c r="IB41" s="131"/>
      <c r="IC41" s="132" t="str">
        <f t="shared" si="134"/>
        <v/>
      </c>
      <c r="ID41" s="133" t="str">
        <f t="shared" si="135"/>
        <v/>
      </c>
      <c r="IE41" s="134" t="str">
        <f t="shared" si="136"/>
        <v/>
      </c>
      <c r="IF41" s="135" t="str">
        <f t="shared" si="137"/>
        <v/>
      </c>
      <c r="IG41" s="136" t="str">
        <f t="shared" si="138"/>
        <v/>
      </c>
      <c r="IH41" s="76"/>
      <c r="II41" s="127"/>
      <c r="IJ41" s="127"/>
      <c r="IK41" s="128" t="str">
        <f t="shared" si="139"/>
        <v/>
      </c>
      <c r="IL41" s="129" t="str">
        <f t="shared" si="140"/>
        <v/>
      </c>
      <c r="IM41" s="130"/>
      <c r="IN41" s="131"/>
      <c r="IO41" s="132" t="str">
        <f t="shared" si="141"/>
        <v/>
      </c>
      <c r="IP41" s="133" t="str">
        <f t="shared" si="142"/>
        <v/>
      </c>
      <c r="IQ41" s="134" t="str">
        <f t="shared" si="143"/>
        <v/>
      </c>
      <c r="IR41" s="135" t="str">
        <f t="shared" si="144"/>
        <v/>
      </c>
      <c r="IS41" s="136" t="str">
        <f t="shared" si="145"/>
        <v/>
      </c>
      <c r="IT41" s="76"/>
      <c r="IU41" s="127"/>
      <c r="IV41" s="127"/>
      <c r="IW41" s="128" t="str">
        <f t="shared" si="146"/>
        <v/>
      </c>
      <c r="IX41" s="129" t="str">
        <f t="shared" si="147"/>
        <v/>
      </c>
      <c r="IY41" s="130"/>
      <c r="IZ41" s="131"/>
      <c r="JA41" s="132" t="str">
        <f t="shared" si="148"/>
        <v/>
      </c>
      <c r="JB41" s="133" t="str">
        <f t="shared" si="149"/>
        <v/>
      </c>
      <c r="JC41" s="134" t="str">
        <f t="shared" si="150"/>
        <v/>
      </c>
      <c r="JD41" s="135" t="str">
        <f t="shared" si="151"/>
        <v/>
      </c>
      <c r="JE41" s="136" t="str">
        <f t="shared" si="152"/>
        <v/>
      </c>
      <c r="JF41" s="76"/>
      <c r="JG41" s="127"/>
      <c r="JH41" s="127"/>
      <c r="JI41" s="128" t="str">
        <f t="shared" si="153"/>
        <v/>
      </c>
      <c r="JJ41" s="129" t="str">
        <f t="shared" si="154"/>
        <v/>
      </c>
      <c r="JK41" s="130"/>
      <c r="JL41" s="131"/>
      <c r="JM41" s="132" t="str">
        <f t="shared" si="155"/>
        <v/>
      </c>
      <c r="JN41" s="133" t="str">
        <f t="shared" si="156"/>
        <v/>
      </c>
      <c r="JO41" s="134" t="str">
        <f t="shared" si="157"/>
        <v/>
      </c>
      <c r="JP41" s="135" t="str">
        <f t="shared" si="158"/>
        <v/>
      </c>
      <c r="JQ41" s="136" t="str">
        <f t="shared" si="159"/>
        <v/>
      </c>
      <c r="JR41" s="76"/>
      <c r="JS41" s="127"/>
      <c r="JT41" s="127"/>
      <c r="JU41" s="128" t="str">
        <f t="shared" si="160"/>
        <v/>
      </c>
      <c r="JV41" s="129" t="str">
        <f t="shared" si="161"/>
        <v/>
      </c>
      <c r="JW41" s="130"/>
      <c r="JX41" s="131"/>
      <c r="JY41" s="132" t="str">
        <f t="shared" si="162"/>
        <v/>
      </c>
      <c r="JZ41" s="133" t="str">
        <f t="shared" si="163"/>
        <v/>
      </c>
      <c r="KA41" s="134" t="str">
        <f t="shared" si="164"/>
        <v/>
      </c>
      <c r="KB41" s="135" t="str">
        <f t="shared" si="165"/>
        <v/>
      </c>
      <c r="KC41" s="136" t="str">
        <f t="shared" si="166"/>
        <v/>
      </c>
      <c r="KD41" s="76"/>
      <c r="KE41" s="127"/>
      <c r="KF41" s="127"/>
    </row>
    <row r="42" spans="1:292" ht="13.5" customHeight="1">
      <c r="A42" s="84"/>
      <c r="B42" s="127"/>
      <c r="D42" s="211"/>
      <c r="E42" s="128" t="str">
        <f t="shared" si="0"/>
        <v/>
      </c>
      <c r="F42" s="129" t="str">
        <f t="shared" si="1"/>
        <v/>
      </c>
      <c r="G42" s="130"/>
      <c r="H42" s="131"/>
      <c r="I42" s="132" t="str">
        <f t="shared" si="2"/>
        <v/>
      </c>
      <c r="J42" s="133" t="str">
        <f t="shared" si="3"/>
        <v/>
      </c>
      <c r="K42" s="134" t="str">
        <f t="shared" si="4"/>
        <v/>
      </c>
      <c r="L42" s="135" t="str">
        <f t="shared" si="5"/>
        <v/>
      </c>
      <c r="M42" s="136" t="str">
        <f t="shared" si="6"/>
        <v/>
      </c>
      <c r="O42" s="127"/>
      <c r="P42" s="211"/>
      <c r="Q42" s="128" t="str">
        <f t="shared" si="7"/>
        <v/>
      </c>
      <c r="R42" s="129" t="str">
        <f t="shared" si="8"/>
        <v/>
      </c>
      <c r="S42" s="130"/>
      <c r="T42" s="131"/>
      <c r="U42" s="132" t="str">
        <f t="shared" si="9"/>
        <v/>
      </c>
      <c r="V42" s="133" t="str">
        <f t="shared" si="10"/>
        <v/>
      </c>
      <c r="W42" s="134" t="str">
        <f t="shared" si="11"/>
        <v/>
      </c>
      <c r="X42" s="135" t="str">
        <f t="shared" si="12"/>
        <v/>
      </c>
      <c r="Y42" s="136" t="str">
        <f t="shared" si="13"/>
        <v/>
      </c>
      <c r="AA42" s="127"/>
      <c r="AB42" s="127"/>
      <c r="AC42" s="128" t="str">
        <f t="shared" si="14"/>
        <v/>
      </c>
      <c r="AD42" s="129" t="str">
        <f t="shared" si="15"/>
        <v/>
      </c>
      <c r="AE42" s="130"/>
      <c r="AF42" s="131"/>
      <c r="AG42" s="132" t="str">
        <f t="shared" si="16"/>
        <v/>
      </c>
      <c r="AH42" s="133" t="str">
        <f t="shared" si="17"/>
        <v/>
      </c>
      <c r="AI42" s="134" t="str">
        <f t="shared" si="18"/>
        <v/>
      </c>
      <c r="AJ42" s="135" t="str">
        <f t="shared" si="19"/>
        <v/>
      </c>
      <c r="AK42" s="136" t="str">
        <f t="shared" si="20"/>
        <v/>
      </c>
      <c r="AM42" s="127"/>
      <c r="AN42" s="127"/>
      <c r="AO42" s="128" t="str">
        <f t="shared" si="21"/>
        <v/>
      </c>
      <c r="AP42" s="129" t="str">
        <f t="shared" si="22"/>
        <v/>
      </c>
      <c r="AQ42" s="130"/>
      <c r="AR42" s="131"/>
      <c r="AS42" s="132" t="str">
        <f t="shared" si="23"/>
        <v/>
      </c>
      <c r="AT42" s="133" t="str">
        <f t="shared" si="24"/>
        <v/>
      </c>
      <c r="AU42" s="134" t="str">
        <f t="shared" si="25"/>
        <v/>
      </c>
      <c r="AV42" s="135" t="str">
        <f t="shared" si="26"/>
        <v/>
      </c>
      <c r="AW42" s="136" t="str">
        <f t="shared" si="27"/>
        <v/>
      </c>
      <c r="AX42" s="76"/>
      <c r="AY42" s="127"/>
      <c r="AZ42" s="127"/>
      <c r="BA42" s="128" t="str">
        <f t="shared" si="28"/>
        <v/>
      </c>
      <c r="BB42" s="129" t="str">
        <f t="shared" si="29"/>
        <v/>
      </c>
      <c r="BC42" s="130"/>
      <c r="BD42" s="131"/>
      <c r="BE42" s="132" t="str">
        <f t="shared" si="30"/>
        <v/>
      </c>
      <c r="BF42" s="133" t="str">
        <f t="shared" si="31"/>
        <v/>
      </c>
      <c r="BG42" s="134" t="str">
        <f t="shared" si="32"/>
        <v/>
      </c>
      <c r="BH42" s="135" t="str">
        <f t="shared" si="33"/>
        <v/>
      </c>
      <c r="BI42" s="136" t="str">
        <f t="shared" si="34"/>
        <v/>
      </c>
      <c r="BJ42" s="76"/>
      <c r="BK42" s="127"/>
      <c r="BL42" s="127"/>
      <c r="BM42" s="128" t="str">
        <f t="shared" si="35"/>
        <v/>
      </c>
      <c r="BN42" s="129" t="str">
        <f t="shared" si="36"/>
        <v/>
      </c>
      <c r="BO42" s="130"/>
      <c r="BP42" s="131"/>
      <c r="BQ42" s="132" t="str">
        <f t="shared" si="37"/>
        <v/>
      </c>
      <c r="BR42" s="133" t="str">
        <f t="shared" si="38"/>
        <v/>
      </c>
      <c r="BS42" s="134" t="str">
        <f t="shared" si="39"/>
        <v/>
      </c>
      <c r="BT42" s="135" t="str">
        <f t="shared" si="40"/>
        <v/>
      </c>
      <c r="BU42" s="136" t="str">
        <f t="shared" si="41"/>
        <v/>
      </c>
      <c r="BV42" s="76"/>
      <c r="BW42" s="127"/>
      <c r="BX42" s="127"/>
      <c r="BY42" s="128" t="str">
        <f t="shared" si="42"/>
        <v/>
      </c>
      <c r="BZ42" s="129" t="str">
        <f t="shared" si="43"/>
        <v/>
      </c>
      <c r="CA42" s="130"/>
      <c r="CB42" s="131"/>
      <c r="CC42" s="132" t="str">
        <f t="shared" si="44"/>
        <v/>
      </c>
      <c r="CD42" s="133" t="str">
        <f t="shared" si="45"/>
        <v/>
      </c>
      <c r="CE42" s="134" t="str">
        <f t="shared" si="46"/>
        <v/>
      </c>
      <c r="CF42" s="135" t="str">
        <f t="shared" si="47"/>
        <v/>
      </c>
      <c r="CG42" s="136" t="str">
        <f t="shared" si="48"/>
        <v/>
      </c>
      <c r="CH42" s="76"/>
      <c r="CI42" s="127"/>
      <c r="CJ42" s="127"/>
      <c r="CK42" s="128" t="str">
        <f t="shared" si="49"/>
        <v/>
      </c>
      <c r="CL42" s="129" t="str">
        <f t="shared" si="50"/>
        <v/>
      </c>
      <c r="CM42" s="130"/>
      <c r="CN42" s="131"/>
      <c r="CO42" s="132" t="str">
        <f t="shared" si="51"/>
        <v/>
      </c>
      <c r="CP42" s="133" t="str">
        <f t="shared" si="52"/>
        <v/>
      </c>
      <c r="CQ42" s="134" t="str">
        <f t="shared" si="53"/>
        <v/>
      </c>
      <c r="CR42" s="135" t="str">
        <f t="shared" si="54"/>
        <v/>
      </c>
      <c r="CS42" s="136" t="str">
        <f t="shared" si="55"/>
        <v/>
      </c>
      <c r="CT42" s="76"/>
      <c r="CU42" s="127"/>
      <c r="CV42" s="127"/>
      <c r="CW42" s="128" t="str">
        <f t="shared" si="56"/>
        <v/>
      </c>
      <c r="CX42" s="129" t="str">
        <f t="shared" si="57"/>
        <v/>
      </c>
      <c r="CY42" s="130"/>
      <c r="CZ42" s="131"/>
      <c r="DA42" s="132" t="str">
        <f t="shared" si="58"/>
        <v/>
      </c>
      <c r="DB42" s="133" t="str">
        <f t="shared" si="59"/>
        <v/>
      </c>
      <c r="DC42" s="134" t="str">
        <f t="shared" si="60"/>
        <v/>
      </c>
      <c r="DD42" s="135" t="str">
        <f t="shared" si="61"/>
        <v/>
      </c>
      <c r="DE42" s="136" t="str">
        <f t="shared" si="62"/>
        <v/>
      </c>
      <c r="DF42" s="76"/>
      <c r="DG42" s="127"/>
      <c r="DH42" s="127"/>
      <c r="DI42" s="128" t="str">
        <f t="shared" si="63"/>
        <v/>
      </c>
      <c r="DJ42" s="129" t="str">
        <f t="shared" si="64"/>
        <v/>
      </c>
      <c r="DK42" s="130"/>
      <c r="DL42" s="131"/>
      <c r="DM42" s="132" t="str">
        <f t="shared" si="65"/>
        <v/>
      </c>
      <c r="DN42" s="133" t="str">
        <f t="shared" si="66"/>
        <v/>
      </c>
      <c r="DO42" s="134" t="str">
        <f t="shared" si="67"/>
        <v/>
      </c>
      <c r="DP42" s="135" t="str">
        <f t="shared" si="68"/>
        <v/>
      </c>
      <c r="DQ42" s="136" t="str">
        <f t="shared" si="69"/>
        <v/>
      </c>
      <c r="DR42" s="76"/>
      <c r="DS42" s="127"/>
      <c r="DT42" s="127"/>
      <c r="DU42" s="128" t="str">
        <f t="shared" si="70"/>
        <v/>
      </c>
      <c r="DV42" s="129" t="str">
        <f t="shared" si="71"/>
        <v/>
      </c>
      <c r="DW42" s="130"/>
      <c r="DX42" s="131"/>
      <c r="DY42" s="132" t="str">
        <f t="shared" si="72"/>
        <v/>
      </c>
      <c r="DZ42" s="133" t="str">
        <f t="shared" si="73"/>
        <v/>
      </c>
      <c r="EA42" s="134" t="str">
        <f t="shared" si="74"/>
        <v/>
      </c>
      <c r="EB42" s="135" t="str">
        <f t="shared" si="75"/>
        <v/>
      </c>
      <c r="EC42" s="136" t="str">
        <f t="shared" si="76"/>
        <v/>
      </c>
      <c r="ED42" s="76"/>
      <c r="EE42" s="127"/>
      <c r="EF42" s="127"/>
      <c r="EG42" s="128" t="str">
        <f t="shared" si="77"/>
        <v/>
      </c>
      <c r="EH42" s="129" t="str">
        <f t="shared" si="78"/>
        <v/>
      </c>
      <c r="EI42" s="130"/>
      <c r="EJ42" s="131"/>
      <c r="EK42" s="132" t="str">
        <f t="shared" si="79"/>
        <v/>
      </c>
      <c r="EL42" s="133" t="str">
        <f t="shared" si="80"/>
        <v/>
      </c>
      <c r="EM42" s="134" t="str">
        <f t="shared" si="81"/>
        <v/>
      </c>
      <c r="EN42" s="135" t="str">
        <f t="shared" si="82"/>
        <v/>
      </c>
      <c r="EO42" s="136" t="str">
        <f t="shared" si="83"/>
        <v/>
      </c>
      <c r="EP42" s="76"/>
      <c r="EQ42" s="127"/>
      <c r="ER42" s="127"/>
      <c r="ES42" s="128" t="str">
        <f t="shared" si="84"/>
        <v/>
      </c>
      <c r="ET42" s="129" t="str">
        <f t="shared" si="85"/>
        <v/>
      </c>
      <c r="EU42" s="130"/>
      <c r="EV42" s="131"/>
      <c r="EW42" s="132" t="str">
        <f t="shared" si="86"/>
        <v/>
      </c>
      <c r="EX42" s="133" t="str">
        <f t="shared" si="87"/>
        <v/>
      </c>
      <c r="EY42" s="134" t="str">
        <f t="shared" si="88"/>
        <v/>
      </c>
      <c r="EZ42" s="135" t="str">
        <f t="shared" si="89"/>
        <v/>
      </c>
      <c r="FA42" s="136" t="str">
        <f t="shared" si="90"/>
        <v/>
      </c>
      <c r="FB42" s="76"/>
      <c r="FC42" s="127"/>
      <c r="FD42" s="127"/>
      <c r="FE42" s="128" t="str">
        <f t="shared" si="91"/>
        <v/>
      </c>
      <c r="FF42" s="129" t="str">
        <f t="shared" si="92"/>
        <v/>
      </c>
      <c r="FG42" s="130"/>
      <c r="FH42" s="131"/>
      <c r="FI42" s="132" t="str">
        <f t="shared" si="93"/>
        <v/>
      </c>
      <c r="FJ42" s="133" t="str">
        <f t="shared" si="94"/>
        <v/>
      </c>
      <c r="FK42" s="134" t="str">
        <f t="shared" si="95"/>
        <v/>
      </c>
      <c r="FL42" s="135" t="str">
        <f t="shared" si="96"/>
        <v/>
      </c>
      <c r="FM42" s="136" t="str">
        <f t="shared" si="97"/>
        <v/>
      </c>
      <c r="FN42" s="76"/>
      <c r="FO42" s="127"/>
      <c r="FP42" s="127"/>
      <c r="FQ42" s="128" t="str">
        <f>IF(FU42="","",#REF!)</f>
        <v/>
      </c>
      <c r="FR42" s="129" t="str">
        <f t="shared" si="98"/>
        <v/>
      </c>
      <c r="FS42" s="130"/>
      <c r="FT42" s="131"/>
      <c r="FU42" s="132" t="str">
        <f t="shared" si="99"/>
        <v/>
      </c>
      <c r="FV42" s="133" t="str">
        <f t="shared" si="100"/>
        <v/>
      </c>
      <c r="FW42" s="134" t="str">
        <f t="shared" si="101"/>
        <v/>
      </c>
      <c r="FX42" s="135" t="str">
        <f t="shared" si="102"/>
        <v/>
      </c>
      <c r="FY42" s="136" t="str">
        <f t="shared" si="103"/>
        <v/>
      </c>
      <c r="FZ42" s="76"/>
      <c r="GA42" s="127"/>
      <c r="GB42" s="127"/>
      <c r="GC42" s="128" t="str">
        <f t="shared" si="104"/>
        <v/>
      </c>
      <c r="GD42" s="129" t="str">
        <f t="shared" si="105"/>
        <v/>
      </c>
      <c r="GE42" s="130"/>
      <c r="GF42" s="131"/>
      <c r="GG42" s="132" t="str">
        <f t="shared" si="106"/>
        <v/>
      </c>
      <c r="GH42" s="133" t="str">
        <f t="shared" si="107"/>
        <v/>
      </c>
      <c r="GI42" s="134" t="str">
        <f t="shared" si="108"/>
        <v/>
      </c>
      <c r="GJ42" s="135" t="str">
        <f t="shared" si="109"/>
        <v/>
      </c>
      <c r="GK42" s="136" t="str">
        <f t="shared" si="110"/>
        <v/>
      </c>
      <c r="GL42" s="76"/>
      <c r="GM42" s="127"/>
      <c r="GN42" s="127"/>
      <c r="GO42" s="128" t="str">
        <f t="shared" si="111"/>
        <v/>
      </c>
      <c r="GP42" s="129" t="str">
        <f t="shared" si="112"/>
        <v/>
      </c>
      <c r="GQ42" s="130"/>
      <c r="GR42" s="131"/>
      <c r="GS42" s="132" t="str">
        <f t="shared" si="113"/>
        <v/>
      </c>
      <c r="GT42" s="133" t="str">
        <f t="shared" si="114"/>
        <v/>
      </c>
      <c r="GU42" s="134" t="str">
        <f t="shared" si="115"/>
        <v/>
      </c>
      <c r="GV42" s="135" t="str">
        <f t="shared" si="116"/>
        <v/>
      </c>
      <c r="GW42" s="136" t="str">
        <f t="shared" si="117"/>
        <v/>
      </c>
      <c r="GX42" s="76"/>
      <c r="GY42" s="127"/>
      <c r="GZ42" s="127"/>
      <c r="HA42" s="128" t="str">
        <f t="shared" si="118"/>
        <v/>
      </c>
      <c r="HB42" s="129" t="str">
        <f t="shared" si="119"/>
        <v/>
      </c>
      <c r="HC42" s="130"/>
      <c r="HD42" s="131"/>
      <c r="HE42" s="132" t="str">
        <f t="shared" si="120"/>
        <v/>
      </c>
      <c r="HF42" s="133" t="str">
        <f t="shared" si="121"/>
        <v/>
      </c>
      <c r="HG42" s="134" t="str">
        <f t="shared" si="122"/>
        <v/>
      </c>
      <c r="HH42" s="135" t="str">
        <f t="shared" si="123"/>
        <v/>
      </c>
      <c r="HI42" s="136" t="str">
        <f t="shared" si="124"/>
        <v/>
      </c>
      <c r="HJ42" s="76"/>
      <c r="HK42" s="127"/>
      <c r="HL42" s="127" t="s">
        <v>287</v>
      </c>
      <c r="HM42" s="128" t="str">
        <f t="shared" si="125"/>
        <v/>
      </c>
      <c r="HN42" s="129" t="str">
        <f t="shared" si="126"/>
        <v/>
      </c>
      <c r="HO42" s="130"/>
      <c r="HP42" s="131"/>
      <c r="HQ42" s="132" t="str">
        <f t="shared" si="127"/>
        <v/>
      </c>
      <c r="HR42" s="133" t="str">
        <f t="shared" si="128"/>
        <v/>
      </c>
      <c r="HS42" s="134" t="str">
        <f t="shared" si="129"/>
        <v/>
      </c>
      <c r="HT42" s="135" t="str">
        <f t="shared" si="130"/>
        <v/>
      </c>
      <c r="HU42" s="136" t="str">
        <f t="shared" si="131"/>
        <v/>
      </c>
      <c r="HV42" s="76"/>
      <c r="HW42" s="127"/>
      <c r="HX42" s="127"/>
      <c r="HY42" s="128" t="str">
        <f t="shared" si="132"/>
        <v/>
      </c>
      <c r="HZ42" s="129" t="str">
        <f t="shared" si="133"/>
        <v/>
      </c>
      <c r="IA42" s="130"/>
      <c r="IB42" s="131"/>
      <c r="IC42" s="132" t="str">
        <f t="shared" si="134"/>
        <v/>
      </c>
      <c r="ID42" s="133" t="str">
        <f t="shared" si="135"/>
        <v/>
      </c>
      <c r="IE42" s="134" t="str">
        <f t="shared" si="136"/>
        <v/>
      </c>
      <c r="IF42" s="135" t="str">
        <f t="shared" si="137"/>
        <v/>
      </c>
      <c r="IG42" s="136" t="str">
        <f t="shared" si="138"/>
        <v/>
      </c>
      <c r="IH42" s="76"/>
      <c r="II42" s="127"/>
      <c r="IJ42" s="127"/>
      <c r="IK42" s="128" t="str">
        <f t="shared" si="139"/>
        <v/>
      </c>
      <c r="IL42" s="129" t="str">
        <f t="shared" si="140"/>
        <v/>
      </c>
      <c r="IM42" s="130"/>
      <c r="IN42" s="131"/>
      <c r="IO42" s="132" t="str">
        <f t="shared" si="141"/>
        <v/>
      </c>
      <c r="IP42" s="133" t="str">
        <f t="shared" si="142"/>
        <v/>
      </c>
      <c r="IQ42" s="134" t="str">
        <f t="shared" si="143"/>
        <v/>
      </c>
      <c r="IR42" s="135" t="str">
        <f t="shared" si="144"/>
        <v/>
      </c>
      <c r="IS42" s="136" t="str">
        <f t="shared" si="145"/>
        <v/>
      </c>
      <c r="IT42" s="76"/>
      <c r="IU42" s="127"/>
      <c r="IV42" s="127"/>
      <c r="IW42" s="128" t="str">
        <f t="shared" si="146"/>
        <v/>
      </c>
      <c r="IX42" s="129" t="str">
        <f t="shared" si="147"/>
        <v/>
      </c>
      <c r="IY42" s="130"/>
      <c r="IZ42" s="131"/>
      <c r="JA42" s="132" t="str">
        <f t="shared" si="148"/>
        <v/>
      </c>
      <c r="JB42" s="133" t="str">
        <f t="shared" si="149"/>
        <v/>
      </c>
      <c r="JC42" s="134" t="str">
        <f t="shared" si="150"/>
        <v/>
      </c>
      <c r="JD42" s="135" t="str">
        <f t="shared" si="151"/>
        <v/>
      </c>
      <c r="JE42" s="136" t="str">
        <f t="shared" si="152"/>
        <v/>
      </c>
      <c r="JF42" s="76"/>
      <c r="JG42" s="127"/>
      <c r="JH42" s="127"/>
      <c r="JI42" s="128" t="str">
        <f t="shared" si="153"/>
        <v/>
      </c>
      <c r="JJ42" s="129" t="str">
        <f t="shared" si="154"/>
        <v/>
      </c>
      <c r="JK42" s="130"/>
      <c r="JL42" s="131"/>
      <c r="JM42" s="132" t="str">
        <f t="shared" si="155"/>
        <v/>
      </c>
      <c r="JN42" s="133" t="str">
        <f t="shared" si="156"/>
        <v/>
      </c>
      <c r="JO42" s="134" t="str">
        <f t="shared" si="157"/>
        <v/>
      </c>
      <c r="JP42" s="135" t="str">
        <f t="shared" si="158"/>
        <v/>
      </c>
      <c r="JQ42" s="136" t="str">
        <f t="shared" si="159"/>
        <v/>
      </c>
      <c r="JR42" s="76"/>
      <c r="JS42" s="127"/>
      <c r="JT42" s="127"/>
      <c r="JU42" s="128" t="str">
        <f t="shared" si="160"/>
        <v/>
      </c>
      <c r="JV42" s="129" t="str">
        <f t="shared" si="161"/>
        <v/>
      </c>
      <c r="JW42" s="130"/>
      <c r="JX42" s="131"/>
      <c r="JY42" s="132" t="str">
        <f t="shared" si="162"/>
        <v/>
      </c>
      <c r="JZ42" s="133" t="str">
        <f t="shared" si="163"/>
        <v/>
      </c>
      <c r="KA42" s="134" t="str">
        <f t="shared" si="164"/>
        <v/>
      </c>
      <c r="KB42" s="135" t="str">
        <f t="shared" si="165"/>
        <v/>
      </c>
      <c r="KC42" s="136" t="str">
        <f t="shared" si="166"/>
        <v/>
      </c>
      <c r="KD42" s="76"/>
      <c r="KE42" s="127"/>
      <c r="KF42" s="127"/>
    </row>
    <row r="43" spans="1:292" ht="13.5" customHeight="1">
      <c r="A43" s="84"/>
      <c r="B43" s="127"/>
      <c r="D43" s="211"/>
      <c r="E43" s="128" t="str">
        <f t="shared" si="0"/>
        <v/>
      </c>
      <c r="F43" s="129" t="str">
        <f t="shared" si="1"/>
        <v/>
      </c>
      <c r="G43" s="130"/>
      <c r="H43" s="131"/>
      <c r="I43" s="132" t="str">
        <f t="shared" si="2"/>
        <v/>
      </c>
      <c r="J43" s="133" t="str">
        <f t="shared" si="3"/>
        <v/>
      </c>
      <c r="K43" s="134" t="str">
        <f t="shared" si="4"/>
        <v/>
      </c>
      <c r="L43" s="135" t="str">
        <f t="shared" si="5"/>
        <v/>
      </c>
      <c r="M43" s="136" t="str">
        <f t="shared" si="6"/>
        <v/>
      </c>
      <c r="O43" s="127"/>
      <c r="P43" s="211"/>
      <c r="Q43" s="128" t="str">
        <f t="shared" si="7"/>
        <v/>
      </c>
      <c r="R43" s="129" t="str">
        <f t="shared" si="8"/>
        <v/>
      </c>
      <c r="S43" s="130"/>
      <c r="T43" s="131"/>
      <c r="U43" s="132" t="str">
        <f t="shared" si="9"/>
        <v/>
      </c>
      <c r="V43" s="133" t="str">
        <f t="shared" si="10"/>
        <v/>
      </c>
      <c r="W43" s="134" t="str">
        <f t="shared" si="11"/>
        <v/>
      </c>
      <c r="X43" s="135" t="str">
        <f t="shared" si="12"/>
        <v/>
      </c>
      <c r="Y43" s="136" t="str">
        <f t="shared" si="13"/>
        <v/>
      </c>
      <c r="AA43" s="127"/>
      <c r="AB43" s="127"/>
      <c r="AC43" s="128" t="str">
        <f t="shared" si="14"/>
        <v/>
      </c>
      <c r="AD43" s="129" t="str">
        <f t="shared" si="15"/>
        <v/>
      </c>
      <c r="AE43" s="130"/>
      <c r="AF43" s="131"/>
      <c r="AG43" s="132" t="str">
        <f t="shared" si="16"/>
        <v/>
      </c>
      <c r="AH43" s="133" t="str">
        <f t="shared" si="17"/>
        <v/>
      </c>
      <c r="AI43" s="134" t="str">
        <f t="shared" si="18"/>
        <v/>
      </c>
      <c r="AJ43" s="135" t="str">
        <f t="shared" si="19"/>
        <v/>
      </c>
      <c r="AK43" s="136" t="str">
        <f t="shared" si="20"/>
        <v/>
      </c>
      <c r="AM43" s="127"/>
      <c r="AN43" s="127"/>
      <c r="AO43" s="128" t="str">
        <f t="shared" si="21"/>
        <v/>
      </c>
      <c r="AP43" s="129" t="str">
        <f t="shared" si="22"/>
        <v/>
      </c>
      <c r="AQ43" s="130"/>
      <c r="AR43" s="131"/>
      <c r="AS43" s="132" t="str">
        <f t="shared" si="23"/>
        <v/>
      </c>
      <c r="AT43" s="133" t="str">
        <f t="shared" si="24"/>
        <v/>
      </c>
      <c r="AU43" s="134" t="str">
        <f t="shared" si="25"/>
        <v/>
      </c>
      <c r="AV43" s="135" t="str">
        <f t="shared" si="26"/>
        <v/>
      </c>
      <c r="AW43" s="136" t="str">
        <f t="shared" si="27"/>
        <v/>
      </c>
      <c r="AX43" s="76"/>
      <c r="AY43" s="127"/>
      <c r="AZ43" s="127"/>
      <c r="BA43" s="128" t="str">
        <f t="shared" si="28"/>
        <v/>
      </c>
      <c r="BB43" s="129" t="str">
        <f t="shared" si="29"/>
        <v/>
      </c>
      <c r="BC43" s="130"/>
      <c r="BD43" s="131"/>
      <c r="BE43" s="132" t="str">
        <f t="shared" si="30"/>
        <v/>
      </c>
      <c r="BF43" s="133" t="str">
        <f t="shared" si="31"/>
        <v/>
      </c>
      <c r="BG43" s="134" t="str">
        <f t="shared" si="32"/>
        <v/>
      </c>
      <c r="BH43" s="135" t="str">
        <f t="shared" si="33"/>
        <v/>
      </c>
      <c r="BI43" s="136" t="str">
        <f t="shared" si="34"/>
        <v/>
      </c>
      <c r="BJ43" s="76"/>
      <c r="BK43" s="127"/>
      <c r="BL43" s="127"/>
      <c r="BM43" s="128" t="str">
        <f t="shared" si="35"/>
        <v/>
      </c>
      <c r="BN43" s="129" t="str">
        <f t="shared" si="36"/>
        <v/>
      </c>
      <c r="BO43" s="130"/>
      <c r="BP43" s="131"/>
      <c r="BQ43" s="132" t="str">
        <f t="shared" si="37"/>
        <v/>
      </c>
      <c r="BR43" s="133" t="str">
        <f t="shared" si="38"/>
        <v/>
      </c>
      <c r="BS43" s="134" t="str">
        <f t="shared" si="39"/>
        <v/>
      </c>
      <c r="BT43" s="135" t="str">
        <f t="shared" si="40"/>
        <v/>
      </c>
      <c r="BU43" s="136" t="str">
        <f t="shared" si="41"/>
        <v/>
      </c>
      <c r="BV43" s="76"/>
      <c r="BW43" s="127"/>
      <c r="BX43" s="127"/>
      <c r="BY43" s="128" t="str">
        <f t="shared" si="42"/>
        <v/>
      </c>
      <c r="BZ43" s="129" t="str">
        <f t="shared" si="43"/>
        <v/>
      </c>
      <c r="CA43" s="130"/>
      <c r="CB43" s="131"/>
      <c r="CC43" s="132" t="str">
        <f t="shared" si="44"/>
        <v/>
      </c>
      <c r="CD43" s="133" t="str">
        <f t="shared" si="45"/>
        <v/>
      </c>
      <c r="CE43" s="134" t="str">
        <f t="shared" si="46"/>
        <v/>
      </c>
      <c r="CF43" s="135" t="str">
        <f t="shared" si="47"/>
        <v/>
      </c>
      <c r="CG43" s="136" t="str">
        <f t="shared" si="48"/>
        <v/>
      </c>
      <c r="CH43" s="76"/>
      <c r="CI43" s="127"/>
      <c r="CJ43" s="127"/>
      <c r="CK43" s="128" t="str">
        <f t="shared" si="49"/>
        <v/>
      </c>
      <c r="CL43" s="129" t="str">
        <f t="shared" si="50"/>
        <v/>
      </c>
      <c r="CM43" s="130"/>
      <c r="CN43" s="131"/>
      <c r="CO43" s="132" t="str">
        <f t="shared" si="51"/>
        <v/>
      </c>
      <c r="CP43" s="133" t="str">
        <f t="shared" si="52"/>
        <v/>
      </c>
      <c r="CQ43" s="134" t="str">
        <f t="shared" si="53"/>
        <v/>
      </c>
      <c r="CR43" s="135" t="str">
        <f t="shared" si="54"/>
        <v/>
      </c>
      <c r="CS43" s="136" t="str">
        <f t="shared" si="55"/>
        <v/>
      </c>
      <c r="CT43" s="76"/>
      <c r="CU43" s="127"/>
      <c r="CV43" s="127"/>
      <c r="CW43" s="128" t="str">
        <f t="shared" si="56"/>
        <v/>
      </c>
      <c r="CX43" s="129" t="str">
        <f t="shared" si="57"/>
        <v/>
      </c>
      <c r="CY43" s="130"/>
      <c r="CZ43" s="131"/>
      <c r="DA43" s="132" t="str">
        <f t="shared" si="58"/>
        <v/>
      </c>
      <c r="DB43" s="133" t="str">
        <f t="shared" si="59"/>
        <v/>
      </c>
      <c r="DC43" s="134" t="str">
        <f t="shared" si="60"/>
        <v/>
      </c>
      <c r="DD43" s="135" t="str">
        <f t="shared" si="61"/>
        <v/>
      </c>
      <c r="DE43" s="136" t="str">
        <f t="shared" si="62"/>
        <v/>
      </c>
      <c r="DF43" s="76"/>
      <c r="DG43" s="127"/>
      <c r="DH43" s="127"/>
      <c r="DI43" s="128" t="str">
        <f t="shared" si="63"/>
        <v/>
      </c>
      <c r="DJ43" s="129" t="str">
        <f t="shared" si="64"/>
        <v/>
      </c>
      <c r="DK43" s="130"/>
      <c r="DL43" s="131"/>
      <c r="DM43" s="132" t="str">
        <f t="shared" si="65"/>
        <v/>
      </c>
      <c r="DN43" s="133" t="str">
        <f t="shared" si="66"/>
        <v/>
      </c>
      <c r="DO43" s="134" t="str">
        <f t="shared" si="67"/>
        <v/>
      </c>
      <c r="DP43" s="135" t="str">
        <f t="shared" si="68"/>
        <v/>
      </c>
      <c r="DQ43" s="136" t="str">
        <f t="shared" si="69"/>
        <v/>
      </c>
      <c r="DR43" s="76"/>
      <c r="DS43" s="127"/>
      <c r="DT43" s="127"/>
      <c r="DU43" s="128" t="str">
        <f t="shared" si="70"/>
        <v/>
      </c>
      <c r="DV43" s="129" t="str">
        <f t="shared" si="71"/>
        <v/>
      </c>
      <c r="DW43" s="130"/>
      <c r="DX43" s="131"/>
      <c r="DY43" s="132" t="str">
        <f t="shared" si="72"/>
        <v/>
      </c>
      <c r="DZ43" s="133" t="str">
        <f t="shared" si="73"/>
        <v/>
      </c>
      <c r="EA43" s="134" t="str">
        <f t="shared" si="74"/>
        <v/>
      </c>
      <c r="EB43" s="135" t="str">
        <f t="shared" si="75"/>
        <v/>
      </c>
      <c r="EC43" s="136" t="str">
        <f t="shared" si="76"/>
        <v/>
      </c>
      <c r="ED43" s="76"/>
      <c r="EE43" s="127"/>
      <c r="EF43" s="127"/>
      <c r="EG43" s="128" t="str">
        <f t="shared" si="77"/>
        <v/>
      </c>
      <c r="EH43" s="129" t="str">
        <f t="shared" si="78"/>
        <v/>
      </c>
      <c r="EI43" s="130"/>
      <c r="EJ43" s="131"/>
      <c r="EK43" s="132" t="str">
        <f t="shared" si="79"/>
        <v/>
      </c>
      <c r="EL43" s="133" t="str">
        <f t="shared" si="80"/>
        <v/>
      </c>
      <c r="EM43" s="134" t="str">
        <f t="shared" si="81"/>
        <v/>
      </c>
      <c r="EN43" s="135" t="str">
        <f t="shared" si="82"/>
        <v/>
      </c>
      <c r="EO43" s="136" t="str">
        <f t="shared" si="83"/>
        <v/>
      </c>
      <c r="EP43" s="76"/>
      <c r="EQ43" s="127"/>
      <c r="ER43" s="127"/>
      <c r="ES43" s="128" t="str">
        <f t="shared" si="84"/>
        <v/>
      </c>
      <c r="ET43" s="129" t="str">
        <f t="shared" si="85"/>
        <v/>
      </c>
      <c r="EU43" s="130"/>
      <c r="EV43" s="131"/>
      <c r="EW43" s="132" t="str">
        <f t="shared" si="86"/>
        <v/>
      </c>
      <c r="EX43" s="133" t="str">
        <f t="shared" si="87"/>
        <v/>
      </c>
      <c r="EY43" s="134" t="str">
        <f t="shared" si="88"/>
        <v/>
      </c>
      <c r="EZ43" s="135" t="str">
        <f t="shared" si="89"/>
        <v/>
      </c>
      <c r="FA43" s="136" t="str">
        <f t="shared" si="90"/>
        <v/>
      </c>
      <c r="FB43" s="76"/>
      <c r="FC43" s="127"/>
      <c r="FD43" s="127"/>
      <c r="FE43" s="128" t="str">
        <f t="shared" si="91"/>
        <v/>
      </c>
      <c r="FF43" s="129" t="str">
        <f t="shared" si="92"/>
        <v/>
      </c>
      <c r="FG43" s="130"/>
      <c r="FH43" s="131"/>
      <c r="FI43" s="132" t="str">
        <f t="shared" si="93"/>
        <v/>
      </c>
      <c r="FJ43" s="133" t="str">
        <f t="shared" si="94"/>
        <v/>
      </c>
      <c r="FK43" s="134" t="str">
        <f t="shared" si="95"/>
        <v/>
      </c>
      <c r="FL43" s="135" t="str">
        <f t="shared" si="96"/>
        <v/>
      </c>
      <c r="FM43" s="136" t="str">
        <f t="shared" si="97"/>
        <v/>
      </c>
      <c r="FN43" s="76"/>
      <c r="FO43" s="127"/>
      <c r="FP43" s="127"/>
      <c r="FQ43" s="128" t="str">
        <f>IF(FU43="","",#REF!)</f>
        <v/>
      </c>
      <c r="FR43" s="129" t="str">
        <f t="shared" si="98"/>
        <v/>
      </c>
      <c r="FS43" s="130"/>
      <c r="FT43" s="131"/>
      <c r="FU43" s="132" t="str">
        <f t="shared" si="99"/>
        <v/>
      </c>
      <c r="FV43" s="133" t="str">
        <f t="shared" si="100"/>
        <v/>
      </c>
      <c r="FW43" s="134" t="str">
        <f t="shared" si="101"/>
        <v/>
      </c>
      <c r="FX43" s="135" t="str">
        <f t="shared" si="102"/>
        <v/>
      </c>
      <c r="FY43" s="136" t="str">
        <f t="shared" si="103"/>
        <v/>
      </c>
      <c r="FZ43" s="76"/>
      <c r="GA43" s="127"/>
      <c r="GB43" s="127"/>
      <c r="GC43" s="128" t="str">
        <f t="shared" si="104"/>
        <v/>
      </c>
      <c r="GD43" s="129" t="str">
        <f t="shared" si="105"/>
        <v/>
      </c>
      <c r="GE43" s="130"/>
      <c r="GF43" s="131"/>
      <c r="GG43" s="132" t="str">
        <f t="shared" si="106"/>
        <v/>
      </c>
      <c r="GH43" s="133" t="str">
        <f t="shared" si="107"/>
        <v/>
      </c>
      <c r="GI43" s="134" t="str">
        <f t="shared" si="108"/>
        <v/>
      </c>
      <c r="GJ43" s="135" t="str">
        <f t="shared" si="109"/>
        <v/>
      </c>
      <c r="GK43" s="136" t="str">
        <f t="shared" si="110"/>
        <v/>
      </c>
      <c r="GL43" s="76"/>
      <c r="GM43" s="127"/>
      <c r="GN43" s="127"/>
      <c r="GO43" s="128" t="str">
        <f t="shared" si="111"/>
        <v/>
      </c>
      <c r="GP43" s="129" t="str">
        <f t="shared" si="112"/>
        <v/>
      </c>
      <c r="GQ43" s="130"/>
      <c r="GR43" s="131"/>
      <c r="GS43" s="132" t="str">
        <f t="shared" si="113"/>
        <v/>
      </c>
      <c r="GT43" s="133" t="str">
        <f t="shared" si="114"/>
        <v/>
      </c>
      <c r="GU43" s="134" t="str">
        <f t="shared" si="115"/>
        <v/>
      </c>
      <c r="GV43" s="135" t="str">
        <f t="shared" si="116"/>
        <v/>
      </c>
      <c r="GW43" s="136" t="str">
        <f t="shared" si="117"/>
        <v/>
      </c>
      <c r="GX43" s="76"/>
      <c r="GY43" s="127"/>
      <c r="GZ43" s="127"/>
      <c r="HA43" s="128" t="str">
        <f t="shared" si="118"/>
        <v/>
      </c>
      <c r="HB43" s="129" t="str">
        <f t="shared" si="119"/>
        <v/>
      </c>
      <c r="HC43" s="130"/>
      <c r="HD43" s="131"/>
      <c r="HE43" s="132" t="str">
        <f t="shared" si="120"/>
        <v/>
      </c>
      <c r="HF43" s="133" t="str">
        <f t="shared" si="121"/>
        <v/>
      </c>
      <c r="HG43" s="134" t="str">
        <f t="shared" si="122"/>
        <v/>
      </c>
      <c r="HH43" s="135" t="str">
        <f t="shared" si="123"/>
        <v/>
      </c>
      <c r="HI43" s="136" t="str">
        <f t="shared" si="124"/>
        <v/>
      </c>
      <c r="HJ43" s="76"/>
      <c r="HK43" s="127"/>
      <c r="HL43" s="127" t="s">
        <v>287</v>
      </c>
      <c r="HM43" s="128" t="str">
        <f t="shared" si="125"/>
        <v/>
      </c>
      <c r="HN43" s="129" t="str">
        <f t="shared" si="126"/>
        <v/>
      </c>
      <c r="HO43" s="130"/>
      <c r="HP43" s="131"/>
      <c r="HQ43" s="132" t="str">
        <f t="shared" si="127"/>
        <v/>
      </c>
      <c r="HR43" s="133" t="str">
        <f t="shared" si="128"/>
        <v/>
      </c>
      <c r="HS43" s="134" t="str">
        <f t="shared" si="129"/>
        <v/>
      </c>
      <c r="HT43" s="135" t="str">
        <f t="shared" si="130"/>
        <v/>
      </c>
      <c r="HU43" s="136" t="str">
        <f t="shared" si="131"/>
        <v/>
      </c>
      <c r="HV43" s="76"/>
      <c r="HW43" s="127"/>
      <c r="HX43" s="127"/>
      <c r="HY43" s="128" t="str">
        <f t="shared" si="132"/>
        <v/>
      </c>
      <c r="HZ43" s="129" t="str">
        <f t="shared" si="133"/>
        <v/>
      </c>
      <c r="IA43" s="130"/>
      <c r="IB43" s="131"/>
      <c r="IC43" s="132" t="str">
        <f t="shared" si="134"/>
        <v/>
      </c>
      <c r="ID43" s="133" t="str">
        <f t="shared" si="135"/>
        <v/>
      </c>
      <c r="IE43" s="134" t="str">
        <f t="shared" si="136"/>
        <v/>
      </c>
      <c r="IF43" s="135" t="str">
        <f t="shared" si="137"/>
        <v/>
      </c>
      <c r="IG43" s="136" t="str">
        <f t="shared" si="138"/>
        <v/>
      </c>
      <c r="IH43" s="76"/>
      <c r="II43" s="127"/>
      <c r="IJ43" s="127"/>
      <c r="IK43" s="128" t="str">
        <f t="shared" si="139"/>
        <v/>
      </c>
      <c r="IL43" s="129" t="str">
        <f t="shared" si="140"/>
        <v/>
      </c>
      <c r="IM43" s="130"/>
      <c r="IN43" s="131"/>
      <c r="IO43" s="132" t="str">
        <f t="shared" si="141"/>
        <v/>
      </c>
      <c r="IP43" s="133" t="str">
        <f t="shared" si="142"/>
        <v/>
      </c>
      <c r="IQ43" s="134" t="str">
        <f t="shared" si="143"/>
        <v/>
      </c>
      <c r="IR43" s="135" t="str">
        <f t="shared" si="144"/>
        <v/>
      </c>
      <c r="IS43" s="136" t="str">
        <f t="shared" si="145"/>
        <v/>
      </c>
      <c r="IT43" s="76"/>
      <c r="IU43" s="127"/>
      <c r="IV43" s="127"/>
      <c r="IW43" s="128" t="str">
        <f t="shared" si="146"/>
        <v/>
      </c>
      <c r="IX43" s="129" t="str">
        <f t="shared" si="147"/>
        <v/>
      </c>
      <c r="IY43" s="130"/>
      <c r="IZ43" s="131"/>
      <c r="JA43" s="132" t="str">
        <f t="shared" si="148"/>
        <v/>
      </c>
      <c r="JB43" s="133" t="str">
        <f t="shared" si="149"/>
        <v/>
      </c>
      <c r="JC43" s="134" t="str">
        <f t="shared" si="150"/>
        <v/>
      </c>
      <c r="JD43" s="135" t="str">
        <f t="shared" si="151"/>
        <v/>
      </c>
      <c r="JE43" s="136" t="str">
        <f t="shared" si="152"/>
        <v/>
      </c>
      <c r="JF43" s="76"/>
      <c r="JG43" s="127"/>
      <c r="JH43" s="127"/>
      <c r="JI43" s="128" t="str">
        <f t="shared" si="153"/>
        <v/>
      </c>
      <c r="JJ43" s="129" t="str">
        <f t="shared" si="154"/>
        <v/>
      </c>
      <c r="JK43" s="130"/>
      <c r="JL43" s="131"/>
      <c r="JM43" s="132" t="str">
        <f t="shared" si="155"/>
        <v/>
      </c>
      <c r="JN43" s="133" t="str">
        <f t="shared" si="156"/>
        <v/>
      </c>
      <c r="JO43" s="134" t="str">
        <f t="shared" si="157"/>
        <v/>
      </c>
      <c r="JP43" s="135" t="str">
        <f t="shared" si="158"/>
        <v/>
      </c>
      <c r="JQ43" s="136" t="str">
        <f t="shared" si="159"/>
        <v/>
      </c>
      <c r="JR43" s="76"/>
      <c r="JS43" s="127"/>
      <c r="JT43" s="127"/>
      <c r="JU43" s="128" t="str">
        <f t="shared" si="160"/>
        <v/>
      </c>
      <c r="JV43" s="129" t="str">
        <f t="shared" si="161"/>
        <v/>
      </c>
      <c r="JW43" s="130"/>
      <c r="JX43" s="131"/>
      <c r="JY43" s="132" t="str">
        <f t="shared" si="162"/>
        <v/>
      </c>
      <c r="JZ43" s="133" t="str">
        <f t="shared" si="163"/>
        <v/>
      </c>
      <c r="KA43" s="134" t="str">
        <f t="shared" si="164"/>
        <v/>
      </c>
      <c r="KB43" s="135" t="str">
        <f t="shared" si="165"/>
        <v/>
      </c>
      <c r="KC43" s="136" t="str">
        <f t="shared" si="166"/>
        <v/>
      </c>
      <c r="KD43" s="76"/>
      <c r="KE43" s="127"/>
      <c r="KF43" s="127"/>
    </row>
    <row r="44" spans="1:292" ht="13.5" customHeight="1">
      <c r="A44" s="84"/>
      <c r="B44" s="127"/>
      <c r="D44" s="211"/>
      <c r="E44" s="128" t="str">
        <f t="shared" si="0"/>
        <v/>
      </c>
      <c r="F44" s="129" t="str">
        <f t="shared" si="1"/>
        <v/>
      </c>
      <c r="G44" s="130"/>
      <c r="H44" s="131"/>
      <c r="I44" s="132" t="str">
        <f t="shared" si="2"/>
        <v/>
      </c>
      <c r="J44" s="133" t="str">
        <f t="shared" si="3"/>
        <v/>
      </c>
      <c r="K44" s="134" t="str">
        <f t="shared" si="4"/>
        <v/>
      </c>
      <c r="L44" s="135" t="str">
        <f t="shared" si="5"/>
        <v/>
      </c>
      <c r="M44" s="136" t="str">
        <f t="shared" si="6"/>
        <v/>
      </c>
      <c r="O44" s="127"/>
      <c r="P44" s="211"/>
      <c r="Q44" s="128" t="str">
        <f t="shared" si="7"/>
        <v/>
      </c>
      <c r="R44" s="129" t="str">
        <f t="shared" si="8"/>
        <v/>
      </c>
      <c r="S44" s="130"/>
      <c r="T44" s="131"/>
      <c r="U44" s="132" t="str">
        <f t="shared" si="9"/>
        <v/>
      </c>
      <c r="V44" s="133" t="str">
        <f t="shared" si="10"/>
        <v/>
      </c>
      <c r="W44" s="134" t="str">
        <f t="shared" si="11"/>
        <v/>
      </c>
      <c r="X44" s="135" t="str">
        <f t="shared" si="12"/>
        <v/>
      </c>
      <c r="Y44" s="136" t="str">
        <f t="shared" si="13"/>
        <v/>
      </c>
      <c r="AA44" s="127"/>
      <c r="AB44" s="127"/>
      <c r="AC44" s="128" t="str">
        <f t="shared" si="14"/>
        <v/>
      </c>
      <c r="AD44" s="129" t="str">
        <f t="shared" si="15"/>
        <v/>
      </c>
      <c r="AE44" s="130"/>
      <c r="AF44" s="131"/>
      <c r="AG44" s="132" t="str">
        <f t="shared" si="16"/>
        <v/>
      </c>
      <c r="AH44" s="133" t="str">
        <f t="shared" si="17"/>
        <v/>
      </c>
      <c r="AI44" s="134" t="str">
        <f t="shared" si="18"/>
        <v/>
      </c>
      <c r="AJ44" s="135" t="str">
        <f t="shared" si="19"/>
        <v/>
      </c>
      <c r="AK44" s="136" t="str">
        <f t="shared" si="20"/>
        <v/>
      </c>
      <c r="AM44" s="127"/>
      <c r="AN44" s="127"/>
      <c r="AO44" s="128" t="str">
        <f t="shared" si="21"/>
        <v/>
      </c>
      <c r="AP44" s="129" t="str">
        <f t="shared" si="22"/>
        <v/>
      </c>
      <c r="AQ44" s="130"/>
      <c r="AR44" s="131"/>
      <c r="AS44" s="132" t="str">
        <f t="shared" si="23"/>
        <v/>
      </c>
      <c r="AT44" s="133" t="str">
        <f t="shared" si="24"/>
        <v/>
      </c>
      <c r="AU44" s="134" t="str">
        <f t="shared" si="25"/>
        <v/>
      </c>
      <c r="AV44" s="135" t="str">
        <f t="shared" si="26"/>
        <v/>
      </c>
      <c r="AW44" s="136" t="str">
        <f t="shared" si="27"/>
        <v/>
      </c>
      <c r="AX44" s="76"/>
      <c r="AY44" s="127"/>
      <c r="AZ44" s="127"/>
      <c r="BA44" s="128" t="str">
        <f t="shared" si="28"/>
        <v/>
      </c>
      <c r="BB44" s="129" t="str">
        <f t="shared" si="29"/>
        <v/>
      </c>
      <c r="BC44" s="130"/>
      <c r="BD44" s="131"/>
      <c r="BE44" s="132" t="str">
        <f t="shared" si="30"/>
        <v/>
      </c>
      <c r="BF44" s="133" t="str">
        <f t="shared" si="31"/>
        <v/>
      </c>
      <c r="BG44" s="134" t="str">
        <f t="shared" si="32"/>
        <v/>
      </c>
      <c r="BH44" s="135" t="str">
        <f t="shared" si="33"/>
        <v/>
      </c>
      <c r="BI44" s="136" t="str">
        <f t="shared" si="34"/>
        <v/>
      </c>
      <c r="BJ44" s="76"/>
      <c r="BK44" s="127"/>
      <c r="BL44" s="127"/>
      <c r="BM44" s="128" t="str">
        <f t="shared" si="35"/>
        <v/>
      </c>
      <c r="BN44" s="129" t="str">
        <f t="shared" si="36"/>
        <v/>
      </c>
      <c r="BO44" s="130"/>
      <c r="BP44" s="131"/>
      <c r="BQ44" s="132" t="str">
        <f t="shared" si="37"/>
        <v/>
      </c>
      <c r="BR44" s="133" t="str">
        <f t="shared" si="38"/>
        <v/>
      </c>
      <c r="BS44" s="134" t="str">
        <f t="shared" si="39"/>
        <v/>
      </c>
      <c r="BT44" s="135" t="str">
        <f t="shared" si="40"/>
        <v/>
      </c>
      <c r="BU44" s="136" t="str">
        <f t="shared" si="41"/>
        <v/>
      </c>
      <c r="BV44" s="76"/>
      <c r="BW44" s="127"/>
      <c r="BX44" s="127"/>
      <c r="BY44" s="128" t="str">
        <f t="shared" si="42"/>
        <v/>
      </c>
      <c r="BZ44" s="129" t="str">
        <f t="shared" si="43"/>
        <v/>
      </c>
      <c r="CA44" s="130"/>
      <c r="CB44" s="131"/>
      <c r="CC44" s="132" t="str">
        <f t="shared" si="44"/>
        <v/>
      </c>
      <c r="CD44" s="133" t="str">
        <f t="shared" si="45"/>
        <v/>
      </c>
      <c r="CE44" s="134" t="str">
        <f t="shared" si="46"/>
        <v/>
      </c>
      <c r="CF44" s="135" t="str">
        <f t="shared" si="47"/>
        <v/>
      </c>
      <c r="CG44" s="136" t="str">
        <f t="shared" si="48"/>
        <v/>
      </c>
      <c r="CH44" s="76"/>
      <c r="CI44" s="127"/>
      <c r="CJ44" s="127"/>
      <c r="CK44" s="128" t="str">
        <f t="shared" si="49"/>
        <v/>
      </c>
      <c r="CL44" s="129" t="str">
        <f t="shared" si="50"/>
        <v/>
      </c>
      <c r="CM44" s="130"/>
      <c r="CN44" s="131"/>
      <c r="CO44" s="132" t="str">
        <f t="shared" si="51"/>
        <v/>
      </c>
      <c r="CP44" s="133" t="str">
        <f t="shared" si="52"/>
        <v/>
      </c>
      <c r="CQ44" s="134" t="str">
        <f t="shared" si="53"/>
        <v/>
      </c>
      <c r="CR44" s="135" t="str">
        <f t="shared" si="54"/>
        <v/>
      </c>
      <c r="CS44" s="136" t="str">
        <f t="shared" si="55"/>
        <v/>
      </c>
      <c r="CT44" s="76"/>
      <c r="CU44" s="127"/>
      <c r="CV44" s="127"/>
      <c r="CW44" s="128" t="str">
        <f t="shared" si="56"/>
        <v/>
      </c>
      <c r="CX44" s="129" t="str">
        <f t="shared" si="57"/>
        <v/>
      </c>
      <c r="CY44" s="130"/>
      <c r="CZ44" s="131"/>
      <c r="DA44" s="132" t="str">
        <f t="shared" si="58"/>
        <v/>
      </c>
      <c r="DB44" s="133" t="str">
        <f t="shared" si="59"/>
        <v/>
      </c>
      <c r="DC44" s="134" t="str">
        <f t="shared" si="60"/>
        <v/>
      </c>
      <c r="DD44" s="135" t="str">
        <f t="shared" si="61"/>
        <v/>
      </c>
      <c r="DE44" s="136" t="str">
        <f t="shared" si="62"/>
        <v/>
      </c>
      <c r="DF44" s="76"/>
      <c r="DG44" s="127"/>
      <c r="DH44" s="127"/>
      <c r="DI44" s="128" t="str">
        <f t="shared" si="63"/>
        <v/>
      </c>
      <c r="DJ44" s="129" t="str">
        <f t="shared" si="64"/>
        <v/>
      </c>
      <c r="DK44" s="130"/>
      <c r="DL44" s="131"/>
      <c r="DM44" s="132" t="str">
        <f t="shared" si="65"/>
        <v/>
      </c>
      <c r="DN44" s="133" t="str">
        <f t="shared" si="66"/>
        <v/>
      </c>
      <c r="DO44" s="134" t="str">
        <f t="shared" si="67"/>
        <v/>
      </c>
      <c r="DP44" s="135" t="str">
        <f t="shared" si="68"/>
        <v/>
      </c>
      <c r="DQ44" s="136" t="str">
        <f t="shared" si="69"/>
        <v/>
      </c>
      <c r="DR44" s="76"/>
      <c r="DS44" s="127"/>
      <c r="DT44" s="127"/>
      <c r="DU44" s="128" t="str">
        <f t="shared" si="70"/>
        <v/>
      </c>
      <c r="DV44" s="129" t="str">
        <f t="shared" si="71"/>
        <v/>
      </c>
      <c r="DW44" s="130"/>
      <c r="DX44" s="131"/>
      <c r="DY44" s="132" t="str">
        <f t="shared" si="72"/>
        <v/>
      </c>
      <c r="DZ44" s="133" t="str">
        <f t="shared" si="73"/>
        <v/>
      </c>
      <c r="EA44" s="134" t="str">
        <f t="shared" si="74"/>
        <v/>
      </c>
      <c r="EB44" s="135" t="str">
        <f t="shared" si="75"/>
        <v/>
      </c>
      <c r="EC44" s="136" t="str">
        <f t="shared" si="76"/>
        <v/>
      </c>
      <c r="ED44" s="76"/>
      <c r="EE44" s="127"/>
      <c r="EF44" s="127"/>
      <c r="EG44" s="128" t="str">
        <f t="shared" si="77"/>
        <v/>
      </c>
      <c r="EH44" s="129" t="str">
        <f t="shared" si="78"/>
        <v/>
      </c>
      <c r="EI44" s="130"/>
      <c r="EJ44" s="131"/>
      <c r="EK44" s="132" t="str">
        <f t="shared" si="79"/>
        <v/>
      </c>
      <c r="EL44" s="133" t="str">
        <f t="shared" si="80"/>
        <v/>
      </c>
      <c r="EM44" s="134" t="str">
        <f t="shared" si="81"/>
        <v/>
      </c>
      <c r="EN44" s="135" t="str">
        <f t="shared" si="82"/>
        <v/>
      </c>
      <c r="EO44" s="136" t="str">
        <f t="shared" si="83"/>
        <v/>
      </c>
      <c r="EP44" s="76"/>
      <c r="EQ44" s="127"/>
      <c r="ER44" s="127"/>
      <c r="ES44" s="128" t="str">
        <f t="shared" si="84"/>
        <v/>
      </c>
      <c r="ET44" s="129" t="str">
        <f t="shared" si="85"/>
        <v/>
      </c>
      <c r="EU44" s="130"/>
      <c r="EV44" s="131"/>
      <c r="EW44" s="132" t="str">
        <f t="shared" si="86"/>
        <v/>
      </c>
      <c r="EX44" s="133" t="str">
        <f t="shared" si="87"/>
        <v/>
      </c>
      <c r="EY44" s="134" t="str">
        <f t="shared" si="88"/>
        <v/>
      </c>
      <c r="EZ44" s="135" t="str">
        <f t="shared" si="89"/>
        <v/>
      </c>
      <c r="FA44" s="136" t="str">
        <f t="shared" si="90"/>
        <v/>
      </c>
      <c r="FB44" s="76"/>
      <c r="FC44" s="127"/>
      <c r="FD44" s="127"/>
      <c r="FE44" s="128" t="str">
        <f t="shared" si="91"/>
        <v/>
      </c>
      <c r="FF44" s="129" t="str">
        <f t="shared" si="92"/>
        <v/>
      </c>
      <c r="FG44" s="130"/>
      <c r="FH44" s="131"/>
      <c r="FI44" s="132" t="str">
        <f t="shared" si="93"/>
        <v/>
      </c>
      <c r="FJ44" s="133" t="str">
        <f t="shared" si="94"/>
        <v/>
      </c>
      <c r="FK44" s="134" t="str">
        <f t="shared" si="95"/>
        <v/>
      </c>
      <c r="FL44" s="135" t="str">
        <f t="shared" si="96"/>
        <v/>
      </c>
      <c r="FM44" s="136" t="str">
        <f t="shared" si="97"/>
        <v/>
      </c>
      <c r="FN44" s="76"/>
      <c r="FO44" s="127"/>
      <c r="FP44" s="127"/>
      <c r="FQ44" s="128" t="str">
        <f>IF(FU44="","",#REF!)</f>
        <v/>
      </c>
      <c r="FR44" s="129" t="str">
        <f t="shared" si="98"/>
        <v/>
      </c>
      <c r="FS44" s="130"/>
      <c r="FT44" s="131"/>
      <c r="FU44" s="132" t="str">
        <f t="shared" si="99"/>
        <v/>
      </c>
      <c r="FV44" s="133" t="str">
        <f t="shared" si="100"/>
        <v/>
      </c>
      <c r="FW44" s="134" t="str">
        <f t="shared" si="101"/>
        <v/>
      </c>
      <c r="FX44" s="135" t="str">
        <f t="shared" si="102"/>
        <v/>
      </c>
      <c r="FY44" s="136" t="str">
        <f t="shared" si="103"/>
        <v/>
      </c>
      <c r="FZ44" s="76"/>
      <c r="GA44" s="127"/>
      <c r="GB44" s="127"/>
      <c r="GC44" s="128" t="str">
        <f t="shared" si="104"/>
        <v/>
      </c>
      <c r="GD44" s="129" t="str">
        <f t="shared" si="105"/>
        <v/>
      </c>
      <c r="GE44" s="130"/>
      <c r="GF44" s="131"/>
      <c r="GG44" s="132" t="str">
        <f t="shared" si="106"/>
        <v/>
      </c>
      <c r="GH44" s="133" t="str">
        <f t="shared" si="107"/>
        <v/>
      </c>
      <c r="GI44" s="134" t="str">
        <f t="shared" si="108"/>
        <v/>
      </c>
      <c r="GJ44" s="135" t="str">
        <f t="shared" si="109"/>
        <v/>
      </c>
      <c r="GK44" s="136" t="str">
        <f t="shared" si="110"/>
        <v/>
      </c>
      <c r="GL44" s="76"/>
      <c r="GM44" s="127"/>
      <c r="GN44" s="127"/>
      <c r="GO44" s="128" t="str">
        <f t="shared" si="111"/>
        <v/>
      </c>
      <c r="GP44" s="129" t="str">
        <f t="shared" si="112"/>
        <v/>
      </c>
      <c r="GQ44" s="130"/>
      <c r="GR44" s="131"/>
      <c r="GS44" s="132" t="str">
        <f t="shared" si="113"/>
        <v/>
      </c>
      <c r="GT44" s="133" t="str">
        <f t="shared" si="114"/>
        <v/>
      </c>
      <c r="GU44" s="134" t="str">
        <f t="shared" si="115"/>
        <v/>
      </c>
      <c r="GV44" s="135" t="str">
        <f t="shared" si="116"/>
        <v/>
      </c>
      <c r="GW44" s="136" t="str">
        <f t="shared" si="117"/>
        <v/>
      </c>
      <c r="GX44" s="76"/>
      <c r="GY44" s="127"/>
      <c r="GZ44" s="127"/>
      <c r="HA44" s="128">
        <f t="shared" si="118"/>
        <v>0</v>
      </c>
      <c r="HB44" s="129">
        <f t="shared" si="119"/>
        <v>0</v>
      </c>
      <c r="HC44" s="130"/>
      <c r="HD44" s="131"/>
      <c r="HE44" s="132" t="str">
        <f t="shared" si="120"/>
        <v>L. Prokop</v>
      </c>
      <c r="HF44" s="133" t="str">
        <f t="shared" si="121"/>
        <v>1941</v>
      </c>
      <c r="HG44" s="134" t="str">
        <f t="shared" si="122"/>
        <v>female</v>
      </c>
      <c r="HH44" s="135" t="str">
        <f t="shared" si="123"/>
        <v>ÖVP</v>
      </c>
      <c r="HI44" s="136" t="str">
        <f t="shared" si="124"/>
        <v>Prokop_L._1941</v>
      </c>
      <c r="HJ44" s="76"/>
      <c r="HK44" s="127"/>
      <c r="HL44" s="127" t="s">
        <v>288</v>
      </c>
      <c r="HM44" s="128" t="str">
        <f t="shared" si="125"/>
        <v/>
      </c>
      <c r="HN44" s="129" t="str">
        <f t="shared" si="126"/>
        <v/>
      </c>
      <c r="HO44" s="130"/>
      <c r="HP44" s="131"/>
      <c r="HQ44" s="132" t="str">
        <f t="shared" si="127"/>
        <v/>
      </c>
      <c r="HR44" s="133" t="str">
        <f t="shared" si="128"/>
        <v/>
      </c>
      <c r="HS44" s="134" t="str">
        <f t="shared" si="129"/>
        <v/>
      </c>
      <c r="HT44" s="135" t="str">
        <f t="shared" si="130"/>
        <v/>
      </c>
      <c r="HU44" s="136" t="str">
        <f t="shared" si="131"/>
        <v/>
      </c>
      <c r="HV44" s="76"/>
      <c r="HW44" s="127"/>
      <c r="HX44" s="127"/>
      <c r="HY44" s="128" t="str">
        <f t="shared" si="132"/>
        <v/>
      </c>
      <c r="HZ44" s="129" t="str">
        <f t="shared" si="133"/>
        <v/>
      </c>
      <c r="IA44" s="130"/>
      <c r="IB44" s="131"/>
      <c r="IC44" s="132" t="str">
        <f t="shared" si="134"/>
        <v/>
      </c>
      <c r="ID44" s="133" t="str">
        <f t="shared" si="135"/>
        <v/>
      </c>
      <c r="IE44" s="134" t="str">
        <f t="shared" si="136"/>
        <v/>
      </c>
      <c r="IF44" s="135" t="str">
        <f t="shared" si="137"/>
        <v/>
      </c>
      <c r="IG44" s="136" t="str">
        <f t="shared" si="138"/>
        <v/>
      </c>
      <c r="IH44" s="76"/>
      <c r="II44" s="127"/>
      <c r="IJ44" s="127"/>
      <c r="IK44" s="128" t="str">
        <f t="shared" si="139"/>
        <v/>
      </c>
      <c r="IL44" s="129" t="str">
        <f t="shared" si="140"/>
        <v/>
      </c>
      <c r="IM44" s="130"/>
      <c r="IN44" s="131"/>
      <c r="IO44" s="132" t="str">
        <f t="shared" si="141"/>
        <v/>
      </c>
      <c r="IP44" s="133" t="str">
        <f t="shared" si="142"/>
        <v/>
      </c>
      <c r="IQ44" s="134" t="str">
        <f t="shared" si="143"/>
        <v/>
      </c>
      <c r="IR44" s="135" t="str">
        <f t="shared" si="144"/>
        <v/>
      </c>
      <c r="IS44" s="136" t="str">
        <f t="shared" si="145"/>
        <v/>
      </c>
      <c r="IT44" s="76"/>
      <c r="IU44" s="127"/>
      <c r="IV44" s="127"/>
      <c r="IW44" s="128" t="str">
        <f t="shared" si="146"/>
        <v/>
      </c>
      <c r="IX44" s="129" t="str">
        <f t="shared" si="147"/>
        <v/>
      </c>
      <c r="IY44" s="130"/>
      <c r="IZ44" s="131"/>
      <c r="JA44" s="132" t="str">
        <f t="shared" si="148"/>
        <v/>
      </c>
      <c r="JB44" s="133" t="str">
        <f t="shared" si="149"/>
        <v/>
      </c>
      <c r="JC44" s="134" t="str">
        <f t="shared" si="150"/>
        <v/>
      </c>
      <c r="JD44" s="135" t="str">
        <f t="shared" si="151"/>
        <v/>
      </c>
      <c r="JE44" s="136" t="str">
        <f t="shared" si="152"/>
        <v/>
      </c>
      <c r="JF44" s="76"/>
      <c r="JG44" s="127"/>
      <c r="JH44" s="127"/>
      <c r="JI44" s="128" t="str">
        <f t="shared" si="153"/>
        <v/>
      </c>
      <c r="JJ44" s="129" t="str">
        <f t="shared" si="154"/>
        <v/>
      </c>
      <c r="JK44" s="130"/>
      <c r="JL44" s="131"/>
      <c r="JM44" s="132" t="str">
        <f t="shared" si="155"/>
        <v/>
      </c>
      <c r="JN44" s="133" t="str">
        <f t="shared" si="156"/>
        <v/>
      </c>
      <c r="JO44" s="134" t="str">
        <f t="shared" si="157"/>
        <v/>
      </c>
      <c r="JP44" s="135" t="str">
        <f t="shared" si="158"/>
        <v/>
      </c>
      <c r="JQ44" s="136" t="str">
        <f t="shared" si="159"/>
        <v/>
      </c>
      <c r="JR44" s="76"/>
      <c r="JS44" s="127"/>
      <c r="JT44" s="127"/>
      <c r="JU44" s="128" t="str">
        <f t="shared" si="160"/>
        <v/>
      </c>
      <c r="JV44" s="129" t="str">
        <f t="shared" si="161"/>
        <v/>
      </c>
      <c r="JW44" s="130"/>
      <c r="JX44" s="131"/>
      <c r="JY44" s="132" t="str">
        <f t="shared" si="162"/>
        <v/>
      </c>
      <c r="JZ44" s="133" t="str">
        <f t="shared" si="163"/>
        <v/>
      </c>
      <c r="KA44" s="134" t="str">
        <f t="shared" si="164"/>
        <v/>
      </c>
      <c r="KB44" s="135" t="str">
        <f t="shared" si="165"/>
        <v/>
      </c>
      <c r="KC44" s="136" t="str">
        <f t="shared" si="166"/>
        <v/>
      </c>
      <c r="KD44" s="76"/>
      <c r="KE44" s="127"/>
      <c r="KF44" s="127"/>
    </row>
    <row r="45" spans="1:292" ht="13.5" customHeight="1">
      <c r="A45" s="84"/>
      <c r="B45" s="127"/>
      <c r="D45" s="211"/>
      <c r="E45" s="128" t="str">
        <f t="shared" si="0"/>
        <v/>
      </c>
      <c r="F45" s="129" t="str">
        <f t="shared" si="1"/>
        <v/>
      </c>
      <c r="G45" s="130"/>
      <c r="H45" s="131"/>
      <c r="I45" s="132" t="str">
        <f t="shared" si="2"/>
        <v/>
      </c>
      <c r="J45" s="133" t="str">
        <f t="shared" si="3"/>
        <v/>
      </c>
      <c r="K45" s="134" t="str">
        <f t="shared" si="4"/>
        <v/>
      </c>
      <c r="L45" s="135" t="str">
        <f t="shared" si="5"/>
        <v/>
      </c>
      <c r="M45" s="136" t="str">
        <f t="shared" si="6"/>
        <v/>
      </c>
      <c r="O45" s="127"/>
      <c r="P45" s="211"/>
      <c r="Q45" s="128" t="str">
        <f t="shared" si="7"/>
        <v/>
      </c>
      <c r="R45" s="129" t="str">
        <f t="shared" si="8"/>
        <v/>
      </c>
      <c r="S45" s="130"/>
      <c r="T45" s="131"/>
      <c r="U45" s="132" t="str">
        <f t="shared" si="9"/>
        <v/>
      </c>
      <c r="V45" s="133" t="str">
        <f t="shared" si="10"/>
        <v/>
      </c>
      <c r="W45" s="134" t="str">
        <f t="shared" si="11"/>
        <v/>
      </c>
      <c r="X45" s="135" t="str">
        <f t="shared" si="12"/>
        <v/>
      </c>
      <c r="Y45" s="136" t="str">
        <f t="shared" si="13"/>
        <v/>
      </c>
      <c r="AA45" s="127"/>
      <c r="AB45" s="127"/>
      <c r="AC45" s="128" t="str">
        <f t="shared" si="14"/>
        <v/>
      </c>
      <c r="AD45" s="129" t="str">
        <f t="shared" si="15"/>
        <v/>
      </c>
      <c r="AE45" s="130"/>
      <c r="AF45" s="131"/>
      <c r="AG45" s="132" t="str">
        <f t="shared" si="16"/>
        <v/>
      </c>
      <c r="AH45" s="133" t="str">
        <f t="shared" si="17"/>
        <v/>
      </c>
      <c r="AI45" s="134" t="str">
        <f t="shared" si="18"/>
        <v/>
      </c>
      <c r="AJ45" s="135" t="str">
        <f t="shared" si="19"/>
        <v/>
      </c>
      <c r="AK45" s="136" t="str">
        <f t="shared" si="20"/>
        <v/>
      </c>
      <c r="AM45" s="127"/>
      <c r="AN45" s="127"/>
      <c r="AO45" s="128" t="str">
        <f t="shared" si="21"/>
        <v/>
      </c>
      <c r="AP45" s="129" t="str">
        <f t="shared" si="22"/>
        <v/>
      </c>
      <c r="AQ45" s="130"/>
      <c r="AR45" s="131"/>
      <c r="AS45" s="132" t="str">
        <f t="shared" si="23"/>
        <v/>
      </c>
      <c r="AT45" s="133" t="str">
        <f t="shared" si="24"/>
        <v/>
      </c>
      <c r="AU45" s="134" t="str">
        <f t="shared" si="25"/>
        <v/>
      </c>
      <c r="AV45" s="135" t="str">
        <f t="shared" si="26"/>
        <v/>
      </c>
      <c r="AW45" s="136" t="str">
        <f t="shared" si="27"/>
        <v/>
      </c>
      <c r="AX45" s="76"/>
      <c r="AY45" s="127"/>
      <c r="AZ45" s="127"/>
      <c r="BA45" s="128" t="str">
        <f t="shared" si="28"/>
        <v/>
      </c>
      <c r="BB45" s="129" t="str">
        <f t="shared" si="29"/>
        <v/>
      </c>
      <c r="BC45" s="130"/>
      <c r="BD45" s="131"/>
      <c r="BE45" s="132" t="str">
        <f t="shared" si="30"/>
        <v/>
      </c>
      <c r="BF45" s="133" t="str">
        <f t="shared" si="31"/>
        <v/>
      </c>
      <c r="BG45" s="134" t="str">
        <f t="shared" si="32"/>
        <v/>
      </c>
      <c r="BH45" s="135" t="str">
        <f t="shared" si="33"/>
        <v/>
      </c>
      <c r="BI45" s="136" t="str">
        <f t="shared" si="34"/>
        <v/>
      </c>
      <c r="BJ45" s="76"/>
      <c r="BK45" s="127"/>
      <c r="BL45" s="127"/>
      <c r="BM45" s="128" t="str">
        <f t="shared" si="35"/>
        <v/>
      </c>
      <c r="BN45" s="129" t="str">
        <f t="shared" si="36"/>
        <v/>
      </c>
      <c r="BO45" s="130"/>
      <c r="BP45" s="131"/>
      <c r="BQ45" s="132" t="str">
        <f t="shared" si="37"/>
        <v/>
      </c>
      <c r="BR45" s="133" t="str">
        <f t="shared" si="38"/>
        <v/>
      </c>
      <c r="BS45" s="134" t="str">
        <f t="shared" si="39"/>
        <v/>
      </c>
      <c r="BT45" s="135" t="str">
        <f t="shared" si="40"/>
        <v/>
      </c>
      <c r="BU45" s="136" t="str">
        <f t="shared" si="41"/>
        <v/>
      </c>
      <c r="BV45" s="76"/>
      <c r="BW45" s="127"/>
      <c r="BX45" s="127"/>
      <c r="BY45" s="128" t="str">
        <f t="shared" si="42"/>
        <v/>
      </c>
      <c r="BZ45" s="129" t="str">
        <f t="shared" si="43"/>
        <v/>
      </c>
      <c r="CA45" s="130"/>
      <c r="CB45" s="131"/>
      <c r="CC45" s="132" t="str">
        <f t="shared" si="44"/>
        <v/>
      </c>
      <c r="CD45" s="133" t="str">
        <f t="shared" si="45"/>
        <v/>
      </c>
      <c r="CE45" s="134" t="str">
        <f t="shared" si="46"/>
        <v/>
      </c>
      <c r="CF45" s="135" t="str">
        <f t="shared" si="47"/>
        <v/>
      </c>
      <c r="CG45" s="136" t="str">
        <f t="shared" si="48"/>
        <v/>
      </c>
      <c r="CH45" s="76"/>
      <c r="CI45" s="127"/>
      <c r="CJ45" s="127"/>
      <c r="CK45" s="128" t="str">
        <f t="shared" si="49"/>
        <v/>
      </c>
      <c r="CL45" s="129" t="str">
        <f t="shared" si="50"/>
        <v/>
      </c>
      <c r="CM45" s="130"/>
      <c r="CN45" s="131"/>
      <c r="CO45" s="132" t="str">
        <f t="shared" si="51"/>
        <v/>
      </c>
      <c r="CP45" s="133" t="str">
        <f t="shared" si="52"/>
        <v/>
      </c>
      <c r="CQ45" s="134" t="str">
        <f t="shared" si="53"/>
        <v/>
      </c>
      <c r="CR45" s="135" t="str">
        <f t="shared" si="54"/>
        <v/>
      </c>
      <c r="CS45" s="136" t="str">
        <f t="shared" si="55"/>
        <v/>
      </c>
      <c r="CT45" s="76"/>
      <c r="CU45" s="127"/>
      <c r="CV45" s="127"/>
      <c r="CW45" s="128" t="str">
        <f t="shared" si="56"/>
        <v/>
      </c>
      <c r="CX45" s="129" t="str">
        <f t="shared" si="57"/>
        <v/>
      </c>
      <c r="CY45" s="130"/>
      <c r="CZ45" s="131"/>
      <c r="DA45" s="132" t="str">
        <f t="shared" si="58"/>
        <v/>
      </c>
      <c r="DB45" s="133" t="str">
        <f t="shared" si="59"/>
        <v/>
      </c>
      <c r="DC45" s="134" t="str">
        <f t="shared" si="60"/>
        <v/>
      </c>
      <c r="DD45" s="135" t="str">
        <f t="shared" si="61"/>
        <v/>
      </c>
      <c r="DE45" s="136" t="str">
        <f t="shared" si="62"/>
        <v/>
      </c>
      <c r="DF45" s="76"/>
      <c r="DG45" s="127"/>
      <c r="DH45" s="127"/>
      <c r="DI45" s="128" t="str">
        <f t="shared" si="63"/>
        <v/>
      </c>
      <c r="DJ45" s="129" t="str">
        <f t="shared" si="64"/>
        <v/>
      </c>
      <c r="DK45" s="130"/>
      <c r="DL45" s="131"/>
      <c r="DM45" s="132" t="str">
        <f t="shared" si="65"/>
        <v/>
      </c>
      <c r="DN45" s="133" t="str">
        <f t="shared" si="66"/>
        <v/>
      </c>
      <c r="DO45" s="134" t="str">
        <f t="shared" si="67"/>
        <v/>
      </c>
      <c r="DP45" s="135" t="str">
        <f t="shared" si="68"/>
        <v/>
      </c>
      <c r="DQ45" s="136" t="str">
        <f t="shared" si="69"/>
        <v/>
      </c>
      <c r="DR45" s="76"/>
      <c r="DS45" s="127"/>
      <c r="DT45" s="127"/>
      <c r="DU45" s="128" t="str">
        <f t="shared" si="70"/>
        <v/>
      </c>
      <c r="DV45" s="129" t="str">
        <f t="shared" si="71"/>
        <v/>
      </c>
      <c r="DW45" s="130"/>
      <c r="DX45" s="131"/>
      <c r="DY45" s="132" t="str">
        <f t="shared" si="72"/>
        <v/>
      </c>
      <c r="DZ45" s="133" t="str">
        <f t="shared" si="73"/>
        <v/>
      </c>
      <c r="EA45" s="134" t="str">
        <f t="shared" si="74"/>
        <v/>
      </c>
      <c r="EB45" s="135" t="str">
        <f t="shared" si="75"/>
        <v/>
      </c>
      <c r="EC45" s="136" t="str">
        <f t="shared" si="76"/>
        <v/>
      </c>
      <c r="ED45" s="76"/>
      <c r="EE45" s="127"/>
      <c r="EF45" s="127"/>
      <c r="EG45" s="128" t="str">
        <f t="shared" si="77"/>
        <v/>
      </c>
      <c r="EH45" s="129" t="str">
        <f t="shared" si="78"/>
        <v/>
      </c>
      <c r="EI45" s="130"/>
      <c r="EJ45" s="131"/>
      <c r="EK45" s="132" t="str">
        <f t="shared" si="79"/>
        <v/>
      </c>
      <c r="EL45" s="133" t="str">
        <f t="shared" si="80"/>
        <v/>
      </c>
      <c r="EM45" s="134" t="str">
        <f t="shared" si="81"/>
        <v/>
      </c>
      <c r="EN45" s="135" t="str">
        <f t="shared" si="82"/>
        <v/>
      </c>
      <c r="EO45" s="136" t="str">
        <f t="shared" si="83"/>
        <v/>
      </c>
      <c r="EP45" s="76"/>
      <c r="EQ45" s="127"/>
      <c r="ER45" s="127"/>
      <c r="ES45" s="128" t="str">
        <f t="shared" si="84"/>
        <v/>
      </c>
      <c r="ET45" s="129" t="str">
        <f t="shared" si="85"/>
        <v/>
      </c>
      <c r="EU45" s="130"/>
      <c r="EV45" s="131"/>
      <c r="EW45" s="132" t="str">
        <f t="shared" si="86"/>
        <v/>
      </c>
      <c r="EX45" s="133" t="str">
        <f t="shared" si="87"/>
        <v/>
      </c>
      <c r="EY45" s="134" t="str">
        <f t="shared" si="88"/>
        <v/>
      </c>
      <c r="EZ45" s="135" t="str">
        <f t="shared" si="89"/>
        <v/>
      </c>
      <c r="FA45" s="136" t="str">
        <f t="shared" si="90"/>
        <v/>
      </c>
      <c r="FB45" s="76"/>
      <c r="FC45" s="127"/>
      <c r="FD45" s="127"/>
      <c r="FE45" s="128" t="str">
        <f t="shared" si="91"/>
        <v/>
      </c>
      <c r="FF45" s="129" t="str">
        <f t="shared" si="92"/>
        <v/>
      </c>
      <c r="FG45" s="130"/>
      <c r="FH45" s="131"/>
      <c r="FI45" s="132" t="str">
        <f t="shared" si="93"/>
        <v/>
      </c>
      <c r="FJ45" s="133" t="str">
        <f t="shared" si="94"/>
        <v/>
      </c>
      <c r="FK45" s="134" t="str">
        <f t="shared" si="95"/>
        <v/>
      </c>
      <c r="FL45" s="135" t="str">
        <f t="shared" si="96"/>
        <v/>
      </c>
      <c r="FM45" s="136" t="str">
        <f t="shared" si="97"/>
        <v/>
      </c>
      <c r="FN45" s="76"/>
      <c r="FO45" s="127"/>
      <c r="FP45" s="127"/>
      <c r="FQ45" s="128" t="str">
        <f>IF(FU45="","",#REF!)</f>
        <v/>
      </c>
      <c r="FR45" s="129" t="str">
        <f t="shared" si="98"/>
        <v/>
      </c>
      <c r="FS45" s="130"/>
      <c r="FT45" s="131"/>
      <c r="FU45" s="132" t="str">
        <f t="shared" si="99"/>
        <v/>
      </c>
      <c r="FV45" s="133" t="str">
        <f t="shared" si="100"/>
        <v/>
      </c>
      <c r="FW45" s="134" t="str">
        <f t="shared" si="101"/>
        <v/>
      </c>
      <c r="FX45" s="135" t="str">
        <f t="shared" si="102"/>
        <v/>
      </c>
      <c r="FY45" s="136" t="str">
        <f t="shared" si="103"/>
        <v/>
      </c>
      <c r="FZ45" s="76"/>
      <c r="GA45" s="127"/>
      <c r="GB45" s="127"/>
      <c r="GC45" s="128" t="str">
        <f t="shared" si="104"/>
        <v/>
      </c>
      <c r="GD45" s="129" t="str">
        <f t="shared" si="105"/>
        <v/>
      </c>
      <c r="GE45" s="130"/>
      <c r="GF45" s="131"/>
      <c r="GG45" s="132" t="str">
        <f t="shared" si="106"/>
        <v/>
      </c>
      <c r="GH45" s="133" t="str">
        <f t="shared" si="107"/>
        <v/>
      </c>
      <c r="GI45" s="134" t="str">
        <f t="shared" si="108"/>
        <v/>
      </c>
      <c r="GJ45" s="135" t="str">
        <f t="shared" si="109"/>
        <v/>
      </c>
      <c r="GK45" s="136" t="str">
        <f t="shared" si="110"/>
        <v/>
      </c>
      <c r="GL45" s="76"/>
      <c r="GM45" s="127"/>
      <c r="GN45" s="127"/>
      <c r="GO45" s="128" t="str">
        <f t="shared" si="111"/>
        <v/>
      </c>
      <c r="GP45" s="129" t="str">
        <f t="shared" si="112"/>
        <v/>
      </c>
      <c r="GQ45" s="130"/>
      <c r="GR45" s="131"/>
      <c r="GS45" s="132" t="str">
        <f t="shared" si="113"/>
        <v/>
      </c>
      <c r="GT45" s="133" t="str">
        <f t="shared" si="114"/>
        <v/>
      </c>
      <c r="GU45" s="134" t="str">
        <f t="shared" si="115"/>
        <v/>
      </c>
      <c r="GV45" s="135" t="str">
        <f t="shared" si="116"/>
        <v/>
      </c>
      <c r="GW45" s="136" t="str">
        <f t="shared" si="117"/>
        <v/>
      </c>
      <c r="GX45" s="76"/>
      <c r="GY45" s="127"/>
      <c r="GZ45" s="127"/>
      <c r="HA45" s="128" t="str">
        <f t="shared" si="118"/>
        <v/>
      </c>
      <c r="HB45" s="129" t="str">
        <f t="shared" si="119"/>
        <v/>
      </c>
      <c r="HC45" s="130"/>
      <c r="HD45" s="131"/>
      <c r="HE45" s="132" t="str">
        <f t="shared" si="120"/>
        <v/>
      </c>
      <c r="HF45" s="133" t="str">
        <f t="shared" si="121"/>
        <v/>
      </c>
      <c r="HG45" s="134" t="str">
        <f t="shared" si="122"/>
        <v/>
      </c>
      <c r="HH45" s="135" t="str">
        <f t="shared" si="123"/>
        <v/>
      </c>
      <c r="HI45" s="136" t="str">
        <f t="shared" si="124"/>
        <v/>
      </c>
      <c r="HJ45" s="76"/>
      <c r="HK45" s="127"/>
      <c r="HL45" s="127" t="s">
        <v>287</v>
      </c>
      <c r="HM45" s="128" t="str">
        <f t="shared" si="125"/>
        <v/>
      </c>
      <c r="HN45" s="129" t="str">
        <f t="shared" si="126"/>
        <v/>
      </c>
      <c r="HO45" s="130"/>
      <c r="HP45" s="131"/>
      <c r="HQ45" s="132" t="str">
        <f t="shared" si="127"/>
        <v/>
      </c>
      <c r="HR45" s="133" t="str">
        <f t="shared" si="128"/>
        <v/>
      </c>
      <c r="HS45" s="134" t="str">
        <f t="shared" si="129"/>
        <v/>
      </c>
      <c r="HT45" s="135" t="str">
        <f t="shared" si="130"/>
        <v/>
      </c>
      <c r="HU45" s="136" t="str">
        <f t="shared" si="131"/>
        <v/>
      </c>
      <c r="HV45" s="76"/>
      <c r="HW45" s="127"/>
      <c r="HX45" s="127"/>
      <c r="HY45" s="128" t="str">
        <f t="shared" si="132"/>
        <v/>
      </c>
      <c r="HZ45" s="129" t="str">
        <f t="shared" si="133"/>
        <v/>
      </c>
      <c r="IA45" s="130"/>
      <c r="IB45" s="131"/>
      <c r="IC45" s="132" t="str">
        <f t="shared" si="134"/>
        <v/>
      </c>
      <c r="ID45" s="133" t="str">
        <f t="shared" si="135"/>
        <v/>
      </c>
      <c r="IE45" s="134" t="str">
        <f t="shared" si="136"/>
        <v/>
      </c>
      <c r="IF45" s="135" t="str">
        <f t="shared" si="137"/>
        <v/>
      </c>
      <c r="IG45" s="136" t="str">
        <f t="shared" si="138"/>
        <v/>
      </c>
      <c r="IH45" s="76"/>
      <c r="II45" s="127"/>
      <c r="IJ45" s="127"/>
      <c r="IK45" s="128" t="str">
        <f t="shared" si="139"/>
        <v/>
      </c>
      <c r="IL45" s="129" t="str">
        <f t="shared" si="140"/>
        <v/>
      </c>
      <c r="IM45" s="130"/>
      <c r="IN45" s="131"/>
      <c r="IO45" s="132" t="str">
        <f t="shared" si="141"/>
        <v/>
      </c>
      <c r="IP45" s="133" t="str">
        <f t="shared" si="142"/>
        <v/>
      </c>
      <c r="IQ45" s="134" t="str">
        <f t="shared" si="143"/>
        <v/>
      </c>
      <c r="IR45" s="135" t="str">
        <f t="shared" si="144"/>
        <v/>
      </c>
      <c r="IS45" s="136" t="str">
        <f t="shared" si="145"/>
        <v/>
      </c>
      <c r="IT45" s="76"/>
      <c r="IU45" s="127"/>
      <c r="IV45" s="127"/>
      <c r="IW45" s="128" t="str">
        <f t="shared" si="146"/>
        <v/>
      </c>
      <c r="IX45" s="129" t="str">
        <f t="shared" si="147"/>
        <v/>
      </c>
      <c r="IY45" s="130"/>
      <c r="IZ45" s="131"/>
      <c r="JA45" s="132" t="str">
        <f t="shared" si="148"/>
        <v/>
      </c>
      <c r="JB45" s="133" t="str">
        <f t="shared" si="149"/>
        <v/>
      </c>
      <c r="JC45" s="134" t="str">
        <f t="shared" si="150"/>
        <v/>
      </c>
      <c r="JD45" s="135" t="str">
        <f t="shared" si="151"/>
        <v/>
      </c>
      <c r="JE45" s="136" t="str">
        <f t="shared" si="152"/>
        <v/>
      </c>
      <c r="JF45" s="76"/>
      <c r="JG45" s="127"/>
      <c r="JH45" s="127"/>
      <c r="JI45" s="128" t="str">
        <f t="shared" si="153"/>
        <v/>
      </c>
      <c r="JJ45" s="129" t="str">
        <f t="shared" si="154"/>
        <v/>
      </c>
      <c r="JK45" s="130"/>
      <c r="JL45" s="131"/>
      <c r="JM45" s="132" t="str">
        <f t="shared" si="155"/>
        <v/>
      </c>
      <c r="JN45" s="133" t="str">
        <f t="shared" si="156"/>
        <v/>
      </c>
      <c r="JO45" s="134" t="str">
        <f t="shared" si="157"/>
        <v/>
      </c>
      <c r="JP45" s="135" t="str">
        <f t="shared" si="158"/>
        <v/>
      </c>
      <c r="JQ45" s="136" t="str">
        <f t="shared" si="159"/>
        <v/>
      </c>
      <c r="JR45" s="76"/>
      <c r="JS45" s="127"/>
      <c r="JT45" s="127"/>
      <c r="JU45" s="128" t="str">
        <f t="shared" si="160"/>
        <v/>
      </c>
      <c r="JV45" s="129" t="str">
        <f t="shared" si="161"/>
        <v/>
      </c>
      <c r="JW45" s="130"/>
      <c r="JX45" s="131"/>
      <c r="JY45" s="132" t="str">
        <f t="shared" si="162"/>
        <v/>
      </c>
      <c r="JZ45" s="133" t="str">
        <f t="shared" si="163"/>
        <v/>
      </c>
      <c r="KA45" s="134" t="str">
        <f t="shared" si="164"/>
        <v/>
      </c>
      <c r="KB45" s="135" t="str">
        <f t="shared" si="165"/>
        <v/>
      </c>
      <c r="KC45" s="136" t="str">
        <f t="shared" si="166"/>
        <v/>
      </c>
      <c r="KD45" s="76"/>
      <c r="KE45" s="127"/>
      <c r="KF45" s="127"/>
    </row>
    <row r="46" spans="1:292" ht="13.5" customHeight="1">
      <c r="A46" s="84"/>
      <c r="B46" s="127"/>
      <c r="D46" s="211"/>
      <c r="E46" s="128" t="str">
        <f t="shared" si="0"/>
        <v/>
      </c>
      <c r="F46" s="129" t="str">
        <f t="shared" si="1"/>
        <v/>
      </c>
      <c r="G46" s="130"/>
      <c r="H46" s="131"/>
      <c r="I46" s="132" t="str">
        <f t="shared" si="2"/>
        <v/>
      </c>
      <c r="J46" s="133" t="str">
        <f t="shared" si="3"/>
        <v/>
      </c>
      <c r="K46" s="134" t="str">
        <f t="shared" si="4"/>
        <v/>
      </c>
      <c r="L46" s="135" t="str">
        <f t="shared" si="5"/>
        <v/>
      </c>
      <c r="M46" s="136" t="str">
        <f t="shared" si="6"/>
        <v/>
      </c>
      <c r="O46" s="127"/>
      <c r="P46" s="211"/>
      <c r="Q46" s="128" t="str">
        <f t="shared" si="7"/>
        <v/>
      </c>
      <c r="R46" s="129" t="str">
        <f t="shared" si="8"/>
        <v/>
      </c>
      <c r="S46" s="130"/>
      <c r="T46" s="131"/>
      <c r="U46" s="132" t="str">
        <f t="shared" si="9"/>
        <v/>
      </c>
      <c r="V46" s="133" t="str">
        <f t="shared" si="10"/>
        <v/>
      </c>
      <c r="W46" s="134" t="str">
        <f t="shared" si="11"/>
        <v/>
      </c>
      <c r="X46" s="135" t="str">
        <f t="shared" si="12"/>
        <v/>
      </c>
      <c r="Y46" s="136" t="str">
        <f t="shared" si="13"/>
        <v/>
      </c>
      <c r="AA46" s="127"/>
      <c r="AB46" s="127"/>
      <c r="AC46" s="128" t="str">
        <f t="shared" si="14"/>
        <v/>
      </c>
      <c r="AD46" s="129" t="str">
        <f t="shared" si="15"/>
        <v/>
      </c>
      <c r="AE46" s="130"/>
      <c r="AF46" s="131"/>
      <c r="AG46" s="132" t="str">
        <f t="shared" si="16"/>
        <v/>
      </c>
      <c r="AH46" s="133" t="str">
        <f t="shared" si="17"/>
        <v/>
      </c>
      <c r="AI46" s="134" t="str">
        <f t="shared" si="18"/>
        <v/>
      </c>
      <c r="AJ46" s="135" t="str">
        <f t="shared" si="19"/>
        <v/>
      </c>
      <c r="AK46" s="136" t="str">
        <f t="shared" si="20"/>
        <v/>
      </c>
      <c r="AM46" s="127"/>
      <c r="AN46" s="127"/>
      <c r="AO46" s="128" t="str">
        <f t="shared" si="21"/>
        <v/>
      </c>
      <c r="AP46" s="129" t="str">
        <f t="shared" si="22"/>
        <v/>
      </c>
      <c r="AQ46" s="130"/>
      <c r="AR46" s="131"/>
      <c r="AS46" s="132" t="str">
        <f t="shared" si="23"/>
        <v/>
      </c>
      <c r="AT46" s="133" t="str">
        <f t="shared" si="24"/>
        <v/>
      </c>
      <c r="AU46" s="134" t="str">
        <f t="shared" si="25"/>
        <v/>
      </c>
      <c r="AV46" s="135" t="str">
        <f t="shared" si="26"/>
        <v/>
      </c>
      <c r="AW46" s="136" t="str">
        <f t="shared" si="27"/>
        <v/>
      </c>
      <c r="AX46" s="76"/>
      <c r="AY46" s="127"/>
      <c r="AZ46" s="127"/>
      <c r="BA46" s="128" t="str">
        <f t="shared" si="28"/>
        <v/>
      </c>
      <c r="BB46" s="129" t="str">
        <f t="shared" si="29"/>
        <v/>
      </c>
      <c r="BC46" s="130"/>
      <c r="BD46" s="131"/>
      <c r="BE46" s="132" t="str">
        <f t="shared" si="30"/>
        <v/>
      </c>
      <c r="BF46" s="133" t="str">
        <f t="shared" si="31"/>
        <v/>
      </c>
      <c r="BG46" s="134" t="str">
        <f t="shared" si="32"/>
        <v/>
      </c>
      <c r="BH46" s="135" t="str">
        <f t="shared" si="33"/>
        <v/>
      </c>
      <c r="BI46" s="136" t="str">
        <f t="shared" si="34"/>
        <v/>
      </c>
      <c r="BJ46" s="76"/>
      <c r="BK46" s="127"/>
      <c r="BL46" s="127"/>
      <c r="BM46" s="128" t="str">
        <f t="shared" si="35"/>
        <v/>
      </c>
      <c r="BN46" s="129" t="str">
        <f t="shared" si="36"/>
        <v/>
      </c>
      <c r="BO46" s="130"/>
      <c r="BP46" s="131"/>
      <c r="BQ46" s="132" t="str">
        <f t="shared" si="37"/>
        <v/>
      </c>
      <c r="BR46" s="133" t="str">
        <f t="shared" si="38"/>
        <v/>
      </c>
      <c r="BS46" s="134" t="str">
        <f t="shared" si="39"/>
        <v/>
      </c>
      <c r="BT46" s="135" t="str">
        <f t="shared" si="40"/>
        <v/>
      </c>
      <c r="BU46" s="136" t="str">
        <f t="shared" si="41"/>
        <v/>
      </c>
      <c r="BV46" s="76"/>
      <c r="BW46" s="127"/>
      <c r="BX46" s="127"/>
      <c r="BY46" s="128" t="str">
        <f t="shared" si="42"/>
        <v/>
      </c>
      <c r="BZ46" s="129" t="str">
        <f t="shared" si="43"/>
        <v/>
      </c>
      <c r="CA46" s="130"/>
      <c r="CB46" s="131"/>
      <c r="CC46" s="132" t="str">
        <f t="shared" si="44"/>
        <v/>
      </c>
      <c r="CD46" s="133" t="str">
        <f t="shared" si="45"/>
        <v/>
      </c>
      <c r="CE46" s="134" t="str">
        <f t="shared" si="46"/>
        <v/>
      </c>
      <c r="CF46" s="135" t="str">
        <f t="shared" si="47"/>
        <v/>
      </c>
      <c r="CG46" s="136" t="str">
        <f t="shared" si="48"/>
        <v/>
      </c>
      <c r="CH46" s="76"/>
      <c r="CI46" s="127"/>
      <c r="CJ46" s="127"/>
      <c r="CK46" s="128" t="str">
        <f t="shared" si="49"/>
        <v/>
      </c>
      <c r="CL46" s="129" t="str">
        <f t="shared" si="50"/>
        <v/>
      </c>
      <c r="CM46" s="130"/>
      <c r="CN46" s="131"/>
      <c r="CO46" s="132" t="str">
        <f t="shared" si="51"/>
        <v/>
      </c>
      <c r="CP46" s="133" t="str">
        <f t="shared" si="52"/>
        <v/>
      </c>
      <c r="CQ46" s="134" t="str">
        <f t="shared" si="53"/>
        <v/>
      </c>
      <c r="CR46" s="135" t="str">
        <f t="shared" si="54"/>
        <v/>
      </c>
      <c r="CS46" s="136" t="str">
        <f t="shared" si="55"/>
        <v/>
      </c>
      <c r="CT46" s="76"/>
      <c r="CU46" s="127"/>
      <c r="CV46" s="127"/>
      <c r="CW46" s="128" t="str">
        <f t="shared" si="56"/>
        <v/>
      </c>
      <c r="CX46" s="129" t="str">
        <f t="shared" si="57"/>
        <v/>
      </c>
      <c r="CY46" s="130"/>
      <c r="CZ46" s="131"/>
      <c r="DA46" s="132" t="str">
        <f t="shared" si="58"/>
        <v/>
      </c>
      <c r="DB46" s="133" t="str">
        <f t="shared" si="59"/>
        <v/>
      </c>
      <c r="DC46" s="134" t="str">
        <f t="shared" si="60"/>
        <v/>
      </c>
      <c r="DD46" s="135" t="str">
        <f t="shared" si="61"/>
        <v/>
      </c>
      <c r="DE46" s="136" t="str">
        <f t="shared" si="62"/>
        <v/>
      </c>
      <c r="DF46" s="76"/>
      <c r="DG46" s="127"/>
      <c r="DH46" s="127"/>
      <c r="DI46" s="128" t="str">
        <f t="shared" si="63"/>
        <v/>
      </c>
      <c r="DJ46" s="129" t="str">
        <f t="shared" si="64"/>
        <v/>
      </c>
      <c r="DK46" s="130"/>
      <c r="DL46" s="131"/>
      <c r="DM46" s="132" t="str">
        <f t="shared" si="65"/>
        <v/>
      </c>
      <c r="DN46" s="133" t="str">
        <f t="shared" si="66"/>
        <v/>
      </c>
      <c r="DO46" s="134" t="str">
        <f t="shared" si="67"/>
        <v/>
      </c>
      <c r="DP46" s="135" t="str">
        <f t="shared" si="68"/>
        <v/>
      </c>
      <c r="DQ46" s="136" t="str">
        <f t="shared" si="69"/>
        <v/>
      </c>
      <c r="DR46" s="76"/>
      <c r="DS46" s="127"/>
      <c r="DT46" s="127"/>
      <c r="DU46" s="128" t="str">
        <f t="shared" si="70"/>
        <v/>
      </c>
      <c r="DV46" s="129" t="str">
        <f t="shared" si="71"/>
        <v/>
      </c>
      <c r="DW46" s="130"/>
      <c r="DX46" s="131"/>
      <c r="DY46" s="132" t="str">
        <f t="shared" si="72"/>
        <v/>
      </c>
      <c r="DZ46" s="133" t="str">
        <f t="shared" si="73"/>
        <v/>
      </c>
      <c r="EA46" s="134" t="str">
        <f t="shared" si="74"/>
        <v/>
      </c>
      <c r="EB46" s="135" t="str">
        <f t="shared" si="75"/>
        <v/>
      </c>
      <c r="EC46" s="136" t="str">
        <f t="shared" si="76"/>
        <v/>
      </c>
      <c r="ED46" s="76"/>
      <c r="EE46" s="127"/>
      <c r="EF46" s="127"/>
      <c r="EG46" s="128" t="str">
        <f t="shared" si="77"/>
        <v/>
      </c>
      <c r="EH46" s="129" t="str">
        <f t="shared" si="78"/>
        <v/>
      </c>
      <c r="EI46" s="130"/>
      <c r="EJ46" s="131"/>
      <c r="EK46" s="132" t="str">
        <f t="shared" si="79"/>
        <v/>
      </c>
      <c r="EL46" s="133" t="str">
        <f t="shared" si="80"/>
        <v/>
      </c>
      <c r="EM46" s="134" t="str">
        <f t="shared" si="81"/>
        <v/>
      </c>
      <c r="EN46" s="135" t="str">
        <f t="shared" si="82"/>
        <v/>
      </c>
      <c r="EO46" s="136" t="str">
        <f t="shared" si="83"/>
        <v/>
      </c>
      <c r="EP46" s="76"/>
      <c r="EQ46" s="127"/>
      <c r="ER46" s="127"/>
      <c r="ES46" s="128" t="str">
        <f t="shared" si="84"/>
        <v/>
      </c>
      <c r="ET46" s="129" t="str">
        <f t="shared" si="85"/>
        <v/>
      </c>
      <c r="EU46" s="130"/>
      <c r="EV46" s="131"/>
      <c r="EW46" s="132" t="str">
        <f t="shared" si="86"/>
        <v/>
      </c>
      <c r="EX46" s="133" t="str">
        <f t="shared" si="87"/>
        <v/>
      </c>
      <c r="EY46" s="134" t="str">
        <f t="shared" si="88"/>
        <v/>
      </c>
      <c r="EZ46" s="135" t="str">
        <f t="shared" si="89"/>
        <v/>
      </c>
      <c r="FA46" s="136" t="str">
        <f t="shared" si="90"/>
        <v/>
      </c>
      <c r="FB46" s="76"/>
      <c r="FC46" s="127"/>
      <c r="FD46" s="127"/>
      <c r="FE46" s="128" t="str">
        <f t="shared" si="91"/>
        <v/>
      </c>
      <c r="FF46" s="129" t="str">
        <f t="shared" si="92"/>
        <v/>
      </c>
      <c r="FG46" s="130"/>
      <c r="FH46" s="131"/>
      <c r="FI46" s="132" t="str">
        <f t="shared" si="93"/>
        <v/>
      </c>
      <c r="FJ46" s="133" t="str">
        <f t="shared" si="94"/>
        <v/>
      </c>
      <c r="FK46" s="134" t="str">
        <f t="shared" si="95"/>
        <v/>
      </c>
      <c r="FL46" s="135" t="str">
        <f t="shared" si="96"/>
        <v/>
      </c>
      <c r="FM46" s="136" t="str">
        <f t="shared" si="97"/>
        <v/>
      </c>
      <c r="FN46" s="76"/>
      <c r="FO46" s="127"/>
      <c r="FP46" s="127"/>
      <c r="FQ46" s="128" t="str">
        <f>IF(FU46="","",#REF!)</f>
        <v/>
      </c>
      <c r="FR46" s="129" t="str">
        <f t="shared" si="98"/>
        <v/>
      </c>
      <c r="FS46" s="130"/>
      <c r="FT46" s="131"/>
      <c r="FU46" s="132" t="str">
        <f t="shared" si="99"/>
        <v/>
      </c>
      <c r="FV46" s="133" t="str">
        <f t="shared" si="100"/>
        <v/>
      </c>
      <c r="FW46" s="134" t="str">
        <f t="shared" si="101"/>
        <v/>
      </c>
      <c r="FX46" s="135" t="str">
        <f t="shared" si="102"/>
        <v/>
      </c>
      <c r="FY46" s="136" t="str">
        <f t="shared" si="103"/>
        <v/>
      </c>
      <c r="FZ46" s="76"/>
      <c r="GA46" s="127"/>
      <c r="GB46" s="127"/>
      <c r="GC46" s="128" t="str">
        <f t="shared" si="104"/>
        <v/>
      </c>
      <c r="GD46" s="129" t="str">
        <f t="shared" si="105"/>
        <v/>
      </c>
      <c r="GE46" s="130"/>
      <c r="GF46" s="131"/>
      <c r="GG46" s="132" t="str">
        <f t="shared" si="106"/>
        <v/>
      </c>
      <c r="GH46" s="133" t="str">
        <f t="shared" si="107"/>
        <v/>
      </c>
      <c r="GI46" s="134" t="str">
        <f t="shared" si="108"/>
        <v/>
      </c>
      <c r="GJ46" s="135" t="str">
        <f t="shared" si="109"/>
        <v/>
      </c>
      <c r="GK46" s="136" t="str">
        <f t="shared" si="110"/>
        <v/>
      </c>
      <c r="GL46" s="76"/>
      <c r="GM46" s="127"/>
      <c r="GN46" s="127"/>
      <c r="GO46" s="128" t="str">
        <f t="shared" si="111"/>
        <v/>
      </c>
      <c r="GP46" s="129" t="str">
        <f t="shared" si="112"/>
        <v/>
      </c>
      <c r="GQ46" s="130"/>
      <c r="GR46" s="131"/>
      <c r="GS46" s="132" t="str">
        <f t="shared" si="113"/>
        <v/>
      </c>
      <c r="GT46" s="133" t="str">
        <f t="shared" si="114"/>
        <v/>
      </c>
      <c r="GU46" s="134" t="str">
        <f t="shared" si="115"/>
        <v/>
      </c>
      <c r="GV46" s="135" t="str">
        <f t="shared" si="116"/>
        <v/>
      </c>
      <c r="GW46" s="136" t="str">
        <f t="shared" si="117"/>
        <v/>
      </c>
      <c r="GX46" s="76"/>
      <c r="GY46" s="127"/>
      <c r="GZ46" s="127"/>
      <c r="HA46" s="128" t="str">
        <f t="shared" si="118"/>
        <v/>
      </c>
      <c r="HB46" s="129" t="str">
        <f t="shared" si="119"/>
        <v/>
      </c>
      <c r="HC46" s="130"/>
      <c r="HD46" s="131"/>
      <c r="HE46" s="132" t="str">
        <f t="shared" si="120"/>
        <v/>
      </c>
      <c r="HF46" s="133" t="str">
        <f t="shared" si="121"/>
        <v/>
      </c>
      <c r="HG46" s="134" t="str">
        <f t="shared" si="122"/>
        <v/>
      </c>
      <c r="HH46" s="135" t="str">
        <f t="shared" si="123"/>
        <v/>
      </c>
      <c r="HI46" s="136" t="str">
        <f t="shared" si="124"/>
        <v/>
      </c>
      <c r="HJ46" s="76"/>
      <c r="HK46" s="127"/>
      <c r="HL46" s="127" t="s">
        <v>287</v>
      </c>
      <c r="HM46" s="128" t="str">
        <f t="shared" si="125"/>
        <v/>
      </c>
      <c r="HN46" s="129" t="str">
        <f t="shared" si="126"/>
        <v/>
      </c>
      <c r="HO46" s="130"/>
      <c r="HP46" s="131"/>
      <c r="HQ46" s="132" t="str">
        <f t="shared" si="127"/>
        <v/>
      </c>
      <c r="HR46" s="133" t="str">
        <f t="shared" si="128"/>
        <v/>
      </c>
      <c r="HS46" s="134" t="str">
        <f t="shared" si="129"/>
        <v/>
      </c>
      <c r="HT46" s="135" t="str">
        <f t="shared" si="130"/>
        <v/>
      </c>
      <c r="HU46" s="136" t="str">
        <f t="shared" si="131"/>
        <v/>
      </c>
      <c r="HV46" s="76"/>
      <c r="HW46" s="127"/>
      <c r="HX46" s="127"/>
      <c r="HY46" s="128" t="str">
        <f t="shared" si="132"/>
        <v/>
      </c>
      <c r="HZ46" s="129" t="str">
        <f t="shared" si="133"/>
        <v/>
      </c>
      <c r="IA46" s="130"/>
      <c r="IB46" s="131"/>
      <c r="IC46" s="132" t="str">
        <f t="shared" si="134"/>
        <v/>
      </c>
      <c r="ID46" s="133" t="str">
        <f t="shared" si="135"/>
        <v/>
      </c>
      <c r="IE46" s="134" t="str">
        <f t="shared" si="136"/>
        <v/>
      </c>
      <c r="IF46" s="135" t="str">
        <f t="shared" si="137"/>
        <v/>
      </c>
      <c r="IG46" s="136" t="str">
        <f t="shared" si="138"/>
        <v/>
      </c>
      <c r="IH46" s="76"/>
      <c r="II46" s="127"/>
      <c r="IJ46" s="127"/>
      <c r="IK46" s="128" t="str">
        <f t="shared" si="139"/>
        <v/>
      </c>
      <c r="IL46" s="129" t="str">
        <f t="shared" si="140"/>
        <v/>
      </c>
      <c r="IM46" s="130"/>
      <c r="IN46" s="131"/>
      <c r="IO46" s="132" t="str">
        <f t="shared" si="141"/>
        <v/>
      </c>
      <c r="IP46" s="133" t="str">
        <f t="shared" si="142"/>
        <v/>
      </c>
      <c r="IQ46" s="134" t="str">
        <f t="shared" si="143"/>
        <v/>
      </c>
      <c r="IR46" s="135" t="str">
        <f t="shared" si="144"/>
        <v/>
      </c>
      <c r="IS46" s="136" t="str">
        <f t="shared" si="145"/>
        <v/>
      </c>
      <c r="IT46" s="76"/>
      <c r="IU46" s="127"/>
      <c r="IV46" s="127"/>
      <c r="IW46" s="128" t="str">
        <f t="shared" si="146"/>
        <v/>
      </c>
      <c r="IX46" s="129" t="str">
        <f t="shared" si="147"/>
        <v/>
      </c>
      <c r="IY46" s="130"/>
      <c r="IZ46" s="131"/>
      <c r="JA46" s="132" t="str">
        <f t="shared" si="148"/>
        <v/>
      </c>
      <c r="JB46" s="133" t="str">
        <f t="shared" si="149"/>
        <v/>
      </c>
      <c r="JC46" s="134" t="str">
        <f t="shared" si="150"/>
        <v/>
      </c>
      <c r="JD46" s="135" t="str">
        <f t="shared" si="151"/>
        <v/>
      </c>
      <c r="JE46" s="136" t="str">
        <f t="shared" si="152"/>
        <v/>
      </c>
      <c r="JF46" s="76"/>
      <c r="JG46" s="127"/>
      <c r="JH46" s="127"/>
      <c r="JI46" s="128" t="str">
        <f t="shared" si="153"/>
        <v/>
      </c>
      <c r="JJ46" s="129" t="str">
        <f t="shared" si="154"/>
        <v/>
      </c>
      <c r="JK46" s="130"/>
      <c r="JL46" s="131"/>
      <c r="JM46" s="132" t="str">
        <f t="shared" si="155"/>
        <v/>
      </c>
      <c r="JN46" s="133" t="str">
        <f t="shared" si="156"/>
        <v/>
      </c>
      <c r="JO46" s="134" t="str">
        <f t="shared" si="157"/>
        <v/>
      </c>
      <c r="JP46" s="135" t="str">
        <f t="shared" si="158"/>
        <v/>
      </c>
      <c r="JQ46" s="136" t="str">
        <f t="shared" si="159"/>
        <v/>
      </c>
      <c r="JR46" s="76"/>
      <c r="JS46" s="127"/>
      <c r="JT46" s="127"/>
      <c r="JU46" s="128" t="str">
        <f t="shared" si="160"/>
        <v/>
      </c>
      <c r="JV46" s="129" t="str">
        <f t="shared" si="161"/>
        <v/>
      </c>
      <c r="JW46" s="130"/>
      <c r="JX46" s="131"/>
      <c r="JY46" s="132" t="str">
        <f t="shared" si="162"/>
        <v/>
      </c>
      <c r="JZ46" s="133" t="str">
        <f t="shared" si="163"/>
        <v/>
      </c>
      <c r="KA46" s="134" t="str">
        <f t="shared" si="164"/>
        <v/>
      </c>
      <c r="KB46" s="135" t="str">
        <f t="shared" si="165"/>
        <v/>
      </c>
      <c r="KC46" s="136" t="str">
        <f t="shared" si="166"/>
        <v/>
      </c>
      <c r="KD46" s="76"/>
      <c r="KE46" s="127"/>
      <c r="KF46" s="127"/>
    </row>
    <row r="47" spans="1:292" ht="13.5" customHeight="1">
      <c r="A47" s="84"/>
      <c r="B47" s="127"/>
      <c r="D47" s="211"/>
      <c r="E47" s="128" t="str">
        <f t="shared" si="0"/>
        <v/>
      </c>
      <c r="F47" s="129" t="str">
        <f t="shared" si="1"/>
        <v/>
      </c>
      <c r="G47" s="130"/>
      <c r="H47" s="131"/>
      <c r="I47" s="132" t="str">
        <f t="shared" si="2"/>
        <v/>
      </c>
      <c r="J47" s="133" t="str">
        <f t="shared" si="3"/>
        <v/>
      </c>
      <c r="K47" s="134" t="str">
        <f t="shared" si="4"/>
        <v/>
      </c>
      <c r="L47" s="135" t="str">
        <f t="shared" si="5"/>
        <v/>
      </c>
      <c r="M47" s="136" t="str">
        <f t="shared" si="6"/>
        <v/>
      </c>
      <c r="O47" s="127"/>
      <c r="P47" s="211"/>
      <c r="Q47" s="128" t="str">
        <f t="shared" si="7"/>
        <v/>
      </c>
      <c r="R47" s="129" t="str">
        <f t="shared" si="8"/>
        <v/>
      </c>
      <c r="S47" s="130"/>
      <c r="T47" s="131"/>
      <c r="U47" s="132" t="str">
        <f t="shared" si="9"/>
        <v/>
      </c>
      <c r="V47" s="133" t="str">
        <f t="shared" si="10"/>
        <v/>
      </c>
      <c r="W47" s="134" t="str">
        <f t="shared" si="11"/>
        <v/>
      </c>
      <c r="X47" s="135" t="str">
        <f t="shared" si="12"/>
        <v/>
      </c>
      <c r="Y47" s="136" t="str">
        <f t="shared" si="13"/>
        <v/>
      </c>
      <c r="AA47" s="127"/>
      <c r="AB47" s="127"/>
      <c r="AC47" s="128" t="str">
        <f t="shared" si="14"/>
        <v/>
      </c>
      <c r="AD47" s="129" t="str">
        <f t="shared" si="15"/>
        <v/>
      </c>
      <c r="AE47" s="130"/>
      <c r="AF47" s="131"/>
      <c r="AG47" s="132" t="str">
        <f t="shared" si="16"/>
        <v/>
      </c>
      <c r="AH47" s="133" t="str">
        <f t="shared" si="17"/>
        <v/>
      </c>
      <c r="AI47" s="134" t="str">
        <f t="shared" si="18"/>
        <v/>
      </c>
      <c r="AJ47" s="135" t="str">
        <f t="shared" si="19"/>
        <v/>
      </c>
      <c r="AK47" s="136" t="str">
        <f t="shared" si="20"/>
        <v/>
      </c>
      <c r="AM47" s="127"/>
      <c r="AN47" s="127"/>
      <c r="AO47" s="128" t="str">
        <f t="shared" si="21"/>
        <v/>
      </c>
      <c r="AP47" s="129" t="str">
        <f t="shared" si="22"/>
        <v/>
      </c>
      <c r="AQ47" s="130"/>
      <c r="AR47" s="131"/>
      <c r="AS47" s="132" t="str">
        <f t="shared" si="23"/>
        <v/>
      </c>
      <c r="AT47" s="133" t="str">
        <f t="shared" si="24"/>
        <v/>
      </c>
      <c r="AU47" s="134" t="str">
        <f t="shared" si="25"/>
        <v/>
      </c>
      <c r="AV47" s="135" t="str">
        <f t="shared" si="26"/>
        <v/>
      </c>
      <c r="AW47" s="136" t="str">
        <f t="shared" si="27"/>
        <v/>
      </c>
      <c r="AX47" s="76"/>
      <c r="AY47" s="127"/>
      <c r="AZ47" s="127"/>
      <c r="BA47" s="128" t="str">
        <f t="shared" si="28"/>
        <v/>
      </c>
      <c r="BB47" s="129" t="str">
        <f t="shared" si="29"/>
        <v/>
      </c>
      <c r="BC47" s="130"/>
      <c r="BD47" s="131"/>
      <c r="BE47" s="132" t="str">
        <f t="shared" si="30"/>
        <v/>
      </c>
      <c r="BF47" s="133" t="str">
        <f t="shared" si="31"/>
        <v/>
      </c>
      <c r="BG47" s="134" t="str">
        <f t="shared" si="32"/>
        <v/>
      </c>
      <c r="BH47" s="135" t="str">
        <f t="shared" si="33"/>
        <v/>
      </c>
      <c r="BI47" s="136" t="str">
        <f t="shared" si="34"/>
        <v/>
      </c>
      <c r="BJ47" s="76"/>
      <c r="BK47" s="127"/>
      <c r="BL47" s="127"/>
      <c r="BM47" s="128" t="str">
        <f t="shared" si="35"/>
        <v/>
      </c>
      <c r="BN47" s="129" t="str">
        <f t="shared" si="36"/>
        <v/>
      </c>
      <c r="BO47" s="130"/>
      <c r="BP47" s="131"/>
      <c r="BQ47" s="132" t="str">
        <f t="shared" si="37"/>
        <v/>
      </c>
      <c r="BR47" s="133" t="str">
        <f t="shared" si="38"/>
        <v/>
      </c>
      <c r="BS47" s="134" t="str">
        <f t="shared" si="39"/>
        <v/>
      </c>
      <c r="BT47" s="135" t="str">
        <f t="shared" si="40"/>
        <v/>
      </c>
      <c r="BU47" s="136" t="str">
        <f t="shared" si="41"/>
        <v/>
      </c>
      <c r="BV47" s="76"/>
      <c r="BW47" s="127"/>
      <c r="BX47" s="127"/>
      <c r="BY47" s="128" t="str">
        <f t="shared" si="42"/>
        <v/>
      </c>
      <c r="BZ47" s="129" t="str">
        <f t="shared" si="43"/>
        <v/>
      </c>
      <c r="CA47" s="130"/>
      <c r="CB47" s="131"/>
      <c r="CC47" s="132" t="str">
        <f t="shared" si="44"/>
        <v/>
      </c>
      <c r="CD47" s="133" t="str">
        <f t="shared" si="45"/>
        <v/>
      </c>
      <c r="CE47" s="134" t="str">
        <f t="shared" si="46"/>
        <v/>
      </c>
      <c r="CF47" s="135" t="str">
        <f t="shared" si="47"/>
        <v/>
      </c>
      <c r="CG47" s="136" t="str">
        <f t="shared" si="48"/>
        <v/>
      </c>
      <c r="CH47" s="76"/>
      <c r="CI47" s="127"/>
      <c r="CJ47" s="127"/>
      <c r="CK47" s="128" t="str">
        <f t="shared" si="49"/>
        <v/>
      </c>
      <c r="CL47" s="129" t="str">
        <f t="shared" si="50"/>
        <v/>
      </c>
      <c r="CM47" s="130"/>
      <c r="CN47" s="131"/>
      <c r="CO47" s="132" t="str">
        <f t="shared" si="51"/>
        <v/>
      </c>
      <c r="CP47" s="133" t="str">
        <f t="shared" si="52"/>
        <v/>
      </c>
      <c r="CQ47" s="134" t="str">
        <f t="shared" si="53"/>
        <v/>
      </c>
      <c r="CR47" s="135" t="str">
        <f t="shared" si="54"/>
        <v/>
      </c>
      <c r="CS47" s="136" t="str">
        <f t="shared" si="55"/>
        <v/>
      </c>
      <c r="CT47" s="76"/>
      <c r="CU47" s="127"/>
      <c r="CV47" s="127"/>
      <c r="CW47" s="128" t="str">
        <f t="shared" si="56"/>
        <v/>
      </c>
      <c r="CX47" s="129" t="str">
        <f t="shared" si="57"/>
        <v/>
      </c>
      <c r="CY47" s="130"/>
      <c r="CZ47" s="131"/>
      <c r="DA47" s="132" t="str">
        <f t="shared" si="58"/>
        <v/>
      </c>
      <c r="DB47" s="133" t="str">
        <f t="shared" si="59"/>
        <v/>
      </c>
      <c r="DC47" s="134" t="str">
        <f t="shared" si="60"/>
        <v/>
      </c>
      <c r="DD47" s="135" t="str">
        <f t="shared" si="61"/>
        <v/>
      </c>
      <c r="DE47" s="136" t="str">
        <f t="shared" si="62"/>
        <v/>
      </c>
      <c r="DF47" s="76"/>
      <c r="DG47" s="127"/>
      <c r="DH47" s="127"/>
      <c r="DI47" s="128" t="str">
        <f t="shared" si="63"/>
        <v/>
      </c>
      <c r="DJ47" s="129" t="str">
        <f t="shared" si="64"/>
        <v/>
      </c>
      <c r="DK47" s="130"/>
      <c r="DL47" s="131"/>
      <c r="DM47" s="132" t="str">
        <f t="shared" si="65"/>
        <v/>
      </c>
      <c r="DN47" s="133" t="str">
        <f t="shared" si="66"/>
        <v/>
      </c>
      <c r="DO47" s="134" t="str">
        <f t="shared" si="67"/>
        <v/>
      </c>
      <c r="DP47" s="135" t="str">
        <f t="shared" si="68"/>
        <v/>
      </c>
      <c r="DQ47" s="136" t="str">
        <f t="shared" si="69"/>
        <v/>
      </c>
      <c r="DR47" s="76"/>
      <c r="DS47" s="127"/>
      <c r="DT47" s="127"/>
      <c r="DU47" s="128" t="str">
        <f t="shared" si="70"/>
        <v/>
      </c>
      <c r="DV47" s="129" t="str">
        <f t="shared" si="71"/>
        <v/>
      </c>
      <c r="DW47" s="130"/>
      <c r="DX47" s="131"/>
      <c r="DY47" s="132" t="str">
        <f t="shared" si="72"/>
        <v/>
      </c>
      <c r="DZ47" s="133" t="str">
        <f t="shared" si="73"/>
        <v/>
      </c>
      <c r="EA47" s="134" t="str">
        <f t="shared" si="74"/>
        <v/>
      </c>
      <c r="EB47" s="135" t="str">
        <f t="shared" si="75"/>
        <v/>
      </c>
      <c r="EC47" s="136" t="str">
        <f t="shared" si="76"/>
        <v/>
      </c>
      <c r="ED47" s="76"/>
      <c r="EE47" s="127"/>
      <c r="EF47" s="127"/>
      <c r="EG47" s="128" t="str">
        <f t="shared" si="77"/>
        <v/>
      </c>
      <c r="EH47" s="129" t="str">
        <f t="shared" si="78"/>
        <v/>
      </c>
      <c r="EI47" s="130"/>
      <c r="EJ47" s="131"/>
      <c r="EK47" s="132" t="str">
        <f t="shared" si="79"/>
        <v/>
      </c>
      <c r="EL47" s="133" t="str">
        <f t="shared" si="80"/>
        <v/>
      </c>
      <c r="EM47" s="134" t="str">
        <f t="shared" si="81"/>
        <v/>
      </c>
      <c r="EN47" s="135" t="str">
        <f t="shared" si="82"/>
        <v/>
      </c>
      <c r="EO47" s="136" t="str">
        <f t="shared" si="83"/>
        <v/>
      </c>
      <c r="EP47" s="76"/>
      <c r="EQ47" s="127"/>
      <c r="ER47" s="127"/>
      <c r="ES47" s="128" t="str">
        <f t="shared" si="84"/>
        <v/>
      </c>
      <c r="ET47" s="129" t="str">
        <f t="shared" si="85"/>
        <v/>
      </c>
      <c r="EU47" s="130"/>
      <c r="EV47" s="131"/>
      <c r="EW47" s="132" t="str">
        <f t="shared" si="86"/>
        <v/>
      </c>
      <c r="EX47" s="133" t="str">
        <f t="shared" si="87"/>
        <v/>
      </c>
      <c r="EY47" s="134" t="str">
        <f t="shared" si="88"/>
        <v/>
      </c>
      <c r="EZ47" s="135" t="str">
        <f t="shared" si="89"/>
        <v/>
      </c>
      <c r="FA47" s="136" t="str">
        <f t="shared" si="90"/>
        <v/>
      </c>
      <c r="FB47" s="76"/>
      <c r="FC47" s="127"/>
      <c r="FD47" s="127"/>
      <c r="FE47" s="128" t="str">
        <f t="shared" si="91"/>
        <v/>
      </c>
      <c r="FF47" s="129" t="str">
        <f t="shared" si="92"/>
        <v/>
      </c>
      <c r="FG47" s="130"/>
      <c r="FH47" s="131"/>
      <c r="FI47" s="132" t="str">
        <f t="shared" si="93"/>
        <v/>
      </c>
      <c r="FJ47" s="133" t="str">
        <f t="shared" si="94"/>
        <v/>
      </c>
      <c r="FK47" s="134" t="str">
        <f t="shared" si="95"/>
        <v/>
      </c>
      <c r="FL47" s="135" t="str">
        <f t="shared" si="96"/>
        <v/>
      </c>
      <c r="FM47" s="136" t="str">
        <f t="shared" si="97"/>
        <v/>
      </c>
      <c r="FN47" s="76"/>
      <c r="FO47" s="127"/>
      <c r="FP47" s="127"/>
      <c r="FQ47" s="128" t="str">
        <f>IF(FU47="","",#REF!)</f>
        <v/>
      </c>
      <c r="FR47" s="129" t="str">
        <f t="shared" si="98"/>
        <v/>
      </c>
      <c r="FS47" s="130"/>
      <c r="FT47" s="131"/>
      <c r="FU47" s="132" t="str">
        <f t="shared" si="99"/>
        <v/>
      </c>
      <c r="FV47" s="133" t="str">
        <f t="shared" si="100"/>
        <v/>
      </c>
      <c r="FW47" s="134" t="str">
        <f t="shared" si="101"/>
        <v/>
      </c>
      <c r="FX47" s="135" t="str">
        <f t="shared" si="102"/>
        <v/>
      </c>
      <c r="FY47" s="136" t="str">
        <f t="shared" si="103"/>
        <v/>
      </c>
      <c r="FZ47" s="76"/>
      <c r="GA47" s="127"/>
      <c r="GB47" s="127"/>
      <c r="GC47" s="128" t="str">
        <f t="shared" si="104"/>
        <v/>
      </c>
      <c r="GD47" s="129" t="str">
        <f t="shared" si="105"/>
        <v/>
      </c>
      <c r="GE47" s="130"/>
      <c r="GF47" s="131"/>
      <c r="GG47" s="132" t="str">
        <f t="shared" si="106"/>
        <v/>
      </c>
      <c r="GH47" s="133" t="str">
        <f t="shared" si="107"/>
        <v/>
      </c>
      <c r="GI47" s="134" t="str">
        <f t="shared" si="108"/>
        <v/>
      </c>
      <c r="GJ47" s="135" t="str">
        <f t="shared" si="109"/>
        <v/>
      </c>
      <c r="GK47" s="136" t="str">
        <f t="shared" si="110"/>
        <v/>
      </c>
      <c r="GL47" s="76"/>
      <c r="GM47" s="127"/>
      <c r="GN47" s="127"/>
      <c r="GO47" s="128" t="str">
        <f t="shared" si="111"/>
        <v/>
      </c>
      <c r="GP47" s="129" t="str">
        <f t="shared" si="112"/>
        <v/>
      </c>
      <c r="GQ47" s="130"/>
      <c r="GR47" s="131"/>
      <c r="GS47" s="132" t="str">
        <f t="shared" si="113"/>
        <v/>
      </c>
      <c r="GT47" s="133" t="str">
        <f t="shared" si="114"/>
        <v/>
      </c>
      <c r="GU47" s="134" t="str">
        <f t="shared" si="115"/>
        <v/>
      </c>
      <c r="GV47" s="135" t="str">
        <f t="shared" si="116"/>
        <v/>
      </c>
      <c r="GW47" s="136" t="str">
        <f t="shared" si="117"/>
        <v/>
      </c>
      <c r="GX47" s="76"/>
      <c r="GY47" s="127"/>
      <c r="GZ47" s="127"/>
      <c r="HA47" s="128" t="str">
        <f t="shared" si="118"/>
        <v/>
      </c>
      <c r="HB47" s="129" t="str">
        <f t="shared" si="119"/>
        <v/>
      </c>
      <c r="HC47" s="130"/>
      <c r="HD47" s="131"/>
      <c r="HE47" s="132" t="str">
        <f t="shared" si="120"/>
        <v/>
      </c>
      <c r="HF47" s="133" t="str">
        <f t="shared" si="121"/>
        <v/>
      </c>
      <c r="HG47" s="134" t="str">
        <f t="shared" si="122"/>
        <v/>
      </c>
      <c r="HH47" s="135" t="str">
        <f t="shared" si="123"/>
        <v/>
      </c>
      <c r="HI47" s="136" t="str">
        <f t="shared" si="124"/>
        <v/>
      </c>
      <c r="HJ47" s="76"/>
      <c r="HK47" s="127"/>
      <c r="HL47" s="127" t="s">
        <v>287</v>
      </c>
      <c r="HM47" s="128" t="str">
        <f t="shared" si="125"/>
        <v/>
      </c>
      <c r="HN47" s="129" t="str">
        <f t="shared" si="126"/>
        <v/>
      </c>
      <c r="HO47" s="130"/>
      <c r="HP47" s="131"/>
      <c r="HQ47" s="132" t="str">
        <f t="shared" si="127"/>
        <v/>
      </c>
      <c r="HR47" s="133" t="str">
        <f t="shared" si="128"/>
        <v/>
      </c>
      <c r="HS47" s="134" t="str">
        <f t="shared" si="129"/>
        <v/>
      </c>
      <c r="HT47" s="135" t="str">
        <f t="shared" si="130"/>
        <v/>
      </c>
      <c r="HU47" s="136" t="str">
        <f t="shared" si="131"/>
        <v/>
      </c>
      <c r="HV47" s="76"/>
      <c r="HW47" s="127"/>
      <c r="HX47" s="127"/>
      <c r="HY47" s="128" t="str">
        <f t="shared" si="132"/>
        <v/>
      </c>
      <c r="HZ47" s="129" t="str">
        <f t="shared" si="133"/>
        <v/>
      </c>
      <c r="IA47" s="130"/>
      <c r="IB47" s="131"/>
      <c r="IC47" s="132" t="str">
        <f t="shared" si="134"/>
        <v/>
      </c>
      <c r="ID47" s="133" t="str">
        <f t="shared" si="135"/>
        <v/>
      </c>
      <c r="IE47" s="134" t="str">
        <f t="shared" si="136"/>
        <v/>
      </c>
      <c r="IF47" s="135" t="str">
        <f t="shared" si="137"/>
        <v/>
      </c>
      <c r="IG47" s="136" t="str">
        <f t="shared" si="138"/>
        <v/>
      </c>
      <c r="IH47" s="76"/>
      <c r="II47" s="127"/>
      <c r="IJ47" s="127"/>
      <c r="IK47" s="128" t="str">
        <f t="shared" si="139"/>
        <v/>
      </c>
      <c r="IL47" s="129" t="str">
        <f t="shared" si="140"/>
        <v/>
      </c>
      <c r="IM47" s="130"/>
      <c r="IN47" s="131"/>
      <c r="IO47" s="132" t="str">
        <f t="shared" si="141"/>
        <v/>
      </c>
      <c r="IP47" s="133" t="str">
        <f t="shared" si="142"/>
        <v/>
      </c>
      <c r="IQ47" s="134" t="str">
        <f t="shared" si="143"/>
        <v/>
      </c>
      <c r="IR47" s="135" t="str">
        <f t="shared" si="144"/>
        <v/>
      </c>
      <c r="IS47" s="136" t="str">
        <f t="shared" si="145"/>
        <v/>
      </c>
      <c r="IT47" s="76"/>
      <c r="IU47" s="127"/>
      <c r="IV47" s="127"/>
      <c r="IW47" s="128" t="str">
        <f t="shared" si="146"/>
        <v/>
      </c>
      <c r="IX47" s="129" t="str">
        <f t="shared" si="147"/>
        <v/>
      </c>
      <c r="IY47" s="130"/>
      <c r="IZ47" s="131"/>
      <c r="JA47" s="132" t="str">
        <f t="shared" si="148"/>
        <v/>
      </c>
      <c r="JB47" s="133" t="str">
        <f t="shared" si="149"/>
        <v/>
      </c>
      <c r="JC47" s="134" t="str">
        <f t="shared" si="150"/>
        <v/>
      </c>
      <c r="JD47" s="135" t="str">
        <f t="shared" si="151"/>
        <v/>
      </c>
      <c r="JE47" s="136" t="str">
        <f t="shared" si="152"/>
        <v/>
      </c>
      <c r="JF47" s="76"/>
      <c r="JG47" s="127"/>
      <c r="JH47" s="127"/>
      <c r="JI47" s="128" t="str">
        <f t="shared" si="153"/>
        <v/>
      </c>
      <c r="JJ47" s="129" t="str">
        <f t="shared" si="154"/>
        <v/>
      </c>
      <c r="JK47" s="130"/>
      <c r="JL47" s="131"/>
      <c r="JM47" s="132" t="str">
        <f t="shared" si="155"/>
        <v/>
      </c>
      <c r="JN47" s="133" t="str">
        <f t="shared" si="156"/>
        <v/>
      </c>
      <c r="JO47" s="134" t="str">
        <f t="shared" si="157"/>
        <v/>
      </c>
      <c r="JP47" s="135" t="str">
        <f t="shared" si="158"/>
        <v/>
      </c>
      <c r="JQ47" s="136" t="str">
        <f t="shared" si="159"/>
        <v/>
      </c>
      <c r="JR47" s="76"/>
      <c r="JS47" s="127"/>
      <c r="JT47" s="127"/>
      <c r="JU47" s="128" t="str">
        <f t="shared" si="160"/>
        <v/>
      </c>
      <c r="JV47" s="129" t="str">
        <f t="shared" si="161"/>
        <v/>
      </c>
      <c r="JW47" s="130"/>
      <c r="JX47" s="131"/>
      <c r="JY47" s="132" t="str">
        <f t="shared" si="162"/>
        <v/>
      </c>
      <c r="JZ47" s="133" t="str">
        <f t="shared" si="163"/>
        <v/>
      </c>
      <c r="KA47" s="134" t="str">
        <f t="shared" si="164"/>
        <v/>
      </c>
      <c r="KB47" s="135" t="str">
        <f t="shared" si="165"/>
        <v/>
      </c>
      <c r="KC47" s="136" t="str">
        <f t="shared" si="166"/>
        <v/>
      </c>
      <c r="KD47" s="76"/>
      <c r="KE47" s="127"/>
      <c r="KF47" s="127"/>
    </row>
    <row r="48" spans="1:292" ht="13.5" customHeight="1">
      <c r="A48" s="84"/>
      <c r="B48" s="127"/>
      <c r="D48" s="211"/>
      <c r="E48" s="128" t="str">
        <f t="shared" si="0"/>
        <v/>
      </c>
      <c r="F48" s="129" t="str">
        <f t="shared" si="1"/>
        <v/>
      </c>
      <c r="G48" s="130"/>
      <c r="H48" s="131"/>
      <c r="I48" s="132" t="str">
        <f t="shared" si="2"/>
        <v/>
      </c>
      <c r="J48" s="133" t="str">
        <f t="shared" si="3"/>
        <v/>
      </c>
      <c r="K48" s="134" t="str">
        <f t="shared" si="4"/>
        <v/>
      </c>
      <c r="L48" s="135" t="str">
        <f t="shared" si="5"/>
        <v/>
      </c>
      <c r="M48" s="136" t="str">
        <f t="shared" si="6"/>
        <v/>
      </c>
      <c r="O48" s="127"/>
      <c r="P48" s="211"/>
      <c r="Q48" s="128" t="str">
        <f t="shared" si="7"/>
        <v/>
      </c>
      <c r="R48" s="129" t="str">
        <f t="shared" si="8"/>
        <v/>
      </c>
      <c r="S48" s="130"/>
      <c r="T48" s="131"/>
      <c r="U48" s="132" t="str">
        <f t="shared" si="9"/>
        <v/>
      </c>
      <c r="V48" s="133" t="str">
        <f t="shared" si="10"/>
        <v/>
      </c>
      <c r="W48" s="134" t="str">
        <f t="shared" si="11"/>
        <v/>
      </c>
      <c r="X48" s="135" t="str">
        <f t="shared" si="12"/>
        <v/>
      </c>
      <c r="Y48" s="136" t="str">
        <f t="shared" si="13"/>
        <v/>
      </c>
      <c r="AA48" s="127"/>
      <c r="AB48" s="127"/>
      <c r="AC48" s="128" t="str">
        <f t="shared" si="14"/>
        <v/>
      </c>
      <c r="AD48" s="129" t="str">
        <f t="shared" si="15"/>
        <v/>
      </c>
      <c r="AE48" s="130"/>
      <c r="AF48" s="131"/>
      <c r="AG48" s="132" t="str">
        <f t="shared" si="16"/>
        <v/>
      </c>
      <c r="AH48" s="133" t="str">
        <f t="shared" si="17"/>
        <v/>
      </c>
      <c r="AI48" s="134" t="str">
        <f t="shared" si="18"/>
        <v/>
      </c>
      <c r="AJ48" s="135" t="str">
        <f t="shared" si="19"/>
        <v/>
      </c>
      <c r="AK48" s="136" t="str">
        <f t="shared" si="20"/>
        <v/>
      </c>
      <c r="AM48" s="127"/>
      <c r="AN48" s="127"/>
      <c r="AO48" s="128" t="str">
        <f t="shared" si="21"/>
        <v/>
      </c>
      <c r="AP48" s="129" t="str">
        <f t="shared" si="22"/>
        <v/>
      </c>
      <c r="AQ48" s="130"/>
      <c r="AR48" s="131"/>
      <c r="AS48" s="132" t="str">
        <f t="shared" si="23"/>
        <v/>
      </c>
      <c r="AT48" s="133" t="str">
        <f t="shared" si="24"/>
        <v/>
      </c>
      <c r="AU48" s="134" t="str">
        <f t="shared" si="25"/>
        <v/>
      </c>
      <c r="AV48" s="135" t="str">
        <f t="shared" si="26"/>
        <v/>
      </c>
      <c r="AW48" s="136" t="str">
        <f t="shared" si="27"/>
        <v/>
      </c>
      <c r="AX48" s="76"/>
      <c r="AY48" s="127"/>
      <c r="AZ48" s="127"/>
      <c r="BA48" s="128" t="str">
        <f t="shared" si="28"/>
        <v/>
      </c>
      <c r="BB48" s="129" t="str">
        <f t="shared" si="29"/>
        <v/>
      </c>
      <c r="BC48" s="130"/>
      <c r="BD48" s="131"/>
      <c r="BE48" s="132" t="str">
        <f t="shared" si="30"/>
        <v/>
      </c>
      <c r="BF48" s="133" t="str">
        <f t="shared" si="31"/>
        <v/>
      </c>
      <c r="BG48" s="134" t="str">
        <f t="shared" si="32"/>
        <v/>
      </c>
      <c r="BH48" s="135" t="str">
        <f t="shared" si="33"/>
        <v/>
      </c>
      <c r="BI48" s="136" t="str">
        <f t="shared" si="34"/>
        <v/>
      </c>
      <c r="BJ48" s="76"/>
      <c r="BK48" s="127"/>
      <c r="BL48" s="127"/>
      <c r="BM48" s="128" t="str">
        <f t="shared" si="35"/>
        <v/>
      </c>
      <c r="BN48" s="129" t="str">
        <f t="shared" si="36"/>
        <v/>
      </c>
      <c r="BO48" s="130"/>
      <c r="BP48" s="131"/>
      <c r="BQ48" s="132" t="str">
        <f t="shared" si="37"/>
        <v/>
      </c>
      <c r="BR48" s="133" t="str">
        <f t="shared" si="38"/>
        <v/>
      </c>
      <c r="BS48" s="134" t="str">
        <f t="shared" si="39"/>
        <v/>
      </c>
      <c r="BT48" s="135" t="str">
        <f t="shared" si="40"/>
        <v/>
      </c>
      <c r="BU48" s="136" t="str">
        <f t="shared" si="41"/>
        <v/>
      </c>
      <c r="BV48" s="76"/>
      <c r="BW48" s="127"/>
      <c r="BX48" s="127"/>
      <c r="BY48" s="128" t="str">
        <f t="shared" si="42"/>
        <v/>
      </c>
      <c r="BZ48" s="129" t="str">
        <f t="shared" si="43"/>
        <v/>
      </c>
      <c r="CA48" s="130"/>
      <c r="CB48" s="131"/>
      <c r="CC48" s="132" t="str">
        <f t="shared" si="44"/>
        <v/>
      </c>
      <c r="CD48" s="133" t="str">
        <f t="shared" si="45"/>
        <v/>
      </c>
      <c r="CE48" s="134" t="str">
        <f t="shared" si="46"/>
        <v/>
      </c>
      <c r="CF48" s="135" t="str">
        <f t="shared" si="47"/>
        <v/>
      </c>
      <c r="CG48" s="136" t="str">
        <f t="shared" si="48"/>
        <v/>
      </c>
      <c r="CH48" s="76"/>
      <c r="CI48" s="127"/>
      <c r="CJ48" s="127"/>
      <c r="CK48" s="128" t="str">
        <f t="shared" si="49"/>
        <v/>
      </c>
      <c r="CL48" s="129" t="str">
        <f t="shared" si="50"/>
        <v/>
      </c>
      <c r="CM48" s="130"/>
      <c r="CN48" s="131"/>
      <c r="CO48" s="132" t="str">
        <f t="shared" si="51"/>
        <v/>
      </c>
      <c r="CP48" s="133" t="str">
        <f t="shared" si="52"/>
        <v/>
      </c>
      <c r="CQ48" s="134" t="str">
        <f t="shared" si="53"/>
        <v/>
      </c>
      <c r="CR48" s="135" t="str">
        <f t="shared" si="54"/>
        <v/>
      </c>
      <c r="CS48" s="136" t="str">
        <f t="shared" si="55"/>
        <v/>
      </c>
      <c r="CT48" s="76"/>
      <c r="CU48" s="127"/>
      <c r="CV48" s="127"/>
      <c r="CW48" s="128" t="str">
        <f t="shared" si="56"/>
        <v/>
      </c>
      <c r="CX48" s="129" t="str">
        <f t="shared" si="57"/>
        <v/>
      </c>
      <c r="CY48" s="130"/>
      <c r="CZ48" s="131"/>
      <c r="DA48" s="132" t="str">
        <f t="shared" si="58"/>
        <v/>
      </c>
      <c r="DB48" s="133" t="str">
        <f t="shared" si="59"/>
        <v/>
      </c>
      <c r="DC48" s="134" t="str">
        <f t="shared" si="60"/>
        <v/>
      </c>
      <c r="DD48" s="135" t="str">
        <f t="shared" si="61"/>
        <v/>
      </c>
      <c r="DE48" s="136" t="str">
        <f t="shared" si="62"/>
        <v/>
      </c>
      <c r="DF48" s="76"/>
      <c r="DG48" s="127"/>
      <c r="DH48" s="127"/>
      <c r="DI48" s="128" t="str">
        <f t="shared" si="63"/>
        <v/>
      </c>
      <c r="DJ48" s="129" t="str">
        <f t="shared" si="64"/>
        <v/>
      </c>
      <c r="DK48" s="130"/>
      <c r="DL48" s="131"/>
      <c r="DM48" s="132" t="str">
        <f t="shared" si="65"/>
        <v/>
      </c>
      <c r="DN48" s="133" t="str">
        <f t="shared" si="66"/>
        <v/>
      </c>
      <c r="DO48" s="134" t="str">
        <f t="shared" si="67"/>
        <v/>
      </c>
      <c r="DP48" s="135" t="str">
        <f t="shared" si="68"/>
        <v/>
      </c>
      <c r="DQ48" s="136" t="str">
        <f t="shared" si="69"/>
        <v/>
      </c>
      <c r="DR48" s="76"/>
      <c r="DS48" s="127"/>
      <c r="DT48" s="127"/>
      <c r="DU48" s="128" t="str">
        <f t="shared" si="70"/>
        <v/>
      </c>
      <c r="DV48" s="129" t="str">
        <f t="shared" si="71"/>
        <v/>
      </c>
      <c r="DW48" s="130"/>
      <c r="DX48" s="131"/>
      <c r="DY48" s="132" t="str">
        <f t="shared" si="72"/>
        <v/>
      </c>
      <c r="DZ48" s="133" t="str">
        <f t="shared" si="73"/>
        <v/>
      </c>
      <c r="EA48" s="134" t="str">
        <f t="shared" si="74"/>
        <v/>
      </c>
      <c r="EB48" s="135" t="str">
        <f t="shared" si="75"/>
        <v/>
      </c>
      <c r="EC48" s="136" t="str">
        <f t="shared" si="76"/>
        <v/>
      </c>
      <c r="ED48" s="76"/>
      <c r="EE48" s="127"/>
      <c r="EF48" s="127"/>
      <c r="EG48" s="128" t="str">
        <f t="shared" si="77"/>
        <v/>
      </c>
      <c r="EH48" s="129" t="str">
        <f t="shared" si="78"/>
        <v/>
      </c>
      <c r="EI48" s="130"/>
      <c r="EJ48" s="131"/>
      <c r="EK48" s="132" t="str">
        <f t="shared" si="79"/>
        <v/>
      </c>
      <c r="EL48" s="133" t="str">
        <f t="shared" si="80"/>
        <v/>
      </c>
      <c r="EM48" s="134" t="str">
        <f t="shared" si="81"/>
        <v/>
      </c>
      <c r="EN48" s="135" t="str">
        <f t="shared" si="82"/>
        <v/>
      </c>
      <c r="EO48" s="136" t="str">
        <f t="shared" si="83"/>
        <v/>
      </c>
      <c r="EP48" s="76"/>
      <c r="EQ48" s="127"/>
      <c r="ER48" s="127"/>
      <c r="ES48" s="128" t="str">
        <f t="shared" si="84"/>
        <v/>
      </c>
      <c r="ET48" s="129" t="str">
        <f t="shared" si="85"/>
        <v/>
      </c>
      <c r="EU48" s="130"/>
      <c r="EV48" s="131"/>
      <c r="EW48" s="132" t="str">
        <f t="shared" si="86"/>
        <v/>
      </c>
      <c r="EX48" s="133" t="str">
        <f t="shared" si="87"/>
        <v/>
      </c>
      <c r="EY48" s="134" t="str">
        <f t="shared" si="88"/>
        <v/>
      </c>
      <c r="EZ48" s="135" t="str">
        <f t="shared" si="89"/>
        <v/>
      </c>
      <c r="FA48" s="136" t="str">
        <f t="shared" si="90"/>
        <v/>
      </c>
      <c r="FB48" s="76"/>
      <c r="FC48" s="127"/>
      <c r="FD48" s="127"/>
      <c r="FE48" s="128" t="str">
        <f t="shared" si="91"/>
        <v/>
      </c>
      <c r="FF48" s="129" t="str">
        <f t="shared" si="92"/>
        <v/>
      </c>
      <c r="FG48" s="130"/>
      <c r="FH48" s="131"/>
      <c r="FI48" s="132" t="str">
        <f t="shared" si="93"/>
        <v/>
      </c>
      <c r="FJ48" s="133" t="str">
        <f t="shared" si="94"/>
        <v/>
      </c>
      <c r="FK48" s="134" t="str">
        <f t="shared" si="95"/>
        <v/>
      </c>
      <c r="FL48" s="135" t="str">
        <f t="shared" si="96"/>
        <v/>
      </c>
      <c r="FM48" s="136" t="str">
        <f t="shared" si="97"/>
        <v/>
      </c>
      <c r="FN48" s="76"/>
      <c r="FO48" s="127"/>
      <c r="FP48" s="127"/>
      <c r="FQ48" s="128" t="str">
        <f>IF(FU48="","",#REF!)</f>
        <v/>
      </c>
      <c r="FR48" s="129" t="str">
        <f t="shared" si="98"/>
        <v/>
      </c>
      <c r="FS48" s="130"/>
      <c r="FT48" s="131"/>
      <c r="FU48" s="132" t="str">
        <f t="shared" si="99"/>
        <v/>
      </c>
      <c r="FV48" s="133" t="str">
        <f t="shared" si="100"/>
        <v/>
      </c>
      <c r="FW48" s="134" t="str">
        <f t="shared" si="101"/>
        <v/>
      </c>
      <c r="FX48" s="135" t="str">
        <f t="shared" si="102"/>
        <v/>
      </c>
      <c r="FY48" s="136" t="str">
        <f t="shared" si="103"/>
        <v/>
      </c>
      <c r="FZ48" s="76"/>
      <c r="GA48" s="127"/>
      <c r="GB48" s="127"/>
      <c r="GC48" s="128" t="str">
        <f t="shared" si="104"/>
        <v/>
      </c>
      <c r="GD48" s="129" t="str">
        <f t="shared" si="105"/>
        <v/>
      </c>
      <c r="GE48" s="130"/>
      <c r="GF48" s="131"/>
      <c r="GG48" s="132" t="str">
        <f t="shared" si="106"/>
        <v/>
      </c>
      <c r="GH48" s="133" t="str">
        <f t="shared" si="107"/>
        <v/>
      </c>
      <c r="GI48" s="134" t="str">
        <f t="shared" si="108"/>
        <v/>
      </c>
      <c r="GJ48" s="135" t="str">
        <f t="shared" si="109"/>
        <v/>
      </c>
      <c r="GK48" s="136" t="str">
        <f t="shared" si="110"/>
        <v/>
      </c>
      <c r="GL48" s="76"/>
      <c r="GM48" s="127"/>
      <c r="GN48" s="127"/>
      <c r="GO48" s="128" t="str">
        <f t="shared" si="111"/>
        <v/>
      </c>
      <c r="GP48" s="129" t="str">
        <f t="shared" si="112"/>
        <v/>
      </c>
      <c r="GQ48" s="130"/>
      <c r="GR48" s="131"/>
      <c r="GS48" s="132" t="str">
        <f t="shared" si="113"/>
        <v/>
      </c>
      <c r="GT48" s="133" t="str">
        <f t="shared" si="114"/>
        <v/>
      </c>
      <c r="GU48" s="134" t="str">
        <f t="shared" si="115"/>
        <v/>
      </c>
      <c r="GV48" s="135" t="str">
        <f t="shared" si="116"/>
        <v/>
      </c>
      <c r="GW48" s="136" t="str">
        <f t="shared" si="117"/>
        <v/>
      </c>
      <c r="GX48" s="76"/>
      <c r="GY48" s="127"/>
      <c r="GZ48" s="127"/>
      <c r="HA48" s="128" t="str">
        <f t="shared" si="118"/>
        <v/>
      </c>
      <c r="HB48" s="129" t="str">
        <f t="shared" si="119"/>
        <v/>
      </c>
      <c r="HC48" s="130"/>
      <c r="HD48" s="131"/>
      <c r="HE48" s="132" t="str">
        <f t="shared" si="120"/>
        <v/>
      </c>
      <c r="HF48" s="133" t="str">
        <f t="shared" si="121"/>
        <v/>
      </c>
      <c r="HG48" s="134" t="str">
        <f t="shared" si="122"/>
        <v/>
      </c>
      <c r="HH48" s="135" t="str">
        <f t="shared" si="123"/>
        <v/>
      </c>
      <c r="HI48" s="136" t="str">
        <f t="shared" si="124"/>
        <v/>
      </c>
      <c r="HJ48" s="76"/>
      <c r="HK48" s="127"/>
      <c r="HL48" s="127" t="s">
        <v>287</v>
      </c>
      <c r="HM48" s="128" t="str">
        <f t="shared" si="125"/>
        <v/>
      </c>
      <c r="HN48" s="129" t="str">
        <f t="shared" si="126"/>
        <v/>
      </c>
      <c r="HO48" s="130"/>
      <c r="HP48" s="131"/>
      <c r="HQ48" s="132" t="str">
        <f t="shared" si="127"/>
        <v/>
      </c>
      <c r="HR48" s="133" t="str">
        <f t="shared" si="128"/>
        <v/>
      </c>
      <c r="HS48" s="134" t="str">
        <f t="shared" si="129"/>
        <v/>
      </c>
      <c r="HT48" s="135" t="str">
        <f t="shared" si="130"/>
        <v/>
      </c>
      <c r="HU48" s="136" t="str">
        <f t="shared" si="131"/>
        <v/>
      </c>
      <c r="HV48" s="76"/>
      <c r="HW48" s="127"/>
      <c r="HX48" s="127"/>
      <c r="HY48" s="128" t="str">
        <f t="shared" si="132"/>
        <v/>
      </c>
      <c r="HZ48" s="129" t="str">
        <f t="shared" si="133"/>
        <v/>
      </c>
      <c r="IA48" s="130"/>
      <c r="IB48" s="131"/>
      <c r="IC48" s="132" t="str">
        <f t="shared" si="134"/>
        <v/>
      </c>
      <c r="ID48" s="133" t="str">
        <f t="shared" si="135"/>
        <v/>
      </c>
      <c r="IE48" s="134" t="str">
        <f t="shared" si="136"/>
        <v/>
      </c>
      <c r="IF48" s="135" t="str">
        <f t="shared" si="137"/>
        <v/>
      </c>
      <c r="IG48" s="136" t="str">
        <f t="shared" si="138"/>
        <v/>
      </c>
      <c r="IH48" s="76"/>
      <c r="II48" s="127"/>
      <c r="IJ48" s="127"/>
      <c r="IK48" s="128" t="str">
        <f t="shared" si="139"/>
        <v/>
      </c>
      <c r="IL48" s="129" t="str">
        <f t="shared" si="140"/>
        <v/>
      </c>
      <c r="IM48" s="130"/>
      <c r="IN48" s="131"/>
      <c r="IO48" s="132" t="str">
        <f t="shared" si="141"/>
        <v/>
      </c>
      <c r="IP48" s="133" t="str">
        <f t="shared" si="142"/>
        <v/>
      </c>
      <c r="IQ48" s="134" t="str">
        <f t="shared" si="143"/>
        <v/>
      </c>
      <c r="IR48" s="135" t="str">
        <f t="shared" si="144"/>
        <v/>
      </c>
      <c r="IS48" s="136" t="str">
        <f t="shared" si="145"/>
        <v/>
      </c>
      <c r="IT48" s="76"/>
      <c r="IU48" s="127"/>
      <c r="IV48" s="127"/>
      <c r="IW48" s="128" t="str">
        <f t="shared" si="146"/>
        <v/>
      </c>
      <c r="IX48" s="129" t="str">
        <f t="shared" si="147"/>
        <v/>
      </c>
      <c r="IY48" s="130"/>
      <c r="IZ48" s="131"/>
      <c r="JA48" s="132" t="str">
        <f t="shared" si="148"/>
        <v/>
      </c>
      <c r="JB48" s="133" t="str">
        <f t="shared" si="149"/>
        <v/>
      </c>
      <c r="JC48" s="134" t="str">
        <f t="shared" si="150"/>
        <v/>
      </c>
      <c r="JD48" s="135" t="str">
        <f t="shared" si="151"/>
        <v/>
      </c>
      <c r="JE48" s="136" t="str">
        <f t="shared" si="152"/>
        <v/>
      </c>
      <c r="JF48" s="76"/>
      <c r="JG48" s="127"/>
      <c r="JH48" s="127"/>
      <c r="JI48" s="128" t="str">
        <f t="shared" si="153"/>
        <v/>
      </c>
      <c r="JJ48" s="129" t="str">
        <f t="shared" si="154"/>
        <v/>
      </c>
      <c r="JK48" s="130"/>
      <c r="JL48" s="131"/>
      <c r="JM48" s="132" t="str">
        <f t="shared" si="155"/>
        <v/>
      </c>
      <c r="JN48" s="133" t="str">
        <f t="shared" si="156"/>
        <v/>
      </c>
      <c r="JO48" s="134" t="str">
        <f t="shared" si="157"/>
        <v/>
      </c>
      <c r="JP48" s="135" t="str">
        <f t="shared" si="158"/>
        <v/>
      </c>
      <c r="JQ48" s="136" t="str">
        <f t="shared" si="159"/>
        <v/>
      </c>
      <c r="JR48" s="76"/>
      <c r="JS48" s="127"/>
      <c r="JT48" s="127"/>
      <c r="JU48" s="128" t="str">
        <f t="shared" si="160"/>
        <v/>
      </c>
      <c r="JV48" s="129" t="str">
        <f t="shared" si="161"/>
        <v/>
      </c>
      <c r="JW48" s="130"/>
      <c r="JX48" s="131"/>
      <c r="JY48" s="132" t="str">
        <f t="shared" si="162"/>
        <v/>
      </c>
      <c r="JZ48" s="133" t="str">
        <f t="shared" si="163"/>
        <v/>
      </c>
      <c r="KA48" s="134" t="str">
        <f t="shared" si="164"/>
        <v/>
      </c>
      <c r="KB48" s="135" t="str">
        <f t="shared" si="165"/>
        <v/>
      </c>
      <c r="KC48" s="136" t="str">
        <f t="shared" si="166"/>
        <v/>
      </c>
      <c r="KD48" s="76"/>
      <c r="KE48" s="127"/>
      <c r="KF48" s="127"/>
    </row>
    <row r="49" spans="1:292" ht="13.5" customHeight="1">
      <c r="A49" s="84"/>
      <c r="B49" s="127"/>
      <c r="D49" s="211"/>
      <c r="E49" s="128" t="str">
        <f t="shared" si="0"/>
        <v/>
      </c>
      <c r="F49" s="129" t="str">
        <f t="shared" si="1"/>
        <v/>
      </c>
      <c r="G49" s="130"/>
      <c r="H49" s="131"/>
      <c r="I49" s="132" t="str">
        <f t="shared" si="2"/>
        <v/>
      </c>
      <c r="J49" s="133" t="str">
        <f t="shared" si="3"/>
        <v/>
      </c>
      <c r="K49" s="134" t="str">
        <f t="shared" si="4"/>
        <v/>
      </c>
      <c r="L49" s="135" t="str">
        <f t="shared" si="5"/>
        <v/>
      </c>
      <c r="M49" s="136" t="str">
        <f t="shared" si="6"/>
        <v/>
      </c>
      <c r="O49" s="127"/>
      <c r="P49" s="211"/>
      <c r="Q49" s="128" t="str">
        <f t="shared" si="7"/>
        <v/>
      </c>
      <c r="R49" s="129" t="str">
        <f t="shared" si="8"/>
        <v/>
      </c>
      <c r="S49" s="130"/>
      <c r="T49" s="131"/>
      <c r="U49" s="132" t="str">
        <f t="shared" si="9"/>
        <v/>
      </c>
      <c r="V49" s="133" t="str">
        <f t="shared" si="10"/>
        <v/>
      </c>
      <c r="W49" s="134" t="str">
        <f t="shared" si="11"/>
        <v/>
      </c>
      <c r="X49" s="135" t="str">
        <f t="shared" si="12"/>
        <v/>
      </c>
      <c r="Y49" s="136" t="str">
        <f t="shared" si="13"/>
        <v/>
      </c>
      <c r="AA49" s="127"/>
      <c r="AB49" s="127"/>
      <c r="AC49" s="128" t="str">
        <f t="shared" si="14"/>
        <v/>
      </c>
      <c r="AD49" s="129" t="str">
        <f t="shared" si="15"/>
        <v/>
      </c>
      <c r="AE49" s="130"/>
      <c r="AF49" s="131"/>
      <c r="AG49" s="132" t="str">
        <f t="shared" si="16"/>
        <v/>
      </c>
      <c r="AH49" s="133" t="str">
        <f t="shared" si="17"/>
        <v/>
      </c>
      <c r="AI49" s="134" t="str">
        <f t="shared" si="18"/>
        <v/>
      </c>
      <c r="AJ49" s="135" t="str">
        <f t="shared" si="19"/>
        <v/>
      </c>
      <c r="AK49" s="136" t="str">
        <f t="shared" si="20"/>
        <v/>
      </c>
      <c r="AM49" s="127"/>
      <c r="AN49" s="127"/>
      <c r="AO49" s="128" t="str">
        <f t="shared" si="21"/>
        <v/>
      </c>
      <c r="AP49" s="129" t="str">
        <f t="shared" si="22"/>
        <v/>
      </c>
      <c r="AQ49" s="130"/>
      <c r="AR49" s="131"/>
      <c r="AS49" s="132" t="str">
        <f t="shared" si="23"/>
        <v/>
      </c>
      <c r="AT49" s="133" t="str">
        <f t="shared" si="24"/>
        <v/>
      </c>
      <c r="AU49" s="134" t="str">
        <f t="shared" si="25"/>
        <v/>
      </c>
      <c r="AV49" s="135" t="str">
        <f t="shared" si="26"/>
        <v/>
      </c>
      <c r="AW49" s="136" t="str">
        <f t="shared" si="27"/>
        <v/>
      </c>
      <c r="AX49" s="76"/>
      <c r="AY49" s="127"/>
      <c r="AZ49" s="127"/>
      <c r="BA49" s="128" t="str">
        <f t="shared" si="28"/>
        <v/>
      </c>
      <c r="BB49" s="129" t="str">
        <f t="shared" si="29"/>
        <v/>
      </c>
      <c r="BC49" s="130"/>
      <c r="BD49" s="131"/>
      <c r="BE49" s="132" t="str">
        <f t="shared" si="30"/>
        <v/>
      </c>
      <c r="BF49" s="133" t="str">
        <f t="shared" si="31"/>
        <v/>
      </c>
      <c r="BG49" s="134" t="str">
        <f t="shared" si="32"/>
        <v/>
      </c>
      <c r="BH49" s="135" t="str">
        <f t="shared" si="33"/>
        <v/>
      </c>
      <c r="BI49" s="136" t="str">
        <f t="shared" si="34"/>
        <v/>
      </c>
      <c r="BJ49" s="76"/>
      <c r="BK49" s="127"/>
      <c r="BL49" s="127"/>
      <c r="BM49" s="128" t="str">
        <f t="shared" si="35"/>
        <v/>
      </c>
      <c r="BN49" s="129" t="str">
        <f t="shared" si="36"/>
        <v/>
      </c>
      <c r="BO49" s="130"/>
      <c r="BP49" s="131"/>
      <c r="BQ49" s="132" t="str">
        <f t="shared" si="37"/>
        <v/>
      </c>
      <c r="BR49" s="133" t="str">
        <f t="shared" si="38"/>
        <v/>
      </c>
      <c r="BS49" s="134" t="str">
        <f t="shared" si="39"/>
        <v/>
      </c>
      <c r="BT49" s="135" t="str">
        <f t="shared" si="40"/>
        <v/>
      </c>
      <c r="BU49" s="136" t="str">
        <f t="shared" si="41"/>
        <v/>
      </c>
      <c r="BV49" s="76"/>
      <c r="BW49" s="127"/>
      <c r="BX49" s="127"/>
      <c r="BY49" s="128" t="str">
        <f t="shared" si="42"/>
        <v/>
      </c>
      <c r="BZ49" s="129" t="str">
        <f t="shared" si="43"/>
        <v/>
      </c>
      <c r="CA49" s="130"/>
      <c r="CB49" s="131"/>
      <c r="CC49" s="132" t="str">
        <f t="shared" si="44"/>
        <v/>
      </c>
      <c r="CD49" s="133" t="str">
        <f t="shared" si="45"/>
        <v/>
      </c>
      <c r="CE49" s="134" t="str">
        <f t="shared" si="46"/>
        <v/>
      </c>
      <c r="CF49" s="135" t="str">
        <f t="shared" si="47"/>
        <v/>
      </c>
      <c r="CG49" s="136" t="str">
        <f t="shared" si="48"/>
        <v/>
      </c>
      <c r="CH49" s="76"/>
      <c r="CI49" s="127"/>
      <c r="CJ49" s="127"/>
      <c r="CK49" s="128" t="str">
        <f t="shared" si="49"/>
        <v/>
      </c>
      <c r="CL49" s="129" t="str">
        <f t="shared" si="50"/>
        <v/>
      </c>
      <c r="CM49" s="130"/>
      <c r="CN49" s="131"/>
      <c r="CO49" s="132" t="str">
        <f t="shared" si="51"/>
        <v/>
      </c>
      <c r="CP49" s="133" t="str">
        <f t="shared" si="52"/>
        <v/>
      </c>
      <c r="CQ49" s="134" t="str">
        <f t="shared" si="53"/>
        <v/>
      </c>
      <c r="CR49" s="135" t="str">
        <f t="shared" si="54"/>
        <v/>
      </c>
      <c r="CS49" s="136" t="str">
        <f t="shared" si="55"/>
        <v/>
      </c>
      <c r="CT49" s="76"/>
      <c r="CU49" s="127"/>
      <c r="CV49" s="127"/>
      <c r="CW49" s="128" t="str">
        <f t="shared" si="56"/>
        <v/>
      </c>
      <c r="CX49" s="129" t="str">
        <f t="shared" si="57"/>
        <v/>
      </c>
      <c r="CY49" s="130"/>
      <c r="CZ49" s="131"/>
      <c r="DA49" s="132" t="str">
        <f t="shared" si="58"/>
        <v/>
      </c>
      <c r="DB49" s="133" t="str">
        <f t="shared" si="59"/>
        <v/>
      </c>
      <c r="DC49" s="134" t="str">
        <f t="shared" si="60"/>
        <v/>
      </c>
      <c r="DD49" s="135" t="str">
        <f t="shared" si="61"/>
        <v/>
      </c>
      <c r="DE49" s="136" t="str">
        <f t="shared" si="62"/>
        <v/>
      </c>
      <c r="DF49" s="76"/>
      <c r="DG49" s="127"/>
      <c r="DH49" s="127"/>
      <c r="DI49" s="128" t="str">
        <f t="shared" si="63"/>
        <v/>
      </c>
      <c r="DJ49" s="129" t="str">
        <f t="shared" si="64"/>
        <v/>
      </c>
      <c r="DK49" s="130"/>
      <c r="DL49" s="131"/>
      <c r="DM49" s="132" t="str">
        <f t="shared" si="65"/>
        <v/>
      </c>
      <c r="DN49" s="133" t="str">
        <f t="shared" si="66"/>
        <v/>
      </c>
      <c r="DO49" s="134" t="str">
        <f t="shared" si="67"/>
        <v/>
      </c>
      <c r="DP49" s="135" t="str">
        <f t="shared" si="68"/>
        <v/>
      </c>
      <c r="DQ49" s="136" t="str">
        <f t="shared" si="69"/>
        <v/>
      </c>
      <c r="DR49" s="76"/>
      <c r="DS49" s="127"/>
      <c r="DT49" s="127"/>
      <c r="DU49" s="128" t="str">
        <f t="shared" si="70"/>
        <v/>
      </c>
      <c r="DV49" s="129" t="str">
        <f t="shared" si="71"/>
        <v/>
      </c>
      <c r="DW49" s="130"/>
      <c r="DX49" s="131"/>
      <c r="DY49" s="132" t="str">
        <f t="shared" si="72"/>
        <v/>
      </c>
      <c r="DZ49" s="133" t="str">
        <f t="shared" si="73"/>
        <v/>
      </c>
      <c r="EA49" s="134" t="str">
        <f t="shared" si="74"/>
        <v/>
      </c>
      <c r="EB49" s="135" t="str">
        <f t="shared" si="75"/>
        <v/>
      </c>
      <c r="EC49" s="136" t="str">
        <f t="shared" si="76"/>
        <v/>
      </c>
      <c r="ED49" s="76"/>
      <c r="EE49" s="127"/>
      <c r="EF49" s="127"/>
      <c r="EG49" s="128" t="str">
        <f t="shared" si="77"/>
        <v/>
      </c>
      <c r="EH49" s="129" t="str">
        <f t="shared" si="78"/>
        <v/>
      </c>
      <c r="EI49" s="130"/>
      <c r="EJ49" s="131"/>
      <c r="EK49" s="132" t="str">
        <f t="shared" si="79"/>
        <v/>
      </c>
      <c r="EL49" s="133" t="str">
        <f t="shared" si="80"/>
        <v/>
      </c>
      <c r="EM49" s="134" t="str">
        <f t="shared" si="81"/>
        <v/>
      </c>
      <c r="EN49" s="135" t="str">
        <f t="shared" si="82"/>
        <v/>
      </c>
      <c r="EO49" s="136" t="str">
        <f t="shared" si="83"/>
        <v/>
      </c>
      <c r="EP49" s="76"/>
      <c r="EQ49" s="127"/>
      <c r="ER49" s="127"/>
      <c r="ES49" s="128" t="str">
        <f t="shared" si="84"/>
        <v/>
      </c>
      <c r="ET49" s="129" t="str">
        <f t="shared" si="85"/>
        <v/>
      </c>
      <c r="EU49" s="130"/>
      <c r="EV49" s="131"/>
      <c r="EW49" s="132" t="str">
        <f t="shared" si="86"/>
        <v/>
      </c>
      <c r="EX49" s="133" t="str">
        <f t="shared" si="87"/>
        <v/>
      </c>
      <c r="EY49" s="134" t="str">
        <f t="shared" si="88"/>
        <v/>
      </c>
      <c r="EZ49" s="135" t="str">
        <f t="shared" si="89"/>
        <v/>
      </c>
      <c r="FA49" s="136" t="str">
        <f t="shared" si="90"/>
        <v/>
      </c>
      <c r="FB49" s="76"/>
      <c r="FC49" s="127"/>
      <c r="FD49" s="127"/>
      <c r="FE49" s="128" t="str">
        <f t="shared" si="91"/>
        <v/>
      </c>
      <c r="FF49" s="129" t="str">
        <f t="shared" si="92"/>
        <v/>
      </c>
      <c r="FG49" s="130"/>
      <c r="FH49" s="131"/>
      <c r="FI49" s="132" t="str">
        <f t="shared" si="93"/>
        <v/>
      </c>
      <c r="FJ49" s="133" t="str">
        <f t="shared" si="94"/>
        <v/>
      </c>
      <c r="FK49" s="134" t="str">
        <f t="shared" si="95"/>
        <v/>
      </c>
      <c r="FL49" s="135" t="str">
        <f t="shared" si="96"/>
        <v/>
      </c>
      <c r="FM49" s="136" t="str">
        <f t="shared" si="97"/>
        <v/>
      </c>
      <c r="FN49" s="76"/>
      <c r="FO49" s="127"/>
      <c r="FP49" s="127"/>
      <c r="FQ49" s="128" t="str">
        <f>IF(FU49="","",#REF!)</f>
        <v/>
      </c>
      <c r="FR49" s="129" t="str">
        <f t="shared" si="98"/>
        <v/>
      </c>
      <c r="FS49" s="130"/>
      <c r="FT49" s="131"/>
      <c r="FU49" s="132" t="str">
        <f t="shared" si="99"/>
        <v/>
      </c>
      <c r="FV49" s="133" t="str">
        <f t="shared" si="100"/>
        <v/>
      </c>
      <c r="FW49" s="134" t="str">
        <f t="shared" si="101"/>
        <v/>
      </c>
      <c r="FX49" s="135" t="str">
        <f t="shared" si="102"/>
        <v/>
      </c>
      <c r="FY49" s="136" t="str">
        <f t="shared" si="103"/>
        <v/>
      </c>
      <c r="FZ49" s="76"/>
      <c r="GA49" s="127"/>
      <c r="GB49" s="127"/>
      <c r="GC49" s="128" t="str">
        <f t="shared" si="104"/>
        <v/>
      </c>
      <c r="GD49" s="129" t="str">
        <f t="shared" si="105"/>
        <v/>
      </c>
      <c r="GE49" s="130"/>
      <c r="GF49" s="131"/>
      <c r="GG49" s="132" t="str">
        <f t="shared" si="106"/>
        <v/>
      </c>
      <c r="GH49" s="133" t="str">
        <f t="shared" si="107"/>
        <v/>
      </c>
      <c r="GI49" s="134" t="str">
        <f t="shared" si="108"/>
        <v/>
      </c>
      <c r="GJ49" s="135" t="str">
        <f t="shared" si="109"/>
        <v/>
      </c>
      <c r="GK49" s="136" t="str">
        <f t="shared" si="110"/>
        <v/>
      </c>
      <c r="GL49" s="76"/>
      <c r="GM49" s="127"/>
      <c r="GN49" s="127"/>
      <c r="GO49" s="128" t="str">
        <f t="shared" si="111"/>
        <v/>
      </c>
      <c r="GP49" s="129" t="str">
        <f t="shared" si="112"/>
        <v/>
      </c>
      <c r="GQ49" s="130"/>
      <c r="GR49" s="131"/>
      <c r="GS49" s="132" t="str">
        <f t="shared" si="113"/>
        <v/>
      </c>
      <c r="GT49" s="133" t="str">
        <f t="shared" si="114"/>
        <v/>
      </c>
      <c r="GU49" s="134" t="str">
        <f t="shared" si="115"/>
        <v/>
      </c>
      <c r="GV49" s="135" t="str">
        <f t="shared" si="116"/>
        <v/>
      </c>
      <c r="GW49" s="136" t="str">
        <f t="shared" si="117"/>
        <v/>
      </c>
      <c r="GX49" s="76"/>
      <c r="GY49" s="127"/>
      <c r="GZ49" s="127"/>
      <c r="HA49" s="128" t="str">
        <f t="shared" si="118"/>
        <v/>
      </c>
      <c r="HB49" s="129" t="str">
        <f t="shared" si="119"/>
        <v/>
      </c>
      <c r="HC49" s="130"/>
      <c r="HD49" s="131"/>
      <c r="HE49" s="132" t="str">
        <f t="shared" si="120"/>
        <v/>
      </c>
      <c r="HF49" s="133" t="str">
        <f t="shared" si="121"/>
        <v/>
      </c>
      <c r="HG49" s="134" t="str">
        <f t="shared" si="122"/>
        <v/>
      </c>
      <c r="HH49" s="135" t="str">
        <f t="shared" si="123"/>
        <v/>
      </c>
      <c r="HI49" s="136" t="str">
        <f t="shared" si="124"/>
        <v/>
      </c>
      <c r="HJ49" s="76"/>
      <c r="HK49" s="127"/>
      <c r="HL49" s="127" t="s">
        <v>287</v>
      </c>
      <c r="HM49" s="128" t="str">
        <f t="shared" si="125"/>
        <v/>
      </c>
      <c r="HN49" s="129" t="str">
        <f t="shared" si="126"/>
        <v/>
      </c>
      <c r="HO49" s="130"/>
      <c r="HP49" s="131"/>
      <c r="HQ49" s="132" t="str">
        <f t="shared" si="127"/>
        <v/>
      </c>
      <c r="HR49" s="133" t="str">
        <f t="shared" si="128"/>
        <v/>
      </c>
      <c r="HS49" s="134" t="str">
        <f t="shared" si="129"/>
        <v/>
      </c>
      <c r="HT49" s="135" t="str">
        <f t="shared" si="130"/>
        <v/>
      </c>
      <c r="HU49" s="136" t="str">
        <f t="shared" si="131"/>
        <v/>
      </c>
      <c r="HV49" s="76"/>
      <c r="HW49" s="127"/>
      <c r="HX49" s="127"/>
      <c r="HY49" s="128" t="str">
        <f t="shared" si="132"/>
        <v/>
      </c>
      <c r="HZ49" s="129" t="str">
        <f t="shared" si="133"/>
        <v/>
      </c>
      <c r="IA49" s="130"/>
      <c r="IB49" s="131"/>
      <c r="IC49" s="132" t="str">
        <f t="shared" si="134"/>
        <v/>
      </c>
      <c r="ID49" s="133" t="str">
        <f t="shared" si="135"/>
        <v/>
      </c>
      <c r="IE49" s="134" t="str">
        <f t="shared" si="136"/>
        <v/>
      </c>
      <c r="IF49" s="135" t="str">
        <f t="shared" si="137"/>
        <v/>
      </c>
      <c r="IG49" s="136" t="str">
        <f t="shared" si="138"/>
        <v/>
      </c>
      <c r="IH49" s="76"/>
      <c r="II49" s="127"/>
      <c r="IJ49" s="127"/>
      <c r="IK49" s="128" t="str">
        <f t="shared" si="139"/>
        <v/>
      </c>
      <c r="IL49" s="129" t="str">
        <f t="shared" si="140"/>
        <v/>
      </c>
      <c r="IM49" s="130"/>
      <c r="IN49" s="131"/>
      <c r="IO49" s="132" t="str">
        <f t="shared" si="141"/>
        <v/>
      </c>
      <c r="IP49" s="133" t="str">
        <f t="shared" si="142"/>
        <v/>
      </c>
      <c r="IQ49" s="134" t="str">
        <f t="shared" si="143"/>
        <v/>
      </c>
      <c r="IR49" s="135" t="str">
        <f t="shared" si="144"/>
        <v/>
      </c>
      <c r="IS49" s="136" t="str">
        <f t="shared" si="145"/>
        <v/>
      </c>
      <c r="IT49" s="76"/>
      <c r="IU49" s="127"/>
      <c r="IV49" s="127"/>
      <c r="IW49" s="128" t="str">
        <f t="shared" si="146"/>
        <v/>
      </c>
      <c r="IX49" s="129" t="str">
        <f t="shared" si="147"/>
        <v/>
      </c>
      <c r="IY49" s="130"/>
      <c r="IZ49" s="131"/>
      <c r="JA49" s="132" t="str">
        <f t="shared" si="148"/>
        <v/>
      </c>
      <c r="JB49" s="133" t="str">
        <f t="shared" si="149"/>
        <v/>
      </c>
      <c r="JC49" s="134" t="str">
        <f t="shared" si="150"/>
        <v/>
      </c>
      <c r="JD49" s="135" t="str">
        <f t="shared" si="151"/>
        <v/>
      </c>
      <c r="JE49" s="136" t="str">
        <f t="shared" si="152"/>
        <v/>
      </c>
      <c r="JF49" s="76"/>
      <c r="JG49" s="127"/>
      <c r="JH49" s="127"/>
      <c r="JI49" s="128" t="str">
        <f t="shared" si="153"/>
        <v/>
      </c>
      <c r="JJ49" s="129" t="str">
        <f t="shared" si="154"/>
        <v/>
      </c>
      <c r="JK49" s="130"/>
      <c r="JL49" s="131"/>
      <c r="JM49" s="132" t="str">
        <f t="shared" si="155"/>
        <v/>
      </c>
      <c r="JN49" s="133" t="str">
        <f t="shared" si="156"/>
        <v/>
      </c>
      <c r="JO49" s="134" t="str">
        <f t="shared" si="157"/>
        <v/>
      </c>
      <c r="JP49" s="135" t="str">
        <f t="shared" si="158"/>
        <v/>
      </c>
      <c r="JQ49" s="136" t="str">
        <f t="shared" si="159"/>
        <v/>
      </c>
      <c r="JR49" s="76"/>
      <c r="JS49" s="127"/>
      <c r="JT49" s="127"/>
      <c r="JU49" s="128" t="str">
        <f t="shared" si="160"/>
        <v/>
      </c>
      <c r="JV49" s="129" t="str">
        <f t="shared" si="161"/>
        <v/>
      </c>
      <c r="JW49" s="130"/>
      <c r="JX49" s="131"/>
      <c r="JY49" s="132" t="str">
        <f t="shared" si="162"/>
        <v/>
      </c>
      <c r="JZ49" s="133" t="str">
        <f t="shared" si="163"/>
        <v/>
      </c>
      <c r="KA49" s="134" t="str">
        <f t="shared" si="164"/>
        <v/>
      </c>
      <c r="KB49" s="135" t="str">
        <f t="shared" si="165"/>
        <v/>
      </c>
      <c r="KC49" s="136" t="str">
        <f t="shared" si="166"/>
        <v/>
      </c>
      <c r="KD49" s="76"/>
      <c r="KE49" s="127"/>
      <c r="KF49" s="127"/>
    </row>
    <row r="50" spans="1:292" ht="13.5" customHeight="1">
      <c r="A50" s="84"/>
      <c r="B50" s="127"/>
      <c r="D50" s="211"/>
      <c r="E50" s="128" t="str">
        <f t="shared" si="0"/>
        <v/>
      </c>
      <c r="F50" s="129" t="str">
        <f t="shared" si="1"/>
        <v/>
      </c>
      <c r="G50" s="130"/>
      <c r="H50" s="131"/>
      <c r="I50" s="132" t="str">
        <f t="shared" si="2"/>
        <v/>
      </c>
      <c r="J50" s="133" t="str">
        <f t="shared" si="3"/>
        <v/>
      </c>
      <c r="K50" s="134" t="str">
        <f t="shared" si="4"/>
        <v/>
      </c>
      <c r="L50" s="135" t="str">
        <f t="shared" si="5"/>
        <v/>
      </c>
      <c r="M50" s="136" t="str">
        <f t="shared" si="6"/>
        <v/>
      </c>
      <c r="O50" s="127"/>
      <c r="P50" s="211"/>
      <c r="Q50" s="128" t="str">
        <f t="shared" si="7"/>
        <v/>
      </c>
      <c r="R50" s="129" t="str">
        <f t="shared" si="8"/>
        <v/>
      </c>
      <c r="S50" s="130"/>
      <c r="T50" s="131"/>
      <c r="U50" s="132" t="str">
        <f t="shared" si="9"/>
        <v/>
      </c>
      <c r="V50" s="133" t="str">
        <f t="shared" si="10"/>
        <v/>
      </c>
      <c r="W50" s="134" t="str">
        <f t="shared" si="11"/>
        <v/>
      </c>
      <c r="X50" s="135" t="str">
        <f t="shared" si="12"/>
        <v/>
      </c>
      <c r="Y50" s="136" t="str">
        <f t="shared" si="13"/>
        <v/>
      </c>
      <c r="AA50" s="127"/>
      <c r="AB50" s="127"/>
      <c r="AC50" s="128" t="str">
        <f t="shared" si="14"/>
        <v/>
      </c>
      <c r="AD50" s="129" t="str">
        <f t="shared" si="15"/>
        <v/>
      </c>
      <c r="AE50" s="130"/>
      <c r="AF50" s="131"/>
      <c r="AG50" s="132" t="str">
        <f t="shared" si="16"/>
        <v/>
      </c>
      <c r="AH50" s="133" t="str">
        <f t="shared" si="17"/>
        <v/>
      </c>
      <c r="AI50" s="134" t="str">
        <f t="shared" si="18"/>
        <v/>
      </c>
      <c r="AJ50" s="135" t="str">
        <f t="shared" si="19"/>
        <v/>
      </c>
      <c r="AK50" s="136" t="str">
        <f t="shared" si="20"/>
        <v/>
      </c>
      <c r="AM50" s="127"/>
      <c r="AN50" s="127"/>
      <c r="AO50" s="128" t="str">
        <f t="shared" si="21"/>
        <v/>
      </c>
      <c r="AP50" s="129" t="str">
        <f t="shared" si="22"/>
        <v/>
      </c>
      <c r="AQ50" s="130"/>
      <c r="AR50" s="131"/>
      <c r="AS50" s="132" t="str">
        <f t="shared" si="23"/>
        <v/>
      </c>
      <c r="AT50" s="133" t="str">
        <f t="shared" si="24"/>
        <v/>
      </c>
      <c r="AU50" s="134" t="str">
        <f t="shared" si="25"/>
        <v/>
      </c>
      <c r="AV50" s="135" t="str">
        <f t="shared" si="26"/>
        <v/>
      </c>
      <c r="AW50" s="136" t="str">
        <f t="shared" si="27"/>
        <v/>
      </c>
      <c r="AX50" s="76"/>
      <c r="AY50" s="127"/>
      <c r="AZ50" s="127"/>
      <c r="BA50" s="128" t="str">
        <f t="shared" si="28"/>
        <v/>
      </c>
      <c r="BB50" s="129" t="str">
        <f t="shared" si="29"/>
        <v/>
      </c>
      <c r="BC50" s="130"/>
      <c r="BD50" s="131"/>
      <c r="BE50" s="132" t="str">
        <f t="shared" si="30"/>
        <v/>
      </c>
      <c r="BF50" s="133" t="str">
        <f t="shared" si="31"/>
        <v/>
      </c>
      <c r="BG50" s="134" t="str">
        <f t="shared" si="32"/>
        <v/>
      </c>
      <c r="BH50" s="135" t="str">
        <f t="shared" si="33"/>
        <v/>
      </c>
      <c r="BI50" s="136" t="str">
        <f t="shared" si="34"/>
        <v/>
      </c>
      <c r="BJ50" s="76"/>
      <c r="BK50" s="127"/>
      <c r="BL50" s="127"/>
      <c r="BM50" s="128" t="str">
        <f t="shared" si="35"/>
        <v/>
      </c>
      <c r="BN50" s="129" t="str">
        <f t="shared" si="36"/>
        <v/>
      </c>
      <c r="BO50" s="130"/>
      <c r="BP50" s="131"/>
      <c r="BQ50" s="132" t="str">
        <f t="shared" si="37"/>
        <v/>
      </c>
      <c r="BR50" s="133" t="str">
        <f t="shared" si="38"/>
        <v/>
      </c>
      <c r="BS50" s="134" t="str">
        <f t="shared" si="39"/>
        <v/>
      </c>
      <c r="BT50" s="135" t="str">
        <f t="shared" si="40"/>
        <v/>
      </c>
      <c r="BU50" s="136" t="str">
        <f t="shared" si="41"/>
        <v/>
      </c>
      <c r="BV50" s="76"/>
      <c r="BW50" s="127"/>
      <c r="BX50" s="127"/>
      <c r="BY50" s="128" t="str">
        <f t="shared" si="42"/>
        <v/>
      </c>
      <c r="BZ50" s="129" t="str">
        <f t="shared" si="43"/>
        <v/>
      </c>
      <c r="CA50" s="130"/>
      <c r="CB50" s="131"/>
      <c r="CC50" s="132" t="str">
        <f t="shared" si="44"/>
        <v/>
      </c>
      <c r="CD50" s="133" t="str">
        <f t="shared" si="45"/>
        <v/>
      </c>
      <c r="CE50" s="134" t="str">
        <f t="shared" si="46"/>
        <v/>
      </c>
      <c r="CF50" s="135" t="str">
        <f t="shared" si="47"/>
        <v/>
      </c>
      <c r="CG50" s="136" t="str">
        <f t="shared" si="48"/>
        <v/>
      </c>
      <c r="CH50" s="76"/>
      <c r="CI50" s="127"/>
      <c r="CJ50" s="127"/>
      <c r="CK50" s="128" t="str">
        <f t="shared" si="49"/>
        <v/>
      </c>
      <c r="CL50" s="129" t="str">
        <f t="shared" si="50"/>
        <v/>
      </c>
      <c r="CM50" s="130"/>
      <c r="CN50" s="131"/>
      <c r="CO50" s="132" t="str">
        <f t="shared" si="51"/>
        <v/>
      </c>
      <c r="CP50" s="133" t="str">
        <f t="shared" si="52"/>
        <v/>
      </c>
      <c r="CQ50" s="134" t="str">
        <f t="shared" si="53"/>
        <v/>
      </c>
      <c r="CR50" s="135" t="str">
        <f t="shared" si="54"/>
        <v/>
      </c>
      <c r="CS50" s="136" t="str">
        <f t="shared" si="55"/>
        <v/>
      </c>
      <c r="CT50" s="76"/>
      <c r="CU50" s="127"/>
      <c r="CV50" s="127"/>
      <c r="CW50" s="128" t="str">
        <f t="shared" si="56"/>
        <v/>
      </c>
      <c r="CX50" s="129" t="str">
        <f t="shared" si="57"/>
        <v/>
      </c>
      <c r="CY50" s="130"/>
      <c r="CZ50" s="131"/>
      <c r="DA50" s="132" t="str">
        <f t="shared" si="58"/>
        <v/>
      </c>
      <c r="DB50" s="133" t="str">
        <f t="shared" si="59"/>
        <v/>
      </c>
      <c r="DC50" s="134" t="str">
        <f t="shared" si="60"/>
        <v/>
      </c>
      <c r="DD50" s="135" t="str">
        <f t="shared" si="61"/>
        <v/>
      </c>
      <c r="DE50" s="136" t="str">
        <f t="shared" si="62"/>
        <v/>
      </c>
      <c r="DF50" s="76"/>
      <c r="DG50" s="127"/>
      <c r="DH50" s="127"/>
      <c r="DI50" s="128" t="str">
        <f t="shared" si="63"/>
        <v/>
      </c>
      <c r="DJ50" s="129" t="str">
        <f t="shared" si="64"/>
        <v/>
      </c>
      <c r="DK50" s="130"/>
      <c r="DL50" s="131"/>
      <c r="DM50" s="132" t="str">
        <f t="shared" si="65"/>
        <v/>
      </c>
      <c r="DN50" s="133" t="str">
        <f t="shared" si="66"/>
        <v/>
      </c>
      <c r="DO50" s="134" t="str">
        <f t="shared" si="67"/>
        <v/>
      </c>
      <c r="DP50" s="135" t="str">
        <f t="shared" si="68"/>
        <v/>
      </c>
      <c r="DQ50" s="136" t="str">
        <f t="shared" si="69"/>
        <v/>
      </c>
      <c r="DR50" s="76"/>
      <c r="DS50" s="127"/>
      <c r="DT50" s="127"/>
      <c r="DU50" s="128" t="str">
        <f t="shared" si="70"/>
        <v/>
      </c>
      <c r="DV50" s="129" t="str">
        <f t="shared" si="71"/>
        <v/>
      </c>
      <c r="DW50" s="130"/>
      <c r="DX50" s="131"/>
      <c r="DY50" s="132" t="str">
        <f t="shared" si="72"/>
        <v/>
      </c>
      <c r="DZ50" s="133" t="str">
        <f t="shared" si="73"/>
        <v/>
      </c>
      <c r="EA50" s="134" t="str">
        <f t="shared" si="74"/>
        <v/>
      </c>
      <c r="EB50" s="135" t="str">
        <f t="shared" si="75"/>
        <v/>
      </c>
      <c r="EC50" s="136" t="str">
        <f t="shared" si="76"/>
        <v/>
      </c>
      <c r="ED50" s="76"/>
      <c r="EE50" s="127"/>
      <c r="EF50" s="127"/>
      <c r="EG50" s="128" t="str">
        <f t="shared" si="77"/>
        <v/>
      </c>
      <c r="EH50" s="129" t="str">
        <f t="shared" si="78"/>
        <v/>
      </c>
      <c r="EI50" s="130"/>
      <c r="EJ50" s="131"/>
      <c r="EK50" s="132" t="str">
        <f t="shared" si="79"/>
        <v/>
      </c>
      <c r="EL50" s="133" t="str">
        <f t="shared" si="80"/>
        <v/>
      </c>
      <c r="EM50" s="134" t="str">
        <f t="shared" si="81"/>
        <v/>
      </c>
      <c r="EN50" s="135" t="str">
        <f t="shared" si="82"/>
        <v/>
      </c>
      <c r="EO50" s="136" t="str">
        <f t="shared" si="83"/>
        <v/>
      </c>
      <c r="EP50" s="76"/>
      <c r="EQ50" s="127"/>
      <c r="ER50" s="127"/>
      <c r="ES50" s="128" t="str">
        <f t="shared" si="84"/>
        <v/>
      </c>
      <c r="ET50" s="129" t="str">
        <f t="shared" si="85"/>
        <v/>
      </c>
      <c r="EU50" s="130"/>
      <c r="EV50" s="131"/>
      <c r="EW50" s="132" t="str">
        <f t="shared" si="86"/>
        <v/>
      </c>
      <c r="EX50" s="133" t="str">
        <f t="shared" si="87"/>
        <v/>
      </c>
      <c r="EY50" s="134" t="str">
        <f t="shared" si="88"/>
        <v/>
      </c>
      <c r="EZ50" s="135" t="str">
        <f t="shared" si="89"/>
        <v/>
      </c>
      <c r="FA50" s="136" t="str">
        <f t="shared" si="90"/>
        <v/>
      </c>
      <c r="FB50" s="76"/>
      <c r="FC50" s="127"/>
      <c r="FD50" s="127"/>
      <c r="FE50" s="128" t="str">
        <f t="shared" si="91"/>
        <v/>
      </c>
      <c r="FF50" s="129" t="str">
        <f t="shared" si="92"/>
        <v/>
      </c>
      <c r="FG50" s="130"/>
      <c r="FH50" s="131"/>
      <c r="FI50" s="132" t="str">
        <f t="shared" si="93"/>
        <v/>
      </c>
      <c r="FJ50" s="133" t="str">
        <f t="shared" si="94"/>
        <v/>
      </c>
      <c r="FK50" s="134" t="str">
        <f t="shared" si="95"/>
        <v/>
      </c>
      <c r="FL50" s="135" t="str">
        <f t="shared" si="96"/>
        <v/>
      </c>
      <c r="FM50" s="136" t="str">
        <f t="shared" si="97"/>
        <v/>
      </c>
      <c r="FN50" s="76"/>
      <c r="FO50" s="127"/>
      <c r="FP50" s="127"/>
      <c r="FQ50" s="128" t="str">
        <f>IF(FU50="","",#REF!)</f>
        <v/>
      </c>
      <c r="FR50" s="129" t="str">
        <f t="shared" si="98"/>
        <v/>
      </c>
      <c r="FS50" s="130"/>
      <c r="FT50" s="131"/>
      <c r="FU50" s="132" t="str">
        <f t="shared" si="99"/>
        <v/>
      </c>
      <c r="FV50" s="133" t="str">
        <f t="shared" si="100"/>
        <v/>
      </c>
      <c r="FW50" s="134" t="str">
        <f t="shared" si="101"/>
        <v/>
      </c>
      <c r="FX50" s="135" t="str">
        <f t="shared" si="102"/>
        <v/>
      </c>
      <c r="FY50" s="136" t="str">
        <f t="shared" si="103"/>
        <v/>
      </c>
      <c r="FZ50" s="76"/>
      <c r="GA50" s="127"/>
      <c r="GB50" s="127"/>
      <c r="GC50" s="128" t="str">
        <f t="shared" si="104"/>
        <v/>
      </c>
      <c r="GD50" s="129" t="str">
        <f t="shared" si="105"/>
        <v/>
      </c>
      <c r="GE50" s="130"/>
      <c r="GF50" s="131"/>
      <c r="GG50" s="132" t="str">
        <f t="shared" si="106"/>
        <v/>
      </c>
      <c r="GH50" s="133" t="str">
        <f t="shared" si="107"/>
        <v/>
      </c>
      <c r="GI50" s="134" t="str">
        <f t="shared" si="108"/>
        <v/>
      </c>
      <c r="GJ50" s="135" t="str">
        <f t="shared" si="109"/>
        <v/>
      </c>
      <c r="GK50" s="136" t="str">
        <f t="shared" si="110"/>
        <v/>
      </c>
      <c r="GL50" s="76"/>
      <c r="GM50" s="127"/>
      <c r="GN50" s="127"/>
      <c r="GO50" s="128" t="str">
        <f t="shared" si="111"/>
        <v/>
      </c>
      <c r="GP50" s="129" t="str">
        <f t="shared" si="112"/>
        <v/>
      </c>
      <c r="GQ50" s="130"/>
      <c r="GR50" s="131"/>
      <c r="GS50" s="132" t="str">
        <f t="shared" si="113"/>
        <v/>
      </c>
      <c r="GT50" s="133" t="str">
        <f t="shared" si="114"/>
        <v/>
      </c>
      <c r="GU50" s="134" t="str">
        <f t="shared" si="115"/>
        <v/>
      </c>
      <c r="GV50" s="135" t="str">
        <f t="shared" si="116"/>
        <v/>
      </c>
      <c r="GW50" s="136" t="str">
        <f t="shared" si="117"/>
        <v/>
      </c>
      <c r="GX50" s="76"/>
      <c r="GY50" s="127"/>
      <c r="GZ50" s="127"/>
      <c r="HA50" s="128" t="str">
        <f t="shared" si="118"/>
        <v/>
      </c>
      <c r="HB50" s="129" t="str">
        <f t="shared" si="119"/>
        <v/>
      </c>
      <c r="HC50" s="130"/>
      <c r="HD50" s="131"/>
      <c r="HE50" s="132" t="str">
        <f t="shared" si="120"/>
        <v/>
      </c>
      <c r="HF50" s="133" t="str">
        <f t="shared" si="121"/>
        <v/>
      </c>
      <c r="HG50" s="134" t="str">
        <f t="shared" si="122"/>
        <v/>
      </c>
      <c r="HH50" s="135" t="str">
        <f t="shared" si="123"/>
        <v/>
      </c>
      <c r="HI50" s="136" t="str">
        <f t="shared" si="124"/>
        <v/>
      </c>
      <c r="HJ50" s="76"/>
      <c r="HK50" s="127"/>
      <c r="HL50" s="127" t="s">
        <v>287</v>
      </c>
      <c r="HM50" s="128" t="str">
        <f t="shared" si="125"/>
        <v/>
      </c>
      <c r="HN50" s="129" t="str">
        <f t="shared" si="126"/>
        <v/>
      </c>
      <c r="HO50" s="130"/>
      <c r="HP50" s="131"/>
      <c r="HQ50" s="132" t="str">
        <f t="shared" si="127"/>
        <v/>
      </c>
      <c r="HR50" s="133" t="str">
        <f t="shared" si="128"/>
        <v/>
      </c>
      <c r="HS50" s="134" t="str">
        <f t="shared" si="129"/>
        <v/>
      </c>
      <c r="HT50" s="135" t="str">
        <f t="shared" si="130"/>
        <v/>
      </c>
      <c r="HU50" s="136" t="str">
        <f t="shared" si="131"/>
        <v/>
      </c>
      <c r="HV50" s="76"/>
      <c r="HW50" s="127"/>
      <c r="HX50" s="127"/>
      <c r="HY50" s="128" t="str">
        <f t="shared" si="132"/>
        <v/>
      </c>
      <c r="HZ50" s="129" t="str">
        <f t="shared" si="133"/>
        <v/>
      </c>
      <c r="IA50" s="130"/>
      <c r="IB50" s="131"/>
      <c r="IC50" s="132" t="str">
        <f t="shared" si="134"/>
        <v/>
      </c>
      <c r="ID50" s="133" t="str">
        <f t="shared" si="135"/>
        <v/>
      </c>
      <c r="IE50" s="134" t="str">
        <f t="shared" si="136"/>
        <v/>
      </c>
      <c r="IF50" s="135" t="str">
        <f t="shared" si="137"/>
        <v/>
      </c>
      <c r="IG50" s="136" t="str">
        <f t="shared" si="138"/>
        <v/>
      </c>
      <c r="IH50" s="76"/>
      <c r="II50" s="127"/>
      <c r="IJ50" s="127"/>
      <c r="IK50" s="128" t="str">
        <f t="shared" si="139"/>
        <v/>
      </c>
      <c r="IL50" s="129" t="str">
        <f t="shared" si="140"/>
        <v/>
      </c>
      <c r="IM50" s="130"/>
      <c r="IN50" s="131"/>
      <c r="IO50" s="132" t="str">
        <f t="shared" si="141"/>
        <v/>
      </c>
      <c r="IP50" s="133" t="str">
        <f t="shared" si="142"/>
        <v/>
      </c>
      <c r="IQ50" s="134" t="str">
        <f t="shared" si="143"/>
        <v/>
      </c>
      <c r="IR50" s="135" t="str">
        <f t="shared" si="144"/>
        <v/>
      </c>
      <c r="IS50" s="136" t="str">
        <f t="shared" si="145"/>
        <v/>
      </c>
      <c r="IT50" s="76"/>
      <c r="IU50" s="127"/>
      <c r="IV50" s="127"/>
      <c r="IW50" s="128" t="str">
        <f t="shared" si="146"/>
        <v/>
      </c>
      <c r="IX50" s="129" t="str">
        <f t="shared" si="147"/>
        <v/>
      </c>
      <c r="IY50" s="130"/>
      <c r="IZ50" s="131"/>
      <c r="JA50" s="132" t="str">
        <f t="shared" si="148"/>
        <v/>
      </c>
      <c r="JB50" s="133" t="str">
        <f t="shared" si="149"/>
        <v/>
      </c>
      <c r="JC50" s="134" t="str">
        <f t="shared" si="150"/>
        <v/>
      </c>
      <c r="JD50" s="135" t="str">
        <f t="shared" si="151"/>
        <v/>
      </c>
      <c r="JE50" s="136" t="str">
        <f t="shared" si="152"/>
        <v/>
      </c>
      <c r="JF50" s="76"/>
      <c r="JG50" s="127"/>
      <c r="JH50" s="127"/>
      <c r="JI50" s="128" t="str">
        <f t="shared" si="153"/>
        <v/>
      </c>
      <c r="JJ50" s="129" t="str">
        <f t="shared" si="154"/>
        <v/>
      </c>
      <c r="JK50" s="130"/>
      <c r="JL50" s="131"/>
      <c r="JM50" s="132" t="str">
        <f t="shared" si="155"/>
        <v/>
      </c>
      <c r="JN50" s="133" t="str">
        <f t="shared" si="156"/>
        <v/>
      </c>
      <c r="JO50" s="134" t="str">
        <f t="shared" si="157"/>
        <v/>
      </c>
      <c r="JP50" s="135" t="str">
        <f t="shared" si="158"/>
        <v/>
      </c>
      <c r="JQ50" s="136" t="str">
        <f t="shared" si="159"/>
        <v/>
      </c>
      <c r="JR50" s="76"/>
      <c r="JS50" s="127"/>
      <c r="JT50" s="127"/>
      <c r="JU50" s="128" t="str">
        <f t="shared" si="160"/>
        <v/>
      </c>
      <c r="JV50" s="129" t="str">
        <f t="shared" si="161"/>
        <v/>
      </c>
      <c r="JW50" s="130"/>
      <c r="JX50" s="131"/>
      <c r="JY50" s="132" t="str">
        <f t="shared" si="162"/>
        <v/>
      </c>
      <c r="JZ50" s="133" t="str">
        <f t="shared" si="163"/>
        <v/>
      </c>
      <c r="KA50" s="134" t="str">
        <f t="shared" si="164"/>
        <v/>
      </c>
      <c r="KB50" s="135" t="str">
        <f t="shared" si="165"/>
        <v/>
      </c>
      <c r="KC50" s="136" t="str">
        <f t="shared" si="166"/>
        <v/>
      </c>
      <c r="KD50" s="76"/>
      <c r="KE50" s="127"/>
      <c r="KF50" s="127"/>
    </row>
    <row r="51" spans="1:292" ht="13.5" customHeight="1">
      <c r="A51" s="84"/>
      <c r="B51" s="127"/>
      <c r="D51" s="211"/>
      <c r="E51" s="128" t="str">
        <f t="shared" si="0"/>
        <v/>
      </c>
      <c r="F51" s="129" t="str">
        <f t="shared" si="1"/>
        <v/>
      </c>
      <c r="G51" s="130"/>
      <c r="H51" s="131"/>
      <c r="I51" s="132" t="str">
        <f t="shared" si="2"/>
        <v/>
      </c>
      <c r="J51" s="133" t="str">
        <f t="shared" si="3"/>
        <v/>
      </c>
      <c r="K51" s="134" t="str">
        <f t="shared" si="4"/>
        <v/>
      </c>
      <c r="L51" s="135" t="str">
        <f t="shared" si="5"/>
        <v/>
      </c>
      <c r="M51" s="136" t="str">
        <f t="shared" si="6"/>
        <v/>
      </c>
      <c r="O51" s="127"/>
      <c r="P51" s="211"/>
      <c r="Q51" s="128" t="str">
        <f t="shared" si="7"/>
        <v/>
      </c>
      <c r="R51" s="129" t="str">
        <f t="shared" si="8"/>
        <v/>
      </c>
      <c r="S51" s="130"/>
      <c r="T51" s="131"/>
      <c r="U51" s="132" t="str">
        <f t="shared" si="9"/>
        <v/>
      </c>
      <c r="V51" s="133" t="str">
        <f t="shared" si="10"/>
        <v/>
      </c>
      <c r="W51" s="134" t="str">
        <f t="shared" si="11"/>
        <v/>
      </c>
      <c r="X51" s="135" t="str">
        <f t="shared" si="12"/>
        <v/>
      </c>
      <c r="Y51" s="136" t="str">
        <f t="shared" si="13"/>
        <v/>
      </c>
      <c r="AA51" s="127"/>
      <c r="AB51" s="127"/>
      <c r="AC51" s="128" t="str">
        <f t="shared" si="14"/>
        <v/>
      </c>
      <c r="AD51" s="129" t="str">
        <f t="shared" si="15"/>
        <v/>
      </c>
      <c r="AE51" s="130"/>
      <c r="AF51" s="131"/>
      <c r="AG51" s="132" t="str">
        <f t="shared" si="16"/>
        <v/>
      </c>
      <c r="AH51" s="133" t="str">
        <f t="shared" si="17"/>
        <v/>
      </c>
      <c r="AI51" s="134" t="str">
        <f t="shared" si="18"/>
        <v/>
      </c>
      <c r="AJ51" s="135" t="str">
        <f t="shared" si="19"/>
        <v/>
      </c>
      <c r="AK51" s="136" t="str">
        <f t="shared" si="20"/>
        <v/>
      </c>
      <c r="AM51" s="127"/>
      <c r="AN51" s="127"/>
      <c r="AO51" s="128" t="str">
        <f t="shared" si="21"/>
        <v/>
      </c>
      <c r="AP51" s="129" t="str">
        <f t="shared" si="22"/>
        <v/>
      </c>
      <c r="AQ51" s="130"/>
      <c r="AR51" s="131"/>
      <c r="AS51" s="132" t="str">
        <f t="shared" si="23"/>
        <v/>
      </c>
      <c r="AT51" s="133" t="str">
        <f t="shared" si="24"/>
        <v/>
      </c>
      <c r="AU51" s="134" t="str">
        <f t="shared" si="25"/>
        <v/>
      </c>
      <c r="AV51" s="135" t="str">
        <f t="shared" si="26"/>
        <v/>
      </c>
      <c r="AW51" s="136" t="str">
        <f t="shared" si="27"/>
        <v/>
      </c>
      <c r="AX51" s="76"/>
      <c r="AY51" s="127"/>
      <c r="AZ51" s="127"/>
      <c r="BA51" s="128" t="str">
        <f t="shared" si="28"/>
        <v/>
      </c>
      <c r="BB51" s="129" t="str">
        <f t="shared" si="29"/>
        <v/>
      </c>
      <c r="BC51" s="130"/>
      <c r="BD51" s="131"/>
      <c r="BE51" s="132" t="str">
        <f t="shared" si="30"/>
        <v/>
      </c>
      <c r="BF51" s="133" t="str">
        <f t="shared" si="31"/>
        <v/>
      </c>
      <c r="BG51" s="134" t="str">
        <f t="shared" si="32"/>
        <v/>
      </c>
      <c r="BH51" s="135" t="str">
        <f t="shared" si="33"/>
        <v/>
      </c>
      <c r="BI51" s="136" t="str">
        <f t="shared" si="34"/>
        <v/>
      </c>
      <c r="BJ51" s="76"/>
      <c r="BK51" s="127"/>
      <c r="BL51" s="127"/>
      <c r="BM51" s="128" t="str">
        <f t="shared" si="35"/>
        <v/>
      </c>
      <c r="BN51" s="129" t="str">
        <f t="shared" si="36"/>
        <v/>
      </c>
      <c r="BO51" s="130"/>
      <c r="BP51" s="131"/>
      <c r="BQ51" s="132" t="str">
        <f t="shared" si="37"/>
        <v/>
      </c>
      <c r="BR51" s="133" t="str">
        <f t="shared" si="38"/>
        <v/>
      </c>
      <c r="BS51" s="134" t="str">
        <f t="shared" si="39"/>
        <v/>
      </c>
      <c r="BT51" s="135" t="str">
        <f t="shared" si="40"/>
        <v/>
      </c>
      <c r="BU51" s="136" t="str">
        <f t="shared" si="41"/>
        <v/>
      </c>
      <c r="BV51" s="76"/>
      <c r="BW51" s="127"/>
      <c r="BX51" s="127"/>
      <c r="BY51" s="128" t="str">
        <f t="shared" si="42"/>
        <v/>
      </c>
      <c r="BZ51" s="129" t="str">
        <f t="shared" si="43"/>
        <v/>
      </c>
      <c r="CA51" s="130"/>
      <c r="CB51" s="131"/>
      <c r="CC51" s="132" t="str">
        <f t="shared" si="44"/>
        <v/>
      </c>
      <c r="CD51" s="133" t="str">
        <f t="shared" si="45"/>
        <v/>
      </c>
      <c r="CE51" s="134" t="str">
        <f t="shared" si="46"/>
        <v/>
      </c>
      <c r="CF51" s="135" t="str">
        <f t="shared" si="47"/>
        <v/>
      </c>
      <c r="CG51" s="136" t="str">
        <f t="shared" si="48"/>
        <v/>
      </c>
      <c r="CH51" s="76"/>
      <c r="CI51" s="127"/>
      <c r="CJ51" s="127"/>
      <c r="CK51" s="128" t="str">
        <f t="shared" si="49"/>
        <v/>
      </c>
      <c r="CL51" s="129" t="str">
        <f t="shared" si="50"/>
        <v/>
      </c>
      <c r="CM51" s="130"/>
      <c r="CN51" s="131"/>
      <c r="CO51" s="132" t="str">
        <f t="shared" si="51"/>
        <v/>
      </c>
      <c r="CP51" s="133" t="str">
        <f t="shared" si="52"/>
        <v/>
      </c>
      <c r="CQ51" s="134" t="str">
        <f t="shared" si="53"/>
        <v/>
      </c>
      <c r="CR51" s="135" t="str">
        <f t="shared" si="54"/>
        <v/>
      </c>
      <c r="CS51" s="136" t="str">
        <f t="shared" si="55"/>
        <v/>
      </c>
      <c r="CT51" s="76"/>
      <c r="CU51" s="127"/>
      <c r="CV51" s="127"/>
      <c r="CW51" s="128" t="str">
        <f t="shared" si="56"/>
        <v/>
      </c>
      <c r="CX51" s="129" t="str">
        <f t="shared" si="57"/>
        <v/>
      </c>
      <c r="CY51" s="130"/>
      <c r="CZ51" s="131"/>
      <c r="DA51" s="132" t="str">
        <f t="shared" si="58"/>
        <v/>
      </c>
      <c r="DB51" s="133" t="str">
        <f t="shared" si="59"/>
        <v/>
      </c>
      <c r="DC51" s="134" t="str">
        <f t="shared" si="60"/>
        <v/>
      </c>
      <c r="DD51" s="135" t="str">
        <f t="shared" si="61"/>
        <v/>
      </c>
      <c r="DE51" s="136" t="str">
        <f t="shared" si="62"/>
        <v/>
      </c>
      <c r="DF51" s="76"/>
      <c r="DG51" s="127"/>
      <c r="DH51" s="127"/>
      <c r="DI51" s="128" t="str">
        <f t="shared" si="63"/>
        <v/>
      </c>
      <c r="DJ51" s="129" t="str">
        <f t="shared" si="64"/>
        <v/>
      </c>
      <c r="DK51" s="130"/>
      <c r="DL51" s="131"/>
      <c r="DM51" s="132" t="str">
        <f t="shared" si="65"/>
        <v/>
      </c>
      <c r="DN51" s="133" t="str">
        <f t="shared" si="66"/>
        <v/>
      </c>
      <c r="DO51" s="134" t="str">
        <f t="shared" si="67"/>
        <v/>
      </c>
      <c r="DP51" s="135" t="str">
        <f t="shared" si="68"/>
        <v/>
      </c>
      <c r="DQ51" s="136" t="str">
        <f t="shared" si="69"/>
        <v/>
      </c>
      <c r="DR51" s="76"/>
      <c r="DS51" s="127"/>
      <c r="DT51" s="127"/>
      <c r="DU51" s="128" t="str">
        <f t="shared" si="70"/>
        <v/>
      </c>
      <c r="DV51" s="129" t="str">
        <f t="shared" si="71"/>
        <v/>
      </c>
      <c r="DW51" s="130"/>
      <c r="DX51" s="131"/>
      <c r="DY51" s="132" t="str">
        <f t="shared" si="72"/>
        <v/>
      </c>
      <c r="DZ51" s="133" t="str">
        <f t="shared" si="73"/>
        <v/>
      </c>
      <c r="EA51" s="134" t="str">
        <f t="shared" si="74"/>
        <v/>
      </c>
      <c r="EB51" s="135" t="str">
        <f t="shared" si="75"/>
        <v/>
      </c>
      <c r="EC51" s="136" t="str">
        <f t="shared" si="76"/>
        <v/>
      </c>
      <c r="ED51" s="76"/>
      <c r="EE51" s="127"/>
      <c r="EF51" s="127"/>
      <c r="EG51" s="128" t="str">
        <f t="shared" si="77"/>
        <v/>
      </c>
      <c r="EH51" s="129" t="str">
        <f t="shared" si="78"/>
        <v/>
      </c>
      <c r="EI51" s="130"/>
      <c r="EJ51" s="131"/>
      <c r="EK51" s="132" t="str">
        <f t="shared" si="79"/>
        <v/>
      </c>
      <c r="EL51" s="133" t="str">
        <f t="shared" si="80"/>
        <v/>
      </c>
      <c r="EM51" s="134" t="str">
        <f t="shared" si="81"/>
        <v/>
      </c>
      <c r="EN51" s="135" t="str">
        <f t="shared" si="82"/>
        <v/>
      </c>
      <c r="EO51" s="136" t="str">
        <f t="shared" si="83"/>
        <v/>
      </c>
      <c r="EP51" s="76"/>
      <c r="EQ51" s="127"/>
      <c r="ER51" s="127"/>
      <c r="ES51" s="128" t="str">
        <f t="shared" si="84"/>
        <v/>
      </c>
      <c r="ET51" s="129" t="str">
        <f t="shared" si="85"/>
        <v/>
      </c>
      <c r="EU51" s="130"/>
      <c r="EV51" s="131"/>
      <c r="EW51" s="132" t="str">
        <f t="shared" si="86"/>
        <v/>
      </c>
      <c r="EX51" s="133" t="str">
        <f t="shared" si="87"/>
        <v/>
      </c>
      <c r="EY51" s="134" t="str">
        <f t="shared" si="88"/>
        <v/>
      </c>
      <c r="EZ51" s="135" t="str">
        <f t="shared" si="89"/>
        <v/>
      </c>
      <c r="FA51" s="136" t="str">
        <f t="shared" si="90"/>
        <v/>
      </c>
      <c r="FB51" s="76"/>
      <c r="FC51" s="127"/>
      <c r="FD51" s="127"/>
      <c r="FE51" s="128" t="str">
        <f t="shared" si="91"/>
        <v/>
      </c>
      <c r="FF51" s="129" t="str">
        <f t="shared" si="92"/>
        <v/>
      </c>
      <c r="FG51" s="130"/>
      <c r="FH51" s="131"/>
      <c r="FI51" s="132" t="str">
        <f t="shared" si="93"/>
        <v/>
      </c>
      <c r="FJ51" s="133" t="str">
        <f t="shared" si="94"/>
        <v/>
      </c>
      <c r="FK51" s="134" t="str">
        <f t="shared" si="95"/>
        <v/>
      </c>
      <c r="FL51" s="135" t="str">
        <f t="shared" si="96"/>
        <v/>
      </c>
      <c r="FM51" s="136" t="str">
        <f t="shared" si="97"/>
        <v/>
      </c>
      <c r="FN51" s="76"/>
      <c r="FO51" s="127"/>
      <c r="FP51" s="127"/>
      <c r="FQ51" s="128" t="str">
        <f>IF(FU51="","",#REF!)</f>
        <v/>
      </c>
      <c r="FR51" s="129" t="str">
        <f t="shared" si="98"/>
        <v/>
      </c>
      <c r="FS51" s="130"/>
      <c r="FT51" s="131"/>
      <c r="FU51" s="132" t="str">
        <f t="shared" si="99"/>
        <v/>
      </c>
      <c r="FV51" s="133" t="str">
        <f t="shared" si="100"/>
        <v/>
      </c>
      <c r="FW51" s="134" t="str">
        <f t="shared" si="101"/>
        <v/>
      </c>
      <c r="FX51" s="135" t="str">
        <f t="shared" si="102"/>
        <v/>
      </c>
      <c r="FY51" s="136" t="str">
        <f t="shared" si="103"/>
        <v/>
      </c>
      <c r="FZ51" s="76"/>
      <c r="GA51" s="127"/>
      <c r="GB51" s="127"/>
      <c r="GC51" s="128" t="str">
        <f t="shared" si="104"/>
        <v/>
      </c>
      <c r="GD51" s="129" t="str">
        <f t="shared" si="105"/>
        <v/>
      </c>
      <c r="GE51" s="130"/>
      <c r="GF51" s="131"/>
      <c r="GG51" s="132" t="str">
        <f t="shared" si="106"/>
        <v/>
      </c>
      <c r="GH51" s="133" t="str">
        <f t="shared" si="107"/>
        <v/>
      </c>
      <c r="GI51" s="134" t="str">
        <f t="shared" si="108"/>
        <v/>
      </c>
      <c r="GJ51" s="135" t="str">
        <f t="shared" si="109"/>
        <v/>
      </c>
      <c r="GK51" s="136" t="str">
        <f t="shared" si="110"/>
        <v/>
      </c>
      <c r="GL51" s="76"/>
      <c r="GM51" s="127"/>
      <c r="GN51" s="127"/>
      <c r="GO51" s="128" t="str">
        <f t="shared" si="111"/>
        <v/>
      </c>
      <c r="GP51" s="129" t="str">
        <f t="shared" si="112"/>
        <v/>
      </c>
      <c r="GQ51" s="130"/>
      <c r="GR51" s="131"/>
      <c r="GS51" s="132" t="str">
        <f t="shared" si="113"/>
        <v/>
      </c>
      <c r="GT51" s="133" t="str">
        <f t="shared" si="114"/>
        <v/>
      </c>
      <c r="GU51" s="134" t="str">
        <f t="shared" si="115"/>
        <v/>
      </c>
      <c r="GV51" s="135" t="str">
        <f t="shared" si="116"/>
        <v/>
      </c>
      <c r="GW51" s="136" t="str">
        <f t="shared" si="117"/>
        <v/>
      </c>
      <c r="GX51" s="76"/>
      <c r="GY51" s="127"/>
      <c r="GZ51" s="127"/>
      <c r="HA51" s="128" t="str">
        <f t="shared" si="118"/>
        <v/>
      </c>
      <c r="HB51" s="129" t="str">
        <f t="shared" si="119"/>
        <v/>
      </c>
      <c r="HC51" s="130"/>
      <c r="HD51" s="131"/>
      <c r="HE51" s="132" t="str">
        <f t="shared" si="120"/>
        <v/>
      </c>
      <c r="HF51" s="133" t="str">
        <f t="shared" si="121"/>
        <v/>
      </c>
      <c r="HG51" s="134" t="str">
        <f t="shared" si="122"/>
        <v/>
      </c>
      <c r="HH51" s="135" t="str">
        <f t="shared" si="123"/>
        <v/>
      </c>
      <c r="HI51" s="136" t="str">
        <f t="shared" si="124"/>
        <v/>
      </c>
      <c r="HJ51" s="76"/>
      <c r="HK51" s="127"/>
      <c r="HL51" s="127" t="s">
        <v>287</v>
      </c>
      <c r="HM51" s="128" t="str">
        <f t="shared" si="125"/>
        <v/>
      </c>
      <c r="HN51" s="129" t="str">
        <f t="shared" si="126"/>
        <v/>
      </c>
      <c r="HO51" s="130"/>
      <c r="HP51" s="131"/>
      <c r="HQ51" s="132" t="str">
        <f t="shared" si="127"/>
        <v/>
      </c>
      <c r="HR51" s="133" t="str">
        <f t="shared" si="128"/>
        <v/>
      </c>
      <c r="HS51" s="134" t="str">
        <f t="shared" si="129"/>
        <v/>
      </c>
      <c r="HT51" s="135" t="str">
        <f t="shared" si="130"/>
        <v/>
      </c>
      <c r="HU51" s="136" t="str">
        <f t="shared" si="131"/>
        <v/>
      </c>
      <c r="HV51" s="76"/>
      <c r="HW51" s="127"/>
      <c r="HX51" s="127"/>
      <c r="HY51" s="128" t="str">
        <f t="shared" si="132"/>
        <v/>
      </c>
      <c r="HZ51" s="129" t="str">
        <f t="shared" si="133"/>
        <v/>
      </c>
      <c r="IA51" s="130"/>
      <c r="IB51" s="131"/>
      <c r="IC51" s="132" t="str">
        <f t="shared" si="134"/>
        <v/>
      </c>
      <c r="ID51" s="133" t="str">
        <f t="shared" si="135"/>
        <v/>
      </c>
      <c r="IE51" s="134" t="str">
        <f t="shared" si="136"/>
        <v/>
      </c>
      <c r="IF51" s="135" t="str">
        <f t="shared" si="137"/>
        <v/>
      </c>
      <c r="IG51" s="136" t="str">
        <f t="shared" si="138"/>
        <v/>
      </c>
      <c r="IH51" s="76"/>
      <c r="II51" s="127"/>
      <c r="IJ51" s="127"/>
      <c r="IK51" s="128" t="str">
        <f t="shared" si="139"/>
        <v/>
      </c>
      <c r="IL51" s="129" t="str">
        <f t="shared" si="140"/>
        <v/>
      </c>
      <c r="IM51" s="130"/>
      <c r="IN51" s="131"/>
      <c r="IO51" s="132" t="str">
        <f t="shared" si="141"/>
        <v/>
      </c>
      <c r="IP51" s="133" t="str">
        <f t="shared" si="142"/>
        <v/>
      </c>
      <c r="IQ51" s="134" t="str">
        <f t="shared" si="143"/>
        <v/>
      </c>
      <c r="IR51" s="135" t="str">
        <f t="shared" si="144"/>
        <v/>
      </c>
      <c r="IS51" s="136" t="str">
        <f t="shared" si="145"/>
        <v/>
      </c>
      <c r="IT51" s="76"/>
      <c r="IU51" s="127"/>
      <c r="IV51" s="127"/>
      <c r="IW51" s="128" t="str">
        <f t="shared" si="146"/>
        <v/>
      </c>
      <c r="IX51" s="129" t="str">
        <f t="shared" si="147"/>
        <v/>
      </c>
      <c r="IY51" s="130"/>
      <c r="IZ51" s="131"/>
      <c r="JA51" s="132" t="str">
        <f t="shared" si="148"/>
        <v/>
      </c>
      <c r="JB51" s="133" t="str">
        <f t="shared" si="149"/>
        <v/>
      </c>
      <c r="JC51" s="134" t="str">
        <f t="shared" si="150"/>
        <v/>
      </c>
      <c r="JD51" s="135" t="str">
        <f t="shared" si="151"/>
        <v/>
      </c>
      <c r="JE51" s="136" t="str">
        <f t="shared" si="152"/>
        <v/>
      </c>
      <c r="JF51" s="76"/>
      <c r="JG51" s="127"/>
      <c r="JH51" s="127"/>
      <c r="JI51" s="128" t="str">
        <f t="shared" si="153"/>
        <v/>
      </c>
      <c r="JJ51" s="129" t="str">
        <f t="shared" si="154"/>
        <v/>
      </c>
      <c r="JK51" s="130"/>
      <c r="JL51" s="131"/>
      <c r="JM51" s="132" t="str">
        <f t="shared" si="155"/>
        <v/>
      </c>
      <c r="JN51" s="133" t="str">
        <f t="shared" si="156"/>
        <v/>
      </c>
      <c r="JO51" s="134" t="str">
        <f t="shared" si="157"/>
        <v/>
      </c>
      <c r="JP51" s="135" t="str">
        <f t="shared" si="158"/>
        <v/>
      </c>
      <c r="JQ51" s="136" t="str">
        <f t="shared" si="159"/>
        <v/>
      </c>
      <c r="JR51" s="76"/>
      <c r="JS51" s="127"/>
      <c r="JT51" s="127"/>
      <c r="JU51" s="128" t="str">
        <f t="shared" si="160"/>
        <v/>
      </c>
      <c r="JV51" s="129" t="str">
        <f t="shared" si="161"/>
        <v/>
      </c>
      <c r="JW51" s="130"/>
      <c r="JX51" s="131"/>
      <c r="JY51" s="132" t="str">
        <f t="shared" si="162"/>
        <v/>
      </c>
      <c r="JZ51" s="133" t="str">
        <f t="shared" si="163"/>
        <v/>
      </c>
      <c r="KA51" s="134" t="str">
        <f t="shared" si="164"/>
        <v/>
      </c>
      <c r="KB51" s="135" t="str">
        <f t="shared" si="165"/>
        <v/>
      </c>
      <c r="KC51" s="136" t="str">
        <f t="shared" si="166"/>
        <v/>
      </c>
      <c r="KD51" s="76"/>
      <c r="KE51" s="127"/>
      <c r="KF51" s="127"/>
    </row>
    <row r="52" spans="1:292" ht="13.5" customHeight="1">
      <c r="A52" s="84"/>
      <c r="B52" s="127"/>
      <c r="D52" s="211"/>
      <c r="E52" s="128" t="str">
        <f t="shared" si="0"/>
        <v/>
      </c>
      <c r="F52" s="129" t="str">
        <f t="shared" si="1"/>
        <v/>
      </c>
      <c r="G52" s="130"/>
      <c r="H52" s="131"/>
      <c r="I52" s="132" t="str">
        <f t="shared" si="2"/>
        <v/>
      </c>
      <c r="J52" s="133" t="str">
        <f t="shared" si="3"/>
        <v/>
      </c>
      <c r="K52" s="134" t="str">
        <f t="shared" si="4"/>
        <v/>
      </c>
      <c r="L52" s="135" t="str">
        <f t="shared" si="5"/>
        <v/>
      </c>
      <c r="M52" s="136" t="str">
        <f t="shared" si="6"/>
        <v/>
      </c>
      <c r="O52" s="127"/>
      <c r="P52" s="211"/>
      <c r="Q52" s="128" t="str">
        <f t="shared" si="7"/>
        <v/>
      </c>
      <c r="R52" s="129" t="str">
        <f t="shared" si="8"/>
        <v/>
      </c>
      <c r="S52" s="130"/>
      <c r="T52" s="131"/>
      <c r="U52" s="132" t="str">
        <f t="shared" si="9"/>
        <v/>
      </c>
      <c r="V52" s="133" t="str">
        <f t="shared" si="10"/>
        <v/>
      </c>
      <c r="W52" s="134" t="str">
        <f t="shared" si="11"/>
        <v/>
      </c>
      <c r="X52" s="135" t="str">
        <f t="shared" si="12"/>
        <v/>
      </c>
      <c r="Y52" s="136" t="str">
        <f t="shared" si="13"/>
        <v/>
      </c>
      <c r="AA52" s="127"/>
      <c r="AB52" s="127"/>
      <c r="AC52" s="128" t="str">
        <f t="shared" si="14"/>
        <v/>
      </c>
      <c r="AD52" s="129" t="str">
        <f t="shared" si="15"/>
        <v/>
      </c>
      <c r="AE52" s="130"/>
      <c r="AF52" s="131"/>
      <c r="AG52" s="132" t="str">
        <f t="shared" si="16"/>
        <v/>
      </c>
      <c r="AH52" s="133" t="str">
        <f t="shared" si="17"/>
        <v/>
      </c>
      <c r="AI52" s="134" t="str">
        <f t="shared" si="18"/>
        <v/>
      </c>
      <c r="AJ52" s="135" t="str">
        <f t="shared" si="19"/>
        <v/>
      </c>
      <c r="AK52" s="136" t="str">
        <f t="shared" si="20"/>
        <v/>
      </c>
      <c r="AM52" s="127"/>
      <c r="AN52" s="127"/>
      <c r="AO52" s="128" t="str">
        <f t="shared" si="21"/>
        <v/>
      </c>
      <c r="AP52" s="129" t="str">
        <f t="shared" si="22"/>
        <v/>
      </c>
      <c r="AQ52" s="130"/>
      <c r="AR52" s="131"/>
      <c r="AS52" s="132" t="str">
        <f t="shared" si="23"/>
        <v/>
      </c>
      <c r="AT52" s="133" t="str">
        <f t="shared" si="24"/>
        <v/>
      </c>
      <c r="AU52" s="134" t="str">
        <f t="shared" si="25"/>
        <v/>
      </c>
      <c r="AV52" s="135" t="str">
        <f t="shared" si="26"/>
        <v/>
      </c>
      <c r="AW52" s="136" t="str">
        <f t="shared" si="27"/>
        <v/>
      </c>
      <c r="AX52" s="76"/>
      <c r="AY52" s="127"/>
      <c r="AZ52" s="127"/>
      <c r="BA52" s="128" t="str">
        <f t="shared" si="28"/>
        <v/>
      </c>
      <c r="BB52" s="129" t="str">
        <f t="shared" si="29"/>
        <v/>
      </c>
      <c r="BC52" s="130"/>
      <c r="BD52" s="131"/>
      <c r="BE52" s="132" t="str">
        <f t="shared" si="30"/>
        <v/>
      </c>
      <c r="BF52" s="133" t="str">
        <f t="shared" si="31"/>
        <v/>
      </c>
      <c r="BG52" s="134" t="str">
        <f t="shared" si="32"/>
        <v/>
      </c>
      <c r="BH52" s="135" t="str">
        <f t="shared" si="33"/>
        <v/>
      </c>
      <c r="BI52" s="136" t="str">
        <f t="shared" si="34"/>
        <v/>
      </c>
      <c r="BJ52" s="76"/>
      <c r="BK52" s="127"/>
      <c r="BL52" s="127"/>
      <c r="BM52" s="128" t="str">
        <f t="shared" si="35"/>
        <v/>
      </c>
      <c r="BN52" s="129" t="str">
        <f t="shared" si="36"/>
        <v/>
      </c>
      <c r="BO52" s="130"/>
      <c r="BP52" s="131"/>
      <c r="BQ52" s="132" t="str">
        <f t="shared" si="37"/>
        <v/>
      </c>
      <c r="BR52" s="133" t="str">
        <f t="shared" si="38"/>
        <v/>
      </c>
      <c r="BS52" s="134" t="str">
        <f t="shared" si="39"/>
        <v/>
      </c>
      <c r="BT52" s="135" t="str">
        <f t="shared" si="40"/>
        <v/>
      </c>
      <c r="BU52" s="136" t="str">
        <f t="shared" si="41"/>
        <v/>
      </c>
      <c r="BV52" s="76"/>
      <c r="BW52" s="127"/>
      <c r="BX52" s="127"/>
      <c r="BY52" s="128" t="str">
        <f t="shared" si="42"/>
        <v/>
      </c>
      <c r="BZ52" s="129" t="str">
        <f t="shared" si="43"/>
        <v/>
      </c>
      <c r="CA52" s="130"/>
      <c r="CB52" s="131"/>
      <c r="CC52" s="132" t="str">
        <f t="shared" si="44"/>
        <v/>
      </c>
      <c r="CD52" s="133" t="str">
        <f t="shared" si="45"/>
        <v/>
      </c>
      <c r="CE52" s="134" t="str">
        <f t="shared" si="46"/>
        <v/>
      </c>
      <c r="CF52" s="135" t="str">
        <f t="shared" si="47"/>
        <v/>
      </c>
      <c r="CG52" s="136" t="str">
        <f t="shared" si="48"/>
        <v/>
      </c>
      <c r="CH52" s="76"/>
      <c r="CI52" s="127"/>
      <c r="CJ52" s="127"/>
      <c r="CK52" s="128" t="str">
        <f t="shared" si="49"/>
        <v/>
      </c>
      <c r="CL52" s="129" t="str">
        <f t="shared" si="50"/>
        <v/>
      </c>
      <c r="CM52" s="130"/>
      <c r="CN52" s="131"/>
      <c r="CO52" s="132" t="str">
        <f t="shared" si="51"/>
        <v/>
      </c>
      <c r="CP52" s="133" t="str">
        <f t="shared" si="52"/>
        <v/>
      </c>
      <c r="CQ52" s="134" t="str">
        <f t="shared" si="53"/>
        <v/>
      </c>
      <c r="CR52" s="135" t="str">
        <f t="shared" si="54"/>
        <v/>
      </c>
      <c r="CS52" s="136" t="str">
        <f t="shared" si="55"/>
        <v/>
      </c>
      <c r="CT52" s="76"/>
      <c r="CU52" s="127"/>
      <c r="CV52" s="127"/>
      <c r="CW52" s="128" t="str">
        <f t="shared" si="56"/>
        <v/>
      </c>
      <c r="CX52" s="129" t="str">
        <f t="shared" si="57"/>
        <v/>
      </c>
      <c r="CY52" s="130"/>
      <c r="CZ52" s="131"/>
      <c r="DA52" s="132" t="str">
        <f t="shared" si="58"/>
        <v/>
      </c>
      <c r="DB52" s="133" t="str">
        <f t="shared" si="59"/>
        <v/>
      </c>
      <c r="DC52" s="134" t="str">
        <f t="shared" si="60"/>
        <v/>
      </c>
      <c r="DD52" s="135" t="str">
        <f t="shared" si="61"/>
        <v/>
      </c>
      <c r="DE52" s="136" t="str">
        <f t="shared" si="62"/>
        <v/>
      </c>
      <c r="DF52" s="76"/>
      <c r="DG52" s="127"/>
      <c r="DH52" s="127"/>
      <c r="DI52" s="128" t="str">
        <f t="shared" si="63"/>
        <v/>
      </c>
      <c r="DJ52" s="129" t="str">
        <f t="shared" si="64"/>
        <v/>
      </c>
      <c r="DK52" s="130"/>
      <c r="DL52" s="131"/>
      <c r="DM52" s="132" t="str">
        <f t="shared" si="65"/>
        <v/>
      </c>
      <c r="DN52" s="133" t="str">
        <f t="shared" si="66"/>
        <v/>
      </c>
      <c r="DO52" s="134" t="str">
        <f t="shared" si="67"/>
        <v/>
      </c>
      <c r="DP52" s="135" t="str">
        <f t="shared" si="68"/>
        <v/>
      </c>
      <c r="DQ52" s="136" t="str">
        <f t="shared" si="69"/>
        <v/>
      </c>
      <c r="DR52" s="76"/>
      <c r="DS52" s="127"/>
      <c r="DT52" s="127"/>
      <c r="DU52" s="128" t="str">
        <f t="shared" si="70"/>
        <v/>
      </c>
      <c r="DV52" s="129" t="str">
        <f t="shared" si="71"/>
        <v/>
      </c>
      <c r="DW52" s="130"/>
      <c r="DX52" s="131"/>
      <c r="DY52" s="132" t="str">
        <f t="shared" si="72"/>
        <v/>
      </c>
      <c r="DZ52" s="133" t="str">
        <f t="shared" si="73"/>
        <v/>
      </c>
      <c r="EA52" s="134" t="str">
        <f t="shared" si="74"/>
        <v/>
      </c>
      <c r="EB52" s="135" t="str">
        <f t="shared" si="75"/>
        <v/>
      </c>
      <c r="EC52" s="136" t="str">
        <f t="shared" si="76"/>
        <v/>
      </c>
      <c r="ED52" s="76"/>
      <c r="EE52" s="127"/>
      <c r="EF52" s="127"/>
      <c r="EG52" s="128" t="str">
        <f t="shared" si="77"/>
        <v/>
      </c>
      <c r="EH52" s="129" t="str">
        <f t="shared" si="78"/>
        <v/>
      </c>
      <c r="EI52" s="130"/>
      <c r="EJ52" s="131"/>
      <c r="EK52" s="132" t="str">
        <f t="shared" si="79"/>
        <v/>
      </c>
      <c r="EL52" s="133" t="str">
        <f t="shared" si="80"/>
        <v/>
      </c>
      <c r="EM52" s="134" t="str">
        <f t="shared" si="81"/>
        <v/>
      </c>
      <c r="EN52" s="135" t="str">
        <f t="shared" si="82"/>
        <v/>
      </c>
      <c r="EO52" s="136" t="str">
        <f t="shared" si="83"/>
        <v/>
      </c>
      <c r="EP52" s="76"/>
      <c r="EQ52" s="127"/>
      <c r="ER52" s="127"/>
      <c r="ES52" s="128" t="str">
        <f t="shared" si="84"/>
        <v/>
      </c>
      <c r="ET52" s="129" t="str">
        <f t="shared" si="85"/>
        <v/>
      </c>
      <c r="EU52" s="130"/>
      <c r="EV52" s="131"/>
      <c r="EW52" s="132" t="str">
        <f t="shared" si="86"/>
        <v/>
      </c>
      <c r="EX52" s="133" t="str">
        <f t="shared" si="87"/>
        <v/>
      </c>
      <c r="EY52" s="134" t="str">
        <f t="shared" si="88"/>
        <v/>
      </c>
      <c r="EZ52" s="135" t="str">
        <f t="shared" si="89"/>
        <v/>
      </c>
      <c r="FA52" s="136" t="str">
        <f t="shared" si="90"/>
        <v/>
      </c>
      <c r="FB52" s="76"/>
      <c r="FC52" s="127"/>
      <c r="FD52" s="127"/>
      <c r="FE52" s="128" t="str">
        <f t="shared" si="91"/>
        <v/>
      </c>
      <c r="FF52" s="129" t="str">
        <f t="shared" si="92"/>
        <v/>
      </c>
      <c r="FG52" s="130"/>
      <c r="FH52" s="131"/>
      <c r="FI52" s="132" t="str">
        <f t="shared" si="93"/>
        <v/>
      </c>
      <c r="FJ52" s="133" t="str">
        <f t="shared" si="94"/>
        <v/>
      </c>
      <c r="FK52" s="134" t="str">
        <f t="shared" si="95"/>
        <v/>
      </c>
      <c r="FL52" s="135" t="str">
        <f t="shared" si="96"/>
        <v/>
      </c>
      <c r="FM52" s="136" t="str">
        <f t="shared" si="97"/>
        <v/>
      </c>
      <c r="FN52" s="76"/>
      <c r="FO52" s="127"/>
      <c r="FP52" s="127"/>
      <c r="FQ52" s="128" t="str">
        <f>IF(FU52="","",#REF!)</f>
        <v/>
      </c>
      <c r="FR52" s="129" t="str">
        <f t="shared" si="98"/>
        <v/>
      </c>
      <c r="FS52" s="130"/>
      <c r="FT52" s="131"/>
      <c r="FU52" s="132" t="str">
        <f t="shared" si="99"/>
        <v/>
      </c>
      <c r="FV52" s="133" t="str">
        <f t="shared" si="100"/>
        <v/>
      </c>
      <c r="FW52" s="134" t="str">
        <f t="shared" si="101"/>
        <v/>
      </c>
      <c r="FX52" s="135" t="str">
        <f t="shared" si="102"/>
        <v/>
      </c>
      <c r="FY52" s="136" t="str">
        <f t="shared" si="103"/>
        <v/>
      </c>
      <c r="FZ52" s="76"/>
      <c r="GA52" s="127"/>
      <c r="GB52" s="127"/>
      <c r="GC52" s="128" t="str">
        <f t="shared" si="104"/>
        <v/>
      </c>
      <c r="GD52" s="129" t="str">
        <f t="shared" si="105"/>
        <v/>
      </c>
      <c r="GE52" s="130"/>
      <c r="GF52" s="131"/>
      <c r="GG52" s="132" t="str">
        <f t="shared" si="106"/>
        <v/>
      </c>
      <c r="GH52" s="133" t="str">
        <f t="shared" si="107"/>
        <v/>
      </c>
      <c r="GI52" s="134" t="str">
        <f t="shared" si="108"/>
        <v/>
      </c>
      <c r="GJ52" s="135" t="str">
        <f t="shared" si="109"/>
        <v/>
      </c>
      <c r="GK52" s="136" t="str">
        <f t="shared" si="110"/>
        <v/>
      </c>
      <c r="GL52" s="76"/>
      <c r="GM52" s="127"/>
      <c r="GN52" s="127"/>
      <c r="GO52" s="128" t="str">
        <f t="shared" si="111"/>
        <v/>
      </c>
      <c r="GP52" s="129" t="str">
        <f t="shared" si="112"/>
        <v/>
      </c>
      <c r="GQ52" s="130"/>
      <c r="GR52" s="131"/>
      <c r="GS52" s="132" t="str">
        <f t="shared" si="113"/>
        <v/>
      </c>
      <c r="GT52" s="133" t="str">
        <f t="shared" si="114"/>
        <v/>
      </c>
      <c r="GU52" s="134" t="str">
        <f t="shared" si="115"/>
        <v/>
      </c>
      <c r="GV52" s="135" t="str">
        <f t="shared" si="116"/>
        <v/>
      </c>
      <c r="GW52" s="136" t="str">
        <f t="shared" si="117"/>
        <v/>
      </c>
      <c r="GX52" s="76"/>
      <c r="GY52" s="127"/>
      <c r="GZ52" s="127"/>
      <c r="HA52" s="128" t="str">
        <f t="shared" si="118"/>
        <v/>
      </c>
      <c r="HB52" s="129" t="str">
        <f t="shared" si="119"/>
        <v/>
      </c>
      <c r="HC52" s="130"/>
      <c r="HD52" s="131"/>
      <c r="HE52" s="132" t="str">
        <f t="shared" si="120"/>
        <v/>
      </c>
      <c r="HF52" s="133" t="str">
        <f t="shared" si="121"/>
        <v/>
      </c>
      <c r="HG52" s="134" t="str">
        <f t="shared" si="122"/>
        <v/>
      </c>
      <c r="HH52" s="135" t="str">
        <f t="shared" si="123"/>
        <v/>
      </c>
      <c r="HI52" s="136" t="str">
        <f t="shared" si="124"/>
        <v/>
      </c>
      <c r="HJ52" s="76"/>
      <c r="HK52" s="127"/>
      <c r="HL52" s="127" t="s">
        <v>287</v>
      </c>
      <c r="HM52" s="128" t="str">
        <f t="shared" si="125"/>
        <v/>
      </c>
      <c r="HN52" s="129" t="str">
        <f t="shared" si="126"/>
        <v/>
      </c>
      <c r="HO52" s="130"/>
      <c r="HP52" s="131"/>
      <c r="HQ52" s="132" t="str">
        <f t="shared" si="127"/>
        <v/>
      </c>
      <c r="HR52" s="133" t="str">
        <f t="shared" si="128"/>
        <v/>
      </c>
      <c r="HS52" s="134" t="str">
        <f t="shared" si="129"/>
        <v/>
      </c>
      <c r="HT52" s="135" t="str">
        <f t="shared" si="130"/>
        <v/>
      </c>
      <c r="HU52" s="136" t="str">
        <f t="shared" si="131"/>
        <v/>
      </c>
      <c r="HV52" s="76"/>
      <c r="HW52" s="127"/>
      <c r="HX52" s="127"/>
      <c r="HY52" s="128" t="str">
        <f t="shared" si="132"/>
        <v/>
      </c>
      <c r="HZ52" s="129" t="str">
        <f t="shared" si="133"/>
        <v/>
      </c>
      <c r="IA52" s="130"/>
      <c r="IB52" s="131"/>
      <c r="IC52" s="132" t="str">
        <f t="shared" si="134"/>
        <v/>
      </c>
      <c r="ID52" s="133" t="str">
        <f t="shared" si="135"/>
        <v/>
      </c>
      <c r="IE52" s="134" t="str">
        <f t="shared" si="136"/>
        <v/>
      </c>
      <c r="IF52" s="135" t="str">
        <f t="shared" si="137"/>
        <v/>
      </c>
      <c r="IG52" s="136" t="str">
        <f t="shared" si="138"/>
        <v/>
      </c>
      <c r="IH52" s="76"/>
      <c r="II52" s="127"/>
      <c r="IJ52" s="127"/>
      <c r="IK52" s="128" t="str">
        <f t="shared" si="139"/>
        <v/>
      </c>
      <c r="IL52" s="129" t="str">
        <f t="shared" si="140"/>
        <v/>
      </c>
      <c r="IM52" s="130"/>
      <c r="IN52" s="131"/>
      <c r="IO52" s="132" t="str">
        <f t="shared" si="141"/>
        <v/>
      </c>
      <c r="IP52" s="133" t="str">
        <f t="shared" si="142"/>
        <v/>
      </c>
      <c r="IQ52" s="134" t="str">
        <f t="shared" si="143"/>
        <v/>
      </c>
      <c r="IR52" s="135" t="str">
        <f t="shared" si="144"/>
        <v/>
      </c>
      <c r="IS52" s="136" t="str">
        <f t="shared" si="145"/>
        <v/>
      </c>
      <c r="IT52" s="76"/>
      <c r="IU52" s="127"/>
      <c r="IV52" s="127"/>
      <c r="IW52" s="128" t="str">
        <f t="shared" si="146"/>
        <v/>
      </c>
      <c r="IX52" s="129" t="str">
        <f t="shared" si="147"/>
        <v/>
      </c>
      <c r="IY52" s="130"/>
      <c r="IZ52" s="131"/>
      <c r="JA52" s="132" t="str">
        <f t="shared" si="148"/>
        <v/>
      </c>
      <c r="JB52" s="133" t="str">
        <f t="shared" si="149"/>
        <v/>
      </c>
      <c r="JC52" s="134" t="str">
        <f t="shared" si="150"/>
        <v/>
      </c>
      <c r="JD52" s="135" t="str">
        <f t="shared" si="151"/>
        <v/>
      </c>
      <c r="JE52" s="136" t="str">
        <f t="shared" si="152"/>
        <v/>
      </c>
      <c r="JF52" s="76"/>
      <c r="JG52" s="127"/>
      <c r="JH52" s="127"/>
      <c r="JI52" s="128" t="str">
        <f t="shared" si="153"/>
        <v/>
      </c>
      <c r="JJ52" s="129" t="str">
        <f t="shared" si="154"/>
        <v/>
      </c>
      <c r="JK52" s="130"/>
      <c r="JL52" s="131"/>
      <c r="JM52" s="132" t="str">
        <f t="shared" si="155"/>
        <v/>
      </c>
      <c r="JN52" s="133" t="str">
        <f t="shared" si="156"/>
        <v/>
      </c>
      <c r="JO52" s="134" t="str">
        <f t="shared" si="157"/>
        <v/>
      </c>
      <c r="JP52" s="135" t="str">
        <f t="shared" si="158"/>
        <v/>
      </c>
      <c r="JQ52" s="136" t="str">
        <f t="shared" si="159"/>
        <v/>
      </c>
      <c r="JR52" s="76"/>
      <c r="JS52" s="127"/>
      <c r="JT52" s="127"/>
      <c r="JU52" s="128" t="str">
        <f t="shared" si="160"/>
        <v/>
      </c>
      <c r="JV52" s="129" t="str">
        <f t="shared" si="161"/>
        <v/>
      </c>
      <c r="JW52" s="130"/>
      <c r="JX52" s="131"/>
      <c r="JY52" s="132" t="str">
        <f t="shared" si="162"/>
        <v/>
      </c>
      <c r="JZ52" s="133" t="str">
        <f t="shared" si="163"/>
        <v/>
      </c>
      <c r="KA52" s="134" t="str">
        <f t="shared" si="164"/>
        <v/>
      </c>
      <c r="KB52" s="135" t="str">
        <f t="shared" si="165"/>
        <v/>
      </c>
      <c r="KC52" s="136" t="str">
        <f t="shared" si="166"/>
        <v/>
      </c>
      <c r="KD52" s="76"/>
      <c r="KE52" s="127"/>
      <c r="KF52" s="127"/>
    </row>
    <row r="53" spans="1:292" ht="13.5" customHeight="1">
      <c r="A53" s="84"/>
      <c r="B53" s="127"/>
      <c r="D53" s="211"/>
      <c r="E53" s="128" t="str">
        <f t="shared" si="0"/>
        <v/>
      </c>
      <c r="F53" s="129" t="str">
        <f t="shared" si="1"/>
        <v/>
      </c>
      <c r="G53" s="130"/>
      <c r="H53" s="131"/>
      <c r="I53" s="132" t="str">
        <f t="shared" si="2"/>
        <v/>
      </c>
      <c r="J53" s="133" t="str">
        <f t="shared" si="3"/>
        <v/>
      </c>
      <c r="K53" s="134" t="str">
        <f t="shared" si="4"/>
        <v/>
      </c>
      <c r="L53" s="135" t="str">
        <f t="shared" si="5"/>
        <v/>
      </c>
      <c r="M53" s="136" t="str">
        <f t="shared" si="6"/>
        <v/>
      </c>
      <c r="O53" s="127"/>
      <c r="P53" s="211"/>
      <c r="Q53" s="128" t="str">
        <f t="shared" si="7"/>
        <v/>
      </c>
      <c r="R53" s="129" t="str">
        <f t="shared" si="8"/>
        <v/>
      </c>
      <c r="S53" s="130"/>
      <c r="T53" s="131"/>
      <c r="U53" s="132" t="str">
        <f t="shared" si="9"/>
        <v/>
      </c>
      <c r="V53" s="133" t="str">
        <f t="shared" si="10"/>
        <v/>
      </c>
      <c r="W53" s="134" t="str">
        <f t="shared" si="11"/>
        <v/>
      </c>
      <c r="X53" s="135" t="str">
        <f t="shared" si="12"/>
        <v/>
      </c>
      <c r="Y53" s="136" t="str">
        <f t="shared" si="13"/>
        <v/>
      </c>
      <c r="AA53" s="127"/>
      <c r="AB53" s="127"/>
      <c r="AC53" s="128" t="str">
        <f t="shared" si="14"/>
        <v/>
      </c>
      <c r="AD53" s="129" t="str">
        <f t="shared" si="15"/>
        <v/>
      </c>
      <c r="AE53" s="130"/>
      <c r="AF53" s="131"/>
      <c r="AG53" s="132" t="str">
        <f t="shared" si="16"/>
        <v/>
      </c>
      <c r="AH53" s="133" t="str">
        <f t="shared" si="17"/>
        <v/>
      </c>
      <c r="AI53" s="134" t="str">
        <f t="shared" si="18"/>
        <v/>
      </c>
      <c r="AJ53" s="135" t="str">
        <f t="shared" si="19"/>
        <v/>
      </c>
      <c r="AK53" s="136" t="str">
        <f t="shared" si="20"/>
        <v/>
      </c>
      <c r="AM53" s="127"/>
      <c r="AN53" s="127"/>
      <c r="AO53" s="128" t="str">
        <f t="shared" si="21"/>
        <v/>
      </c>
      <c r="AP53" s="129" t="str">
        <f t="shared" si="22"/>
        <v/>
      </c>
      <c r="AQ53" s="130"/>
      <c r="AR53" s="131"/>
      <c r="AS53" s="132" t="str">
        <f t="shared" si="23"/>
        <v/>
      </c>
      <c r="AT53" s="133" t="str">
        <f t="shared" si="24"/>
        <v/>
      </c>
      <c r="AU53" s="134" t="str">
        <f t="shared" si="25"/>
        <v/>
      </c>
      <c r="AV53" s="135" t="str">
        <f t="shared" si="26"/>
        <v/>
      </c>
      <c r="AW53" s="136" t="str">
        <f t="shared" si="27"/>
        <v/>
      </c>
      <c r="AX53" s="76"/>
      <c r="AY53" s="127"/>
      <c r="AZ53" s="127"/>
      <c r="BA53" s="128" t="str">
        <f t="shared" si="28"/>
        <v/>
      </c>
      <c r="BB53" s="129" t="str">
        <f t="shared" si="29"/>
        <v/>
      </c>
      <c r="BC53" s="130"/>
      <c r="BD53" s="131"/>
      <c r="BE53" s="132" t="str">
        <f t="shared" si="30"/>
        <v/>
      </c>
      <c r="BF53" s="133" t="str">
        <f t="shared" si="31"/>
        <v/>
      </c>
      <c r="BG53" s="134" t="str">
        <f t="shared" si="32"/>
        <v/>
      </c>
      <c r="BH53" s="135" t="str">
        <f t="shared" si="33"/>
        <v/>
      </c>
      <c r="BI53" s="136" t="str">
        <f t="shared" si="34"/>
        <v/>
      </c>
      <c r="BJ53" s="76"/>
      <c r="BK53" s="127"/>
      <c r="BL53" s="127"/>
      <c r="BM53" s="128" t="str">
        <f t="shared" si="35"/>
        <v/>
      </c>
      <c r="BN53" s="129" t="str">
        <f t="shared" si="36"/>
        <v/>
      </c>
      <c r="BO53" s="130"/>
      <c r="BP53" s="131"/>
      <c r="BQ53" s="132" t="str">
        <f t="shared" si="37"/>
        <v/>
      </c>
      <c r="BR53" s="133" t="str">
        <f t="shared" si="38"/>
        <v/>
      </c>
      <c r="BS53" s="134" t="str">
        <f t="shared" si="39"/>
        <v/>
      </c>
      <c r="BT53" s="135" t="str">
        <f t="shared" si="40"/>
        <v/>
      </c>
      <c r="BU53" s="136" t="str">
        <f t="shared" si="41"/>
        <v/>
      </c>
      <c r="BV53" s="76"/>
      <c r="BW53" s="127"/>
      <c r="BX53" s="127"/>
      <c r="BY53" s="128" t="str">
        <f t="shared" si="42"/>
        <v/>
      </c>
      <c r="BZ53" s="129" t="str">
        <f t="shared" si="43"/>
        <v/>
      </c>
      <c r="CA53" s="130"/>
      <c r="CB53" s="131"/>
      <c r="CC53" s="132" t="str">
        <f t="shared" si="44"/>
        <v/>
      </c>
      <c r="CD53" s="133" t="str">
        <f t="shared" si="45"/>
        <v/>
      </c>
      <c r="CE53" s="134" t="str">
        <f t="shared" si="46"/>
        <v/>
      </c>
      <c r="CF53" s="135" t="str">
        <f t="shared" si="47"/>
        <v/>
      </c>
      <c r="CG53" s="136" t="str">
        <f t="shared" si="48"/>
        <v/>
      </c>
      <c r="CH53" s="76"/>
      <c r="CI53" s="127"/>
      <c r="CJ53" s="127"/>
      <c r="CK53" s="128" t="str">
        <f t="shared" si="49"/>
        <v/>
      </c>
      <c r="CL53" s="129" t="str">
        <f t="shared" si="50"/>
        <v/>
      </c>
      <c r="CM53" s="130"/>
      <c r="CN53" s="131"/>
      <c r="CO53" s="132" t="str">
        <f t="shared" si="51"/>
        <v/>
      </c>
      <c r="CP53" s="133" t="str">
        <f t="shared" si="52"/>
        <v/>
      </c>
      <c r="CQ53" s="134" t="str">
        <f t="shared" si="53"/>
        <v/>
      </c>
      <c r="CR53" s="135" t="str">
        <f t="shared" si="54"/>
        <v/>
      </c>
      <c r="CS53" s="136" t="str">
        <f t="shared" si="55"/>
        <v/>
      </c>
      <c r="CT53" s="76"/>
      <c r="CU53" s="127"/>
      <c r="CV53" s="127"/>
      <c r="CW53" s="128" t="str">
        <f t="shared" si="56"/>
        <v/>
      </c>
      <c r="CX53" s="129" t="str">
        <f t="shared" si="57"/>
        <v/>
      </c>
      <c r="CY53" s="130"/>
      <c r="CZ53" s="131"/>
      <c r="DA53" s="132" t="str">
        <f t="shared" si="58"/>
        <v/>
      </c>
      <c r="DB53" s="133" t="str">
        <f t="shared" si="59"/>
        <v/>
      </c>
      <c r="DC53" s="134" t="str">
        <f t="shared" si="60"/>
        <v/>
      </c>
      <c r="DD53" s="135" t="str">
        <f t="shared" si="61"/>
        <v/>
      </c>
      <c r="DE53" s="136" t="str">
        <f t="shared" si="62"/>
        <v/>
      </c>
      <c r="DF53" s="76"/>
      <c r="DG53" s="127"/>
      <c r="DH53" s="127"/>
      <c r="DI53" s="128" t="str">
        <f t="shared" si="63"/>
        <v/>
      </c>
      <c r="DJ53" s="129" t="str">
        <f t="shared" si="64"/>
        <v/>
      </c>
      <c r="DK53" s="130"/>
      <c r="DL53" s="131"/>
      <c r="DM53" s="132" t="str">
        <f t="shared" si="65"/>
        <v/>
      </c>
      <c r="DN53" s="133" t="str">
        <f t="shared" si="66"/>
        <v/>
      </c>
      <c r="DO53" s="134" t="str">
        <f t="shared" si="67"/>
        <v/>
      </c>
      <c r="DP53" s="135" t="str">
        <f t="shared" si="68"/>
        <v/>
      </c>
      <c r="DQ53" s="136" t="str">
        <f t="shared" si="69"/>
        <v/>
      </c>
      <c r="DR53" s="76"/>
      <c r="DS53" s="127"/>
      <c r="DT53" s="127"/>
      <c r="DU53" s="128" t="str">
        <f t="shared" si="70"/>
        <v/>
      </c>
      <c r="DV53" s="129" t="str">
        <f t="shared" si="71"/>
        <v/>
      </c>
      <c r="DW53" s="130"/>
      <c r="DX53" s="131"/>
      <c r="DY53" s="132" t="str">
        <f t="shared" si="72"/>
        <v/>
      </c>
      <c r="DZ53" s="133" t="str">
        <f t="shared" si="73"/>
        <v/>
      </c>
      <c r="EA53" s="134" t="str">
        <f t="shared" si="74"/>
        <v/>
      </c>
      <c r="EB53" s="135" t="str">
        <f t="shared" si="75"/>
        <v/>
      </c>
      <c r="EC53" s="136" t="str">
        <f t="shared" si="76"/>
        <v/>
      </c>
      <c r="ED53" s="76"/>
      <c r="EE53" s="127"/>
      <c r="EF53" s="127"/>
      <c r="EG53" s="128" t="str">
        <f t="shared" si="77"/>
        <v/>
      </c>
      <c r="EH53" s="129" t="str">
        <f t="shared" si="78"/>
        <v/>
      </c>
      <c r="EI53" s="130"/>
      <c r="EJ53" s="131"/>
      <c r="EK53" s="132" t="str">
        <f t="shared" si="79"/>
        <v/>
      </c>
      <c r="EL53" s="133" t="str">
        <f t="shared" si="80"/>
        <v/>
      </c>
      <c r="EM53" s="134" t="str">
        <f t="shared" si="81"/>
        <v/>
      </c>
      <c r="EN53" s="135" t="str">
        <f t="shared" si="82"/>
        <v/>
      </c>
      <c r="EO53" s="136" t="str">
        <f t="shared" si="83"/>
        <v/>
      </c>
      <c r="EP53" s="76"/>
      <c r="EQ53" s="127"/>
      <c r="ER53" s="127"/>
      <c r="ES53" s="128" t="str">
        <f t="shared" si="84"/>
        <v/>
      </c>
      <c r="ET53" s="129" t="str">
        <f t="shared" si="85"/>
        <v/>
      </c>
      <c r="EU53" s="130"/>
      <c r="EV53" s="131"/>
      <c r="EW53" s="132" t="str">
        <f t="shared" si="86"/>
        <v/>
      </c>
      <c r="EX53" s="133" t="str">
        <f t="shared" si="87"/>
        <v/>
      </c>
      <c r="EY53" s="134" t="str">
        <f t="shared" si="88"/>
        <v/>
      </c>
      <c r="EZ53" s="135" t="str">
        <f t="shared" si="89"/>
        <v/>
      </c>
      <c r="FA53" s="136" t="str">
        <f t="shared" si="90"/>
        <v/>
      </c>
      <c r="FB53" s="76"/>
      <c r="FC53" s="127"/>
      <c r="FD53" s="127"/>
      <c r="FE53" s="128" t="str">
        <f t="shared" si="91"/>
        <v/>
      </c>
      <c r="FF53" s="129" t="str">
        <f t="shared" si="92"/>
        <v/>
      </c>
      <c r="FG53" s="130"/>
      <c r="FH53" s="131"/>
      <c r="FI53" s="132" t="str">
        <f t="shared" si="93"/>
        <v/>
      </c>
      <c r="FJ53" s="133" t="str">
        <f t="shared" si="94"/>
        <v/>
      </c>
      <c r="FK53" s="134" t="str">
        <f t="shared" si="95"/>
        <v/>
      </c>
      <c r="FL53" s="135" t="str">
        <f t="shared" si="96"/>
        <v/>
      </c>
      <c r="FM53" s="136" t="str">
        <f t="shared" si="97"/>
        <v/>
      </c>
      <c r="FN53" s="76"/>
      <c r="FO53" s="127"/>
      <c r="FP53" s="127"/>
      <c r="FQ53" s="128" t="str">
        <f>IF(FU53="","",#REF!)</f>
        <v/>
      </c>
      <c r="FR53" s="129" t="str">
        <f t="shared" si="98"/>
        <v/>
      </c>
      <c r="FS53" s="130"/>
      <c r="FT53" s="131"/>
      <c r="FU53" s="132" t="str">
        <f t="shared" si="99"/>
        <v/>
      </c>
      <c r="FV53" s="133" t="str">
        <f t="shared" si="100"/>
        <v/>
      </c>
      <c r="FW53" s="134" t="str">
        <f t="shared" si="101"/>
        <v/>
      </c>
      <c r="FX53" s="135" t="str">
        <f t="shared" si="102"/>
        <v/>
      </c>
      <c r="FY53" s="136" t="str">
        <f t="shared" si="103"/>
        <v/>
      </c>
      <c r="FZ53" s="76"/>
      <c r="GA53" s="127"/>
      <c r="GB53" s="127"/>
      <c r="GC53" s="128" t="str">
        <f t="shared" si="104"/>
        <v/>
      </c>
      <c r="GD53" s="129" t="str">
        <f t="shared" si="105"/>
        <v/>
      </c>
      <c r="GE53" s="130"/>
      <c r="GF53" s="131"/>
      <c r="GG53" s="132" t="str">
        <f t="shared" si="106"/>
        <v/>
      </c>
      <c r="GH53" s="133" t="str">
        <f t="shared" si="107"/>
        <v/>
      </c>
      <c r="GI53" s="134" t="str">
        <f t="shared" si="108"/>
        <v/>
      </c>
      <c r="GJ53" s="135" t="str">
        <f t="shared" si="109"/>
        <v/>
      </c>
      <c r="GK53" s="136" t="str">
        <f t="shared" si="110"/>
        <v/>
      </c>
      <c r="GL53" s="76"/>
      <c r="GM53" s="127"/>
      <c r="GN53" s="127"/>
      <c r="GO53" s="128" t="str">
        <f t="shared" si="111"/>
        <v/>
      </c>
      <c r="GP53" s="129" t="str">
        <f t="shared" si="112"/>
        <v/>
      </c>
      <c r="GQ53" s="130"/>
      <c r="GR53" s="131"/>
      <c r="GS53" s="132" t="str">
        <f t="shared" si="113"/>
        <v/>
      </c>
      <c r="GT53" s="133" t="str">
        <f t="shared" si="114"/>
        <v/>
      </c>
      <c r="GU53" s="134" t="str">
        <f t="shared" si="115"/>
        <v/>
      </c>
      <c r="GV53" s="135" t="str">
        <f t="shared" si="116"/>
        <v/>
      </c>
      <c r="GW53" s="136" t="str">
        <f t="shared" si="117"/>
        <v/>
      </c>
      <c r="GX53" s="76"/>
      <c r="GY53" s="127"/>
      <c r="GZ53" s="127"/>
      <c r="HA53" s="128" t="str">
        <f t="shared" si="118"/>
        <v/>
      </c>
      <c r="HB53" s="129" t="str">
        <f t="shared" si="119"/>
        <v/>
      </c>
      <c r="HC53" s="130"/>
      <c r="HD53" s="131"/>
      <c r="HE53" s="132" t="str">
        <f t="shared" si="120"/>
        <v/>
      </c>
      <c r="HF53" s="133" t="str">
        <f t="shared" si="121"/>
        <v/>
      </c>
      <c r="HG53" s="134" t="str">
        <f t="shared" si="122"/>
        <v/>
      </c>
      <c r="HH53" s="135" t="str">
        <f t="shared" si="123"/>
        <v/>
      </c>
      <c r="HI53" s="136" t="str">
        <f t="shared" si="124"/>
        <v/>
      </c>
      <c r="HJ53" s="76"/>
      <c r="HK53" s="127"/>
      <c r="HL53" s="127" t="s">
        <v>287</v>
      </c>
      <c r="HM53" s="128" t="str">
        <f t="shared" si="125"/>
        <v/>
      </c>
      <c r="HN53" s="129" t="str">
        <f t="shared" si="126"/>
        <v/>
      </c>
      <c r="HO53" s="130"/>
      <c r="HP53" s="131"/>
      <c r="HQ53" s="132" t="str">
        <f t="shared" si="127"/>
        <v/>
      </c>
      <c r="HR53" s="133" t="str">
        <f t="shared" si="128"/>
        <v/>
      </c>
      <c r="HS53" s="134" t="str">
        <f t="shared" si="129"/>
        <v/>
      </c>
      <c r="HT53" s="135" t="str">
        <f t="shared" si="130"/>
        <v/>
      </c>
      <c r="HU53" s="136" t="str">
        <f t="shared" si="131"/>
        <v/>
      </c>
      <c r="HV53" s="76"/>
      <c r="HW53" s="127"/>
      <c r="HX53" s="127"/>
      <c r="HY53" s="128" t="str">
        <f t="shared" si="132"/>
        <v/>
      </c>
      <c r="HZ53" s="129" t="str">
        <f t="shared" si="133"/>
        <v/>
      </c>
      <c r="IA53" s="130"/>
      <c r="IB53" s="131"/>
      <c r="IC53" s="132" t="str">
        <f t="shared" si="134"/>
        <v/>
      </c>
      <c r="ID53" s="133" t="str">
        <f t="shared" si="135"/>
        <v/>
      </c>
      <c r="IE53" s="134" t="str">
        <f t="shared" si="136"/>
        <v/>
      </c>
      <c r="IF53" s="135" t="str">
        <f t="shared" si="137"/>
        <v/>
      </c>
      <c r="IG53" s="136" t="str">
        <f t="shared" si="138"/>
        <v/>
      </c>
      <c r="IH53" s="76"/>
      <c r="II53" s="127"/>
      <c r="IJ53" s="127"/>
      <c r="IK53" s="128" t="str">
        <f t="shared" si="139"/>
        <v/>
      </c>
      <c r="IL53" s="129" t="str">
        <f t="shared" si="140"/>
        <v/>
      </c>
      <c r="IM53" s="130"/>
      <c r="IN53" s="131"/>
      <c r="IO53" s="132" t="str">
        <f t="shared" si="141"/>
        <v/>
      </c>
      <c r="IP53" s="133" t="str">
        <f t="shared" si="142"/>
        <v/>
      </c>
      <c r="IQ53" s="134" t="str">
        <f t="shared" si="143"/>
        <v/>
      </c>
      <c r="IR53" s="135" t="str">
        <f t="shared" si="144"/>
        <v/>
      </c>
      <c r="IS53" s="136" t="str">
        <f t="shared" si="145"/>
        <v/>
      </c>
      <c r="IT53" s="76"/>
      <c r="IU53" s="127"/>
      <c r="IV53" s="127"/>
      <c r="IW53" s="128" t="str">
        <f t="shared" si="146"/>
        <v/>
      </c>
      <c r="IX53" s="129" t="str">
        <f t="shared" si="147"/>
        <v/>
      </c>
      <c r="IY53" s="130"/>
      <c r="IZ53" s="131"/>
      <c r="JA53" s="132" t="str">
        <f t="shared" si="148"/>
        <v/>
      </c>
      <c r="JB53" s="133" t="str">
        <f t="shared" si="149"/>
        <v/>
      </c>
      <c r="JC53" s="134" t="str">
        <f t="shared" si="150"/>
        <v/>
      </c>
      <c r="JD53" s="135" t="str">
        <f t="shared" si="151"/>
        <v/>
      </c>
      <c r="JE53" s="136" t="str">
        <f t="shared" si="152"/>
        <v/>
      </c>
      <c r="JF53" s="76"/>
      <c r="JG53" s="127"/>
      <c r="JH53" s="127"/>
      <c r="JI53" s="128" t="str">
        <f t="shared" si="153"/>
        <v/>
      </c>
      <c r="JJ53" s="129" t="str">
        <f t="shared" si="154"/>
        <v/>
      </c>
      <c r="JK53" s="130"/>
      <c r="JL53" s="131"/>
      <c r="JM53" s="132" t="str">
        <f t="shared" si="155"/>
        <v/>
      </c>
      <c r="JN53" s="133" t="str">
        <f t="shared" si="156"/>
        <v/>
      </c>
      <c r="JO53" s="134" t="str">
        <f t="shared" si="157"/>
        <v/>
      </c>
      <c r="JP53" s="135" t="str">
        <f t="shared" si="158"/>
        <v/>
      </c>
      <c r="JQ53" s="136" t="str">
        <f t="shared" si="159"/>
        <v/>
      </c>
      <c r="JR53" s="76"/>
      <c r="JS53" s="127"/>
      <c r="JT53" s="127"/>
      <c r="JU53" s="128" t="str">
        <f t="shared" si="160"/>
        <v/>
      </c>
      <c r="JV53" s="129" t="str">
        <f t="shared" si="161"/>
        <v/>
      </c>
      <c r="JW53" s="130"/>
      <c r="JX53" s="131"/>
      <c r="JY53" s="132" t="str">
        <f t="shared" si="162"/>
        <v/>
      </c>
      <c r="JZ53" s="133" t="str">
        <f t="shared" si="163"/>
        <v/>
      </c>
      <c r="KA53" s="134" t="str">
        <f t="shared" si="164"/>
        <v/>
      </c>
      <c r="KB53" s="135" t="str">
        <f t="shared" si="165"/>
        <v/>
      </c>
      <c r="KC53" s="136" t="str">
        <f t="shared" si="166"/>
        <v/>
      </c>
      <c r="KD53" s="76"/>
      <c r="KE53" s="127"/>
      <c r="KF53" s="127"/>
    </row>
    <row r="54" spans="1:292" ht="13.5" customHeight="1">
      <c r="A54" s="84"/>
      <c r="B54" s="127"/>
      <c r="C54" s="127"/>
      <c r="E54" s="128" t="str">
        <f t="shared" si="0"/>
        <v/>
      </c>
      <c r="F54" s="129" t="str">
        <f t="shared" si="1"/>
        <v/>
      </c>
      <c r="G54" s="130"/>
      <c r="H54" s="131"/>
      <c r="I54" s="132" t="str">
        <f t="shared" si="2"/>
        <v/>
      </c>
      <c r="J54" s="133" t="str">
        <f t="shared" si="3"/>
        <v/>
      </c>
      <c r="K54" s="134" t="str">
        <f t="shared" si="4"/>
        <v/>
      </c>
      <c r="L54" s="135" t="str">
        <f t="shared" si="5"/>
        <v/>
      </c>
      <c r="M54" s="136" t="str">
        <f t="shared" si="6"/>
        <v/>
      </c>
      <c r="O54" s="127"/>
      <c r="P54" s="127"/>
      <c r="Q54" s="128" t="str">
        <f t="shared" si="7"/>
        <v/>
      </c>
      <c r="R54" s="129" t="str">
        <f t="shared" si="8"/>
        <v/>
      </c>
      <c r="S54" s="130"/>
      <c r="T54" s="131"/>
      <c r="U54" s="132" t="str">
        <f t="shared" si="9"/>
        <v/>
      </c>
      <c r="V54" s="133" t="str">
        <f t="shared" si="10"/>
        <v/>
      </c>
      <c r="W54" s="134" t="str">
        <f t="shared" si="11"/>
        <v/>
      </c>
      <c r="X54" s="135" t="str">
        <f t="shared" si="12"/>
        <v/>
      </c>
      <c r="Y54" s="136" t="str">
        <f t="shared" si="13"/>
        <v/>
      </c>
      <c r="AA54" s="127"/>
      <c r="AB54" s="127"/>
      <c r="AC54" s="128" t="str">
        <f t="shared" si="14"/>
        <v/>
      </c>
      <c r="AD54" s="129" t="str">
        <f t="shared" si="15"/>
        <v/>
      </c>
      <c r="AE54" s="130"/>
      <c r="AF54" s="131"/>
      <c r="AG54" s="132" t="str">
        <f t="shared" si="16"/>
        <v/>
      </c>
      <c r="AH54" s="133" t="str">
        <f t="shared" si="17"/>
        <v/>
      </c>
      <c r="AI54" s="134" t="str">
        <f t="shared" si="18"/>
        <v/>
      </c>
      <c r="AJ54" s="135" t="str">
        <f t="shared" si="19"/>
        <v/>
      </c>
      <c r="AK54" s="136" t="str">
        <f t="shared" si="20"/>
        <v/>
      </c>
      <c r="AM54" s="127"/>
      <c r="AN54" s="127"/>
      <c r="AO54" s="128" t="str">
        <f t="shared" si="21"/>
        <v/>
      </c>
      <c r="AP54" s="129" t="str">
        <f t="shared" si="22"/>
        <v/>
      </c>
      <c r="AQ54" s="130"/>
      <c r="AR54" s="131"/>
      <c r="AS54" s="132" t="str">
        <f t="shared" si="23"/>
        <v/>
      </c>
      <c r="AT54" s="133" t="str">
        <f t="shared" si="24"/>
        <v/>
      </c>
      <c r="AU54" s="134" t="str">
        <f t="shared" si="25"/>
        <v/>
      </c>
      <c r="AV54" s="135" t="str">
        <f t="shared" si="26"/>
        <v/>
      </c>
      <c r="AW54" s="136" t="str">
        <f t="shared" si="27"/>
        <v/>
      </c>
      <c r="AX54" s="76"/>
      <c r="AY54" s="127"/>
      <c r="AZ54" s="127"/>
      <c r="BA54" s="128" t="str">
        <f t="shared" si="28"/>
        <v/>
      </c>
      <c r="BB54" s="129" t="str">
        <f t="shared" si="29"/>
        <v/>
      </c>
      <c r="BC54" s="130"/>
      <c r="BD54" s="131"/>
      <c r="BE54" s="132" t="str">
        <f t="shared" si="30"/>
        <v/>
      </c>
      <c r="BF54" s="133" t="str">
        <f t="shared" si="31"/>
        <v/>
      </c>
      <c r="BG54" s="134" t="str">
        <f t="shared" si="32"/>
        <v/>
      </c>
      <c r="BH54" s="135" t="str">
        <f t="shared" si="33"/>
        <v/>
      </c>
      <c r="BI54" s="136" t="str">
        <f t="shared" si="34"/>
        <v/>
      </c>
      <c r="BJ54" s="76"/>
      <c r="BK54" s="127"/>
      <c r="BL54" s="127"/>
      <c r="BM54" s="128" t="str">
        <f t="shared" si="35"/>
        <v/>
      </c>
      <c r="BN54" s="129" t="str">
        <f t="shared" si="36"/>
        <v/>
      </c>
      <c r="BO54" s="130"/>
      <c r="BP54" s="131"/>
      <c r="BQ54" s="132" t="str">
        <f t="shared" si="37"/>
        <v/>
      </c>
      <c r="BR54" s="133" t="str">
        <f t="shared" si="38"/>
        <v/>
      </c>
      <c r="BS54" s="134" t="str">
        <f t="shared" si="39"/>
        <v/>
      </c>
      <c r="BT54" s="135" t="str">
        <f t="shared" si="40"/>
        <v/>
      </c>
      <c r="BU54" s="136" t="str">
        <f t="shared" si="41"/>
        <v/>
      </c>
      <c r="BV54" s="76"/>
      <c r="BW54" s="127"/>
      <c r="BX54" s="127"/>
      <c r="BY54" s="128" t="str">
        <f t="shared" si="42"/>
        <v/>
      </c>
      <c r="BZ54" s="129" t="str">
        <f t="shared" si="43"/>
        <v/>
      </c>
      <c r="CA54" s="130"/>
      <c r="CB54" s="131"/>
      <c r="CC54" s="132" t="str">
        <f t="shared" si="44"/>
        <v/>
      </c>
      <c r="CD54" s="133" t="str">
        <f t="shared" si="45"/>
        <v/>
      </c>
      <c r="CE54" s="134" t="str">
        <f t="shared" si="46"/>
        <v/>
      </c>
      <c r="CF54" s="135" t="str">
        <f t="shared" si="47"/>
        <v/>
      </c>
      <c r="CG54" s="136" t="str">
        <f t="shared" si="48"/>
        <v/>
      </c>
      <c r="CH54" s="76"/>
      <c r="CI54" s="127"/>
      <c r="CJ54" s="127"/>
      <c r="CK54" s="128" t="str">
        <f t="shared" si="49"/>
        <v/>
      </c>
      <c r="CL54" s="129" t="str">
        <f t="shared" si="50"/>
        <v/>
      </c>
      <c r="CM54" s="130"/>
      <c r="CN54" s="131"/>
      <c r="CO54" s="132" t="str">
        <f t="shared" si="51"/>
        <v/>
      </c>
      <c r="CP54" s="133" t="str">
        <f t="shared" si="52"/>
        <v/>
      </c>
      <c r="CQ54" s="134" t="str">
        <f t="shared" si="53"/>
        <v/>
      </c>
      <c r="CR54" s="135" t="str">
        <f t="shared" si="54"/>
        <v/>
      </c>
      <c r="CS54" s="136" t="str">
        <f t="shared" si="55"/>
        <v/>
      </c>
      <c r="CT54" s="76"/>
      <c r="CU54" s="127"/>
      <c r="CV54" s="127"/>
      <c r="CW54" s="128" t="str">
        <f t="shared" si="56"/>
        <v/>
      </c>
      <c r="CX54" s="129" t="str">
        <f t="shared" si="57"/>
        <v/>
      </c>
      <c r="CY54" s="130"/>
      <c r="CZ54" s="131"/>
      <c r="DA54" s="132" t="str">
        <f t="shared" si="58"/>
        <v/>
      </c>
      <c r="DB54" s="133" t="str">
        <f t="shared" si="59"/>
        <v/>
      </c>
      <c r="DC54" s="134" t="str">
        <f t="shared" si="60"/>
        <v/>
      </c>
      <c r="DD54" s="135" t="str">
        <f t="shared" si="61"/>
        <v/>
      </c>
      <c r="DE54" s="136" t="str">
        <f t="shared" si="62"/>
        <v/>
      </c>
      <c r="DF54" s="76"/>
      <c r="DG54" s="127"/>
      <c r="DH54" s="127"/>
      <c r="DI54" s="128" t="str">
        <f t="shared" si="63"/>
        <v/>
      </c>
      <c r="DJ54" s="129" t="str">
        <f t="shared" si="64"/>
        <v/>
      </c>
      <c r="DK54" s="130"/>
      <c r="DL54" s="131"/>
      <c r="DM54" s="132" t="str">
        <f t="shared" si="65"/>
        <v/>
      </c>
      <c r="DN54" s="133" t="str">
        <f t="shared" si="66"/>
        <v/>
      </c>
      <c r="DO54" s="134" t="str">
        <f t="shared" si="67"/>
        <v/>
      </c>
      <c r="DP54" s="135" t="str">
        <f t="shared" si="68"/>
        <v/>
      </c>
      <c r="DQ54" s="136" t="str">
        <f t="shared" si="69"/>
        <v/>
      </c>
      <c r="DR54" s="76"/>
      <c r="DS54" s="127"/>
      <c r="DT54" s="127"/>
      <c r="DU54" s="128" t="str">
        <f t="shared" si="70"/>
        <v/>
      </c>
      <c r="DV54" s="129" t="str">
        <f t="shared" si="71"/>
        <v/>
      </c>
      <c r="DW54" s="130"/>
      <c r="DX54" s="131"/>
      <c r="DY54" s="132" t="str">
        <f t="shared" si="72"/>
        <v/>
      </c>
      <c r="DZ54" s="133" t="str">
        <f t="shared" si="73"/>
        <v/>
      </c>
      <c r="EA54" s="134" t="str">
        <f t="shared" si="74"/>
        <v/>
      </c>
      <c r="EB54" s="135" t="str">
        <f t="shared" si="75"/>
        <v/>
      </c>
      <c r="EC54" s="136" t="str">
        <f t="shared" si="76"/>
        <v/>
      </c>
      <c r="ED54" s="76"/>
      <c r="EE54" s="127"/>
      <c r="EF54" s="127"/>
      <c r="EG54" s="128" t="str">
        <f t="shared" si="77"/>
        <v/>
      </c>
      <c r="EH54" s="129" t="str">
        <f t="shared" si="78"/>
        <v/>
      </c>
      <c r="EI54" s="130"/>
      <c r="EJ54" s="131"/>
      <c r="EK54" s="132" t="str">
        <f t="shared" si="79"/>
        <v/>
      </c>
      <c r="EL54" s="133" t="str">
        <f t="shared" si="80"/>
        <v/>
      </c>
      <c r="EM54" s="134" t="str">
        <f t="shared" si="81"/>
        <v/>
      </c>
      <c r="EN54" s="135" t="str">
        <f t="shared" si="82"/>
        <v/>
      </c>
      <c r="EO54" s="136" t="str">
        <f t="shared" si="83"/>
        <v/>
      </c>
      <c r="EP54" s="76"/>
      <c r="EQ54" s="127"/>
      <c r="ER54" s="127"/>
      <c r="ES54" s="128" t="str">
        <f t="shared" si="84"/>
        <v/>
      </c>
      <c r="ET54" s="129" t="str">
        <f t="shared" si="85"/>
        <v/>
      </c>
      <c r="EU54" s="130"/>
      <c r="EV54" s="131"/>
      <c r="EW54" s="132" t="str">
        <f t="shared" si="86"/>
        <v/>
      </c>
      <c r="EX54" s="133" t="str">
        <f t="shared" si="87"/>
        <v/>
      </c>
      <c r="EY54" s="134" t="str">
        <f t="shared" si="88"/>
        <v/>
      </c>
      <c r="EZ54" s="135" t="str">
        <f t="shared" si="89"/>
        <v/>
      </c>
      <c r="FA54" s="136" t="str">
        <f t="shared" si="90"/>
        <v/>
      </c>
      <c r="FB54" s="76"/>
      <c r="FC54" s="127"/>
      <c r="FD54" s="127"/>
      <c r="FE54" s="128" t="str">
        <f t="shared" si="91"/>
        <v/>
      </c>
      <c r="FF54" s="129" t="str">
        <f t="shared" si="92"/>
        <v/>
      </c>
      <c r="FG54" s="130"/>
      <c r="FH54" s="131"/>
      <c r="FI54" s="132" t="str">
        <f t="shared" si="93"/>
        <v/>
      </c>
      <c r="FJ54" s="133" t="str">
        <f t="shared" si="94"/>
        <v/>
      </c>
      <c r="FK54" s="134" t="str">
        <f t="shared" si="95"/>
        <v/>
      </c>
      <c r="FL54" s="135" t="str">
        <f t="shared" si="96"/>
        <v/>
      </c>
      <c r="FM54" s="136" t="str">
        <f t="shared" si="97"/>
        <v/>
      </c>
      <c r="FN54" s="76"/>
      <c r="FO54" s="127"/>
      <c r="FP54" s="127"/>
      <c r="FQ54" s="128" t="str">
        <f>IF(FU54="","",#REF!)</f>
        <v/>
      </c>
      <c r="FR54" s="129" t="str">
        <f t="shared" si="98"/>
        <v/>
      </c>
      <c r="FS54" s="130"/>
      <c r="FT54" s="131"/>
      <c r="FU54" s="132" t="str">
        <f t="shared" si="99"/>
        <v/>
      </c>
      <c r="FV54" s="133" t="str">
        <f t="shared" si="100"/>
        <v/>
      </c>
      <c r="FW54" s="134" t="str">
        <f t="shared" si="101"/>
        <v/>
      </c>
      <c r="FX54" s="135" t="str">
        <f t="shared" si="102"/>
        <v/>
      </c>
      <c r="FY54" s="136" t="str">
        <f t="shared" si="103"/>
        <v/>
      </c>
      <c r="FZ54" s="76"/>
      <c r="GA54" s="127"/>
      <c r="GB54" s="127"/>
      <c r="GC54" s="128" t="str">
        <f t="shared" si="104"/>
        <v/>
      </c>
      <c r="GD54" s="129" t="str">
        <f t="shared" si="105"/>
        <v/>
      </c>
      <c r="GE54" s="130"/>
      <c r="GF54" s="131"/>
      <c r="GG54" s="132" t="str">
        <f t="shared" si="106"/>
        <v/>
      </c>
      <c r="GH54" s="133" t="str">
        <f t="shared" si="107"/>
        <v/>
      </c>
      <c r="GI54" s="134" t="str">
        <f t="shared" si="108"/>
        <v/>
      </c>
      <c r="GJ54" s="135" t="str">
        <f t="shared" si="109"/>
        <v/>
      </c>
      <c r="GK54" s="136" t="str">
        <f t="shared" si="110"/>
        <v/>
      </c>
      <c r="GL54" s="76"/>
      <c r="GM54" s="127"/>
      <c r="GN54" s="127"/>
      <c r="GO54" s="128" t="str">
        <f t="shared" si="111"/>
        <v/>
      </c>
      <c r="GP54" s="129" t="str">
        <f t="shared" si="112"/>
        <v/>
      </c>
      <c r="GQ54" s="130"/>
      <c r="GR54" s="131"/>
      <c r="GS54" s="132" t="str">
        <f t="shared" si="113"/>
        <v/>
      </c>
      <c r="GT54" s="133" t="str">
        <f t="shared" si="114"/>
        <v/>
      </c>
      <c r="GU54" s="134" t="str">
        <f t="shared" si="115"/>
        <v/>
      </c>
      <c r="GV54" s="135" t="str">
        <f t="shared" si="116"/>
        <v/>
      </c>
      <c r="GW54" s="136" t="str">
        <f t="shared" si="117"/>
        <v/>
      </c>
      <c r="GX54" s="76"/>
      <c r="GY54" s="127"/>
      <c r="GZ54" s="127"/>
      <c r="HA54" s="128" t="str">
        <f t="shared" si="118"/>
        <v/>
      </c>
      <c r="HB54" s="129" t="str">
        <f t="shared" si="119"/>
        <v/>
      </c>
      <c r="HC54" s="130"/>
      <c r="HD54" s="131"/>
      <c r="HE54" s="132" t="str">
        <f t="shared" si="120"/>
        <v/>
      </c>
      <c r="HF54" s="133" t="str">
        <f t="shared" si="121"/>
        <v/>
      </c>
      <c r="HG54" s="134" t="str">
        <f t="shared" si="122"/>
        <v/>
      </c>
      <c r="HH54" s="135" t="str">
        <f t="shared" si="123"/>
        <v/>
      </c>
      <c r="HI54" s="136" t="str">
        <f t="shared" si="124"/>
        <v/>
      </c>
      <c r="HJ54" s="76"/>
      <c r="HK54" s="127"/>
      <c r="HL54" s="127" t="s">
        <v>287</v>
      </c>
      <c r="HM54" s="128" t="str">
        <f t="shared" si="125"/>
        <v/>
      </c>
      <c r="HN54" s="129" t="str">
        <f t="shared" si="126"/>
        <v/>
      </c>
      <c r="HO54" s="130"/>
      <c r="HP54" s="131"/>
      <c r="HQ54" s="132" t="str">
        <f t="shared" si="127"/>
        <v/>
      </c>
      <c r="HR54" s="133" t="str">
        <f t="shared" si="128"/>
        <v/>
      </c>
      <c r="HS54" s="134" t="str">
        <f t="shared" si="129"/>
        <v/>
      </c>
      <c r="HT54" s="135" t="str">
        <f t="shared" si="130"/>
        <v/>
      </c>
      <c r="HU54" s="136" t="str">
        <f t="shared" si="131"/>
        <v/>
      </c>
      <c r="HV54" s="76"/>
      <c r="HW54" s="127"/>
      <c r="HX54" s="127"/>
      <c r="HY54" s="128" t="str">
        <f t="shared" si="132"/>
        <v/>
      </c>
      <c r="HZ54" s="129" t="str">
        <f t="shared" si="133"/>
        <v/>
      </c>
      <c r="IA54" s="130"/>
      <c r="IB54" s="131"/>
      <c r="IC54" s="132" t="str">
        <f t="shared" si="134"/>
        <v/>
      </c>
      <c r="ID54" s="133" t="str">
        <f t="shared" si="135"/>
        <v/>
      </c>
      <c r="IE54" s="134" t="str">
        <f t="shared" si="136"/>
        <v/>
      </c>
      <c r="IF54" s="135" t="str">
        <f t="shared" si="137"/>
        <v/>
      </c>
      <c r="IG54" s="136" t="str">
        <f t="shared" si="138"/>
        <v/>
      </c>
      <c r="IH54" s="76"/>
      <c r="II54" s="127"/>
      <c r="IJ54" s="127"/>
      <c r="IK54" s="128" t="str">
        <f t="shared" si="139"/>
        <v/>
      </c>
      <c r="IL54" s="129" t="str">
        <f t="shared" si="140"/>
        <v/>
      </c>
      <c r="IM54" s="130"/>
      <c r="IN54" s="131"/>
      <c r="IO54" s="132" t="str">
        <f t="shared" si="141"/>
        <v/>
      </c>
      <c r="IP54" s="133" t="str">
        <f t="shared" si="142"/>
        <v/>
      </c>
      <c r="IQ54" s="134" t="str">
        <f t="shared" si="143"/>
        <v/>
      </c>
      <c r="IR54" s="135" t="str">
        <f t="shared" si="144"/>
        <v/>
      </c>
      <c r="IS54" s="136" t="str">
        <f t="shared" si="145"/>
        <v/>
      </c>
      <c r="IT54" s="76"/>
      <c r="IU54" s="127"/>
      <c r="IV54" s="127"/>
      <c r="IW54" s="128" t="str">
        <f t="shared" si="146"/>
        <v/>
      </c>
      <c r="IX54" s="129" t="str">
        <f t="shared" si="147"/>
        <v/>
      </c>
      <c r="IY54" s="130"/>
      <c r="IZ54" s="131"/>
      <c r="JA54" s="132" t="str">
        <f t="shared" si="148"/>
        <v/>
      </c>
      <c r="JB54" s="133" t="str">
        <f t="shared" si="149"/>
        <v/>
      </c>
      <c r="JC54" s="134" t="str">
        <f t="shared" si="150"/>
        <v/>
      </c>
      <c r="JD54" s="135" t="str">
        <f t="shared" si="151"/>
        <v/>
      </c>
      <c r="JE54" s="136" t="str">
        <f t="shared" si="152"/>
        <v/>
      </c>
      <c r="JF54" s="76"/>
      <c r="JG54" s="127"/>
      <c r="JH54" s="127"/>
      <c r="JI54" s="128" t="str">
        <f t="shared" si="153"/>
        <v/>
      </c>
      <c r="JJ54" s="129" t="str">
        <f t="shared" si="154"/>
        <v/>
      </c>
      <c r="JK54" s="130"/>
      <c r="JL54" s="131"/>
      <c r="JM54" s="132" t="str">
        <f t="shared" si="155"/>
        <v/>
      </c>
      <c r="JN54" s="133" t="str">
        <f t="shared" si="156"/>
        <v/>
      </c>
      <c r="JO54" s="134" t="str">
        <f t="shared" si="157"/>
        <v/>
      </c>
      <c r="JP54" s="135" t="str">
        <f t="shared" si="158"/>
        <v/>
      </c>
      <c r="JQ54" s="136" t="str">
        <f t="shared" si="159"/>
        <v/>
      </c>
      <c r="JR54" s="76"/>
      <c r="JS54" s="127"/>
      <c r="JT54" s="127"/>
      <c r="JU54" s="128" t="str">
        <f t="shared" si="160"/>
        <v/>
      </c>
      <c r="JV54" s="129" t="str">
        <f t="shared" si="161"/>
        <v/>
      </c>
      <c r="JW54" s="130"/>
      <c r="JX54" s="131"/>
      <c r="JY54" s="132" t="str">
        <f t="shared" si="162"/>
        <v/>
      </c>
      <c r="JZ54" s="133" t="str">
        <f t="shared" si="163"/>
        <v/>
      </c>
      <c r="KA54" s="134" t="str">
        <f t="shared" si="164"/>
        <v/>
      </c>
      <c r="KB54" s="135" t="str">
        <f t="shared" si="165"/>
        <v/>
      </c>
      <c r="KC54" s="136" t="str">
        <f t="shared" si="166"/>
        <v/>
      </c>
      <c r="KD54" s="76"/>
      <c r="KE54" s="127"/>
      <c r="KF54" s="127"/>
    </row>
    <row r="55" spans="1:292" ht="13.5" customHeight="1">
      <c r="A55" s="84"/>
      <c r="B55" s="127"/>
      <c r="C55" s="127"/>
      <c r="E55" s="128" t="str">
        <f t="shared" si="0"/>
        <v/>
      </c>
      <c r="F55" s="129" t="str">
        <f t="shared" si="1"/>
        <v/>
      </c>
      <c r="G55" s="130"/>
      <c r="H55" s="131"/>
      <c r="I55" s="132" t="str">
        <f t="shared" si="2"/>
        <v/>
      </c>
      <c r="J55" s="133" t="str">
        <f t="shared" si="3"/>
        <v/>
      </c>
      <c r="K55" s="134" t="str">
        <f t="shared" si="4"/>
        <v/>
      </c>
      <c r="L55" s="135" t="str">
        <f t="shared" si="5"/>
        <v/>
      </c>
      <c r="M55" s="136" t="str">
        <f t="shared" si="6"/>
        <v/>
      </c>
      <c r="O55" s="127"/>
      <c r="P55" s="127"/>
      <c r="Q55" s="128" t="str">
        <f t="shared" si="7"/>
        <v/>
      </c>
      <c r="R55" s="129" t="str">
        <f t="shared" si="8"/>
        <v/>
      </c>
      <c r="S55" s="130"/>
      <c r="T55" s="131"/>
      <c r="U55" s="132" t="str">
        <f t="shared" si="9"/>
        <v/>
      </c>
      <c r="V55" s="133" t="str">
        <f t="shared" si="10"/>
        <v/>
      </c>
      <c r="W55" s="134" t="str">
        <f t="shared" si="11"/>
        <v/>
      </c>
      <c r="X55" s="135" t="str">
        <f t="shared" si="12"/>
        <v/>
      </c>
      <c r="Y55" s="136" t="str">
        <f t="shared" si="13"/>
        <v/>
      </c>
      <c r="AA55" s="127"/>
      <c r="AB55" s="127"/>
      <c r="AC55" s="128" t="str">
        <f t="shared" si="14"/>
        <v/>
      </c>
      <c r="AD55" s="129" t="str">
        <f t="shared" si="15"/>
        <v/>
      </c>
      <c r="AE55" s="130"/>
      <c r="AF55" s="131"/>
      <c r="AG55" s="132" t="str">
        <f t="shared" si="16"/>
        <v/>
      </c>
      <c r="AH55" s="133" t="str">
        <f t="shared" si="17"/>
        <v/>
      </c>
      <c r="AI55" s="134" t="str">
        <f t="shared" si="18"/>
        <v/>
      </c>
      <c r="AJ55" s="135" t="str">
        <f t="shared" si="19"/>
        <v/>
      </c>
      <c r="AK55" s="136" t="str">
        <f t="shared" si="20"/>
        <v/>
      </c>
      <c r="AM55" s="127"/>
      <c r="AN55" s="127"/>
      <c r="AO55" s="128" t="str">
        <f t="shared" si="21"/>
        <v/>
      </c>
      <c r="AP55" s="129" t="str">
        <f t="shared" si="22"/>
        <v/>
      </c>
      <c r="AQ55" s="130"/>
      <c r="AR55" s="131"/>
      <c r="AS55" s="132" t="str">
        <f t="shared" si="23"/>
        <v/>
      </c>
      <c r="AT55" s="133" t="str">
        <f t="shared" si="24"/>
        <v/>
      </c>
      <c r="AU55" s="134" t="str">
        <f t="shared" si="25"/>
        <v/>
      </c>
      <c r="AV55" s="135" t="str">
        <f t="shared" si="26"/>
        <v/>
      </c>
      <c r="AW55" s="136" t="str">
        <f t="shared" si="27"/>
        <v/>
      </c>
      <c r="AX55" s="76"/>
      <c r="AY55" s="127"/>
      <c r="AZ55" s="127"/>
      <c r="BA55" s="128" t="str">
        <f t="shared" si="28"/>
        <v/>
      </c>
      <c r="BB55" s="129" t="str">
        <f t="shared" si="29"/>
        <v/>
      </c>
      <c r="BC55" s="130"/>
      <c r="BD55" s="131"/>
      <c r="BE55" s="132" t="str">
        <f t="shared" si="30"/>
        <v/>
      </c>
      <c r="BF55" s="133" t="str">
        <f t="shared" si="31"/>
        <v/>
      </c>
      <c r="BG55" s="134" t="str">
        <f t="shared" si="32"/>
        <v/>
      </c>
      <c r="BH55" s="135" t="str">
        <f t="shared" si="33"/>
        <v/>
      </c>
      <c r="BI55" s="136" t="str">
        <f t="shared" si="34"/>
        <v/>
      </c>
      <c r="BJ55" s="76"/>
      <c r="BK55" s="127"/>
      <c r="BL55" s="127"/>
      <c r="BM55" s="128" t="str">
        <f t="shared" si="35"/>
        <v/>
      </c>
      <c r="BN55" s="129" t="str">
        <f t="shared" si="36"/>
        <v/>
      </c>
      <c r="BO55" s="130"/>
      <c r="BP55" s="131"/>
      <c r="BQ55" s="132" t="str">
        <f t="shared" si="37"/>
        <v/>
      </c>
      <c r="BR55" s="133" t="str">
        <f t="shared" si="38"/>
        <v/>
      </c>
      <c r="BS55" s="134" t="str">
        <f t="shared" si="39"/>
        <v/>
      </c>
      <c r="BT55" s="135" t="str">
        <f t="shared" si="40"/>
        <v/>
      </c>
      <c r="BU55" s="136" t="str">
        <f t="shared" si="41"/>
        <v/>
      </c>
      <c r="BV55" s="76"/>
      <c r="BW55" s="127"/>
      <c r="BX55" s="127"/>
      <c r="BY55" s="128" t="str">
        <f t="shared" si="42"/>
        <v/>
      </c>
      <c r="BZ55" s="129" t="str">
        <f t="shared" si="43"/>
        <v/>
      </c>
      <c r="CA55" s="130"/>
      <c r="CB55" s="131"/>
      <c r="CC55" s="132" t="str">
        <f t="shared" si="44"/>
        <v/>
      </c>
      <c r="CD55" s="133" t="str">
        <f t="shared" si="45"/>
        <v/>
      </c>
      <c r="CE55" s="134" t="str">
        <f t="shared" si="46"/>
        <v/>
      </c>
      <c r="CF55" s="135" t="str">
        <f t="shared" si="47"/>
        <v/>
      </c>
      <c r="CG55" s="136" t="str">
        <f t="shared" si="48"/>
        <v/>
      </c>
      <c r="CH55" s="76"/>
      <c r="CI55" s="127"/>
      <c r="CJ55" s="127"/>
      <c r="CK55" s="128" t="str">
        <f t="shared" si="49"/>
        <v/>
      </c>
      <c r="CL55" s="129" t="str">
        <f t="shared" si="50"/>
        <v/>
      </c>
      <c r="CM55" s="130"/>
      <c r="CN55" s="131"/>
      <c r="CO55" s="132" t="str">
        <f t="shared" si="51"/>
        <v/>
      </c>
      <c r="CP55" s="133" t="str">
        <f t="shared" si="52"/>
        <v/>
      </c>
      <c r="CQ55" s="134" t="str">
        <f t="shared" si="53"/>
        <v/>
      </c>
      <c r="CR55" s="135" t="str">
        <f t="shared" si="54"/>
        <v/>
      </c>
      <c r="CS55" s="136" t="str">
        <f t="shared" si="55"/>
        <v/>
      </c>
      <c r="CT55" s="76"/>
      <c r="CU55" s="127"/>
      <c r="CV55" s="127"/>
      <c r="CW55" s="128" t="str">
        <f t="shared" si="56"/>
        <v/>
      </c>
      <c r="CX55" s="129" t="str">
        <f t="shared" si="57"/>
        <v/>
      </c>
      <c r="CY55" s="130"/>
      <c r="CZ55" s="131"/>
      <c r="DA55" s="132" t="str">
        <f t="shared" si="58"/>
        <v/>
      </c>
      <c r="DB55" s="133" t="str">
        <f t="shared" si="59"/>
        <v/>
      </c>
      <c r="DC55" s="134" t="str">
        <f t="shared" si="60"/>
        <v/>
      </c>
      <c r="DD55" s="135" t="str">
        <f t="shared" si="61"/>
        <v/>
      </c>
      <c r="DE55" s="136" t="str">
        <f t="shared" si="62"/>
        <v/>
      </c>
      <c r="DF55" s="76"/>
      <c r="DG55" s="127"/>
      <c r="DH55" s="127"/>
      <c r="DI55" s="128" t="str">
        <f t="shared" si="63"/>
        <v/>
      </c>
      <c r="DJ55" s="129" t="str">
        <f t="shared" si="64"/>
        <v/>
      </c>
      <c r="DK55" s="130"/>
      <c r="DL55" s="131"/>
      <c r="DM55" s="132" t="str">
        <f t="shared" si="65"/>
        <v/>
      </c>
      <c r="DN55" s="133" t="str">
        <f t="shared" si="66"/>
        <v/>
      </c>
      <c r="DO55" s="134" t="str">
        <f t="shared" si="67"/>
        <v/>
      </c>
      <c r="DP55" s="135" t="str">
        <f t="shared" si="68"/>
        <v/>
      </c>
      <c r="DQ55" s="136" t="str">
        <f t="shared" si="69"/>
        <v/>
      </c>
      <c r="DR55" s="76"/>
      <c r="DS55" s="127"/>
      <c r="DT55" s="127"/>
      <c r="DU55" s="128" t="str">
        <f t="shared" si="70"/>
        <v/>
      </c>
      <c r="DV55" s="129" t="str">
        <f t="shared" si="71"/>
        <v/>
      </c>
      <c r="DW55" s="130"/>
      <c r="DX55" s="131"/>
      <c r="DY55" s="132" t="str">
        <f t="shared" si="72"/>
        <v/>
      </c>
      <c r="DZ55" s="133" t="str">
        <f t="shared" si="73"/>
        <v/>
      </c>
      <c r="EA55" s="134" t="str">
        <f t="shared" si="74"/>
        <v/>
      </c>
      <c r="EB55" s="135" t="str">
        <f t="shared" si="75"/>
        <v/>
      </c>
      <c r="EC55" s="136" t="str">
        <f t="shared" si="76"/>
        <v/>
      </c>
      <c r="ED55" s="76"/>
      <c r="EE55" s="127"/>
      <c r="EF55" s="127"/>
      <c r="EG55" s="128" t="str">
        <f t="shared" si="77"/>
        <v/>
      </c>
      <c r="EH55" s="129" t="str">
        <f t="shared" si="78"/>
        <v/>
      </c>
      <c r="EI55" s="130"/>
      <c r="EJ55" s="131"/>
      <c r="EK55" s="132" t="str">
        <f t="shared" si="79"/>
        <v/>
      </c>
      <c r="EL55" s="133" t="str">
        <f t="shared" si="80"/>
        <v/>
      </c>
      <c r="EM55" s="134" t="str">
        <f t="shared" si="81"/>
        <v/>
      </c>
      <c r="EN55" s="135" t="str">
        <f t="shared" si="82"/>
        <v/>
      </c>
      <c r="EO55" s="136" t="str">
        <f t="shared" si="83"/>
        <v/>
      </c>
      <c r="EP55" s="76"/>
      <c r="EQ55" s="127"/>
      <c r="ER55" s="127"/>
      <c r="ES55" s="128" t="str">
        <f t="shared" si="84"/>
        <v/>
      </c>
      <c r="ET55" s="129" t="str">
        <f t="shared" si="85"/>
        <v/>
      </c>
      <c r="EU55" s="130"/>
      <c r="EV55" s="131"/>
      <c r="EW55" s="132" t="str">
        <f t="shared" si="86"/>
        <v/>
      </c>
      <c r="EX55" s="133" t="str">
        <f t="shared" si="87"/>
        <v/>
      </c>
      <c r="EY55" s="134" t="str">
        <f t="shared" si="88"/>
        <v/>
      </c>
      <c r="EZ55" s="135" t="str">
        <f t="shared" si="89"/>
        <v/>
      </c>
      <c r="FA55" s="136" t="str">
        <f t="shared" si="90"/>
        <v/>
      </c>
      <c r="FB55" s="76"/>
      <c r="FC55" s="127"/>
      <c r="FD55" s="127"/>
      <c r="FE55" s="128" t="str">
        <f t="shared" si="91"/>
        <v/>
      </c>
      <c r="FF55" s="129" t="str">
        <f t="shared" si="92"/>
        <v/>
      </c>
      <c r="FG55" s="130"/>
      <c r="FH55" s="131"/>
      <c r="FI55" s="132" t="str">
        <f t="shared" si="93"/>
        <v/>
      </c>
      <c r="FJ55" s="133" t="str">
        <f t="shared" si="94"/>
        <v/>
      </c>
      <c r="FK55" s="134" t="str">
        <f t="shared" si="95"/>
        <v/>
      </c>
      <c r="FL55" s="135" t="str">
        <f t="shared" si="96"/>
        <v/>
      </c>
      <c r="FM55" s="136" t="str">
        <f t="shared" si="97"/>
        <v/>
      </c>
      <c r="FN55" s="76"/>
      <c r="FO55" s="127"/>
      <c r="FP55" s="127"/>
      <c r="FQ55" s="128" t="str">
        <f>IF(FU55="","",#REF!)</f>
        <v/>
      </c>
      <c r="FR55" s="129" t="str">
        <f t="shared" si="98"/>
        <v/>
      </c>
      <c r="FS55" s="130"/>
      <c r="FT55" s="131"/>
      <c r="FU55" s="132" t="str">
        <f t="shared" si="99"/>
        <v/>
      </c>
      <c r="FV55" s="133" t="str">
        <f t="shared" si="100"/>
        <v/>
      </c>
      <c r="FW55" s="134" t="str">
        <f t="shared" si="101"/>
        <v/>
      </c>
      <c r="FX55" s="135" t="str">
        <f t="shared" si="102"/>
        <v/>
      </c>
      <c r="FY55" s="136" t="str">
        <f t="shared" si="103"/>
        <v/>
      </c>
      <c r="FZ55" s="76"/>
      <c r="GA55" s="127"/>
      <c r="GB55" s="127"/>
      <c r="GC55" s="128" t="str">
        <f t="shared" si="104"/>
        <v/>
      </c>
      <c r="GD55" s="129" t="str">
        <f t="shared" si="105"/>
        <v/>
      </c>
      <c r="GE55" s="130"/>
      <c r="GF55" s="131"/>
      <c r="GG55" s="132" t="str">
        <f t="shared" si="106"/>
        <v/>
      </c>
      <c r="GH55" s="133" t="str">
        <f t="shared" si="107"/>
        <v/>
      </c>
      <c r="GI55" s="134" t="str">
        <f t="shared" si="108"/>
        <v/>
      </c>
      <c r="GJ55" s="135" t="str">
        <f t="shared" si="109"/>
        <v/>
      </c>
      <c r="GK55" s="136" t="str">
        <f t="shared" si="110"/>
        <v/>
      </c>
      <c r="GL55" s="76"/>
      <c r="GM55" s="127"/>
      <c r="GN55" s="127"/>
      <c r="GO55" s="128" t="str">
        <f t="shared" si="111"/>
        <v/>
      </c>
      <c r="GP55" s="129" t="str">
        <f t="shared" si="112"/>
        <v/>
      </c>
      <c r="GQ55" s="130"/>
      <c r="GR55" s="131"/>
      <c r="GS55" s="132" t="str">
        <f t="shared" si="113"/>
        <v/>
      </c>
      <c r="GT55" s="133" t="str">
        <f t="shared" si="114"/>
        <v/>
      </c>
      <c r="GU55" s="134" t="str">
        <f t="shared" si="115"/>
        <v/>
      </c>
      <c r="GV55" s="135" t="str">
        <f t="shared" si="116"/>
        <v/>
      </c>
      <c r="GW55" s="136" t="str">
        <f t="shared" si="117"/>
        <v/>
      </c>
      <c r="GX55" s="76"/>
      <c r="GY55" s="127"/>
      <c r="GZ55" s="127"/>
      <c r="HA55" s="128" t="str">
        <f t="shared" si="118"/>
        <v/>
      </c>
      <c r="HB55" s="129" t="str">
        <f t="shared" si="119"/>
        <v/>
      </c>
      <c r="HC55" s="130"/>
      <c r="HD55" s="131"/>
      <c r="HE55" s="132" t="str">
        <f t="shared" si="120"/>
        <v/>
      </c>
      <c r="HF55" s="133" t="str">
        <f t="shared" si="121"/>
        <v/>
      </c>
      <c r="HG55" s="134" t="str">
        <f t="shared" si="122"/>
        <v/>
      </c>
      <c r="HH55" s="135" t="str">
        <f t="shared" si="123"/>
        <v/>
      </c>
      <c r="HI55" s="136" t="str">
        <f t="shared" si="124"/>
        <v/>
      </c>
      <c r="HJ55" s="76"/>
      <c r="HK55" s="127"/>
      <c r="HL55" s="127"/>
      <c r="HM55" s="128" t="str">
        <f t="shared" si="125"/>
        <v/>
      </c>
      <c r="HN55" s="129" t="str">
        <f t="shared" si="126"/>
        <v/>
      </c>
      <c r="HO55" s="130"/>
      <c r="HP55" s="131"/>
      <c r="HQ55" s="132" t="str">
        <f t="shared" si="127"/>
        <v/>
      </c>
      <c r="HR55" s="133" t="str">
        <f t="shared" si="128"/>
        <v/>
      </c>
      <c r="HS55" s="134" t="str">
        <f t="shared" si="129"/>
        <v/>
      </c>
      <c r="HT55" s="135" t="str">
        <f t="shared" si="130"/>
        <v/>
      </c>
      <c r="HU55" s="136" t="str">
        <f t="shared" si="131"/>
        <v/>
      </c>
      <c r="HV55" s="76"/>
      <c r="HW55" s="127"/>
      <c r="HX55" s="127"/>
      <c r="HY55" s="128" t="str">
        <f t="shared" si="132"/>
        <v/>
      </c>
      <c r="HZ55" s="129" t="str">
        <f t="shared" si="133"/>
        <v/>
      </c>
      <c r="IA55" s="130"/>
      <c r="IB55" s="131"/>
      <c r="IC55" s="132" t="str">
        <f t="shared" si="134"/>
        <v/>
      </c>
      <c r="ID55" s="133" t="str">
        <f t="shared" si="135"/>
        <v/>
      </c>
      <c r="IE55" s="134" t="str">
        <f t="shared" si="136"/>
        <v/>
      </c>
      <c r="IF55" s="135" t="str">
        <f t="shared" si="137"/>
        <v/>
      </c>
      <c r="IG55" s="136" t="str">
        <f t="shared" si="138"/>
        <v/>
      </c>
      <c r="IH55" s="76"/>
      <c r="II55" s="127"/>
      <c r="IJ55" s="127"/>
      <c r="IK55" s="128" t="str">
        <f t="shared" si="139"/>
        <v/>
      </c>
      <c r="IL55" s="129" t="str">
        <f t="shared" si="140"/>
        <v/>
      </c>
      <c r="IM55" s="130"/>
      <c r="IN55" s="131"/>
      <c r="IO55" s="132" t="str">
        <f t="shared" si="141"/>
        <v/>
      </c>
      <c r="IP55" s="133" t="str">
        <f t="shared" si="142"/>
        <v/>
      </c>
      <c r="IQ55" s="134" t="str">
        <f t="shared" si="143"/>
        <v/>
      </c>
      <c r="IR55" s="135" t="str">
        <f t="shared" si="144"/>
        <v/>
      </c>
      <c r="IS55" s="136" t="str">
        <f t="shared" si="145"/>
        <v/>
      </c>
      <c r="IT55" s="76"/>
      <c r="IU55" s="127"/>
      <c r="IV55" s="127"/>
      <c r="IW55" s="128" t="str">
        <f t="shared" si="146"/>
        <v/>
      </c>
      <c r="IX55" s="129" t="str">
        <f t="shared" si="147"/>
        <v/>
      </c>
      <c r="IY55" s="130"/>
      <c r="IZ55" s="131"/>
      <c r="JA55" s="132" t="str">
        <f t="shared" si="148"/>
        <v/>
      </c>
      <c r="JB55" s="133" t="str">
        <f t="shared" si="149"/>
        <v/>
      </c>
      <c r="JC55" s="134" t="str">
        <f t="shared" si="150"/>
        <v/>
      </c>
      <c r="JD55" s="135" t="str">
        <f t="shared" si="151"/>
        <v/>
      </c>
      <c r="JE55" s="136" t="str">
        <f t="shared" si="152"/>
        <v/>
      </c>
      <c r="JF55" s="76"/>
      <c r="JG55" s="127"/>
      <c r="JH55" s="127"/>
      <c r="JI55" s="128" t="str">
        <f t="shared" si="153"/>
        <v/>
      </c>
      <c r="JJ55" s="129" t="str">
        <f t="shared" si="154"/>
        <v/>
      </c>
      <c r="JK55" s="130"/>
      <c r="JL55" s="131"/>
      <c r="JM55" s="132" t="str">
        <f t="shared" si="155"/>
        <v/>
      </c>
      <c r="JN55" s="133" t="str">
        <f t="shared" si="156"/>
        <v/>
      </c>
      <c r="JO55" s="134" t="str">
        <f t="shared" si="157"/>
        <v/>
      </c>
      <c r="JP55" s="135" t="str">
        <f t="shared" si="158"/>
        <v/>
      </c>
      <c r="JQ55" s="136" t="str">
        <f t="shared" si="159"/>
        <v/>
      </c>
      <c r="JR55" s="76"/>
      <c r="JS55" s="127"/>
      <c r="JT55" s="127"/>
      <c r="JU55" s="128" t="str">
        <f t="shared" si="160"/>
        <v/>
      </c>
      <c r="JV55" s="129" t="str">
        <f t="shared" si="161"/>
        <v/>
      </c>
      <c r="JW55" s="130"/>
      <c r="JX55" s="131"/>
      <c r="JY55" s="132" t="str">
        <f t="shared" si="162"/>
        <v/>
      </c>
      <c r="JZ55" s="133" t="str">
        <f t="shared" si="163"/>
        <v/>
      </c>
      <c r="KA55" s="134" t="str">
        <f t="shared" si="164"/>
        <v/>
      </c>
      <c r="KB55" s="135" t="str">
        <f t="shared" si="165"/>
        <v/>
      </c>
      <c r="KC55" s="136" t="str">
        <f t="shared" si="166"/>
        <v/>
      </c>
      <c r="KD55" s="76"/>
      <c r="KE55" s="127"/>
      <c r="KF55" s="127"/>
    </row>
    <row r="56" spans="1:292" ht="13.5" customHeight="1">
      <c r="A56" s="84"/>
      <c r="B56" s="127"/>
      <c r="C56" s="127"/>
      <c r="E56" s="128" t="str">
        <f t="shared" si="0"/>
        <v/>
      </c>
      <c r="F56" s="129" t="str">
        <f t="shared" si="1"/>
        <v/>
      </c>
      <c r="G56" s="130"/>
      <c r="H56" s="131"/>
      <c r="I56" s="132" t="str">
        <f t="shared" si="2"/>
        <v/>
      </c>
      <c r="J56" s="133" t="str">
        <f t="shared" si="3"/>
        <v/>
      </c>
      <c r="K56" s="134" t="str">
        <f t="shared" si="4"/>
        <v/>
      </c>
      <c r="L56" s="135" t="str">
        <f t="shared" si="5"/>
        <v/>
      </c>
      <c r="M56" s="136" t="str">
        <f t="shared" si="6"/>
        <v/>
      </c>
      <c r="O56" s="127"/>
      <c r="P56" s="127"/>
      <c r="Q56" s="128" t="str">
        <f t="shared" si="7"/>
        <v/>
      </c>
      <c r="R56" s="129" t="str">
        <f t="shared" si="8"/>
        <v/>
      </c>
      <c r="S56" s="130"/>
      <c r="T56" s="131"/>
      <c r="U56" s="132" t="str">
        <f t="shared" si="9"/>
        <v/>
      </c>
      <c r="V56" s="133" t="str">
        <f t="shared" si="10"/>
        <v/>
      </c>
      <c r="W56" s="134" t="str">
        <f t="shared" si="11"/>
        <v/>
      </c>
      <c r="X56" s="135" t="str">
        <f t="shared" si="12"/>
        <v/>
      </c>
      <c r="Y56" s="136" t="str">
        <f t="shared" si="13"/>
        <v/>
      </c>
      <c r="AA56" s="127"/>
      <c r="AB56" s="127"/>
      <c r="AC56" s="128" t="str">
        <f t="shared" si="14"/>
        <v/>
      </c>
      <c r="AD56" s="129" t="str">
        <f t="shared" si="15"/>
        <v/>
      </c>
      <c r="AE56" s="130"/>
      <c r="AF56" s="131"/>
      <c r="AG56" s="132" t="str">
        <f t="shared" si="16"/>
        <v/>
      </c>
      <c r="AH56" s="133" t="str">
        <f t="shared" si="17"/>
        <v/>
      </c>
      <c r="AI56" s="134" t="str">
        <f t="shared" si="18"/>
        <v/>
      </c>
      <c r="AJ56" s="135" t="str">
        <f t="shared" si="19"/>
        <v/>
      </c>
      <c r="AK56" s="136" t="str">
        <f t="shared" si="20"/>
        <v/>
      </c>
      <c r="AM56" s="127"/>
      <c r="AN56" s="127"/>
      <c r="AO56" s="128" t="str">
        <f t="shared" si="21"/>
        <v/>
      </c>
      <c r="AP56" s="129" t="str">
        <f t="shared" si="22"/>
        <v/>
      </c>
      <c r="AQ56" s="130"/>
      <c r="AR56" s="131"/>
      <c r="AS56" s="132" t="str">
        <f t="shared" si="23"/>
        <v/>
      </c>
      <c r="AT56" s="133" t="str">
        <f t="shared" si="24"/>
        <v/>
      </c>
      <c r="AU56" s="134" t="str">
        <f t="shared" si="25"/>
        <v/>
      </c>
      <c r="AV56" s="135" t="str">
        <f t="shared" si="26"/>
        <v/>
      </c>
      <c r="AW56" s="136" t="str">
        <f t="shared" si="27"/>
        <v/>
      </c>
      <c r="AX56" s="76"/>
      <c r="AY56" s="127"/>
      <c r="AZ56" s="127"/>
      <c r="BA56" s="128" t="str">
        <f t="shared" si="28"/>
        <v/>
      </c>
      <c r="BB56" s="129" t="str">
        <f t="shared" si="29"/>
        <v/>
      </c>
      <c r="BC56" s="130"/>
      <c r="BD56" s="131"/>
      <c r="BE56" s="132" t="str">
        <f t="shared" si="30"/>
        <v/>
      </c>
      <c r="BF56" s="133" t="str">
        <f t="shared" si="31"/>
        <v/>
      </c>
      <c r="BG56" s="134" t="str">
        <f t="shared" si="32"/>
        <v/>
      </c>
      <c r="BH56" s="135" t="str">
        <f t="shared" si="33"/>
        <v/>
      </c>
      <c r="BI56" s="136" t="str">
        <f t="shared" si="34"/>
        <v/>
      </c>
      <c r="BJ56" s="76"/>
      <c r="BK56" s="127"/>
      <c r="BL56" s="127"/>
      <c r="BM56" s="128" t="str">
        <f t="shared" si="35"/>
        <v/>
      </c>
      <c r="BN56" s="129" t="str">
        <f t="shared" si="36"/>
        <v/>
      </c>
      <c r="BO56" s="130"/>
      <c r="BP56" s="131"/>
      <c r="BQ56" s="132" t="str">
        <f t="shared" si="37"/>
        <v/>
      </c>
      <c r="BR56" s="133" t="str">
        <f t="shared" si="38"/>
        <v/>
      </c>
      <c r="BS56" s="134" t="str">
        <f t="shared" si="39"/>
        <v/>
      </c>
      <c r="BT56" s="135" t="str">
        <f t="shared" si="40"/>
        <v/>
      </c>
      <c r="BU56" s="136" t="str">
        <f t="shared" si="41"/>
        <v/>
      </c>
      <c r="BV56" s="76"/>
      <c r="BW56" s="127"/>
      <c r="BX56" s="127"/>
      <c r="BY56" s="128" t="str">
        <f t="shared" si="42"/>
        <v/>
      </c>
      <c r="BZ56" s="129" t="str">
        <f t="shared" si="43"/>
        <v/>
      </c>
      <c r="CA56" s="130"/>
      <c r="CB56" s="131"/>
      <c r="CC56" s="132" t="str">
        <f t="shared" si="44"/>
        <v/>
      </c>
      <c r="CD56" s="133" t="str">
        <f t="shared" si="45"/>
        <v/>
      </c>
      <c r="CE56" s="134" t="str">
        <f t="shared" si="46"/>
        <v/>
      </c>
      <c r="CF56" s="135" t="str">
        <f t="shared" si="47"/>
        <v/>
      </c>
      <c r="CG56" s="136" t="str">
        <f t="shared" si="48"/>
        <v/>
      </c>
      <c r="CH56" s="76"/>
      <c r="CI56" s="127"/>
      <c r="CJ56" s="127"/>
      <c r="CK56" s="128" t="str">
        <f t="shared" si="49"/>
        <v/>
      </c>
      <c r="CL56" s="129" t="str">
        <f t="shared" si="50"/>
        <v/>
      </c>
      <c r="CM56" s="130"/>
      <c r="CN56" s="131"/>
      <c r="CO56" s="132" t="str">
        <f t="shared" si="51"/>
        <v/>
      </c>
      <c r="CP56" s="133" t="str">
        <f t="shared" si="52"/>
        <v/>
      </c>
      <c r="CQ56" s="134" t="str">
        <f t="shared" si="53"/>
        <v/>
      </c>
      <c r="CR56" s="135" t="str">
        <f t="shared" si="54"/>
        <v/>
      </c>
      <c r="CS56" s="136" t="str">
        <f t="shared" si="55"/>
        <v/>
      </c>
      <c r="CT56" s="76"/>
      <c r="CU56" s="127"/>
      <c r="CV56" s="127"/>
      <c r="CW56" s="128" t="str">
        <f t="shared" si="56"/>
        <v/>
      </c>
      <c r="CX56" s="129" t="str">
        <f t="shared" si="57"/>
        <v/>
      </c>
      <c r="CY56" s="130"/>
      <c r="CZ56" s="131"/>
      <c r="DA56" s="132" t="str">
        <f t="shared" si="58"/>
        <v/>
      </c>
      <c r="DB56" s="133" t="str">
        <f t="shared" si="59"/>
        <v/>
      </c>
      <c r="DC56" s="134" t="str">
        <f t="shared" si="60"/>
        <v/>
      </c>
      <c r="DD56" s="135" t="str">
        <f t="shared" si="61"/>
        <v/>
      </c>
      <c r="DE56" s="136" t="str">
        <f t="shared" si="62"/>
        <v/>
      </c>
      <c r="DF56" s="76"/>
      <c r="DG56" s="127"/>
      <c r="DH56" s="127"/>
      <c r="DI56" s="128" t="str">
        <f t="shared" si="63"/>
        <v/>
      </c>
      <c r="DJ56" s="129" t="str">
        <f t="shared" si="64"/>
        <v/>
      </c>
      <c r="DK56" s="130"/>
      <c r="DL56" s="131"/>
      <c r="DM56" s="132" t="str">
        <f t="shared" si="65"/>
        <v/>
      </c>
      <c r="DN56" s="133" t="str">
        <f t="shared" si="66"/>
        <v/>
      </c>
      <c r="DO56" s="134" t="str">
        <f t="shared" si="67"/>
        <v/>
      </c>
      <c r="DP56" s="135" t="str">
        <f t="shared" si="68"/>
        <v/>
      </c>
      <c r="DQ56" s="136" t="str">
        <f t="shared" si="69"/>
        <v/>
      </c>
      <c r="DR56" s="76"/>
      <c r="DS56" s="127"/>
      <c r="DT56" s="127"/>
      <c r="DU56" s="128" t="str">
        <f t="shared" si="70"/>
        <v/>
      </c>
      <c r="DV56" s="129" t="str">
        <f t="shared" si="71"/>
        <v/>
      </c>
      <c r="DW56" s="130"/>
      <c r="DX56" s="131"/>
      <c r="DY56" s="132" t="str">
        <f t="shared" si="72"/>
        <v/>
      </c>
      <c r="DZ56" s="133" t="str">
        <f t="shared" si="73"/>
        <v/>
      </c>
      <c r="EA56" s="134" t="str">
        <f t="shared" si="74"/>
        <v/>
      </c>
      <c r="EB56" s="135" t="str">
        <f t="shared" si="75"/>
        <v/>
      </c>
      <c r="EC56" s="136" t="str">
        <f t="shared" si="76"/>
        <v/>
      </c>
      <c r="ED56" s="76"/>
      <c r="EE56" s="127"/>
      <c r="EF56" s="127"/>
      <c r="EG56" s="128" t="str">
        <f t="shared" si="77"/>
        <v/>
      </c>
      <c r="EH56" s="129" t="str">
        <f t="shared" si="78"/>
        <v/>
      </c>
      <c r="EI56" s="130"/>
      <c r="EJ56" s="131"/>
      <c r="EK56" s="132" t="str">
        <f t="shared" si="79"/>
        <v/>
      </c>
      <c r="EL56" s="133" t="str">
        <f t="shared" si="80"/>
        <v/>
      </c>
      <c r="EM56" s="134" t="str">
        <f t="shared" si="81"/>
        <v/>
      </c>
      <c r="EN56" s="135" t="str">
        <f t="shared" si="82"/>
        <v/>
      </c>
      <c r="EO56" s="136" t="str">
        <f t="shared" si="83"/>
        <v/>
      </c>
      <c r="EP56" s="76"/>
      <c r="EQ56" s="127"/>
      <c r="ER56" s="127"/>
      <c r="ES56" s="128" t="str">
        <f t="shared" si="84"/>
        <v/>
      </c>
      <c r="ET56" s="129" t="str">
        <f t="shared" si="85"/>
        <v/>
      </c>
      <c r="EU56" s="130"/>
      <c r="EV56" s="131"/>
      <c r="EW56" s="132" t="str">
        <f t="shared" si="86"/>
        <v/>
      </c>
      <c r="EX56" s="133" t="str">
        <f t="shared" si="87"/>
        <v/>
      </c>
      <c r="EY56" s="134" t="str">
        <f t="shared" si="88"/>
        <v/>
      </c>
      <c r="EZ56" s="135" t="str">
        <f t="shared" si="89"/>
        <v/>
      </c>
      <c r="FA56" s="136" t="str">
        <f t="shared" si="90"/>
        <v/>
      </c>
      <c r="FB56" s="76"/>
      <c r="FC56" s="127"/>
      <c r="FD56" s="127"/>
      <c r="FE56" s="128" t="str">
        <f t="shared" si="91"/>
        <v/>
      </c>
      <c r="FF56" s="129" t="str">
        <f t="shared" si="92"/>
        <v/>
      </c>
      <c r="FG56" s="130"/>
      <c r="FH56" s="131"/>
      <c r="FI56" s="132" t="str">
        <f t="shared" si="93"/>
        <v/>
      </c>
      <c r="FJ56" s="133" t="str">
        <f t="shared" si="94"/>
        <v/>
      </c>
      <c r="FK56" s="134" t="str">
        <f t="shared" si="95"/>
        <v/>
      </c>
      <c r="FL56" s="135" t="str">
        <f t="shared" si="96"/>
        <v/>
      </c>
      <c r="FM56" s="136" t="str">
        <f t="shared" si="97"/>
        <v/>
      </c>
      <c r="FN56" s="76"/>
      <c r="FO56" s="127"/>
      <c r="FP56" s="127"/>
      <c r="FQ56" s="128" t="str">
        <f>IF(FU56="","",#REF!)</f>
        <v/>
      </c>
      <c r="FR56" s="129" t="str">
        <f t="shared" si="98"/>
        <v/>
      </c>
      <c r="FS56" s="130"/>
      <c r="FT56" s="131"/>
      <c r="FU56" s="132" t="str">
        <f t="shared" si="99"/>
        <v/>
      </c>
      <c r="FV56" s="133" t="str">
        <f t="shared" si="100"/>
        <v/>
      </c>
      <c r="FW56" s="134" t="str">
        <f t="shared" si="101"/>
        <v/>
      </c>
      <c r="FX56" s="135" t="str">
        <f t="shared" si="102"/>
        <v/>
      </c>
      <c r="FY56" s="136" t="str">
        <f t="shared" si="103"/>
        <v/>
      </c>
      <c r="FZ56" s="76"/>
      <c r="GA56" s="127"/>
      <c r="GB56" s="127"/>
      <c r="GC56" s="128" t="str">
        <f t="shared" si="104"/>
        <v/>
      </c>
      <c r="GD56" s="129" t="str">
        <f t="shared" si="105"/>
        <v/>
      </c>
      <c r="GE56" s="130"/>
      <c r="GF56" s="131"/>
      <c r="GG56" s="132" t="str">
        <f t="shared" si="106"/>
        <v/>
      </c>
      <c r="GH56" s="133" t="str">
        <f t="shared" si="107"/>
        <v/>
      </c>
      <c r="GI56" s="134" t="str">
        <f t="shared" si="108"/>
        <v/>
      </c>
      <c r="GJ56" s="135" t="str">
        <f t="shared" si="109"/>
        <v/>
      </c>
      <c r="GK56" s="136" t="str">
        <f t="shared" si="110"/>
        <v/>
      </c>
      <c r="GL56" s="76"/>
      <c r="GM56" s="127"/>
      <c r="GN56" s="127"/>
      <c r="GO56" s="128" t="str">
        <f t="shared" si="111"/>
        <v/>
      </c>
      <c r="GP56" s="129" t="str">
        <f t="shared" si="112"/>
        <v/>
      </c>
      <c r="GQ56" s="130"/>
      <c r="GR56" s="131"/>
      <c r="GS56" s="132" t="str">
        <f t="shared" si="113"/>
        <v/>
      </c>
      <c r="GT56" s="133" t="str">
        <f t="shared" si="114"/>
        <v/>
      </c>
      <c r="GU56" s="134" t="str">
        <f t="shared" si="115"/>
        <v/>
      </c>
      <c r="GV56" s="135" t="str">
        <f t="shared" si="116"/>
        <v/>
      </c>
      <c r="GW56" s="136" t="str">
        <f t="shared" si="117"/>
        <v/>
      </c>
      <c r="GX56" s="76"/>
      <c r="GY56" s="127"/>
      <c r="GZ56" s="127"/>
      <c r="HA56" s="128" t="str">
        <f t="shared" si="118"/>
        <v/>
      </c>
      <c r="HB56" s="129" t="str">
        <f t="shared" si="119"/>
        <v/>
      </c>
      <c r="HC56" s="130"/>
      <c r="HD56" s="131"/>
      <c r="HE56" s="132" t="str">
        <f t="shared" si="120"/>
        <v/>
      </c>
      <c r="HF56" s="133" t="str">
        <f t="shared" si="121"/>
        <v/>
      </c>
      <c r="HG56" s="134" t="str">
        <f t="shared" si="122"/>
        <v/>
      </c>
      <c r="HH56" s="135" t="str">
        <f t="shared" si="123"/>
        <v/>
      </c>
      <c r="HI56" s="136" t="str">
        <f t="shared" si="124"/>
        <v/>
      </c>
      <c r="HJ56" s="76"/>
      <c r="HK56" s="127"/>
      <c r="HL56" s="127"/>
      <c r="HM56" s="128" t="str">
        <f t="shared" si="125"/>
        <v/>
      </c>
      <c r="HN56" s="129" t="str">
        <f t="shared" si="126"/>
        <v/>
      </c>
      <c r="HO56" s="130"/>
      <c r="HP56" s="131"/>
      <c r="HQ56" s="132" t="str">
        <f t="shared" si="127"/>
        <v/>
      </c>
      <c r="HR56" s="133" t="str">
        <f t="shared" si="128"/>
        <v/>
      </c>
      <c r="HS56" s="134" t="str">
        <f t="shared" si="129"/>
        <v/>
      </c>
      <c r="HT56" s="135" t="str">
        <f t="shared" si="130"/>
        <v/>
      </c>
      <c r="HU56" s="136" t="str">
        <f t="shared" si="131"/>
        <v/>
      </c>
      <c r="HV56" s="76"/>
      <c r="HW56" s="127"/>
      <c r="HX56" s="127"/>
      <c r="HY56" s="128" t="str">
        <f t="shared" si="132"/>
        <v/>
      </c>
      <c r="HZ56" s="129" t="str">
        <f t="shared" si="133"/>
        <v/>
      </c>
      <c r="IA56" s="130"/>
      <c r="IB56" s="131"/>
      <c r="IC56" s="132" t="str">
        <f t="shared" si="134"/>
        <v/>
      </c>
      <c r="ID56" s="133" t="str">
        <f t="shared" si="135"/>
        <v/>
      </c>
      <c r="IE56" s="134" t="str">
        <f t="shared" si="136"/>
        <v/>
      </c>
      <c r="IF56" s="135" t="str">
        <f t="shared" si="137"/>
        <v/>
      </c>
      <c r="IG56" s="136" t="str">
        <f t="shared" si="138"/>
        <v/>
      </c>
      <c r="IH56" s="76"/>
      <c r="II56" s="127"/>
      <c r="IJ56" s="127"/>
      <c r="IK56" s="128" t="str">
        <f t="shared" si="139"/>
        <v/>
      </c>
      <c r="IL56" s="129" t="str">
        <f t="shared" si="140"/>
        <v/>
      </c>
      <c r="IM56" s="130"/>
      <c r="IN56" s="131"/>
      <c r="IO56" s="132" t="str">
        <f t="shared" si="141"/>
        <v/>
      </c>
      <c r="IP56" s="133" t="str">
        <f t="shared" si="142"/>
        <v/>
      </c>
      <c r="IQ56" s="134" t="str">
        <f t="shared" si="143"/>
        <v/>
      </c>
      <c r="IR56" s="135" t="str">
        <f t="shared" si="144"/>
        <v/>
      </c>
      <c r="IS56" s="136" t="str">
        <f t="shared" si="145"/>
        <v/>
      </c>
      <c r="IT56" s="76"/>
      <c r="IU56" s="127"/>
      <c r="IV56" s="127"/>
      <c r="IW56" s="128" t="str">
        <f t="shared" si="146"/>
        <v/>
      </c>
      <c r="IX56" s="129" t="str">
        <f t="shared" si="147"/>
        <v/>
      </c>
      <c r="IY56" s="130"/>
      <c r="IZ56" s="131"/>
      <c r="JA56" s="132" t="str">
        <f t="shared" si="148"/>
        <v/>
      </c>
      <c r="JB56" s="133" t="str">
        <f t="shared" si="149"/>
        <v/>
      </c>
      <c r="JC56" s="134" t="str">
        <f t="shared" si="150"/>
        <v/>
      </c>
      <c r="JD56" s="135" t="str">
        <f t="shared" si="151"/>
        <v/>
      </c>
      <c r="JE56" s="136" t="str">
        <f t="shared" si="152"/>
        <v/>
      </c>
      <c r="JF56" s="76"/>
      <c r="JG56" s="127"/>
      <c r="JH56" s="127"/>
      <c r="JI56" s="128" t="str">
        <f t="shared" si="153"/>
        <v/>
      </c>
      <c r="JJ56" s="129" t="str">
        <f t="shared" si="154"/>
        <v/>
      </c>
      <c r="JK56" s="130"/>
      <c r="JL56" s="131"/>
      <c r="JM56" s="132" t="str">
        <f t="shared" si="155"/>
        <v/>
      </c>
      <c r="JN56" s="133" t="str">
        <f t="shared" si="156"/>
        <v/>
      </c>
      <c r="JO56" s="134" t="str">
        <f t="shared" si="157"/>
        <v/>
      </c>
      <c r="JP56" s="135" t="str">
        <f t="shared" si="158"/>
        <v/>
      </c>
      <c r="JQ56" s="136" t="str">
        <f t="shared" si="159"/>
        <v/>
      </c>
      <c r="JR56" s="76"/>
      <c r="JS56" s="127"/>
      <c r="JT56" s="127"/>
      <c r="JU56" s="128" t="str">
        <f t="shared" si="160"/>
        <v/>
      </c>
      <c r="JV56" s="129" t="str">
        <f t="shared" si="161"/>
        <v/>
      </c>
      <c r="JW56" s="130"/>
      <c r="JX56" s="131"/>
      <c r="JY56" s="132" t="str">
        <f t="shared" si="162"/>
        <v/>
      </c>
      <c r="JZ56" s="133" t="str">
        <f t="shared" si="163"/>
        <v/>
      </c>
      <c r="KA56" s="134" t="str">
        <f t="shared" si="164"/>
        <v/>
      </c>
      <c r="KB56" s="135" t="str">
        <f t="shared" si="165"/>
        <v/>
      </c>
      <c r="KC56" s="136" t="str">
        <f t="shared" si="166"/>
        <v/>
      </c>
      <c r="KD56" s="76"/>
      <c r="KE56" s="127"/>
      <c r="KF56" s="127"/>
    </row>
    <row r="57" spans="1:292" ht="13.5" customHeight="1">
      <c r="A57" s="84"/>
      <c r="B57" s="127"/>
      <c r="C57" s="127"/>
      <c r="E57" s="128" t="str">
        <f t="shared" si="0"/>
        <v/>
      </c>
      <c r="F57" s="129" t="str">
        <f t="shared" si="1"/>
        <v/>
      </c>
      <c r="G57" s="130"/>
      <c r="H57" s="131"/>
      <c r="I57" s="132" t="str">
        <f t="shared" si="2"/>
        <v/>
      </c>
      <c r="J57" s="133" t="str">
        <f t="shared" si="3"/>
        <v/>
      </c>
      <c r="K57" s="134" t="str">
        <f t="shared" si="4"/>
        <v/>
      </c>
      <c r="L57" s="135" t="str">
        <f t="shared" si="5"/>
        <v/>
      </c>
      <c r="M57" s="136" t="str">
        <f t="shared" si="6"/>
        <v/>
      </c>
      <c r="O57" s="127"/>
      <c r="P57" s="127"/>
      <c r="Q57" s="128" t="str">
        <f t="shared" si="7"/>
        <v/>
      </c>
      <c r="R57" s="129" t="str">
        <f t="shared" si="8"/>
        <v/>
      </c>
      <c r="S57" s="130"/>
      <c r="T57" s="131"/>
      <c r="U57" s="132" t="str">
        <f t="shared" si="9"/>
        <v/>
      </c>
      <c r="V57" s="133" t="str">
        <f t="shared" si="10"/>
        <v/>
      </c>
      <c r="W57" s="134" t="str">
        <f t="shared" si="11"/>
        <v/>
      </c>
      <c r="X57" s="135" t="str">
        <f t="shared" si="12"/>
        <v/>
      </c>
      <c r="Y57" s="136" t="str">
        <f t="shared" si="13"/>
        <v/>
      </c>
      <c r="AA57" s="127"/>
      <c r="AB57" s="127"/>
      <c r="AC57" s="128" t="str">
        <f t="shared" si="14"/>
        <v/>
      </c>
      <c r="AD57" s="129" t="str">
        <f t="shared" si="15"/>
        <v/>
      </c>
      <c r="AE57" s="130"/>
      <c r="AF57" s="131"/>
      <c r="AG57" s="132" t="str">
        <f t="shared" si="16"/>
        <v/>
      </c>
      <c r="AH57" s="133" t="str">
        <f t="shared" si="17"/>
        <v/>
      </c>
      <c r="AI57" s="134" t="str">
        <f t="shared" si="18"/>
        <v/>
      </c>
      <c r="AJ57" s="135" t="str">
        <f t="shared" si="19"/>
        <v/>
      </c>
      <c r="AK57" s="136" t="str">
        <f t="shared" si="20"/>
        <v/>
      </c>
      <c r="AM57" s="127"/>
      <c r="AN57" s="127"/>
      <c r="AO57" s="128" t="str">
        <f t="shared" si="21"/>
        <v/>
      </c>
      <c r="AP57" s="129" t="str">
        <f t="shared" si="22"/>
        <v/>
      </c>
      <c r="AQ57" s="130"/>
      <c r="AR57" s="131"/>
      <c r="AS57" s="132" t="str">
        <f t="shared" si="23"/>
        <v/>
      </c>
      <c r="AT57" s="133" t="str">
        <f t="shared" si="24"/>
        <v/>
      </c>
      <c r="AU57" s="134" t="str">
        <f t="shared" si="25"/>
        <v/>
      </c>
      <c r="AV57" s="135" t="str">
        <f t="shared" si="26"/>
        <v/>
      </c>
      <c r="AW57" s="136" t="str">
        <f t="shared" si="27"/>
        <v/>
      </c>
      <c r="AX57" s="76"/>
      <c r="AY57" s="127"/>
      <c r="AZ57" s="127"/>
      <c r="BA57" s="128" t="str">
        <f t="shared" si="28"/>
        <v/>
      </c>
      <c r="BB57" s="129" t="str">
        <f t="shared" si="29"/>
        <v/>
      </c>
      <c r="BC57" s="130"/>
      <c r="BD57" s="131"/>
      <c r="BE57" s="132" t="str">
        <f t="shared" si="30"/>
        <v/>
      </c>
      <c r="BF57" s="133" t="str">
        <f t="shared" si="31"/>
        <v/>
      </c>
      <c r="BG57" s="134" t="str">
        <f t="shared" si="32"/>
        <v/>
      </c>
      <c r="BH57" s="135" t="str">
        <f t="shared" si="33"/>
        <v/>
      </c>
      <c r="BI57" s="136" t="str">
        <f t="shared" si="34"/>
        <v/>
      </c>
      <c r="BJ57" s="76"/>
      <c r="BK57" s="127"/>
      <c r="BL57" s="127"/>
      <c r="BM57" s="128" t="str">
        <f t="shared" si="35"/>
        <v/>
      </c>
      <c r="BN57" s="129" t="str">
        <f t="shared" si="36"/>
        <v/>
      </c>
      <c r="BO57" s="130"/>
      <c r="BP57" s="131"/>
      <c r="BQ57" s="132" t="str">
        <f t="shared" si="37"/>
        <v/>
      </c>
      <c r="BR57" s="133" t="str">
        <f t="shared" si="38"/>
        <v/>
      </c>
      <c r="BS57" s="134" t="str">
        <f t="shared" si="39"/>
        <v/>
      </c>
      <c r="BT57" s="135" t="str">
        <f t="shared" si="40"/>
        <v/>
      </c>
      <c r="BU57" s="136" t="str">
        <f t="shared" si="41"/>
        <v/>
      </c>
      <c r="BV57" s="76"/>
      <c r="BW57" s="127"/>
      <c r="BX57" s="127"/>
      <c r="BY57" s="128" t="str">
        <f t="shared" si="42"/>
        <v/>
      </c>
      <c r="BZ57" s="129" t="str">
        <f t="shared" si="43"/>
        <v/>
      </c>
      <c r="CA57" s="130"/>
      <c r="CB57" s="131"/>
      <c r="CC57" s="132" t="str">
        <f t="shared" si="44"/>
        <v/>
      </c>
      <c r="CD57" s="133" t="str">
        <f t="shared" si="45"/>
        <v/>
      </c>
      <c r="CE57" s="134" t="str">
        <f t="shared" si="46"/>
        <v/>
      </c>
      <c r="CF57" s="135" t="str">
        <f t="shared" si="47"/>
        <v/>
      </c>
      <c r="CG57" s="136" t="str">
        <f t="shared" si="48"/>
        <v/>
      </c>
      <c r="CH57" s="76"/>
      <c r="CI57" s="127"/>
      <c r="CJ57" s="127"/>
      <c r="CK57" s="128" t="str">
        <f t="shared" si="49"/>
        <v/>
      </c>
      <c r="CL57" s="129" t="str">
        <f t="shared" si="50"/>
        <v/>
      </c>
      <c r="CM57" s="130"/>
      <c r="CN57" s="131"/>
      <c r="CO57" s="132" t="str">
        <f t="shared" si="51"/>
        <v/>
      </c>
      <c r="CP57" s="133" t="str">
        <f t="shared" si="52"/>
        <v/>
      </c>
      <c r="CQ57" s="134" t="str">
        <f t="shared" si="53"/>
        <v/>
      </c>
      <c r="CR57" s="135" t="str">
        <f t="shared" si="54"/>
        <v/>
      </c>
      <c r="CS57" s="136" t="str">
        <f t="shared" si="55"/>
        <v/>
      </c>
      <c r="CT57" s="76"/>
      <c r="CU57" s="127"/>
      <c r="CV57" s="127"/>
      <c r="CW57" s="128" t="str">
        <f t="shared" si="56"/>
        <v/>
      </c>
      <c r="CX57" s="129" t="str">
        <f t="shared" si="57"/>
        <v/>
      </c>
      <c r="CY57" s="130"/>
      <c r="CZ57" s="131"/>
      <c r="DA57" s="132" t="str">
        <f t="shared" si="58"/>
        <v/>
      </c>
      <c r="DB57" s="133" t="str">
        <f t="shared" si="59"/>
        <v/>
      </c>
      <c r="DC57" s="134" t="str">
        <f t="shared" si="60"/>
        <v/>
      </c>
      <c r="DD57" s="135" t="str">
        <f t="shared" si="61"/>
        <v/>
      </c>
      <c r="DE57" s="136" t="str">
        <f t="shared" si="62"/>
        <v/>
      </c>
      <c r="DF57" s="76"/>
      <c r="DG57" s="127"/>
      <c r="DH57" s="127"/>
      <c r="DI57" s="128" t="str">
        <f t="shared" si="63"/>
        <v/>
      </c>
      <c r="DJ57" s="129" t="str">
        <f t="shared" si="64"/>
        <v/>
      </c>
      <c r="DK57" s="130"/>
      <c r="DL57" s="131"/>
      <c r="DM57" s="132" t="str">
        <f t="shared" si="65"/>
        <v/>
      </c>
      <c r="DN57" s="133" t="str">
        <f t="shared" si="66"/>
        <v/>
      </c>
      <c r="DO57" s="134" t="str">
        <f t="shared" si="67"/>
        <v/>
      </c>
      <c r="DP57" s="135" t="str">
        <f t="shared" si="68"/>
        <v/>
      </c>
      <c r="DQ57" s="136" t="str">
        <f t="shared" si="69"/>
        <v/>
      </c>
      <c r="DR57" s="76"/>
      <c r="DS57" s="127"/>
      <c r="DT57" s="127"/>
      <c r="DU57" s="128" t="str">
        <f t="shared" si="70"/>
        <v/>
      </c>
      <c r="DV57" s="129" t="str">
        <f t="shared" si="71"/>
        <v/>
      </c>
      <c r="DW57" s="130"/>
      <c r="DX57" s="131"/>
      <c r="DY57" s="132" t="str">
        <f t="shared" si="72"/>
        <v/>
      </c>
      <c r="DZ57" s="133" t="str">
        <f t="shared" si="73"/>
        <v/>
      </c>
      <c r="EA57" s="134" t="str">
        <f t="shared" si="74"/>
        <v/>
      </c>
      <c r="EB57" s="135" t="str">
        <f t="shared" si="75"/>
        <v/>
      </c>
      <c r="EC57" s="136" t="str">
        <f t="shared" si="76"/>
        <v/>
      </c>
      <c r="ED57" s="76"/>
      <c r="EE57" s="127"/>
      <c r="EF57" s="127"/>
      <c r="EG57" s="128" t="str">
        <f t="shared" si="77"/>
        <v/>
      </c>
      <c r="EH57" s="129" t="str">
        <f t="shared" si="78"/>
        <v/>
      </c>
      <c r="EI57" s="130"/>
      <c r="EJ57" s="131"/>
      <c r="EK57" s="132" t="str">
        <f t="shared" si="79"/>
        <v/>
      </c>
      <c r="EL57" s="133" t="str">
        <f t="shared" si="80"/>
        <v/>
      </c>
      <c r="EM57" s="134" t="str">
        <f t="shared" si="81"/>
        <v/>
      </c>
      <c r="EN57" s="135" t="str">
        <f t="shared" si="82"/>
        <v/>
      </c>
      <c r="EO57" s="136" t="str">
        <f t="shared" si="83"/>
        <v/>
      </c>
      <c r="EP57" s="76"/>
      <c r="EQ57" s="127"/>
      <c r="ER57" s="127"/>
      <c r="ES57" s="128" t="str">
        <f t="shared" si="84"/>
        <v/>
      </c>
      <c r="ET57" s="129" t="str">
        <f t="shared" si="85"/>
        <v/>
      </c>
      <c r="EU57" s="130"/>
      <c r="EV57" s="131"/>
      <c r="EW57" s="132" t="str">
        <f t="shared" si="86"/>
        <v/>
      </c>
      <c r="EX57" s="133" t="str">
        <f t="shared" si="87"/>
        <v/>
      </c>
      <c r="EY57" s="134" t="str">
        <f t="shared" si="88"/>
        <v/>
      </c>
      <c r="EZ57" s="135" t="str">
        <f t="shared" si="89"/>
        <v/>
      </c>
      <c r="FA57" s="136" t="str">
        <f t="shared" si="90"/>
        <v/>
      </c>
      <c r="FB57" s="76"/>
      <c r="FC57" s="127"/>
      <c r="FD57" s="127"/>
      <c r="FE57" s="128" t="str">
        <f t="shared" si="91"/>
        <v/>
      </c>
      <c r="FF57" s="129" t="str">
        <f t="shared" si="92"/>
        <v/>
      </c>
      <c r="FG57" s="130"/>
      <c r="FH57" s="131"/>
      <c r="FI57" s="132" t="str">
        <f t="shared" si="93"/>
        <v/>
      </c>
      <c r="FJ57" s="133" t="str">
        <f t="shared" si="94"/>
        <v/>
      </c>
      <c r="FK57" s="134" t="str">
        <f t="shared" si="95"/>
        <v/>
      </c>
      <c r="FL57" s="135" t="str">
        <f t="shared" si="96"/>
        <v/>
      </c>
      <c r="FM57" s="136" t="str">
        <f t="shared" si="97"/>
        <v/>
      </c>
      <c r="FN57" s="76"/>
      <c r="FO57" s="127"/>
      <c r="FP57" s="127"/>
      <c r="FQ57" s="128" t="str">
        <f>IF(FU57="","",#REF!)</f>
        <v/>
      </c>
      <c r="FR57" s="129" t="str">
        <f t="shared" si="98"/>
        <v/>
      </c>
      <c r="FS57" s="130"/>
      <c r="FT57" s="131"/>
      <c r="FU57" s="132" t="str">
        <f t="shared" si="99"/>
        <v/>
      </c>
      <c r="FV57" s="133" t="str">
        <f t="shared" si="100"/>
        <v/>
      </c>
      <c r="FW57" s="134" t="str">
        <f t="shared" si="101"/>
        <v/>
      </c>
      <c r="FX57" s="135" t="str">
        <f t="shared" si="102"/>
        <v/>
      </c>
      <c r="FY57" s="136" t="str">
        <f t="shared" si="103"/>
        <v/>
      </c>
      <c r="FZ57" s="76"/>
      <c r="GA57" s="127"/>
      <c r="GB57" s="127"/>
      <c r="GC57" s="128" t="str">
        <f t="shared" si="104"/>
        <v/>
      </c>
      <c r="GD57" s="129" t="str">
        <f t="shared" si="105"/>
        <v/>
      </c>
      <c r="GE57" s="130"/>
      <c r="GF57" s="131"/>
      <c r="GG57" s="132" t="str">
        <f t="shared" si="106"/>
        <v/>
      </c>
      <c r="GH57" s="133" t="str">
        <f t="shared" si="107"/>
        <v/>
      </c>
      <c r="GI57" s="134" t="str">
        <f t="shared" si="108"/>
        <v/>
      </c>
      <c r="GJ57" s="135" t="str">
        <f t="shared" si="109"/>
        <v/>
      </c>
      <c r="GK57" s="136" t="str">
        <f t="shared" si="110"/>
        <v/>
      </c>
      <c r="GL57" s="76"/>
      <c r="GM57" s="127"/>
      <c r="GN57" s="127"/>
      <c r="GO57" s="128" t="str">
        <f t="shared" si="111"/>
        <v/>
      </c>
      <c r="GP57" s="129" t="str">
        <f t="shared" si="112"/>
        <v/>
      </c>
      <c r="GQ57" s="130"/>
      <c r="GR57" s="131"/>
      <c r="GS57" s="132" t="str">
        <f t="shared" si="113"/>
        <v/>
      </c>
      <c r="GT57" s="133" t="str">
        <f t="shared" si="114"/>
        <v/>
      </c>
      <c r="GU57" s="134" t="str">
        <f t="shared" si="115"/>
        <v/>
      </c>
      <c r="GV57" s="135" t="str">
        <f t="shared" si="116"/>
        <v/>
      </c>
      <c r="GW57" s="136" t="str">
        <f t="shared" si="117"/>
        <v/>
      </c>
      <c r="GX57" s="76"/>
      <c r="GY57" s="127"/>
      <c r="GZ57" s="127"/>
      <c r="HA57" s="128" t="str">
        <f t="shared" si="118"/>
        <v/>
      </c>
      <c r="HB57" s="129" t="str">
        <f t="shared" si="119"/>
        <v/>
      </c>
      <c r="HC57" s="130"/>
      <c r="HD57" s="131"/>
      <c r="HE57" s="132" t="str">
        <f t="shared" si="120"/>
        <v/>
      </c>
      <c r="HF57" s="133" t="str">
        <f t="shared" si="121"/>
        <v/>
      </c>
      <c r="HG57" s="134" t="str">
        <f t="shared" si="122"/>
        <v/>
      </c>
      <c r="HH57" s="135" t="str">
        <f t="shared" si="123"/>
        <v/>
      </c>
      <c r="HI57" s="136" t="str">
        <f t="shared" si="124"/>
        <v/>
      </c>
      <c r="HJ57" s="76"/>
      <c r="HK57" s="127"/>
      <c r="HL57" s="127"/>
      <c r="HM57" s="128" t="str">
        <f t="shared" si="125"/>
        <v/>
      </c>
      <c r="HN57" s="129" t="str">
        <f t="shared" si="126"/>
        <v/>
      </c>
      <c r="HO57" s="130"/>
      <c r="HP57" s="131"/>
      <c r="HQ57" s="132" t="str">
        <f t="shared" si="127"/>
        <v/>
      </c>
      <c r="HR57" s="133" t="str">
        <f t="shared" si="128"/>
        <v/>
      </c>
      <c r="HS57" s="134" t="str">
        <f t="shared" si="129"/>
        <v/>
      </c>
      <c r="HT57" s="135" t="str">
        <f t="shared" si="130"/>
        <v/>
      </c>
      <c r="HU57" s="136" t="str">
        <f t="shared" si="131"/>
        <v/>
      </c>
      <c r="HV57" s="76"/>
      <c r="HW57" s="127"/>
      <c r="HX57" s="127"/>
      <c r="HY57" s="128" t="str">
        <f t="shared" si="132"/>
        <v/>
      </c>
      <c r="HZ57" s="129" t="str">
        <f t="shared" si="133"/>
        <v/>
      </c>
      <c r="IA57" s="130"/>
      <c r="IB57" s="131"/>
      <c r="IC57" s="132" t="str">
        <f t="shared" si="134"/>
        <v/>
      </c>
      <c r="ID57" s="133" t="str">
        <f t="shared" si="135"/>
        <v/>
      </c>
      <c r="IE57" s="134" t="str">
        <f t="shared" si="136"/>
        <v/>
      </c>
      <c r="IF57" s="135" t="str">
        <f t="shared" si="137"/>
        <v/>
      </c>
      <c r="IG57" s="136" t="str">
        <f t="shared" si="138"/>
        <v/>
      </c>
      <c r="IH57" s="76"/>
      <c r="II57" s="127"/>
      <c r="IJ57" s="127"/>
      <c r="IK57" s="128" t="str">
        <f t="shared" si="139"/>
        <v/>
      </c>
      <c r="IL57" s="129" t="str">
        <f t="shared" si="140"/>
        <v/>
      </c>
      <c r="IM57" s="130"/>
      <c r="IN57" s="131"/>
      <c r="IO57" s="132" t="str">
        <f t="shared" si="141"/>
        <v/>
      </c>
      <c r="IP57" s="133" t="str">
        <f t="shared" si="142"/>
        <v/>
      </c>
      <c r="IQ57" s="134" t="str">
        <f t="shared" si="143"/>
        <v/>
      </c>
      <c r="IR57" s="135" t="str">
        <f t="shared" si="144"/>
        <v/>
      </c>
      <c r="IS57" s="136" t="str">
        <f t="shared" si="145"/>
        <v/>
      </c>
      <c r="IT57" s="76"/>
      <c r="IU57" s="127"/>
      <c r="IV57" s="127"/>
      <c r="IW57" s="128" t="str">
        <f t="shared" si="146"/>
        <v/>
      </c>
      <c r="IX57" s="129" t="str">
        <f t="shared" si="147"/>
        <v/>
      </c>
      <c r="IY57" s="130"/>
      <c r="IZ57" s="131"/>
      <c r="JA57" s="132" t="str">
        <f t="shared" si="148"/>
        <v/>
      </c>
      <c r="JB57" s="133" t="str">
        <f t="shared" si="149"/>
        <v/>
      </c>
      <c r="JC57" s="134" t="str">
        <f t="shared" si="150"/>
        <v/>
      </c>
      <c r="JD57" s="135" t="str">
        <f t="shared" si="151"/>
        <v/>
      </c>
      <c r="JE57" s="136" t="str">
        <f t="shared" si="152"/>
        <v/>
      </c>
      <c r="JF57" s="76"/>
      <c r="JG57" s="127"/>
      <c r="JH57" s="127"/>
      <c r="JI57" s="128" t="str">
        <f t="shared" si="153"/>
        <v/>
      </c>
      <c r="JJ57" s="129" t="str">
        <f t="shared" si="154"/>
        <v/>
      </c>
      <c r="JK57" s="130"/>
      <c r="JL57" s="131"/>
      <c r="JM57" s="132" t="str">
        <f t="shared" si="155"/>
        <v/>
      </c>
      <c r="JN57" s="133" t="str">
        <f t="shared" si="156"/>
        <v/>
      </c>
      <c r="JO57" s="134" t="str">
        <f t="shared" si="157"/>
        <v/>
      </c>
      <c r="JP57" s="135" t="str">
        <f t="shared" si="158"/>
        <v/>
      </c>
      <c r="JQ57" s="136" t="str">
        <f t="shared" si="159"/>
        <v/>
      </c>
      <c r="JR57" s="76"/>
      <c r="JS57" s="127"/>
      <c r="JT57" s="127"/>
      <c r="JU57" s="128" t="str">
        <f t="shared" si="160"/>
        <v/>
      </c>
      <c r="JV57" s="129" t="str">
        <f t="shared" si="161"/>
        <v/>
      </c>
      <c r="JW57" s="130"/>
      <c r="JX57" s="131"/>
      <c r="JY57" s="132" t="str">
        <f t="shared" si="162"/>
        <v/>
      </c>
      <c r="JZ57" s="133" t="str">
        <f t="shared" si="163"/>
        <v/>
      </c>
      <c r="KA57" s="134" t="str">
        <f t="shared" si="164"/>
        <v/>
      </c>
      <c r="KB57" s="135" t="str">
        <f t="shared" si="165"/>
        <v/>
      </c>
      <c r="KC57" s="136" t="str">
        <f t="shared" si="166"/>
        <v/>
      </c>
      <c r="KD57" s="76"/>
      <c r="KE57" s="127"/>
      <c r="KF57" s="127"/>
    </row>
    <row r="58" spans="1:292" ht="13.5" customHeight="1">
      <c r="A58" s="84"/>
      <c r="B58" s="127"/>
      <c r="C58" s="127"/>
      <c r="E58" s="128" t="str">
        <f t="shared" si="0"/>
        <v/>
      </c>
      <c r="F58" s="129" t="str">
        <f t="shared" si="1"/>
        <v/>
      </c>
      <c r="G58" s="130"/>
      <c r="H58" s="131"/>
      <c r="I58" s="132" t="str">
        <f t="shared" si="2"/>
        <v/>
      </c>
      <c r="J58" s="133" t="str">
        <f t="shared" si="3"/>
        <v/>
      </c>
      <c r="K58" s="134" t="str">
        <f t="shared" si="4"/>
        <v/>
      </c>
      <c r="L58" s="135" t="str">
        <f t="shared" si="5"/>
        <v/>
      </c>
      <c r="M58" s="136" t="str">
        <f t="shared" si="6"/>
        <v/>
      </c>
      <c r="O58" s="127"/>
      <c r="P58" s="127"/>
      <c r="Q58" s="128" t="str">
        <f t="shared" si="7"/>
        <v/>
      </c>
      <c r="R58" s="129" t="str">
        <f t="shared" si="8"/>
        <v/>
      </c>
      <c r="S58" s="130"/>
      <c r="T58" s="131"/>
      <c r="U58" s="132" t="str">
        <f t="shared" si="9"/>
        <v/>
      </c>
      <c r="V58" s="133" t="str">
        <f t="shared" si="10"/>
        <v/>
      </c>
      <c r="W58" s="134" t="str">
        <f t="shared" si="11"/>
        <v/>
      </c>
      <c r="X58" s="135" t="str">
        <f t="shared" si="12"/>
        <v/>
      </c>
      <c r="Y58" s="136" t="str">
        <f t="shared" si="13"/>
        <v/>
      </c>
      <c r="AA58" s="127"/>
      <c r="AB58" s="127"/>
      <c r="AC58" s="128" t="str">
        <f t="shared" si="14"/>
        <v/>
      </c>
      <c r="AD58" s="129" t="str">
        <f t="shared" si="15"/>
        <v/>
      </c>
      <c r="AE58" s="130"/>
      <c r="AF58" s="131"/>
      <c r="AG58" s="132" t="str">
        <f t="shared" si="16"/>
        <v/>
      </c>
      <c r="AH58" s="133" t="str">
        <f t="shared" si="17"/>
        <v/>
      </c>
      <c r="AI58" s="134" t="str">
        <f t="shared" si="18"/>
        <v/>
      </c>
      <c r="AJ58" s="135" t="str">
        <f t="shared" si="19"/>
        <v/>
      </c>
      <c r="AK58" s="136" t="str">
        <f t="shared" si="20"/>
        <v/>
      </c>
      <c r="AM58" s="127"/>
      <c r="AN58" s="127"/>
      <c r="AO58" s="128" t="str">
        <f t="shared" si="21"/>
        <v/>
      </c>
      <c r="AP58" s="129" t="str">
        <f t="shared" si="22"/>
        <v/>
      </c>
      <c r="AQ58" s="130"/>
      <c r="AR58" s="131"/>
      <c r="AS58" s="132" t="str">
        <f t="shared" si="23"/>
        <v/>
      </c>
      <c r="AT58" s="133" t="str">
        <f t="shared" si="24"/>
        <v/>
      </c>
      <c r="AU58" s="134" t="str">
        <f t="shared" si="25"/>
        <v/>
      </c>
      <c r="AV58" s="135" t="str">
        <f t="shared" si="26"/>
        <v/>
      </c>
      <c r="AW58" s="136" t="str">
        <f t="shared" si="27"/>
        <v/>
      </c>
      <c r="AX58" s="76"/>
      <c r="AY58" s="127"/>
      <c r="AZ58" s="127"/>
      <c r="BA58" s="128" t="str">
        <f t="shared" si="28"/>
        <v/>
      </c>
      <c r="BB58" s="129" t="str">
        <f t="shared" si="29"/>
        <v/>
      </c>
      <c r="BC58" s="130"/>
      <c r="BD58" s="131"/>
      <c r="BE58" s="132" t="str">
        <f t="shared" si="30"/>
        <v/>
      </c>
      <c r="BF58" s="133" t="str">
        <f t="shared" si="31"/>
        <v/>
      </c>
      <c r="BG58" s="134" t="str">
        <f t="shared" si="32"/>
        <v/>
      </c>
      <c r="BH58" s="135" t="str">
        <f t="shared" si="33"/>
        <v/>
      </c>
      <c r="BI58" s="136" t="str">
        <f t="shared" si="34"/>
        <v/>
      </c>
      <c r="BJ58" s="76"/>
      <c r="BK58" s="127"/>
      <c r="BL58" s="127"/>
      <c r="BM58" s="128" t="str">
        <f t="shared" si="35"/>
        <v/>
      </c>
      <c r="BN58" s="129" t="str">
        <f t="shared" si="36"/>
        <v/>
      </c>
      <c r="BO58" s="130"/>
      <c r="BP58" s="131"/>
      <c r="BQ58" s="132" t="str">
        <f t="shared" si="37"/>
        <v/>
      </c>
      <c r="BR58" s="133" t="str">
        <f t="shared" si="38"/>
        <v/>
      </c>
      <c r="BS58" s="134" t="str">
        <f t="shared" si="39"/>
        <v/>
      </c>
      <c r="BT58" s="135" t="str">
        <f t="shared" si="40"/>
        <v/>
      </c>
      <c r="BU58" s="136" t="str">
        <f t="shared" si="41"/>
        <v/>
      </c>
      <c r="BV58" s="76"/>
      <c r="BW58" s="127"/>
      <c r="BX58" s="127"/>
      <c r="BY58" s="128" t="str">
        <f t="shared" si="42"/>
        <v/>
      </c>
      <c r="BZ58" s="129" t="str">
        <f t="shared" si="43"/>
        <v/>
      </c>
      <c r="CA58" s="130"/>
      <c r="CB58" s="131"/>
      <c r="CC58" s="132" t="str">
        <f t="shared" si="44"/>
        <v/>
      </c>
      <c r="CD58" s="133" t="str">
        <f t="shared" si="45"/>
        <v/>
      </c>
      <c r="CE58" s="134" t="str">
        <f t="shared" si="46"/>
        <v/>
      </c>
      <c r="CF58" s="135" t="str">
        <f t="shared" si="47"/>
        <v/>
      </c>
      <c r="CG58" s="136" t="str">
        <f t="shared" si="48"/>
        <v/>
      </c>
      <c r="CH58" s="76"/>
      <c r="CI58" s="127"/>
      <c r="CJ58" s="127"/>
      <c r="CK58" s="128" t="str">
        <f t="shared" si="49"/>
        <v/>
      </c>
      <c r="CL58" s="129" t="str">
        <f t="shared" si="50"/>
        <v/>
      </c>
      <c r="CM58" s="130"/>
      <c r="CN58" s="131"/>
      <c r="CO58" s="132" t="str">
        <f t="shared" si="51"/>
        <v/>
      </c>
      <c r="CP58" s="133" t="str">
        <f t="shared" si="52"/>
        <v/>
      </c>
      <c r="CQ58" s="134" t="str">
        <f t="shared" si="53"/>
        <v/>
      </c>
      <c r="CR58" s="135" t="str">
        <f t="shared" si="54"/>
        <v/>
      </c>
      <c r="CS58" s="136" t="str">
        <f t="shared" si="55"/>
        <v/>
      </c>
      <c r="CT58" s="76"/>
      <c r="CU58" s="127"/>
      <c r="CV58" s="127"/>
      <c r="CW58" s="128" t="str">
        <f t="shared" si="56"/>
        <v/>
      </c>
      <c r="CX58" s="129" t="str">
        <f t="shared" si="57"/>
        <v/>
      </c>
      <c r="CY58" s="130"/>
      <c r="CZ58" s="131"/>
      <c r="DA58" s="132" t="str">
        <f t="shared" si="58"/>
        <v/>
      </c>
      <c r="DB58" s="133" t="str">
        <f t="shared" si="59"/>
        <v/>
      </c>
      <c r="DC58" s="134" t="str">
        <f t="shared" si="60"/>
        <v/>
      </c>
      <c r="DD58" s="135" t="str">
        <f t="shared" si="61"/>
        <v/>
      </c>
      <c r="DE58" s="136" t="str">
        <f t="shared" si="62"/>
        <v/>
      </c>
      <c r="DF58" s="76"/>
      <c r="DG58" s="127"/>
      <c r="DH58" s="127"/>
      <c r="DI58" s="128" t="str">
        <f t="shared" si="63"/>
        <v/>
      </c>
      <c r="DJ58" s="129" t="str">
        <f t="shared" si="64"/>
        <v/>
      </c>
      <c r="DK58" s="130"/>
      <c r="DL58" s="131"/>
      <c r="DM58" s="132" t="str">
        <f t="shared" si="65"/>
        <v/>
      </c>
      <c r="DN58" s="133" t="str">
        <f t="shared" si="66"/>
        <v/>
      </c>
      <c r="DO58" s="134" t="str">
        <f t="shared" si="67"/>
        <v/>
      </c>
      <c r="DP58" s="135" t="str">
        <f t="shared" si="68"/>
        <v/>
      </c>
      <c r="DQ58" s="136" t="str">
        <f t="shared" si="69"/>
        <v/>
      </c>
      <c r="DR58" s="76"/>
      <c r="DS58" s="127"/>
      <c r="DT58" s="127"/>
      <c r="DU58" s="128" t="str">
        <f t="shared" si="70"/>
        <v/>
      </c>
      <c r="DV58" s="129" t="str">
        <f t="shared" si="71"/>
        <v/>
      </c>
      <c r="DW58" s="130"/>
      <c r="DX58" s="131"/>
      <c r="DY58" s="132" t="str">
        <f t="shared" si="72"/>
        <v/>
      </c>
      <c r="DZ58" s="133" t="str">
        <f t="shared" si="73"/>
        <v/>
      </c>
      <c r="EA58" s="134" t="str">
        <f t="shared" si="74"/>
        <v/>
      </c>
      <c r="EB58" s="135" t="str">
        <f t="shared" si="75"/>
        <v/>
      </c>
      <c r="EC58" s="136" t="str">
        <f t="shared" si="76"/>
        <v/>
      </c>
      <c r="ED58" s="76"/>
      <c r="EE58" s="127"/>
      <c r="EF58" s="127"/>
      <c r="EG58" s="128" t="str">
        <f t="shared" si="77"/>
        <v/>
      </c>
      <c r="EH58" s="129" t="str">
        <f t="shared" si="78"/>
        <v/>
      </c>
      <c r="EI58" s="130"/>
      <c r="EJ58" s="131"/>
      <c r="EK58" s="132" t="str">
        <f t="shared" si="79"/>
        <v/>
      </c>
      <c r="EL58" s="133" t="str">
        <f t="shared" si="80"/>
        <v/>
      </c>
      <c r="EM58" s="134" t="str">
        <f t="shared" si="81"/>
        <v/>
      </c>
      <c r="EN58" s="135" t="str">
        <f t="shared" si="82"/>
        <v/>
      </c>
      <c r="EO58" s="136" t="str">
        <f t="shared" si="83"/>
        <v/>
      </c>
      <c r="EP58" s="76"/>
      <c r="EQ58" s="127"/>
      <c r="ER58" s="127"/>
      <c r="ES58" s="128" t="str">
        <f t="shared" si="84"/>
        <v/>
      </c>
      <c r="ET58" s="129" t="str">
        <f t="shared" si="85"/>
        <v/>
      </c>
      <c r="EU58" s="130"/>
      <c r="EV58" s="131"/>
      <c r="EW58" s="132" t="str">
        <f t="shared" si="86"/>
        <v/>
      </c>
      <c r="EX58" s="133" t="str">
        <f t="shared" si="87"/>
        <v/>
      </c>
      <c r="EY58" s="134" t="str">
        <f t="shared" si="88"/>
        <v/>
      </c>
      <c r="EZ58" s="135" t="str">
        <f t="shared" si="89"/>
        <v/>
      </c>
      <c r="FA58" s="136" t="str">
        <f t="shared" si="90"/>
        <v/>
      </c>
      <c r="FB58" s="76"/>
      <c r="FC58" s="127"/>
      <c r="FD58" s="127"/>
      <c r="FE58" s="128" t="str">
        <f t="shared" si="91"/>
        <v/>
      </c>
      <c r="FF58" s="129" t="str">
        <f t="shared" si="92"/>
        <v/>
      </c>
      <c r="FG58" s="130"/>
      <c r="FH58" s="131"/>
      <c r="FI58" s="132" t="str">
        <f t="shared" si="93"/>
        <v/>
      </c>
      <c r="FJ58" s="133" t="str">
        <f t="shared" si="94"/>
        <v/>
      </c>
      <c r="FK58" s="134" t="str">
        <f t="shared" si="95"/>
        <v/>
      </c>
      <c r="FL58" s="135" t="str">
        <f t="shared" si="96"/>
        <v/>
      </c>
      <c r="FM58" s="136" t="str">
        <f t="shared" si="97"/>
        <v/>
      </c>
      <c r="FN58" s="76"/>
      <c r="FO58" s="127"/>
      <c r="FP58" s="127"/>
      <c r="FQ58" s="128" t="str">
        <f>IF(FU58="","",#REF!)</f>
        <v/>
      </c>
      <c r="FR58" s="129" t="str">
        <f t="shared" si="98"/>
        <v/>
      </c>
      <c r="FS58" s="130"/>
      <c r="FT58" s="131"/>
      <c r="FU58" s="132" t="str">
        <f t="shared" si="99"/>
        <v/>
      </c>
      <c r="FV58" s="133" t="str">
        <f t="shared" si="100"/>
        <v/>
      </c>
      <c r="FW58" s="134" t="str">
        <f t="shared" si="101"/>
        <v/>
      </c>
      <c r="FX58" s="135" t="str">
        <f t="shared" si="102"/>
        <v/>
      </c>
      <c r="FY58" s="136" t="str">
        <f t="shared" si="103"/>
        <v/>
      </c>
      <c r="FZ58" s="76"/>
      <c r="GA58" s="127"/>
      <c r="GB58" s="127"/>
      <c r="GC58" s="128" t="str">
        <f t="shared" si="104"/>
        <v/>
      </c>
      <c r="GD58" s="129" t="str">
        <f t="shared" si="105"/>
        <v/>
      </c>
      <c r="GE58" s="130"/>
      <c r="GF58" s="131"/>
      <c r="GG58" s="132" t="str">
        <f t="shared" si="106"/>
        <v/>
      </c>
      <c r="GH58" s="133" t="str">
        <f t="shared" si="107"/>
        <v/>
      </c>
      <c r="GI58" s="134" t="str">
        <f t="shared" si="108"/>
        <v/>
      </c>
      <c r="GJ58" s="135" t="str">
        <f t="shared" si="109"/>
        <v/>
      </c>
      <c r="GK58" s="136" t="str">
        <f t="shared" si="110"/>
        <v/>
      </c>
      <c r="GL58" s="76"/>
      <c r="GM58" s="127"/>
      <c r="GN58" s="127"/>
      <c r="GO58" s="128" t="str">
        <f t="shared" si="111"/>
        <v/>
      </c>
      <c r="GP58" s="129" t="str">
        <f t="shared" si="112"/>
        <v/>
      </c>
      <c r="GQ58" s="130"/>
      <c r="GR58" s="131"/>
      <c r="GS58" s="132" t="str">
        <f t="shared" si="113"/>
        <v/>
      </c>
      <c r="GT58" s="133" t="str">
        <f t="shared" si="114"/>
        <v/>
      </c>
      <c r="GU58" s="134" t="str">
        <f t="shared" si="115"/>
        <v/>
      </c>
      <c r="GV58" s="135" t="str">
        <f t="shared" si="116"/>
        <v/>
      </c>
      <c r="GW58" s="136" t="str">
        <f t="shared" si="117"/>
        <v/>
      </c>
      <c r="GX58" s="76"/>
      <c r="GY58" s="127"/>
      <c r="GZ58" s="127"/>
      <c r="HA58" s="128" t="str">
        <f t="shared" si="118"/>
        <v/>
      </c>
      <c r="HB58" s="129" t="str">
        <f t="shared" si="119"/>
        <v/>
      </c>
      <c r="HC58" s="130"/>
      <c r="HD58" s="131"/>
      <c r="HE58" s="132" t="str">
        <f t="shared" si="120"/>
        <v/>
      </c>
      <c r="HF58" s="133" t="str">
        <f t="shared" si="121"/>
        <v/>
      </c>
      <c r="HG58" s="134" t="str">
        <f t="shared" si="122"/>
        <v/>
      </c>
      <c r="HH58" s="135" t="str">
        <f t="shared" si="123"/>
        <v/>
      </c>
      <c r="HI58" s="136" t="str">
        <f t="shared" si="124"/>
        <v/>
      </c>
      <c r="HJ58" s="76"/>
      <c r="HK58" s="127"/>
      <c r="HL58" s="127"/>
      <c r="HM58" s="128" t="str">
        <f t="shared" si="125"/>
        <v/>
      </c>
      <c r="HN58" s="129" t="str">
        <f t="shared" si="126"/>
        <v/>
      </c>
      <c r="HO58" s="130"/>
      <c r="HP58" s="131"/>
      <c r="HQ58" s="132" t="str">
        <f t="shared" si="127"/>
        <v/>
      </c>
      <c r="HR58" s="133" t="str">
        <f t="shared" si="128"/>
        <v/>
      </c>
      <c r="HS58" s="134" t="str">
        <f t="shared" si="129"/>
        <v/>
      </c>
      <c r="HT58" s="135" t="str">
        <f t="shared" si="130"/>
        <v/>
      </c>
      <c r="HU58" s="136" t="str">
        <f t="shared" si="131"/>
        <v/>
      </c>
      <c r="HV58" s="76"/>
      <c r="HW58" s="127"/>
      <c r="HX58" s="127"/>
      <c r="HY58" s="128" t="str">
        <f t="shared" si="132"/>
        <v/>
      </c>
      <c r="HZ58" s="129" t="str">
        <f t="shared" si="133"/>
        <v/>
      </c>
      <c r="IA58" s="130"/>
      <c r="IB58" s="131"/>
      <c r="IC58" s="132" t="str">
        <f t="shared" si="134"/>
        <v/>
      </c>
      <c r="ID58" s="133" t="str">
        <f t="shared" si="135"/>
        <v/>
      </c>
      <c r="IE58" s="134" t="str">
        <f t="shared" si="136"/>
        <v/>
      </c>
      <c r="IF58" s="135" t="str">
        <f t="shared" si="137"/>
        <v/>
      </c>
      <c r="IG58" s="136" t="str">
        <f t="shared" si="138"/>
        <v/>
      </c>
      <c r="IH58" s="76"/>
      <c r="II58" s="127"/>
      <c r="IJ58" s="127"/>
      <c r="IK58" s="128" t="str">
        <f t="shared" si="139"/>
        <v/>
      </c>
      <c r="IL58" s="129" t="str">
        <f t="shared" si="140"/>
        <v/>
      </c>
      <c r="IM58" s="130"/>
      <c r="IN58" s="131"/>
      <c r="IO58" s="132" t="str">
        <f t="shared" si="141"/>
        <v/>
      </c>
      <c r="IP58" s="133" t="str">
        <f t="shared" si="142"/>
        <v/>
      </c>
      <c r="IQ58" s="134" t="str">
        <f t="shared" si="143"/>
        <v/>
      </c>
      <c r="IR58" s="135" t="str">
        <f t="shared" si="144"/>
        <v/>
      </c>
      <c r="IS58" s="136" t="str">
        <f t="shared" si="145"/>
        <v/>
      </c>
      <c r="IT58" s="76"/>
      <c r="IU58" s="127"/>
      <c r="IV58" s="127"/>
      <c r="IW58" s="128" t="str">
        <f t="shared" si="146"/>
        <v/>
      </c>
      <c r="IX58" s="129" t="str">
        <f t="shared" si="147"/>
        <v/>
      </c>
      <c r="IY58" s="130"/>
      <c r="IZ58" s="131"/>
      <c r="JA58" s="132" t="str">
        <f t="shared" si="148"/>
        <v/>
      </c>
      <c r="JB58" s="133" t="str">
        <f t="shared" si="149"/>
        <v/>
      </c>
      <c r="JC58" s="134" t="str">
        <f t="shared" si="150"/>
        <v/>
      </c>
      <c r="JD58" s="135" t="str">
        <f t="shared" si="151"/>
        <v/>
      </c>
      <c r="JE58" s="136" t="str">
        <f t="shared" si="152"/>
        <v/>
      </c>
      <c r="JF58" s="76"/>
      <c r="JG58" s="127"/>
      <c r="JH58" s="127"/>
      <c r="JI58" s="128" t="str">
        <f t="shared" si="153"/>
        <v/>
      </c>
      <c r="JJ58" s="129" t="str">
        <f t="shared" si="154"/>
        <v/>
      </c>
      <c r="JK58" s="130"/>
      <c r="JL58" s="131"/>
      <c r="JM58" s="132" t="str">
        <f t="shared" si="155"/>
        <v/>
      </c>
      <c r="JN58" s="133" t="str">
        <f t="shared" si="156"/>
        <v/>
      </c>
      <c r="JO58" s="134" t="str">
        <f t="shared" si="157"/>
        <v/>
      </c>
      <c r="JP58" s="135" t="str">
        <f t="shared" si="158"/>
        <v/>
      </c>
      <c r="JQ58" s="136" t="str">
        <f t="shared" si="159"/>
        <v/>
      </c>
      <c r="JR58" s="76"/>
      <c r="JS58" s="127"/>
      <c r="JT58" s="127"/>
      <c r="JU58" s="128" t="str">
        <f t="shared" si="160"/>
        <v/>
      </c>
      <c r="JV58" s="129" t="str">
        <f t="shared" si="161"/>
        <v/>
      </c>
      <c r="JW58" s="130"/>
      <c r="JX58" s="131"/>
      <c r="JY58" s="132" t="str">
        <f t="shared" si="162"/>
        <v/>
      </c>
      <c r="JZ58" s="133" t="str">
        <f t="shared" si="163"/>
        <v/>
      </c>
      <c r="KA58" s="134" t="str">
        <f t="shared" si="164"/>
        <v/>
      </c>
      <c r="KB58" s="135" t="str">
        <f t="shared" si="165"/>
        <v/>
      </c>
      <c r="KC58" s="136" t="str">
        <f t="shared" si="166"/>
        <v/>
      </c>
      <c r="KD58" s="76"/>
      <c r="KE58" s="127"/>
      <c r="KF58" s="127"/>
    </row>
    <row r="59" spans="1:292" ht="13.5" customHeight="1">
      <c r="A59" s="84"/>
      <c r="B59" s="127"/>
      <c r="C59" s="127"/>
      <c r="E59" s="128" t="str">
        <f t="shared" si="0"/>
        <v/>
      </c>
      <c r="F59" s="129" t="str">
        <f t="shared" si="1"/>
        <v/>
      </c>
      <c r="G59" s="130"/>
      <c r="H59" s="131"/>
      <c r="I59" s="132" t="str">
        <f t="shared" si="2"/>
        <v/>
      </c>
      <c r="J59" s="133" t="str">
        <f t="shared" si="3"/>
        <v/>
      </c>
      <c r="K59" s="134" t="str">
        <f t="shared" si="4"/>
        <v/>
      </c>
      <c r="L59" s="135" t="str">
        <f t="shared" si="5"/>
        <v/>
      </c>
      <c r="M59" s="136" t="str">
        <f t="shared" si="6"/>
        <v/>
      </c>
      <c r="O59" s="127"/>
      <c r="P59" s="127"/>
      <c r="Q59" s="128" t="str">
        <f t="shared" si="7"/>
        <v/>
      </c>
      <c r="R59" s="129" t="str">
        <f t="shared" si="8"/>
        <v/>
      </c>
      <c r="S59" s="130"/>
      <c r="T59" s="131"/>
      <c r="U59" s="132" t="str">
        <f t="shared" si="9"/>
        <v/>
      </c>
      <c r="V59" s="133" t="str">
        <f t="shared" si="10"/>
        <v/>
      </c>
      <c r="W59" s="134" t="str">
        <f t="shared" si="11"/>
        <v/>
      </c>
      <c r="X59" s="135" t="str">
        <f t="shared" si="12"/>
        <v/>
      </c>
      <c r="Y59" s="136" t="str">
        <f t="shared" si="13"/>
        <v/>
      </c>
      <c r="AA59" s="127"/>
      <c r="AB59" s="127"/>
      <c r="AC59" s="128" t="str">
        <f t="shared" si="14"/>
        <v/>
      </c>
      <c r="AD59" s="129" t="str">
        <f t="shared" si="15"/>
        <v/>
      </c>
      <c r="AE59" s="130"/>
      <c r="AF59" s="131"/>
      <c r="AG59" s="132" t="str">
        <f t="shared" si="16"/>
        <v/>
      </c>
      <c r="AH59" s="133" t="str">
        <f t="shared" si="17"/>
        <v/>
      </c>
      <c r="AI59" s="134" t="str">
        <f t="shared" si="18"/>
        <v/>
      </c>
      <c r="AJ59" s="135" t="str">
        <f t="shared" si="19"/>
        <v/>
      </c>
      <c r="AK59" s="136" t="str">
        <f t="shared" si="20"/>
        <v/>
      </c>
      <c r="AM59" s="127"/>
      <c r="AN59" s="127"/>
      <c r="AO59" s="128" t="str">
        <f t="shared" si="21"/>
        <v/>
      </c>
      <c r="AP59" s="129" t="str">
        <f t="shared" si="22"/>
        <v/>
      </c>
      <c r="AQ59" s="130"/>
      <c r="AR59" s="131"/>
      <c r="AS59" s="132" t="str">
        <f t="shared" si="23"/>
        <v/>
      </c>
      <c r="AT59" s="133" t="str">
        <f t="shared" si="24"/>
        <v/>
      </c>
      <c r="AU59" s="134" t="str">
        <f t="shared" si="25"/>
        <v/>
      </c>
      <c r="AV59" s="135" t="str">
        <f t="shared" si="26"/>
        <v/>
      </c>
      <c r="AW59" s="136" t="str">
        <f t="shared" si="27"/>
        <v/>
      </c>
      <c r="AX59" s="76"/>
      <c r="AY59" s="127"/>
      <c r="AZ59" s="127"/>
      <c r="BA59" s="128" t="str">
        <f t="shared" si="28"/>
        <v/>
      </c>
      <c r="BB59" s="129" t="str">
        <f t="shared" si="29"/>
        <v/>
      </c>
      <c r="BC59" s="130"/>
      <c r="BD59" s="131"/>
      <c r="BE59" s="132" t="str">
        <f t="shared" si="30"/>
        <v/>
      </c>
      <c r="BF59" s="133" t="str">
        <f t="shared" si="31"/>
        <v/>
      </c>
      <c r="BG59" s="134" t="str">
        <f t="shared" si="32"/>
        <v/>
      </c>
      <c r="BH59" s="135" t="str">
        <f t="shared" si="33"/>
        <v/>
      </c>
      <c r="BI59" s="136" t="str">
        <f t="shared" si="34"/>
        <v/>
      </c>
      <c r="BJ59" s="76"/>
      <c r="BK59" s="127"/>
      <c r="BL59" s="127"/>
      <c r="BM59" s="128" t="str">
        <f t="shared" si="35"/>
        <v/>
      </c>
      <c r="BN59" s="129" t="str">
        <f t="shared" si="36"/>
        <v/>
      </c>
      <c r="BO59" s="130"/>
      <c r="BP59" s="131"/>
      <c r="BQ59" s="132" t="str">
        <f t="shared" si="37"/>
        <v/>
      </c>
      <c r="BR59" s="133" t="str">
        <f t="shared" si="38"/>
        <v/>
      </c>
      <c r="BS59" s="134" t="str">
        <f t="shared" si="39"/>
        <v/>
      </c>
      <c r="BT59" s="135" t="str">
        <f t="shared" si="40"/>
        <v/>
      </c>
      <c r="BU59" s="136" t="str">
        <f t="shared" si="41"/>
        <v/>
      </c>
      <c r="BV59" s="76"/>
      <c r="BW59" s="127"/>
      <c r="BX59" s="127"/>
      <c r="BY59" s="128" t="str">
        <f t="shared" si="42"/>
        <v/>
      </c>
      <c r="BZ59" s="129" t="str">
        <f t="shared" si="43"/>
        <v/>
      </c>
      <c r="CA59" s="130"/>
      <c r="CB59" s="131"/>
      <c r="CC59" s="132" t="str">
        <f t="shared" si="44"/>
        <v/>
      </c>
      <c r="CD59" s="133" t="str">
        <f t="shared" si="45"/>
        <v/>
      </c>
      <c r="CE59" s="134" t="str">
        <f t="shared" si="46"/>
        <v/>
      </c>
      <c r="CF59" s="135" t="str">
        <f t="shared" si="47"/>
        <v/>
      </c>
      <c r="CG59" s="136" t="str">
        <f t="shared" si="48"/>
        <v/>
      </c>
      <c r="CH59" s="76"/>
      <c r="CI59" s="127"/>
      <c r="CJ59" s="127"/>
      <c r="CK59" s="128" t="str">
        <f t="shared" si="49"/>
        <v/>
      </c>
      <c r="CL59" s="129" t="str">
        <f t="shared" si="50"/>
        <v/>
      </c>
      <c r="CM59" s="130"/>
      <c r="CN59" s="131"/>
      <c r="CO59" s="132" t="str">
        <f t="shared" si="51"/>
        <v/>
      </c>
      <c r="CP59" s="133" t="str">
        <f t="shared" si="52"/>
        <v/>
      </c>
      <c r="CQ59" s="134" t="str">
        <f t="shared" si="53"/>
        <v/>
      </c>
      <c r="CR59" s="135" t="str">
        <f t="shared" si="54"/>
        <v/>
      </c>
      <c r="CS59" s="136" t="str">
        <f t="shared" si="55"/>
        <v/>
      </c>
      <c r="CT59" s="76"/>
      <c r="CU59" s="127"/>
      <c r="CV59" s="127"/>
      <c r="CW59" s="128" t="str">
        <f t="shared" si="56"/>
        <v/>
      </c>
      <c r="CX59" s="129" t="str">
        <f t="shared" si="57"/>
        <v/>
      </c>
      <c r="CY59" s="130"/>
      <c r="CZ59" s="131"/>
      <c r="DA59" s="132" t="str">
        <f t="shared" si="58"/>
        <v/>
      </c>
      <c r="DB59" s="133" t="str">
        <f t="shared" si="59"/>
        <v/>
      </c>
      <c r="DC59" s="134" t="str">
        <f t="shared" si="60"/>
        <v/>
      </c>
      <c r="DD59" s="135" t="str">
        <f t="shared" si="61"/>
        <v/>
      </c>
      <c r="DE59" s="136" t="str">
        <f t="shared" si="62"/>
        <v/>
      </c>
      <c r="DF59" s="76"/>
      <c r="DG59" s="127"/>
      <c r="DH59" s="127"/>
      <c r="DI59" s="128" t="str">
        <f t="shared" si="63"/>
        <v/>
      </c>
      <c r="DJ59" s="129" t="str">
        <f t="shared" si="64"/>
        <v/>
      </c>
      <c r="DK59" s="130"/>
      <c r="DL59" s="131"/>
      <c r="DM59" s="132" t="str">
        <f t="shared" si="65"/>
        <v/>
      </c>
      <c r="DN59" s="133" t="str">
        <f t="shared" si="66"/>
        <v/>
      </c>
      <c r="DO59" s="134" t="str">
        <f t="shared" si="67"/>
        <v/>
      </c>
      <c r="DP59" s="135" t="str">
        <f t="shared" si="68"/>
        <v/>
      </c>
      <c r="DQ59" s="136" t="str">
        <f t="shared" si="69"/>
        <v/>
      </c>
      <c r="DR59" s="76"/>
      <c r="DS59" s="127"/>
      <c r="DT59" s="127"/>
      <c r="DU59" s="128" t="str">
        <f t="shared" si="70"/>
        <v/>
      </c>
      <c r="DV59" s="129" t="str">
        <f t="shared" si="71"/>
        <v/>
      </c>
      <c r="DW59" s="130"/>
      <c r="DX59" s="131"/>
      <c r="DY59" s="132" t="str">
        <f t="shared" si="72"/>
        <v/>
      </c>
      <c r="DZ59" s="133" t="str">
        <f t="shared" si="73"/>
        <v/>
      </c>
      <c r="EA59" s="134" t="str">
        <f t="shared" si="74"/>
        <v/>
      </c>
      <c r="EB59" s="135" t="str">
        <f t="shared" si="75"/>
        <v/>
      </c>
      <c r="EC59" s="136" t="str">
        <f t="shared" si="76"/>
        <v/>
      </c>
      <c r="ED59" s="76"/>
      <c r="EE59" s="127"/>
      <c r="EF59" s="127"/>
      <c r="EG59" s="128" t="str">
        <f t="shared" si="77"/>
        <v/>
      </c>
      <c r="EH59" s="129" t="str">
        <f t="shared" si="78"/>
        <v/>
      </c>
      <c r="EI59" s="130"/>
      <c r="EJ59" s="131"/>
      <c r="EK59" s="132" t="str">
        <f t="shared" si="79"/>
        <v/>
      </c>
      <c r="EL59" s="133" t="str">
        <f t="shared" si="80"/>
        <v/>
      </c>
      <c r="EM59" s="134" t="str">
        <f t="shared" si="81"/>
        <v/>
      </c>
      <c r="EN59" s="135" t="str">
        <f t="shared" si="82"/>
        <v/>
      </c>
      <c r="EO59" s="136" t="str">
        <f t="shared" si="83"/>
        <v/>
      </c>
      <c r="EP59" s="76"/>
      <c r="EQ59" s="127"/>
      <c r="ER59" s="127"/>
      <c r="ES59" s="128" t="str">
        <f t="shared" si="84"/>
        <v/>
      </c>
      <c r="ET59" s="129" t="str">
        <f t="shared" si="85"/>
        <v/>
      </c>
      <c r="EU59" s="130"/>
      <c r="EV59" s="131"/>
      <c r="EW59" s="132" t="str">
        <f t="shared" si="86"/>
        <v/>
      </c>
      <c r="EX59" s="133" t="str">
        <f t="shared" si="87"/>
        <v/>
      </c>
      <c r="EY59" s="134" t="str">
        <f t="shared" si="88"/>
        <v/>
      </c>
      <c r="EZ59" s="135" t="str">
        <f t="shared" si="89"/>
        <v/>
      </c>
      <c r="FA59" s="136" t="str">
        <f t="shared" si="90"/>
        <v/>
      </c>
      <c r="FB59" s="76"/>
      <c r="FC59" s="127"/>
      <c r="FD59" s="127"/>
      <c r="FE59" s="128" t="str">
        <f t="shared" si="91"/>
        <v/>
      </c>
      <c r="FF59" s="129" t="str">
        <f t="shared" si="92"/>
        <v/>
      </c>
      <c r="FG59" s="130"/>
      <c r="FH59" s="131"/>
      <c r="FI59" s="132" t="str">
        <f t="shared" si="93"/>
        <v/>
      </c>
      <c r="FJ59" s="133" t="str">
        <f t="shared" si="94"/>
        <v/>
      </c>
      <c r="FK59" s="134" t="str">
        <f t="shared" si="95"/>
        <v/>
      </c>
      <c r="FL59" s="135" t="str">
        <f t="shared" si="96"/>
        <v/>
      </c>
      <c r="FM59" s="136" t="str">
        <f t="shared" si="97"/>
        <v/>
      </c>
      <c r="FN59" s="76"/>
      <c r="FO59" s="127"/>
      <c r="FP59" s="127"/>
      <c r="FQ59" s="128" t="str">
        <f>IF(FU59="","",#REF!)</f>
        <v/>
      </c>
      <c r="FR59" s="129" t="str">
        <f t="shared" si="98"/>
        <v/>
      </c>
      <c r="FS59" s="130"/>
      <c r="FT59" s="131"/>
      <c r="FU59" s="132" t="str">
        <f t="shared" si="99"/>
        <v/>
      </c>
      <c r="FV59" s="133" t="str">
        <f t="shared" si="100"/>
        <v/>
      </c>
      <c r="FW59" s="134" t="str">
        <f t="shared" si="101"/>
        <v/>
      </c>
      <c r="FX59" s="135" t="str">
        <f t="shared" si="102"/>
        <v/>
      </c>
      <c r="FY59" s="136" t="str">
        <f t="shared" si="103"/>
        <v/>
      </c>
      <c r="FZ59" s="76"/>
      <c r="GA59" s="127"/>
      <c r="GB59" s="127"/>
      <c r="GC59" s="128" t="str">
        <f t="shared" si="104"/>
        <v/>
      </c>
      <c r="GD59" s="129" t="str">
        <f t="shared" si="105"/>
        <v/>
      </c>
      <c r="GE59" s="130"/>
      <c r="GF59" s="131"/>
      <c r="GG59" s="132" t="str">
        <f t="shared" si="106"/>
        <v/>
      </c>
      <c r="GH59" s="133" t="str">
        <f t="shared" si="107"/>
        <v/>
      </c>
      <c r="GI59" s="134" t="str">
        <f t="shared" si="108"/>
        <v/>
      </c>
      <c r="GJ59" s="135" t="str">
        <f t="shared" si="109"/>
        <v/>
      </c>
      <c r="GK59" s="136" t="str">
        <f t="shared" si="110"/>
        <v/>
      </c>
      <c r="GL59" s="76"/>
      <c r="GM59" s="127"/>
      <c r="GN59" s="127"/>
      <c r="GO59" s="128" t="str">
        <f t="shared" si="111"/>
        <v/>
      </c>
      <c r="GP59" s="129" t="str">
        <f t="shared" si="112"/>
        <v/>
      </c>
      <c r="GQ59" s="130"/>
      <c r="GR59" s="131"/>
      <c r="GS59" s="132" t="str">
        <f t="shared" si="113"/>
        <v/>
      </c>
      <c r="GT59" s="133" t="str">
        <f t="shared" si="114"/>
        <v/>
      </c>
      <c r="GU59" s="134" t="str">
        <f t="shared" si="115"/>
        <v/>
      </c>
      <c r="GV59" s="135" t="str">
        <f t="shared" si="116"/>
        <v/>
      </c>
      <c r="GW59" s="136" t="str">
        <f t="shared" si="117"/>
        <v/>
      </c>
      <c r="GX59" s="76"/>
      <c r="GY59" s="127"/>
      <c r="GZ59" s="127"/>
      <c r="HA59" s="128" t="str">
        <f t="shared" si="118"/>
        <v/>
      </c>
      <c r="HB59" s="129" t="str">
        <f t="shared" si="119"/>
        <v/>
      </c>
      <c r="HC59" s="130"/>
      <c r="HD59" s="131"/>
      <c r="HE59" s="132" t="str">
        <f t="shared" si="120"/>
        <v/>
      </c>
      <c r="HF59" s="133" t="str">
        <f t="shared" si="121"/>
        <v/>
      </c>
      <c r="HG59" s="134" t="str">
        <f t="shared" si="122"/>
        <v/>
      </c>
      <c r="HH59" s="135" t="str">
        <f t="shared" si="123"/>
        <v/>
      </c>
      <c r="HI59" s="136" t="str">
        <f t="shared" si="124"/>
        <v/>
      </c>
      <c r="HJ59" s="76"/>
      <c r="HK59" s="127"/>
      <c r="HL59" s="127"/>
      <c r="HM59" s="128" t="str">
        <f t="shared" si="125"/>
        <v/>
      </c>
      <c r="HN59" s="129" t="str">
        <f t="shared" si="126"/>
        <v/>
      </c>
      <c r="HO59" s="130"/>
      <c r="HP59" s="131"/>
      <c r="HQ59" s="132" t="str">
        <f t="shared" si="127"/>
        <v/>
      </c>
      <c r="HR59" s="133" t="str">
        <f t="shared" si="128"/>
        <v/>
      </c>
      <c r="HS59" s="134" t="str">
        <f t="shared" si="129"/>
        <v/>
      </c>
      <c r="HT59" s="135" t="str">
        <f t="shared" si="130"/>
        <v/>
      </c>
      <c r="HU59" s="136" t="str">
        <f t="shared" si="131"/>
        <v/>
      </c>
      <c r="HV59" s="76"/>
      <c r="HW59" s="127"/>
      <c r="HX59" s="127"/>
      <c r="HY59" s="128" t="str">
        <f t="shared" si="132"/>
        <v/>
      </c>
      <c r="HZ59" s="129" t="str">
        <f t="shared" si="133"/>
        <v/>
      </c>
      <c r="IA59" s="130"/>
      <c r="IB59" s="131"/>
      <c r="IC59" s="132" t="str">
        <f t="shared" si="134"/>
        <v/>
      </c>
      <c r="ID59" s="133" t="str">
        <f t="shared" si="135"/>
        <v/>
      </c>
      <c r="IE59" s="134" t="str">
        <f t="shared" si="136"/>
        <v/>
      </c>
      <c r="IF59" s="135" t="str">
        <f t="shared" si="137"/>
        <v/>
      </c>
      <c r="IG59" s="136" t="str">
        <f t="shared" si="138"/>
        <v/>
      </c>
      <c r="IH59" s="76"/>
      <c r="II59" s="127"/>
      <c r="IJ59" s="127"/>
      <c r="IK59" s="128" t="str">
        <f t="shared" si="139"/>
        <v/>
      </c>
      <c r="IL59" s="129" t="str">
        <f t="shared" si="140"/>
        <v/>
      </c>
      <c r="IM59" s="130"/>
      <c r="IN59" s="131"/>
      <c r="IO59" s="132" t="str">
        <f t="shared" si="141"/>
        <v/>
      </c>
      <c r="IP59" s="133" t="str">
        <f t="shared" si="142"/>
        <v/>
      </c>
      <c r="IQ59" s="134" t="str">
        <f t="shared" si="143"/>
        <v/>
      </c>
      <c r="IR59" s="135" t="str">
        <f t="shared" si="144"/>
        <v/>
      </c>
      <c r="IS59" s="136" t="str">
        <f t="shared" si="145"/>
        <v/>
      </c>
      <c r="IT59" s="76"/>
      <c r="IU59" s="127"/>
      <c r="IV59" s="127"/>
      <c r="IW59" s="128" t="str">
        <f t="shared" si="146"/>
        <v/>
      </c>
      <c r="IX59" s="129" t="str">
        <f t="shared" si="147"/>
        <v/>
      </c>
      <c r="IY59" s="130"/>
      <c r="IZ59" s="131"/>
      <c r="JA59" s="132" t="str">
        <f t="shared" si="148"/>
        <v/>
      </c>
      <c r="JB59" s="133" t="str">
        <f t="shared" si="149"/>
        <v/>
      </c>
      <c r="JC59" s="134" t="str">
        <f t="shared" si="150"/>
        <v/>
      </c>
      <c r="JD59" s="135" t="str">
        <f t="shared" si="151"/>
        <v/>
      </c>
      <c r="JE59" s="136" t="str">
        <f t="shared" si="152"/>
        <v/>
      </c>
      <c r="JF59" s="76"/>
      <c r="JG59" s="127"/>
      <c r="JH59" s="127"/>
      <c r="JI59" s="128" t="str">
        <f t="shared" si="153"/>
        <v/>
      </c>
      <c r="JJ59" s="129" t="str">
        <f t="shared" si="154"/>
        <v/>
      </c>
      <c r="JK59" s="130"/>
      <c r="JL59" s="131"/>
      <c r="JM59" s="132" t="str">
        <f t="shared" si="155"/>
        <v/>
      </c>
      <c r="JN59" s="133" t="str">
        <f t="shared" si="156"/>
        <v/>
      </c>
      <c r="JO59" s="134" t="str">
        <f t="shared" si="157"/>
        <v/>
      </c>
      <c r="JP59" s="135" t="str">
        <f t="shared" si="158"/>
        <v/>
      </c>
      <c r="JQ59" s="136" t="str">
        <f t="shared" si="159"/>
        <v/>
      </c>
      <c r="JR59" s="76"/>
      <c r="JS59" s="127"/>
      <c r="JT59" s="127"/>
      <c r="JU59" s="128" t="str">
        <f t="shared" si="160"/>
        <v/>
      </c>
      <c r="JV59" s="129" t="str">
        <f t="shared" si="161"/>
        <v/>
      </c>
      <c r="JW59" s="130"/>
      <c r="JX59" s="131"/>
      <c r="JY59" s="132" t="str">
        <f t="shared" si="162"/>
        <v/>
      </c>
      <c r="JZ59" s="133" t="str">
        <f t="shared" si="163"/>
        <v/>
      </c>
      <c r="KA59" s="134" t="str">
        <f t="shared" si="164"/>
        <v/>
      </c>
      <c r="KB59" s="135" t="str">
        <f t="shared" si="165"/>
        <v/>
      </c>
      <c r="KC59" s="136" t="str">
        <f t="shared" si="166"/>
        <v/>
      </c>
      <c r="KD59" s="76"/>
      <c r="KE59" s="127"/>
      <c r="KF59" s="127"/>
    </row>
    <row r="60" spans="1:292" ht="13.5" customHeight="1">
      <c r="A60" s="84"/>
      <c r="B60" s="127"/>
      <c r="C60" s="127"/>
      <c r="E60" s="128" t="str">
        <f t="shared" si="0"/>
        <v/>
      </c>
      <c r="F60" s="129" t="str">
        <f t="shared" si="1"/>
        <v/>
      </c>
      <c r="G60" s="130"/>
      <c r="H60" s="131"/>
      <c r="I60" s="132" t="str">
        <f t="shared" si="2"/>
        <v/>
      </c>
      <c r="J60" s="133" t="str">
        <f t="shared" si="3"/>
        <v/>
      </c>
      <c r="K60" s="134" t="str">
        <f t="shared" si="4"/>
        <v/>
      </c>
      <c r="L60" s="135" t="str">
        <f t="shared" si="5"/>
        <v/>
      </c>
      <c r="M60" s="136" t="str">
        <f t="shared" si="6"/>
        <v/>
      </c>
      <c r="O60" s="127"/>
      <c r="P60" s="127"/>
      <c r="Q60" s="128" t="str">
        <f t="shared" si="7"/>
        <v/>
      </c>
      <c r="R60" s="129" t="str">
        <f t="shared" si="8"/>
        <v/>
      </c>
      <c r="S60" s="130"/>
      <c r="T60" s="131"/>
      <c r="U60" s="132" t="str">
        <f t="shared" si="9"/>
        <v/>
      </c>
      <c r="V60" s="133" t="str">
        <f t="shared" si="10"/>
        <v/>
      </c>
      <c r="W60" s="134" t="str">
        <f t="shared" si="11"/>
        <v/>
      </c>
      <c r="X60" s="135" t="str">
        <f t="shared" si="12"/>
        <v/>
      </c>
      <c r="Y60" s="136" t="str">
        <f t="shared" si="13"/>
        <v/>
      </c>
      <c r="AA60" s="127"/>
      <c r="AB60" s="127"/>
      <c r="AC60" s="128" t="str">
        <f t="shared" si="14"/>
        <v/>
      </c>
      <c r="AD60" s="129" t="str">
        <f t="shared" si="15"/>
        <v/>
      </c>
      <c r="AE60" s="130"/>
      <c r="AF60" s="131"/>
      <c r="AG60" s="132" t="str">
        <f t="shared" si="16"/>
        <v/>
      </c>
      <c r="AH60" s="133" t="str">
        <f t="shared" si="17"/>
        <v/>
      </c>
      <c r="AI60" s="134" t="str">
        <f t="shared" si="18"/>
        <v/>
      </c>
      <c r="AJ60" s="135" t="str">
        <f t="shared" si="19"/>
        <v/>
      </c>
      <c r="AK60" s="136" t="str">
        <f t="shared" si="20"/>
        <v/>
      </c>
      <c r="AM60" s="127"/>
      <c r="AN60" s="127"/>
      <c r="AO60" s="128" t="str">
        <f t="shared" si="21"/>
        <v/>
      </c>
      <c r="AP60" s="129" t="str">
        <f t="shared" si="22"/>
        <v/>
      </c>
      <c r="AQ60" s="130"/>
      <c r="AR60" s="131"/>
      <c r="AS60" s="132" t="str">
        <f t="shared" si="23"/>
        <v/>
      </c>
      <c r="AT60" s="133" t="str">
        <f t="shared" si="24"/>
        <v/>
      </c>
      <c r="AU60" s="134" t="str">
        <f t="shared" si="25"/>
        <v/>
      </c>
      <c r="AV60" s="135" t="str">
        <f t="shared" si="26"/>
        <v/>
      </c>
      <c r="AW60" s="136" t="str">
        <f t="shared" si="27"/>
        <v/>
      </c>
      <c r="AX60" s="76"/>
      <c r="AY60" s="127"/>
      <c r="AZ60" s="127"/>
      <c r="BA60" s="128" t="str">
        <f t="shared" si="28"/>
        <v/>
      </c>
      <c r="BB60" s="129" t="str">
        <f t="shared" si="29"/>
        <v/>
      </c>
      <c r="BC60" s="130"/>
      <c r="BD60" s="131"/>
      <c r="BE60" s="132" t="str">
        <f t="shared" si="30"/>
        <v/>
      </c>
      <c r="BF60" s="133" t="str">
        <f t="shared" si="31"/>
        <v/>
      </c>
      <c r="BG60" s="134" t="str">
        <f t="shared" si="32"/>
        <v/>
      </c>
      <c r="BH60" s="135" t="str">
        <f t="shared" si="33"/>
        <v/>
      </c>
      <c r="BI60" s="136" t="str">
        <f t="shared" si="34"/>
        <v/>
      </c>
      <c r="BJ60" s="76"/>
      <c r="BK60" s="127"/>
      <c r="BL60" s="127"/>
      <c r="BM60" s="128" t="str">
        <f t="shared" si="35"/>
        <v/>
      </c>
      <c r="BN60" s="129" t="str">
        <f t="shared" si="36"/>
        <v/>
      </c>
      <c r="BO60" s="130"/>
      <c r="BP60" s="131"/>
      <c r="BQ60" s="132" t="str">
        <f t="shared" si="37"/>
        <v/>
      </c>
      <c r="BR60" s="133" t="str">
        <f t="shared" si="38"/>
        <v/>
      </c>
      <c r="BS60" s="134" t="str">
        <f t="shared" si="39"/>
        <v/>
      </c>
      <c r="BT60" s="135" t="str">
        <f t="shared" si="40"/>
        <v/>
      </c>
      <c r="BU60" s="136" t="str">
        <f t="shared" si="41"/>
        <v/>
      </c>
      <c r="BV60" s="76"/>
      <c r="BW60" s="127"/>
      <c r="BX60" s="127"/>
      <c r="BY60" s="128" t="str">
        <f t="shared" si="42"/>
        <v/>
      </c>
      <c r="BZ60" s="129" t="str">
        <f t="shared" si="43"/>
        <v/>
      </c>
      <c r="CA60" s="130"/>
      <c r="CB60" s="131"/>
      <c r="CC60" s="132" t="str">
        <f t="shared" si="44"/>
        <v/>
      </c>
      <c r="CD60" s="133" t="str">
        <f t="shared" si="45"/>
        <v/>
      </c>
      <c r="CE60" s="134" t="str">
        <f t="shared" si="46"/>
        <v/>
      </c>
      <c r="CF60" s="135" t="str">
        <f t="shared" si="47"/>
        <v/>
      </c>
      <c r="CG60" s="136" t="str">
        <f t="shared" si="48"/>
        <v/>
      </c>
      <c r="CH60" s="76"/>
      <c r="CI60" s="127"/>
      <c r="CJ60" s="127"/>
      <c r="CK60" s="128" t="str">
        <f t="shared" si="49"/>
        <v/>
      </c>
      <c r="CL60" s="129" t="str">
        <f t="shared" si="50"/>
        <v/>
      </c>
      <c r="CM60" s="130"/>
      <c r="CN60" s="131"/>
      <c r="CO60" s="132" t="str">
        <f t="shared" si="51"/>
        <v/>
      </c>
      <c r="CP60" s="133" t="str">
        <f t="shared" si="52"/>
        <v/>
      </c>
      <c r="CQ60" s="134" t="str">
        <f t="shared" si="53"/>
        <v/>
      </c>
      <c r="CR60" s="135" t="str">
        <f t="shared" si="54"/>
        <v/>
      </c>
      <c r="CS60" s="136" t="str">
        <f t="shared" si="55"/>
        <v/>
      </c>
      <c r="CT60" s="76"/>
      <c r="CU60" s="127"/>
      <c r="CV60" s="127"/>
      <c r="CW60" s="128" t="str">
        <f t="shared" si="56"/>
        <v/>
      </c>
      <c r="CX60" s="129" t="str">
        <f t="shared" si="57"/>
        <v/>
      </c>
      <c r="CY60" s="130"/>
      <c r="CZ60" s="131"/>
      <c r="DA60" s="132" t="str">
        <f t="shared" si="58"/>
        <v/>
      </c>
      <c r="DB60" s="133" t="str">
        <f t="shared" si="59"/>
        <v/>
      </c>
      <c r="DC60" s="134" t="str">
        <f t="shared" si="60"/>
        <v/>
      </c>
      <c r="DD60" s="135" t="str">
        <f t="shared" si="61"/>
        <v/>
      </c>
      <c r="DE60" s="136" t="str">
        <f t="shared" si="62"/>
        <v/>
      </c>
      <c r="DF60" s="76"/>
      <c r="DG60" s="127"/>
      <c r="DH60" s="127"/>
      <c r="DI60" s="128" t="str">
        <f t="shared" si="63"/>
        <v/>
      </c>
      <c r="DJ60" s="129" t="str">
        <f t="shared" si="64"/>
        <v/>
      </c>
      <c r="DK60" s="130"/>
      <c r="DL60" s="131"/>
      <c r="DM60" s="132" t="str">
        <f t="shared" si="65"/>
        <v/>
      </c>
      <c r="DN60" s="133" t="str">
        <f t="shared" si="66"/>
        <v/>
      </c>
      <c r="DO60" s="134" t="str">
        <f t="shared" si="67"/>
        <v/>
      </c>
      <c r="DP60" s="135" t="str">
        <f t="shared" si="68"/>
        <v/>
      </c>
      <c r="DQ60" s="136" t="str">
        <f t="shared" si="69"/>
        <v/>
      </c>
      <c r="DR60" s="76"/>
      <c r="DS60" s="127"/>
      <c r="DT60" s="127"/>
      <c r="DU60" s="128" t="str">
        <f t="shared" si="70"/>
        <v/>
      </c>
      <c r="DV60" s="129" t="str">
        <f t="shared" si="71"/>
        <v/>
      </c>
      <c r="DW60" s="130"/>
      <c r="DX60" s="131"/>
      <c r="DY60" s="132" t="str">
        <f t="shared" si="72"/>
        <v/>
      </c>
      <c r="DZ60" s="133" t="str">
        <f t="shared" si="73"/>
        <v/>
      </c>
      <c r="EA60" s="134" t="str">
        <f t="shared" si="74"/>
        <v/>
      </c>
      <c r="EB60" s="135" t="str">
        <f t="shared" si="75"/>
        <v/>
      </c>
      <c r="EC60" s="136" t="str">
        <f t="shared" si="76"/>
        <v/>
      </c>
      <c r="ED60" s="76"/>
      <c r="EE60" s="127"/>
      <c r="EF60" s="127"/>
      <c r="EG60" s="128" t="str">
        <f t="shared" si="77"/>
        <v/>
      </c>
      <c r="EH60" s="129" t="str">
        <f t="shared" si="78"/>
        <v/>
      </c>
      <c r="EI60" s="130"/>
      <c r="EJ60" s="131"/>
      <c r="EK60" s="132" t="str">
        <f t="shared" si="79"/>
        <v/>
      </c>
      <c r="EL60" s="133" t="str">
        <f t="shared" si="80"/>
        <v/>
      </c>
      <c r="EM60" s="134" t="str">
        <f t="shared" si="81"/>
        <v/>
      </c>
      <c r="EN60" s="135" t="str">
        <f t="shared" si="82"/>
        <v/>
      </c>
      <c r="EO60" s="136" t="str">
        <f t="shared" si="83"/>
        <v/>
      </c>
      <c r="EP60" s="76"/>
      <c r="EQ60" s="127"/>
      <c r="ER60" s="127"/>
      <c r="ES60" s="128" t="str">
        <f t="shared" si="84"/>
        <v/>
      </c>
      <c r="ET60" s="129" t="str">
        <f t="shared" si="85"/>
        <v/>
      </c>
      <c r="EU60" s="130"/>
      <c r="EV60" s="131"/>
      <c r="EW60" s="132" t="str">
        <f t="shared" si="86"/>
        <v/>
      </c>
      <c r="EX60" s="133" t="str">
        <f t="shared" si="87"/>
        <v/>
      </c>
      <c r="EY60" s="134" t="str">
        <f t="shared" si="88"/>
        <v/>
      </c>
      <c r="EZ60" s="135" t="str">
        <f t="shared" si="89"/>
        <v/>
      </c>
      <c r="FA60" s="136" t="str">
        <f t="shared" si="90"/>
        <v/>
      </c>
      <c r="FB60" s="76"/>
      <c r="FC60" s="127"/>
      <c r="FD60" s="127"/>
      <c r="FE60" s="128" t="str">
        <f t="shared" si="91"/>
        <v/>
      </c>
      <c r="FF60" s="129" t="str">
        <f t="shared" si="92"/>
        <v/>
      </c>
      <c r="FG60" s="130"/>
      <c r="FH60" s="131"/>
      <c r="FI60" s="132" t="str">
        <f t="shared" si="93"/>
        <v/>
      </c>
      <c r="FJ60" s="133" t="str">
        <f t="shared" si="94"/>
        <v/>
      </c>
      <c r="FK60" s="134" t="str">
        <f t="shared" si="95"/>
        <v/>
      </c>
      <c r="FL60" s="135" t="str">
        <f t="shared" si="96"/>
        <v/>
      </c>
      <c r="FM60" s="136" t="str">
        <f t="shared" si="97"/>
        <v/>
      </c>
      <c r="FN60" s="76"/>
      <c r="FO60" s="127"/>
      <c r="FP60" s="127"/>
      <c r="FQ60" s="128" t="str">
        <f>IF(FU60="","",#REF!)</f>
        <v/>
      </c>
      <c r="FR60" s="129" t="str">
        <f t="shared" si="98"/>
        <v/>
      </c>
      <c r="FS60" s="130"/>
      <c r="FT60" s="131"/>
      <c r="FU60" s="132" t="str">
        <f t="shared" si="99"/>
        <v/>
      </c>
      <c r="FV60" s="133" t="str">
        <f t="shared" si="100"/>
        <v/>
      </c>
      <c r="FW60" s="134" t="str">
        <f t="shared" si="101"/>
        <v/>
      </c>
      <c r="FX60" s="135" t="str">
        <f t="shared" si="102"/>
        <v/>
      </c>
      <c r="FY60" s="136" t="str">
        <f t="shared" si="103"/>
        <v/>
      </c>
      <c r="FZ60" s="76"/>
      <c r="GA60" s="127"/>
      <c r="GB60" s="127"/>
      <c r="GC60" s="128" t="str">
        <f t="shared" si="104"/>
        <v/>
      </c>
      <c r="GD60" s="129" t="str">
        <f t="shared" si="105"/>
        <v/>
      </c>
      <c r="GE60" s="130"/>
      <c r="GF60" s="131"/>
      <c r="GG60" s="132" t="str">
        <f t="shared" si="106"/>
        <v/>
      </c>
      <c r="GH60" s="133" t="str">
        <f t="shared" si="107"/>
        <v/>
      </c>
      <c r="GI60" s="134" t="str">
        <f t="shared" si="108"/>
        <v/>
      </c>
      <c r="GJ60" s="135" t="str">
        <f t="shared" si="109"/>
        <v/>
      </c>
      <c r="GK60" s="136" t="str">
        <f t="shared" si="110"/>
        <v/>
      </c>
      <c r="GL60" s="76"/>
      <c r="GM60" s="127"/>
      <c r="GN60" s="127"/>
      <c r="GO60" s="128" t="str">
        <f t="shared" si="111"/>
        <v/>
      </c>
      <c r="GP60" s="129" t="str">
        <f t="shared" si="112"/>
        <v/>
      </c>
      <c r="GQ60" s="130"/>
      <c r="GR60" s="131"/>
      <c r="GS60" s="132" t="str">
        <f t="shared" si="113"/>
        <v/>
      </c>
      <c r="GT60" s="133" t="str">
        <f t="shared" si="114"/>
        <v/>
      </c>
      <c r="GU60" s="134" t="str">
        <f t="shared" si="115"/>
        <v/>
      </c>
      <c r="GV60" s="135" t="str">
        <f t="shared" si="116"/>
        <v/>
      </c>
      <c r="GW60" s="136" t="str">
        <f t="shared" si="117"/>
        <v/>
      </c>
      <c r="GX60" s="76"/>
      <c r="GY60" s="127"/>
      <c r="GZ60" s="127"/>
      <c r="HA60" s="128" t="str">
        <f t="shared" si="118"/>
        <v/>
      </c>
      <c r="HB60" s="129" t="str">
        <f t="shared" si="119"/>
        <v/>
      </c>
      <c r="HC60" s="130"/>
      <c r="HD60" s="131"/>
      <c r="HE60" s="132" t="str">
        <f t="shared" si="120"/>
        <v/>
      </c>
      <c r="HF60" s="133" t="str">
        <f t="shared" si="121"/>
        <v/>
      </c>
      <c r="HG60" s="134" t="str">
        <f t="shared" si="122"/>
        <v/>
      </c>
      <c r="HH60" s="135" t="str">
        <f t="shared" si="123"/>
        <v/>
      </c>
      <c r="HI60" s="136" t="str">
        <f t="shared" si="124"/>
        <v/>
      </c>
      <c r="HJ60" s="76"/>
      <c r="HK60" s="127"/>
      <c r="HL60" s="127"/>
      <c r="HM60" s="128" t="str">
        <f t="shared" si="125"/>
        <v/>
      </c>
      <c r="HN60" s="129" t="str">
        <f t="shared" si="126"/>
        <v/>
      </c>
      <c r="HO60" s="130"/>
      <c r="HP60" s="131"/>
      <c r="HQ60" s="132" t="str">
        <f t="shared" si="127"/>
        <v/>
      </c>
      <c r="HR60" s="133" t="str">
        <f t="shared" si="128"/>
        <v/>
      </c>
      <c r="HS60" s="134" t="str">
        <f t="shared" si="129"/>
        <v/>
      </c>
      <c r="HT60" s="135" t="str">
        <f t="shared" si="130"/>
        <v/>
      </c>
      <c r="HU60" s="136" t="str">
        <f t="shared" si="131"/>
        <v/>
      </c>
      <c r="HV60" s="76"/>
      <c r="HW60" s="127"/>
      <c r="HX60" s="127"/>
      <c r="HY60" s="128" t="str">
        <f t="shared" si="132"/>
        <v/>
      </c>
      <c r="HZ60" s="129" t="str">
        <f t="shared" si="133"/>
        <v/>
      </c>
      <c r="IA60" s="130"/>
      <c r="IB60" s="131"/>
      <c r="IC60" s="132" t="str">
        <f t="shared" si="134"/>
        <v/>
      </c>
      <c r="ID60" s="133" t="str">
        <f t="shared" si="135"/>
        <v/>
      </c>
      <c r="IE60" s="134" t="str">
        <f t="shared" si="136"/>
        <v/>
      </c>
      <c r="IF60" s="135" t="str">
        <f t="shared" si="137"/>
        <v/>
      </c>
      <c r="IG60" s="136" t="str">
        <f t="shared" si="138"/>
        <v/>
      </c>
      <c r="IH60" s="76"/>
      <c r="II60" s="127"/>
      <c r="IJ60" s="127"/>
      <c r="IK60" s="128" t="str">
        <f t="shared" si="139"/>
        <v/>
      </c>
      <c r="IL60" s="129" t="str">
        <f t="shared" si="140"/>
        <v/>
      </c>
      <c r="IM60" s="130"/>
      <c r="IN60" s="131"/>
      <c r="IO60" s="132" t="str">
        <f t="shared" si="141"/>
        <v/>
      </c>
      <c r="IP60" s="133" t="str">
        <f t="shared" si="142"/>
        <v/>
      </c>
      <c r="IQ60" s="134" t="str">
        <f t="shared" si="143"/>
        <v/>
      </c>
      <c r="IR60" s="135" t="str">
        <f t="shared" si="144"/>
        <v/>
      </c>
      <c r="IS60" s="136" t="str">
        <f t="shared" si="145"/>
        <v/>
      </c>
      <c r="IT60" s="76"/>
      <c r="IU60" s="127"/>
      <c r="IV60" s="127"/>
      <c r="IW60" s="128" t="str">
        <f t="shared" si="146"/>
        <v/>
      </c>
      <c r="IX60" s="129" t="str">
        <f t="shared" si="147"/>
        <v/>
      </c>
      <c r="IY60" s="130"/>
      <c r="IZ60" s="131"/>
      <c r="JA60" s="132" t="str">
        <f t="shared" si="148"/>
        <v/>
      </c>
      <c r="JB60" s="133" t="str">
        <f t="shared" si="149"/>
        <v/>
      </c>
      <c r="JC60" s="134" t="str">
        <f t="shared" si="150"/>
        <v/>
      </c>
      <c r="JD60" s="135" t="str">
        <f t="shared" si="151"/>
        <v/>
      </c>
      <c r="JE60" s="136" t="str">
        <f t="shared" si="152"/>
        <v/>
      </c>
      <c r="JF60" s="76"/>
      <c r="JG60" s="127"/>
      <c r="JH60" s="127"/>
      <c r="JI60" s="128" t="str">
        <f t="shared" si="153"/>
        <v/>
      </c>
      <c r="JJ60" s="129" t="str">
        <f t="shared" si="154"/>
        <v/>
      </c>
      <c r="JK60" s="130"/>
      <c r="JL60" s="131"/>
      <c r="JM60" s="132" t="str">
        <f t="shared" si="155"/>
        <v/>
      </c>
      <c r="JN60" s="133" t="str">
        <f t="shared" si="156"/>
        <v/>
      </c>
      <c r="JO60" s="134" t="str">
        <f t="shared" si="157"/>
        <v/>
      </c>
      <c r="JP60" s="135" t="str">
        <f t="shared" si="158"/>
        <v/>
      </c>
      <c r="JQ60" s="136" t="str">
        <f t="shared" si="159"/>
        <v/>
      </c>
      <c r="JR60" s="76"/>
      <c r="JS60" s="127"/>
      <c r="JT60" s="127"/>
      <c r="JU60" s="128" t="str">
        <f t="shared" si="160"/>
        <v/>
      </c>
      <c r="JV60" s="129" t="str">
        <f t="shared" si="161"/>
        <v/>
      </c>
      <c r="JW60" s="130"/>
      <c r="JX60" s="131"/>
      <c r="JY60" s="132" t="str">
        <f t="shared" si="162"/>
        <v/>
      </c>
      <c r="JZ60" s="133" t="str">
        <f t="shared" si="163"/>
        <v/>
      </c>
      <c r="KA60" s="134" t="str">
        <f t="shared" si="164"/>
        <v/>
      </c>
      <c r="KB60" s="135" t="str">
        <f t="shared" si="165"/>
        <v/>
      </c>
      <c r="KC60" s="136" t="str">
        <f t="shared" si="166"/>
        <v/>
      </c>
      <c r="KD60" s="76"/>
      <c r="KE60" s="127"/>
      <c r="KF60" s="127"/>
    </row>
    <row r="61" spans="1:292" ht="13.5" customHeight="1">
      <c r="A61" s="84"/>
      <c r="B61" s="127"/>
      <c r="C61" s="127"/>
      <c r="E61" s="128" t="str">
        <f t="shared" si="0"/>
        <v/>
      </c>
      <c r="F61" s="129" t="str">
        <f t="shared" si="1"/>
        <v/>
      </c>
      <c r="G61" s="130"/>
      <c r="H61" s="131"/>
      <c r="I61" s="132" t="str">
        <f t="shared" si="2"/>
        <v/>
      </c>
      <c r="J61" s="133" t="str">
        <f t="shared" si="3"/>
        <v/>
      </c>
      <c r="K61" s="134" t="str">
        <f t="shared" si="4"/>
        <v/>
      </c>
      <c r="L61" s="135" t="str">
        <f t="shared" si="5"/>
        <v/>
      </c>
      <c r="M61" s="136" t="str">
        <f t="shared" si="6"/>
        <v/>
      </c>
      <c r="O61" s="127"/>
      <c r="P61" s="127"/>
      <c r="Q61" s="128" t="str">
        <f t="shared" si="7"/>
        <v/>
      </c>
      <c r="R61" s="129" t="str">
        <f t="shared" si="8"/>
        <v/>
      </c>
      <c r="S61" s="130"/>
      <c r="T61" s="131"/>
      <c r="U61" s="132" t="str">
        <f t="shared" si="9"/>
        <v/>
      </c>
      <c r="V61" s="133" t="str">
        <f t="shared" si="10"/>
        <v/>
      </c>
      <c r="W61" s="134" t="str">
        <f t="shared" si="11"/>
        <v/>
      </c>
      <c r="X61" s="135" t="str">
        <f t="shared" si="12"/>
        <v/>
      </c>
      <c r="Y61" s="136" t="str">
        <f t="shared" si="13"/>
        <v/>
      </c>
      <c r="AA61" s="127"/>
      <c r="AB61" s="127"/>
      <c r="AC61" s="128" t="str">
        <f t="shared" si="14"/>
        <v/>
      </c>
      <c r="AD61" s="129" t="str">
        <f t="shared" si="15"/>
        <v/>
      </c>
      <c r="AE61" s="130"/>
      <c r="AF61" s="131"/>
      <c r="AG61" s="132" t="str">
        <f t="shared" si="16"/>
        <v/>
      </c>
      <c r="AH61" s="133" t="str">
        <f t="shared" si="17"/>
        <v/>
      </c>
      <c r="AI61" s="134" t="str">
        <f t="shared" si="18"/>
        <v/>
      </c>
      <c r="AJ61" s="135" t="str">
        <f t="shared" si="19"/>
        <v/>
      </c>
      <c r="AK61" s="136" t="str">
        <f t="shared" si="20"/>
        <v/>
      </c>
      <c r="AM61" s="127"/>
      <c r="AN61" s="127"/>
      <c r="AO61" s="128" t="str">
        <f t="shared" si="21"/>
        <v/>
      </c>
      <c r="AP61" s="129" t="str">
        <f t="shared" si="22"/>
        <v/>
      </c>
      <c r="AQ61" s="130"/>
      <c r="AR61" s="131"/>
      <c r="AS61" s="132" t="str">
        <f t="shared" si="23"/>
        <v/>
      </c>
      <c r="AT61" s="133" t="str">
        <f t="shared" si="24"/>
        <v/>
      </c>
      <c r="AU61" s="134" t="str">
        <f t="shared" si="25"/>
        <v/>
      </c>
      <c r="AV61" s="135" t="str">
        <f t="shared" si="26"/>
        <v/>
      </c>
      <c r="AW61" s="136" t="str">
        <f t="shared" si="27"/>
        <v/>
      </c>
      <c r="AX61" s="76"/>
      <c r="AY61" s="127"/>
      <c r="AZ61" s="127"/>
      <c r="BA61" s="128" t="str">
        <f t="shared" si="28"/>
        <v/>
      </c>
      <c r="BB61" s="129" t="str">
        <f t="shared" si="29"/>
        <v/>
      </c>
      <c r="BC61" s="130"/>
      <c r="BD61" s="131"/>
      <c r="BE61" s="132" t="str">
        <f t="shared" si="30"/>
        <v/>
      </c>
      <c r="BF61" s="133" t="str">
        <f t="shared" si="31"/>
        <v/>
      </c>
      <c r="BG61" s="134" t="str">
        <f t="shared" si="32"/>
        <v/>
      </c>
      <c r="BH61" s="135" t="str">
        <f t="shared" si="33"/>
        <v/>
      </c>
      <c r="BI61" s="136" t="str">
        <f t="shared" si="34"/>
        <v/>
      </c>
      <c r="BJ61" s="76"/>
      <c r="BK61" s="127"/>
      <c r="BL61" s="127"/>
      <c r="BM61" s="128" t="str">
        <f t="shared" si="35"/>
        <v/>
      </c>
      <c r="BN61" s="129" t="str">
        <f t="shared" si="36"/>
        <v/>
      </c>
      <c r="BO61" s="130"/>
      <c r="BP61" s="131"/>
      <c r="BQ61" s="132" t="str">
        <f t="shared" si="37"/>
        <v/>
      </c>
      <c r="BR61" s="133" t="str">
        <f t="shared" si="38"/>
        <v/>
      </c>
      <c r="BS61" s="134" t="str">
        <f t="shared" si="39"/>
        <v/>
      </c>
      <c r="BT61" s="135" t="str">
        <f t="shared" si="40"/>
        <v/>
      </c>
      <c r="BU61" s="136" t="str">
        <f t="shared" si="41"/>
        <v/>
      </c>
      <c r="BV61" s="76"/>
      <c r="BW61" s="127"/>
      <c r="BX61" s="127"/>
      <c r="BY61" s="128" t="str">
        <f t="shared" si="42"/>
        <v/>
      </c>
      <c r="BZ61" s="129" t="str">
        <f t="shared" si="43"/>
        <v/>
      </c>
      <c r="CA61" s="130"/>
      <c r="CB61" s="131"/>
      <c r="CC61" s="132" t="str">
        <f t="shared" si="44"/>
        <v/>
      </c>
      <c r="CD61" s="133" t="str">
        <f t="shared" si="45"/>
        <v/>
      </c>
      <c r="CE61" s="134" t="str">
        <f t="shared" si="46"/>
        <v/>
      </c>
      <c r="CF61" s="135" t="str">
        <f t="shared" si="47"/>
        <v/>
      </c>
      <c r="CG61" s="136" t="str">
        <f t="shared" si="48"/>
        <v/>
      </c>
      <c r="CH61" s="76"/>
      <c r="CI61" s="127"/>
      <c r="CJ61" s="127"/>
      <c r="CK61" s="128" t="str">
        <f t="shared" si="49"/>
        <v/>
      </c>
      <c r="CL61" s="129" t="str">
        <f t="shared" si="50"/>
        <v/>
      </c>
      <c r="CM61" s="130"/>
      <c r="CN61" s="131"/>
      <c r="CO61" s="132" t="str">
        <f t="shared" si="51"/>
        <v/>
      </c>
      <c r="CP61" s="133" t="str">
        <f t="shared" si="52"/>
        <v/>
      </c>
      <c r="CQ61" s="134" t="str">
        <f t="shared" si="53"/>
        <v/>
      </c>
      <c r="CR61" s="135" t="str">
        <f t="shared" si="54"/>
        <v/>
      </c>
      <c r="CS61" s="136" t="str">
        <f t="shared" si="55"/>
        <v/>
      </c>
      <c r="CT61" s="76"/>
      <c r="CU61" s="127"/>
      <c r="CV61" s="127"/>
      <c r="CW61" s="128" t="str">
        <f t="shared" si="56"/>
        <v/>
      </c>
      <c r="CX61" s="129" t="str">
        <f t="shared" si="57"/>
        <v/>
      </c>
      <c r="CY61" s="130"/>
      <c r="CZ61" s="131"/>
      <c r="DA61" s="132" t="str">
        <f t="shared" si="58"/>
        <v/>
      </c>
      <c r="DB61" s="133" t="str">
        <f t="shared" si="59"/>
        <v/>
      </c>
      <c r="DC61" s="134" t="str">
        <f t="shared" si="60"/>
        <v/>
      </c>
      <c r="DD61" s="135" t="str">
        <f t="shared" si="61"/>
        <v/>
      </c>
      <c r="DE61" s="136" t="str">
        <f t="shared" si="62"/>
        <v/>
      </c>
      <c r="DF61" s="76"/>
      <c r="DG61" s="127"/>
      <c r="DH61" s="127"/>
      <c r="DI61" s="128" t="str">
        <f t="shared" si="63"/>
        <v/>
      </c>
      <c r="DJ61" s="129" t="str">
        <f t="shared" si="64"/>
        <v/>
      </c>
      <c r="DK61" s="130"/>
      <c r="DL61" s="131"/>
      <c r="DM61" s="132" t="str">
        <f t="shared" si="65"/>
        <v/>
      </c>
      <c r="DN61" s="133" t="str">
        <f t="shared" si="66"/>
        <v/>
      </c>
      <c r="DO61" s="134" t="str">
        <f t="shared" si="67"/>
        <v/>
      </c>
      <c r="DP61" s="135" t="str">
        <f t="shared" si="68"/>
        <v/>
      </c>
      <c r="DQ61" s="136" t="str">
        <f t="shared" si="69"/>
        <v/>
      </c>
      <c r="DR61" s="76"/>
      <c r="DS61" s="127"/>
      <c r="DT61" s="127"/>
      <c r="DU61" s="128" t="str">
        <f t="shared" si="70"/>
        <v/>
      </c>
      <c r="DV61" s="129" t="str">
        <f t="shared" si="71"/>
        <v/>
      </c>
      <c r="DW61" s="130"/>
      <c r="DX61" s="131"/>
      <c r="DY61" s="132" t="str">
        <f t="shared" si="72"/>
        <v/>
      </c>
      <c r="DZ61" s="133" t="str">
        <f t="shared" si="73"/>
        <v/>
      </c>
      <c r="EA61" s="134" t="str">
        <f t="shared" si="74"/>
        <v/>
      </c>
      <c r="EB61" s="135" t="str">
        <f t="shared" si="75"/>
        <v/>
      </c>
      <c r="EC61" s="136" t="str">
        <f t="shared" si="76"/>
        <v/>
      </c>
      <c r="ED61" s="76"/>
      <c r="EE61" s="127"/>
      <c r="EF61" s="127"/>
      <c r="EG61" s="128" t="str">
        <f t="shared" si="77"/>
        <v/>
      </c>
      <c r="EH61" s="129" t="str">
        <f t="shared" si="78"/>
        <v/>
      </c>
      <c r="EI61" s="130"/>
      <c r="EJ61" s="131"/>
      <c r="EK61" s="132" t="str">
        <f t="shared" si="79"/>
        <v/>
      </c>
      <c r="EL61" s="133" t="str">
        <f t="shared" si="80"/>
        <v/>
      </c>
      <c r="EM61" s="134" t="str">
        <f t="shared" si="81"/>
        <v/>
      </c>
      <c r="EN61" s="135" t="str">
        <f t="shared" si="82"/>
        <v/>
      </c>
      <c r="EO61" s="136" t="str">
        <f t="shared" si="83"/>
        <v/>
      </c>
      <c r="EP61" s="76"/>
      <c r="EQ61" s="127"/>
      <c r="ER61" s="127"/>
      <c r="ES61" s="128" t="str">
        <f t="shared" si="84"/>
        <v/>
      </c>
      <c r="ET61" s="129" t="str">
        <f t="shared" si="85"/>
        <v/>
      </c>
      <c r="EU61" s="130"/>
      <c r="EV61" s="131"/>
      <c r="EW61" s="132" t="str">
        <f t="shared" si="86"/>
        <v/>
      </c>
      <c r="EX61" s="133" t="str">
        <f t="shared" si="87"/>
        <v/>
      </c>
      <c r="EY61" s="134" t="str">
        <f t="shared" si="88"/>
        <v/>
      </c>
      <c r="EZ61" s="135" t="str">
        <f t="shared" si="89"/>
        <v/>
      </c>
      <c r="FA61" s="136" t="str">
        <f t="shared" si="90"/>
        <v/>
      </c>
      <c r="FB61" s="76"/>
      <c r="FC61" s="127"/>
      <c r="FD61" s="127"/>
      <c r="FE61" s="128" t="str">
        <f t="shared" si="91"/>
        <v/>
      </c>
      <c r="FF61" s="129" t="str">
        <f t="shared" si="92"/>
        <v/>
      </c>
      <c r="FG61" s="130"/>
      <c r="FH61" s="131"/>
      <c r="FI61" s="132" t="str">
        <f t="shared" si="93"/>
        <v/>
      </c>
      <c r="FJ61" s="133" t="str">
        <f t="shared" si="94"/>
        <v/>
      </c>
      <c r="FK61" s="134" t="str">
        <f t="shared" si="95"/>
        <v/>
      </c>
      <c r="FL61" s="135" t="str">
        <f t="shared" si="96"/>
        <v/>
      </c>
      <c r="FM61" s="136" t="str">
        <f t="shared" si="97"/>
        <v/>
      </c>
      <c r="FN61" s="76"/>
      <c r="FO61" s="127"/>
      <c r="FP61" s="127"/>
      <c r="FQ61" s="128" t="str">
        <f>IF(FU61="","",#REF!)</f>
        <v/>
      </c>
      <c r="FR61" s="129" t="str">
        <f t="shared" si="98"/>
        <v/>
      </c>
      <c r="FS61" s="130"/>
      <c r="FT61" s="131"/>
      <c r="FU61" s="132" t="str">
        <f t="shared" si="99"/>
        <v/>
      </c>
      <c r="FV61" s="133" t="str">
        <f t="shared" si="100"/>
        <v/>
      </c>
      <c r="FW61" s="134" t="str">
        <f t="shared" si="101"/>
        <v/>
      </c>
      <c r="FX61" s="135" t="str">
        <f t="shared" si="102"/>
        <v/>
      </c>
      <c r="FY61" s="136" t="str">
        <f t="shared" si="103"/>
        <v/>
      </c>
      <c r="FZ61" s="76"/>
      <c r="GA61" s="127"/>
      <c r="GB61" s="127"/>
      <c r="GC61" s="128" t="str">
        <f t="shared" si="104"/>
        <v/>
      </c>
      <c r="GD61" s="129" t="str">
        <f t="shared" si="105"/>
        <v/>
      </c>
      <c r="GE61" s="130"/>
      <c r="GF61" s="131"/>
      <c r="GG61" s="132" t="str">
        <f t="shared" si="106"/>
        <v/>
      </c>
      <c r="GH61" s="133" t="str">
        <f t="shared" si="107"/>
        <v/>
      </c>
      <c r="GI61" s="134" t="str">
        <f t="shared" si="108"/>
        <v/>
      </c>
      <c r="GJ61" s="135" t="str">
        <f t="shared" si="109"/>
        <v/>
      </c>
      <c r="GK61" s="136" t="str">
        <f t="shared" si="110"/>
        <v/>
      </c>
      <c r="GL61" s="76"/>
      <c r="GM61" s="127"/>
      <c r="GN61" s="127"/>
      <c r="GO61" s="128" t="str">
        <f t="shared" si="111"/>
        <v/>
      </c>
      <c r="GP61" s="129" t="str">
        <f t="shared" si="112"/>
        <v/>
      </c>
      <c r="GQ61" s="130"/>
      <c r="GR61" s="131"/>
      <c r="GS61" s="132" t="str">
        <f t="shared" si="113"/>
        <v/>
      </c>
      <c r="GT61" s="133" t="str">
        <f t="shared" si="114"/>
        <v/>
      </c>
      <c r="GU61" s="134" t="str">
        <f t="shared" si="115"/>
        <v/>
      </c>
      <c r="GV61" s="135" t="str">
        <f t="shared" si="116"/>
        <v/>
      </c>
      <c r="GW61" s="136" t="str">
        <f t="shared" si="117"/>
        <v/>
      </c>
      <c r="GX61" s="76"/>
      <c r="GY61" s="127"/>
      <c r="GZ61" s="127"/>
      <c r="HA61" s="128" t="str">
        <f t="shared" si="118"/>
        <v/>
      </c>
      <c r="HB61" s="129" t="str">
        <f t="shared" si="119"/>
        <v/>
      </c>
      <c r="HC61" s="130"/>
      <c r="HD61" s="131"/>
      <c r="HE61" s="132" t="str">
        <f t="shared" si="120"/>
        <v/>
      </c>
      <c r="HF61" s="133" t="str">
        <f t="shared" si="121"/>
        <v/>
      </c>
      <c r="HG61" s="134" t="str">
        <f t="shared" si="122"/>
        <v/>
      </c>
      <c r="HH61" s="135" t="str">
        <f t="shared" si="123"/>
        <v/>
      </c>
      <c r="HI61" s="136" t="str">
        <f t="shared" si="124"/>
        <v/>
      </c>
      <c r="HJ61" s="76"/>
      <c r="HK61" s="127"/>
      <c r="HL61" s="127"/>
      <c r="HM61" s="128" t="str">
        <f t="shared" si="125"/>
        <v/>
      </c>
      <c r="HN61" s="129" t="str">
        <f t="shared" si="126"/>
        <v/>
      </c>
      <c r="HO61" s="130"/>
      <c r="HP61" s="131"/>
      <c r="HQ61" s="132" t="str">
        <f t="shared" si="127"/>
        <v/>
      </c>
      <c r="HR61" s="133" t="str">
        <f t="shared" si="128"/>
        <v/>
      </c>
      <c r="HS61" s="134" t="str">
        <f t="shared" si="129"/>
        <v/>
      </c>
      <c r="HT61" s="135" t="str">
        <f t="shared" si="130"/>
        <v/>
      </c>
      <c r="HU61" s="136" t="str">
        <f t="shared" si="131"/>
        <v/>
      </c>
      <c r="HV61" s="76"/>
      <c r="HW61" s="127"/>
      <c r="HX61" s="127"/>
      <c r="HY61" s="128" t="str">
        <f t="shared" si="132"/>
        <v/>
      </c>
      <c r="HZ61" s="129" t="str">
        <f t="shared" si="133"/>
        <v/>
      </c>
      <c r="IA61" s="130"/>
      <c r="IB61" s="131"/>
      <c r="IC61" s="132" t="str">
        <f t="shared" si="134"/>
        <v/>
      </c>
      <c r="ID61" s="133" t="str">
        <f t="shared" si="135"/>
        <v/>
      </c>
      <c r="IE61" s="134" t="str">
        <f t="shared" si="136"/>
        <v/>
      </c>
      <c r="IF61" s="135" t="str">
        <f t="shared" si="137"/>
        <v/>
      </c>
      <c r="IG61" s="136" t="str">
        <f t="shared" si="138"/>
        <v/>
      </c>
      <c r="IH61" s="76"/>
      <c r="II61" s="127"/>
      <c r="IJ61" s="127"/>
      <c r="IK61" s="128" t="str">
        <f t="shared" si="139"/>
        <v/>
      </c>
      <c r="IL61" s="129" t="str">
        <f t="shared" si="140"/>
        <v/>
      </c>
      <c r="IM61" s="130"/>
      <c r="IN61" s="131"/>
      <c r="IO61" s="132" t="str">
        <f t="shared" si="141"/>
        <v/>
      </c>
      <c r="IP61" s="133" t="str">
        <f t="shared" si="142"/>
        <v/>
      </c>
      <c r="IQ61" s="134" t="str">
        <f t="shared" si="143"/>
        <v/>
      </c>
      <c r="IR61" s="135" t="str">
        <f t="shared" si="144"/>
        <v/>
      </c>
      <c r="IS61" s="136" t="str">
        <f t="shared" si="145"/>
        <v/>
      </c>
      <c r="IT61" s="76"/>
      <c r="IU61" s="127"/>
      <c r="IV61" s="127"/>
      <c r="IW61" s="128" t="str">
        <f t="shared" si="146"/>
        <v/>
      </c>
      <c r="IX61" s="129" t="str">
        <f t="shared" si="147"/>
        <v/>
      </c>
      <c r="IY61" s="130"/>
      <c r="IZ61" s="131"/>
      <c r="JA61" s="132" t="str">
        <f t="shared" si="148"/>
        <v/>
      </c>
      <c r="JB61" s="133" t="str">
        <f t="shared" si="149"/>
        <v/>
      </c>
      <c r="JC61" s="134" t="str">
        <f t="shared" si="150"/>
        <v/>
      </c>
      <c r="JD61" s="135" t="str">
        <f t="shared" si="151"/>
        <v/>
      </c>
      <c r="JE61" s="136" t="str">
        <f t="shared" si="152"/>
        <v/>
      </c>
      <c r="JF61" s="76"/>
      <c r="JG61" s="127"/>
      <c r="JH61" s="127"/>
      <c r="JI61" s="128" t="str">
        <f t="shared" si="153"/>
        <v/>
      </c>
      <c r="JJ61" s="129" t="str">
        <f t="shared" si="154"/>
        <v/>
      </c>
      <c r="JK61" s="130"/>
      <c r="JL61" s="131"/>
      <c r="JM61" s="132" t="str">
        <f t="shared" si="155"/>
        <v/>
      </c>
      <c r="JN61" s="133" t="str">
        <f t="shared" si="156"/>
        <v/>
      </c>
      <c r="JO61" s="134" t="str">
        <f t="shared" si="157"/>
        <v/>
      </c>
      <c r="JP61" s="135" t="str">
        <f t="shared" si="158"/>
        <v/>
      </c>
      <c r="JQ61" s="136" t="str">
        <f t="shared" si="159"/>
        <v/>
      </c>
      <c r="JR61" s="76"/>
      <c r="JS61" s="127"/>
      <c r="JT61" s="127"/>
      <c r="JU61" s="128" t="str">
        <f t="shared" si="160"/>
        <v/>
      </c>
      <c r="JV61" s="129" t="str">
        <f t="shared" si="161"/>
        <v/>
      </c>
      <c r="JW61" s="130"/>
      <c r="JX61" s="131"/>
      <c r="JY61" s="132" t="str">
        <f t="shared" si="162"/>
        <v/>
      </c>
      <c r="JZ61" s="133" t="str">
        <f t="shared" si="163"/>
        <v/>
      </c>
      <c r="KA61" s="134" t="str">
        <f t="shared" si="164"/>
        <v/>
      </c>
      <c r="KB61" s="135" t="str">
        <f t="shared" si="165"/>
        <v/>
      </c>
      <c r="KC61" s="136" t="str">
        <f t="shared" si="166"/>
        <v/>
      </c>
      <c r="KD61" s="76"/>
      <c r="KE61" s="127"/>
      <c r="KF61" s="127"/>
    </row>
    <row r="62" spans="1:292" ht="13.5" customHeight="1">
      <c r="A62" s="84"/>
      <c r="E62" s="128" t="str">
        <f t="shared" si="0"/>
        <v/>
      </c>
      <c r="F62" s="129" t="str">
        <f t="shared" si="1"/>
        <v/>
      </c>
      <c r="G62" s="130"/>
      <c r="H62" s="131"/>
      <c r="I62" s="132" t="str">
        <f t="shared" si="2"/>
        <v/>
      </c>
      <c r="J62" s="133" t="str">
        <f t="shared" si="3"/>
        <v/>
      </c>
      <c r="K62" s="134" t="str">
        <f t="shared" si="4"/>
        <v/>
      </c>
      <c r="L62" s="135" t="str">
        <f t="shared" si="5"/>
        <v/>
      </c>
      <c r="M62" s="136" t="str">
        <f t="shared" si="6"/>
        <v/>
      </c>
      <c r="O62" s="127"/>
      <c r="P62" s="127"/>
      <c r="Q62" s="128" t="str">
        <f t="shared" si="7"/>
        <v/>
      </c>
      <c r="R62" s="129" t="str">
        <f t="shared" si="8"/>
        <v/>
      </c>
      <c r="S62" s="130"/>
      <c r="T62" s="131"/>
      <c r="U62" s="132" t="str">
        <f t="shared" si="9"/>
        <v/>
      </c>
      <c r="V62" s="133" t="str">
        <f t="shared" si="10"/>
        <v/>
      </c>
      <c r="W62" s="134" t="str">
        <f t="shared" si="11"/>
        <v/>
      </c>
      <c r="X62" s="135" t="str">
        <f t="shared" si="12"/>
        <v/>
      </c>
      <c r="Y62" s="136" t="str">
        <f t="shared" si="13"/>
        <v/>
      </c>
      <c r="AA62" s="127"/>
      <c r="AB62" s="127"/>
      <c r="AC62" s="128" t="str">
        <f t="shared" si="14"/>
        <v/>
      </c>
      <c r="AD62" s="129" t="str">
        <f t="shared" si="15"/>
        <v/>
      </c>
      <c r="AE62" s="130"/>
      <c r="AF62" s="131"/>
      <c r="AG62" s="132" t="str">
        <f t="shared" si="16"/>
        <v/>
      </c>
      <c r="AH62" s="133" t="str">
        <f t="shared" si="17"/>
        <v/>
      </c>
      <c r="AI62" s="134" t="str">
        <f t="shared" si="18"/>
        <v/>
      </c>
      <c r="AJ62" s="135" t="str">
        <f t="shared" si="19"/>
        <v/>
      </c>
      <c r="AK62" s="136" t="str">
        <f t="shared" si="20"/>
        <v/>
      </c>
      <c r="AM62" s="127"/>
      <c r="AN62" s="127"/>
      <c r="AO62" s="128" t="str">
        <f t="shared" si="21"/>
        <v/>
      </c>
      <c r="AP62" s="129" t="str">
        <f t="shared" si="22"/>
        <v/>
      </c>
      <c r="AQ62" s="130"/>
      <c r="AR62" s="131"/>
      <c r="AS62" s="132" t="str">
        <f t="shared" si="23"/>
        <v/>
      </c>
      <c r="AT62" s="133" t="str">
        <f t="shared" si="24"/>
        <v/>
      </c>
      <c r="AU62" s="134" t="str">
        <f t="shared" si="25"/>
        <v/>
      </c>
      <c r="AV62" s="135" t="str">
        <f t="shared" si="26"/>
        <v/>
      </c>
      <c r="AW62" s="136" t="str">
        <f t="shared" si="27"/>
        <v/>
      </c>
      <c r="AX62" s="76"/>
      <c r="AY62" s="127"/>
      <c r="AZ62" s="127"/>
      <c r="BA62" s="128" t="str">
        <f t="shared" si="28"/>
        <v/>
      </c>
      <c r="BB62" s="129" t="str">
        <f t="shared" si="29"/>
        <v/>
      </c>
      <c r="BC62" s="130"/>
      <c r="BD62" s="131"/>
      <c r="BE62" s="132" t="str">
        <f t="shared" si="30"/>
        <v/>
      </c>
      <c r="BF62" s="133" t="str">
        <f t="shared" si="31"/>
        <v/>
      </c>
      <c r="BG62" s="134" t="str">
        <f t="shared" si="32"/>
        <v/>
      </c>
      <c r="BH62" s="135" t="str">
        <f t="shared" si="33"/>
        <v/>
      </c>
      <c r="BI62" s="136" t="str">
        <f t="shared" si="34"/>
        <v/>
      </c>
      <c r="BJ62" s="76"/>
      <c r="BK62" s="127"/>
      <c r="BL62" s="127"/>
      <c r="BM62" s="128" t="str">
        <f t="shared" si="35"/>
        <v/>
      </c>
      <c r="BN62" s="129" t="str">
        <f t="shared" si="36"/>
        <v/>
      </c>
      <c r="BO62" s="130"/>
      <c r="BP62" s="131"/>
      <c r="BQ62" s="132" t="str">
        <f t="shared" si="37"/>
        <v/>
      </c>
      <c r="BR62" s="133" t="str">
        <f t="shared" si="38"/>
        <v/>
      </c>
      <c r="BS62" s="134" t="str">
        <f t="shared" si="39"/>
        <v/>
      </c>
      <c r="BT62" s="135" t="str">
        <f t="shared" si="40"/>
        <v/>
      </c>
      <c r="BU62" s="136" t="str">
        <f t="shared" si="41"/>
        <v/>
      </c>
      <c r="BV62" s="76"/>
      <c r="BW62" s="127"/>
      <c r="BX62" s="127"/>
      <c r="BY62" s="128" t="str">
        <f t="shared" si="42"/>
        <v/>
      </c>
      <c r="BZ62" s="129" t="str">
        <f t="shared" si="43"/>
        <v/>
      </c>
      <c r="CA62" s="130"/>
      <c r="CB62" s="131"/>
      <c r="CC62" s="132" t="str">
        <f t="shared" si="44"/>
        <v/>
      </c>
      <c r="CD62" s="133" t="str">
        <f t="shared" si="45"/>
        <v/>
      </c>
      <c r="CE62" s="134" t="str">
        <f t="shared" si="46"/>
        <v/>
      </c>
      <c r="CF62" s="135" t="str">
        <f t="shared" si="47"/>
        <v/>
      </c>
      <c r="CG62" s="136" t="str">
        <f t="shared" si="48"/>
        <v/>
      </c>
      <c r="CH62" s="76"/>
      <c r="CI62" s="127"/>
      <c r="CJ62" s="127"/>
      <c r="CK62" s="128" t="str">
        <f t="shared" si="49"/>
        <v/>
      </c>
      <c r="CL62" s="129" t="str">
        <f t="shared" si="50"/>
        <v/>
      </c>
      <c r="CM62" s="130"/>
      <c r="CN62" s="131"/>
      <c r="CO62" s="132" t="str">
        <f t="shared" si="51"/>
        <v/>
      </c>
      <c r="CP62" s="133" t="str">
        <f t="shared" si="52"/>
        <v/>
      </c>
      <c r="CQ62" s="134" t="str">
        <f t="shared" si="53"/>
        <v/>
      </c>
      <c r="CR62" s="135" t="str">
        <f t="shared" si="54"/>
        <v/>
      </c>
      <c r="CS62" s="136" t="str">
        <f t="shared" si="55"/>
        <v/>
      </c>
      <c r="CT62" s="76"/>
      <c r="CU62" s="127"/>
      <c r="CV62" s="127"/>
      <c r="CW62" s="128" t="str">
        <f t="shared" si="56"/>
        <v/>
      </c>
      <c r="CX62" s="129" t="str">
        <f t="shared" si="57"/>
        <v/>
      </c>
      <c r="CY62" s="130"/>
      <c r="CZ62" s="131"/>
      <c r="DA62" s="132" t="str">
        <f t="shared" si="58"/>
        <v/>
      </c>
      <c r="DB62" s="133" t="str">
        <f t="shared" si="59"/>
        <v/>
      </c>
      <c r="DC62" s="134" t="str">
        <f t="shared" si="60"/>
        <v/>
      </c>
      <c r="DD62" s="135" t="str">
        <f t="shared" si="61"/>
        <v/>
      </c>
      <c r="DE62" s="136" t="str">
        <f t="shared" si="62"/>
        <v/>
      </c>
      <c r="DF62" s="76"/>
      <c r="DG62" s="127"/>
      <c r="DH62" s="127"/>
      <c r="DI62" s="128" t="str">
        <f t="shared" si="63"/>
        <v/>
      </c>
      <c r="DJ62" s="129" t="str">
        <f t="shared" si="64"/>
        <v/>
      </c>
      <c r="DK62" s="130"/>
      <c r="DL62" s="131"/>
      <c r="DM62" s="132" t="str">
        <f t="shared" si="65"/>
        <v/>
      </c>
      <c r="DN62" s="133" t="str">
        <f t="shared" si="66"/>
        <v/>
      </c>
      <c r="DO62" s="134" t="str">
        <f t="shared" si="67"/>
        <v/>
      </c>
      <c r="DP62" s="135" t="str">
        <f t="shared" si="68"/>
        <v/>
      </c>
      <c r="DQ62" s="136" t="str">
        <f t="shared" si="69"/>
        <v/>
      </c>
      <c r="DR62" s="76"/>
      <c r="DS62" s="127"/>
      <c r="DT62" s="127"/>
      <c r="DU62" s="128" t="str">
        <f t="shared" si="70"/>
        <v/>
      </c>
      <c r="DV62" s="129" t="str">
        <f t="shared" si="71"/>
        <v/>
      </c>
      <c r="DW62" s="130"/>
      <c r="DX62" s="131"/>
      <c r="DY62" s="132" t="str">
        <f t="shared" si="72"/>
        <v/>
      </c>
      <c r="DZ62" s="133" t="str">
        <f t="shared" si="73"/>
        <v/>
      </c>
      <c r="EA62" s="134" t="str">
        <f t="shared" si="74"/>
        <v/>
      </c>
      <c r="EB62" s="135" t="str">
        <f t="shared" si="75"/>
        <v/>
      </c>
      <c r="EC62" s="136" t="str">
        <f t="shared" si="76"/>
        <v/>
      </c>
      <c r="ED62" s="76"/>
      <c r="EE62" s="127"/>
      <c r="EF62" s="127"/>
      <c r="EG62" s="128" t="str">
        <f t="shared" si="77"/>
        <v/>
      </c>
      <c r="EH62" s="129" t="str">
        <f t="shared" si="78"/>
        <v/>
      </c>
      <c r="EI62" s="130"/>
      <c r="EJ62" s="131"/>
      <c r="EK62" s="132" t="str">
        <f t="shared" si="79"/>
        <v/>
      </c>
      <c r="EL62" s="133" t="str">
        <f t="shared" si="80"/>
        <v/>
      </c>
      <c r="EM62" s="134" t="str">
        <f t="shared" si="81"/>
        <v/>
      </c>
      <c r="EN62" s="135" t="str">
        <f t="shared" si="82"/>
        <v/>
      </c>
      <c r="EO62" s="136" t="str">
        <f t="shared" si="83"/>
        <v/>
      </c>
      <c r="EP62" s="76"/>
      <c r="EQ62" s="127"/>
      <c r="ER62" s="127"/>
      <c r="ES62" s="128" t="str">
        <f t="shared" si="84"/>
        <v/>
      </c>
      <c r="ET62" s="129" t="str">
        <f t="shared" si="85"/>
        <v/>
      </c>
      <c r="EU62" s="130"/>
      <c r="EV62" s="131"/>
      <c r="EW62" s="132" t="str">
        <f t="shared" si="86"/>
        <v/>
      </c>
      <c r="EX62" s="133" t="str">
        <f t="shared" si="87"/>
        <v/>
      </c>
      <c r="EY62" s="134" t="str">
        <f t="shared" si="88"/>
        <v/>
      </c>
      <c r="EZ62" s="135" t="str">
        <f t="shared" si="89"/>
        <v/>
      </c>
      <c r="FA62" s="136" t="str">
        <f t="shared" si="90"/>
        <v/>
      </c>
      <c r="FB62" s="76"/>
      <c r="FC62" s="127"/>
      <c r="FD62" s="127"/>
      <c r="FE62" s="128" t="str">
        <f t="shared" si="91"/>
        <v/>
      </c>
      <c r="FF62" s="129" t="str">
        <f t="shared" si="92"/>
        <v/>
      </c>
      <c r="FG62" s="130"/>
      <c r="FH62" s="131"/>
      <c r="FI62" s="132" t="str">
        <f t="shared" si="93"/>
        <v/>
      </c>
      <c r="FJ62" s="133" t="str">
        <f t="shared" si="94"/>
        <v/>
      </c>
      <c r="FK62" s="134" t="str">
        <f t="shared" si="95"/>
        <v/>
      </c>
      <c r="FL62" s="135" t="str">
        <f t="shared" si="96"/>
        <v/>
      </c>
      <c r="FM62" s="136" t="str">
        <f t="shared" si="97"/>
        <v/>
      </c>
      <c r="FN62" s="76"/>
      <c r="FO62" s="127"/>
      <c r="FP62" s="127"/>
      <c r="FQ62" s="128" t="str">
        <f>IF(FU62="","",#REF!)</f>
        <v/>
      </c>
      <c r="FR62" s="129" t="str">
        <f t="shared" si="98"/>
        <v/>
      </c>
      <c r="FS62" s="130"/>
      <c r="FT62" s="131"/>
      <c r="FU62" s="132" t="str">
        <f t="shared" si="99"/>
        <v/>
      </c>
      <c r="FV62" s="133" t="str">
        <f t="shared" si="100"/>
        <v/>
      </c>
      <c r="FW62" s="134" t="str">
        <f t="shared" si="101"/>
        <v/>
      </c>
      <c r="FX62" s="135" t="str">
        <f t="shared" si="102"/>
        <v/>
      </c>
      <c r="FY62" s="136" t="str">
        <f t="shared" si="103"/>
        <v/>
      </c>
      <c r="FZ62" s="76"/>
      <c r="GA62" s="127"/>
      <c r="GB62" s="127"/>
      <c r="GC62" s="128" t="str">
        <f t="shared" si="104"/>
        <v/>
      </c>
      <c r="GD62" s="129" t="str">
        <f t="shared" si="105"/>
        <v/>
      </c>
      <c r="GE62" s="130"/>
      <c r="GF62" s="131"/>
      <c r="GG62" s="132" t="str">
        <f t="shared" si="106"/>
        <v/>
      </c>
      <c r="GH62" s="133" t="str">
        <f t="shared" si="107"/>
        <v/>
      </c>
      <c r="GI62" s="134" t="str">
        <f t="shared" si="108"/>
        <v/>
      </c>
      <c r="GJ62" s="135" t="str">
        <f t="shared" si="109"/>
        <v/>
      </c>
      <c r="GK62" s="136" t="str">
        <f t="shared" si="110"/>
        <v/>
      </c>
      <c r="GL62" s="76"/>
      <c r="GM62" s="127"/>
      <c r="GN62" s="127"/>
      <c r="GO62" s="128" t="str">
        <f t="shared" si="111"/>
        <v/>
      </c>
      <c r="GP62" s="129" t="str">
        <f t="shared" si="112"/>
        <v/>
      </c>
      <c r="GQ62" s="130"/>
      <c r="GR62" s="131"/>
      <c r="GS62" s="132" t="str">
        <f t="shared" si="113"/>
        <v/>
      </c>
      <c r="GT62" s="133" t="str">
        <f t="shared" si="114"/>
        <v/>
      </c>
      <c r="GU62" s="134" t="str">
        <f t="shared" si="115"/>
        <v/>
      </c>
      <c r="GV62" s="135" t="str">
        <f t="shared" si="116"/>
        <v/>
      </c>
      <c r="GW62" s="136" t="str">
        <f t="shared" si="117"/>
        <v/>
      </c>
      <c r="GX62" s="76"/>
      <c r="GY62" s="127"/>
      <c r="GZ62" s="127"/>
      <c r="HA62" s="128" t="str">
        <f t="shared" si="118"/>
        <v/>
      </c>
      <c r="HB62" s="129" t="str">
        <f t="shared" si="119"/>
        <v/>
      </c>
      <c r="HC62" s="130"/>
      <c r="HD62" s="131"/>
      <c r="HE62" s="132" t="str">
        <f t="shared" si="120"/>
        <v/>
      </c>
      <c r="HF62" s="133" t="str">
        <f t="shared" si="121"/>
        <v/>
      </c>
      <c r="HG62" s="134" t="str">
        <f t="shared" si="122"/>
        <v/>
      </c>
      <c r="HH62" s="135" t="str">
        <f t="shared" si="123"/>
        <v/>
      </c>
      <c r="HI62" s="136" t="str">
        <f t="shared" si="124"/>
        <v/>
      </c>
      <c r="HJ62" s="76"/>
      <c r="HK62" s="127"/>
      <c r="HL62" s="127"/>
      <c r="HM62" s="128" t="str">
        <f t="shared" si="125"/>
        <v/>
      </c>
      <c r="HN62" s="129" t="str">
        <f t="shared" si="126"/>
        <v/>
      </c>
      <c r="HO62" s="130"/>
      <c r="HP62" s="131"/>
      <c r="HQ62" s="132" t="str">
        <f t="shared" si="127"/>
        <v/>
      </c>
      <c r="HR62" s="133" t="str">
        <f t="shared" si="128"/>
        <v/>
      </c>
      <c r="HS62" s="134" t="str">
        <f t="shared" si="129"/>
        <v/>
      </c>
      <c r="HT62" s="135" t="str">
        <f t="shared" si="130"/>
        <v/>
      </c>
      <c r="HU62" s="136" t="str">
        <f t="shared" si="131"/>
        <v/>
      </c>
      <c r="HV62" s="76"/>
      <c r="HW62" s="127"/>
      <c r="HX62" s="127"/>
      <c r="HY62" s="128" t="str">
        <f t="shared" si="132"/>
        <v/>
      </c>
      <c r="HZ62" s="129" t="str">
        <f t="shared" si="133"/>
        <v/>
      </c>
      <c r="IA62" s="130"/>
      <c r="IB62" s="131"/>
      <c r="IC62" s="132" t="str">
        <f t="shared" si="134"/>
        <v/>
      </c>
      <c r="ID62" s="133" t="str">
        <f t="shared" si="135"/>
        <v/>
      </c>
      <c r="IE62" s="134" t="str">
        <f t="shared" si="136"/>
        <v/>
      </c>
      <c r="IF62" s="135" t="str">
        <f t="shared" si="137"/>
        <v/>
      </c>
      <c r="IG62" s="136" t="str">
        <f t="shared" si="138"/>
        <v/>
      </c>
      <c r="IH62" s="76"/>
      <c r="II62" s="127"/>
      <c r="IJ62" s="127"/>
      <c r="IK62" s="128" t="str">
        <f t="shared" si="139"/>
        <v/>
      </c>
      <c r="IL62" s="129" t="str">
        <f t="shared" si="140"/>
        <v/>
      </c>
      <c r="IM62" s="130"/>
      <c r="IN62" s="131"/>
      <c r="IO62" s="132" t="str">
        <f t="shared" si="141"/>
        <v/>
      </c>
      <c r="IP62" s="133" t="str">
        <f t="shared" si="142"/>
        <v/>
      </c>
      <c r="IQ62" s="134" t="str">
        <f t="shared" si="143"/>
        <v/>
      </c>
      <c r="IR62" s="135" t="str">
        <f t="shared" si="144"/>
        <v/>
      </c>
      <c r="IS62" s="136" t="str">
        <f t="shared" si="145"/>
        <v/>
      </c>
      <c r="IT62" s="76"/>
      <c r="IU62" s="127"/>
      <c r="IV62" s="127"/>
      <c r="IW62" s="128" t="str">
        <f t="shared" si="146"/>
        <v/>
      </c>
      <c r="IX62" s="129" t="str">
        <f t="shared" si="147"/>
        <v/>
      </c>
      <c r="IY62" s="130"/>
      <c r="IZ62" s="131"/>
      <c r="JA62" s="132" t="str">
        <f t="shared" si="148"/>
        <v/>
      </c>
      <c r="JB62" s="133" t="str">
        <f t="shared" si="149"/>
        <v/>
      </c>
      <c r="JC62" s="134" t="str">
        <f t="shared" si="150"/>
        <v/>
      </c>
      <c r="JD62" s="135" t="str">
        <f t="shared" si="151"/>
        <v/>
      </c>
      <c r="JE62" s="136" t="str">
        <f t="shared" si="152"/>
        <v/>
      </c>
      <c r="JF62" s="76"/>
      <c r="JG62" s="127"/>
      <c r="JH62" s="127"/>
      <c r="JI62" s="128" t="str">
        <f t="shared" si="153"/>
        <v/>
      </c>
      <c r="JJ62" s="129" t="str">
        <f t="shared" si="154"/>
        <v/>
      </c>
      <c r="JK62" s="130"/>
      <c r="JL62" s="131"/>
      <c r="JM62" s="132" t="str">
        <f t="shared" si="155"/>
        <v/>
      </c>
      <c r="JN62" s="133" t="str">
        <f t="shared" si="156"/>
        <v/>
      </c>
      <c r="JO62" s="134" t="str">
        <f t="shared" si="157"/>
        <v/>
      </c>
      <c r="JP62" s="135" t="str">
        <f t="shared" si="158"/>
        <v/>
      </c>
      <c r="JQ62" s="136" t="str">
        <f t="shared" si="159"/>
        <v/>
      </c>
      <c r="JR62" s="76"/>
      <c r="JS62" s="127"/>
      <c r="JT62" s="127"/>
      <c r="JU62" s="128" t="str">
        <f t="shared" si="160"/>
        <v/>
      </c>
      <c r="JV62" s="129" t="str">
        <f t="shared" si="161"/>
        <v/>
      </c>
      <c r="JW62" s="130"/>
      <c r="JX62" s="131"/>
      <c r="JY62" s="132" t="str">
        <f t="shared" si="162"/>
        <v/>
      </c>
      <c r="JZ62" s="133" t="str">
        <f t="shared" si="163"/>
        <v/>
      </c>
      <c r="KA62" s="134" t="str">
        <f t="shared" si="164"/>
        <v/>
      </c>
      <c r="KB62" s="135" t="str">
        <f t="shared" si="165"/>
        <v/>
      </c>
      <c r="KC62" s="136" t="str">
        <f t="shared" si="166"/>
        <v/>
      </c>
      <c r="KD62" s="76"/>
      <c r="KE62" s="127"/>
      <c r="KF62" s="127"/>
    </row>
    <row r="63" spans="1:292" ht="13.5" customHeight="1">
      <c r="A63" s="84"/>
      <c r="E63" s="128" t="str">
        <f t="shared" si="0"/>
        <v/>
      </c>
      <c r="F63" s="129" t="str">
        <f t="shared" si="1"/>
        <v/>
      </c>
      <c r="G63" s="130"/>
      <c r="H63" s="131"/>
      <c r="I63" s="132" t="str">
        <f t="shared" si="2"/>
        <v/>
      </c>
      <c r="J63" s="133" t="str">
        <f t="shared" si="3"/>
        <v/>
      </c>
      <c r="K63" s="134" t="str">
        <f t="shared" si="4"/>
        <v/>
      </c>
      <c r="L63" s="135" t="str">
        <f t="shared" si="5"/>
        <v/>
      </c>
      <c r="M63" s="136" t="str">
        <f t="shared" si="6"/>
        <v/>
      </c>
      <c r="O63" s="127"/>
      <c r="P63" s="127"/>
      <c r="Q63" s="128" t="str">
        <f t="shared" si="7"/>
        <v/>
      </c>
      <c r="R63" s="129" t="str">
        <f t="shared" si="8"/>
        <v/>
      </c>
      <c r="S63" s="130"/>
      <c r="T63" s="131"/>
      <c r="U63" s="132" t="str">
        <f t="shared" si="9"/>
        <v/>
      </c>
      <c r="V63" s="133" t="str">
        <f t="shared" si="10"/>
        <v/>
      </c>
      <c r="W63" s="134" t="str">
        <f t="shared" si="11"/>
        <v/>
      </c>
      <c r="X63" s="135" t="str">
        <f t="shared" si="12"/>
        <v/>
      </c>
      <c r="Y63" s="136" t="str">
        <f t="shared" si="13"/>
        <v/>
      </c>
      <c r="AA63" s="127"/>
      <c r="AB63" s="127"/>
      <c r="AC63" s="128" t="str">
        <f t="shared" si="14"/>
        <v/>
      </c>
      <c r="AD63" s="129" t="str">
        <f t="shared" si="15"/>
        <v/>
      </c>
      <c r="AE63" s="130"/>
      <c r="AF63" s="131"/>
      <c r="AG63" s="132" t="str">
        <f t="shared" si="16"/>
        <v/>
      </c>
      <c r="AH63" s="133" t="str">
        <f t="shared" si="17"/>
        <v/>
      </c>
      <c r="AI63" s="134" t="str">
        <f t="shared" si="18"/>
        <v/>
      </c>
      <c r="AJ63" s="135" t="str">
        <f t="shared" si="19"/>
        <v/>
      </c>
      <c r="AK63" s="136" t="str">
        <f t="shared" si="20"/>
        <v/>
      </c>
      <c r="AM63" s="127"/>
      <c r="AN63" s="127"/>
      <c r="AO63" s="128" t="str">
        <f t="shared" si="21"/>
        <v/>
      </c>
      <c r="AP63" s="129" t="str">
        <f t="shared" si="22"/>
        <v/>
      </c>
      <c r="AQ63" s="130"/>
      <c r="AR63" s="131"/>
      <c r="AS63" s="132" t="str">
        <f t="shared" si="23"/>
        <v/>
      </c>
      <c r="AT63" s="133" t="str">
        <f t="shared" si="24"/>
        <v/>
      </c>
      <c r="AU63" s="134" t="str">
        <f t="shared" si="25"/>
        <v/>
      </c>
      <c r="AV63" s="135" t="str">
        <f t="shared" si="26"/>
        <v/>
      </c>
      <c r="AW63" s="136" t="str">
        <f t="shared" si="27"/>
        <v/>
      </c>
      <c r="AX63" s="76"/>
      <c r="AY63" s="127"/>
      <c r="AZ63" s="127"/>
      <c r="BA63" s="128" t="str">
        <f t="shared" si="28"/>
        <v/>
      </c>
      <c r="BB63" s="129" t="str">
        <f t="shared" si="29"/>
        <v/>
      </c>
      <c r="BC63" s="130"/>
      <c r="BD63" s="131"/>
      <c r="BE63" s="132" t="str">
        <f t="shared" si="30"/>
        <v/>
      </c>
      <c r="BF63" s="133" t="str">
        <f t="shared" si="31"/>
        <v/>
      </c>
      <c r="BG63" s="134" t="str">
        <f t="shared" si="32"/>
        <v/>
      </c>
      <c r="BH63" s="135" t="str">
        <f t="shared" si="33"/>
        <v/>
      </c>
      <c r="BI63" s="136" t="str">
        <f t="shared" si="34"/>
        <v/>
      </c>
      <c r="BJ63" s="76"/>
      <c r="BK63" s="127"/>
      <c r="BL63" s="127"/>
      <c r="BM63" s="128" t="str">
        <f t="shared" si="35"/>
        <v/>
      </c>
      <c r="BN63" s="129" t="str">
        <f t="shared" si="36"/>
        <v/>
      </c>
      <c r="BO63" s="130"/>
      <c r="BP63" s="131"/>
      <c r="BQ63" s="132" t="str">
        <f t="shared" si="37"/>
        <v/>
      </c>
      <c r="BR63" s="133" t="str">
        <f t="shared" si="38"/>
        <v/>
      </c>
      <c r="BS63" s="134" t="str">
        <f t="shared" si="39"/>
        <v/>
      </c>
      <c r="BT63" s="135" t="str">
        <f t="shared" si="40"/>
        <v/>
      </c>
      <c r="BU63" s="136" t="str">
        <f t="shared" si="41"/>
        <v/>
      </c>
      <c r="BV63" s="76"/>
      <c r="BW63" s="127"/>
      <c r="BX63" s="127"/>
      <c r="BY63" s="128" t="str">
        <f t="shared" si="42"/>
        <v/>
      </c>
      <c r="BZ63" s="129" t="str">
        <f t="shared" si="43"/>
        <v/>
      </c>
      <c r="CA63" s="130"/>
      <c r="CB63" s="131"/>
      <c r="CC63" s="132" t="str">
        <f t="shared" si="44"/>
        <v/>
      </c>
      <c r="CD63" s="133" t="str">
        <f t="shared" si="45"/>
        <v/>
      </c>
      <c r="CE63" s="134" t="str">
        <f t="shared" si="46"/>
        <v/>
      </c>
      <c r="CF63" s="135" t="str">
        <f t="shared" si="47"/>
        <v/>
      </c>
      <c r="CG63" s="136" t="str">
        <f t="shared" si="48"/>
        <v/>
      </c>
      <c r="CH63" s="76"/>
      <c r="CI63" s="127"/>
      <c r="CJ63" s="127"/>
      <c r="CK63" s="128" t="str">
        <f t="shared" si="49"/>
        <v/>
      </c>
      <c r="CL63" s="129" t="str">
        <f t="shared" si="50"/>
        <v/>
      </c>
      <c r="CM63" s="130"/>
      <c r="CN63" s="131"/>
      <c r="CO63" s="132" t="str">
        <f t="shared" si="51"/>
        <v/>
      </c>
      <c r="CP63" s="133" t="str">
        <f t="shared" si="52"/>
        <v/>
      </c>
      <c r="CQ63" s="134" t="str">
        <f t="shared" si="53"/>
        <v/>
      </c>
      <c r="CR63" s="135" t="str">
        <f t="shared" si="54"/>
        <v/>
      </c>
      <c r="CS63" s="136" t="str">
        <f t="shared" si="55"/>
        <v/>
      </c>
      <c r="CT63" s="76"/>
      <c r="CU63" s="127"/>
      <c r="CV63" s="127"/>
      <c r="CW63" s="128" t="str">
        <f t="shared" si="56"/>
        <v/>
      </c>
      <c r="CX63" s="129" t="str">
        <f t="shared" si="57"/>
        <v/>
      </c>
      <c r="CY63" s="130"/>
      <c r="CZ63" s="131"/>
      <c r="DA63" s="132" t="str">
        <f t="shared" si="58"/>
        <v/>
      </c>
      <c r="DB63" s="133" t="str">
        <f t="shared" si="59"/>
        <v/>
      </c>
      <c r="DC63" s="134" t="str">
        <f t="shared" si="60"/>
        <v/>
      </c>
      <c r="DD63" s="135" t="str">
        <f t="shared" si="61"/>
        <v/>
      </c>
      <c r="DE63" s="136" t="str">
        <f t="shared" si="62"/>
        <v/>
      </c>
      <c r="DF63" s="76"/>
      <c r="DG63" s="127"/>
      <c r="DH63" s="127"/>
      <c r="DI63" s="128" t="str">
        <f t="shared" si="63"/>
        <v/>
      </c>
      <c r="DJ63" s="129" t="str">
        <f t="shared" si="64"/>
        <v/>
      </c>
      <c r="DK63" s="130"/>
      <c r="DL63" s="131"/>
      <c r="DM63" s="132" t="str">
        <f t="shared" si="65"/>
        <v/>
      </c>
      <c r="DN63" s="133" t="str">
        <f t="shared" si="66"/>
        <v/>
      </c>
      <c r="DO63" s="134" t="str">
        <f t="shared" si="67"/>
        <v/>
      </c>
      <c r="DP63" s="135" t="str">
        <f t="shared" si="68"/>
        <v/>
      </c>
      <c r="DQ63" s="136" t="str">
        <f t="shared" si="69"/>
        <v/>
      </c>
      <c r="DR63" s="76"/>
      <c r="DS63" s="127"/>
      <c r="DT63" s="127"/>
      <c r="DU63" s="128" t="str">
        <f t="shared" si="70"/>
        <v/>
      </c>
      <c r="DV63" s="129" t="str">
        <f t="shared" si="71"/>
        <v/>
      </c>
      <c r="DW63" s="130"/>
      <c r="DX63" s="131"/>
      <c r="DY63" s="132" t="str">
        <f t="shared" si="72"/>
        <v/>
      </c>
      <c r="DZ63" s="133" t="str">
        <f t="shared" si="73"/>
        <v/>
      </c>
      <c r="EA63" s="134" t="str">
        <f t="shared" si="74"/>
        <v/>
      </c>
      <c r="EB63" s="135" t="str">
        <f t="shared" si="75"/>
        <v/>
      </c>
      <c r="EC63" s="136" t="str">
        <f t="shared" si="76"/>
        <v/>
      </c>
      <c r="ED63" s="76"/>
      <c r="EE63" s="127"/>
      <c r="EF63" s="127"/>
      <c r="EG63" s="128" t="str">
        <f t="shared" si="77"/>
        <v/>
      </c>
      <c r="EH63" s="129" t="str">
        <f t="shared" si="78"/>
        <v/>
      </c>
      <c r="EI63" s="130"/>
      <c r="EJ63" s="131"/>
      <c r="EK63" s="132" t="str">
        <f t="shared" si="79"/>
        <v/>
      </c>
      <c r="EL63" s="133" t="str">
        <f t="shared" si="80"/>
        <v/>
      </c>
      <c r="EM63" s="134" t="str">
        <f t="shared" si="81"/>
        <v/>
      </c>
      <c r="EN63" s="135" t="str">
        <f t="shared" si="82"/>
        <v/>
      </c>
      <c r="EO63" s="136" t="str">
        <f t="shared" si="83"/>
        <v/>
      </c>
      <c r="EP63" s="76"/>
      <c r="EQ63" s="127"/>
      <c r="ER63" s="127"/>
      <c r="ES63" s="128" t="str">
        <f t="shared" si="84"/>
        <v/>
      </c>
      <c r="ET63" s="129" t="str">
        <f t="shared" si="85"/>
        <v/>
      </c>
      <c r="EU63" s="130"/>
      <c r="EV63" s="131"/>
      <c r="EW63" s="132" t="str">
        <f t="shared" si="86"/>
        <v/>
      </c>
      <c r="EX63" s="133" t="str">
        <f t="shared" si="87"/>
        <v/>
      </c>
      <c r="EY63" s="134" t="str">
        <f t="shared" si="88"/>
        <v/>
      </c>
      <c r="EZ63" s="135" t="str">
        <f t="shared" si="89"/>
        <v/>
      </c>
      <c r="FA63" s="136" t="str">
        <f t="shared" si="90"/>
        <v/>
      </c>
      <c r="FB63" s="76"/>
      <c r="FC63" s="127"/>
      <c r="FD63" s="127"/>
      <c r="FE63" s="128" t="str">
        <f t="shared" si="91"/>
        <v/>
      </c>
      <c r="FF63" s="129" t="str">
        <f t="shared" si="92"/>
        <v/>
      </c>
      <c r="FG63" s="130"/>
      <c r="FH63" s="131"/>
      <c r="FI63" s="132" t="str">
        <f t="shared" si="93"/>
        <v/>
      </c>
      <c r="FJ63" s="133" t="str">
        <f t="shared" si="94"/>
        <v/>
      </c>
      <c r="FK63" s="134" t="str">
        <f t="shared" si="95"/>
        <v/>
      </c>
      <c r="FL63" s="135" t="str">
        <f t="shared" si="96"/>
        <v/>
      </c>
      <c r="FM63" s="136" t="str">
        <f t="shared" si="97"/>
        <v/>
      </c>
      <c r="FN63" s="76"/>
      <c r="FO63" s="127"/>
      <c r="FP63" s="127"/>
      <c r="FQ63" s="128" t="str">
        <f>IF(FU63="","",#REF!)</f>
        <v/>
      </c>
      <c r="FR63" s="129" t="str">
        <f t="shared" si="98"/>
        <v/>
      </c>
      <c r="FS63" s="130"/>
      <c r="FT63" s="131"/>
      <c r="FU63" s="132" t="str">
        <f t="shared" si="99"/>
        <v/>
      </c>
      <c r="FV63" s="133" t="str">
        <f t="shared" si="100"/>
        <v/>
      </c>
      <c r="FW63" s="134" t="str">
        <f t="shared" si="101"/>
        <v/>
      </c>
      <c r="FX63" s="135" t="str">
        <f t="shared" si="102"/>
        <v/>
      </c>
      <c r="FY63" s="136" t="str">
        <f t="shared" si="103"/>
        <v/>
      </c>
      <c r="FZ63" s="76"/>
      <c r="GA63" s="127"/>
      <c r="GB63" s="127"/>
      <c r="GC63" s="128" t="str">
        <f t="shared" si="104"/>
        <v/>
      </c>
      <c r="GD63" s="129" t="str">
        <f t="shared" si="105"/>
        <v/>
      </c>
      <c r="GE63" s="130"/>
      <c r="GF63" s="131"/>
      <c r="GG63" s="132" t="str">
        <f t="shared" si="106"/>
        <v/>
      </c>
      <c r="GH63" s="133" t="str">
        <f t="shared" si="107"/>
        <v/>
      </c>
      <c r="GI63" s="134" t="str">
        <f t="shared" si="108"/>
        <v/>
      </c>
      <c r="GJ63" s="135" t="str">
        <f t="shared" si="109"/>
        <v/>
      </c>
      <c r="GK63" s="136" t="str">
        <f t="shared" si="110"/>
        <v/>
      </c>
      <c r="GL63" s="76"/>
      <c r="GM63" s="127"/>
      <c r="GN63" s="127"/>
      <c r="GO63" s="128" t="str">
        <f t="shared" si="111"/>
        <v/>
      </c>
      <c r="GP63" s="129" t="str">
        <f t="shared" si="112"/>
        <v/>
      </c>
      <c r="GQ63" s="130"/>
      <c r="GR63" s="131"/>
      <c r="GS63" s="132" t="str">
        <f t="shared" si="113"/>
        <v/>
      </c>
      <c r="GT63" s="133" t="str">
        <f t="shared" si="114"/>
        <v/>
      </c>
      <c r="GU63" s="134" t="str">
        <f t="shared" si="115"/>
        <v/>
      </c>
      <c r="GV63" s="135" t="str">
        <f t="shared" si="116"/>
        <v/>
      </c>
      <c r="GW63" s="136" t="str">
        <f t="shared" si="117"/>
        <v/>
      </c>
      <c r="GX63" s="76"/>
      <c r="GY63" s="127"/>
      <c r="GZ63" s="127"/>
      <c r="HA63" s="128" t="str">
        <f t="shared" si="118"/>
        <v/>
      </c>
      <c r="HB63" s="129" t="str">
        <f t="shared" si="119"/>
        <v/>
      </c>
      <c r="HC63" s="130"/>
      <c r="HD63" s="131"/>
      <c r="HE63" s="132" t="str">
        <f t="shared" si="120"/>
        <v/>
      </c>
      <c r="HF63" s="133" t="str">
        <f t="shared" si="121"/>
        <v/>
      </c>
      <c r="HG63" s="134" t="str">
        <f t="shared" si="122"/>
        <v/>
      </c>
      <c r="HH63" s="135" t="str">
        <f t="shared" si="123"/>
        <v/>
      </c>
      <c r="HI63" s="136" t="str">
        <f t="shared" si="124"/>
        <v/>
      </c>
      <c r="HJ63" s="76"/>
      <c r="HK63" s="127"/>
      <c r="HL63" s="127"/>
      <c r="HM63" s="128" t="str">
        <f t="shared" si="125"/>
        <v/>
      </c>
      <c r="HN63" s="129" t="str">
        <f t="shared" si="126"/>
        <v/>
      </c>
      <c r="HO63" s="130"/>
      <c r="HP63" s="131"/>
      <c r="HQ63" s="132" t="str">
        <f t="shared" si="127"/>
        <v/>
      </c>
      <c r="HR63" s="133" t="str">
        <f t="shared" si="128"/>
        <v/>
      </c>
      <c r="HS63" s="134" t="str">
        <f t="shared" si="129"/>
        <v/>
      </c>
      <c r="HT63" s="135" t="str">
        <f t="shared" si="130"/>
        <v/>
      </c>
      <c r="HU63" s="136" t="str">
        <f t="shared" si="131"/>
        <v/>
      </c>
      <c r="HV63" s="76"/>
      <c r="HW63" s="127"/>
      <c r="HX63" s="127"/>
      <c r="HY63" s="128" t="str">
        <f t="shared" si="132"/>
        <v/>
      </c>
      <c r="HZ63" s="129" t="str">
        <f t="shared" si="133"/>
        <v/>
      </c>
      <c r="IA63" s="130"/>
      <c r="IB63" s="131"/>
      <c r="IC63" s="132" t="str">
        <f t="shared" si="134"/>
        <v/>
      </c>
      <c r="ID63" s="133" t="str">
        <f t="shared" si="135"/>
        <v/>
      </c>
      <c r="IE63" s="134" t="str">
        <f t="shared" si="136"/>
        <v/>
      </c>
      <c r="IF63" s="135" t="str">
        <f t="shared" si="137"/>
        <v/>
      </c>
      <c r="IG63" s="136" t="str">
        <f t="shared" si="138"/>
        <v/>
      </c>
      <c r="IH63" s="76"/>
      <c r="II63" s="127"/>
      <c r="IJ63" s="127"/>
      <c r="IK63" s="128" t="str">
        <f t="shared" si="139"/>
        <v/>
      </c>
      <c r="IL63" s="129" t="str">
        <f t="shared" si="140"/>
        <v/>
      </c>
      <c r="IM63" s="130"/>
      <c r="IN63" s="131"/>
      <c r="IO63" s="132" t="str">
        <f t="shared" si="141"/>
        <v/>
      </c>
      <c r="IP63" s="133" t="str">
        <f t="shared" si="142"/>
        <v/>
      </c>
      <c r="IQ63" s="134" t="str">
        <f t="shared" si="143"/>
        <v/>
      </c>
      <c r="IR63" s="135" t="str">
        <f t="shared" si="144"/>
        <v/>
      </c>
      <c r="IS63" s="136" t="str">
        <f t="shared" si="145"/>
        <v/>
      </c>
      <c r="IT63" s="76"/>
      <c r="IU63" s="127"/>
      <c r="IV63" s="127"/>
      <c r="IW63" s="128" t="str">
        <f t="shared" si="146"/>
        <v/>
      </c>
      <c r="IX63" s="129" t="str">
        <f t="shared" si="147"/>
        <v/>
      </c>
      <c r="IY63" s="130"/>
      <c r="IZ63" s="131"/>
      <c r="JA63" s="132" t="str">
        <f t="shared" si="148"/>
        <v/>
      </c>
      <c r="JB63" s="133" t="str">
        <f t="shared" si="149"/>
        <v/>
      </c>
      <c r="JC63" s="134" t="str">
        <f t="shared" si="150"/>
        <v/>
      </c>
      <c r="JD63" s="135" t="str">
        <f t="shared" si="151"/>
        <v/>
      </c>
      <c r="JE63" s="136" t="str">
        <f t="shared" si="152"/>
        <v/>
      </c>
      <c r="JF63" s="76"/>
      <c r="JG63" s="127"/>
      <c r="JH63" s="127"/>
      <c r="JI63" s="128" t="str">
        <f t="shared" si="153"/>
        <v/>
      </c>
      <c r="JJ63" s="129" t="str">
        <f t="shared" si="154"/>
        <v/>
      </c>
      <c r="JK63" s="130"/>
      <c r="JL63" s="131"/>
      <c r="JM63" s="132" t="str">
        <f t="shared" si="155"/>
        <v/>
      </c>
      <c r="JN63" s="133" t="str">
        <f t="shared" si="156"/>
        <v/>
      </c>
      <c r="JO63" s="134" t="str">
        <f t="shared" si="157"/>
        <v/>
      </c>
      <c r="JP63" s="135" t="str">
        <f t="shared" si="158"/>
        <v/>
      </c>
      <c r="JQ63" s="136" t="str">
        <f t="shared" si="159"/>
        <v/>
      </c>
      <c r="JR63" s="76"/>
      <c r="JS63" s="127"/>
      <c r="JT63" s="127"/>
      <c r="JU63" s="128" t="str">
        <f t="shared" si="160"/>
        <v/>
      </c>
      <c r="JV63" s="129" t="str">
        <f t="shared" si="161"/>
        <v/>
      </c>
      <c r="JW63" s="130"/>
      <c r="JX63" s="131"/>
      <c r="JY63" s="132" t="str">
        <f t="shared" si="162"/>
        <v/>
      </c>
      <c r="JZ63" s="133" t="str">
        <f t="shared" si="163"/>
        <v/>
      </c>
      <c r="KA63" s="134" t="str">
        <f t="shared" si="164"/>
        <v/>
      </c>
      <c r="KB63" s="135" t="str">
        <f t="shared" si="165"/>
        <v/>
      </c>
      <c r="KC63" s="136" t="str">
        <f t="shared" si="166"/>
        <v/>
      </c>
      <c r="KD63" s="76"/>
      <c r="KE63" s="127"/>
      <c r="KF63" s="127"/>
    </row>
    <row r="64" spans="1:292" ht="13.5" customHeight="1">
      <c r="A64" s="84"/>
      <c r="B64" s="127"/>
      <c r="C64" s="127"/>
      <c r="E64" s="128" t="str">
        <f t="shared" si="0"/>
        <v/>
      </c>
      <c r="F64" s="129" t="str">
        <f t="shared" si="1"/>
        <v/>
      </c>
      <c r="G64" s="130"/>
      <c r="H64" s="131"/>
      <c r="I64" s="132" t="str">
        <f t="shared" si="2"/>
        <v/>
      </c>
      <c r="J64" s="133" t="str">
        <f t="shared" si="3"/>
        <v/>
      </c>
      <c r="K64" s="134" t="str">
        <f t="shared" si="4"/>
        <v/>
      </c>
      <c r="L64" s="135" t="str">
        <f t="shared" si="5"/>
        <v/>
      </c>
      <c r="M64" s="136" t="str">
        <f t="shared" si="6"/>
        <v/>
      </c>
      <c r="N64" s="146"/>
      <c r="O64" s="146"/>
      <c r="P64" s="127"/>
      <c r="Q64" s="128" t="str">
        <f t="shared" si="7"/>
        <v/>
      </c>
      <c r="R64" s="129" t="str">
        <f t="shared" si="8"/>
        <v/>
      </c>
      <c r="S64" s="130"/>
      <c r="T64" s="131"/>
      <c r="U64" s="132" t="str">
        <f t="shared" si="9"/>
        <v/>
      </c>
      <c r="V64" s="133" t="str">
        <f t="shared" si="10"/>
        <v/>
      </c>
      <c r="W64" s="134" t="str">
        <f t="shared" si="11"/>
        <v/>
      </c>
      <c r="X64" s="135" t="str">
        <f t="shared" si="12"/>
        <v/>
      </c>
      <c r="Y64" s="136" t="str">
        <f t="shared" si="13"/>
        <v/>
      </c>
      <c r="Z64" s="146"/>
      <c r="AA64" s="146"/>
      <c r="AB64" s="127"/>
      <c r="AC64" s="128" t="str">
        <f t="shared" si="14"/>
        <v/>
      </c>
      <c r="AD64" s="129" t="str">
        <f t="shared" si="15"/>
        <v/>
      </c>
      <c r="AE64" s="130"/>
      <c r="AF64" s="131"/>
      <c r="AG64" s="132" t="str">
        <f t="shared" si="16"/>
        <v/>
      </c>
      <c r="AH64" s="133" t="str">
        <f t="shared" si="17"/>
        <v/>
      </c>
      <c r="AI64" s="134" t="str">
        <f t="shared" si="18"/>
        <v/>
      </c>
      <c r="AJ64" s="135" t="str">
        <f t="shared" si="19"/>
        <v/>
      </c>
      <c r="AK64" s="136" t="str">
        <f t="shared" si="20"/>
        <v/>
      </c>
      <c r="AL64" s="146"/>
      <c r="AM64" s="146"/>
      <c r="AN64" s="127"/>
      <c r="AO64" s="128" t="str">
        <f t="shared" si="21"/>
        <v/>
      </c>
      <c r="AP64" s="129" t="str">
        <f t="shared" si="22"/>
        <v/>
      </c>
      <c r="AQ64" s="130"/>
      <c r="AR64" s="131"/>
      <c r="AS64" s="132" t="str">
        <f t="shared" si="23"/>
        <v/>
      </c>
      <c r="AT64" s="133" t="str">
        <f t="shared" si="24"/>
        <v/>
      </c>
      <c r="AU64" s="134" t="str">
        <f t="shared" si="25"/>
        <v/>
      </c>
      <c r="AV64" s="135" t="str">
        <f t="shared" si="26"/>
        <v/>
      </c>
      <c r="AW64" s="136" t="str">
        <f t="shared" si="27"/>
        <v/>
      </c>
      <c r="AX64" s="146"/>
      <c r="AY64" s="146"/>
      <c r="AZ64" s="127"/>
      <c r="BA64" s="128" t="str">
        <f t="shared" si="28"/>
        <v/>
      </c>
      <c r="BB64" s="129" t="str">
        <f t="shared" si="29"/>
        <v/>
      </c>
      <c r="BC64" s="130"/>
      <c r="BD64" s="131"/>
      <c r="BE64" s="132" t="str">
        <f t="shared" si="30"/>
        <v/>
      </c>
      <c r="BF64" s="133" t="str">
        <f t="shared" si="31"/>
        <v/>
      </c>
      <c r="BG64" s="134" t="str">
        <f t="shared" si="32"/>
        <v/>
      </c>
      <c r="BH64" s="135" t="str">
        <f t="shared" si="33"/>
        <v/>
      </c>
      <c r="BI64" s="136" t="str">
        <f t="shared" si="34"/>
        <v/>
      </c>
      <c r="BJ64" s="146"/>
      <c r="BK64" s="146"/>
      <c r="BL64" s="127"/>
      <c r="BM64" s="128" t="str">
        <f t="shared" si="35"/>
        <v/>
      </c>
      <c r="BN64" s="129" t="str">
        <f t="shared" si="36"/>
        <v/>
      </c>
      <c r="BO64" s="130"/>
      <c r="BP64" s="131"/>
      <c r="BQ64" s="132" t="str">
        <f t="shared" si="37"/>
        <v/>
      </c>
      <c r="BR64" s="133" t="str">
        <f t="shared" si="38"/>
        <v/>
      </c>
      <c r="BS64" s="134" t="str">
        <f t="shared" si="39"/>
        <v/>
      </c>
      <c r="BT64" s="135" t="str">
        <f t="shared" si="40"/>
        <v/>
      </c>
      <c r="BU64" s="136" t="str">
        <f t="shared" si="41"/>
        <v/>
      </c>
      <c r="BV64" s="146"/>
      <c r="BW64" s="146"/>
      <c r="BX64" s="127"/>
      <c r="BY64" s="128" t="str">
        <f t="shared" si="42"/>
        <v/>
      </c>
      <c r="BZ64" s="129" t="str">
        <f t="shared" si="43"/>
        <v/>
      </c>
      <c r="CA64" s="130"/>
      <c r="CB64" s="131"/>
      <c r="CC64" s="132" t="str">
        <f t="shared" si="44"/>
        <v/>
      </c>
      <c r="CD64" s="133" t="str">
        <f t="shared" si="45"/>
        <v/>
      </c>
      <c r="CE64" s="134" t="str">
        <f t="shared" si="46"/>
        <v/>
      </c>
      <c r="CF64" s="135" t="str">
        <f t="shared" si="47"/>
        <v/>
      </c>
      <c r="CG64" s="136" t="str">
        <f t="shared" si="48"/>
        <v/>
      </c>
      <c r="CH64" s="146"/>
      <c r="CI64" s="146"/>
      <c r="CJ64" s="127"/>
      <c r="CK64" s="128" t="str">
        <f t="shared" si="49"/>
        <v/>
      </c>
      <c r="CL64" s="129" t="str">
        <f t="shared" si="50"/>
        <v/>
      </c>
      <c r="CM64" s="130"/>
      <c r="CN64" s="131"/>
      <c r="CO64" s="132" t="str">
        <f t="shared" si="51"/>
        <v/>
      </c>
      <c r="CP64" s="133" t="str">
        <f t="shared" si="52"/>
        <v/>
      </c>
      <c r="CQ64" s="134" t="str">
        <f t="shared" si="53"/>
        <v/>
      </c>
      <c r="CR64" s="135" t="str">
        <f t="shared" si="54"/>
        <v/>
      </c>
      <c r="CS64" s="136" t="str">
        <f t="shared" si="55"/>
        <v/>
      </c>
      <c r="CT64" s="146"/>
      <c r="CU64" s="146"/>
      <c r="CV64" s="127"/>
      <c r="CW64" s="128" t="str">
        <f t="shared" si="56"/>
        <v/>
      </c>
      <c r="CX64" s="129" t="str">
        <f t="shared" si="57"/>
        <v/>
      </c>
      <c r="CY64" s="130"/>
      <c r="CZ64" s="131"/>
      <c r="DA64" s="132" t="str">
        <f t="shared" si="58"/>
        <v/>
      </c>
      <c r="DB64" s="133" t="str">
        <f t="shared" si="59"/>
        <v/>
      </c>
      <c r="DC64" s="134" t="str">
        <f t="shared" si="60"/>
        <v/>
      </c>
      <c r="DD64" s="135" t="str">
        <f t="shared" si="61"/>
        <v/>
      </c>
      <c r="DE64" s="136" t="str">
        <f t="shared" si="62"/>
        <v/>
      </c>
      <c r="DF64" s="146"/>
      <c r="DG64" s="146"/>
      <c r="DH64" s="127"/>
      <c r="DI64" s="128" t="str">
        <f t="shared" si="63"/>
        <v/>
      </c>
      <c r="DJ64" s="129" t="str">
        <f t="shared" si="64"/>
        <v/>
      </c>
      <c r="DK64" s="130"/>
      <c r="DL64" s="131"/>
      <c r="DM64" s="132" t="str">
        <f t="shared" si="65"/>
        <v/>
      </c>
      <c r="DN64" s="133" t="str">
        <f t="shared" si="66"/>
        <v/>
      </c>
      <c r="DO64" s="134" t="str">
        <f t="shared" si="67"/>
        <v/>
      </c>
      <c r="DP64" s="135" t="str">
        <f t="shared" si="68"/>
        <v/>
      </c>
      <c r="DQ64" s="136" t="str">
        <f t="shared" si="69"/>
        <v/>
      </c>
      <c r="DR64" s="146"/>
      <c r="DS64" s="146"/>
      <c r="DT64" s="127"/>
      <c r="DU64" s="128" t="str">
        <f t="shared" si="70"/>
        <v/>
      </c>
      <c r="DV64" s="129" t="str">
        <f t="shared" si="71"/>
        <v/>
      </c>
      <c r="DW64" s="130"/>
      <c r="DX64" s="131"/>
      <c r="DY64" s="132" t="str">
        <f t="shared" si="72"/>
        <v/>
      </c>
      <c r="DZ64" s="133" t="str">
        <f t="shared" si="73"/>
        <v/>
      </c>
      <c r="EA64" s="134" t="str">
        <f t="shared" si="74"/>
        <v/>
      </c>
      <c r="EB64" s="135" t="str">
        <f t="shared" si="75"/>
        <v/>
      </c>
      <c r="EC64" s="136" t="str">
        <f t="shared" si="76"/>
        <v/>
      </c>
      <c r="ED64" s="146"/>
      <c r="EE64" s="146"/>
      <c r="EF64" s="127"/>
      <c r="EG64" s="128" t="str">
        <f t="shared" si="77"/>
        <v/>
      </c>
      <c r="EH64" s="129" t="str">
        <f t="shared" si="78"/>
        <v/>
      </c>
      <c r="EI64" s="130"/>
      <c r="EJ64" s="131"/>
      <c r="EK64" s="132" t="str">
        <f t="shared" si="79"/>
        <v/>
      </c>
      <c r="EL64" s="133" t="str">
        <f t="shared" si="80"/>
        <v/>
      </c>
      <c r="EM64" s="134" t="str">
        <f t="shared" si="81"/>
        <v/>
      </c>
      <c r="EN64" s="135" t="str">
        <f t="shared" si="82"/>
        <v/>
      </c>
      <c r="EO64" s="136" t="str">
        <f t="shared" si="83"/>
        <v/>
      </c>
      <c r="EP64" s="146"/>
      <c r="EQ64" s="146"/>
      <c r="ER64" s="127"/>
      <c r="ES64" s="128" t="str">
        <f t="shared" si="84"/>
        <v/>
      </c>
      <c r="ET64" s="129" t="str">
        <f t="shared" si="85"/>
        <v/>
      </c>
      <c r="EU64" s="130"/>
      <c r="EV64" s="131"/>
      <c r="EW64" s="132" t="str">
        <f t="shared" si="86"/>
        <v/>
      </c>
      <c r="EX64" s="133" t="str">
        <f t="shared" si="87"/>
        <v/>
      </c>
      <c r="EY64" s="134" t="str">
        <f t="shared" si="88"/>
        <v/>
      </c>
      <c r="EZ64" s="135" t="str">
        <f t="shared" si="89"/>
        <v/>
      </c>
      <c r="FA64" s="136" t="str">
        <f t="shared" si="90"/>
        <v/>
      </c>
      <c r="FB64" s="146"/>
      <c r="FC64" s="146"/>
      <c r="FD64" s="127"/>
      <c r="FE64" s="128" t="str">
        <f t="shared" si="91"/>
        <v/>
      </c>
      <c r="FF64" s="129" t="str">
        <f t="shared" si="92"/>
        <v/>
      </c>
      <c r="FG64" s="130"/>
      <c r="FH64" s="131"/>
      <c r="FI64" s="132" t="str">
        <f t="shared" si="93"/>
        <v/>
      </c>
      <c r="FJ64" s="133" t="str">
        <f t="shared" si="94"/>
        <v/>
      </c>
      <c r="FK64" s="134" t="str">
        <f t="shared" si="95"/>
        <v/>
      </c>
      <c r="FL64" s="135" t="str">
        <f t="shared" si="96"/>
        <v/>
      </c>
      <c r="FM64" s="136" t="str">
        <f t="shared" si="97"/>
        <v/>
      </c>
      <c r="FN64" s="146"/>
      <c r="FO64" s="146"/>
      <c r="FP64" s="127"/>
      <c r="FQ64" s="128" t="str">
        <f>IF(FU64="","",#REF!)</f>
        <v/>
      </c>
      <c r="FR64" s="129" t="str">
        <f t="shared" si="98"/>
        <v/>
      </c>
      <c r="FS64" s="130"/>
      <c r="FT64" s="131"/>
      <c r="FU64" s="132" t="str">
        <f t="shared" si="99"/>
        <v/>
      </c>
      <c r="FV64" s="133" t="str">
        <f t="shared" si="100"/>
        <v/>
      </c>
      <c r="FW64" s="134" t="str">
        <f t="shared" si="101"/>
        <v/>
      </c>
      <c r="FX64" s="135" t="str">
        <f t="shared" si="102"/>
        <v/>
      </c>
      <c r="FY64" s="136" t="str">
        <f t="shared" si="103"/>
        <v/>
      </c>
      <c r="FZ64" s="146"/>
      <c r="GA64" s="146"/>
      <c r="GB64" s="127"/>
      <c r="GC64" s="128" t="str">
        <f t="shared" si="104"/>
        <v/>
      </c>
      <c r="GD64" s="129" t="str">
        <f t="shared" si="105"/>
        <v/>
      </c>
      <c r="GE64" s="130"/>
      <c r="GF64" s="131"/>
      <c r="GG64" s="132" t="str">
        <f t="shared" si="106"/>
        <v/>
      </c>
      <c r="GH64" s="133" t="str">
        <f t="shared" si="107"/>
        <v/>
      </c>
      <c r="GI64" s="134" t="str">
        <f t="shared" si="108"/>
        <v/>
      </c>
      <c r="GJ64" s="135" t="str">
        <f t="shared" si="109"/>
        <v/>
      </c>
      <c r="GK64" s="136" t="str">
        <f t="shared" si="110"/>
        <v/>
      </c>
      <c r="GL64" s="146"/>
      <c r="GM64" s="146"/>
      <c r="GN64" s="127"/>
      <c r="GO64" s="128" t="str">
        <f t="shared" si="111"/>
        <v/>
      </c>
      <c r="GP64" s="129" t="str">
        <f t="shared" si="112"/>
        <v/>
      </c>
      <c r="GQ64" s="130"/>
      <c r="GR64" s="131"/>
      <c r="GS64" s="132" t="str">
        <f t="shared" si="113"/>
        <v/>
      </c>
      <c r="GT64" s="133" t="str">
        <f t="shared" si="114"/>
        <v/>
      </c>
      <c r="GU64" s="134" t="str">
        <f t="shared" si="115"/>
        <v/>
      </c>
      <c r="GV64" s="135" t="str">
        <f t="shared" si="116"/>
        <v/>
      </c>
      <c r="GW64" s="136" t="str">
        <f t="shared" si="117"/>
        <v/>
      </c>
      <c r="GX64" s="146"/>
      <c r="GY64" s="146"/>
      <c r="GZ64" s="127"/>
      <c r="HA64" s="128" t="str">
        <f t="shared" si="118"/>
        <v/>
      </c>
      <c r="HB64" s="129" t="str">
        <f t="shared" si="119"/>
        <v/>
      </c>
      <c r="HC64" s="130"/>
      <c r="HD64" s="131"/>
      <c r="HE64" s="132" t="str">
        <f t="shared" si="120"/>
        <v/>
      </c>
      <c r="HF64" s="133" t="str">
        <f t="shared" si="121"/>
        <v/>
      </c>
      <c r="HG64" s="134" t="str">
        <f t="shared" si="122"/>
        <v/>
      </c>
      <c r="HH64" s="135" t="str">
        <f t="shared" si="123"/>
        <v/>
      </c>
      <c r="HI64" s="136" t="str">
        <f t="shared" si="124"/>
        <v/>
      </c>
      <c r="HJ64" s="146"/>
      <c r="HK64" s="146"/>
      <c r="HL64" s="127"/>
      <c r="HM64" s="128" t="str">
        <f t="shared" si="125"/>
        <v/>
      </c>
      <c r="HN64" s="129" t="str">
        <f t="shared" si="126"/>
        <v/>
      </c>
      <c r="HO64" s="130"/>
      <c r="HP64" s="131"/>
      <c r="HQ64" s="132" t="str">
        <f t="shared" si="127"/>
        <v/>
      </c>
      <c r="HR64" s="133" t="str">
        <f t="shared" si="128"/>
        <v/>
      </c>
      <c r="HS64" s="134" t="str">
        <f t="shared" si="129"/>
        <v/>
      </c>
      <c r="HT64" s="135" t="str">
        <f t="shared" si="130"/>
        <v/>
      </c>
      <c r="HU64" s="136" t="str">
        <f t="shared" si="131"/>
        <v/>
      </c>
      <c r="HV64" s="146"/>
      <c r="HW64" s="146"/>
      <c r="HX64" s="127"/>
      <c r="HY64" s="128" t="str">
        <f t="shared" si="132"/>
        <v/>
      </c>
      <c r="HZ64" s="129" t="str">
        <f t="shared" si="133"/>
        <v/>
      </c>
      <c r="IA64" s="130"/>
      <c r="IB64" s="131"/>
      <c r="IC64" s="132" t="str">
        <f t="shared" si="134"/>
        <v/>
      </c>
      <c r="ID64" s="133" t="str">
        <f t="shared" si="135"/>
        <v/>
      </c>
      <c r="IE64" s="134" t="str">
        <f t="shared" si="136"/>
        <v/>
      </c>
      <c r="IF64" s="135" t="str">
        <f t="shared" si="137"/>
        <v/>
      </c>
      <c r="IG64" s="136" t="str">
        <f t="shared" si="138"/>
        <v/>
      </c>
      <c r="IH64" s="146"/>
      <c r="II64" s="146"/>
      <c r="IJ64" s="127"/>
      <c r="IK64" s="128" t="str">
        <f t="shared" si="139"/>
        <v/>
      </c>
      <c r="IL64" s="129" t="str">
        <f t="shared" si="140"/>
        <v/>
      </c>
      <c r="IM64" s="130"/>
      <c r="IN64" s="131"/>
      <c r="IO64" s="132" t="str">
        <f t="shared" si="141"/>
        <v/>
      </c>
      <c r="IP64" s="133" t="str">
        <f t="shared" si="142"/>
        <v/>
      </c>
      <c r="IQ64" s="134" t="str">
        <f t="shared" si="143"/>
        <v/>
      </c>
      <c r="IR64" s="135" t="str">
        <f t="shared" si="144"/>
        <v/>
      </c>
      <c r="IS64" s="136" t="str">
        <f t="shared" si="145"/>
        <v/>
      </c>
      <c r="IT64" s="146"/>
      <c r="IU64" s="146"/>
      <c r="IV64" s="127"/>
      <c r="IW64" s="128" t="str">
        <f t="shared" si="146"/>
        <v/>
      </c>
      <c r="IX64" s="129" t="str">
        <f t="shared" si="147"/>
        <v/>
      </c>
      <c r="IY64" s="130"/>
      <c r="IZ64" s="131"/>
      <c r="JA64" s="132" t="str">
        <f t="shared" si="148"/>
        <v/>
      </c>
      <c r="JB64" s="133" t="str">
        <f t="shared" si="149"/>
        <v/>
      </c>
      <c r="JC64" s="134" t="str">
        <f t="shared" si="150"/>
        <v/>
      </c>
      <c r="JD64" s="135" t="str">
        <f t="shared" si="151"/>
        <v/>
      </c>
      <c r="JE64" s="136" t="str">
        <f t="shared" si="152"/>
        <v/>
      </c>
      <c r="JF64" s="146"/>
      <c r="JG64" s="146"/>
      <c r="JH64" s="127"/>
      <c r="JI64" s="128" t="str">
        <f t="shared" si="153"/>
        <v/>
      </c>
      <c r="JJ64" s="129" t="str">
        <f t="shared" si="154"/>
        <v/>
      </c>
      <c r="JK64" s="130"/>
      <c r="JL64" s="131"/>
      <c r="JM64" s="132" t="str">
        <f t="shared" si="155"/>
        <v/>
      </c>
      <c r="JN64" s="133" t="str">
        <f t="shared" si="156"/>
        <v/>
      </c>
      <c r="JO64" s="134" t="str">
        <f t="shared" si="157"/>
        <v/>
      </c>
      <c r="JP64" s="135" t="str">
        <f t="shared" si="158"/>
        <v/>
      </c>
      <c r="JQ64" s="136" t="str">
        <f t="shared" si="159"/>
        <v/>
      </c>
      <c r="JR64" s="146"/>
      <c r="JS64" s="146"/>
      <c r="JT64" s="127"/>
      <c r="JU64" s="128" t="str">
        <f t="shared" si="160"/>
        <v/>
      </c>
      <c r="JV64" s="129" t="str">
        <f t="shared" si="161"/>
        <v/>
      </c>
      <c r="JW64" s="130"/>
      <c r="JX64" s="131"/>
      <c r="JY64" s="132" t="str">
        <f t="shared" si="162"/>
        <v/>
      </c>
      <c r="JZ64" s="133" t="str">
        <f t="shared" si="163"/>
        <v/>
      </c>
      <c r="KA64" s="134" t="str">
        <f t="shared" si="164"/>
        <v/>
      </c>
      <c r="KB64" s="135" t="str">
        <f t="shared" si="165"/>
        <v/>
      </c>
      <c r="KC64" s="136" t="str">
        <f t="shared" si="166"/>
        <v/>
      </c>
      <c r="KD64" s="146"/>
      <c r="KE64" s="146"/>
      <c r="KF64" s="127"/>
    </row>
    <row r="65" spans="1:292" ht="13.5" customHeight="1">
      <c r="A65" s="84"/>
      <c r="B65" s="127"/>
      <c r="C65" s="127"/>
      <c r="E65" s="128" t="str">
        <f t="shared" si="0"/>
        <v/>
      </c>
      <c r="F65" s="129" t="str">
        <f t="shared" si="1"/>
        <v/>
      </c>
      <c r="G65" s="130"/>
      <c r="H65" s="131"/>
      <c r="I65" s="132" t="str">
        <f t="shared" si="2"/>
        <v/>
      </c>
      <c r="J65" s="133" t="str">
        <f t="shared" si="3"/>
        <v/>
      </c>
      <c r="K65" s="134" t="str">
        <f t="shared" si="4"/>
        <v/>
      </c>
      <c r="L65" s="135" t="str">
        <f t="shared" si="5"/>
        <v/>
      </c>
      <c r="M65" s="136" t="str">
        <f t="shared" si="6"/>
        <v/>
      </c>
      <c r="O65" s="127"/>
      <c r="P65" s="127"/>
      <c r="Q65" s="128" t="str">
        <f t="shared" si="7"/>
        <v/>
      </c>
      <c r="R65" s="129" t="str">
        <f t="shared" si="8"/>
        <v/>
      </c>
      <c r="S65" s="130"/>
      <c r="T65" s="131"/>
      <c r="U65" s="132" t="str">
        <f t="shared" si="9"/>
        <v/>
      </c>
      <c r="V65" s="133" t="str">
        <f t="shared" si="10"/>
        <v/>
      </c>
      <c r="W65" s="134" t="str">
        <f t="shared" si="11"/>
        <v/>
      </c>
      <c r="X65" s="135" t="str">
        <f t="shared" si="12"/>
        <v/>
      </c>
      <c r="Y65" s="136" t="str">
        <f t="shared" si="13"/>
        <v/>
      </c>
      <c r="AA65" s="127"/>
      <c r="AB65" s="127"/>
      <c r="AC65" s="128" t="str">
        <f t="shared" si="14"/>
        <v/>
      </c>
      <c r="AD65" s="129" t="str">
        <f t="shared" si="15"/>
        <v/>
      </c>
      <c r="AE65" s="130"/>
      <c r="AF65" s="131"/>
      <c r="AG65" s="132" t="str">
        <f t="shared" si="16"/>
        <v/>
      </c>
      <c r="AH65" s="133" t="str">
        <f t="shared" si="17"/>
        <v/>
      </c>
      <c r="AI65" s="134" t="str">
        <f t="shared" si="18"/>
        <v/>
      </c>
      <c r="AJ65" s="135" t="str">
        <f t="shared" si="19"/>
        <v/>
      </c>
      <c r="AK65" s="136" t="str">
        <f t="shared" si="20"/>
        <v/>
      </c>
      <c r="AM65" s="127"/>
      <c r="AN65" s="127"/>
      <c r="AO65" s="128" t="str">
        <f t="shared" si="21"/>
        <v/>
      </c>
      <c r="AP65" s="129" t="str">
        <f t="shared" si="22"/>
        <v/>
      </c>
      <c r="AQ65" s="130"/>
      <c r="AR65" s="131"/>
      <c r="AS65" s="132" t="str">
        <f t="shared" si="23"/>
        <v/>
      </c>
      <c r="AT65" s="133" t="str">
        <f t="shared" si="24"/>
        <v/>
      </c>
      <c r="AU65" s="134" t="str">
        <f t="shared" si="25"/>
        <v/>
      </c>
      <c r="AV65" s="135" t="str">
        <f t="shared" si="26"/>
        <v/>
      </c>
      <c r="AW65" s="136" t="str">
        <f t="shared" si="27"/>
        <v/>
      </c>
      <c r="AX65" s="76"/>
      <c r="AY65" s="127"/>
      <c r="AZ65" s="127"/>
      <c r="BA65" s="128" t="str">
        <f t="shared" si="28"/>
        <v/>
      </c>
      <c r="BB65" s="129" t="str">
        <f t="shared" si="29"/>
        <v/>
      </c>
      <c r="BC65" s="130"/>
      <c r="BD65" s="131"/>
      <c r="BE65" s="132" t="str">
        <f t="shared" si="30"/>
        <v/>
      </c>
      <c r="BF65" s="133" t="str">
        <f t="shared" si="31"/>
        <v/>
      </c>
      <c r="BG65" s="134" t="str">
        <f t="shared" si="32"/>
        <v/>
      </c>
      <c r="BH65" s="135" t="str">
        <f t="shared" si="33"/>
        <v/>
      </c>
      <c r="BI65" s="136" t="str">
        <f t="shared" si="34"/>
        <v/>
      </c>
      <c r="BJ65" s="76"/>
      <c r="BK65" s="127"/>
      <c r="BL65" s="127"/>
      <c r="BM65" s="128" t="str">
        <f t="shared" si="35"/>
        <v/>
      </c>
      <c r="BN65" s="129" t="str">
        <f t="shared" si="36"/>
        <v/>
      </c>
      <c r="BO65" s="130"/>
      <c r="BP65" s="131"/>
      <c r="BQ65" s="132" t="str">
        <f t="shared" si="37"/>
        <v/>
      </c>
      <c r="BR65" s="133" t="str">
        <f t="shared" si="38"/>
        <v/>
      </c>
      <c r="BS65" s="134" t="str">
        <f t="shared" si="39"/>
        <v/>
      </c>
      <c r="BT65" s="135" t="str">
        <f t="shared" si="40"/>
        <v/>
      </c>
      <c r="BU65" s="136" t="str">
        <f t="shared" si="41"/>
        <v/>
      </c>
      <c r="BV65" s="76"/>
      <c r="BW65" s="127"/>
      <c r="BX65" s="127"/>
      <c r="BY65" s="128" t="str">
        <f t="shared" si="42"/>
        <v/>
      </c>
      <c r="BZ65" s="129" t="str">
        <f t="shared" si="43"/>
        <v/>
      </c>
      <c r="CA65" s="130"/>
      <c r="CB65" s="131"/>
      <c r="CC65" s="132" t="str">
        <f t="shared" si="44"/>
        <v/>
      </c>
      <c r="CD65" s="133" t="str">
        <f t="shared" si="45"/>
        <v/>
      </c>
      <c r="CE65" s="134" t="str">
        <f t="shared" si="46"/>
        <v/>
      </c>
      <c r="CF65" s="135" t="str">
        <f t="shared" si="47"/>
        <v/>
      </c>
      <c r="CG65" s="136" t="str">
        <f t="shared" si="48"/>
        <v/>
      </c>
      <c r="CH65" s="76"/>
      <c r="CI65" s="127"/>
      <c r="CJ65" s="127"/>
      <c r="CK65" s="128" t="str">
        <f t="shared" si="49"/>
        <v/>
      </c>
      <c r="CL65" s="129" t="str">
        <f t="shared" si="50"/>
        <v/>
      </c>
      <c r="CM65" s="130"/>
      <c r="CN65" s="131"/>
      <c r="CO65" s="132" t="str">
        <f t="shared" si="51"/>
        <v/>
      </c>
      <c r="CP65" s="133" t="str">
        <f t="shared" si="52"/>
        <v/>
      </c>
      <c r="CQ65" s="134" t="str">
        <f t="shared" si="53"/>
        <v/>
      </c>
      <c r="CR65" s="135" t="str">
        <f t="shared" si="54"/>
        <v/>
      </c>
      <c r="CS65" s="136" t="str">
        <f t="shared" si="55"/>
        <v/>
      </c>
      <c r="CT65" s="76"/>
      <c r="CU65" s="127"/>
      <c r="CV65" s="127"/>
      <c r="CW65" s="128" t="str">
        <f t="shared" si="56"/>
        <v/>
      </c>
      <c r="CX65" s="129" t="str">
        <f t="shared" si="57"/>
        <v/>
      </c>
      <c r="CY65" s="130"/>
      <c r="CZ65" s="131"/>
      <c r="DA65" s="132" t="str">
        <f t="shared" si="58"/>
        <v/>
      </c>
      <c r="DB65" s="133" t="str">
        <f t="shared" si="59"/>
        <v/>
      </c>
      <c r="DC65" s="134" t="str">
        <f t="shared" si="60"/>
        <v/>
      </c>
      <c r="DD65" s="135" t="str">
        <f t="shared" si="61"/>
        <v/>
      </c>
      <c r="DE65" s="136" t="str">
        <f t="shared" si="62"/>
        <v/>
      </c>
      <c r="DF65" s="76"/>
      <c r="DG65" s="127"/>
      <c r="DH65" s="127"/>
      <c r="DI65" s="128" t="str">
        <f t="shared" si="63"/>
        <v/>
      </c>
      <c r="DJ65" s="129" t="str">
        <f t="shared" si="64"/>
        <v/>
      </c>
      <c r="DK65" s="130"/>
      <c r="DL65" s="131"/>
      <c r="DM65" s="132" t="str">
        <f t="shared" si="65"/>
        <v/>
      </c>
      <c r="DN65" s="133" t="str">
        <f t="shared" si="66"/>
        <v/>
      </c>
      <c r="DO65" s="134" t="str">
        <f t="shared" si="67"/>
        <v/>
      </c>
      <c r="DP65" s="135" t="str">
        <f t="shared" si="68"/>
        <v/>
      </c>
      <c r="DQ65" s="136" t="str">
        <f t="shared" si="69"/>
        <v/>
      </c>
      <c r="DR65" s="76"/>
      <c r="DS65" s="127"/>
      <c r="DT65" s="127"/>
      <c r="DU65" s="128" t="str">
        <f t="shared" si="70"/>
        <v/>
      </c>
      <c r="DV65" s="129" t="str">
        <f t="shared" si="71"/>
        <v/>
      </c>
      <c r="DW65" s="130"/>
      <c r="DX65" s="131"/>
      <c r="DY65" s="132" t="str">
        <f t="shared" si="72"/>
        <v/>
      </c>
      <c r="DZ65" s="133" t="str">
        <f t="shared" si="73"/>
        <v/>
      </c>
      <c r="EA65" s="134" t="str">
        <f t="shared" si="74"/>
        <v/>
      </c>
      <c r="EB65" s="135" t="str">
        <f t="shared" si="75"/>
        <v/>
      </c>
      <c r="EC65" s="136" t="str">
        <f t="shared" si="76"/>
        <v/>
      </c>
      <c r="ED65" s="76"/>
      <c r="EE65" s="127"/>
      <c r="EF65" s="127"/>
      <c r="EG65" s="128" t="str">
        <f t="shared" si="77"/>
        <v/>
      </c>
      <c r="EH65" s="129" t="str">
        <f t="shared" si="78"/>
        <v/>
      </c>
      <c r="EI65" s="130"/>
      <c r="EJ65" s="131"/>
      <c r="EK65" s="132" t="str">
        <f t="shared" si="79"/>
        <v/>
      </c>
      <c r="EL65" s="133" t="str">
        <f t="shared" si="80"/>
        <v/>
      </c>
      <c r="EM65" s="134" t="str">
        <f t="shared" si="81"/>
        <v/>
      </c>
      <c r="EN65" s="135" t="str">
        <f t="shared" si="82"/>
        <v/>
      </c>
      <c r="EO65" s="136" t="str">
        <f t="shared" si="83"/>
        <v/>
      </c>
      <c r="EP65" s="76"/>
      <c r="EQ65" s="127"/>
      <c r="ER65" s="127"/>
      <c r="ES65" s="128" t="str">
        <f t="shared" si="84"/>
        <v/>
      </c>
      <c r="ET65" s="129" t="str">
        <f t="shared" si="85"/>
        <v/>
      </c>
      <c r="EU65" s="130"/>
      <c r="EV65" s="131"/>
      <c r="EW65" s="132" t="str">
        <f t="shared" si="86"/>
        <v/>
      </c>
      <c r="EX65" s="133" t="str">
        <f t="shared" si="87"/>
        <v/>
      </c>
      <c r="EY65" s="134" t="str">
        <f t="shared" si="88"/>
        <v/>
      </c>
      <c r="EZ65" s="135" t="str">
        <f t="shared" si="89"/>
        <v/>
      </c>
      <c r="FA65" s="136" t="str">
        <f t="shared" si="90"/>
        <v/>
      </c>
      <c r="FB65" s="76"/>
      <c r="FC65" s="127"/>
      <c r="FD65" s="127"/>
      <c r="FE65" s="128" t="str">
        <f t="shared" si="91"/>
        <v/>
      </c>
      <c r="FF65" s="129" t="str">
        <f t="shared" si="92"/>
        <v/>
      </c>
      <c r="FG65" s="130"/>
      <c r="FH65" s="131"/>
      <c r="FI65" s="132" t="str">
        <f t="shared" si="93"/>
        <v/>
      </c>
      <c r="FJ65" s="133" t="str">
        <f t="shared" si="94"/>
        <v/>
      </c>
      <c r="FK65" s="134" t="str">
        <f t="shared" si="95"/>
        <v/>
      </c>
      <c r="FL65" s="135" t="str">
        <f t="shared" si="96"/>
        <v/>
      </c>
      <c r="FM65" s="136" t="str">
        <f t="shared" si="97"/>
        <v/>
      </c>
      <c r="FN65" s="76"/>
      <c r="FO65" s="127"/>
      <c r="FP65" s="127"/>
      <c r="FQ65" s="128" t="str">
        <f>IF(FU65="","",#REF!)</f>
        <v/>
      </c>
      <c r="FR65" s="129" t="str">
        <f t="shared" si="98"/>
        <v/>
      </c>
      <c r="FS65" s="130"/>
      <c r="FT65" s="131"/>
      <c r="FU65" s="132" t="str">
        <f t="shared" si="99"/>
        <v/>
      </c>
      <c r="FV65" s="133" t="str">
        <f t="shared" si="100"/>
        <v/>
      </c>
      <c r="FW65" s="134" t="str">
        <f t="shared" si="101"/>
        <v/>
      </c>
      <c r="FX65" s="135" t="str">
        <f t="shared" si="102"/>
        <v/>
      </c>
      <c r="FY65" s="136" t="str">
        <f t="shared" si="103"/>
        <v/>
      </c>
      <c r="FZ65" s="76"/>
      <c r="GA65" s="127"/>
      <c r="GB65" s="127"/>
      <c r="GC65" s="128" t="str">
        <f t="shared" si="104"/>
        <v/>
      </c>
      <c r="GD65" s="129" t="str">
        <f t="shared" si="105"/>
        <v/>
      </c>
      <c r="GE65" s="130"/>
      <c r="GF65" s="131"/>
      <c r="GG65" s="132" t="str">
        <f t="shared" si="106"/>
        <v/>
      </c>
      <c r="GH65" s="133" t="str">
        <f t="shared" si="107"/>
        <v/>
      </c>
      <c r="GI65" s="134" t="str">
        <f t="shared" si="108"/>
        <v/>
      </c>
      <c r="GJ65" s="135" t="str">
        <f t="shared" si="109"/>
        <v/>
      </c>
      <c r="GK65" s="136" t="str">
        <f t="shared" si="110"/>
        <v/>
      </c>
      <c r="GL65" s="76"/>
      <c r="GM65" s="127"/>
      <c r="GN65" s="127"/>
      <c r="GO65" s="128" t="str">
        <f t="shared" si="111"/>
        <v/>
      </c>
      <c r="GP65" s="129" t="str">
        <f t="shared" si="112"/>
        <v/>
      </c>
      <c r="GQ65" s="130"/>
      <c r="GR65" s="131"/>
      <c r="GS65" s="132" t="str">
        <f t="shared" si="113"/>
        <v/>
      </c>
      <c r="GT65" s="133" t="str">
        <f t="shared" si="114"/>
        <v/>
      </c>
      <c r="GU65" s="134" t="str">
        <f t="shared" si="115"/>
        <v/>
      </c>
      <c r="GV65" s="135" t="str">
        <f t="shared" si="116"/>
        <v/>
      </c>
      <c r="GW65" s="136" t="str">
        <f t="shared" si="117"/>
        <v/>
      </c>
      <c r="GX65" s="76"/>
      <c r="GY65" s="127"/>
      <c r="GZ65" s="127"/>
      <c r="HA65" s="128" t="str">
        <f t="shared" si="118"/>
        <v/>
      </c>
      <c r="HB65" s="129" t="str">
        <f t="shared" si="119"/>
        <v/>
      </c>
      <c r="HC65" s="130"/>
      <c r="HD65" s="131"/>
      <c r="HE65" s="132" t="str">
        <f t="shared" si="120"/>
        <v/>
      </c>
      <c r="HF65" s="133" t="str">
        <f t="shared" si="121"/>
        <v/>
      </c>
      <c r="HG65" s="134" t="str">
        <f t="shared" si="122"/>
        <v/>
      </c>
      <c r="HH65" s="135" t="str">
        <f t="shared" si="123"/>
        <v/>
      </c>
      <c r="HI65" s="136" t="str">
        <f t="shared" si="124"/>
        <v/>
      </c>
      <c r="HJ65" s="76"/>
      <c r="HK65" s="127"/>
      <c r="HL65" s="127"/>
      <c r="HM65" s="128" t="str">
        <f t="shared" si="125"/>
        <v/>
      </c>
      <c r="HN65" s="129" t="str">
        <f t="shared" si="126"/>
        <v/>
      </c>
      <c r="HO65" s="130"/>
      <c r="HP65" s="131"/>
      <c r="HQ65" s="132" t="str">
        <f t="shared" si="127"/>
        <v/>
      </c>
      <c r="HR65" s="133" t="str">
        <f t="shared" si="128"/>
        <v/>
      </c>
      <c r="HS65" s="134" t="str">
        <f t="shared" si="129"/>
        <v/>
      </c>
      <c r="HT65" s="135" t="str">
        <f t="shared" si="130"/>
        <v/>
      </c>
      <c r="HU65" s="136" t="str">
        <f t="shared" si="131"/>
        <v/>
      </c>
      <c r="HV65" s="76"/>
      <c r="HW65" s="127"/>
      <c r="HX65" s="127"/>
      <c r="HY65" s="128" t="str">
        <f t="shared" si="132"/>
        <v/>
      </c>
      <c r="HZ65" s="129" t="str">
        <f t="shared" si="133"/>
        <v/>
      </c>
      <c r="IA65" s="130"/>
      <c r="IB65" s="131"/>
      <c r="IC65" s="132" t="str">
        <f t="shared" si="134"/>
        <v/>
      </c>
      <c r="ID65" s="133" t="str">
        <f t="shared" si="135"/>
        <v/>
      </c>
      <c r="IE65" s="134" t="str">
        <f t="shared" si="136"/>
        <v/>
      </c>
      <c r="IF65" s="135" t="str">
        <f t="shared" si="137"/>
        <v/>
      </c>
      <c r="IG65" s="136" t="str">
        <f t="shared" si="138"/>
        <v/>
      </c>
      <c r="IH65" s="76"/>
      <c r="II65" s="127"/>
      <c r="IJ65" s="127"/>
      <c r="IK65" s="128" t="str">
        <f t="shared" si="139"/>
        <v/>
      </c>
      <c r="IL65" s="129" t="str">
        <f t="shared" si="140"/>
        <v/>
      </c>
      <c r="IM65" s="130"/>
      <c r="IN65" s="131"/>
      <c r="IO65" s="132" t="str">
        <f t="shared" si="141"/>
        <v/>
      </c>
      <c r="IP65" s="133" t="str">
        <f t="shared" si="142"/>
        <v/>
      </c>
      <c r="IQ65" s="134" t="str">
        <f t="shared" si="143"/>
        <v/>
      </c>
      <c r="IR65" s="135" t="str">
        <f t="shared" si="144"/>
        <v/>
      </c>
      <c r="IS65" s="136" t="str">
        <f t="shared" si="145"/>
        <v/>
      </c>
      <c r="IT65" s="76"/>
      <c r="IU65" s="127"/>
      <c r="IV65" s="127"/>
      <c r="IW65" s="128" t="str">
        <f t="shared" si="146"/>
        <v/>
      </c>
      <c r="IX65" s="129" t="str">
        <f t="shared" si="147"/>
        <v/>
      </c>
      <c r="IY65" s="130"/>
      <c r="IZ65" s="131"/>
      <c r="JA65" s="132" t="str">
        <f t="shared" si="148"/>
        <v/>
      </c>
      <c r="JB65" s="133" t="str">
        <f t="shared" si="149"/>
        <v/>
      </c>
      <c r="JC65" s="134" t="str">
        <f t="shared" si="150"/>
        <v/>
      </c>
      <c r="JD65" s="135" t="str">
        <f t="shared" si="151"/>
        <v/>
      </c>
      <c r="JE65" s="136" t="str">
        <f t="shared" si="152"/>
        <v/>
      </c>
      <c r="JF65" s="76"/>
      <c r="JG65" s="127"/>
      <c r="JH65" s="127"/>
      <c r="JI65" s="128" t="str">
        <f t="shared" si="153"/>
        <v/>
      </c>
      <c r="JJ65" s="129" t="str">
        <f t="shared" si="154"/>
        <v/>
      </c>
      <c r="JK65" s="130"/>
      <c r="JL65" s="131"/>
      <c r="JM65" s="132" t="str">
        <f t="shared" si="155"/>
        <v/>
      </c>
      <c r="JN65" s="133" t="str">
        <f t="shared" si="156"/>
        <v/>
      </c>
      <c r="JO65" s="134" t="str">
        <f t="shared" si="157"/>
        <v/>
      </c>
      <c r="JP65" s="135" t="str">
        <f t="shared" si="158"/>
        <v/>
      </c>
      <c r="JQ65" s="136" t="str">
        <f t="shared" si="159"/>
        <v/>
      </c>
      <c r="JR65" s="76"/>
      <c r="JS65" s="127"/>
      <c r="JT65" s="127"/>
      <c r="JU65" s="128" t="str">
        <f t="shared" si="160"/>
        <v/>
      </c>
      <c r="JV65" s="129" t="str">
        <f t="shared" si="161"/>
        <v/>
      </c>
      <c r="JW65" s="130"/>
      <c r="JX65" s="131"/>
      <c r="JY65" s="132" t="str">
        <f t="shared" si="162"/>
        <v/>
      </c>
      <c r="JZ65" s="133" t="str">
        <f t="shared" si="163"/>
        <v/>
      </c>
      <c r="KA65" s="134" t="str">
        <f t="shared" si="164"/>
        <v/>
      </c>
      <c r="KB65" s="135" t="str">
        <f t="shared" si="165"/>
        <v/>
      </c>
      <c r="KC65" s="136" t="str">
        <f t="shared" si="166"/>
        <v/>
      </c>
      <c r="KD65" s="76"/>
      <c r="KE65" s="127"/>
      <c r="KF65" s="127"/>
    </row>
    <row r="66" spans="1:292" ht="13.5" customHeight="1">
      <c r="A66" s="84"/>
      <c r="B66" s="127"/>
      <c r="C66" s="127"/>
      <c r="E66" s="128" t="str">
        <f t="shared" si="0"/>
        <v/>
      </c>
      <c r="F66" s="129" t="str">
        <f t="shared" si="1"/>
        <v/>
      </c>
      <c r="G66" s="130"/>
      <c r="H66" s="131"/>
      <c r="I66" s="132" t="str">
        <f t="shared" si="2"/>
        <v/>
      </c>
      <c r="J66" s="133" t="str">
        <f t="shared" si="3"/>
        <v/>
      </c>
      <c r="K66" s="134" t="str">
        <f t="shared" si="4"/>
        <v/>
      </c>
      <c r="L66" s="135" t="str">
        <f t="shared" si="5"/>
        <v/>
      </c>
      <c r="M66" s="136" t="str">
        <f t="shared" si="6"/>
        <v/>
      </c>
      <c r="O66" s="127"/>
      <c r="P66" s="127"/>
      <c r="Q66" s="128" t="str">
        <f t="shared" si="7"/>
        <v/>
      </c>
      <c r="R66" s="129" t="str">
        <f t="shared" si="8"/>
        <v/>
      </c>
      <c r="S66" s="130"/>
      <c r="T66" s="131"/>
      <c r="U66" s="132" t="str">
        <f t="shared" si="9"/>
        <v/>
      </c>
      <c r="V66" s="133" t="str">
        <f t="shared" si="10"/>
        <v/>
      </c>
      <c r="W66" s="134" t="str">
        <f t="shared" si="11"/>
        <v/>
      </c>
      <c r="X66" s="135" t="str">
        <f t="shared" si="12"/>
        <v/>
      </c>
      <c r="Y66" s="136" t="str">
        <f t="shared" si="13"/>
        <v/>
      </c>
      <c r="AA66" s="127"/>
      <c r="AB66" s="127"/>
      <c r="AC66" s="128" t="str">
        <f t="shared" si="14"/>
        <v/>
      </c>
      <c r="AD66" s="129" t="str">
        <f t="shared" si="15"/>
        <v/>
      </c>
      <c r="AE66" s="130"/>
      <c r="AF66" s="131"/>
      <c r="AG66" s="132" t="str">
        <f t="shared" si="16"/>
        <v/>
      </c>
      <c r="AH66" s="133" t="str">
        <f t="shared" si="17"/>
        <v/>
      </c>
      <c r="AI66" s="134" t="str">
        <f t="shared" si="18"/>
        <v/>
      </c>
      <c r="AJ66" s="135" t="str">
        <f t="shared" si="19"/>
        <v/>
      </c>
      <c r="AK66" s="136" t="str">
        <f t="shared" si="20"/>
        <v/>
      </c>
      <c r="AM66" s="127"/>
      <c r="AN66" s="127"/>
      <c r="AO66" s="128" t="str">
        <f t="shared" si="21"/>
        <v/>
      </c>
      <c r="AP66" s="129" t="str">
        <f t="shared" si="22"/>
        <v/>
      </c>
      <c r="AQ66" s="130"/>
      <c r="AR66" s="131"/>
      <c r="AS66" s="132" t="str">
        <f t="shared" si="23"/>
        <v/>
      </c>
      <c r="AT66" s="133" t="str">
        <f t="shared" si="24"/>
        <v/>
      </c>
      <c r="AU66" s="134" t="str">
        <f t="shared" si="25"/>
        <v/>
      </c>
      <c r="AV66" s="135" t="str">
        <f t="shared" si="26"/>
        <v/>
      </c>
      <c r="AW66" s="136" t="str">
        <f t="shared" si="27"/>
        <v/>
      </c>
      <c r="AX66" s="76"/>
      <c r="AY66" s="127"/>
      <c r="AZ66" s="127"/>
      <c r="BA66" s="128" t="str">
        <f t="shared" si="28"/>
        <v/>
      </c>
      <c r="BB66" s="129" t="str">
        <f t="shared" si="29"/>
        <v/>
      </c>
      <c r="BC66" s="130"/>
      <c r="BD66" s="131"/>
      <c r="BE66" s="132" t="str">
        <f t="shared" si="30"/>
        <v/>
      </c>
      <c r="BF66" s="133" t="str">
        <f t="shared" si="31"/>
        <v/>
      </c>
      <c r="BG66" s="134" t="str">
        <f t="shared" si="32"/>
        <v/>
      </c>
      <c r="BH66" s="135" t="str">
        <f t="shared" si="33"/>
        <v/>
      </c>
      <c r="BI66" s="136" t="str">
        <f t="shared" si="34"/>
        <v/>
      </c>
      <c r="BJ66" s="76"/>
      <c r="BK66" s="127"/>
      <c r="BL66" s="127"/>
      <c r="BM66" s="128" t="str">
        <f t="shared" si="35"/>
        <v/>
      </c>
      <c r="BN66" s="129" t="str">
        <f t="shared" si="36"/>
        <v/>
      </c>
      <c r="BO66" s="130"/>
      <c r="BP66" s="131"/>
      <c r="BQ66" s="132" t="str">
        <f t="shared" si="37"/>
        <v/>
      </c>
      <c r="BR66" s="133" t="str">
        <f t="shared" si="38"/>
        <v/>
      </c>
      <c r="BS66" s="134" t="str">
        <f t="shared" si="39"/>
        <v/>
      </c>
      <c r="BT66" s="135" t="str">
        <f t="shared" si="40"/>
        <v/>
      </c>
      <c r="BU66" s="136" t="str">
        <f t="shared" si="41"/>
        <v/>
      </c>
      <c r="BV66" s="76"/>
      <c r="BW66" s="127"/>
      <c r="BX66" s="127"/>
      <c r="BY66" s="128" t="str">
        <f t="shared" si="42"/>
        <v/>
      </c>
      <c r="BZ66" s="129" t="str">
        <f t="shared" si="43"/>
        <v/>
      </c>
      <c r="CA66" s="130"/>
      <c r="CB66" s="131"/>
      <c r="CC66" s="132" t="str">
        <f t="shared" si="44"/>
        <v/>
      </c>
      <c r="CD66" s="133" t="str">
        <f t="shared" si="45"/>
        <v/>
      </c>
      <c r="CE66" s="134" t="str">
        <f t="shared" si="46"/>
        <v/>
      </c>
      <c r="CF66" s="135" t="str">
        <f t="shared" si="47"/>
        <v/>
      </c>
      <c r="CG66" s="136" t="str">
        <f t="shared" si="48"/>
        <v/>
      </c>
      <c r="CH66" s="76"/>
      <c r="CI66" s="127"/>
      <c r="CJ66" s="127"/>
      <c r="CK66" s="128" t="str">
        <f t="shared" si="49"/>
        <v/>
      </c>
      <c r="CL66" s="129" t="str">
        <f t="shared" si="50"/>
        <v/>
      </c>
      <c r="CM66" s="130"/>
      <c r="CN66" s="131"/>
      <c r="CO66" s="132" t="str">
        <f t="shared" si="51"/>
        <v/>
      </c>
      <c r="CP66" s="133" t="str">
        <f t="shared" si="52"/>
        <v/>
      </c>
      <c r="CQ66" s="134" t="str">
        <f t="shared" si="53"/>
        <v/>
      </c>
      <c r="CR66" s="135" t="str">
        <f t="shared" si="54"/>
        <v/>
      </c>
      <c r="CS66" s="136" t="str">
        <f t="shared" si="55"/>
        <v/>
      </c>
      <c r="CT66" s="76"/>
      <c r="CU66" s="127"/>
      <c r="CV66" s="127"/>
      <c r="CW66" s="128" t="str">
        <f t="shared" si="56"/>
        <v/>
      </c>
      <c r="CX66" s="129" t="str">
        <f t="shared" si="57"/>
        <v/>
      </c>
      <c r="CY66" s="130"/>
      <c r="CZ66" s="131"/>
      <c r="DA66" s="132" t="str">
        <f t="shared" si="58"/>
        <v/>
      </c>
      <c r="DB66" s="133" t="str">
        <f t="shared" si="59"/>
        <v/>
      </c>
      <c r="DC66" s="134" t="str">
        <f t="shared" si="60"/>
        <v/>
      </c>
      <c r="DD66" s="135" t="str">
        <f t="shared" si="61"/>
        <v/>
      </c>
      <c r="DE66" s="136" t="str">
        <f t="shared" si="62"/>
        <v/>
      </c>
      <c r="DF66" s="76"/>
      <c r="DG66" s="127"/>
      <c r="DH66" s="127"/>
      <c r="DI66" s="128" t="str">
        <f t="shared" si="63"/>
        <v/>
      </c>
      <c r="DJ66" s="129" t="str">
        <f t="shared" si="64"/>
        <v/>
      </c>
      <c r="DK66" s="130"/>
      <c r="DL66" s="131"/>
      <c r="DM66" s="132" t="str">
        <f t="shared" si="65"/>
        <v/>
      </c>
      <c r="DN66" s="133" t="str">
        <f t="shared" si="66"/>
        <v/>
      </c>
      <c r="DO66" s="134" t="str">
        <f t="shared" si="67"/>
        <v/>
      </c>
      <c r="DP66" s="135" t="str">
        <f t="shared" si="68"/>
        <v/>
      </c>
      <c r="DQ66" s="136" t="str">
        <f t="shared" si="69"/>
        <v/>
      </c>
      <c r="DR66" s="76"/>
      <c r="DS66" s="127"/>
      <c r="DT66" s="127"/>
      <c r="DU66" s="128" t="str">
        <f t="shared" si="70"/>
        <v/>
      </c>
      <c r="DV66" s="129" t="str">
        <f t="shared" si="71"/>
        <v/>
      </c>
      <c r="DW66" s="130"/>
      <c r="DX66" s="131"/>
      <c r="DY66" s="132" t="str">
        <f t="shared" si="72"/>
        <v/>
      </c>
      <c r="DZ66" s="133" t="str">
        <f t="shared" si="73"/>
        <v/>
      </c>
      <c r="EA66" s="134" t="str">
        <f t="shared" si="74"/>
        <v/>
      </c>
      <c r="EB66" s="135" t="str">
        <f t="shared" si="75"/>
        <v/>
      </c>
      <c r="EC66" s="136" t="str">
        <f t="shared" si="76"/>
        <v/>
      </c>
      <c r="ED66" s="76"/>
      <c r="EE66" s="127"/>
      <c r="EF66" s="127"/>
      <c r="EG66" s="128" t="str">
        <f t="shared" si="77"/>
        <v/>
      </c>
      <c r="EH66" s="129" t="str">
        <f t="shared" si="78"/>
        <v/>
      </c>
      <c r="EI66" s="130"/>
      <c r="EJ66" s="131"/>
      <c r="EK66" s="132" t="str">
        <f t="shared" si="79"/>
        <v/>
      </c>
      <c r="EL66" s="133" t="str">
        <f t="shared" si="80"/>
        <v/>
      </c>
      <c r="EM66" s="134" t="str">
        <f t="shared" si="81"/>
        <v/>
      </c>
      <c r="EN66" s="135" t="str">
        <f t="shared" si="82"/>
        <v/>
      </c>
      <c r="EO66" s="136" t="str">
        <f t="shared" si="83"/>
        <v/>
      </c>
      <c r="EP66" s="76"/>
      <c r="EQ66" s="127"/>
      <c r="ER66" s="127"/>
      <c r="ES66" s="128" t="str">
        <f t="shared" si="84"/>
        <v/>
      </c>
      <c r="ET66" s="129" t="str">
        <f t="shared" si="85"/>
        <v/>
      </c>
      <c r="EU66" s="130"/>
      <c r="EV66" s="131"/>
      <c r="EW66" s="132" t="str">
        <f t="shared" si="86"/>
        <v/>
      </c>
      <c r="EX66" s="133" t="str">
        <f t="shared" si="87"/>
        <v/>
      </c>
      <c r="EY66" s="134" t="str">
        <f t="shared" si="88"/>
        <v/>
      </c>
      <c r="EZ66" s="135" t="str">
        <f t="shared" si="89"/>
        <v/>
      </c>
      <c r="FA66" s="136" t="str">
        <f t="shared" si="90"/>
        <v/>
      </c>
      <c r="FB66" s="76"/>
      <c r="FC66" s="127"/>
      <c r="FD66" s="127"/>
      <c r="FE66" s="128" t="str">
        <f t="shared" si="91"/>
        <v/>
      </c>
      <c r="FF66" s="129" t="str">
        <f t="shared" si="92"/>
        <v/>
      </c>
      <c r="FG66" s="130"/>
      <c r="FH66" s="131"/>
      <c r="FI66" s="132" t="str">
        <f t="shared" si="93"/>
        <v/>
      </c>
      <c r="FJ66" s="133" t="str">
        <f t="shared" si="94"/>
        <v/>
      </c>
      <c r="FK66" s="134" t="str">
        <f t="shared" si="95"/>
        <v/>
      </c>
      <c r="FL66" s="135" t="str">
        <f t="shared" si="96"/>
        <v/>
      </c>
      <c r="FM66" s="136" t="str">
        <f t="shared" si="97"/>
        <v/>
      </c>
      <c r="FN66" s="76"/>
      <c r="FO66" s="127"/>
      <c r="FP66" s="127"/>
      <c r="FQ66" s="128" t="str">
        <f>IF(FU66="","",#REF!)</f>
        <v/>
      </c>
      <c r="FR66" s="129" t="str">
        <f t="shared" si="98"/>
        <v/>
      </c>
      <c r="FS66" s="130"/>
      <c r="FT66" s="131"/>
      <c r="FU66" s="132" t="str">
        <f t="shared" si="99"/>
        <v/>
      </c>
      <c r="FV66" s="133" t="str">
        <f t="shared" si="100"/>
        <v/>
      </c>
      <c r="FW66" s="134" t="str">
        <f t="shared" si="101"/>
        <v/>
      </c>
      <c r="FX66" s="135" t="str">
        <f t="shared" si="102"/>
        <v/>
      </c>
      <c r="FY66" s="136" t="str">
        <f t="shared" si="103"/>
        <v/>
      </c>
      <c r="FZ66" s="76"/>
      <c r="GA66" s="127"/>
      <c r="GB66" s="127"/>
      <c r="GC66" s="128" t="str">
        <f t="shared" si="104"/>
        <v/>
      </c>
      <c r="GD66" s="129" t="str">
        <f t="shared" si="105"/>
        <v/>
      </c>
      <c r="GE66" s="130"/>
      <c r="GF66" s="131"/>
      <c r="GG66" s="132" t="str">
        <f t="shared" si="106"/>
        <v/>
      </c>
      <c r="GH66" s="133" t="str">
        <f t="shared" si="107"/>
        <v/>
      </c>
      <c r="GI66" s="134" t="str">
        <f t="shared" si="108"/>
        <v/>
      </c>
      <c r="GJ66" s="135" t="str">
        <f t="shared" si="109"/>
        <v/>
      </c>
      <c r="GK66" s="136" t="str">
        <f t="shared" si="110"/>
        <v/>
      </c>
      <c r="GL66" s="76"/>
      <c r="GM66" s="127"/>
      <c r="GN66" s="127"/>
      <c r="GO66" s="128" t="str">
        <f t="shared" si="111"/>
        <v/>
      </c>
      <c r="GP66" s="129" t="str">
        <f t="shared" si="112"/>
        <v/>
      </c>
      <c r="GQ66" s="130"/>
      <c r="GR66" s="131"/>
      <c r="GS66" s="132" t="str">
        <f t="shared" si="113"/>
        <v/>
      </c>
      <c r="GT66" s="133" t="str">
        <f t="shared" si="114"/>
        <v/>
      </c>
      <c r="GU66" s="134" t="str">
        <f t="shared" si="115"/>
        <v/>
      </c>
      <c r="GV66" s="135" t="str">
        <f t="shared" si="116"/>
        <v/>
      </c>
      <c r="GW66" s="136" t="str">
        <f t="shared" si="117"/>
        <v/>
      </c>
      <c r="GX66" s="76"/>
      <c r="GY66" s="127"/>
      <c r="GZ66" s="127"/>
      <c r="HA66" s="128" t="str">
        <f t="shared" si="118"/>
        <v/>
      </c>
      <c r="HB66" s="129" t="str">
        <f t="shared" si="119"/>
        <v/>
      </c>
      <c r="HC66" s="130"/>
      <c r="HD66" s="131"/>
      <c r="HE66" s="132" t="str">
        <f t="shared" si="120"/>
        <v/>
      </c>
      <c r="HF66" s="133" t="str">
        <f t="shared" si="121"/>
        <v/>
      </c>
      <c r="HG66" s="134" t="str">
        <f t="shared" si="122"/>
        <v/>
      </c>
      <c r="HH66" s="135" t="str">
        <f t="shared" si="123"/>
        <v/>
      </c>
      <c r="HI66" s="136" t="str">
        <f t="shared" si="124"/>
        <v/>
      </c>
      <c r="HJ66" s="76"/>
      <c r="HK66" s="127"/>
      <c r="HL66" s="127"/>
      <c r="HM66" s="128" t="str">
        <f t="shared" si="125"/>
        <v/>
      </c>
      <c r="HN66" s="129" t="str">
        <f t="shared" si="126"/>
        <v/>
      </c>
      <c r="HO66" s="130"/>
      <c r="HP66" s="131"/>
      <c r="HQ66" s="132" t="str">
        <f t="shared" si="127"/>
        <v/>
      </c>
      <c r="HR66" s="133" t="str">
        <f t="shared" si="128"/>
        <v/>
      </c>
      <c r="HS66" s="134" t="str">
        <f t="shared" si="129"/>
        <v/>
      </c>
      <c r="HT66" s="135" t="str">
        <f t="shared" si="130"/>
        <v/>
      </c>
      <c r="HU66" s="136" t="str">
        <f t="shared" si="131"/>
        <v/>
      </c>
      <c r="HV66" s="76"/>
      <c r="HW66" s="127"/>
      <c r="HX66" s="127"/>
      <c r="HY66" s="128" t="str">
        <f t="shared" si="132"/>
        <v/>
      </c>
      <c r="HZ66" s="129" t="str">
        <f t="shared" si="133"/>
        <v/>
      </c>
      <c r="IA66" s="130"/>
      <c r="IB66" s="131"/>
      <c r="IC66" s="132" t="str">
        <f t="shared" si="134"/>
        <v/>
      </c>
      <c r="ID66" s="133" t="str">
        <f t="shared" si="135"/>
        <v/>
      </c>
      <c r="IE66" s="134" t="str">
        <f t="shared" si="136"/>
        <v/>
      </c>
      <c r="IF66" s="135" t="str">
        <f t="shared" si="137"/>
        <v/>
      </c>
      <c r="IG66" s="136" t="str">
        <f t="shared" si="138"/>
        <v/>
      </c>
      <c r="IH66" s="76"/>
      <c r="II66" s="127"/>
      <c r="IJ66" s="127"/>
      <c r="IK66" s="128" t="str">
        <f t="shared" si="139"/>
        <v/>
      </c>
      <c r="IL66" s="129" t="str">
        <f t="shared" si="140"/>
        <v/>
      </c>
      <c r="IM66" s="130"/>
      <c r="IN66" s="131"/>
      <c r="IO66" s="132" t="str">
        <f t="shared" si="141"/>
        <v/>
      </c>
      <c r="IP66" s="133" t="str">
        <f t="shared" si="142"/>
        <v/>
      </c>
      <c r="IQ66" s="134" t="str">
        <f t="shared" si="143"/>
        <v/>
      </c>
      <c r="IR66" s="135" t="str">
        <f t="shared" si="144"/>
        <v/>
      </c>
      <c r="IS66" s="136" t="str">
        <f t="shared" si="145"/>
        <v/>
      </c>
      <c r="IT66" s="76"/>
      <c r="IU66" s="127"/>
      <c r="IV66" s="127"/>
      <c r="IW66" s="128" t="str">
        <f t="shared" si="146"/>
        <v/>
      </c>
      <c r="IX66" s="129" t="str">
        <f t="shared" si="147"/>
        <v/>
      </c>
      <c r="IY66" s="130"/>
      <c r="IZ66" s="131"/>
      <c r="JA66" s="132" t="str">
        <f t="shared" si="148"/>
        <v/>
      </c>
      <c r="JB66" s="133" t="str">
        <f t="shared" si="149"/>
        <v/>
      </c>
      <c r="JC66" s="134" t="str">
        <f t="shared" si="150"/>
        <v/>
      </c>
      <c r="JD66" s="135" t="str">
        <f t="shared" si="151"/>
        <v/>
      </c>
      <c r="JE66" s="136" t="str">
        <f t="shared" si="152"/>
        <v/>
      </c>
      <c r="JF66" s="76"/>
      <c r="JG66" s="127"/>
      <c r="JH66" s="127"/>
      <c r="JI66" s="128" t="str">
        <f t="shared" si="153"/>
        <v/>
      </c>
      <c r="JJ66" s="129" t="str">
        <f t="shared" si="154"/>
        <v/>
      </c>
      <c r="JK66" s="130"/>
      <c r="JL66" s="131"/>
      <c r="JM66" s="132" t="str">
        <f t="shared" si="155"/>
        <v/>
      </c>
      <c r="JN66" s="133" t="str">
        <f t="shared" si="156"/>
        <v/>
      </c>
      <c r="JO66" s="134" t="str">
        <f t="shared" si="157"/>
        <v/>
      </c>
      <c r="JP66" s="135" t="str">
        <f t="shared" si="158"/>
        <v/>
      </c>
      <c r="JQ66" s="136" t="str">
        <f t="shared" si="159"/>
        <v/>
      </c>
      <c r="JR66" s="76"/>
      <c r="JS66" s="127"/>
      <c r="JT66" s="127"/>
      <c r="JU66" s="128" t="str">
        <f t="shared" si="160"/>
        <v/>
      </c>
      <c r="JV66" s="129" t="str">
        <f t="shared" si="161"/>
        <v/>
      </c>
      <c r="JW66" s="130"/>
      <c r="JX66" s="131"/>
      <c r="JY66" s="132" t="str">
        <f t="shared" si="162"/>
        <v/>
      </c>
      <c r="JZ66" s="133" t="str">
        <f t="shared" si="163"/>
        <v/>
      </c>
      <c r="KA66" s="134" t="str">
        <f t="shared" si="164"/>
        <v/>
      </c>
      <c r="KB66" s="135" t="str">
        <f t="shared" si="165"/>
        <v/>
      </c>
      <c r="KC66" s="136" t="str">
        <f t="shared" si="166"/>
        <v/>
      </c>
      <c r="KD66" s="76"/>
      <c r="KE66" s="127"/>
      <c r="KF66" s="127"/>
    </row>
    <row r="67" spans="1:292" ht="13.5" customHeight="1">
      <c r="A67" s="84"/>
      <c r="B67" s="127"/>
      <c r="E67" s="128" t="str">
        <f t="shared" si="0"/>
        <v/>
      </c>
      <c r="F67" s="129" t="str">
        <f t="shared" si="1"/>
        <v/>
      </c>
      <c r="G67" s="130"/>
      <c r="H67" s="131"/>
      <c r="I67" s="132" t="str">
        <f t="shared" si="2"/>
        <v/>
      </c>
      <c r="J67" s="133" t="str">
        <f t="shared" si="3"/>
        <v/>
      </c>
      <c r="K67" s="134" t="str">
        <f t="shared" si="4"/>
        <v/>
      </c>
      <c r="L67" s="135" t="str">
        <f t="shared" si="5"/>
        <v/>
      </c>
      <c r="M67" s="136" t="str">
        <f t="shared" si="6"/>
        <v/>
      </c>
      <c r="O67" s="127"/>
      <c r="P67" s="127"/>
      <c r="Q67" s="128" t="str">
        <f t="shared" si="7"/>
        <v/>
      </c>
      <c r="R67" s="129" t="str">
        <f t="shared" si="8"/>
        <v/>
      </c>
      <c r="S67" s="130"/>
      <c r="T67" s="131"/>
      <c r="U67" s="132" t="str">
        <f t="shared" si="9"/>
        <v/>
      </c>
      <c r="V67" s="133" t="str">
        <f t="shared" si="10"/>
        <v/>
      </c>
      <c r="W67" s="134" t="str">
        <f t="shared" si="11"/>
        <v/>
      </c>
      <c r="X67" s="135" t="str">
        <f t="shared" si="12"/>
        <v/>
      </c>
      <c r="Y67" s="136" t="str">
        <f t="shared" si="13"/>
        <v/>
      </c>
      <c r="AA67" s="127"/>
      <c r="AB67" s="127"/>
      <c r="AC67" s="128" t="str">
        <f t="shared" si="14"/>
        <v/>
      </c>
      <c r="AD67" s="129" t="str">
        <f t="shared" si="15"/>
        <v/>
      </c>
      <c r="AE67" s="130"/>
      <c r="AF67" s="131"/>
      <c r="AG67" s="132" t="str">
        <f t="shared" si="16"/>
        <v/>
      </c>
      <c r="AH67" s="133" t="str">
        <f t="shared" si="17"/>
        <v/>
      </c>
      <c r="AI67" s="134" t="str">
        <f t="shared" si="18"/>
        <v/>
      </c>
      <c r="AJ67" s="135" t="str">
        <f t="shared" si="19"/>
        <v/>
      </c>
      <c r="AK67" s="136" t="str">
        <f t="shared" si="20"/>
        <v/>
      </c>
      <c r="AM67" s="127"/>
      <c r="AN67" s="127"/>
      <c r="AO67" s="128" t="str">
        <f t="shared" si="21"/>
        <v/>
      </c>
      <c r="AP67" s="129" t="str">
        <f t="shared" si="22"/>
        <v/>
      </c>
      <c r="AQ67" s="130"/>
      <c r="AR67" s="131"/>
      <c r="AS67" s="132" t="str">
        <f t="shared" si="23"/>
        <v/>
      </c>
      <c r="AT67" s="133" t="str">
        <f t="shared" si="24"/>
        <v/>
      </c>
      <c r="AU67" s="134" t="str">
        <f t="shared" si="25"/>
        <v/>
      </c>
      <c r="AV67" s="135" t="str">
        <f t="shared" si="26"/>
        <v/>
      </c>
      <c r="AW67" s="136" t="str">
        <f t="shared" si="27"/>
        <v/>
      </c>
      <c r="AX67" s="76"/>
      <c r="AY67" s="127"/>
      <c r="AZ67" s="127"/>
      <c r="BA67" s="128" t="str">
        <f t="shared" si="28"/>
        <v/>
      </c>
      <c r="BB67" s="129" t="str">
        <f t="shared" si="29"/>
        <v/>
      </c>
      <c r="BC67" s="130"/>
      <c r="BD67" s="131"/>
      <c r="BE67" s="132" t="str">
        <f t="shared" si="30"/>
        <v/>
      </c>
      <c r="BF67" s="133" t="str">
        <f t="shared" si="31"/>
        <v/>
      </c>
      <c r="BG67" s="134" t="str">
        <f t="shared" si="32"/>
        <v/>
      </c>
      <c r="BH67" s="135" t="str">
        <f t="shared" si="33"/>
        <v/>
      </c>
      <c r="BI67" s="136" t="str">
        <f t="shared" si="34"/>
        <v/>
      </c>
      <c r="BJ67" s="76"/>
      <c r="BK67" s="127"/>
      <c r="BL67" s="127"/>
      <c r="BM67" s="128" t="str">
        <f t="shared" si="35"/>
        <v/>
      </c>
      <c r="BN67" s="129" t="str">
        <f t="shared" si="36"/>
        <v/>
      </c>
      <c r="BO67" s="130"/>
      <c r="BP67" s="131"/>
      <c r="BQ67" s="132" t="str">
        <f t="shared" si="37"/>
        <v/>
      </c>
      <c r="BR67" s="133" t="str">
        <f t="shared" si="38"/>
        <v/>
      </c>
      <c r="BS67" s="134" t="str">
        <f t="shared" si="39"/>
        <v/>
      </c>
      <c r="BT67" s="135" t="str">
        <f t="shared" si="40"/>
        <v/>
      </c>
      <c r="BU67" s="136" t="str">
        <f t="shared" si="41"/>
        <v/>
      </c>
      <c r="BV67" s="76"/>
      <c r="BW67" s="127"/>
      <c r="BX67" s="127"/>
      <c r="BY67" s="128" t="str">
        <f t="shared" si="42"/>
        <v/>
      </c>
      <c r="BZ67" s="129" t="str">
        <f t="shared" si="43"/>
        <v/>
      </c>
      <c r="CA67" s="130"/>
      <c r="CB67" s="131"/>
      <c r="CC67" s="132" t="str">
        <f t="shared" si="44"/>
        <v/>
      </c>
      <c r="CD67" s="133" t="str">
        <f t="shared" si="45"/>
        <v/>
      </c>
      <c r="CE67" s="134" t="str">
        <f t="shared" si="46"/>
        <v/>
      </c>
      <c r="CF67" s="135" t="str">
        <f t="shared" si="47"/>
        <v/>
      </c>
      <c r="CG67" s="136" t="str">
        <f t="shared" si="48"/>
        <v/>
      </c>
      <c r="CH67" s="76"/>
      <c r="CI67" s="127"/>
      <c r="CJ67" s="127"/>
      <c r="CK67" s="128" t="str">
        <f t="shared" si="49"/>
        <v/>
      </c>
      <c r="CL67" s="129" t="str">
        <f t="shared" si="50"/>
        <v/>
      </c>
      <c r="CM67" s="130"/>
      <c r="CN67" s="131"/>
      <c r="CO67" s="132" t="str">
        <f t="shared" si="51"/>
        <v/>
      </c>
      <c r="CP67" s="133" t="str">
        <f t="shared" si="52"/>
        <v/>
      </c>
      <c r="CQ67" s="134" t="str">
        <f t="shared" si="53"/>
        <v/>
      </c>
      <c r="CR67" s="135" t="str">
        <f t="shared" si="54"/>
        <v/>
      </c>
      <c r="CS67" s="136" t="str">
        <f t="shared" si="55"/>
        <v/>
      </c>
      <c r="CT67" s="76"/>
      <c r="CU67" s="127"/>
      <c r="CV67" s="127"/>
      <c r="CW67" s="128" t="str">
        <f t="shared" si="56"/>
        <v/>
      </c>
      <c r="CX67" s="129" t="str">
        <f t="shared" si="57"/>
        <v/>
      </c>
      <c r="CY67" s="130"/>
      <c r="CZ67" s="131"/>
      <c r="DA67" s="132" t="str">
        <f t="shared" si="58"/>
        <v/>
      </c>
      <c r="DB67" s="133" t="str">
        <f t="shared" si="59"/>
        <v/>
      </c>
      <c r="DC67" s="134" t="str">
        <f t="shared" si="60"/>
        <v/>
      </c>
      <c r="DD67" s="135" t="str">
        <f t="shared" si="61"/>
        <v/>
      </c>
      <c r="DE67" s="136" t="str">
        <f t="shared" si="62"/>
        <v/>
      </c>
      <c r="DF67" s="76"/>
      <c r="DG67" s="127"/>
      <c r="DH67" s="127"/>
      <c r="DI67" s="128" t="str">
        <f t="shared" si="63"/>
        <v/>
      </c>
      <c r="DJ67" s="129" t="str">
        <f t="shared" si="64"/>
        <v/>
      </c>
      <c r="DK67" s="130"/>
      <c r="DL67" s="131"/>
      <c r="DM67" s="132" t="str">
        <f t="shared" si="65"/>
        <v/>
      </c>
      <c r="DN67" s="133" t="str">
        <f t="shared" si="66"/>
        <v/>
      </c>
      <c r="DO67" s="134" t="str">
        <f t="shared" si="67"/>
        <v/>
      </c>
      <c r="DP67" s="135" t="str">
        <f t="shared" si="68"/>
        <v/>
      </c>
      <c r="DQ67" s="136" t="str">
        <f t="shared" si="69"/>
        <v/>
      </c>
      <c r="DR67" s="76"/>
      <c r="DS67" s="127"/>
      <c r="DT67" s="127"/>
      <c r="DU67" s="128" t="str">
        <f t="shared" si="70"/>
        <v/>
      </c>
      <c r="DV67" s="129" t="str">
        <f t="shared" si="71"/>
        <v/>
      </c>
      <c r="DW67" s="130"/>
      <c r="DX67" s="131"/>
      <c r="DY67" s="132" t="str">
        <f t="shared" si="72"/>
        <v/>
      </c>
      <c r="DZ67" s="133" t="str">
        <f t="shared" si="73"/>
        <v/>
      </c>
      <c r="EA67" s="134" t="str">
        <f t="shared" si="74"/>
        <v/>
      </c>
      <c r="EB67" s="135" t="str">
        <f t="shared" si="75"/>
        <v/>
      </c>
      <c r="EC67" s="136" t="str">
        <f t="shared" si="76"/>
        <v/>
      </c>
      <c r="ED67" s="76"/>
      <c r="EE67" s="127"/>
      <c r="EF67" s="127"/>
      <c r="EG67" s="128" t="str">
        <f t="shared" si="77"/>
        <v/>
      </c>
      <c r="EH67" s="129" t="str">
        <f t="shared" si="78"/>
        <v/>
      </c>
      <c r="EI67" s="130"/>
      <c r="EJ67" s="131"/>
      <c r="EK67" s="132" t="str">
        <f t="shared" si="79"/>
        <v/>
      </c>
      <c r="EL67" s="133" t="str">
        <f t="shared" si="80"/>
        <v/>
      </c>
      <c r="EM67" s="134" t="str">
        <f t="shared" si="81"/>
        <v/>
      </c>
      <c r="EN67" s="135" t="str">
        <f t="shared" si="82"/>
        <v/>
      </c>
      <c r="EO67" s="136" t="str">
        <f t="shared" si="83"/>
        <v/>
      </c>
      <c r="EP67" s="76"/>
      <c r="EQ67" s="127"/>
      <c r="ER67" s="127"/>
      <c r="ES67" s="128" t="str">
        <f t="shared" si="84"/>
        <v/>
      </c>
      <c r="ET67" s="129" t="str">
        <f t="shared" si="85"/>
        <v/>
      </c>
      <c r="EU67" s="130"/>
      <c r="EV67" s="131"/>
      <c r="EW67" s="132" t="str">
        <f t="shared" si="86"/>
        <v/>
      </c>
      <c r="EX67" s="133" t="str">
        <f t="shared" si="87"/>
        <v/>
      </c>
      <c r="EY67" s="134" t="str">
        <f t="shared" si="88"/>
        <v/>
      </c>
      <c r="EZ67" s="135" t="str">
        <f t="shared" si="89"/>
        <v/>
      </c>
      <c r="FA67" s="136" t="str">
        <f t="shared" si="90"/>
        <v/>
      </c>
      <c r="FB67" s="76"/>
      <c r="FC67" s="127"/>
      <c r="FD67" s="127"/>
      <c r="FE67" s="128" t="str">
        <f t="shared" si="91"/>
        <v/>
      </c>
      <c r="FF67" s="129" t="str">
        <f t="shared" si="92"/>
        <v/>
      </c>
      <c r="FG67" s="130"/>
      <c r="FH67" s="131"/>
      <c r="FI67" s="132" t="str">
        <f t="shared" si="93"/>
        <v/>
      </c>
      <c r="FJ67" s="133" t="str">
        <f t="shared" si="94"/>
        <v/>
      </c>
      <c r="FK67" s="134" t="str">
        <f t="shared" si="95"/>
        <v/>
      </c>
      <c r="FL67" s="135" t="str">
        <f t="shared" si="96"/>
        <v/>
      </c>
      <c r="FM67" s="136" t="str">
        <f t="shared" si="97"/>
        <v/>
      </c>
      <c r="FN67" s="76"/>
      <c r="FO67" s="127"/>
      <c r="FP67" s="127"/>
      <c r="FQ67" s="128" t="str">
        <f>IF(FU67="","",#REF!)</f>
        <v/>
      </c>
      <c r="FR67" s="129" t="str">
        <f t="shared" si="98"/>
        <v/>
      </c>
      <c r="FS67" s="130"/>
      <c r="FT67" s="131"/>
      <c r="FU67" s="132" t="str">
        <f t="shared" si="99"/>
        <v/>
      </c>
      <c r="FV67" s="133" t="str">
        <f t="shared" si="100"/>
        <v/>
      </c>
      <c r="FW67" s="134" t="str">
        <f t="shared" si="101"/>
        <v/>
      </c>
      <c r="FX67" s="135" t="str">
        <f t="shared" si="102"/>
        <v/>
      </c>
      <c r="FY67" s="136" t="str">
        <f t="shared" si="103"/>
        <v/>
      </c>
      <c r="FZ67" s="76"/>
      <c r="GA67" s="127"/>
      <c r="GB67" s="127"/>
      <c r="GC67" s="128" t="str">
        <f t="shared" si="104"/>
        <v/>
      </c>
      <c r="GD67" s="129" t="str">
        <f t="shared" si="105"/>
        <v/>
      </c>
      <c r="GE67" s="130"/>
      <c r="GF67" s="131"/>
      <c r="GG67" s="132" t="str">
        <f t="shared" si="106"/>
        <v/>
      </c>
      <c r="GH67" s="133" t="str">
        <f t="shared" si="107"/>
        <v/>
      </c>
      <c r="GI67" s="134" t="str">
        <f t="shared" si="108"/>
        <v/>
      </c>
      <c r="GJ67" s="135" t="str">
        <f t="shared" si="109"/>
        <v/>
      </c>
      <c r="GK67" s="136" t="str">
        <f t="shared" si="110"/>
        <v/>
      </c>
      <c r="GL67" s="76"/>
      <c r="GM67" s="127"/>
      <c r="GN67" s="127"/>
      <c r="GO67" s="128" t="str">
        <f t="shared" si="111"/>
        <v/>
      </c>
      <c r="GP67" s="129" t="str">
        <f t="shared" si="112"/>
        <v/>
      </c>
      <c r="GQ67" s="130"/>
      <c r="GR67" s="131"/>
      <c r="GS67" s="132" t="str">
        <f t="shared" si="113"/>
        <v/>
      </c>
      <c r="GT67" s="133" t="str">
        <f t="shared" si="114"/>
        <v/>
      </c>
      <c r="GU67" s="134" t="str">
        <f t="shared" si="115"/>
        <v/>
      </c>
      <c r="GV67" s="135" t="str">
        <f t="shared" si="116"/>
        <v/>
      </c>
      <c r="GW67" s="136" t="str">
        <f t="shared" si="117"/>
        <v/>
      </c>
      <c r="GX67" s="76"/>
      <c r="GY67" s="127"/>
      <c r="GZ67" s="127"/>
      <c r="HA67" s="128" t="str">
        <f t="shared" si="118"/>
        <v/>
      </c>
      <c r="HB67" s="129" t="str">
        <f t="shared" si="119"/>
        <v/>
      </c>
      <c r="HC67" s="130"/>
      <c r="HD67" s="131"/>
      <c r="HE67" s="132" t="str">
        <f t="shared" si="120"/>
        <v/>
      </c>
      <c r="HF67" s="133" t="str">
        <f t="shared" si="121"/>
        <v/>
      </c>
      <c r="HG67" s="134" t="str">
        <f t="shared" si="122"/>
        <v/>
      </c>
      <c r="HH67" s="135" t="str">
        <f t="shared" si="123"/>
        <v/>
      </c>
      <c r="HI67" s="136" t="str">
        <f t="shared" si="124"/>
        <v/>
      </c>
      <c r="HJ67" s="76"/>
      <c r="HK67" s="127"/>
      <c r="HL67" s="127"/>
      <c r="HM67" s="128" t="str">
        <f t="shared" si="125"/>
        <v/>
      </c>
      <c r="HN67" s="129" t="str">
        <f t="shared" si="126"/>
        <v/>
      </c>
      <c r="HO67" s="130"/>
      <c r="HP67" s="131"/>
      <c r="HQ67" s="132" t="str">
        <f t="shared" si="127"/>
        <v/>
      </c>
      <c r="HR67" s="133" t="str">
        <f t="shared" si="128"/>
        <v/>
      </c>
      <c r="HS67" s="134" t="str">
        <f t="shared" si="129"/>
        <v/>
      </c>
      <c r="HT67" s="135" t="str">
        <f t="shared" si="130"/>
        <v/>
      </c>
      <c r="HU67" s="136" t="str">
        <f t="shared" si="131"/>
        <v/>
      </c>
      <c r="HV67" s="76"/>
      <c r="HW67" s="127"/>
      <c r="HX67" s="127"/>
      <c r="HY67" s="128" t="str">
        <f t="shared" si="132"/>
        <v/>
      </c>
      <c r="HZ67" s="129" t="str">
        <f t="shared" si="133"/>
        <v/>
      </c>
      <c r="IA67" s="130"/>
      <c r="IB67" s="131"/>
      <c r="IC67" s="132" t="str">
        <f t="shared" si="134"/>
        <v/>
      </c>
      <c r="ID67" s="133" t="str">
        <f t="shared" si="135"/>
        <v/>
      </c>
      <c r="IE67" s="134" t="str">
        <f t="shared" si="136"/>
        <v/>
      </c>
      <c r="IF67" s="135" t="str">
        <f t="shared" si="137"/>
        <v/>
      </c>
      <c r="IG67" s="136" t="str">
        <f t="shared" si="138"/>
        <v/>
      </c>
      <c r="IH67" s="76"/>
      <c r="II67" s="127"/>
      <c r="IJ67" s="127"/>
      <c r="IK67" s="128" t="str">
        <f t="shared" si="139"/>
        <v/>
      </c>
      <c r="IL67" s="129" t="str">
        <f t="shared" si="140"/>
        <v/>
      </c>
      <c r="IM67" s="130"/>
      <c r="IN67" s="131"/>
      <c r="IO67" s="132" t="str">
        <f t="shared" si="141"/>
        <v/>
      </c>
      <c r="IP67" s="133" t="str">
        <f t="shared" si="142"/>
        <v/>
      </c>
      <c r="IQ67" s="134" t="str">
        <f t="shared" si="143"/>
        <v/>
      </c>
      <c r="IR67" s="135" t="str">
        <f t="shared" si="144"/>
        <v/>
      </c>
      <c r="IS67" s="136" t="str">
        <f t="shared" si="145"/>
        <v/>
      </c>
      <c r="IT67" s="76"/>
      <c r="IU67" s="127"/>
      <c r="IV67" s="127"/>
      <c r="IW67" s="128" t="str">
        <f t="shared" si="146"/>
        <v/>
      </c>
      <c r="IX67" s="129" t="str">
        <f t="shared" si="147"/>
        <v/>
      </c>
      <c r="IY67" s="130"/>
      <c r="IZ67" s="131"/>
      <c r="JA67" s="132" t="str">
        <f t="shared" si="148"/>
        <v/>
      </c>
      <c r="JB67" s="133" t="str">
        <f t="shared" si="149"/>
        <v/>
      </c>
      <c r="JC67" s="134" t="str">
        <f t="shared" si="150"/>
        <v/>
      </c>
      <c r="JD67" s="135" t="str">
        <f t="shared" si="151"/>
        <v/>
      </c>
      <c r="JE67" s="136" t="str">
        <f t="shared" si="152"/>
        <v/>
      </c>
      <c r="JF67" s="76"/>
      <c r="JG67" s="127"/>
      <c r="JH67" s="127"/>
      <c r="JI67" s="128" t="str">
        <f t="shared" si="153"/>
        <v/>
      </c>
      <c r="JJ67" s="129" t="str">
        <f t="shared" si="154"/>
        <v/>
      </c>
      <c r="JK67" s="130"/>
      <c r="JL67" s="131"/>
      <c r="JM67" s="132" t="str">
        <f t="shared" si="155"/>
        <v/>
      </c>
      <c r="JN67" s="133" t="str">
        <f t="shared" si="156"/>
        <v/>
      </c>
      <c r="JO67" s="134" t="str">
        <f t="shared" si="157"/>
        <v/>
      </c>
      <c r="JP67" s="135" t="str">
        <f t="shared" si="158"/>
        <v/>
      </c>
      <c r="JQ67" s="136" t="str">
        <f t="shared" si="159"/>
        <v/>
      </c>
      <c r="JR67" s="76"/>
      <c r="JS67" s="127"/>
      <c r="JT67" s="127"/>
      <c r="JU67" s="128" t="str">
        <f t="shared" si="160"/>
        <v/>
      </c>
      <c r="JV67" s="129" t="str">
        <f t="shared" si="161"/>
        <v/>
      </c>
      <c r="JW67" s="130"/>
      <c r="JX67" s="131"/>
      <c r="JY67" s="132" t="str">
        <f t="shared" si="162"/>
        <v/>
      </c>
      <c r="JZ67" s="133" t="str">
        <f t="shared" si="163"/>
        <v/>
      </c>
      <c r="KA67" s="134" t="str">
        <f t="shared" si="164"/>
        <v/>
      </c>
      <c r="KB67" s="135" t="str">
        <f t="shared" si="165"/>
        <v/>
      </c>
      <c r="KC67" s="136" t="str">
        <f t="shared" si="166"/>
        <v/>
      </c>
      <c r="KD67" s="76"/>
      <c r="KE67" s="127"/>
      <c r="KF67" s="127"/>
    </row>
    <row r="68" spans="1:292" ht="13.5" customHeight="1">
      <c r="A68" s="84"/>
      <c r="B68" s="127"/>
      <c r="E68" s="128" t="str">
        <f t="shared" si="0"/>
        <v/>
      </c>
      <c r="F68" s="129" t="str">
        <f t="shared" si="1"/>
        <v/>
      </c>
      <c r="G68" s="130"/>
      <c r="H68" s="131"/>
      <c r="I68" s="132" t="str">
        <f t="shared" si="2"/>
        <v/>
      </c>
      <c r="J68" s="133" t="str">
        <f t="shared" si="3"/>
        <v/>
      </c>
      <c r="K68" s="134" t="str">
        <f t="shared" si="4"/>
        <v/>
      </c>
      <c r="L68" s="135" t="str">
        <f t="shared" si="5"/>
        <v/>
      </c>
      <c r="M68" s="136" t="str">
        <f t="shared" si="6"/>
        <v/>
      </c>
      <c r="O68" s="4"/>
      <c r="P68" s="127"/>
      <c r="Q68" s="128" t="str">
        <f t="shared" si="7"/>
        <v/>
      </c>
      <c r="R68" s="129" t="str">
        <f t="shared" si="8"/>
        <v/>
      </c>
      <c r="S68" s="130"/>
      <c r="T68" s="131"/>
      <c r="U68" s="132" t="str">
        <f t="shared" si="9"/>
        <v/>
      </c>
      <c r="V68" s="133" t="str">
        <f t="shared" si="10"/>
        <v/>
      </c>
      <c r="W68" s="134" t="str">
        <f t="shared" si="11"/>
        <v/>
      </c>
      <c r="X68" s="135" t="str">
        <f t="shared" si="12"/>
        <v/>
      </c>
      <c r="Y68" s="136" t="str">
        <f t="shared" si="13"/>
        <v/>
      </c>
      <c r="AA68" s="4"/>
      <c r="AB68" s="127"/>
      <c r="AC68" s="128" t="str">
        <f t="shared" si="14"/>
        <v/>
      </c>
      <c r="AD68" s="129" t="str">
        <f t="shared" si="15"/>
        <v/>
      </c>
      <c r="AE68" s="130"/>
      <c r="AF68" s="131"/>
      <c r="AG68" s="132" t="str">
        <f t="shared" si="16"/>
        <v/>
      </c>
      <c r="AH68" s="133" t="str">
        <f t="shared" si="17"/>
        <v/>
      </c>
      <c r="AI68" s="134" t="str">
        <f t="shared" si="18"/>
        <v/>
      </c>
      <c r="AJ68" s="135" t="str">
        <f t="shared" si="19"/>
        <v/>
      </c>
      <c r="AK68" s="136" t="str">
        <f t="shared" si="20"/>
        <v/>
      </c>
      <c r="AM68" s="4"/>
      <c r="AN68" s="127"/>
      <c r="AO68" s="128" t="str">
        <f t="shared" si="21"/>
        <v/>
      </c>
      <c r="AP68" s="129" t="str">
        <f t="shared" si="22"/>
        <v/>
      </c>
      <c r="AQ68" s="130"/>
      <c r="AR68" s="131"/>
      <c r="AS68" s="132" t="str">
        <f t="shared" si="23"/>
        <v/>
      </c>
      <c r="AT68" s="133" t="str">
        <f t="shared" si="24"/>
        <v/>
      </c>
      <c r="AU68" s="134" t="str">
        <f t="shared" si="25"/>
        <v/>
      </c>
      <c r="AV68" s="135" t="str">
        <f t="shared" si="26"/>
        <v/>
      </c>
      <c r="AW68" s="136" t="str">
        <f t="shared" si="27"/>
        <v/>
      </c>
      <c r="AX68" s="76"/>
      <c r="AY68" s="4"/>
      <c r="AZ68" s="127"/>
      <c r="BA68" s="128" t="str">
        <f t="shared" si="28"/>
        <v/>
      </c>
      <c r="BB68" s="129" t="str">
        <f t="shared" si="29"/>
        <v/>
      </c>
      <c r="BC68" s="130"/>
      <c r="BD68" s="131"/>
      <c r="BE68" s="132" t="str">
        <f t="shared" si="30"/>
        <v/>
      </c>
      <c r="BF68" s="133" t="str">
        <f t="shared" si="31"/>
        <v/>
      </c>
      <c r="BG68" s="134" t="str">
        <f t="shared" si="32"/>
        <v/>
      </c>
      <c r="BH68" s="135" t="str">
        <f t="shared" si="33"/>
        <v/>
      </c>
      <c r="BI68" s="136" t="str">
        <f t="shared" si="34"/>
        <v/>
      </c>
      <c r="BJ68" s="76"/>
      <c r="BK68" s="4"/>
      <c r="BL68" s="127"/>
      <c r="BM68" s="128" t="str">
        <f t="shared" si="35"/>
        <v/>
      </c>
      <c r="BN68" s="129" t="str">
        <f t="shared" si="36"/>
        <v/>
      </c>
      <c r="BO68" s="130"/>
      <c r="BP68" s="131"/>
      <c r="BQ68" s="132" t="str">
        <f t="shared" si="37"/>
        <v/>
      </c>
      <c r="BR68" s="133" t="str">
        <f t="shared" si="38"/>
        <v/>
      </c>
      <c r="BS68" s="134" t="str">
        <f t="shared" si="39"/>
        <v/>
      </c>
      <c r="BT68" s="135" t="str">
        <f t="shared" si="40"/>
        <v/>
      </c>
      <c r="BU68" s="136" t="str">
        <f t="shared" si="41"/>
        <v/>
      </c>
      <c r="BV68" s="76"/>
      <c r="BW68" s="4"/>
      <c r="BX68" s="127"/>
      <c r="BY68" s="128" t="str">
        <f t="shared" si="42"/>
        <v/>
      </c>
      <c r="BZ68" s="129" t="str">
        <f t="shared" si="43"/>
        <v/>
      </c>
      <c r="CA68" s="130"/>
      <c r="CB68" s="131"/>
      <c r="CC68" s="132" t="str">
        <f t="shared" si="44"/>
        <v/>
      </c>
      <c r="CD68" s="133" t="str">
        <f t="shared" si="45"/>
        <v/>
      </c>
      <c r="CE68" s="134" t="str">
        <f t="shared" si="46"/>
        <v/>
      </c>
      <c r="CF68" s="135" t="str">
        <f t="shared" si="47"/>
        <v/>
      </c>
      <c r="CG68" s="136" t="str">
        <f t="shared" si="48"/>
        <v/>
      </c>
      <c r="CH68" s="76"/>
      <c r="CI68" s="4"/>
      <c r="CJ68" s="127"/>
      <c r="CK68" s="128" t="str">
        <f t="shared" si="49"/>
        <v/>
      </c>
      <c r="CL68" s="129" t="str">
        <f t="shared" si="50"/>
        <v/>
      </c>
      <c r="CM68" s="130"/>
      <c r="CN68" s="131"/>
      <c r="CO68" s="132" t="str">
        <f t="shared" si="51"/>
        <v/>
      </c>
      <c r="CP68" s="133" t="str">
        <f t="shared" si="52"/>
        <v/>
      </c>
      <c r="CQ68" s="134" t="str">
        <f t="shared" si="53"/>
        <v/>
      </c>
      <c r="CR68" s="135" t="str">
        <f t="shared" si="54"/>
        <v/>
      </c>
      <c r="CS68" s="136" t="str">
        <f t="shared" si="55"/>
        <v/>
      </c>
      <c r="CT68" s="76"/>
      <c r="CU68" s="4"/>
      <c r="CV68" s="127"/>
      <c r="CW68" s="128" t="str">
        <f t="shared" si="56"/>
        <v/>
      </c>
      <c r="CX68" s="129" t="str">
        <f t="shared" si="57"/>
        <v/>
      </c>
      <c r="CY68" s="130"/>
      <c r="CZ68" s="131"/>
      <c r="DA68" s="132" t="str">
        <f t="shared" si="58"/>
        <v/>
      </c>
      <c r="DB68" s="133" t="str">
        <f t="shared" si="59"/>
        <v/>
      </c>
      <c r="DC68" s="134" t="str">
        <f t="shared" si="60"/>
        <v/>
      </c>
      <c r="DD68" s="135" t="str">
        <f t="shared" si="61"/>
        <v/>
      </c>
      <c r="DE68" s="136" t="str">
        <f t="shared" si="62"/>
        <v/>
      </c>
      <c r="DF68" s="76"/>
      <c r="DG68" s="4"/>
      <c r="DH68" s="127"/>
      <c r="DI68" s="128" t="str">
        <f t="shared" si="63"/>
        <v/>
      </c>
      <c r="DJ68" s="129" t="str">
        <f t="shared" si="64"/>
        <v/>
      </c>
      <c r="DK68" s="130"/>
      <c r="DL68" s="131"/>
      <c r="DM68" s="132" t="str">
        <f t="shared" si="65"/>
        <v/>
      </c>
      <c r="DN68" s="133" t="str">
        <f t="shared" si="66"/>
        <v/>
      </c>
      <c r="DO68" s="134" t="str">
        <f t="shared" si="67"/>
        <v/>
      </c>
      <c r="DP68" s="135" t="str">
        <f t="shared" si="68"/>
        <v/>
      </c>
      <c r="DQ68" s="136" t="str">
        <f t="shared" si="69"/>
        <v/>
      </c>
      <c r="DR68" s="76"/>
      <c r="DS68" s="4"/>
      <c r="DT68" s="127"/>
      <c r="DU68" s="128" t="str">
        <f t="shared" si="70"/>
        <v/>
      </c>
      <c r="DV68" s="129" t="str">
        <f t="shared" si="71"/>
        <v/>
      </c>
      <c r="DW68" s="130"/>
      <c r="DX68" s="131"/>
      <c r="DY68" s="132" t="str">
        <f t="shared" si="72"/>
        <v/>
      </c>
      <c r="DZ68" s="133" t="str">
        <f t="shared" si="73"/>
        <v/>
      </c>
      <c r="EA68" s="134" t="str">
        <f t="shared" si="74"/>
        <v/>
      </c>
      <c r="EB68" s="135" t="str">
        <f t="shared" si="75"/>
        <v/>
      </c>
      <c r="EC68" s="136" t="str">
        <f t="shared" si="76"/>
        <v/>
      </c>
      <c r="ED68" s="76"/>
      <c r="EE68" s="4"/>
      <c r="EF68" s="127"/>
      <c r="EG68" s="128" t="str">
        <f t="shared" si="77"/>
        <v/>
      </c>
      <c r="EH68" s="129" t="str">
        <f t="shared" si="78"/>
        <v/>
      </c>
      <c r="EI68" s="130"/>
      <c r="EJ68" s="131"/>
      <c r="EK68" s="132" t="str">
        <f t="shared" si="79"/>
        <v/>
      </c>
      <c r="EL68" s="133" t="str">
        <f t="shared" si="80"/>
        <v/>
      </c>
      <c r="EM68" s="134" t="str">
        <f t="shared" si="81"/>
        <v/>
      </c>
      <c r="EN68" s="135" t="str">
        <f t="shared" si="82"/>
        <v/>
      </c>
      <c r="EO68" s="136" t="str">
        <f t="shared" si="83"/>
        <v/>
      </c>
      <c r="EP68" s="76"/>
      <c r="EQ68" s="4"/>
      <c r="ER68" s="127"/>
      <c r="ES68" s="128" t="str">
        <f t="shared" si="84"/>
        <v/>
      </c>
      <c r="ET68" s="129" t="str">
        <f t="shared" si="85"/>
        <v/>
      </c>
      <c r="EU68" s="130"/>
      <c r="EV68" s="131"/>
      <c r="EW68" s="132" t="str">
        <f t="shared" si="86"/>
        <v/>
      </c>
      <c r="EX68" s="133" t="str">
        <f t="shared" si="87"/>
        <v/>
      </c>
      <c r="EY68" s="134" t="str">
        <f t="shared" si="88"/>
        <v/>
      </c>
      <c r="EZ68" s="135" t="str">
        <f t="shared" si="89"/>
        <v/>
      </c>
      <c r="FA68" s="136" t="str">
        <f t="shared" si="90"/>
        <v/>
      </c>
      <c r="FB68" s="76"/>
      <c r="FC68" s="4"/>
      <c r="FD68" s="127"/>
      <c r="FE68" s="128" t="str">
        <f t="shared" si="91"/>
        <v/>
      </c>
      <c r="FF68" s="129" t="str">
        <f t="shared" si="92"/>
        <v/>
      </c>
      <c r="FG68" s="130"/>
      <c r="FH68" s="131"/>
      <c r="FI68" s="132" t="str">
        <f t="shared" si="93"/>
        <v/>
      </c>
      <c r="FJ68" s="133" t="str">
        <f t="shared" si="94"/>
        <v/>
      </c>
      <c r="FK68" s="134" t="str">
        <f t="shared" si="95"/>
        <v/>
      </c>
      <c r="FL68" s="135" t="str">
        <f t="shared" si="96"/>
        <v/>
      </c>
      <c r="FM68" s="136" t="str">
        <f t="shared" si="97"/>
        <v/>
      </c>
      <c r="FN68" s="76"/>
      <c r="FO68" s="4"/>
      <c r="FP68" s="127"/>
      <c r="FQ68" s="128" t="str">
        <f>IF(FU68="","",#REF!)</f>
        <v/>
      </c>
      <c r="FR68" s="129" t="str">
        <f t="shared" si="98"/>
        <v/>
      </c>
      <c r="FS68" s="130"/>
      <c r="FT68" s="131"/>
      <c r="FU68" s="132" t="str">
        <f t="shared" si="99"/>
        <v/>
      </c>
      <c r="FV68" s="133" t="str">
        <f t="shared" si="100"/>
        <v/>
      </c>
      <c r="FW68" s="134" t="str">
        <f t="shared" si="101"/>
        <v/>
      </c>
      <c r="FX68" s="135" t="str">
        <f t="shared" si="102"/>
        <v/>
      </c>
      <c r="FY68" s="136" t="str">
        <f t="shared" si="103"/>
        <v/>
      </c>
      <c r="FZ68" s="76"/>
      <c r="GA68" s="4"/>
      <c r="GB68" s="127"/>
      <c r="GC68" s="128" t="str">
        <f t="shared" si="104"/>
        <v/>
      </c>
      <c r="GD68" s="129" t="str">
        <f t="shared" si="105"/>
        <v/>
      </c>
      <c r="GE68" s="130"/>
      <c r="GF68" s="131"/>
      <c r="GG68" s="132" t="str">
        <f t="shared" si="106"/>
        <v/>
      </c>
      <c r="GH68" s="133" t="str">
        <f t="shared" si="107"/>
        <v/>
      </c>
      <c r="GI68" s="134" t="str">
        <f t="shared" si="108"/>
        <v/>
      </c>
      <c r="GJ68" s="135" t="str">
        <f t="shared" si="109"/>
        <v/>
      </c>
      <c r="GK68" s="136" t="str">
        <f t="shared" si="110"/>
        <v/>
      </c>
      <c r="GL68" s="76"/>
      <c r="GM68" s="4"/>
      <c r="GN68" s="127"/>
      <c r="GO68" s="128" t="str">
        <f t="shared" si="111"/>
        <v/>
      </c>
      <c r="GP68" s="129" t="str">
        <f t="shared" si="112"/>
        <v/>
      </c>
      <c r="GQ68" s="130"/>
      <c r="GR68" s="131"/>
      <c r="GS68" s="132" t="str">
        <f t="shared" si="113"/>
        <v/>
      </c>
      <c r="GT68" s="133" t="str">
        <f t="shared" si="114"/>
        <v/>
      </c>
      <c r="GU68" s="134" t="str">
        <f t="shared" si="115"/>
        <v/>
      </c>
      <c r="GV68" s="135" t="str">
        <f t="shared" si="116"/>
        <v/>
      </c>
      <c r="GW68" s="136" t="str">
        <f t="shared" si="117"/>
        <v/>
      </c>
      <c r="GX68" s="76"/>
      <c r="GY68" s="4"/>
      <c r="GZ68" s="127"/>
      <c r="HA68" s="128" t="str">
        <f t="shared" si="118"/>
        <v/>
      </c>
      <c r="HB68" s="129" t="str">
        <f t="shared" si="119"/>
        <v/>
      </c>
      <c r="HC68" s="130"/>
      <c r="HD68" s="131"/>
      <c r="HE68" s="132" t="str">
        <f t="shared" si="120"/>
        <v/>
      </c>
      <c r="HF68" s="133" t="str">
        <f t="shared" si="121"/>
        <v/>
      </c>
      <c r="HG68" s="134" t="str">
        <f t="shared" si="122"/>
        <v/>
      </c>
      <c r="HH68" s="135" t="str">
        <f t="shared" si="123"/>
        <v/>
      </c>
      <c r="HI68" s="136" t="str">
        <f t="shared" si="124"/>
        <v/>
      </c>
      <c r="HJ68" s="76"/>
      <c r="HK68" s="4"/>
      <c r="HL68" s="127"/>
      <c r="HM68" s="128" t="str">
        <f t="shared" si="125"/>
        <v/>
      </c>
      <c r="HN68" s="129" t="str">
        <f t="shared" si="126"/>
        <v/>
      </c>
      <c r="HO68" s="130"/>
      <c r="HP68" s="131"/>
      <c r="HQ68" s="132" t="str">
        <f t="shared" si="127"/>
        <v/>
      </c>
      <c r="HR68" s="133" t="str">
        <f t="shared" si="128"/>
        <v/>
      </c>
      <c r="HS68" s="134" t="str">
        <f t="shared" si="129"/>
        <v/>
      </c>
      <c r="HT68" s="135" t="str">
        <f t="shared" si="130"/>
        <v/>
      </c>
      <c r="HU68" s="136" t="str">
        <f t="shared" si="131"/>
        <v/>
      </c>
      <c r="HV68" s="76"/>
      <c r="HW68" s="4"/>
      <c r="HX68" s="127"/>
      <c r="HY68" s="128" t="str">
        <f t="shared" si="132"/>
        <v/>
      </c>
      <c r="HZ68" s="129" t="str">
        <f t="shared" si="133"/>
        <v/>
      </c>
      <c r="IA68" s="130"/>
      <c r="IB68" s="131"/>
      <c r="IC68" s="132" t="str">
        <f t="shared" si="134"/>
        <v/>
      </c>
      <c r="ID68" s="133" t="str">
        <f t="shared" si="135"/>
        <v/>
      </c>
      <c r="IE68" s="134" t="str">
        <f t="shared" si="136"/>
        <v/>
      </c>
      <c r="IF68" s="135" t="str">
        <f t="shared" si="137"/>
        <v/>
      </c>
      <c r="IG68" s="136" t="str">
        <f t="shared" si="138"/>
        <v/>
      </c>
      <c r="IH68" s="76"/>
      <c r="II68" s="4"/>
      <c r="IJ68" s="127"/>
      <c r="IK68" s="128" t="str">
        <f t="shared" si="139"/>
        <v/>
      </c>
      <c r="IL68" s="129" t="str">
        <f t="shared" si="140"/>
        <v/>
      </c>
      <c r="IM68" s="130"/>
      <c r="IN68" s="131"/>
      <c r="IO68" s="132" t="str">
        <f t="shared" si="141"/>
        <v/>
      </c>
      <c r="IP68" s="133" t="str">
        <f t="shared" si="142"/>
        <v/>
      </c>
      <c r="IQ68" s="134" t="str">
        <f t="shared" si="143"/>
        <v/>
      </c>
      <c r="IR68" s="135" t="str">
        <f t="shared" si="144"/>
        <v/>
      </c>
      <c r="IS68" s="136" t="str">
        <f t="shared" si="145"/>
        <v/>
      </c>
      <c r="IT68" s="76"/>
      <c r="IU68" s="4"/>
      <c r="IV68" s="127"/>
      <c r="IW68" s="128" t="str">
        <f t="shared" si="146"/>
        <v/>
      </c>
      <c r="IX68" s="129" t="str">
        <f t="shared" si="147"/>
        <v/>
      </c>
      <c r="IY68" s="130"/>
      <c r="IZ68" s="131"/>
      <c r="JA68" s="132" t="str">
        <f t="shared" si="148"/>
        <v/>
      </c>
      <c r="JB68" s="133" t="str">
        <f t="shared" si="149"/>
        <v/>
      </c>
      <c r="JC68" s="134" t="str">
        <f t="shared" si="150"/>
        <v/>
      </c>
      <c r="JD68" s="135" t="str">
        <f t="shared" si="151"/>
        <v/>
      </c>
      <c r="JE68" s="136" t="str">
        <f t="shared" si="152"/>
        <v/>
      </c>
      <c r="JF68" s="76"/>
      <c r="JG68" s="4"/>
      <c r="JH68" s="127"/>
      <c r="JI68" s="128" t="str">
        <f t="shared" si="153"/>
        <v/>
      </c>
      <c r="JJ68" s="129" t="str">
        <f t="shared" si="154"/>
        <v/>
      </c>
      <c r="JK68" s="130"/>
      <c r="JL68" s="131"/>
      <c r="JM68" s="132" t="str">
        <f t="shared" si="155"/>
        <v/>
      </c>
      <c r="JN68" s="133" t="str">
        <f t="shared" si="156"/>
        <v/>
      </c>
      <c r="JO68" s="134" t="str">
        <f t="shared" si="157"/>
        <v/>
      </c>
      <c r="JP68" s="135" t="str">
        <f t="shared" si="158"/>
        <v/>
      </c>
      <c r="JQ68" s="136" t="str">
        <f t="shared" si="159"/>
        <v/>
      </c>
      <c r="JR68" s="76"/>
      <c r="JS68" s="4"/>
      <c r="JT68" s="127"/>
      <c r="JU68" s="128" t="str">
        <f t="shared" si="160"/>
        <v/>
      </c>
      <c r="JV68" s="129" t="str">
        <f t="shared" si="161"/>
        <v/>
      </c>
      <c r="JW68" s="130"/>
      <c r="JX68" s="131"/>
      <c r="JY68" s="132" t="str">
        <f t="shared" si="162"/>
        <v/>
      </c>
      <c r="JZ68" s="133" t="str">
        <f t="shared" si="163"/>
        <v/>
      </c>
      <c r="KA68" s="134" t="str">
        <f t="shared" si="164"/>
        <v/>
      </c>
      <c r="KB68" s="135" t="str">
        <f t="shared" si="165"/>
        <v/>
      </c>
      <c r="KC68" s="136" t="str">
        <f t="shared" si="166"/>
        <v/>
      </c>
      <c r="KD68" s="76"/>
      <c r="KE68" s="4"/>
      <c r="KF68" s="127"/>
    </row>
    <row r="69" spans="1:292" ht="13.5" customHeight="1">
      <c r="A69" s="84"/>
      <c r="B69" s="127"/>
      <c r="E69" s="128" t="str">
        <f t="shared" si="0"/>
        <v/>
      </c>
      <c r="F69" s="129" t="str">
        <f t="shared" si="1"/>
        <v/>
      </c>
      <c r="G69" s="130"/>
      <c r="H69" s="131"/>
      <c r="I69" s="132" t="str">
        <f t="shared" si="2"/>
        <v/>
      </c>
      <c r="J69" s="133" t="str">
        <f t="shared" si="3"/>
        <v/>
      </c>
      <c r="K69" s="134" t="str">
        <f t="shared" si="4"/>
        <v/>
      </c>
      <c r="L69" s="135" t="str">
        <f t="shared" si="5"/>
        <v/>
      </c>
      <c r="M69" s="136" t="str">
        <f t="shared" si="6"/>
        <v/>
      </c>
      <c r="O69" s="4"/>
      <c r="P69" s="127"/>
      <c r="Q69" s="128" t="str">
        <f t="shared" si="7"/>
        <v/>
      </c>
      <c r="R69" s="129" t="str">
        <f t="shared" si="8"/>
        <v/>
      </c>
      <c r="S69" s="130"/>
      <c r="T69" s="131"/>
      <c r="U69" s="132" t="str">
        <f t="shared" si="9"/>
        <v/>
      </c>
      <c r="V69" s="133" t="str">
        <f t="shared" si="10"/>
        <v/>
      </c>
      <c r="W69" s="134" t="str">
        <f t="shared" si="11"/>
        <v/>
      </c>
      <c r="X69" s="135" t="str">
        <f t="shared" si="12"/>
        <v/>
      </c>
      <c r="Y69" s="136" t="str">
        <f t="shared" si="13"/>
        <v/>
      </c>
      <c r="AA69" s="4"/>
      <c r="AB69" s="127"/>
      <c r="AC69" s="128" t="str">
        <f t="shared" si="14"/>
        <v/>
      </c>
      <c r="AD69" s="129" t="str">
        <f t="shared" si="15"/>
        <v/>
      </c>
      <c r="AE69" s="130"/>
      <c r="AF69" s="131"/>
      <c r="AG69" s="132" t="str">
        <f t="shared" si="16"/>
        <v/>
      </c>
      <c r="AH69" s="133" t="str">
        <f t="shared" si="17"/>
        <v/>
      </c>
      <c r="AI69" s="134" t="str">
        <f t="shared" si="18"/>
        <v/>
      </c>
      <c r="AJ69" s="135" t="str">
        <f t="shared" si="19"/>
        <v/>
      </c>
      <c r="AK69" s="136" t="str">
        <f t="shared" si="20"/>
        <v/>
      </c>
      <c r="AM69" s="4"/>
      <c r="AN69" s="127"/>
      <c r="AO69" s="128" t="str">
        <f t="shared" si="21"/>
        <v/>
      </c>
      <c r="AP69" s="129" t="str">
        <f t="shared" si="22"/>
        <v/>
      </c>
      <c r="AQ69" s="130"/>
      <c r="AR69" s="131"/>
      <c r="AS69" s="132" t="str">
        <f t="shared" si="23"/>
        <v/>
      </c>
      <c r="AT69" s="133" t="str">
        <f t="shared" si="24"/>
        <v/>
      </c>
      <c r="AU69" s="134" t="str">
        <f t="shared" si="25"/>
        <v/>
      </c>
      <c r="AV69" s="135" t="str">
        <f t="shared" si="26"/>
        <v/>
      </c>
      <c r="AW69" s="136" t="str">
        <f t="shared" si="27"/>
        <v/>
      </c>
      <c r="AX69" s="76"/>
      <c r="AY69" s="4"/>
      <c r="AZ69" s="127"/>
      <c r="BA69" s="128" t="str">
        <f t="shared" si="28"/>
        <v/>
      </c>
      <c r="BB69" s="129" t="str">
        <f t="shared" si="29"/>
        <v/>
      </c>
      <c r="BC69" s="130"/>
      <c r="BD69" s="131"/>
      <c r="BE69" s="132" t="str">
        <f t="shared" si="30"/>
        <v/>
      </c>
      <c r="BF69" s="133" t="str">
        <f t="shared" si="31"/>
        <v/>
      </c>
      <c r="BG69" s="134" t="str">
        <f t="shared" si="32"/>
        <v/>
      </c>
      <c r="BH69" s="135" t="str">
        <f t="shared" si="33"/>
        <v/>
      </c>
      <c r="BI69" s="136" t="str">
        <f t="shared" si="34"/>
        <v/>
      </c>
      <c r="BJ69" s="76"/>
      <c r="BK69" s="4"/>
      <c r="BL69" s="127"/>
      <c r="BM69" s="128" t="str">
        <f t="shared" si="35"/>
        <v/>
      </c>
      <c r="BN69" s="129" t="str">
        <f t="shared" si="36"/>
        <v/>
      </c>
      <c r="BO69" s="130"/>
      <c r="BP69" s="131"/>
      <c r="BQ69" s="132" t="str">
        <f t="shared" si="37"/>
        <v/>
      </c>
      <c r="BR69" s="133" t="str">
        <f t="shared" si="38"/>
        <v/>
      </c>
      <c r="BS69" s="134" t="str">
        <f t="shared" si="39"/>
        <v/>
      </c>
      <c r="BT69" s="135" t="str">
        <f t="shared" si="40"/>
        <v/>
      </c>
      <c r="BU69" s="136" t="str">
        <f t="shared" si="41"/>
        <v/>
      </c>
      <c r="BV69" s="76"/>
      <c r="BW69" s="4"/>
      <c r="BX69" s="127"/>
      <c r="BY69" s="128" t="str">
        <f t="shared" si="42"/>
        <v/>
      </c>
      <c r="BZ69" s="129" t="str">
        <f t="shared" si="43"/>
        <v/>
      </c>
      <c r="CA69" s="130"/>
      <c r="CB69" s="131"/>
      <c r="CC69" s="132" t="str">
        <f t="shared" si="44"/>
        <v/>
      </c>
      <c r="CD69" s="133" t="str">
        <f t="shared" si="45"/>
        <v/>
      </c>
      <c r="CE69" s="134" t="str">
        <f t="shared" si="46"/>
        <v/>
      </c>
      <c r="CF69" s="135" t="str">
        <f t="shared" si="47"/>
        <v/>
      </c>
      <c r="CG69" s="136" t="str">
        <f t="shared" si="48"/>
        <v/>
      </c>
      <c r="CH69" s="76"/>
      <c r="CI69" s="4"/>
      <c r="CJ69" s="127"/>
      <c r="CK69" s="128" t="str">
        <f t="shared" si="49"/>
        <v/>
      </c>
      <c r="CL69" s="129" t="str">
        <f t="shared" si="50"/>
        <v/>
      </c>
      <c r="CM69" s="130"/>
      <c r="CN69" s="131"/>
      <c r="CO69" s="132" t="str">
        <f t="shared" si="51"/>
        <v/>
      </c>
      <c r="CP69" s="133" t="str">
        <f t="shared" si="52"/>
        <v/>
      </c>
      <c r="CQ69" s="134" t="str">
        <f t="shared" si="53"/>
        <v/>
      </c>
      <c r="CR69" s="135" t="str">
        <f t="shared" si="54"/>
        <v/>
      </c>
      <c r="CS69" s="136" t="str">
        <f t="shared" si="55"/>
        <v/>
      </c>
      <c r="CT69" s="76"/>
      <c r="CU69" s="4"/>
      <c r="CV69" s="127"/>
      <c r="CW69" s="128" t="str">
        <f t="shared" si="56"/>
        <v/>
      </c>
      <c r="CX69" s="129" t="str">
        <f t="shared" si="57"/>
        <v/>
      </c>
      <c r="CY69" s="130"/>
      <c r="CZ69" s="131"/>
      <c r="DA69" s="132" t="str">
        <f t="shared" si="58"/>
        <v/>
      </c>
      <c r="DB69" s="133" t="str">
        <f t="shared" si="59"/>
        <v/>
      </c>
      <c r="DC69" s="134" t="str">
        <f t="shared" si="60"/>
        <v/>
      </c>
      <c r="DD69" s="135" t="str">
        <f t="shared" si="61"/>
        <v/>
      </c>
      <c r="DE69" s="136" t="str">
        <f t="shared" si="62"/>
        <v/>
      </c>
      <c r="DF69" s="76"/>
      <c r="DG69" s="4"/>
      <c r="DH69" s="127"/>
      <c r="DI69" s="128" t="str">
        <f t="shared" si="63"/>
        <v/>
      </c>
      <c r="DJ69" s="129" t="str">
        <f t="shared" si="64"/>
        <v/>
      </c>
      <c r="DK69" s="130"/>
      <c r="DL69" s="131"/>
      <c r="DM69" s="132" t="str">
        <f t="shared" si="65"/>
        <v/>
      </c>
      <c r="DN69" s="133" t="str">
        <f t="shared" si="66"/>
        <v/>
      </c>
      <c r="DO69" s="134" t="str">
        <f t="shared" si="67"/>
        <v/>
      </c>
      <c r="DP69" s="135" t="str">
        <f t="shared" si="68"/>
        <v/>
      </c>
      <c r="DQ69" s="136" t="str">
        <f t="shared" si="69"/>
        <v/>
      </c>
      <c r="DR69" s="76"/>
      <c r="DS69" s="4"/>
      <c r="DT69" s="127"/>
      <c r="DU69" s="128" t="str">
        <f t="shared" si="70"/>
        <v/>
      </c>
      <c r="DV69" s="129" t="str">
        <f t="shared" si="71"/>
        <v/>
      </c>
      <c r="DW69" s="130"/>
      <c r="DX69" s="131"/>
      <c r="DY69" s="132" t="str">
        <f t="shared" si="72"/>
        <v/>
      </c>
      <c r="DZ69" s="133" t="str">
        <f t="shared" si="73"/>
        <v/>
      </c>
      <c r="EA69" s="134" t="str">
        <f t="shared" si="74"/>
        <v/>
      </c>
      <c r="EB69" s="135" t="str">
        <f t="shared" si="75"/>
        <v/>
      </c>
      <c r="EC69" s="136" t="str">
        <f t="shared" si="76"/>
        <v/>
      </c>
      <c r="ED69" s="76"/>
      <c r="EE69" s="4"/>
      <c r="EF69" s="127"/>
      <c r="EG69" s="128" t="str">
        <f t="shared" si="77"/>
        <v/>
      </c>
      <c r="EH69" s="129" t="str">
        <f t="shared" si="78"/>
        <v/>
      </c>
      <c r="EI69" s="130"/>
      <c r="EJ69" s="131"/>
      <c r="EK69" s="132" t="str">
        <f t="shared" si="79"/>
        <v/>
      </c>
      <c r="EL69" s="133" t="str">
        <f t="shared" si="80"/>
        <v/>
      </c>
      <c r="EM69" s="134" t="str">
        <f t="shared" si="81"/>
        <v/>
      </c>
      <c r="EN69" s="135" t="str">
        <f t="shared" si="82"/>
        <v/>
      </c>
      <c r="EO69" s="136" t="str">
        <f t="shared" si="83"/>
        <v/>
      </c>
      <c r="EP69" s="76"/>
      <c r="EQ69" s="4"/>
      <c r="ER69" s="127"/>
      <c r="ES69" s="128" t="str">
        <f t="shared" si="84"/>
        <v/>
      </c>
      <c r="ET69" s="129" t="str">
        <f t="shared" si="85"/>
        <v/>
      </c>
      <c r="EU69" s="130"/>
      <c r="EV69" s="131"/>
      <c r="EW69" s="132" t="str">
        <f t="shared" si="86"/>
        <v/>
      </c>
      <c r="EX69" s="133" t="str">
        <f t="shared" si="87"/>
        <v/>
      </c>
      <c r="EY69" s="134" t="str">
        <f t="shared" si="88"/>
        <v/>
      </c>
      <c r="EZ69" s="135" t="str">
        <f t="shared" si="89"/>
        <v/>
      </c>
      <c r="FA69" s="136" t="str">
        <f t="shared" si="90"/>
        <v/>
      </c>
      <c r="FB69" s="76"/>
      <c r="FC69" s="4"/>
      <c r="FD69" s="127"/>
      <c r="FE69" s="128" t="str">
        <f t="shared" si="91"/>
        <v/>
      </c>
      <c r="FF69" s="129" t="str">
        <f t="shared" si="92"/>
        <v/>
      </c>
      <c r="FG69" s="130"/>
      <c r="FH69" s="131"/>
      <c r="FI69" s="132" t="str">
        <f t="shared" si="93"/>
        <v/>
      </c>
      <c r="FJ69" s="133" t="str">
        <f t="shared" si="94"/>
        <v/>
      </c>
      <c r="FK69" s="134" t="str">
        <f t="shared" si="95"/>
        <v/>
      </c>
      <c r="FL69" s="135" t="str">
        <f t="shared" si="96"/>
        <v/>
      </c>
      <c r="FM69" s="136" t="str">
        <f t="shared" si="97"/>
        <v/>
      </c>
      <c r="FN69" s="76"/>
      <c r="FO69" s="4"/>
      <c r="FP69" s="127"/>
      <c r="FQ69" s="128" t="str">
        <f>IF(FU69="","",#REF!)</f>
        <v/>
      </c>
      <c r="FR69" s="129" t="str">
        <f t="shared" si="98"/>
        <v/>
      </c>
      <c r="FS69" s="130"/>
      <c r="FT69" s="131"/>
      <c r="FU69" s="132" t="str">
        <f t="shared" si="99"/>
        <v/>
      </c>
      <c r="FV69" s="133" t="str">
        <f t="shared" si="100"/>
        <v/>
      </c>
      <c r="FW69" s="134" t="str">
        <f t="shared" si="101"/>
        <v/>
      </c>
      <c r="FX69" s="135" t="str">
        <f t="shared" si="102"/>
        <v/>
      </c>
      <c r="FY69" s="136" t="str">
        <f t="shared" si="103"/>
        <v/>
      </c>
      <c r="FZ69" s="76"/>
      <c r="GA69" s="4"/>
      <c r="GB69" s="127"/>
      <c r="GC69" s="128" t="str">
        <f t="shared" si="104"/>
        <v/>
      </c>
      <c r="GD69" s="129" t="str">
        <f t="shared" si="105"/>
        <v/>
      </c>
      <c r="GE69" s="130"/>
      <c r="GF69" s="131"/>
      <c r="GG69" s="132" t="str">
        <f t="shared" si="106"/>
        <v/>
      </c>
      <c r="GH69" s="133" t="str">
        <f t="shared" si="107"/>
        <v/>
      </c>
      <c r="GI69" s="134" t="str">
        <f t="shared" si="108"/>
        <v/>
      </c>
      <c r="GJ69" s="135" t="str">
        <f t="shared" si="109"/>
        <v/>
      </c>
      <c r="GK69" s="136" t="str">
        <f t="shared" si="110"/>
        <v/>
      </c>
      <c r="GL69" s="76"/>
      <c r="GM69" s="4"/>
      <c r="GN69" s="127"/>
      <c r="GO69" s="128" t="str">
        <f t="shared" si="111"/>
        <v/>
      </c>
      <c r="GP69" s="129" t="str">
        <f t="shared" si="112"/>
        <v/>
      </c>
      <c r="GQ69" s="130"/>
      <c r="GR69" s="131"/>
      <c r="GS69" s="132" t="str">
        <f t="shared" si="113"/>
        <v/>
      </c>
      <c r="GT69" s="133" t="str">
        <f t="shared" si="114"/>
        <v/>
      </c>
      <c r="GU69" s="134" t="str">
        <f t="shared" si="115"/>
        <v/>
      </c>
      <c r="GV69" s="135" t="str">
        <f t="shared" si="116"/>
        <v/>
      </c>
      <c r="GW69" s="136" t="str">
        <f t="shared" si="117"/>
        <v/>
      </c>
      <c r="GX69" s="76"/>
      <c r="GY69" s="4"/>
      <c r="GZ69" s="127"/>
      <c r="HA69" s="128" t="str">
        <f t="shared" si="118"/>
        <v/>
      </c>
      <c r="HB69" s="129" t="str">
        <f t="shared" si="119"/>
        <v/>
      </c>
      <c r="HC69" s="130"/>
      <c r="HD69" s="131"/>
      <c r="HE69" s="132" t="str">
        <f t="shared" si="120"/>
        <v/>
      </c>
      <c r="HF69" s="133" t="str">
        <f t="shared" si="121"/>
        <v/>
      </c>
      <c r="HG69" s="134" t="str">
        <f t="shared" si="122"/>
        <v/>
      </c>
      <c r="HH69" s="135" t="str">
        <f t="shared" si="123"/>
        <v/>
      </c>
      <c r="HI69" s="136" t="str">
        <f t="shared" si="124"/>
        <v/>
      </c>
      <c r="HJ69" s="76"/>
      <c r="HK69" s="4"/>
      <c r="HL69" s="127"/>
      <c r="HM69" s="128" t="str">
        <f t="shared" si="125"/>
        <v/>
      </c>
      <c r="HN69" s="129" t="str">
        <f t="shared" si="126"/>
        <v/>
      </c>
      <c r="HO69" s="130"/>
      <c r="HP69" s="131"/>
      <c r="HQ69" s="132" t="str">
        <f t="shared" si="127"/>
        <v/>
      </c>
      <c r="HR69" s="133" t="str">
        <f t="shared" si="128"/>
        <v/>
      </c>
      <c r="HS69" s="134" t="str">
        <f t="shared" si="129"/>
        <v/>
      </c>
      <c r="HT69" s="135" t="str">
        <f t="shared" si="130"/>
        <v/>
      </c>
      <c r="HU69" s="136" t="str">
        <f t="shared" si="131"/>
        <v/>
      </c>
      <c r="HV69" s="76"/>
      <c r="HW69" s="4"/>
      <c r="HX69" s="127"/>
      <c r="HY69" s="128" t="str">
        <f t="shared" si="132"/>
        <v/>
      </c>
      <c r="HZ69" s="129" t="str">
        <f t="shared" si="133"/>
        <v/>
      </c>
      <c r="IA69" s="130"/>
      <c r="IB69" s="131"/>
      <c r="IC69" s="132" t="str">
        <f t="shared" si="134"/>
        <v/>
      </c>
      <c r="ID69" s="133" t="str">
        <f t="shared" si="135"/>
        <v/>
      </c>
      <c r="IE69" s="134" t="str">
        <f t="shared" si="136"/>
        <v/>
      </c>
      <c r="IF69" s="135" t="str">
        <f t="shared" si="137"/>
        <v/>
      </c>
      <c r="IG69" s="136" t="str">
        <f t="shared" si="138"/>
        <v/>
      </c>
      <c r="IH69" s="76"/>
      <c r="II69" s="4"/>
      <c r="IJ69" s="127"/>
      <c r="IK69" s="128" t="str">
        <f t="shared" si="139"/>
        <v/>
      </c>
      <c r="IL69" s="129" t="str">
        <f t="shared" si="140"/>
        <v/>
      </c>
      <c r="IM69" s="130"/>
      <c r="IN69" s="131"/>
      <c r="IO69" s="132" t="str">
        <f t="shared" si="141"/>
        <v/>
      </c>
      <c r="IP69" s="133" t="str">
        <f t="shared" si="142"/>
        <v/>
      </c>
      <c r="IQ69" s="134" t="str">
        <f t="shared" si="143"/>
        <v/>
      </c>
      <c r="IR69" s="135" t="str">
        <f t="shared" si="144"/>
        <v/>
      </c>
      <c r="IS69" s="136" t="str">
        <f t="shared" si="145"/>
        <v/>
      </c>
      <c r="IT69" s="76"/>
      <c r="IU69" s="4"/>
      <c r="IV69" s="127"/>
      <c r="IW69" s="128" t="str">
        <f t="shared" si="146"/>
        <v/>
      </c>
      <c r="IX69" s="129" t="str">
        <f t="shared" si="147"/>
        <v/>
      </c>
      <c r="IY69" s="130"/>
      <c r="IZ69" s="131"/>
      <c r="JA69" s="132" t="str">
        <f t="shared" si="148"/>
        <v/>
      </c>
      <c r="JB69" s="133" t="str">
        <f t="shared" si="149"/>
        <v/>
      </c>
      <c r="JC69" s="134" t="str">
        <f t="shared" si="150"/>
        <v/>
      </c>
      <c r="JD69" s="135" t="str">
        <f t="shared" si="151"/>
        <v/>
      </c>
      <c r="JE69" s="136" t="str">
        <f t="shared" si="152"/>
        <v/>
      </c>
      <c r="JF69" s="76"/>
      <c r="JG69" s="4"/>
      <c r="JH69" s="127"/>
      <c r="JI69" s="128" t="str">
        <f t="shared" si="153"/>
        <v/>
      </c>
      <c r="JJ69" s="129" t="str">
        <f t="shared" si="154"/>
        <v/>
      </c>
      <c r="JK69" s="130"/>
      <c r="JL69" s="131"/>
      <c r="JM69" s="132" t="str">
        <f t="shared" si="155"/>
        <v/>
      </c>
      <c r="JN69" s="133" t="str">
        <f t="shared" si="156"/>
        <v/>
      </c>
      <c r="JO69" s="134" t="str">
        <f t="shared" si="157"/>
        <v/>
      </c>
      <c r="JP69" s="135" t="str">
        <f t="shared" si="158"/>
        <v/>
      </c>
      <c r="JQ69" s="136" t="str">
        <f t="shared" si="159"/>
        <v/>
      </c>
      <c r="JR69" s="76"/>
      <c r="JS69" s="4"/>
      <c r="JT69" s="127"/>
      <c r="JU69" s="128" t="str">
        <f t="shared" si="160"/>
        <v/>
      </c>
      <c r="JV69" s="129" t="str">
        <f t="shared" si="161"/>
        <v/>
      </c>
      <c r="JW69" s="130"/>
      <c r="JX69" s="131"/>
      <c r="JY69" s="132" t="str">
        <f t="shared" si="162"/>
        <v/>
      </c>
      <c r="JZ69" s="133" t="str">
        <f t="shared" si="163"/>
        <v/>
      </c>
      <c r="KA69" s="134" t="str">
        <f t="shared" si="164"/>
        <v/>
      </c>
      <c r="KB69" s="135" t="str">
        <f t="shared" si="165"/>
        <v/>
      </c>
      <c r="KC69" s="136" t="str">
        <f t="shared" si="166"/>
        <v/>
      </c>
      <c r="KD69" s="76"/>
      <c r="KE69" s="4"/>
      <c r="KF69" s="127"/>
    </row>
    <row r="70" spans="1:292" ht="13.5" customHeight="1">
      <c r="A70" s="84"/>
      <c r="B70" s="127"/>
      <c r="C70" s="127"/>
      <c r="E70" s="128" t="str">
        <f t="shared" si="0"/>
        <v/>
      </c>
      <c r="F70" s="129" t="str">
        <f t="shared" si="1"/>
        <v/>
      </c>
      <c r="G70" s="130"/>
      <c r="H70" s="131"/>
      <c r="I70" s="132" t="str">
        <f t="shared" si="2"/>
        <v/>
      </c>
      <c r="J70" s="133" t="str">
        <f t="shared" si="3"/>
        <v/>
      </c>
      <c r="K70" s="134" t="str">
        <f t="shared" si="4"/>
        <v/>
      </c>
      <c r="L70" s="135" t="str">
        <f t="shared" si="5"/>
        <v/>
      </c>
      <c r="M70" s="136" t="str">
        <f t="shared" si="6"/>
        <v/>
      </c>
      <c r="O70" s="4"/>
      <c r="P70" s="127"/>
      <c r="Q70" s="128" t="str">
        <f t="shared" si="7"/>
        <v/>
      </c>
      <c r="R70" s="129" t="str">
        <f t="shared" si="8"/>
        <v/>
      </c>
      <c r="S70" s="130"/>
      <c r="T70" s="131"/>
      <c r="U70" s="132" t="str">
        <f t="shared" si="9"/>
        <v/>
      </c>
      <c r="V70" s="133" t="str">
        <f t="shared" si="10"/>
        <v/>
      </c>
      <c r="W70" s="134" t="str">
        <f t="shared" si="11"/>
        <v/>
      </c>
      <c r="X70" s="135" t="str">
        <f t="shared" si="12"/>
        <v/>
      </c>
      <c r="Y70" s="136" t="str">
        <f t="shared" si="13"/>
        <v/>
      </c>
      <c r="AA70" s="4"/>
      <c r="AB70" s="127"/>
      <c r="AC70" s="128" t="str">
        <f t="shared" si="14"/>
        <v/>
      </c>
      <c r="AD70" s="129" t="str">
        <f t="shared" si="15"/>
        <v/>
      </c>
      <c r="AE70" s="130"/>
      <c r="AF70" s="131"/>
      <c r="AG70" s="132" t="str">
        <f t="shared" si="16"/>
        <v/>
      </c>
      <c r="AH70" s="133" t="str">
        <f t="shared" si="17"/>
        <v/>
      </c>
      <c r="AI70" s="134" t="str">
        <f t="shared" si="18"/>
        <v/>
      </c>
      <c r="AJ70" s="135" t="str">
        <f t="shared" si="19"/>
        <v/>
      </c>
      <c r="AK70" s="136" t="str">
        <f t="shared" si="20"/>
        <v/>
      </c>
      <c r="AM70" s="4"/>
      <c r="AN70" s="127"/>
      <c r="AO70" s="128" t="str">
        <f t="shared" si="21"/>
        <v/>
      </c>
      <c r="AP70" s="129" t="str">
        <f t="shared" si="22"/>
        <v/>
      </c>
      <c r="AQ70" s="130"/>
      <c r="AR70" s="131"/>
      <c r="AS70" s="132" t="str">
        <f t="shared" si="23"/>
        <v/>
      </c>
      <c r="AT70" s="133" t="str">
        <f t="shared" si="24"/>
        <v/>
      </c>
      <c r="AU70" s="134" t="str">
        <f t="shared" si="25"/>
        <v/>
      </c>
      <c r="AV70" s="135" t="str">
        <f t="shared" si="26"/>
        <v/>
      </c>
      <c r="AW70" s="136" t="str">
        <f t="shared" si="27"/>
        <v/>
      </c>
      <c r="AX70" s="76"/>
      <c r="AY70" s="4"/>
      <c r="AZ70" s="127"/>
      <c r="BA70" s="128" t="str">
        <f t="shared" si="28"/>
        <v/>
      </c>
      <c r="BB70" s="129" t="str">
        <f t="shared" si="29"/>
        <v/>
      </c>
      <c r="BC70" s="130"/>
      <c r="BD70" s="131"/>
      <c r="BE70" s="132" t="str">
        <f t="shared" si="30"/>
        <v/>
      </c>
      <c r="BF70" s="133" t="str">
        <f t="shared" si="31"/>
        <v/>
      </c>
      <c r="BG70" s="134" t="str">
        <f t="shared" si="32"/>
        <v/>
      </c>
      <c r="BH70" s="135" t="str">
        <f t="shared" si="33"/>
        <v/>
      </c>
      <c r="BI70" s="136" t="str">
        <f t="shared" si="34"/>
        <v/>
      </c>
      <c r="BJ70" s="76"/>
      <c r="BK70" s="4"/>
      <c r="BL70" s="127"/>
      <c r="BM70" s="128" t="str">
        <f t="shared" si="35"/>
        <v/>
      </c>
      <c r="BN70" s="129" t="str">
        <f t="shared" si="36"/>
        <v/>
      </c>
      <c r="BO70" s="130"/>
      <c r="BP70" s="131"/>
      <c r="BQ70" s="132" t="str">
        <f t="shared" si="37"/>
        <v/>
      </c>
      <c r="BR70" s="133" t="str">
        <f t="shared" si="38"/>
        <v/>
      </c>
      <c r="BS70" s="134" t="str">
        <f t="shared" si="39"/>
        <v/>
      </c>
      <c r="BT70" s="135" t="str">
        <f t="shared" si="40"/>
        <v/>
      </c>
      <c r="BU70" s="136" t="str">
        <f t="shared" si="41"/>
        <v/>
      </c>
      <c r="BV70" s="76"/>
      <c r="BW70" s="4"/>
      <c r="BX70" s="127"/>
      <c r="BY70" s="128" t="str">
        <f t="shared" si="42"/>
        <v/>
      </c>
      <c r="BZ70" s="129" t="str">
        <f t="shared" si="43"/>
        <v/>
      </c>
      <c r="CA70" s="130"/>
      <c r="CB70" s="131"/>
      <c r="CC70" s="132" t="str">
        <f t="shared" si="44"/>
        <v/>
      </c>
      <c r="CD70" s="133" t="str">
        <f t="shared" si="45"/>
        <v/>
      </c>
      <c r="CE70" s="134" t="str">
        <f t="shared" si="46"/>
        <v/>
      </c>
      <c r="CF70" s="135" t="str">
        <f t="shared" si="47"/>
        <v/>
      </c>
      <c r="CG70" s="136" t="str">
        <f t="shared" si="48"/>
        <v/>
      </c>
      <c r="CH70" s="76"/>
      <c r="CI70" s="4"/>
      <c r="CJ70" s="127"/>
      <c r="CK70" s="128" t="str">
        <f t="shared" si="49"/>
        <v/>
      </c>
      <c r="CL70" s="129" t="str">
        <f t="shared" si="50"/>
        <v/>
      </c>
      <c r="CM70" s="130"/>
      <c r="CN70" s="131"/>
      <c r="CO70" s="132" t="str">
        <f t="shared" si="51"/>
        <v/>
      </c>
      <c r="CP70" s="133" t="str">
        <f t="shared" si="52"/>
        <v/>
      </c>
      <c r="CQ70" s="134" t="str">
        <f t="shared" si="53"/>
        <v/>
      </c>
      <c r="CR70" s="135" t="str">
        <f t="shared" si="54"/>
        <v/>
      </c>
      <c r="CS70" s="136" t="str">
        <f t="shared" si="55"/>
        <v/>
      </c>
      <c r="CT70" s="76"/>
      <c r="CU70" s="4"/>
      <c r="CV70" s="127"/>
      <c r="CW70" s="128" t="str">
        <f t="shared" si="56"/>
        <v/>
      </c>
      <c r="CX70" s="129" t="str">
        <f t="shared" si="57"/>
        <v/>
      </c>
      <c r="CY70" s="130"/>
      <c r="CZ70" s="131"/>
      <c r="DA70" s="132" t="str">
        <f t="shared" si="58"/>
        <v/>
      </c>
      <c r="DB70" s="133" t="str">
        <f t="shared" si="59"/>
        <v/>
      </c>
      <c r="DC70" s="134" t="str">
        <f t="shared" si="60"/>
        <v/>
      </c>
      <c r="DD70" s="135" t="str">
        <f t="shared" si="61"/>
        <v/>
      </c>
      <c r="DE70" s="136" t="str">
        <f t="shared" si="62"/>
        <v/>
      </c>
      <c r="DF70" s="76"/>
      <c r="DG70" s="4"/>
      <c r="DH70" s="127"/>
      <c r="DI70" s="128" t="str">
        <f t="shared" si="63"/>
        <v/>
      </c>
      <c r="DJ70" s="129" t="str">
        <f t="shared" si="64"/>
        <v/>
      </c>
      <c r="DK70" s="130"/>
      <c r="DL70" s="131"/>
      <c r="DM70" s="132" t="str">
        <f t="shared" si="65"/>
        <v/>
      </c>
      <c r="DN70" s="133" t="str">
        <f t="shared" si="66"/>
        <v/>
      </c>
      <c r="DO70" s="134" t="str">
        <f t="shared" si="67"/>
        <v/>
      </c>
      <c r="DP70" s="135" t="str">
        <f t="shared" si="68"/>
        <v/>
      </c>
      <c r="DQ70" s="136" t="str">
        <f t="shared" si="69"/>
        <v/>
      </c>
      <c r="DR70" s="76"/>
      <c r="DS70" s="4"/>
      <c r="DT70" s="127"/>
      <c r="DU70" s="128" t="str">
        <f t="shared" si="70"/>
        <v/>
      </c>
      <c r="DV70" s="129" t="str">
        <f t="shared" si="71"/>
        <v/>
      </c>
      <c r="DW70" s="130"/>
      <c r="DX70" s="131"/>
      <c r="DY70" s="132" t="str">
        <f t="shared" si="72"/>
        <v/>
      </c>
      <c r="DZ70" s="133" t="str">
        <f t="shared" si="73"/>
        <v/>
      </c>
      <c r="EA70" s="134" t="str">
        <f t="shared" si="74"/>
        <v/>
      </c>
      <c r="EB70" s="135" t="str">
        <f t="shared" si="75"/>
        <v/>
      </c>
      <c r="EC70" s="136" t="str">
        <f t="shared" si="76"/>
        <v/>
      </c>
      <c r="ED70" s="76"/>
      <c r="EE70" s="4"/>
      <c r="EF70" s="127"/>
      <c r="EG70" s="128" t="str">
        <f t="shared" si="77"/>
        <v/>
      </c>
      <c r="EH70" s="129" t="str">
        <f t="shared" si="78"/>
        <v/>
      </c>
      <c r="EI70" s="130"/>
      <c r="EJ70" s="131"/>
      <c r="EK70" s="132" t="str">
        <f t="shared" si="79"/>
        <v/>
      </c>
      <c r="EL70" s="133" t="str">
        <f t="shared" si="80"/>
        <v/>
      </c>
      <c r="EM70" s="134" t="str">
        <f t="shared" si="81"/>
        <v/>
      </c>
      <c r="EN70" s="135" t="str">
        <f t="shared" si="82"/>
        <v/>
      </c>
      <c r="EO70" s="136" t="str">
        <f t="shared" si="83"/>
        <v/>
      </c>
      <c r="EP70" s="76"/>
      <c r="EQ70" s="4"/>
      <c r="ER70" s="127"/>
      <c r="ES70" s="128" t="str">
        <f t="shared" si="84"/>
        <v/>
      </c>
      <c r="ET70" s="129" t="str">
        <f t="shared" si="85"/>
        <v/>
      </c>
      <c r="EU70" s="130"/>
      <c r="EV70" s="131"/>
      <c r="EW70" s="132" t="str">
        <f t="shared" si="86"/>
        <v/>
      </c>
      <c r="EX70" s="133" t="str">
        <f t="shared" si="87"/>
        <v/>
      </c>
      <c r="EY70" s="134" t="str">
        <f t="shared" si="88"/>
        <v/>
      </c>
      <c r="EZ70" s="135" t="str">
        <f t="shared" si="89"/>
        <v/>
      </c>
      <c r="FA70" s="136" t="str">
        <f t="shared" si="90"/>
        <v/>
      </c>
      <c r="FB70" s="76"/>
      <c r="FC70" s="4"/>
      <c r="FD70" s="127"/>
      <c r="FE70" s="128" t="str">
        <f t="shared" si="91"/>
        <v/>
      </c>
      <c r="FF70" s="129" t="str">
        <f t="shared" si="92"/>
        <v/>
      </c>
      <c r="FG70" s="130"/>
      <c r="FH70" s="131"/>
      <c r="FI70" s="132" t="str">
        <f t="shared" si="93"/>
        <v/>
      </c>
      <c r="FJ70" s="133" t="str">
        <f t="shared" si="94"/>
        <v/>
      </c>
      <c r="FK70" s="134" t="str">
        <f t="shared" si="95"/>
        <v/>
      </c>
      <c r="FL70" s="135" t="str">
        <f t="shared" si="96"/>
        <v/>
      </c>
      <c r="FM70" s="136" t="str">
        <f t="shared" si="97"/>
        <v/>
      </c>
      <c r="FN70" s="76"/>
      <c r="FO70" s="4"/>
      <c r="FP70" s="127"/>
      <c r="FQ70" s="128" t="str">
        <f>IF(FU70="","",#REF!)</f>
        <v/>
      </c>
      <c r="FR70" s="129" t="str">
        <f t="shared" si="98"/>
        <v/>
      </c>
      <c r="FS70" s="130"/>
      <c r="FT70" s="131"/>
      <c r="FU70" s="132" t="str">
        <f t="shared" si="99"/>
        <v/>
      </c>
      <c r="FV70" s="133" t="str">
        <f t="shared" si="100"/>
        <v/>
      </c>
      <c r="FW70" s="134" t="str">
        <f t="shared" si="101"/>
        <v/>
      </c>
      <c r="FX70" s="135" t="str">
        <f t="shared" si="102"/>
        <v/>
      </c>
      <c r="FY70" s="136" t="str">
        <f t="shared" si="103"/>
        <v/>
      </c>
      <c r="FZ70" s="76"/>
      <c r="GA70" s="4"/>
      <c r="GB70" s="127"/>
      <c r="GC70" s="128" t="str">
        <f t="shared" si="104"/>
        <v/>
      </c>
      <c r="GD70" s="129" t="str">
        <f t="shared" si="105"/>
        <v/>
      </c>
      <c r="GE70" s="130"/>
      <c r="GF70" s="131"/>
      <c r="GG70" s="132" t="str">
        <f t="shared" si="106"/>
        <v/>
      </c>
      <c r="GH70" s="133" t="str">
        <f t="shared" si="107"/>
        <v/>
      </c>
      <c r="GI70" s="134" t="str">
        <f t="shared" si="108"/>
        <v/>
      </c>
      <c r="GJ70" s="135" t="str">
        <f t="shared" si="109"/>
        <v/>
      </c>
      <c r="GK70" s="136" t="str">
        <f t="shared" si="110"/>
        <v/>
      </c>
      <c r="GL70" s="76"/>
      <c r="GM70" s="4"/>
      <c r="GN70" s="127"/>
      <c r="GO70" s="128" t="str">
        <f t="shared" si="111"/>
        <v/>
      </c>
      <c r="GP70" s="129" t="str">
        <f t="shared" si="112"/>
        <v/>
      </c>
      <c r="GQ70" s="130"/>
      <c r="GR70" s="131"/>
      <c r="GS70" s="132" t="str">
        <f t="shared" si="113"/>
        <v/>
      </c>
      <c r="GT70" s="133" t="str">
        <f t="shared" si="114"/>
        <v/>
      </c>
      <c r="GU70" s="134" t="str">
        <f t="shared" si="115"/>
        <v/>
      </c>
      <c r="GV70" s="135" t="str">
        <f t="shared" si="116"/>
        <v/>
      </c>
      <c r="GW70" s="136" t="str">
        <f t="shared" si="117"/>
        <v/>
      </c>
      <c r="GX70" s="76"/>
      <c r="GY70" s="4"/>
      <c r="GZ70" s="127"/>
      <c r="HA70" s="128" t="str">
        <f t="shared" si="118"/>
        <v/>
      </c>
      <c r="HB70" s="129" t="str">
        <f t="shared" si="119"/>
        <v/>
      </c>
      <c r="HC70" s="130"/>
      <c r="HD70" s="131"/>
      <c r="HE70" s="132" t="str">
        <f t="shared" si="120"/>
        <v/>
      </c>
      <c r="HF70" s="133" t="str">
        <f t="shared" si="121"/>
        <v/>
      </c>
      <c r="HG70" s="134" t="str">
        <f t="shared" si="122"/>
        <v/>
      </c>
      <c r="HH70" s="135" t="str">
        <f t="shared" si="123"/>
        <v/>
      </c>
      <c r="HI70" s="136" t="str">
        <f t="shared" si="124"/>
        <v/>
      </c>
      <c r="HJ70" s="76"/>
      <c r="HK70" s="4"/>
      <c r="HL70" s="127"/>
      <c r="HM70" s="128" t="str">
        <f t="shared" si="125"/>
        <v/>
      </c>
      <c r="HN70" s="129" t="str">
        <f t="shared" si="126"/>
        <v/>
      </c>
      <c r="HO70" s="130"/>
      <c r="HP70" s="131"/>
      <c r="HQ70" s="132" t="str">
        <f t="shared" si="127"/>
        <v/>
      </c>
      <c r="HR70" s="133" t="str">
        <f t="shared" si="128"/>
        <v/>
      </c>
      <c r="HS70" s="134" t="str">
        <f t="shared" si="129"/>
        <v/>
      </c>
      <c r="HT70" s="135" t="str">
        <f t="shared" si="130"/>
        <v/>
      </c>
      <c r="HU70" s="136" t="str">
        <f t="shared" si="131"/>
        <v/>
      </c>
      <c r="HV70" s="76"/>
      <c r="HW70" s="4"/>
      <c r="HX70" s="127"/>
      <c r="HY70" s="128" t="str">
        <f t="shared" si="132"/>
        <v/>
      </c>
      <c r="HZ70" s="129" t="str">
        <f t="shared" si="133"/>
        <v/>
      </c>
      <c r="IA70" s="130"/>
      <c r="IB70" s="131"/>
      <c r="IC70" s="132" t="str">
        <f t="shared" si="134"/>
        <v/>
      </c>
      <c r="ID70" s="133" t="str">
        <f t="shared" si="135"/>
        <v/>
      </c>
      <c r="IE70" s="134" t="str">
        <f t="shared" si="136"/>
        <v/>
      </c>
      <c r="IF70" s="135" t="str">
        <f t="shared" si="137"/>
        <v/>
      </c>
      <c r="IG70" s="136" t="str">
        <f t="shared" si="138"/>
        <v/>
      </c>
      <c r="IH70" s="76"/>
      <c r="II70" s="4"/>
      <c r="IJ70" s="127"/>
      <c r="IK70" s="128" t="str">
        <f t="shared" si="139"/>
        <v/>
      </c>
      <c r="IL70" s="129" t="str">
        <f t="shared" si="140"/>
        <v/>
      </c>
      <c r="IM70" s="130"/>
      <c r="IN70" s="131"/>
      <c r="IO70" s="132" t="str">
        <f t="shared" si="141"/>
        <v/>
      </c>
      <c r="IP70" s="133" t="str">
        <f t="shared" si="142"/>
        <v/>
      </c>
      <c r="IQ70" s="134" t="str">
        <f t="shared" si="143"/>
        <v/>
      </c>
      <c r="IR70" s="135" t="str">
        <f t="shared" si="144"/>
        <v/>
      </c>
      <c r="IS70" s="136" t="str">
        <f t="shared" si="145"/>
        <v/>
      </c>
      <c r="IT70" s="76"/>
      <c r="IU70" s="4"/>
      <c r="IV70" s="127"/>
      <c r="IW70" s="128" t="str">
        <f t="shared" si="146"/>
        <v/>
      </c>
      <c r="IX70" s="129" t="str">
        <f t="shared" si="147"/>
        <v/>
      </c>
      <c r="IY70" s="130"/>
      <c r="IZ70" s="131"/>
      <c r="JA70" s="132" t="str">
        <f t="shared" si="148"/>
        <v/>
      </c>
      <c r="JB70" s="133" t="str">
        <f t="shared" si="149"/>
        <v/>
      </c>
      <c r="JC70" s="134" t="str">
        <f t="shared" si="150"/>
        <v/>
      </c>
      <c r="JD70" s="135" t="str">
        <f t="shared" si="151"/>
        <v/>
      </c>
      <c r="JE70" s="136" t="str">
        <f t="shared" si="152"/>
        <v/>
      </c>
      <c r="JF70" s="76"/>
      <c r="JG70" s="4"/>
      <c r="JH70" s="127"/>
      <c r="JI70" s="128" t="str">
        <f t="shared" si="153"/>
        <v/>
      </c>
      <c r="JJ70" s="129" t="str">
        <f t="shared" si="154"/>
        <v/>
      </c>
      <c r="JK70" s="130"/>
      <c r="JL70" s="131"/>
      <c r="JM70" s="132" t="str">
        <f t="shared" si="155"/>
        <v/>
      </c>
      <c r="JN70" s="133" t="str">
        <f t="shared" si="156"/>
        <v/>
      </c>
      <c r="JO70" s="134" t="str">
        <f t="shared" si="157"/>
        <v/>
      </c>
      <c r="JP70" s="135" t="str">
        <f t="shared" si="158"/>
        <v/>
      </c>
      <c r="JQ70" s="136" t="str">
        <f t="shared" si="159"/>
        <v/>
      </c>
      <c r="JR70" s="76"/>
      <c r="JS70" s="4"/>
      <c r="JT70" s="127"/>
      <c r="JU70" s="128" t="str">
        <f t="shared" si="160"/>
        <v/>
      </c>
      <c r="JV70" s="129" t="str">
        <f t="shared" si="161"/>
        <v/>
      </c>
      <c r="JW70" s="130"/>
      <c r="JX70" s="131"/>
      <c r="JY70" s="132" t="str">
        <f t="shared" si="162"/>
        <v/>
      </c>
      <c r="JZ70" s="133" t="str">
        <f t="shared" si="163"/>
        <v/>
      </c>
      <c r="KA70" s="134" t="str">
        <f t="shared" si="164"/>
        <v/>
      </c>
      <c r="KB70" s="135" t="str">
        <f t="shared" si="165"/>
        <v/>
      </c>
      <c r="KC70" s="136" t="str">
        <f t="shared" si="166"/>
        <v/>
      </c>
      <c r="KD70" s="76"/>
      <c r="KE70" s="4"/>
      <c r="KF70" s="127"/>
    </row>
    <row r="71" spans="1:292" ht="13.5" customHeight="1">
      <c r="A71" s="84"/>
      <c r="B71" s="127"/>
      <c r="C71" s="127"/>
      <c r="E71" s="128" t="str">
        <f t="shared" si="0"/>
        <v/>
      </c>
      <c r="F71" s="129" t="str">
        <f t="shared" si="1"/>
        <v/>
      </c>
      <c r="G71" s="130"/>
      <c r="H71" s="131"/>
      <c r="I71" s="132" t="str">
        <f t="shared" si="2"/>
        <v/>
      </c>
      <c r="J71" s="133" t="str">
        <f t="shared" si="3"/>
        <v/>
      </c>
      <c r="K71" s="134" t="str">
        <f t="shared" si="4"/>
        <v/>
      </c>
      <c r="L71" s="135" t="str">
        <f t="shared" si="5"/>
        <v/>
      </c>
      <c r="M71" s="136" t="str">
        <f t="shared" si="6"/>
        <v/>
      </c>
      <c r="O71" s="4"/>
      <c r="P71" s="127"/>
      <c r="Q71" s="128" t="str">
        <f t="shared" si="7"/>
        <v/>
      </c>
      <c r="R71" s="129" t="str">
        <f t="shared" si="8"/>
        <v/>
      </c>
      <c r="S71" s="130"/>
      <c r="T71" s="131"/>
      <c r="U71" s="132" t="str">
        <f t="shared" si="9"/>
        <v/>
      </c>
      <c r="V71" s="133" t="str">
        <f t="shared" si="10"/>
        <v/>
      </c>
      <c r="W71" s="134" t="str">
        <f t="shared" si="11"/>
        <v/>
      </c>
      <c r="X71" s="135" t="str">
        <f t="shared" si="12"/>
        <v/>
      </c>
      <c r="Y71" s="136" t="str">
        <f t="shared" si="13"/>
        <v/>
      </c>
      <c r="AA71" s="4"/>
      <c r="AB71" s="127"/>
      <c r="AC71" s="128" t="str">
        <f t="shared" si="14"/>
        <v/>
      </c>
      <c r="AD71" s="129" t="str">
        <f t="shared" si="15"/>
        <v/>
      </c>
      <c r="AE71" s="130"/>
      <c r="AF71" s="131"/>
      <c r="AG71" s="132" t="str">
        <f t="shared" si="16"/>
        <v/>
      </c>
      <c r="AH71" s="133" t="str">
        <f t="shared" si="17"/>
        <v/>
      </c>
      <c r="AI71" s="134" t="str">
        <f t="shared" si="18"/>
        <v/>
      </c>
      <c r="AJ71" s="135" t="str">
        <f t="shared" si="19"/>
        <v/>
      </c>
      <c r="AK71" s="136" t="str">
        <f t="shared" si="20"/>
        <v/>
      </c>
      <c r="AM71" s="4"/>
      <c r="AN71" s="127"/>
      <c r="AO71" s="128" t="str">
        <f t="shared" si="21"/>
        <v/>
      </c>
      <c r="AP71" s="129" t="str">
        <f t="shared" si="22"/>
        <v/>
      </c>
      <c r="AQ71" s="130"/>
      <c r="AR71" s="131"/>
      <c r="AS71" s="132" t="str">
        <f t="shared" si="23"/>
        <v/>
      </c>
      <c r="AT71" s="133" t="str">
        <f t="shared" si="24"/>
        <v/>
      </c>
      <c r="AU71" s="134" t="str">
        <f t="shared" si="25"/>
        <v/>
      </c>
      <c r="AV71" s="135" t="str">
        <f t="shared" si="26"/>
        <v/>
      </c>
      <c r="AW71" s="136" t="str">
        <f t="shared" si="27"/>
        <v/>
      </c>
      <c r="AX71" s="76"/>
      <c r="AY71" s="4"/>
      <c r="AZ71" s="127"/>
      <c r="BA71" s="128" t="str">
        <f t="shared" si="28"/>
        <v/>
      </c>
      <c r="BB71" s="129" t="str">
        <f t="shared" si="29"/>
        <v/>
      </c>
      <c r="BC71" s="130"/>
      <c r="BD71" s="131"/>
      <c r="BE71" s="132" t="str">
        <f t="shared" si="30"/>
        <v/>
      </c>
      <c r="BF71" s="133" t="str">
        <f t="shared" si="31"/>
        <v/>
      </c>
      <c r="BG71" s="134" t="str">
        <f t="shared" si="32"/>
        <v/>
      </c>
      <c r="BH71" s="135" t="str">
        <f t="shared" si="33"/>
        <v/>
      </c>
      <c r="BI71" s="136" t="str">
        <f t="shared" si="34"/>
        <v/>
      </c>
      <c r="BJ71" s="76"/>
      <c r="BK71" s="4"/>
      <c r="BL71" s="127"/>
      <c r="BM71" s="128" t="str">
        <f t="shared" si="35"/>
        <v/>
      </c>
      <c r="BN71" s="129" t="str">
        <f t="shared" si="36"/>
        <v/>
      </c>
      <c r="BO71" s="130"/>
      <c r="BP71" s="131"/>
      <c r="BQ71" s="132" t="str">
        <f t="shared" si="37"/>
        <v/>
      </c>
      <c r="BR71" s="133" t="str">
        <f t="shared" si="38"/>
        <v/>
      </c>
      <c r="BS71" s="134" t="str">
        <f t="shared" si="39"/>
        <v/>
      </c>
      <c r="BT71" s="135" t="str">
        <f t="shared" si="40"/>
        <v/>
      </c>
      <c r="BU71" s="136" t="str">
        <f t="shared" si="41"/>
        <v/>
      </c>
      <c r="BV71" s="76"/>
      <c r="BW71" s="4"/>
      <c r="BX71" s="127"/>
      <c r="BY71" s="128" t="str">
        <f t="shared" si="42"/>
        <v/>
      </c>
      <c r="BZ71" s="129" t="str">
        <f t="shared" si="43"/>
        <v/>
      </c>
      <c r="CA71" s="130"/>
      <c r="CB71" s="131"/>
      <c r="CC71" s="132" t="str">
        <f t="shared" si="44"/>
        <v/>
      </c>
      <c r="CD71" s="133" t="str">
        <f t="shared" si="45"/>
        <v/>
      </c>
      <c r="CE71" s="134" t="str">
        <f t="shared" si="46"/>
        <v/>
      </c>
      <c r="CF71" s="135" t="str">
        <f t="shared" si="47"/>
        <v/>
      </c>
      <c r="CG71" s="136" t="str">
        <f t="shared" si="48"/>
        <v/>
      </c>
      <c r="CH71" s="76"/>
      <c r="CI71" s="4"/>
      <c r="CJ71" s="127"/>
      <c r="CK71" s="128" t="str">
        <f t="shared" si="49"/>
        <v/>
      </c>
      <c r="CL71" s="129" t="str">
        <f t="shared" si="50"/>
        <v/>
      </c>
      <c r="CM71" s="130"/>
      <c r="CN71" s="131"/>
      <c r="CO71" s="132" t="str">
        <f t="shared" si="51"/>
        <v/>
      </c>
      <c r="CP71" s="133" t="str">
        <f t="shared" si="52"/>
        <v/>
      </c>
      <c r="CQ71" s="134" t="str">
        <f t="shared" si="53"/>
        <v/>
      </c>
      <c r="CR71" s="135" t="str">
        <f t="shared" si="54"/>
        <v/>
      </c>
      <c r="CS71" s="136" t="str">
        <f t="shared" si="55"/>
        <v/>
      </c>
      <c r="CT71" s="76"/>
      <c r="CU71" s="4"/>
      <c r="CV71" s="127"/>
      <c r="CW71" s="128" t="str">
        <f t="shared" si="56"/>
        <v/>
      </c>
      <c r="CX71" s="129" t="str">
        <f t="shared" si="57"/>
        <v/>
      </c>
      <c r="CY71" s="130"/>
      <c r="CZ71" s="131"/>
      <c r="DA71" s="132" t="str">
        <f t="shared" si="58"/>
        <v/>
      </c>
      <c r="DB71" s="133" t="str">
        <f t="shared" si="59"/>
        <v/>
      </c>
      <c r="DC71" s="134" t="str">
        <f t="shared" si="60"/>
        <v/>
      </c>
      <c r="DD71" s="135" t="str">
        <f t="shared" si="61"/>
        <v/>
      </c>
      <c r="DE71" s="136" t="str">
        <f t="shared" si="62"/>
        <v/>
      </c>
      <c r="DF71" s="76"/>
      <c r="DG71" s="4"/>
      <c r="DH71" s="127"/>
      <c r="DI71" s="128" t="str">
        <f t="shared" si="63"/>
        <v/>
      </c>
      <c r="DJ71" s="129" t="str">
        <f t="shared" si="64"/>
        <v/>
      </c>
      <c r="DK71" s="130"/>
      <c r="DL71" s="131"/>
      <c r="DM71" s="132" t="str">
        <f t="shared" si="65"/>
        <v/>
      </c>
      <c r="DN71" s="133" t="str">
        <f t="shared" si="66"/>
        <v/>
      </c>
      <c r="DO71" s="134" t="str">
        <f t="shared" si="67"/>
        <v/>
      </c>
      <c r="DP71" s="135" t="str">
        <f t="shared" si="68"/>
        <v/>
      </c>
      <c r="DQ71" s="136" t="str">
        <f t="shared" si="69"/>
        <v/>
      </c>
      <c r="DR71" s="76"/>
      <c r="DS71" s="4"/>
      <c r="DT71" s="127"/>
      <c r="DU71" s="128" t="str">
        <f t="shared" si="70"/>
        <v/>
      </c>
      <c r="DV71" s="129" t="str">
        <f t="shared" si="71"/>
        <v/>
      </c>
      <c r="DW71" s="130"/>
      <c r="DX71" s="131"/>
      <c r="DY71" s="132" t="str">
        <f t="shared" si="72"/>
        <v/>
      </c>
      <c r="DZ71" s="133" t="str">
        <f t="shared" si="73"/>
        <v/>
      </c>
      <c r="EA71" s="134" t="str">
        <f t="shared" si="74"/>
        <v/>
      </c>
      <c r="EB71" s="135" t="str">
        <f t="shared" si="75"/>
        <v/>
      </c>
      <c r="EC71" s="136" t="str">
        <f t="shared" si="76"/>
        <v/>
      </c>
      <c r="ED71" s="76"/>
      <c r="EE71" s="4"/>
      <c r="EF71" s="127"/>
      <c r="EG71" s="128" t="str">
        <f t="shared" si="77"/>
        <v/>
      </c>
      <c r="EH71" s="129" t="str">
        <f t="shared" si="78"/>
        <v/>
      </c>
      <c r="EI71" s="130"/>
      <c r="EJ71" s="131"/>
      <c r="EK71" s="132" t="str">
        <f t="shared" si="79"/>
        <v/>
      </c>
      <c r="EL71" s="133" t="str">
        <f t="shared" si="80"/>
        <v/>
      </c>
      <c r="EM71" s="134" t="str">
        <f t="shared" si="81"/>
        <v/>
      </c>
      <c r="EN71" s="135" t="str">
        <f t="shared" si="82"/>
        <v/>
      </c>
      <c r="EO71" s="136" t="str">
        <f t="shared" si="83"/>
        <v/>
      </c>
      <c r="EP71" s="76"/>
      <c r="EQ71" s="4"/>
      <c r="ER71" s="127"/>
      <c r="ES71" s="128" t="str">
        <f t="shared" si="84"/>
        <v/>
      </c>
      <c r="ET71" s="129" t="str">
        <f t="shared" si="85"/>
        <v/>
      </c>
      <c r="EU71" s="130"/>
      <c r="EV71" s="131"/>
      <c r="EW71" s="132" t="str">
        <f t="shared" si="86"/>
        <v/>
      </c>
      <c r="EX71" s="133" t="str">
        <f t="shared" si="87"/>
        <v/>
      </c>
      <c r="EY71" s="134" t="str">
        <f t="shared" si="88"/>
        <v/>
      </c>
      <c r="EZ71" s="135" t="str">
        <f t="shared" si="89"/>
        <v/>
      </c>
      <c r="FA71" s="136" t="str">
        <f t="shared" si="90"/>
        <v/>
      </c>
      <c r="FB71" s="76"/>
      <c r="FC71" s="4"/>
      <c r="FD71" s="127"/>
      <c r="FE71" s="128" t="str">
        <f t="shared" si="91"/>
        <v/>
      </c>
      <c r="FF71" s="129" t="str">
        <f t="shared" si="92"/>
        <v/>
      </c>
      <c r="FG71" s="130"/>
      <c r="FH71" s="131"/>
      <c r="FI71" s="132" t="str">
        <f t="shared" si="93"/>
        <v/>
      </c>
      <c r="FJ71" s="133" t="str">
        <f t="shared" si="94"/>
        <v/>
      </c>
      <c r="FK71" s="134" t="str">
        <f t="shared" si="95"/>
        <v/>
      </c>
      <c r="FL71" s="135" t="str">
        <f t="shared" si="96"/>
        <v/>
      </c>
      <c r="FM71" s="136" t="str">
        <f t="shared" si="97"/>
        <v/>
      </c>
      <c r="FN71" s="76"/>
      <c r="FO71" s="4"/>
      <c r="FP71" s="127"/>
      <c r="FQ71" s="128" t="str">
        <f>IF(FU71="","",#REF!)</f>
        <v/>
      </c>
      <c r="FR71" s="129" t="str">
        <f t="shared" si="98"/>
        <v/>
      </c>
      <c r="FS71" s="130"/>
      <c r="FT71" s="131"/>
      <c r="FU71" s="132" t="str">
        <f t="shared" si="99"/>
        <v/>
      </c>
      <c r="FV71" s="133" t="str">
        <f t="shared" si="100"/>
        <v/>
      </c>
      <c r="FW71" s="134" t="str">
        <f t="shared" si="101"/>
        <v/>
      </c>
      <c r="FX71" s="135" t="str">
        <f t="shared" si="102"/>
        <v/>
      </c>
      <c r="FY71" s="136" t="str">
        <f t="shared" si="103"/>
        <v/>
      </c>
      <c r="FZ71" s="76"/>
      <c r="GA71" s="4"/>
      <c r="GB71" s="127"/>
      <c r="GC71" s="128" t="str">
        <f t="shared" si="104"/>
        <v/>
      </c>
      <c r="GD71" s="129" t="str">
        <f t="shared" si="105"/>
        <v/>
      </c>
      <c r="GE71" s="130"/>
      <c r="GF71" s="131"/>
      <c r="GG71" s="132" t="str">
        <f t="shared" si="106"/>
        <v/>
      </c>
      <c r="GH71" s="133" t="str">
        <f t="shared" si="107"/>
        <v/>
      </c>
      <c r="GI71" s="134" t="str">
        <f t="shared" si="108"/>
        <v/>
      </c>
      <c r="GJ71" s="135" t="str">
        <f t="shared" si="109"/>
        <v/>
      </c>
      <c r="GK71" s="136" t="str">
        <f t="shared" si="110"/>
        <v/>
      </c>
      <c r="GL71" s="76"/>
      <c r="GM71" s="4"/>
      <c r="GN71" s="127"/>
      <c r="GO71" s="128" t="str">
        <f t="shared" si="111"/>
        <v/>
      </c>
      <c r="GP71" s="129" t="str">
        <f t="shared" si="112"/>
        <v/>
      </c>
      <c r="GQ71" s="130"/>
      <c r="GR71" s="131"/>
      <c r="GS71" s="132" t="str">
        <f t="shared" si="113"/>
        <v/>
      </c>
      <c r="GT71" s="133" t="str">
        <f t="shared" si="114"/>
        <v/>
      </c>
      <c r="GU71" s="134" t="str">
        <f t="shared" si="115"/>
        <v/>
      </c>
      <c r="GV71" s="135" t="str">
        <f t="shared" si="116"/>
        <v/>
      </c>
      <c r="GW71" s="136" t="str">
        <f t="shared" si="117"/>
        <v/>
      </c>
      <c r="GX71" s="76"/>
      <c r="GY71" s="4"/>
      <c r="GZ71" s="127"/>
      <c r="HA71" s="128" t="str">
        <f t="shared" si="118"/>
        <v/>
      </c>
      <c r="HB71" s="129" t="str">
        <f t="shared" si="119"/>
        <v/>
      </c>
      <c r="HC71" s="130"/>
      <c r="HD71" s="131"/>
      <c r="HE71" s="132" t="str">
        <f t="shared" si="120"/>
        <v/>
      </c>
      <c r="HF71" s="133" t="str">
        <f t="shared" si="121"/>
        <v/>
      </c>
      <c r="HG71" s="134" t="str">
        <f t="shared" si="122"/>
        <v/>
      </c>
      <c r="HH71" s="135" t="str">
        <f t="shared" si="123"/>
        <v/>
      </c>
      <c r="HI71" s="136" t="str">
        <f t="shared" si="124"/>
        <v/>
      </c>
      <c r="HJ71" s="76"/>
      <c r="HK71" s="4"/>
      <c r="HL71" s="127"/>
      <c r="HM71" s="128" t="str">
        <f t="shared" si="125"/>
        <v/>
      </c>
      <c r="HN71" s="129" t="str">
        <f t="shared" si="126"/>
        <v/>
      </c>
      <c r="HO71" s="130"/>
      <c r="HP71" s="131"/>
      <c r="HQ71" s="132" t="str">
        <f t="shared" si="127"/>
        <v/>
      </c>
      <c r="HR71" s="133" t="str">
        <f t="shared" si="128"/>
        <v/>
      </c>
      <c r="HS71" s="134" t="str">
        <f t="shared" si="129"/>
        <v/>
      </c>
      <c r="HT71" s="135" t="str">
        <f t="shared" si="130"/>
        <v/>
      </c>
      <c r="HU71" s="136" t="str">
        <f t="shared" si="131"/>
        <v/>
      </c>
      <c r="HV71" s="76"/>
      <c r="HW71" s="4"/>
      <c r="HX71" s="127"/>
      <c r="HY71" s="128" t="str">
        <f t="shared" si="132"/>
        <v/>
      </c>
      <c r="HZ71" s="129" t="str">
        <f t="shared" si="133"/>
        <v/>
      </c>
      <c r="IA71" s="130"/>
      <c r="IB71" s="131"/>
      <c r="IC71" s="132" t="str">
        <f t="shared" si="134"/>
        <v/>
      </c>
      <c r="ID71" s="133" t="str">
        <f t="shared" si="135"/>
        <v/>
      </c>
      <c r="IE71" s="134" t="str">
        <f t="shared" si="136"/>
        <v/>
      </c>
      <c r="IF71" s="135" t="str">
        <f t="shared" si="137"/>
        <v/>
      </c>
      <c r="IG71" s="136" t="str">
        <f t="shared" si="138"/>
        <v/>
      </c>
      <c r="IH71" s="76"/>
      <c r="II71" s="4"/>
      <c r="IJ71" s="127"/>
      <c r="IK71" s="128" t="str">
        <f t="shared" si="139"/>
        <v/>
      </c>
      <c r="IL71" s="129" t="str">
        <f t="shared" si="140"/>
        <v/>
      </c>
      <c r="IM71" s="130"/>
      <c r="IN71" s="131"/>
      <c r="IO71" s="132" t="str">
        <f t="shared" si="141"/>
        <v/>
      </c>
      <c r="IP71" s="133" t="str">
        <f t="shared" si="142"/>
        <v/>
      </c>
      <c r="IQ71" s="134" t="str">
        <f t="shared" si="143"/>
        <v/>
      </c>
      <c r="IR71" s="135" t="str">
        <f t="shared" si="144"/>
        <v/>
      </c>
      <c r="IS71" s="136" t="str">
        <f t="shared" si="145"/>
        <v/>
      </c>
      <c r="IT71" s="76"/>
      <c r="IU71" s="4"/>
      <c r="IV71" s="127"/>
      <c r="IW71" s="128" t="str">
        <f t="shared" si="146"/>
        <v/>
      </c>
      <c r="IX71" s="129" t="str">
        <f t="shared" si="147"/>
        <v/>
      </c>
      <c r="IY71" s="130"/>
      <c r="IZ71" s="131"/>
      <c r="JA71" s="132" t="str">
        <f t="shared" si="148"/>
        <v/>
      </c>
      <c r="JB71" s="133" t="str">
        <f t="shared" si="149"/>
        <v/>
      </c>
      <c r="JC71" s="134" t="str">
        <f t="shared" si="150"/>
        <v/>
      </c>
      <c r="JD71" s="135" t="str">
        <f t="shared" si="151"/>
        <v/>
      </c>
      <c r="JE71" s="136" t="str">
        <f t="shared" si="152"/>
        <v/>
      </c>
      <c r="JF71" s="76"/>
      <c r="JG71" s="4"/>
      <c r="JH71" s="127"/>
      <c r="JI71" s="128" t="str">
        <f t="shared" si="153"/>
        <v/>
      </c>
      <c r="JJ71" s="129" t="str">
        <f t="shared" si="154"/>
        <v/>
      </c>
      <c r="JK71" s="130"/>
      <c r="JL71" s="131"/>
      <c r="JM71" s="132" t="str">
        <f t="shared" si="155"/>
        <v/>
      </c>
      <c r="JN71" s="133" t="str">
        <f t="shared" si="156"/>
        <v/>
      </c>
      <c r="JO71" s="134" t="str">
        <f t="shared" si="157"/>
        <v/>
      </c>
      <c r="JP71" s="135" t="str">
        <f t="shared" si="158"/>
        <v/>
      </c>
      <c r="JQ71" s="136" t="str">
        <f t="shared" si="159"/>
        <v/>
      </c>
      <c r="JR71" s="76"/>
      <c r="JS71" s="4"/>
      <c r="JT71" s="127"/>
      <c r="JU71" s="128" t="str">
        <f t="shared" si="160"/>
        <v/>
      </c>
      <c r="JV71" s="129" t="str">
        <f t="shared" si="161"/>
        <v/>
      </c>
      <c r="JW71" s="130"/>
      <c r="JX71" s="131"/>
      <c r="JY71" s="132" t="str">
        <f t="shared" si="162"/>
        <v/>
      </c>
      <c r="JZ71" s="133" t="str">
        <f t="shared" si="163"/>
        <v/>
      </c>
      <c r="KA71" s="134" t="str">
        <f t="shared" si="164"/>
        <v/>
      </c>
      <c r="KB71" s="135" t="str">
        <f t="shared" si="165"/>
        <v/>
      </c>
      <c r="KC71" s="136" t="str">
        <f t="shared" si="166"/>
        <v/>
      </c>
      <c r="KD71" s="76"/>
      <c r="KE71" s="4"/>
      <c r="KF71" s="127"/>
    </row>
    <row r="72" spans="1:292" ht="13.5" customHeight="1">
      <c r="A72" s="84"/>
      <c r="B72" s="127"/>
      <c r="C72" s="127"/>
      <c r="D72" s="1"/>
      <c r="E72" s="128" t="str">
        <f t="shared" si="0"/>
        <v/>
      </c>
      <c r="F72" s="129" t="str">
        <f t="shared" si="1"/>
        <v/>
      </c>
      <c r="G72" s="130"/>
      <c r="H72" s="131"/>
      <c r="I72" s="132" t="str">
        <f t="shared" si="2"/>
        <v/>
      </c>
      <c r="J72" s="133" t="str">
        <f t="shared" si="3"/>
        <v/>
      </c>
      <c r="K72" s="134" t="str">
        <f t="shared" si="4"/>
        <v/>
      </c>
      <c r="L72" s="135" t="str">
        <f t="shared" si="5"/>
        <v/>
      </c>
      <c r="M72" s="136" t="str">
        <f t="shared" si="6"/>
        <v/>
      </c>
      <c r="O72" s="4"/>
      <c r="P72" s="127"/>
      <c r="Q72" s="128" t="str">
        <f t="shared" si="7"/>
        <v/>
      </c>
      <c r="R72" s="129" t="str">
        <f t="shared" si="8"/>
        <v/>
      </c>
      <c r="S72" s="130"/>
      <c r="T72" s="131"/>
      <c r="U72" s="132" t="str">
        <f t="shared" si="9"/>
        <v/>
      </c>
      <c r="V72" s="133" t="str">
        <f t="shared" si="10"/>
        <v/>
      </c>
      <c r="W72" s="134" t="str">
        <f t="shared" si="11"/>
        <v/>
      </c>
      <c r="X72" s="135" t="str">
        <f t="shared" si="12"/>
        <v/>
      </c>
      <c r="Y72" s="136" t="str">
        <f t="shared" si="13"/>
        <v/>
      </c>
      <c r="AA72" s="4"/>
      <c r="AB72" s="127"/>
      <c r="AC72" s="128" t="str">
        <f t="shared" si="14"/>
        <v/>
      </c>
      <c r="AD72" s="129" t="str">
        <f t="shared" si="15"/>
        <v/>
      </c>
      <c r="AE72" s="130"/>
      <c r="AF72" s="131"/>
      <c r="AG72" s="132" t="str">
        <f t="shared" si="16"/>
        <v/>
      </c>
      <c r="AH72" s="133" t="str">
        <f t="shared" si="17"/>
        <v/>
      </c>
      <c r="AI72" s="134" t="str">
        <f t="shared" si="18"/>
        <v/>
      </c>
      <c r="AJ72" s="135" t="str">
        <f t="shared" si="19"/>
        <v/>
      </c>
      <c r="AK72" s="136" t="str">
        <f t="shared" si="20"/>
        <v/>
      </c>
      <c r="AM72" s="4"/>
      <c r="AN72" s="127"/>
      <c r="AO72" s="128" t="str">
        <f t="shared" si="21"/>
        <v/>
      </c>
      <c r="AP72" s="129" t="str">
        <f t="shared" si="22"/>
        <v/>
      </c>
      <c r="AQ72" s="130"/>
      <c r="AR72" s="131"/>
      <c r="AS72" s="132" t="str">
        <f t="shared" si="23"/>
        <v/>
      </c>
      <c r="AT72" s="133" t="str">
        <f t="shared" si="24"/>
        <v/>
      </c>
      <c r="AU72" s="134" t="str">
        <f t="shared" si="25"/>
        <v/>
      </c>
      <c r="AV72" s="135" t="str">
        <f t="shared" si="26"/>
        <v/>
      </c>
      <c r="AW72" s="136" t="str">
        <f t="shared" si="27"/>
        <v/>
      </c>
      <c r="AX72" s="76"/>
      <c r="AY72" s="4"/>
      <c r="AZ72" s="127"/>
      <c r="BA72" s="128" t="str">
        <f t="shared" si="28"/>
        <v/>
      </c>
      <c r="BB72" s="129" t="str">
        <f t="shared" si="29"/>
        <v/>
      </c>
      <c r="BC72" s="130"/>
      <c r="BD72" s="131"/>
      <c r="BE72" s="132" t="str">
        <f t="shared" si="30"/>
        <v/>
      </c>
      <c r="BF72" s="133" t="str">
        <f t="shared" si="31"/>
        <v/>
      </c>
      <c r="BG72" s="134" t="str">
        <f t="shared" si="32"/>
        <v/>
      </c>
      <c r="BH72" s="135" t="str">
        <f t="shared" si="33"/>
        <v/>
      </c>
      <c r="BI72" s="136" t="str">
        <f t="shared" si="34"/>
        <v/>
      </c>
      <c r="BJ72" s="76"/>
      <c r="BK72" s="4"/>
      <c r="BL72" s="127"/>
      <c r="BM72" s="128" t="str">
        <f t="shared" si="35"/>
        <v/>
      </c>
      <c r="BN72" s="129" t="str">
        <f t="shared" si="36"/>
        <v/>
      </c>
      <c r="BO72" s="130"/>
      <c r="BP72" s="131"/>
      <c r="BQ72" s="132" t="str">
        <f t="shared" si="37"/>
        <v/>
      </c>
      <c r="BR72" s="133" t="str">
        <f t="shared" si="38"/>
        <v/>
      </c>
      <c r="BS72" s="134" t="str">
        <f t="shared" si="39"/>
        <v/>
      </c>
      <c r="BT72" s="135" t="str">
        <f t="shared" si="40"/>
        <v/>
      </c>
      <c r="BU72" s="136" t="str">
        <f t="shared" si="41"/>
        <v/>
      </c>
      <c r="BV72" s="76"/>
      <c r="BW72" s="4"/>
      <c r="BX72" s="127"/>
      <c r="BY72" s="128" t="str">
        <f t="shared" si="42"/>
        <v/>
      </c>
      <c r="BZ72" s="129" t="str">
        <f t="shared" si="43"/>
        <v/>
      </c>
      <c r="CA72" s="130"/>
      <c r="CB72" s="131"/>
      <c r="CC72" s="132" t="str">
        <f t="shared" si="44"/>
        <v/>
      </c>
      <c r="CD72" s="133" t="str">
        <f t="shared" si="45"/>
        <v/>
      </c>
      <c r="CE72" s="134" t="str">
        <f t="shared" si="46"/>
        <v/>
      </c>
      <c r="CF72" s="135" t="str">
        <f t="shared" si="47"/>
        <v/>
      </c>
      <c r="CG72" s="136" t="str">
        <f t="shared" si="48"/>
        <v/>
      </c>
      <c r="CH72" s="76"/>
      <c r="CI72" s="4"/>
      <c r="CJ72" s="127"/>
      <c r="CK72" s="128" t="str">
        <f t="shared" si="49"/>
        <v/>
      </c>
      <c r="CL72" s="129" t="str">
        <f t="shared" si="50"/>
        <v/>
      </c>
      <c r="CM72" s="130"/>
      <c r="CN72" s="131"/>
      <c r="CO72" s="132" t="str">
        <f t="shared" si="51"/>
        <v/>
      </c>
      <c r="CP72" s="133" t="str">
        <f t="shared" si="52"/>
        <v/>
      </c>
      <c r="CQ72" s="134" t="str">
        <f t="shared" si="53"/>
        <v/>
      </c>
      <c r="CR72" s="135" t="str">
        <f t="shared" si="54"/>
        <v/>
      </c>
      <c r="CS72" s="136" t="str">
        <f t="shared" si="55"/>
        <v/>
      </c>
      <c r="CT72" s="76"/>
      <c r="CU72" s="4"/>
      <c r="CV72" s="127"/>
      <c r="CW72" s="128" t="str">
        <f t="shared" si="56"/>
        <v/>
      </c>
      <c r="CX72" s="129" t="str">
        <f t="shared" si="57"/>
        <v/>
      </c>
      <c r="CY72" s="130"/>
      <c r="CZ72" s="131"/>
      <c r="DA72" s="132" t="str">
        <f t="shared" si="58"/>
        <v/>
      </c>
      <c r="DB72" s="133" t="str">
        <f t="shared" si="59"/>
        <v/>
      </c>
      <c r="DC72" s="134" t="str">
        <f t="shared" si="60"/>
        <v/>
      </c>
      <c r="DD72" s="135" t="str">
        <f t="shared" si="61"/>
        <v/>
      </c>
      <c r="DE72" s="136" t="str">
        <f t="shared" si="62"/>
        <v/>
      </c>
      <c r="DF72" s="76"/>
      <c r="DG72" s="4"/>
      <c r="DH72" s="127"/>
      <c r="DI72" s="128" t="str">
        <f t="shared" si="63"/>
        <v/>
      </c>
      <c r="DJ72" s="129" t="str">
        <f t="shared" si="64"/>
        <v/>
      </c>
      <c r="DK72" s="130"/>
      <c r="DL72" s="131"/>
      <c r="DM72" s="132" t="str">
        <f t="shared" si="65"/>
        <v/>
      </c>
      <c r="DN72" s="133" t="str">
        <f t="shared" si="66"/>
        <v/>
      </c>
      <c r="DO72" s="134" t="str">
        <f t="shared" si="67"/>
        <v/>
      </c>
      <c r="DP72" s="135" t="str">
        <f t="shared" si="68"/>
        <v/>
      </c>
      <c r="DQ72" s="136" t="str">
        <f t="shared" si="69"/>
        <v/>
      </c>
      <c r="DR72" s="76"/>
      <c r="DS72" s="4"/>
      <c r="DT72" s="127"/>
      <c r="DU72" s="128" t="str">
        <f t="shared" si="70"/>
        <v/>
      </c>
      <c r="DV72" s="129" t="str">
        <f t="shared" si="71"/>
        <v/>
      </c>
      <c r="DW72" s="130"/>
      <c r="DX72" s="131"/>
      <c r="DY72" s="132" t="str">
        <f t="shared" si="72"/>
        <v/>
      </c>
      <c r="DZ72" s="133" t="str">
        <f t="shared" si="73"/>
        <v/>
      </c>
      <c r="EA72" s="134" t="str">
        <f t="shared" si="74"/>
        <v/>
      </c>
      <c r="EB72" s="135" t="str">
        <f t="shared" si="75"/>
        <v/>
      </c>
      <c r="EC72" s="136" t="str">
        <f t="shared" si="76"/>
        <v/>
      </c>
      <c r="ED72" s="76"/>
      <c r="EE72" s="4"/>
      <c r="EF72" s="127"/>
      <c r="EG72" s="128" t="str">
        <f t="shared" si="77"/>
        <v/>
      </c>
      <c r="EH72" s="129" t="str">
        <f t="shared" si="78"/>
        <v/>
      </c>
      <c r="EI72" s="130"/>
      <c r="EJ72" s="131"/>
      <c r="EK72" s="132" t="str">
        <f t="shared" si="79"/>
        <v/>
      </c>
      <c r="EL72" s="133" t="str">
        <f t="shared" si="80"/>
        <v/>
      </c>
      <c r="EM72" s="134" t="str">
        <f t="shared" si="81"/>
        <v/>
      </c>
      <c r="EN72" s="135" t="str">
        <f t="shared" si="82"/>
        <v/>
      </c>
      <c r="EO72" s="136" t="str">
        <f t="shared" si="83"/>
        <v/>
      </c>
      <c r="EP72" s="76"/>
      <c r="EQ72" s="4"/>
      <c r="ER72" s="127"/>
      <c r="ES72" s="128" t="str">
        <f t="shared" si="84"/>
        <v/>
      </c>
      <c r="ET72" s="129" t="str">
        <f t="shared" si="85"/>
        <v/>
      </c>
      <c r="EU72" s="130"/>
      <c r="EV72" s="131"/>
      <c r="EW72" s="132" t="str">
        <f t="shared" si="86"/>
        <v/>
      </c>
      <c r="EX72" s="133" t="str">
        <f t="shared" si="87"/>
        <v/>
      </c>
      <c r="EY72" s="134" t="str">
        <f t="shared" si="88"/>
        <v/>
      </c>
      <c r="EZ72" s="135" t="str">
        <f t="shared" si="89"/>
        <v/>
      </c>
      <c r="FA72" s="136" t="str">
        <f t="shared" si="90"/>
        <v/>
      </c>
      <c r="FB72" s="76"/>
      <c r="FC72" s="4"/>
      <c r="FD72" s="127"/>
      <c r="FE72" s="128" t="str">
        <f t="shared" si="91"/>
        <v/>
      </c>
      <c r="FF72" s="129" t="str">
        <f t="shared" si="92"/>
        <v/>
      </c>
      <c r="FG72" s="130"/>
      <c r="FH72" s="131"/>
      <c r="FI72" s="132" t="str">
        <f t="shared" si="93"/>
        <v/>
      </c>
      <c r="FJ72" s="133" t="str">
        <f t="shared" si="94"/>
        <v/>
      </c>
      <c r="FK72" s="134" t="str">
        <f t="shared" si="95"/>
        <v/>
      </c>
      <c r="FL72" s="135" t="str">
        <f t="shared" si="96"/>
        <v/>
      </c>
      <c r="FM72" s="136" t="str">
        <f t="shared" si="97"/>
        <v/>
      </c>
      <c r="FN72" s="76"/>
      <c r="FO72" s="4"/>
      <c r="FP72" s="127"/>
      <c r="FQ72" s="128" t="str">
        <f>IF(FU72="","",#REF!)</f>
        <v/>
      </c>
      <c r="FR72" s="129" t="str">
        <f t="shared" si="98"/>
        <v/>
      </c>
      <c r="FS72" s="130"/>
      <c r="FT72" s="131"/>
      <c r="FU72" s="132" t="str">
        <f t="shared" si="99"/>
        <v/>
      </c>
      <c r="FV72" s="133" t="str">
        <f t="shared" si="100"/>
        <v/>
      </c>
      <c r="FW72" s="134" t="str">
        <f t="shared" si="101"/>
        <v/>
      </c>
      <c r="FX72" s="135" t="str">
        <f t="shared" si="102"/>
        <v/>
      </c>
      <c r="FY72" s="136" t="str">
        <f t="shared" si="103"/>
        <v/>
      </c>
      <c r="FZ72" s="76"/>
      <c r="GA72" s="4"/>
      <c r="GB72" s="127"/>
      <c r="GC72" s="128" t="str">
        <f t="shared" si="104"/>
        <v/>
      </c>
      <c r="GD72" s="129" t="str">
        <f t="shared" si="105"/>
        <v/>
      </c>
      <c r="GE72" s="130"/>
      <c r="GF72" s="131"/>
      <c r="GG72" s="132" t="str">
        <f t="shared" si="106"/>
        <v/>
      </c>
      <c r="GH72" s="133" t="str">
        <f t="shared" si="107"/>
        <v/>
      </c>
      <c r="GI72" s="134" t="str">
        <f t="shared" si="108"/>
        <v/>
      </c>
      <c r="GJ72" s="135" t="str">
        <f t="shared" si="109"/>
        <v/>
      </c>
      <c r="GK72" s="136" t="str">
        <f t="shared" si="110"/>
        <v/>
      </c>
      <c r="GL72" s="76"/>
      <c r="GM72" s="4"/>
      <c r="GN72" s="127"/>
      <c r="GO72" s="128" t="str">
        <f t="shared" si="111"/>
        <v/>
      </c>
      <c r="GP72" s="129" t="str">
        <f t="shared" si="112"/>
        <v/>
      </c>
      <c r="GQ72" s="130"/>
      <c r="GR72" s="131"/>
      <c r="GS72" s="132" t="str">
        <f t="shared" si="113"/>
        <v/>
      </c>
      <c r="GT72" s="133" t="str">
        <f t="shared" si="114"/>
        <v/>
      </c>
      <c r="GU72" s="134" t="str">
        <f t="shared" si="115"/>
        <v/>
      </c>
      <c r="GV72" s="135" t="str">
        <f t="shared" si="116"/>
        <v/>
      </c>
      <c r="GW72" s="136" t="str">
        <f t="shared" si="117"/>
        <v/>
      </c>
      <c r="GX72" s="76"/>
      <c r="GY72" s="4"/>
      <c r="GZ72" s="127"/>
      <c r="HA72" s="128" t="str">
        <f t="shared" si="118"/>
        <v/>
      </c>
      <c r="HB72" s="129" t="str">
        <f t="shared" si="119"/>
        <v/>
      </c>
      <c r="HC72" s="130"/>
      <c r="HD72" s="131"/>
      <c r="HE72" s="132" t="str">
        <f t="shared" si="120"/>
        <v/>
      </c>
      <c r="HF72" s="133" t="str">
        <f t="shared" si="121"/>
        <v/>
      </c>
      <c r="HG72" s="134" t="str">
        <f t="shared" si="122"/>
        <v/>
      </c>
      <c r="HH72" s="135" t="str">
        <f t="shared" si="123"/>
        <v/>
      </c>
      <c r="HI72" s="136" t="str">
        <f t="shared" si="124"/>
        <v/>
      </c>
      <c r="HJ72" s="76"/>
      <c r="HK72" s="4"/>
      <c r="HL72" s="127"/>
      <c r="HM72" s="128" t="str">
        <f t="shared" si="125"/>
        <v/>
      </c>
      <c r="HN72" s="129" t="str">
        <f t="shared" si="126"/>
        <v/>
      </c>
      <c r="HO72" s="130"/>
      <c r="HP72" s="131"/>
      <c r="HQ72" s="132" t="str">
        <f t="shared" si="127"/>
        <v/>
      </c>
      <c r="HR72" s="133" t="str">
        <f t="shared" si="128"/>
        <v/>
      </c>
      <c r="HS72" s="134" t="str">
        <f t="shared" si="129"/>
        <v/>
      </c>
      <c r="HT72" s="135" t="str">
        <f t="shared" si="130"/>
        <v/>
      </c>
      <c r="HU72" s="136" t="str">
        <f t="shared" si="131"/>
        <v/>
      </c>
      <c r="HV72" s="76"/>
      <c r="HW72" s="4"/>
      <c r="HX72" s="127"/>
      <c r="HY72" s="128" t="str">
        <f t="shared" si="132"/>
        <v/>
      </c>
      <c r="HZ72" s="129" t="str">
        <f t="shared" si="133"/>
        <v/>
      </c>
      <c r="IA72" s="130"/>
      <c r="IB72" s="131"/>
      <c r="IC72" s="132" t="str">
        <f t="shared" si="134"/>
        <v/>
      </c>
      <c r="ID72" s="133" t="str">
        <f t="shared" si="135"/>
        <v/>
      </c>
      <c r="IE72" s="134" t="str">
        <f t="shared" si="136"/>
        <v/>
      </c>
      <c r="IF72" s="135" t="str">
        <f t="shared" si="137"/>
        <v/>
      </c>
      <c r="IG72" s="136" t="str">
        <f t="shared" si="138"/>
        <v/>
      </c>
      <c r="IH72" s="76"/>
      <c r="II72" s="4"/>
      <c r="IJ72" s="127"/>
      <c r="IK72" s="128" t="str">
        <f t="shared" si="139"/>
        <v/>
      </c>
      <c r="IL72" s="129" t="str">
        <f t="shared" si="140"/>
        <v/>
      </c>
      <c r="IM72" s="130"/>
      <c r="IN72" s="131"/>
      <c r="IO72" s="132" t="str">
        <f t="shared" si="141"/>
        <v/>
      </c>
      <c r="IP72" s="133" t="str">
        <f t="shared" si="142"/>
        <v/>
      </c>
      <c r="IQ72" s="134" t="str">
        <f t="shared" si="143"/>
        <v/>
      </c>
      <c r="IR72" s="135" t="str">
        <f t="shared" si="144"/>
        <v/>
      </c>
      <c r="IS72" s="136" t="str">
        <f t="shared" si="145"/>
        <v/>
      </c>
      <c r="IT72" s="76"/>
      <c r="IU72" s="4"/>
      <c r="IV72" s="127"/>
      <c r="IW72" s="128" t="str">
        <f t="shared" si="146"/>
        <v/>
      </c>
      <c r="IX72" s="129" t="str">
        <f t="shared" si="147"/>
        <v/>
      </c>
      <c r="IY72" s="130"/>
      <c r="IZ72" s="131"/>
      <c r="JA72" s="132" t="str">
        <f t="shared" si="148"/>
        <v/>
      </c>
      <c r="JB72" s="133" t="str">
        <f t="shared" si="149"/>
        <v/>
      </c>
      <c r="JC72" s="134" t="str">
        <f t="shared" si="150"/>
        <v/>
      </c>
      <c r="JD72" s="135" t="str">
        <f t="shared" si="151"/>
        <v/>
      </c>
      <c r="JE72" s="136" t="str">
        <f t="shared" si="152"/>
        <v/>
      </c>
      <c r="JF72" s="76"/>
      <c r="JG72" s="4"/>
      <c r="JH72" s="127"/>
      <c r="JI72" s="128" t="str">
        <f t="shared" si="153"/>
        <v/>
      </c>
      <c r="JJ72" s="129" t="str">
        <f t="shared" si="154"/>
        <v/>
      </c>
      <c r="JK72" s="130"/>
      <c r="JL72" s="131"/>
      <c r="JM72" s="132" t="str">
        <f t="shared" si="155"/>
        <v/>
      </c>
      <c r="JN72" s="133" t="str">
        <f t="shared" si="156"/>
        <v/>
      </c>
      <c r="JO72" s="134" t="str">
        <f t="shared" si="157"/>
        <v/>
      </c>
      <c r="JP72" s="135" t="str">
        <f t="shared" si="158"/>
        <v/>
      </c>
      <c r="JQ72" s="136" t="str">
        <f t="shared" si="159"/>
        <v/>
      </c>
      <c r="JR72" s="76"/>
      <c r="JS72" s="4"/>
      <c r="JT72" s="127"/>
      <c r="JU72" s="128" t="str">
        <f t="shared" si="160"/>
        <v/>
      </c>
      <c r="JV72" s="129" t="str">
        <f t="shared" si="161"/>
        <v/>
      </c>
      <c r="JW72" s="130"/>
      <c r="JX72" s="131"/>
      <c r="JY72" s="132" t="str">
        <f t="shared" si="162"/>
        <v/>
      </c>
      <c r="JZ72" s="133" t="str">
        <f t="shared" si="163"/>
        <v/>
      </c>
      <c r="KA72" s="134" t="str">
        <f t="shared" si="164"/>
        <v/>
      </c>
      <c r="KB72" s="135" t="str">
        <f t="shared" si="165"/>
        <v/>
      </c>
      <c r="KC72" s="136" t="str">
        <f t="shared" si="166"/>
        <v/>
      </c>
      <c r="KD72" s="76"/>
      <c r="KE72" s="4"/>
      <c r="KF72" s="127"/>
    </row>
    <row r="73" spans="1:292" ht="13.5" customHeight="1">
      <c r="A73" s="84"/>
      <c r="D73" s="1"/>
      <c r="E73" s="128" t="str">
        <f t="shared" si="0"/>
        <v/>
      </c>
      <c r="F73" s="129" t="str">
        <f t="shared" si="1"/>
        <v/>
      </c>
      <c r="G73" s="130"/>
      <c r="H73" s="131"/>
      <c r="I73" s="132" t="str">
        <f t="shared" si="2"/>
        <v/>
      </c>
      <c r="J73" s="133" t="str">
        <f t="shared" si="3"/>
        <v/>
      </c>
      <c r="K73" s="134" t="str">
        <f t="shared" si="4"/>
        <v/>
      </c>
      <c r="L73" s="135" t="str">
        <f t="shared" si="5"/>
        <v/>
      </c>
      <c r="M73" s="136" t="str">
        <f t="shared" si="6"/>
        <v/>
      </c>
      <c r="O73" s="4"/>
      <c r="Q73" s="128" t="str">
        <f t="shared" si="7"/>
        <v/>
      </c>
      <c r="R73" s="129" t="str">
        <f t="shared" si="8"/>
        <v/>
      </c>
      <c r="S73" s="130"/>
      <c r="T73" s="131"/>
      <c r="U73" s="132" t="str">
        <f t="shared" si="9"/>
        <v/>
      </c>
      <c r="V73" s="133" t="str">
        <f t="shared" si="10"/>
        <v/>
      </c>
      <c r="W73" s="134" t="str">
        <f t="shared" si="11"/>
        <v/>
      </c>
      <c r="X73" s="135" t="str">
        <f t="shared" si="12"/>
        <v/>
      </c>
      <c r="Y73" s="136" t="str">
        <f t="shared" si="13"/>
        <v/>
      </c>
      <c r="AA73" s="4"/>
      <c r="AC73" s="128" t="str">
        <f t="shared" si="14"/>
        <v/>
      </c>
      <c r="AD73" s="129" t="str">
        <f t="shared" si="15"/>
        <v/>
      </c>
      <c r="AE73" s="130"/>
      <c r="AF73" s="131"/>
      <c r="AG73" s="132" t="str">
        <f t="shared" si="16"/>
        <v/>
      </c>
      <c r="AH73" s="133" t="str">
        <f t="shared" si="17"/>
        <v/>
      </c>
      <c r="AI73" s="134" t="str">
        <f t="shared" si="18"/>
        <v/>
      </c>
      <c r="AJ73" s="135" t="str">
        <f t="shared" si="19"/>
        <v/>
      </c>
      <c r="AK73" s="136" t="str">
        <f t="shared" si="20"/>
        <v/>
      </c>
      <c r="AM73" s="4"/>
      <c r="AO73" s="128" t="str">
        <f t="shared" si="21"/>
        <v/>
      </c>
      <c r="AP73" s="129" t="str">
        <f t="shared" si="22"/>
        <v/>
      </c>
      <c r="AQ73" s="130"/>
      <c r="AR73" s="131"/>
      <c r="AS73" s="132" t="str">
        <f t="shared" si="23"/>
        <v/>
      </c>
      <c r="AT73" s="133" t="str">
        <f t="shared" si="24"/>
        <v/>
      </c>
      <c r="AU73" s="134" t="str">
        <f t="shared" si="25"/>
        <v/>
      </c>
      <c r="AV73" s="135" t="str">
        <f t="shared" si="26"/>
        <v/>
      </c>
      <c r="AW73" s="136" t="str">
        <f t="shared" si="27"/>
        <v/>
      </c>
      <c r="AX73" s="76"/>
      <c r="AY73" s="4"/>
      <c r="AZ73" s="76"/>
      <c r="BA73" s="128" t="str">
        <f t="shared" si="28"/>
        <v/>
      </c>
      <c r="BB73" s="129" t="str">
        <f t="shared" si="29"/>
        <v/>
      </c>
      <c r="BC73" s="130"/>
      <c r="BD73" s="131"/>
      <c r="BE73" s="132" t="str">
        <f t="shared" si="30"/>
        <v/>
      </c>
      <c r="BF73" s="133" t="str">
        <f t="shared" si="31"/>
        <v/>
      </c>
      <c r="BG73" s="134" t="str">
        <f t="shared" si="32"/>
        <v/>
      </c>
      <c r="BH73" s="135" t="str">
        <f t="shared" si="33"/>
        <v/>
      </c>
      <c r="BI73" s="136" t="str">
        <f t="shared" si="34"/>
        <v/>
      </c>
      <c r="BJ73" s="76"/>
      <c r="BK73" s="4"/>
      <c r="BL73" s="76"/>
      <c r="BM73" s="128" t="str">
        <f t="shared" si="35"/>
        <v/>
      </c>
      <c r="BN73" s="129" t="str">
        <f t="shared" si="36"/>
        <v/>
      </c>
      <c r="BO73" s="130"/>
      <c r="BP73" s="131"/>
      <c r="BQ73" s="132" t="str">
        <f t="shared" si="37"/>
        <v/>
      </c>
      <c r="BR73" s="133" t="str">
        <f t="shared" si="38"/>
        <v/>
      </c>
      <c r="BS73" s="134" t="str">
        <f t="shared" si="39"/>
        <v/>
      </c>
      <c r="BT73" s="135" t="str">
        <f t="shared" si="40"/>
        <v/>
      </c>
      <c r="BU73" s="136" t="str">
        <f t="shared" si="41"/>
        <v/>
      </c>
      <c r="BV73" s="76"/>
      <c r="BW73" s="4"/>
      <c r="BX73" s="76"/>
      <c r="BY73" s="128" t="str">
        <f t="shared" si="42"/>
        <v/>
      </c>
      <c r="BZ73" s="129" t="str">
        <f t="shared" si="43"/>
        <v/>
      </c>
      <c r="CA73" s="130"/>
      <c r="CB73" s="131"/>
      <c r="CC73" s="132" t="str">
        <f t="shared" si="44"/>
        <v/>
      </c>
      <c r="CD73" s="133" t="str">
        <f t="shared" si="45"/>
        <v/>
      </c>
      <c r="CE73" s="134" t="str">
        <f t="shared" si="46"/>
        <v/>
      </c>
      <c r="CF73" s="135" t="str">
        <f t="shared" si="47"/>
        <v/>
      </c>
      <c r="CG73" s="136" t="str">
        <f t="shared" si="48"/>
        <v/>
      </c>
      <c r="CH73" s="76"/>
      <c r="CI73" s="4"/>
      <c r="CJ73" s="76"/>
      <c r="CK73" s="128" t="str">
        <f t="shared" si="49"/>
        <v/>
      </c>
      <c r="CL73" s="129" t="str">
        <f t="shared" si="50"/>
        <v/>
      </c>
      <c r="CM73" s="130"/>
      <c r="CN73" s="131"/>
      <c r="CO73" s="132" t="str">
        <f t="shared" si="51"/>
        <v/>
      </c>
      <c r="CP73" s="133" t="str">
        <f t="shared" si="52"/>
        <v/>
      </c>
      <c r="CQ73" s="134" t="str">
        <f t="shared" si="53"/>
        <v/>
      </c>
      <c r="CR73" s="135" t="str">
        <f t="shared" si="54"/>
        <v/>
      </c>
      <c r="CS73" s="136" t="str">
        <f t="shared" si="55"/>
        <v/>
      </c>
      <c r="CT73" s="76"/>
      <c r="CU73" s="4"/>
      <c r="CV73" s="76"/>
      <c r="CW73" s="128" t="str">
        <f t="shared" si="56"/>
        <v/>
      </c>
      <c r="CX73" s="129" t="str">
        <f t="shared" si="57"/>
        <v/>
      </c>
      <c r="CY73" s="130"/>
      <c r="CZ73" s="131"/>
      <c r="DA73" s="132" t="str">
        <f t="shared" si="58"/>
        <v/>
      </c>
      <c r="DB73" s="133" t="str">
        <f t="shared" si="59"/>
        <v/>
      </c>
      <c r="DC73" s="134" t="str">
        <f t="shared" si="60"/>
        <v/>
      </c>
      <c r="DD73" s="135" t="str">
        <f t="shared" si="61"/>
        <v/>
      </c>
      <c r="DE73" s="136" t="str">
        <f t="shared" si="62"/>
        <v/>
      </c>
      <c r="DF73" s="76"/>
      <c r="DG73" s="4"/>
      <c r="DH73" s="76"/>
      <c r="DI73" s="128" t="str">
        <f t="shared" si="63"/>
        <v/>
      </c>
      <c r="DJ73" s="129" t="str">
        <f t="shared" si="64"/>
        <v/>
      </c>
      <c r="DK73" s="130"/>
      <c r="DL73" s="131"/>
      <c r="DM73" s="132" t="str">
        <f t="shared" si="65"/>
        <v/>
      </c>
      <c r="DN73" s="133" t="str">
        <f t="shared" si="66"/>
        <v/>
      </c>
      <c r="DO73" s="134" t="str">
        <f t="shared" si="67"/>
        <v/>
      </c>
      <c r="DP73" s="135" t="str">
        <f t="shared" si="68"/>
        <v/>
      </c>
      <c r="DQ73" s="136" t="str">
        <f t="shared" si="69"/>
        <v/>
      </c>
      <c r="DR73" s="76"/>
      <c r="DS73" s="4"/>
      <c r="DT73" s="76"/>
      <c r="DU73" s="128" t="str">
        <f t="shared" si="70"/>
        <v/>
      </c>
      <c r="DV73" s="129" t="str">
        <f t="shared" si="71"/>
        <v/>
      </c>
      <c r="DW73" s="130"/>
      <c r="DX73" s="131"/>
      <c r="DY73" s="132" t="str">
        <f t="shared" si="72"/>
        <v/>
      </c>
      <c r="DZ73" s="133" t="str">
        <f t="shared" si="73"/>
        <v/>
      </c>
      <c r="EA73" s="134" t="str">
        <f t="shared" si="74"/>
        <v/>
      </c>
      <c r="EB73" s="135" t="str">
        <f t="shared" si="75"/>
        <v/>
      </c>
      <c r="EC73" s="136" t="str">
        <f t="shared" si="76"/>
        <v/>
      </c>
      <c r="ED73" s="76"/>
      <c r="EE73" s="4"/>
      <c r="EF73" s="76"/>
      <c r="EG73" s="128" t="str">
        <f t="shared" si="77"/>
        <v/>
      </c>
      <c r="EH73" s="129" t="str">
        <f t="shared" si="78"/>
        <v/>
      </c>
      <c r="EI73" s="130"/>
      <c r="EJ73" s="131"/>
      <c r="EK73" s="132" t="str">
        <f t="shared" si="79"/>
        <v/>
      </c>
      <c r="EL73" s="133" t="str">
        <f t="shared" si="80"/>
        <v/>
      </c>
      <c r="EM73" s="134" t="str">
        <f t="shared" si="81"/>
        <v/>
      </c>
      <c r="EN73" s="135" t="str">
        <f t="shared" si="82"/>
        <v/>
      </c>
      <c r="EO73" s="136" t="str">
        <f t="shared" si="83"/>
        <v/>
      </c>
      <c r="EP73" s="76"/>
      <c r="EQ73" s="4"/>
      <c r="ER73" s="76"/>
      <c r="ES73" s="128" t="str">
        <f t="shared" si="84"/>
        <v/>
      </c>
      <c r="ET73" s="129" t="str">
        <f t="shared" si="85"/>
        <v/>
      </c>
      <c r="EU73" s="130"/>
      <c r="EV73" s="131"/>
      <c r="EW73" s="132" t="str">
        <f t="shared" si="86"/>
        <v/>
      </c>
      <c r="EX73" s="133" t="str">
        <f t="shared" si="87"/>
        <v/>
      </c>
      <c r="EY73" s="134" t="str">
        <f t="shared" si="88"/>
        <v/>
      </c>
      <c r="EZ73" s="135" t="str">
        <f t="shared" si="89"/>
        <v/>
      </c>
      <c r="FA73" s="136" t="str">
        <f t="shared" si="90"/>
        <v/>
      </c>
      <c r="FB73" s="76"/>
      <c r="FC73" s="4"/>
      <c r="FD73" s="76"/>
      <c r="FE73" s="128" t="str">
        <f t="shared" si="91"/>
        <v/>
      </c>
      <c r="FF73" s="129" t="str">
        <f t="shared" si="92"/>
        <v/>
      </c>
      <c r="FG73" s="130"/>
      <c r="FH73" s="131"/>
      <c r="FI73" s="132" t="str">
        <f t="shared" si="93"/>
        <v/>
      </c>
      <c r="FJ73" s="133" t="str">
        <f t="shared" si="94"/>
        <v/>
      </c>
      <c r="FK73" s="134" t="str">
        <f t="shared" si="95"/>
        <v/>
      </c>
      <c r="FL73" s="135" t="str">
        <f t="shared" si="96"/>
        <v/>
      </c>
      <c r="FM73" s="136" t="str">
        <f t="shared" si="97"/>
        <v/>
      </c>
      <c r="FN73" s="76"/>
      <c r="FO73" s="4"/>
      <c r="FP73" s="76"/>
      <c r="FQ73" s="128" t="str">
        <f>IF(FU73="","",#REF!)</f>
        <v/>
      </c>
      <c r="FR73" s="129" t="str">
        <f t="shared" si="98"/>
        <v/>
      </c>
      <c r="FS73" s="130"/>
      <c r="FT73" s="131"/>
      <c r="FU73" s="132" t="str">
        <f t="shared" si="99"/>
        <v/>
      </c>
      <c r="FV73" s="133" t="str">
        <f t="shared" si="100"/>
        <v/>
      </c>
      <c r="FW73" s="134" t="str">
        <f t="shared" si="101"/>
        <v/>
      </c>
      <c r="FX73" s="135" t="str">
        <f t="shared" si="102"/>
        <v/>
      </c>
      <c r="FY73" s="136" t="str">
        <f t="shared" si="103"/>
        <v/>
      </c>
      <c r="FZ73" s="76"/>
      <c r="GA73" s="4"/>
      <c r="GB73" s="76"/>
      <c r="GC73" s="128" t="str">
        <f t="shared" si="104"/>
        <v/>
      </c>
      <c r="GD73" s="129" t="str">
        <f t="shared" si="105"/>
        <v/>
      </c>
      <c r="GE73" s="130"/>
      <c r="GF73" s="131"/>
      <c r="GG73" s="132" t="str">
        <f t="shared" si="106"/>
        <v/>
      </c>
      <c r="GH73" s="133" t="str">
        <f t="shared" si="107"/>
        <v/>
      </c>
      <c r="GI73" s="134" t="str">
        <f t="shared" si="108"/>
        <v/>
      </c>
      <c r="GJ73" s="135" t="str">
        <f t="shared" si="109"/>
        <v/>
      </c>
      <c r="GK73" s="136" t="str">
        <f t="shared" si="110"/>
        <v/>
      </c>
      <c r="GL73" s="76"/>
      <c r="GM73" s="4"/>
      <c r="GN73" s="76"/>
      <c r="GO73" s="128" t="str">
        <f t="shared" si="111"/>
        <v/>
      </c>
      <c r="GP73" s="129" t="str">
        <f t="shared" si="112"/>
        <v/>
      </c>
      <c r="GQ73" s="130"/>
      <c r="GR73" s="131"/>
      <c r="GS73" s="132" t="str">
        <f t="shared" si="113"/>
        <v/>
      </c>
      <c r="GT73" s="133" t="str">
        <f t="shared" si="114"/>
        <v/>
      </c>
      <c r="GU73" s="134" t="str">
        <f t="shared" si="115"/>
        <v/>
      </c>
      <c r="GV73" s="135" t="str">
        <f t="shared" si="116"/>
        <v/>
      </c>
      <c r="GW73" s="136" t="str">
        <f t="shared" si="117"/>
        <v/>
      </c>
      <c r="GX73" s="76"/>
      <c r="GY73" s="4"/>
      <c r="GZ73" s="76"/>
      <c r="HA73" s="128" t="str">
        <f t="shared" si="118"/>
        <v/>
      </c>
      <c r="HB73" s="129" t="str">
        <f t="shared" si="119"/>
        <v/>
      </c>
      <c r="HC73" s="130"/>
      <c r="HD73" s="131"/>
      <c r="HE73" s="132" t="str">
        <f t="shared" si="120"/>
        <v/>
      </c>
      <c r="HF73" s="133" t="str">
        <f t="shared" si="121"/>
        <v/>
      </c>
      <c r="HG73" s="134" t="str">
        <f t="shared" si="122"/>
        <v/>
      </c>
      <c r="HH73" s="135" t="str">
        <f t="shared" si="123"/>
        <v/>
      </c>
      <c r="HI73" s="136" t="str">
        <f t="shared" si="124"/>
        <v/>
      </c>
      <c r="HJ73" s="76"/>
      <c r="HK73" s="4"/>
      <c r="HL73" s="76"/>
      <c r="HM73" s="128" t="str">
        <f t="shared" si="125"/>
        <v/>
      </c>
      <c r="HN73" s="129" t="str">
        <f t="shared" si="126"/>
        <v/>
      </c>
      <c r="HO73" s="130"/>
      <c r="HP73" s="131"/>
      <c r="HQ73" s="132" t="str">
        <f t="shared" si="127"/>
        <v/>
      </c>
      <c r="HR73" s="133" t="str">
        <f t="shared" si="128"/>
        <v/>
      </c>
      <c r="HS73" s="134" t="str">
        <f t="shared" si="129"/>
        <v/>
      </c>
      <c r="HT73" s="135" t="str">
        <f t="shared" si="130"/>
        <v/>
      </c>
      <c r="HU73" s="136" t="str">
        <f t="shared" si="131"/>
        <v/>
      </c>
      <c r="HV73" s="76"/>
      <c r="HW73" s="4"/>
      <c r="HX73" s="76"/>
      <c r="HY73" s="128" t="str">
        <f t="shared" si="132"/>
        <v/>
      </c>
      <c r="HZ73" s="129" t="str">
        <f t="shared" si="133"/>
        <v/>
      </c>
      <c r="IA73" s="130"/>
      <c r="IB73" s="131"/>
      <c r="IC73" s="132" t="str">
        <f t="shared" si="134"/>
        <v/>
      </c>
      <c r="ID73" s="133" t="str">
        <f t="shared" si="135"/>
        <v/>
      </c>
      <c r="IE73" s="134" t="str">
        <f t="shared" si="136"/>
        <v/>
      </c>
      <c r="IF73" s="135" t="str">
        <f t="shared" si="137"/>
        <v/>
      </c>
      <c r="IG73" s="136" t="str">
        <f t="shared" si="138"/>
        <v/>
      </c>
      <c r="IH73" s="76"/>
      <c r="II73" s="4"/>
      <c r="IJ73" s="76"/>
      <c r="IK73" s="128" t="str">
        <f t="shared" si="139"/>
        <v/>
      </c>
      <c r="IL73" s="129" t="str">
        <f t="shared" si="140"/>
        <v/>
      </c>
      <c r="IM73" s="130"/>
      <c r="IN73" s="131"/>
      <c r="IO73" s="132" t="str">
        <f t="shared" si="141"/>
        <v/>
      </c>
      <c r="IP73" s="133" t="str">
        <f t="shared" si="142"/>
        <v/>
      </c>
      <c r="IQ73" s="134" t="str">
        <f t="shared" si="143"/>
        <v/>
      </c>
      <c r="IR73" s="135" t="str">
        <f t="shared" si="144"/>
        <v/>
      </c>
      <c r="IS73" s="136" t="str">
        <f t="shared" si="145"/>
        <v/>
      </c>
      <c r="IT73" s="76"/>
      <c r="IU73" s="4"/>
      <c r="IV73" s="76"/>
      <c r="IW73" s="128" t="str">
        <f t="shared" si="146"/>
        <v/>
      </c>
      <c r="IX73" s="129" t="str">
        <f t="shared" si="147"/>
        <v/>
      </c>
      <c r="IY73" s="130"/>
      <c r="IZ73" s="131"/>
      <c r="JA73" s="132" t="str">
        <f t="shared" si="148"/>
        <v/>
      </c>
      <c r="JB73" s="133" t="str">
        <f t="shared" si="149"/>
        <v/>
      </c>
      <c r="JC73" s="134" t="str">
        <f t="shared" si="150"/>
        <v/>
      </c>
      <c r="JD73" s="135" t="str">
        <f t="shared" si="151"/>
        <v/>
      </c>
      <c r="JE73" s="136" t="str">
        <f t="shared" si="152"/>
        <v/>
      </c>
      <c r="JF73" s="76"/>
      <c r="JG73" s="4"/>
      <c r="JH73" s="76"/>
      <c r="JI73" s="128" t="str">
        <f t="shared" si="153"/>
        <v/>
      </c>
      <c r="JJ73" s="129" t="str">
        <f t="shared" si="154"/>
        <v/>
      </c>
      <c r="JK73" s="130"/>
      <c r="JL73" s="131"/>
      <c r="JM73" s="132" t="str">
        <f t="shared" si="155"/>
        <v/>
      </c>
      <c r="JN73" s="133" t="str">
        <f t="shared" si="156"/>
        <v/>
      </c>
      <c r="JO73" s="134" t="str">
        <f t="shared" si="157"/>
        <v/>
      </c>
      <c r="JP73" s="135" t="str">
        <f t="shared" si="158"/>
        <v/>
      </c>
      <c r="JQ73" s="136" t="str">
        <f t="shared" si="159"/>
        <v/>
      </c>
      <c r="JR73" s="76"/>
      <c r="JS73" s="4"/>
      <c r="JT73" s="76"/>
      <c r="JU73" s="128" t="str">
        <f t="shared" si="160"/>
        <v/>
      </c>
      <c r="JV73" s="129" t="str">
        <f t="shared" si="161"/>
        <v/>
      </c>
      <c r="JW73" s="130"/>
      <c r="JX73" s="131"/>
      <c r="JY73" s="132" t="str">
        <f t="shared" si="162"/>
        <v/>
      </c>
      <c r="JZ73" s="133" t="str">
        <f t="shared" si="163"/>
        <v/>
      </c>
      <c r="KA73" s="134" t="str">
        <f t="shared" si="164"/>
        <v/>
      </c>
      <c r="KB73" s="135" t="str">
        <f t="shared" si="165"/>
        <v/>
      </c>
      <c r="KC73" s="136" t="str">
        <f t="shared" si="166"/>
        <v/>
      </c>
      <c r="KD73" s="76"/>
      <c r="KE73" s="4"/>
      <c r="KF73" s="76"/>
    </row>
    <row r="74" spans="1:292" ht="13.5" customHeight="1">
      <c r="A74" s="84"/>
      <c r="E74" s="128" t="str">
        <f t="shared" si="0"/>
        <v/>
      </c>
      <c r="F74" s="129" t="str">
        <f t="shared" si="1"/>
        <v/>
      </c>
      <c r="G74" s="130"/>
      <c r="H74" s="131"/>
      <c r="I74" s="132" t="str">
        <f t="shared" si="2"/>
        <v/>
      </c>
      <c r="J74" s="133" t="str">
        <f t="shared" si="3"/>
        <v/>
      </c>
      <c r="K74" s="134" t="str">
        <f t="shared" si="4"/>
        <v/>
      </c>
      <c r="L74" s="135" t="str">
        <f t="shared" si="5"/>
        <v/>
      </c>
      <c r="M74" s="136" t="str">
        <f t="shared" si="6"/>
        <v/>
      </c>
      <c r="O74" s="4"/>
      <c r="Q74" s="128" t="str">
        <f t="shared" si="7"/>
        <v/>
      </c>
      <c r="R74" s="129" t="str">
        <f t="shared" si="8"/>
        <v/>
      </c>
      <c r="S74" s="130"/>
      <c r="T74" s="131"/>
      <c r="U74" s="132" t="str">
        <f t="shared" si="9"/>
        <v/>
      </c>
      <c r="V74" s="133" t="str">
        <f t="shared" si="10"/>
        <v/>
      </c>
      <c r="W74" s="134" t="str">
        <f t="shared" si="11"/>
        <v/>
      </c>
      <c r="X74" s="135" t="str">
        <f t="shared" si="12"/>
        <v/>
      </c>
      <c r="Y74" s="136" t="str">
        <f t="shared" si="13"/>
        <v/>
      </c>
      <c r="AA74" s="4"/>
      <c r="AC74" s="128" t="str">
        <f t="shared" si="14"/>
        <v/>
      </c>
      <c r="AD74" s="129" t="str">
        <f t="shared" si="15"/>
        <v/>
      </c>
      <c r="AE74" s="130"/>
      <c r="AF74" s="131"/>
      <c r="AG74" s="132" t="str">
        <f t="shared" si="16"/>
        <v/>
      </c>
      <c r="AH74" s="133" t="str">
        <f t="shared" si="17"/>
        <v/>
      </c>
      <c r="AI74" s="134" t="str">
        <f t="shared" si="18"/>
        <v/>
      </c>
      <c r="AJ74" s="135" t="str">
        <f t="shared" si="19"/>
        <v/>
      </c>
      <c r="AK74" s="136" t="str">
        <f t="shared" si="20"/>
        <v/>
      </c>
      <c r="AM74" s="4"/>
      <c r="AO74" s="128" t="str">
        <f t="shared" si="21"/>
        <v/>
      </c>
      <c r="AP74" s="129" t="str">
        <f t="shared" si="22"/>
        <v/>
      </c>
      <c r="AQ74" s="130"/>
      <c r="AR74" s="131"/>
      <c r="AS74" s="132" t="str">
        <f t="shared" si="23"/>
        <v/>
      </c>
      <c r="AT74" s="133" t="str">
        <f t="shared" si="24"/>
        <v/>
      </c>
      <c r="AU74" s="134" t="str">
        <f t="shared" si="25"/>
        <v/>
      </c>
      <c r="AV74" s="135" t="str">
        <f t="shared" si="26"/>
        <v/>
      </c>
      <c r="AW74" s="136" t="str">
        <f t="shared" si="27"/>
        <v/>
      </c>
      <c r="AX74" s="76"/>
      <c r="AY74" s="4"/>
      <c r="AZ74" s="76"/>
      <c r="BA74" s="128" t="str">
        <f t="shared" si="28"/>
        <v/>
      </c>
      <c r="BB74" s="129" t="str">
        <f t="shared" si="29"/>
        <v/>
      </c>
      <c r="BC74" s="130"/>
      <c r="BD74" s="131"/>
      <c r="BE74" s="132" t="str">
        <f t="shared" si="30"/>
        <v/>
      </c>
      <c r="BF74" s="133" t="str">
        <f t="shared" si="31"/>
        <v/>
      </c>
      <c r="BG74" s="134" t="str">
        <f t="shared" si="32"/>
        <v/>
      </c>
      <c r="BH74" s="135" t="str">
        <f t="shared" si="33"/>
        <v/>
      </c>
      <c r="BI74" s="136" t="str">
        <f t="shared" si="34"/>
        <v/>
      </c>
      <c r="BJ74" s="76"/>
      <c r="BK74" s="4"/>
      <c r="BL74" s="76"/>
      <c r="BM74" s="128" t="str">
        <f t="shared" si="35"/>
        <v/>
      </c>
      <c r="BN74" s="129" t="str">
        <f t="shared" si="36"/>
        <v/>
      </c>
      <c r="BO74" s="130"/>
      <c r="BP74" s="131"/>
      <c r="BQ74" s="132" t="str">
        <f t="shared" si="37"/>
        <v/>
      </c>
      <c r="BR74" s="133" t="str">
        <f t="shared" si="38"/>
        <v/>
      </c>
      <c r="BS74" s="134" t="str">
        <f t="shared" si="39"/>
        <v/>
      </c>
      <c r="BT74" s="135" t="str">
        <f t="shared" si="40"/>
        <v/>
      </c>
      <c r="BU74" s="136" t="str">
        <f t="shared" si="41"/>
        <v/>
      </c>
      <c r="BV74" s="76"/>
      <c r="BW74" s="4"/>
      <c r="BX74" s="76"/>
      <c r="BY74" s="128" t="str">
        <f t="shared" si="42"/>
        <v/>
      </c>
      <c r="BZ74" s="129" t="str">
        <f t="shared" si="43"/>
        <v/>
      </c>
      <c r="CA74" s="130"/>
      <c r="CB74" s="131"/>
      <c r="CC74" s="132" t="str">
        <f t="shared" si="44"/>
        <v/>
      </c>
      <c r="CD74" s="133" t="str">
        <f t="shared" si="45"/>
        <v/>
      </c>
      <c r="CE74" s="134" t="str">
        <f t="shared" si="46"/>
        <v/>
      </c>
      <c r="CF74" s="135" t="str">
        <f t="shared" si="47"/>
        <v/>
      </c>
      <c r="CG74" s="136" t="str">
        <f t="shared" si="48"/>
        <v/>
      </c>
      <c r="CH74" s="76"/>
      <c r="CI74" s="4"/>
      <c r="CJ74" s="76"/>
      <c r="CK74" s="128" t="str">
        <f t="shared" si="49"/>
        <v/>
      </c>
      <c r="CL74" s="129" t="str">
        <f t="shared" si="50"/>
        <v/>
      </c>
      <c r="CM74" s="130"/>
      <c r="CN74" s="131"/>
      <c r="CO74" s="132" t="str">
        <f t="shared" si="51"/>
        <v/>
      </c>
      <c r="CP74" s="133" t="str">
        <f t="shared" si="52"/>
        <v/>
      </c>
      <c r="CQ74" s="134" t="str">
        <f t="shared" si="53"/>
        <v/>
      </c>
      <c r="CR74" s="135" t="str">
        <f t="shared" si="54"/>
        <v/>
      </c>
      <c r="CS74" s="136" t="str">
        <f t="shared" si="55"/>
        <v/>
      </c>
      <c r="CT74" s="76"/>
      <c r="CU74" s="4"/>
      <c r="CV74" s="76"/>
      <c r="CW74" s="128" t="str">
        <f t="shared" si="56"/>
        <v/>
      </c>
      <c r="CX74" s="129" t="str">
        <f t="shared" si="57"/>
        <v/>
      </c>
      <c r="CY74" s="130"/>
      <c r="CZ74" s="131"/>
      <c r="DA74" s="132" t="str">
        <f t="shared" si="58"/>
        <v/>
      </c>
      <c r="DB74" s="133" t="str">
        <f t="shared" si="59"/>
        <v/>
      </c>
      <c r="DC74" s="134" t="str">
        <f t="shared" si="60"/>
        <v/>
      </c>
      <c r="DD74" s="135" t="str">
        <f t="shared" si="61"/>
        <v/>
      </c>
      <c r="DE74" s="136" t="str">
        <f t="shared" si="62"/>
        <v/>
      </c>
      <c r="DF74" s="76"/>
      <c r="DG74" s="4"/>
      <c r="DH74" s="76"/>
      <c r="DI74" s="128" t="str">
        <f t="shared" si="63"/>
        <v/>
      </c>
      <c r="DJ74" s="129" t="str">
        <f t="shared" si="64"/>
        <v/>
      </c>
      <c r="DK74" s="130"/>
      <c r="DL74" s="131"/>
      <c r="DM74" s="132" t="str">
        <f t="shared" si="65"/>
        <v/>
      </c>
      <c r="DN74" s="133" t="str">
        <f t="shared" si="66"/>
        <v/>
      </c>
      <c r="DO74" s="134" t="str">
        <f t="shared" si="67"/>
        <v/>
      </c>
      <c r="DP74" s="135" t="str">
        <f t="shared" si="68"/>
        <v/>
      </c>
      <c r="DQ74" s="136" t="str">
        <f t="shared" si="69"/>
        <v/>
      </c>
      <c r="DR74" s="76"/>
      <c r="DS74" s="4"/>
      <c r="DT74" s="76"/>
      <c r="DU74" s="128" t="str">
        <f t="shared" si="70"/>
        <v/>
      </c>
      <c r="DV74" s="129" t="str">
        <f t="shared" si="71"/>
        <v/>
      </c>
      <c r="DW74" s="130"/>
      <c r="DX74" s="131"/>
      <c r="DY74" s="132" t="str">
        <f t="shared" si="72"/>
        <v/>
      </c>
      <c r="DZ74" s="133" t="str">
        <f t="shared" si="73"/>
        <v/>
      </c>
      <c r="EA74" s="134" t="str">
        <f t="shared" si="74"/>
        <v/>
      </c>
      <c r="EB74" s="135" t="str">
        <f t="shared" si="75"/>
        <v/>
      </c>
      <c r="EC74" s="136" t="str">
        <f t="shared" si="76"/>
        <v/>
      </c>
      <c r="ED74" s="76"/>
      <c r="EE74" s="4"/>
      <c r="EF74" s="76"/>
      <c r="EG74" s="128" t="str">
        <f t="shared" si="77"/>
        <v/>
      </c>
      <c r="EH74" s="129" t="str">
        <f t="shared" si="78"/>
        <v/>
      </c>
      <c r="EI74" s="130"/>
      <c r="EJ74" s="131"/>
      <c r="EK74" s="132" t="str">
        <f t="shared" si="79"/>
        <v/>
      </c>
      <c r="EL74" s="133" t="str">
        <f t="shared" si="80"/>
        <v/>
      </c>
      <c r="EM74" s="134" t="str">
        <f t="shared" si="81"/>
        <v/>
      </c>
      <c r="EN74" s="135" t="str">
        <f t="shared" si="82"/>
        <v/>
      </c>
      <c r="EO74" s="136" t="str">
        <f t="shared" si="83"/>
        <v/>
      </c>
      <c r="EP74" s="76"/>
      <c r="EQ74" s="4"/>
      <c r="ER74" s="76"/>
      <c r="ES74" s="128" t="str">
        <f t="shared" si="84"/>
        <v/>
      </c>
      <c r="ET74" s="129" t="str">
        <f t="shared" si="85"/>
        <v/>
      </c>
      <c r="EU74" s="130"/>
      <c r="EV74" s="131"/>
      <c r="EW74" s="132" t="str">
        <f t="shared" si="86"/>
        <v/>
      </c>
      <c r="EX74" s="133" t="str">
        <f t="shared" si="87"/>
        <v/>
      </c>
      <c r="EY74" s="134" t="str">
        <f t="shared" si="88"/>
        <v/>
      </c>
      <c r="EZ74" s="135" t="str">
        <f t="shared" si="89"/>
        <v/>
      </c>
      <c r="FA74" s="136" t="str">
        <f t="shared" si="90"/>
        <v/>
      </c>
      <c r="FB74" s="76"/>
      <c r="FC74" s="4"/>
      <c r="FD74" s="76"/>
      <c r="FE74" s="128" t="str">
        <f t="shared" si="91"/>
        <v/>
      </c>
      <c r="FF74" s="129" t="str">
        <f t="shared" si="92"/>
        <v/>
      </c>
      <c r="FG74" s="130"/>
      <c r="FH74" s="131"/>
      <c r="FI74" s="132" t="str">
        <f t="shared" si="93"/>
        <v/>
      </c>
      <c r="FJ74" s="133" t="str">
        <f t="shared" si="94"/>
        <v/>
      </c>
      <c r="FK74" s="134" t="str">
        <f t="shared" si="95"/>
        <v/>
      </c>
      <c r="FL74" s="135" t="str">
        <f t="shared" si="96"/>
        <v/>
      </c>
      <c r="FM74" s="136" t="str">
        <f t="shared" si="97"/>
        <v/>
      </c>
      <c r="FN74" s="76"/>
      <c r="FO74" s="4"/>
      <c r="FP74" s="76"/>
      <c r="FQ74" s="128" t="str">
        <f>IF(FU74="","",#REF!)</f>
        <v/>
      </c>
      <c r="FR74" s="129" t="str">
        <f t="shared" si="98"/>
        <v/>
      </c>
      <c r="FS74" s="130"/>
      <c r="FT74" s="131"/>
      <c r="FU74" s="132" t="str">
        <f t="shared" si="99"/>
        <v/>
      </c>
      <c r="FV74" s="133" t="str">
        <f t="shared" si="100"/>
        <v/>
      </c>
      <c r="FW74" s="134" t="str">
        <f t="shared" si="101"/>
        <v/>
      </c>
      <c r="FX74" s="135" t="str">
        <f t="shared" si="102"/>
        <v/>
      </c>
      <c r="FY74" s="136" t="str">
        <f t="shared" si="103"/>
        <v/>
      </c>
      <c r="FZ74" s="76"/>
      <c r="GA74" s="4"/>
      <c r="GB74" s="76"/>
      <c r="GC74" s="128" t="str">
        <f t="shared" si="104"/>
        <v/>
      </c>
      <c r="GD74" s="129" t="str">
        <f t="shared" si="105"/>
        <v/>
      </c>
      <c r="GE74" s="130"/>
      <c r="GF74" s="131"/>
      <c r="GG74" s="132" t="str">
        <f t="shared" si="106"/>
        <v/>
      </c>
      <c r="GH74" s="133" t="str">
        <f t="shared" si="107"/>
        <v/>
      </c>
      <c r="GI74" s="134" t="str">
        <f t="shared" si="108"/>
        <v/>
      </c>
      <c r="GJ74" s="135" t="str">
        <f t="shared" si="109"/>
        <v/>
      </c>
      <c r="GK74" s="136" t="str">
        <f t="shared" si="110"/>
        <v/>
      </c>
      <c r="GL74" s="76"/>
      <c r="GM74" s="4"/>
      <c r="GN74" s="76"/>
      <c r="GO74" s="128" t="str">
        <f t="shared" si="111"/>
        <v/>
      </c>
      <c r="GP74" s="129" t="str">
        <f t="shared" si="112"/>
        <v/>
      </c>
      <c r="GQ74" s="130"/>
      <c r="GR74" s="131"/>
      <c r="GS74" s="132" t="str">
        <f t="shared" si="113"/>
        <v/>
      </c>
      <c r="GT74" s="133" t="str">
        <f t="shared" si="114"/>
        <v/>
      </c>
      <c r="GU74" s="134" t="str">
        <f t="shared" si="115"/>
        <v/>
      </c>
      <c r="GV74" s="135" t="str">
        <f t="shared" si="116"/>
        <v/>
      </c>
      <c r="GW74" s="136" t="str">
        <f t="shared" si="117"/>
        <v/>
      </c>
      <c r="GX74" s="76"/>
      <c r="GY74" s="4"/>
      <c r="GZ74" s="76"/>
      <c r="HA74" s="128" t="str">
        <f t="shared" si="118"/>
        <v/>
      </c>
      <c r="HB74" s="129" t="str">
        <f t="shared" si="119"/>
        <v/>
      </c>
      <c r="HC74" s="130"/>
      <c r="HD74" s="131"/>
      <c r="HE74" s="132" t="str">
        <f t="shared" si="120"/>
        <v/>
      </c>
      <c r="HF74" s="133" t="str">
        <f t="shared" si="121"/>
        <v/>
      </c>
      <c r="HG74" s="134" t="str">
        <f t="shared" si="122"/>
        <v/>
      </c>
      <c r="HH74" s="135" t="str">
        <f t="shared" si="123"/>
        <v/>
      </c>
      <c r="HI74" s="136" t="str">
        <f t="shared" si="124"/>
        <v/>
      </c>
      <c r="HJ74" s="76"/>
      <c r="HK74" s="4"/>
      <c r="HL74" s="76"/>
      <c r="HM74" s="128" t="str">
        <f t="shared" si="125"/>
        <v/>
      </c>
      <c r="HN74" s="129" t="str">
        <f t="shared" si="126"/>
        <v/>
      </c>
      <c r="HO74" s="130"/>
      <c r="HP74" s="131"/>
      <c r="HQ74" s="132" t="str">
        <f t="shared" si="127"/>
        <v/>
      </c>
      <c r="HR74" s="133" t="str">
        <f t="shared" si="128"/>
        <v/>
      </c>
      <c r="HS74" s="134" t="str">
        <f t="shared" si="129"/>
        <v/>
      </c>
      <c r="HT74" s="135" t="str">
        <f t="shared" si="130"/>
        <v/>
      </c>
      <c r="HU74" s="136" t="str">
        <f t="shared" si="131"/>
        <v/>
      </c>
      <c r="HV74" s="76"/>
      <c r="HW74" s="4"/>
      <c r="HX74" s="76"/>
      <c r="HY74" s="128" t="str">
        <f t="shared" si="132"/>
        <v/>
      </c>
      <c r="HZ74" s="129" t="str">
        <f t="shared" si="133"/>
        <v/>
      </c>
      <c r="IA74" s="130"/>
      <c r="IB74" s="131"/>
      <c r="IC74" s="132" t="str">
        <f t="shared" si="134"/>
        <v/>
      </c>
      <c r="ID74" s="133" t="str">
        <f t="shared" si="135"/>
        <v/>
      </c>
      <c r="IE74" s="134" t="str">
        <f t="shared" si="136"/>
        <v/>
      </c>
      <c r="IF74" s="135" t="str">
        <f t="shared" si="137"/>
        <v/>
      </c>
      <c r="IG74" s="136" t="str">
        <f t="shared" si="138"/>
        <v/>
      </c>
      <c r="IH74" s="76"/>
      <c r="II74" s="4"/>
      <c r="IJ74" s="76"/>
      <c r="IK74" s="128" t="str">
        <f t="shared" si="139"/>
        <v/>
      </c>
      <c r="IL74" s="129" t="str">
        <f t="shared" si="140"/>
        <v/>
      </c>
      <c r="IM74" s="130"/>
      <c r="IN74" s="131"/>
      <c r="IO74" s="132" t="str">
        <f t="shared" si="141"/>
        <v/>
      </c>
      <c r="IP74" s="133" t="str">
        <f t="shared" si="142"/>
        <v/>
      </c>
      <c r="IQ74" s="134" t="str">
        <f t="shared" si="143"/>
        <v/>
      </c>
      <c r="IR74" s="135" t="str">
        <f t="shared" si="144"/>
        <v/>
      </c>
      <c r="IS74" s="136" t="str">
        <f t="shared" si="145"/>
        <v/>
      </c>
      <c r="IT74" s="76"/>
      <c r="IU74" s="4"/>
      <c r="IV74" s="76"/>
      <c r="IW74" s="128" t="str">
        <f t="shared" si="146"/>
        <v/>
      </c>
      <c r="IX74" s="129" t="str">
        <f t="shared" si="147"/>
        <v/>
      </c>
      <c r="IY74" s="130"/>
      <c r="IZ74" s="131"/>
      <c r="JA74" s="132" t="str">
        <f t="shared" si="148"/>
        <v/>
      </c>
      <c r="JB74" s="133" t="str">
        <f t="shared" si="149"/>
        <v/>
      </c>
      <c r="JC74" s="134" t="str">
        <f t="shared" si="150"/>
        <v/>
      </c>
      <c r="JD74" s="135" t="str">
        <f t="shared" si="151"/>
        <v/>
      </c>
      <c r="JE74" s="136" t="str">
        <f t="shared" si="152"/>
        <v/>
      </c>
      <c r="JF74" s="76"/>
      <c r="JG74" s="4"/>
      <c r="JH74" s="76"/>
      <c r="JI74" s="128" t="str">
        <f t="shared" si="153"/>
        <v/>
      </c>
      <c r="JJ74" s="129" t="str">
        <f t="shared" si="154"/>
        <v/>
      </c>
      <c r="JK74" s="130"/>
      <c r="JL74" s="131"/>
      <c r="JM74" s="132" t="str">
        <f t="shared" si="155"/>
        <v/>
      </c>
      <c r="JN74" s="133" t="str">
        <f t="shared" si="156"/>
        <v/>
      </c>
      <c r="JO74" s="134" t="str">
        <f t="shared" si="157"/>
        <v/>
      </c>
      <c r="JP74" s="135" t="str">
        <f t="shared" si="158"/>
        <v/>
      </c>
      <c r="JQ74" s="136" t="str">
        <f t="shared" si="159"/>
        <v/>
      </c>
      <c r="JR74" s="76"/>
      <c r="JS74" s="4"/>
      <c r="JT74" s="76"/>
      <c r="JU74" s="128" t="str">
        <f t="shared" si="160"/>
        <v/>
      </c>
      <c r="JV74" s="129" t="str">
        <f t="shared" si="161"/>
        <v/>
      </c>
      <c r="JW74" s="130"/>
      <c r="JX74" s="131"/>
      <c r="JY74" s="132" t="str">
        <f t="shared" si="162"/>
        <v/>
      </c>
      <c r="JZ74" s="133" t="str">
        <f t="shared" si="163"/>
        <v/>
      </c>
      <c r="KA74" s="134" t="str">
        <f t="shared" si="164"/>
        <v/>
      </c>
      <c r="KB74" s="135" t="str">
        <f t="shared" si="165"/>
        <v/>
      </c>
      <c r="KC74" s="136" t="str">
        <f t="shared" si="166"/>
        <v/>
      </c>
      <c r="KD74" s="76"/>
      <c r="KE74" s="4"/>
      <c r="KF74" s="76"/>
    </row>
    <row r="75" spans="1:292" ht="13.5" customHeight="1">
      <c r="A75" s="84"/>
      <c r="E75" s="128" t="str">
        <f t="shared" si="0"/>
        <v/>
      </c>
      <c r="F75" s="129" t="str">
        <f t="shared" si="1"/>
        <v/>
      </c>
      <c r="G75" s="130"/>
      <c r="H75" s="131"/>
      <c r="I75" s="132" t="str">
        <f t="shared" si="2"/>
        <v/>
      </c>
      <c r="J75" s="133" t="str">
        <f t="shared" si="3"/>
        <v/>
      </c>
      <c r="K75" s="134" t="str">
        <f t="shared" si="4"/>
        <v/>
      </c>
      <c r="L75" s="135" t="str">
        <f t="shared" si="5"/>
        <v/>
      </c>
      <c r="M75" s="136" t="str">
        <f t="shared" si="6"/>
        <v/>
      </c>
      <c r="O75" s="4"/>
      <c r="Q75" s="128" t="str">
        <f t="shared" si="7"/>
        <v/>
      </c>
      <c r="R75" s="129" t="str">
        <f t="shared" si="8"/>
        <v/>
      </c>
      <c r="S75" s="130"/>
      <c r="T75" s="131"/>
      <c r="U75" s="132" t="str">
        <f t="shared" si="9"/>
        <v/>
      </c>
      <c r="V75" s="133" t="str">
        <f t="shared" si="10"/>
        <v/>
      </c>
      <c r="W75" s="134" t="str">
        <f t="shared" si="11"/>
        <v/>
      </c>
      <c r="X75" s="135" t="str">
        <f t="shared" si="12"/>
        <v/>
      </c>
      <c r="Y75" s="136" t="str">
        <f t="shared" si="13"/>
        <v/>
      </c>
      <c r="AA75" s="4"/>
      <c r="AC75" s="128" t="str">
        <f t="shared" si="14"/>
        <v/>
      </c>
      <c r="AD75" s="129" t="str">
        <f t="shared" si="15"/>
        <v/>
      </c>
      <c r="AE75" s="130"/>
      <c r="AF75" s="131"/>
      <c r="AG75" s="132" t="str">
        <f t="shared" si="16"/>
        <v/>
      </c>
      <c r="AH75" s="133" t="str">
        <f t="shared" si="17"/>
        <v/>
      </c>
      <c r="AI75" s="134" t="str">
        <f t="shared" si="18"/>
        <v/>
      </c>
      <c r="AJ75" s="135" t="str">
        <f t="shared" si="19"/>
        <v/>
      </c>
      <c r="AK75" s="136" t="str">
        <f t="shared" si="20"/>
        <v/>
      </c>
      <c r="AM75" s="4"/>
      <c r="AO75" s="128" t="str">
        <f t="shared" si="21"/>
        <v/>
      </c>
      <c r="AP75" s="129" t="str">
        <f t="shared" si="22"/>
        <v/>
      </c>
      <c r="AQ75" s="130"/>
      <c r="AR75" s="131"/>
      <c r="AS75" s="132" t="str">
        <f t="shared" si="23"/>
        <v/>
      </c>
      <c r="AT75" s="133" t="str">
        <f t="shared" si="24"/>
        <v/>
      </c>
      <c r="AU75" s="134" t="str">
        <f t="shared" si="25"/>
        <v/>
      </c>
      <c r="AV75" s="135" t="str">
        <f t="shared" si="26"/>
        <v/>
      </c>
      <c r="AW75" s="136" t="str">
        <f t="shared" si="27"/>
        <v/>
      </c>
      <c r="AX75" s="76"/>
      <c r="AY75" s="4"/>
      <c r="AZ75" s="76"/>
      <c r="BA75" s="128" t="str">
        <f t="shared" si="28"/>
        <v/>
      </c>
      <c r="BB75" s="129" t="str">
        <f t="shared" si="29"/>
        <v/>
      </c>
      <c r="BC75" s="130"/>
      <c r="BD75" s="131"/>
      <c r="BE75" s="132" t="str">
        <f t="shared" si="30"/>
        <v/>
      </c>
      <c r="BF75" s="133" t="str">
        <f t="shared" si="31"/>
        <v/>
      </c>
      <c r="BG75" s="134" t="str">
        <f t="shared" si="32"/>
        <v/>
      </c>
      <c r="BH75" s="135" t="str">
        <f t="shared" si="33"/>
        <v/>
      </c>
      <c r="BI75" s="136" t="str">
        <f t="shared" si="34"/>
        <v/>
      </c>
      <c r="BJ75" s="76"/>
      <c r="BK75" s="4"/>
      <c r="BL75" s="76"/>
      <c r="BM75" s="128" t="str">
        <f t="shared" si="35"/>
        <v/>
      </c>
      <c r="BN75" s="129" t="str">
        <f t="shared" si="36"/>
        <v/>
      </c>
      <c r="BO75" s="130"/>
      <c r="BP75" s="131"/>
      <c r="BQ75" s="132" t="str">
        <f t="shared" si="37"/>
        <v/>
      </c>
      <c r="BR75" s="133" t="str">
        <f t="shared" si="38"/>
        <v/>
      </c>
      <c r="BS75" s="134" t="str">
        <f t="shared" si="39"/>
        <v/>
      </c>
      <c r="BT75" s="135" t="str">
        <f t="shared" si="40"/>
        <v/>
      </c>
      <c r="BU75" s="136" t="str">
        <f t="shared" si="41"/>
        <v/>
      </c>
      <c r="BV75" s="76"/>
      <c r="BW75" s="4"/>
      <c r="BX75" s="76"/>
      <c r="BY75" s="128" t="str">
        <f t="shared" si="42"/>
        <v/>
      </c>
      <c r="BZ75" s="129" t="str">
        <f t="shared" si="43"/>
        <v/>
      </c>
      <c r="CA75" s="130"/>
      <c r="CB75" s="131"/>
      <c r="CC75" s="132" t="str">
        <f t="shared" si="44"/>
        <v/>
      </c>
      <c r="CD75" s="133" t="str">
        <f t="shared" si="45"/>
        <v/>
      </c>
      <c r="CE75" s="134" t="str">
        <f t="shared" si="46"/>
        <v/>
      </c>
      <c r="CF75" s="135" t="str">
        <f t="shared" si="47"/>
        <v/>
      </c>
      <c r="CG75" s="136" t="str">
        <f t="shared" si="48"/>
        <v/>
      </c>
      <c r="CH75" s="76"/>
      <c r="CI75" s="4"/>
      <c r="CJ75" s="76"/>
      <c r="CK75" s="128" t="str">
        <f t="shared" si="49"/>
        <v/>
      </c>
      <c r="CL75" s="129" t="str">
        <f t="shared" si="50"/>
        <v/>
      </c>
      <c r="CM75" s="130"/>
      <c r="CN75" s="131"/>
      <c r="CO75" s="132" t="str">
        <f t="shared" si="51"/>
        <v/>
      </c>
      <c r="CP75" s="133" t="str">
        <f t="shared" si="52"/>
        <v/>
      </c>
      <c r="CQ75" s="134" t="str">
        <f t="shared" si="53"/>
        <v/>
      </c>
      <c r="CR75" s="135" t="str">
        <f t="shared" si="54"/>
        <v/>
      </c>
      <c r="CS75" s="136" t="str">
        <f t="shared" si="55"/>
        <v/>
      </c>
      <c r="CT75" s="76"/>
      <c r="CU75" s="4"/>
      <c r="CV75" s="76"/>
      <c r="CW75" s="128" t="str">
        <f t="shared" si="56"/>
        <v/>
      </c>
      <c r="CX75" s="129" t="str">
        <f t="shared" si="57"/>
        <v/>
      </c>
      <c r="CY75" s="130"/>
      <c r="CZ75" s="131"/>
      <c r="DA75" s="132" t="str">
        <f t="shared" si="58"/>
        <v/>
      </c>
      <c r="DB75" s="133" t="str">
        <f t="shared" si="59"/>
        <v/>
      </c>
      <c r="DC75" s="134" t="str">
        <f t="shared" si="60"/>
        <v/>
      </c>
      <c r="DD75" s="135" t="str">
        <f t="shared" si="61"/>
        <v/>
      </c>
      <c r="DE75" s="136" t="str">
        <f t="shared" si="62"/>
        <v/>
      </c>
      <c r="DF75" s="76"/>
      <c r="DG75" s="4"/>
      <c r="DH75" s="76"/>
      <c r="DI75" s="128" t="str">
        <f t="shared" si="63"/>
        <v/>
      </c>
      <c r="DJ75" s="129" t="str">
        <f t="shared" si="64"/>
        <v/>
      </c>
      <c r="DK75" s="130"/>
      <c r="DL75" s="131"/>
      <c r="DM75" s="132" t="str">
        <f t="shared" si="65"/>
        <v/>
      </c>
      <c r="DN75" s="133" t="str">
        <f t="shared" si="66"/>
        <v/>
      </c>
      <c r="DO75" s="134" t="str">
        <f t="shared" si="67"/>
        <v/>
      </c>
      <c r="DP75" s="135" t="str">
        <f t="shared" si="68"/>
        <v/>
      </c>
      <c r="DQ75" s="136" t="str">
        <f t="shared" si="69"/>
        <v/>
      </c>
      <c r="DR75" s="76"/>
      <c r="DS75" s="4"/>
      <c r="DT75" s="76"/>
      <c r="DU75" s="128" t="str">
        <f t="shared" si="70"/>
        <v/>
      </c>
      <c r="DV75" s="129" t="str">
        <f t="shared" si="71"/>
        <v/>
      </c>
      <c r="DW75" s="130"/>
      <c r="DX75" s="131"/>
      <c r="DY75" s="132" t="str">
        <f t="shared" si="72"/>
        <v/>
      </c>
      <c r="DZ75" s="133" t="str">
        <f t="shared" si="73"/>
        <v/>
      </c>
      <c r="EA75" s="134" t="str">
        <f t="shared" si="74"/>
        <v/>
      </c>
      <c r="EB75" s="135" t="str">
        <f t="shared" si="75"/>
        <v/>
      </c>
      <c r="EC75" s="136" t="str">
        <f t="shared" si="76"/>
        <v/>
      </c>
      <c r="ED75" s="76"/>
      <c r="EE75" s="4"/>
      <c r="EF75" s="76"/>
      <c r="EG75" s="128" t="str">
        <f t="shared" si="77"/>
        <v/>
      </c>
      <c r="EH75" s="129" t="str">
        <f t="shared" si="78"/>
        <v/>
      </c>
      <c r="EI75" s="130"/>
      <c r="EJ75" s="131"/>
      <c r="EK75" s="132" t="str">
        <f t="shared" si="79"/>
        <v/>
      </c>
      <c r="EL75" s="133" t="str">
        <f t="shared" si="80"/>
        <v/>
      </c>
      <c r="EM75" s="134" t="str">
        <f t="shared" si="81"/>
        <v/>
      </c>
      <c r="EN75" s="135" t="str">
        <f t="shared" si="82"/>
        <v/>
      </c>
      <c r="EO75" s="136" t="str">
        <f t="shared" si="83"/>
        <v/>
      </c>
      <c r="EP75" s="76"/>
      <c r="EQ75" s="4"/>
      <c r="ER75" s="76"/>
      <c r="ES75" s="128" t="str">
        <f t="shared" si="84"/>
        <v/>
      </c>
      <c r="ET75" s="129" t="str">
        <f t="shared" si="85"/>
        <v/>
      </c>
      <c r="EU75" s="130"/>
      <c r="EV75" s="131"/>
      <c r="EW75" s="132" t="str">
        <f t="shared" si="86"/>
        <v/>
      </c>
      <c r="EX75" s="133" t="str">
        <f t="shared" si="87"/>
        <v/>
      </c>
      <c r="EY75" s="134" t="str">
        <f t="shared" si="88"/>
        <v/>
      </c>
      <c r="EZ75" s="135" t="str">
        <f t="shared" si="89"/>
        <v/>
      </c>
      <c r="FA75" s="136" t="str">
        <f t="shared" si="90"/>
        <v/>
      </c>
      <c r="FB75" s="76"/>
      <c r="FC75" s="4"/>
      <c r="FD75" s="76"/>
      <c r="FE75" s="128" t="str">
        <f t="shared" si="91"/>
        <v/>
      </c>
      <c r="FF75" s="129" t="str">
        <f t="shared" si="92"/>
        <v/>
      </c>
      <c r="FG75" s="130"/>
      <c r="FH75" s="131"/>
      <c r="FI75" s="132" t="str">
        <f t="shared" si="93"/>
        <v/>
      </c>
      <c r="FJ75" s="133" t="str">
        <f t="shared" si="94"/>
        <v/>
      </c>
      <c r="FK75" s="134" t="str">
        <f t="shared" si="95"/>
        <v/>
      </c>
      <c r="FL75" s="135" t="str">
        <f t="shared" si="96"/>
        <v/>
      </c>
      <c r="FM75" s="136" t="str">
        <f t="shared" si="97"/>
        <v/>
      </c>
      <c r="FN75" s="76"/>
      <c r="FO75" s="4"/>
      <c r="FP75" s="76"/>
      <c r="FQ75" s="128" t="str">
        <f>IF(FU75="","",#REF!)</f>
        <v/>
      </c>
      <c r="FR75" s="129" t="str">
        <f t="shared" si="98"/>
        <v/>
      </c>
      <c r="FS75" s="130"/>
      <c r="FT75" s="131"/>
      <c r="FU75" s="132" t="str">
        <f t="shared" si="99"/>
        <v/>
      </c>
      <c r="FV75" s="133" t="str">
        <f t="shared" si="100"/>
        <v/>
      </c>
      <c r="FW75" s="134" t="str">
        <f t="shared" si="101"/>
        <v/>
      </c>
      <c r="FX75" s="135" t="str">
        <f t="shared" si="102"/>
        <v/>
      </c>
      <c r="FY75" s="136" t="str">
        <f t="shared" si="103"/>
        <v/>
      </c>
      <c r="FZ75" s="76"/>
      <c r="GA75" s="4"/>
      <c r="GB75" s="76"/>
      <c r="GC75" s="128" t="str">
        <f t="shared" si="104"/>
        <v/>
      </c>
      <c r="GD75" s="129" t="str">
        <f t="shared" si="105"/>
        <v/>
      </c>
      <c r="GE75" s="130"/>
      <c r="GF75" s="131"/>
      <c r="GG75" s="132" t="str">
        <f t="shared" si="106"/>
        <v/>
      </c>
      <c r="GH75" s="133" t="str">
        <f t="shared" si="107"/>
        <v/>
      </c>
      <c r="GI75" s="134" t="str">
        <f t="shared" si="108"/>
        <v/>
      </c>
      <c r="GJ75" s="135" t="str">
        <f t="shared" si="109"/>
        <v/>
      </c>
      <c r="GK75" s="136" t="str">
        <f t="shared" si="110"/>
        <v/>
      </c>
      <c r="GL75" s="76"/>
      <c r="GM75" s="4"/>
      <c r="GN75" s="76"/>
      <c r="GO75" s="128" t="str">
        <f t="shared" si="111"/>
        <v/>
      </c>
      <c r="GP75" s="129" t="str">
        <f t="shared" si="112"/>
        <v/>
      </c>
      <c r="GQ75" s="130"/>
      <c r="GR75" s="131"/>
      <c r="GS75" s="132" t="str">
        <f t="shared" si="113"/>
        <v/>
      </c>
      <c r="GT75" s="133" t="str">
        <f t="shared" si="114"/>
        <v/>
      </c>
      <c r="GU75" s="134" t="str">
        <f t="shared" si="115"/>
        <v/>
      </c>
      <c r="GV75" s="135" t="str">
        <f t="shared" si="116"/>
        <v/>
      </c>
      <c r="GW75" s="136" t="str">
        <f t="shared" si="117"/>
        <v/>
      </c>
      <c r="GX75" s="76"/>
      <c r="GY75" s="4"/>
      <c r="GZ75" s="76"/>
      <c r="HA75" s="128" t="str">
        <f t="shared" si="118"/>
        <v/>
      </c>
      <c r="HB75" s="129" t="str">
        <f t="shared" si="119"/>
        <v/>
      </c>
      <c r="HC75" s="130"/>
      <c r="HD75" s="131"/>
      <c r="HE75" s="132" t="str">
        <f t="shared" si="120"/>
        <v/>
      </c>
      <c r="HF75" s="133" t="str">
        <f t="shared" si="121"/>
        <v/>
      </c>
      <c r="HG75" s="134" t="str">
        <f t="shared" si="122"/>
        <v/>
      </c>
      <c r="HH75" s="135" t="str">
        <f t="shared" si="123"/>
        <v/>
      </c>
      <c r="HI75" s="136" t="str">
        <f t="shared" si="124"/>
        <v/>
      </c>
      <c r="HJ75" s="76"/>
      <c r="HK75" s="4"/>
      <c r="HL75" s="76"/>
      <c r="HM75" s="128" t="str">
        <f t="shared" si="125"/>
        <v/>
      </c>
      <c r="HN75" s="129" t="str">
        <f t="shared" si="126"/>
        <v/>
      </c>
      <c r="HO75" s="130"/>
      <c r="HP75" s="131"/>
      <c r="HQ75" s="132" t="str">
        <f t="shared" si="127"/>
        <v/>
      </c>
      <c r="HR75" s="133" t="str">
        <f t="shared" si="128"/>
        <v/>
      </c>
      <c r="HS75" s="134" t="str">
        <f t="shared" si="129"/>
        <v/>
      </c>
      <c r="HT75" s="135" t="str">
        <f t="shared" si="130"/>
        <v/>
      </c>
      <c r="HU75" s="136" t="str">
        <f t="shared" si="131"/>
        <v/>
      </c>
      <c r="HV75" s="76"/>
      <c r="HW75" s="4"/>
      <c r="HX75" s="76"/>
      <c r="HY75" s="128" t="str">
        <f t="shared" si="132"/>
        <v/>
      </c>
      <c r="HZ75" s="129" t="str">
        <f t="shared" si="133"/>
        <v/>
      </c>
      <c r="IA75" s="130"/>
      <c r="IB75" s="131"/>
      <c r="IC75" s="132" t="str">
        <f t="shared" si="134"/>
        <v/>
      </c>
      <c r="ID75" s="133" t="str">
        <f t="shared" si="135"/>
        <v/>
      </c>
      <c r="IE75" s="134" t="str">
        <f t="shared" si="136"/>
        <v/>
      </c>
      <c r="IF75" s="135" t="str">
        <f t="shared" si="137"/>
        <v/>
      </c>
      <c r="IG75" s="136" t="str">
        <f t="shared" si="138"/>
        <v/>
      </c>
      <c r="IH75" s="76"/>
      <c r="II75" s="4"/>
      <c r="IJ75" s="76"/>
      <c r="IK75" s="128" t="str">
        <f t="shared" si="139"/>
        <v/>
      </c>
      <c r="IL75" s="129" t="str">
        <f t="shared" si="140"/>
        <v/>
      </c>
      <c r="IM75" s="130"/>
      <c r="IN75" s="131"/>
      <c r="IO75" s="132" t="str">
        <f t="shared" si="141"/>
        <v/>
      </c>
      <c r="IP75" s="133" t="str">
        <f t="shared" si="142"/>
        <v/>
      </c>
      <c r="IQ75" s="134" t="str">
        <f t="shared" si="143"/>
        <v/>
      </c>
      <c r="IR75" s="135" t="str">
        <f t="shared" si="144"/>
        <v/>
      </c>
      <c r="IS75" s="136" t="str">
        <f t="shared" si="145"/>
        <v/>
      </c>
      <c r="IT75" s="76"/>
      <c r="IU75" s="4"/>
      <c r="IV75" s="76"/>
      <c r="IW75" s="128" t="str">
        <f t="shared" si="146"/>
        <v/>
      </c>
      <c r="IX75" s="129" t="str">
        <f t="shared" si="147"/>
        <v/>
      </c>
      <c r="IY75" s="130"/>
      <c r="IZ75" s="131"/>
      <c r="JA75" s="132" t="str">
        <f t="shared" si="148"/>
        <v/>
      </c>
      <c r="JB75" s="133" t="str">
        <f t="shared" si="149"/>
        <v/>
      </c>
      <c r="JC75" s="134" t="str">
        <f t="shared" si="150"/>
        <v/>
      </c>
      <c r="JD75" s="135" t="str">
        <f t="shared" si="151"/>
        <v/>
      </c>
      <c r="JE75" s="136" t="str">
        <f t="shared" si="152"/>
        <v/>
      </c>
      <c r="JF75" s="76"/>
      <c r="JG75" s="4"/>
      <c r="JH75" s="76"/>
      <c r="JI75" s="128" t="str">
        <f t="shared" si="153"/>
        <v/>
      </c>
      <c r="JJ75" s="129" t="str">
        <f t="shared" si="154"/>
        <v/>
      </c>
      <c r="JK75" s="130"/>
      <c r="JL75" s="131"/>
      <c r="JM75" s="132" t="str">
        <f t="shared" si="155"/>
        <v/>
      </c>
      <c r="JN75" s="133" t="str">
        <f t="shared" si="156"/>
        <v/>
      </c>
      <c r="JO75" s="134" t="str">
        <f t="shared" si="157"/>
        <v/>
      </c>
      <c r="JP75" s="135" t="str">
        <f t="shared" si="158"/>
        <v/>
      </c>
      <c r="JQ75" s="136" t="str">
        <f t="shared" si="159"/>
        <v/>
      </c>
      <c r="JR75" s="76"/>
      <c r="JS75" s="4"/>
      <c r="JT75" s="76"/>
      <c r="JU75" s="128" t="str">
        <f t="shared" si="160"/>
        <v/>
      </c>
      <c r="JV75" s="129" t="str">
        <f t="shared" si="161"/>
        <v/>
      </c>
      <c r="JW75" s="130"/>
      <c r="JX75" s="131"/>
      <c r="JY75" s="132" t="str">
        <f t="shared" si="162"/>
        <v/>
      </c>
      <c r="JZ75" s="133" t="str">
        <f t="shared" si="163"/>
        <v/>
      </c>
      <c r="KA75" s="134" t="str">
        <f t="shared" si="164"/>
        <v/>
      </c>
      <c r="KB75" s="135" t="str">
        <f t="shared" si="165"/>
        <v/>
      </c>
      <c r="KC75" s="136" t="str">
        <f t="shared" si="166"/>
        <v/>
      </c>
      <c r="KD75" s="76"/>
      <c r="KE75" s="4"/>
      <c r="KF75" s="76"/>
    </row>
    <row r="76" spans="1:292" ht="13.5" customHeight="1">
      <c r="A76" s="84"/>
      <c r="E76" s="128" t="str">
        <f t="shared" ref="E76:E100" si="167">IF(I76="","",E$3)</f>
        <v/>
      </c>
      <c r="F76" s="129" t="str">
        <f t="shared" ref="F76:F100" si="168">IF(I76="","",E$1)</f>
        <v/>
      </c>
      <c r="G76" s="130"/>
      <c r="H76" s="131"/>
      <c r="I76" s="132" t="str">
        <f t="shared" ref="I76:I100" si="169">IF(P76="","",IF(ISNUMBER(SEARCH(":",P76)),MID(P76,FIND(":",P76)+2,FIND("(",P76)-FIND(":",P76)-3),LEFT(P76,FIND("(",P76)-2)))</f>
        <v/>
      </c>
      <c r="J76" s="133" t="str">
        <f t="shared" ref="J76:J100" si="170">IF(P76="","",MID(P76,FIND("(",P76)+1,4))</f>
        <v/>
      </c>
      <c r="K76" s="134" t="str">
        <f t="shared" ref="K76:K100" si="171">IF(ISNUMBER(SEARCH("*female*",P76)),"female",IF(ISNUMBER(SEARCH("*male*",P76)),"male",""))</f>
        <v/>
      </c>
      <c r="L76" s="135" t="str">
        <f t="shared" ref="L76:L100" si="172">IF(P76="","",IF(ISERROR(MID(P76,FIND("male,",P76)+6,(FIND(")",P76)-(FIND("male,",P76)+6))))=TRUE,"missing/error",MID(P76,FIND("male,",P76)+6,(FIND(")",P76)-(FIND("male,",P76)+6)))))</f>
        <v/>
      </c>
      <c r="M76" s="136" t="str">
        <f t="shared" ref="M76:M100" si="173">IF(I76="","",(MID(I76,(SEARCH("^^",SUBSTITUTE(I76," ","^^",LEN(I76)-LEN(SUBSTITUTE(I76," ","")))))+1,99)&amp;"_"&amp;LEFT(I76,FIND(" ",I76)-1)&amp;"_"&amp;J76))</f>
        <v/>
      </c>
      <c r="O76" s="4"/>
      <c r="Q76" s="128" t="str">
        <f t="shared" ref="Q76:Q100" si="174">IF(U76="","",Q$3)</f>
        <v/>
      </c>
      <c r="R76" s="129" t="str">
        <f t="shared" ref="R76:R100" si="175">IF(U76="","",Q$1)</f>
        <v/>
      </c>
      <c r="S76" s="130"/>
      <c r="T76" s="131"/>
      <c r="U76" s="132" t="str">
        <f t="shared" ref="U76:U100" si="176">IF(AB76="","",IF(ISNUMBER(SEARCH(":",AB76)),MID(AB76,FIND(":",AB76)+2,FIND("(",AB76)-FIND(":",AB76)-3),LEFT(AB76,FIND("(",AB76)-2)))</f>
        <v/>
      </c>
      <c r="V76" s="133" t="str">
        <f t="shared" ref="V76:V100" si="177">IF(AB76="","",MID(AB76,FIND("(",AB76)+1,4))</f>
        <v/>
      </c>
      <c r="W76" s="134" t="str">
        <f t="shared" ref="W76:W100" si="178">IF(ISNUMBER(SEARCH("*female*",AB76)),"female",IF(ISNUMBER(SEARCH("*male*",AB76)),"male",""))</f>
        <v/>
      </c>
      <c r="X76" s="135" t="str">
        <f t="shared" ref="X76:X100" si="179">IF(AB76="","",IF(ISERROR(MID(AB76,FIND("male,",AB76)+6,(FIND(")",AB76)-(FIND("male,",AB76)+6))))=TRUE,"missing/error",MID(AB76,FIND("male,",AB76)+6,(FIND(")",AB76)-(FIND("male,",AB76)+6)))))</f>
        <v/>
      </c>
      <c r="Y76" s="136" t="str">
        <f t="shared" ref="Y76:Y100" si="180">IF(U76="","",(MID(U76,(SEARCH("^^",SUBSTITUTE(U76," ","^^",LEN(U76)-LEN(SUBSTITUTE(U76," ","")))))+1,99)&amp;"_"&amp;LEFT(U76,FIND(" ",U76)-1)&amp;"_"&amp;V76))</f>
        <v/>
      </c>
      <c r="AA76" s="4"/>
      <c r="AC76" s="128" t="str">
        <f t="shared" ref="AC76:AC100" si="181">IF(AG76="","",AC$3)</f>
        <v/>
      </c>
      <c r="AD76" s="129" t="str">
        <f t="shared" ref="AD76:AD100" si="182">IF(AG76="","",AC$1)</f>
        <v/>
      </c>
      <c r="AE76" s="130"/>
      <c r="AF76" s="131"/>
      <c r="AG76" s="132" t="str">
        <f t="shared" ref="AG76:AG100" si="183">IF(AN76="","",IF(ISNUMBER(SEARCH(":",AN76)),MID(AN76,FIND(":",AN76)+2,FIND("(",AN76)-FIND(":",AN76)-3),LEFT(AN76,FIND("(",AN76)-2)))</f>
        <v/>
      </c>
      <c r="AH76" s="133" t="str">
        <f t="shared" ref="AH76:AH100" si="184">IF(AN76="","",MID(AN76,FIND("(",AN76)+1,4))</f>
        <v/>
      </c>
      <c r="AI76" s="134" t="str">
        <f t="shared" ref="AI76:AI100" si="185">IF(ISNUMBER(SEARCH("*female*",AN76)),"female",IF(ISNUMBER(SEARCH("*male*",AN76)),"male",""))</f>
        <v/>
      </c>
      <c r="AJ76" s="135" t="str">
        <f t="shared" ref="AJ76:AJ100" si="186">IF(AN76="","",IF(ISERROR(MID(AN76,FIND("male,",AN76)+6,(FIND(")",AN76)-(FIND("male,",AN76)+6))))=TRUE,"missing/error",MID(AN76,FIND("male,",AN76)+6,(FIND(")",AN76)-(FIND("male,",AN76)+6)))))</f>
        <v/>
      </c>
      <c r="AK76" s="136" t="str">
        <f t="shared" ref="AK76:AK100" si="187">IF(AG76="","",(MID(AG76,(SEARCH("^^",SUBSTITUTE(AG76," ","^^",LEN(AG76)-LEN(SUBSTITUTE(AG76," ","")))))+1,99)&amp;"_"&amp;LEFT(AG76,FIND(" ",AG76)-1)&amp;"_"&amp;AH76))</f>
        <v/>
      </c>
      <c r="AM76" s="4"/>
      <c r="AO76" s="128" t="str">
        <f t="shared" ref="AO76:AO100" si="188">IF(AS76="","",AO$3)</f>
        <v/>
      </c>
      <c r="AP76" s="129" t="str">
        <f t="shared" ref="AP76:AP100" si="189">IF(AS76="","",AO$1)</f>
        <v/>
      </c>
      <c r="AQ76" s="130"/>
      <c r="AR76" s="131"/>
      <c r="AS76" s="132" t="str">
        <f t="shared" ref="AS76:AS100" si="190">IF(AZ76="","",IF(ISNUMBER(SEARCH(":",AZ76)),MID(AZ76,FIND(":",AZ76)+2,FIND("(",AZ76)-FIND(":",AZ76)-3),LEFT(AZ76,FIND("(",AZ76)-2)))</f>
        <v/>
      </c>
      <c r="AT76" s="133" t="str">
        <f t="shared" ref="AT76:AT100" si="191">IF(AZ76="","",MID(AZ76,FIND("(",AZ76)+1,4))</f>
        <v/>
      </c>
      <c r="AU76" s="134" t="str">
        <f t="shared" ref="AU76:AU100" si="192">IF(ISNUMBER(SEARCH("*female*",AZ76)),"female",IF(ISNUMBER(SEARCH("*male*",AZ76)),"male",""))</f>
        <v/>
      </c>
      <c r="AV76" s="135" t="str">
        <f t="shared" ref="AV76:AV100" si="193">IF(AZ76="","",IF(ISERROR(MID(AZ76,FIND("male,",AZ76)+6,(FIND(")",AZ76)-(FIND("male,",AZ76)+6))))=TRUE,"missing/error",MID(AZ76,FIND("male,",AZ76)+6,(FIND(")",AZ76)-(FIND("male,",AZ76)+6)))))</f>
        <v/>
      </c>
      <c r="AW76" s="136" t="str">
        <f t="shared" ref="AW76:AW100" si="194">IF(AS76="","",(MID(AS76,(SEARCH("^^",SUBSTITUTE(AS76," ","^^",LEN(AS76)-LEN(SUBSTITUTE(AS76," ","")))))+1,99)&amp;"_"&amp;LEFT(AS76,FIND(" ",AS76)-1)&amp;"_"&amp;AT76))</f>
        <v/>
      </c>
      <c r="AX76" s="76"/>
      <c r="AY76" s="4"/>
      <c r="AZ76" s="76"/>
      <c r="BA76" s="128" t="str">
        <f t="shared" ref="BA76:BA100" si="195">IF(BE76="","",BA$3)</f>
        <v/>
      </c>
      <c r="BB76" s="129" t="str">
        <f t="shared" ref="BB76:BB100" si="196">IF(BE76="","",BA$1)</f>
        <v/>
      </c>
      <c r="BC76" s="130"/>
      <c r="BD76" s="131"/>
      <c r="BE76" s="132" t="str">
        <f t="shared" ref="BE76:BE100" si="197">IF(BL76="","",IF(ISNUMBER(SEARCH(":",BL76)),MID(BL76,FIND(":",BL76)+2,FIND("(",BL76)-FIND(":",BL76)-3),LEFT(BL76,FIND("(",BL76)-2)))</f>
        <v/>
      </c>
      <c r="BF76" s="133" t="str">
        <f t="shared" ref="BF76:BF100" si="198">IF(BL76="","",MID(BL76,FIND("(",BL76)+1,4))</f>
        <v/>
      </c>
      <c r="BG76" s="134" t="str">
        <f t="shared" ref="BG76:BG100" si="199">IF(ISNUMBER(SEARCH("*female*",BL76)),"female",IF(ISNUMBER(SEARCH("*male*",BL76)),"male",""))</f>
        <v/>
      </c>
      <c r="BH76" s="135" t="str">
        <f t="shared" ref="BH76:BH100" si="200">IF(BL76="","",IF(ISERROR(MID(BL76,FIND("male,",BL76)+6,(FIND(")",BL76)-(FIND("male,",BL76)+6))))=TRUE,"missing/error",MID(BL76,FIND("male,",BL76)+6,(FIND(")",BL76)-(FIND("male,",BL76)+6)))))</f>
        <v/>
      </c>
      <c r="BI76" s="136" t="str">
        <f t="shared" ref="BI76:BI100" si="201">IF(BE76="","",(MID(BE76,(SEARCH("^^",SUBSTITUTE(BE76," ","^^",LEN(BE76)-LEN(SUBSTITUTE(BE76," ","")))))+1,99)&amp;"_"&amp;LEFT(BE76,FIND(" ",BE76)-1)&amp;"_"&amp;BF76))</f>
        <v/>
      </c>
      <c r="BJ76" s="76"/>
      <c r="BK76" s="4"/>
      <c r="BL76" s="76"/>
      <c r="BM76" s="128" t="str">
        <f t="shared" ref="BM76:BM100" si="202">IF(BQ76="","",BM$3)</f>
        <v/>
      </c>
      <c r="BN76" s="129" t="str">
        <f t="shared" ref="BN76:BN100" si="203">IF(BQ76="","",BM$1)</f>
        <v/>
      </c>
      <c r="BO76" s="130"/>
      <c r="BP76" s="131"/>
      <c r="BQ76" s="132" t="str">
        <f t="shared" ref="BQ76:BQ100" si="204">IF(BX76="","",IF(ISNUMBER(SEARCH(":",BX76)),MID(BX76,FIND(":",BX76)+2,FIND("(",BX76)-FIND(":",BX76)-3),LEFT(BX76,FIND("(",BX76)-2)))</f>
        <v/>
      </c>
      <c r="BR76" s="133" t="str">
        <f t="shared" ref="BR76:BR100" si="205">IF(BX76="","",MID(BX76,FIND("(",BX76)+1,4))</f>
        <v/>
      </c>
      <c r="BS76" s="134" t="str">
        <f t="shared" ref="BS76:BS100" si="206">IF(ISNUMBER(SEARCH("*female*",BX76)),"female",IF(ISNUMBER(SEARCH("*male*",BX76)),"male",""))</f>
        <v/>
      </c>
      <c r="BT76" s="135" t="str">
        <f t="shared" ref="BT76:BT100" si="207">IF(BX76="","",IF(ISERROR(MID(BX76,FIND("male,",BX76)+6,(FIND(")",BX76)-(FIND("male,",BX76)+6))))=TRUE,"missing/error",MID(BX76,FIND("male,",BX76)+6,(FIND(")",BX76)-(FIND("male,",BX76)+6)))))</f>
        <v/>
      </c>
      <c r="BU76" s="136" t="str">
        <f t="shared" ref="BU76:BU100" si="208">IF(BQ76="","",(MID(BQ76,(SEARCH("^^",SUBSTITUTE(BQ76," ","^^",LEN(BQ76)-LEN(SUBSTITUTE(BQ76," ","")))))+1,99)&amp;"_"&amp;LEFT(BQ76,FIND(" ",BQ76)-1)&amp;"_"&amp;BR76))</f>
        <v/>
      </c>
      <c r="BV76" s="76"/>
      <c r="BW76" s="4"/>
      <c r="BX76" s="76"/>
      <c r="BY76" s="128" t="str">
        <f t="shared" ref="BY76:BY100" si="209">IF(CC76="","",BY$3)</f>
        <v/>
      </c>
      <c r="BZ76" s="129" t="str">
        <f t="shared" ref="BZ76:BZ100" si="210">IF(CC76="","",BY$1)</f>
        <v/>
      </c>
      <c r="CA76" s="130"/>
      <c r="CB76" s="131"/>
      <c r="CC76" s="132" t="str">
        <f t="shared" ref="CC76:CC100" si="211">IF(CJ76="","",IF(ISNUMBER(SEARCH(":",CJ76)),MID(CJ76,FIND(":",CJ76)+2,FIND("(",CJ76)-FIND(":",CJ76)-3),LEFT(CJ76,FIND("(",CJ76)-2)))</f>
        <v/>
      </c>
      <c r="CD76" s="133" t="str">
        <f t="shared" ref="CD76:CD100" si="212">IF(CJ76="","",MID(CJ76,FIND("(",CJ76)+1,4))</f>
        <v/>
      </c>
      <c r="CE76" s="134" t="str">
        <f t="shared" ref="CE76:CE100" si="213">IF(ISNUMBER(SEARCH("*female*",CJ76)),"female",IF(ISNUMBER(SEARCH("*male*",CJ76)),"male",""))</f>
        <v/>
      </c>
      <c r="CF76" s="135" t="str">
        <f t="shared" ref="CF76:CF100" si="214">IF(CJ76="","",IF(ISERROR(MID(CJ76,FIND("male,",CJ76)+6,(FIND(")",CJ76)-(FIND("male,",CJ76)+6))))=TRUE,"missing/error",MID(CJ76,FIND("male,",CJ76)+6,(FIND(")",CJ76)-(FIND("male,",CJ76)+6)))))</f>
        <v/>
      </c>
      <c r="CG76" s="136" t="str">
        <f t="shared" ref="CG76:CG100" si="215">IF(CC76="","",(MID(CC76,(SEARCH("^^",SUBSTITUTE(CC76," ","^^",LEN(CC76)-LEN(SUBSTITUTE(CC76," ","")))))+1,99)&amp;"_"&amp;LEFT(CC76,FIND(" ",CC76)-1)&amp;"_"&amp;CD76))</f>
        <v/>
      </c>
      <c r="CH76" s="76"/>
      <c r="CI76" s="4"/>
      <c r="CJ76" s="76"/>
      <c r="CK76" s="128" t="str">
        <f t="shared" ref="CK76:CK100" si="216">IF(CO76="","",CK$3)</f>
        <v/>
      </c>
      <c r="CL76" s="129" t="str">
        <f t="shared" ref="CL76:CL100" si="217">IF(CO76="","",CK$1)</f>
        <v/>
      </c>
      <c r="CM76" s="130"/>
      <c r="CN76" s="131"/>
      <c r="CO76" s="132" t="str">
        <f t="shared" ref="CO76:CO100" si="218">IF(CV76="","",IF(ISNUMBER(SEARCH(":",CV76)),MID(CV76,FIND(":",CV76)+2,FIND("(",CV76)-FIND(":",CV76)-3),LEFT(CV76,FIND("(",CV76)-2)))</f>
        <v/>
      </c>
      <c r="CP76" s="133" t="str">
        <f t="shared" ref="CP76:CP100" si="219">IF(CV76="","",MID(CV76,FIND("(",CV76)+1,4))</f>
        <v/>
      </c>
      <c r="CQ76" s="134" t="str">
        <f t="shared" ref="CQ76:CQ100" si="220">IF(ISNUMBER(SEARCH("*female*",CV76)),"female",IF(ISNUMBER(SEARCH("*male*",CV76)),"male",""))</f>
        <v/>
      </c>
      <c r="CR76" s="135" t="str">
        <f t="shared" ref="CR76:CR100" si="221">IF(CV76="","",IF(ISERROR(MID(CV76,FIND("male,",CV76)+6,(FIND(")",CV76)-(FIND("male,",CV76)+6))))=TRUE,"missing/error",MID(CV76,FIND("male,",CV76)+6,(FIND(")",CV76)-(FIND("male,",CV76)+6)))))</f>
        <v/>
      </c>
      <c r="CS76" s="136" t="str">
        <f t="shared" ref="CS76:CS100" si="222">IF(CO76="","",(MID(CO76,(SEARCH("^^",SUBSTITUTE(CO76," ","^^",LEN(CO76)-LEN(SUBSTITUTE(CO76," ","")))))+1,99)&amp;"_"&amp;LEFT(CO76,FIND(" ",CO76)-1)&amp;"_"&amp;CP76))</f>
        <v/>
      </c>
      <c r="CT76" s="76"/>
      <c r="CU76" s="4"/>
      <c r="CV76" s="76"/>
      <c r="CW76" s="128" t="str">
        <f t="shared" ref="CW76:CW100" si="223">IF(DA76="","",CW$3)</f>
        <v/>
      </c>
      <c r="CX76" s="129" t="str">
        <f t="shared" ref="CX76:CX100" si="224">IF(DA76="","",CW$1)</f>
        <v/>
      </c>
      <c r="CY76" s="130"/>
      <c r="CZ76" s="131"/>
      <c r="DA76" s="132" t="str">
        <f t="shared" ref="DA76:DA100" si="225">IF(DH76="","",IF(ISNUMBER(SEARCH(":",DH76)),MID(DH76,FIND(":",DH76)+2,FIND("(",DH76)-FIND(":",DH76)-3),LEFT(DH76,FIND("(",DH76)-2)))</f>
        <v/>
      </c>
      <c r="DB76" s="133" t="str">
        <f t="shared" ref="DB76:DB100" si="226">IF(DH76="","",MID(DH76,FIND("(",DH76)+1,4))</f>
        <v/>
      </c>
      <c r="DC76" s="134" t="str">
        <f t="shared" ref="DC76:DC100" si="227">IF(ISNUMBER(SEARCH("*female*",DH76)),"female",IF(ISNUMBER(SEARCH("*male*",DH76)),"male",""))</f>
        <v/>
      </c>
      <c r="DD76" s="135" t="str">
        <f t="shared" ref="DD76:DD100" si="228">IF(DH76="","",IF(ISERROR(MID(DH76,FIND("male,",DH76)+6,(FIND(")",DH76)-(FIND("male,",DH76)+6))))=TRUE,"missing/error",MID(DH76,FIND("male,",DH76)+6,(FIND(")",DH76)-(FIND("male,",DH76)+6)))))</f>
        <v/>
      </c>
      <c r="DE76" s="136" t="str">
        <f t="shared" ref="DE76:DE100" si="229">IF(DA76="","",(MID(DA76,(SEARCH("^^",SUBSTITUTE(DA76," ","^^",LEN(DA76)-LEN(SUBSTITUTE(DA76," ","")))))+1,99)&amp;"_"&amp;LEFT(DA76,FIND(" ",DA76)-1)&amp;"_"&amp;DB76))</f>
        <v/>
      </c>
      <c r="DF76" s="76"/>
      <c r="DG76" s="4"/>
      <c r="DH76" s="76"/>
      <c r="DI76" s="128" t="str">
        <f t="shared" ref="DI76:DI100" si="230">IF(DM76="","",DI$3)</f>
        <v/>
      </c>
      <c r="DJ76" s="129" t="str">
        <f t="shared" ref="DJ76:DJ100" si="231">IF(DM76="","",DI$1)</f>
        <v/>
      </c>
      <c r="DK76" s="130"/>
      <c r="DL76" s="131"/>
      <c r="DM76" s="132" t="str">
        <f t="shared" ref="DM76:DM100" si="232">IF(DT76="","",IF(ISNUMBER(SEARCH(":",DT76)),MID(DT76,FIND(":",DT76)+2,FIND("(",DT76)-FIND(":",DT76)-3),LEFT(DT76,FIND("(",DT76)-2)))</f>
        <v/>
      </c>
      <c r="DN76" s="133" t="str">
        <f t="shared" ref="DN76:DN100" si="233">IF(DT76="","",MID(DT76,FIND("(",DT76)+1,4))</f>
        <v/>
      </c>
      <c r="DO76" s="134" t="str">
        <f t="shared" ref="DO76:DO100" si="234">IF(ISNUMBER(SEARCH("*female*",DT76)),"female",IF(ISNUMBER(SEARCH("*male*",DT76)),"male",""))</f>
        <v/>
      </c>
      <c r="DP76" s="135" t="str">
        <f t="shared" ref="DP76:DP100" si="235">IF(DT76="","",IF(ISERROR(MID(DT76,FIND("male,",DT76)+6,(FIND(")",DT76)-(FIND("male,",DT76)+6))))=TRUE,"missing/error",MID(DT76,FIND("male,",DT76)+6,(FIND(")",DT76)-(FIND("male,",DT76)+6)))))</f>
        <v/>
      </c>
      <c r="DQ76" s="136" t="str">
        <f t="shared" ref="DQ76:DQ100" si="236">IF(DM76="","",(MID(DM76,(SEARCH("^^",SUBSTITUTE(DM76," ","^^",LEN(DM76)-LEN(SUBSTITUTE(DM76," ","")))))+1,99)&amp;"_"&amp;LEFT(DM76,FIND(" ",DM76)-1)&amp;"_"&amp;DN76))</f>
        <v/>
      </c>
      <c r="DR76" s="76"/>
      <c r="DS76" s="4"/>
      <c r="DT76" s="76"/>
      <c r="DU76" s="128" t="str">
        <f t="shared" ref="DU76:DU100" si="237">IF(DY76="","",DU$3)</f>
        <v/>
      </c>
      <c r="DV76" s="129" t="str">
        <f t="shared" ref="DV76:DV100" si="238">IF(DY76="","",DU$1)</f>
        <v/>
      </c>
      <c r="DW76" s="130"/>
      <c r="DX76" s="131"/>
      <c r="DY76" s="132" t="str">
        <f t="shared" ref="DY76:DY100" si="239">IF(EF76="","",IF(ISNUMBER(SEARCH(":",EF76)),MID(EF76,FIND(":",EF76)+2,FIND("(",EF76)-FIND(":",EF76)-3),LEFT(EF76,FIND("(",EF76)-2)))</f>
        <v/>
      </c>
      <c r="DZ76" s="133" t="str">
        <f t="shared" ref="DZ76:DZ100" si="240">IF(EF76="","",MID(EF76,FIND("(",EF76)+1,4))</f>
        <v/>
      </c>
      <c r="EA76" s="134" t="str">
        <f t="shared" ref="EA76:EA100" si="241">IF(ISNUMBER(SEARCH("*female*",EF76)),"female",IF(ISNUMBER(SEARCH("*male*",EF76)),"male",""))</f>
        <v/>
      </c>
      <c r="EB76" s="135" t="str">
        <f t="shared" ref="EB76:EB100" si="242">IF(EF76="","",IF(ISERROR(MID(EF76,FIND("male,",EF76)+6,(FIND(")",EF76)-(FIND("male,",EF76)+6))))=TRUE,"missing/error",MID(EF76,FIND("male,",EF76)+6,(FIND(")",EF76)-(FIND("male,",EF76)+6)))))</f>
        <v/>
      </c>
      <c r="EC76" s="136" t="str">
        <f t="shared" ref="EC76:EC100" si="243">IF(DY76="","",(MID(DY76,(SEARCH("^^",SUBSTITUTE(DY76," ","^^",LEN(DY76)-LEN(SUBSTITUTE(DY76," ","")))))+1,99)&amp;"_"&amp;LEFT(DY76,FIND(" ",DY76)-1)&amp;"_"&amp;DZ76))</f>
        <v/>
      </c>
      <c r="ED76" s="76"/>
      <c r="EE76" s="4"/>
      <c r="EF76" s="76"/>
      <c r="EG76" s="128" t="str">
        <f t="shared" ref="EG76:EG100" si="244">IF(EK76="","",EG$3)</f>
        <v/>
      </c>
      <c r="EH76" s="129" t="str">
        <f t="shared" ref="EH76:EH100" si="245">IF(EK76="","",EG$1)</f>
        <v/>
      </c>
      <c r="EI76" s="130"/>
      <c r="EJ76" s="131"/>
      <c r="EK76" s="132" t="str">
        <f t="shared" ref="EK76:EK100" si="246">IF(ER76="","",IF(ISNUMBER(SEARCH(":",ER76)),MID(ER76,FIND(":",ER76)+2,FIND("(",ER76)-FIND(":",ER76)-3),LEFT(ER76,FIND("(",ER76)-2)))</f>
        <v/>
      </c>
      <c r="EL76" s="133" t="str">
        <f t="shared" ref="EL76:EL100" si="247">IF(ER76="","",MID(ER76,FIND("(",ER76)+1,4))</f>
        <v/>
      </c>
      <c r="EM76" s="134" t="str">
        <f t="shared" ref="EM76:EM100" si="248">IF(ISNUMBER(SEARCH("*female*",ER76)),"female",IF(ISNUMBER(SEARCH("*male*",ER76)),"male",""))</f>
        <v/>
      </c>
      <c r="EN76" s="135" t="str">
        <f t="shared" ref="EN76:EN100" si="249">IF(ER76="","",IF(ISERROR(MID(ER76,FIND("male,",ER76)+6,(FIND(")",ER76)-(FIND("male,",ER76)+6))))=TRUE,"missing/error",MID(ER76,FIND("male,",ER76)+6,(FIND(")",ER76)-(FIND("male,",ER76)+6)))))</f>
        <v/>
      </c>
      <c r="EO76" s="136" t="str">
        <f t="shared" ref="EO76:EO100" si="250">IF(EK76="","",(MID(EK76,(SEARCH("^^",SUBSTITUTE(EK76," ","^^",LEN(EK76)-LEN(SUBSTITUTE(EK76," ","")))))+1,99)&amp;"_"&amp;LEFT(EK76,FIND(" ",EK76)-1)&amp;"_"&amp;EL76))</f>
        <v/>
      </c>
      <c r="EP76" s="76"/>
      <c r="EQ76" s="4"/>
      <c r="ER76" s="76"/>
      <c r="ES76" s="128" t="str">
        <f t="shared" ref="ES76:ES100" si="251">IF(EW76="","",ES$3)</f>
        <v/>
      </c>
      <c r="ET76" s="129" t="str">
        <f t="shared" ref="ET76:ET100" si="252">IF(EW76="","",ES$1)</f>
        <v/>
      </c>
      <c r="EU76" s="130"/>
      <c r="EV76" s="131"/>
      <c r="EW76" s="132" t="str">
        <f t="shared" ref="EW76:EW100" si="253">IF(FD76="","",IF(ISNUMBER(SEARCH(":",FD76)),MID(FD76,FIND(":",FD76)+2,FIND("(",FD76)-FIND(":",FD76)-3),LEFT(FD76,FIND("(",FD76)-2)))</f>
        <v/>
      </c>
      <c r="EX76" s="133" t="str">
        <f t="shared" ref="EX76:EX100" si="254">IF(FD76="","",MID(FD76,FIND("(",FD76)+1,4))</f>
        <v/>
      </c>
      <c r="EY76" s="134" t="str">
        <f t="shared" ref="EY76:EY100" si="255">IF(ISNUMBER(SEARCH("*female*",FD76)),"female",IF(ISNUMBER(SEARCH("*male*",FD76)),"male",""))</f>
        <v/>
      </c>
      <c r="EZ76" s="135" t="str">
        <f t="shared" ref="EZ76:EZ100" si="256">IF(FD76="","",IF(ISERROR(MID(FD76,FIND("male,",FD76)+6,(FIND(")",FD76)-(FIND("male,",FD76)+6))))=TRUE,"missing/error",MID(FD76,FIND("male,",FD76)+6,(FIND(")",FD76)-(FIND("male,",FD76)+6)))))</f>
        <v/>
      </c>
      <c r="FA76" s="136" t="str">
        <f t="shared" ref="FA76:FA100" si="257">IF(EW76="","",(MID(EW76,(SEARCH("^^",SUBSTITUTE(EW76," ","^^",LEN(EW76)-LEN(SUBSTITUTE(EW76," ","")))))+1,99)&amp;"_"&amp;LEFT(EW76,FIND(" ",EW76)-1)&amp;"_"&amp;EX76))</f>
        <v/>
      </c>
      <c r="FB76" s="76"/>
      <c r="FC76" s="4"/>
      <c r="FD76" s="76"/>
      <c r="FE76" s="128" t="str">
        <f t="shared" ref="FE76:FE100" si="258">IF(FI76="","",FE$3)</f>
        <v/>
      </c>
      <c r="FF76" s="129" t="str">
        <f t="shared" ref="FF76:FF100" si="259">IF(FI76="","",FE$1)</f>
        <v/>
      </c>
      <c r="FG76" s="130"/>
      <c r="FH76" s="131"/>
      <c r="FI76" s="132" t="str">
        <f t="shared" ref="FI76:FI100" si="260">IF(FP76="","",IF(ISNUMBER(SEARCH(":",FP76)),MID(FP76,FIND(":",FP76)+2,FIND("(",FP76)-FIND(":",FP76)-3),LEFT(FP76,FIND("(",FP76)-2)))</f>
        <v/>
      </c>
      <c r="FJ76" s="133" t="str">
        <f t="shared" ref="FJ76:FJ100" si="261">IF(FP76="","",MID(FP76,FIND("(",FP76)+1,4))</f>
        <v/>
      </c>
      <c r="FK76" s="134" t="str">
        <f t="shared" ref="FK76:FK100" si="262">IF(ISNUMBER(SEARCH("*female*",FP76)),"female",IF(ISNUMBER(SEARCH("*male*",FP76)),"male",""))</f>
        <v/>
      </c>
      <c r="FL76" s="135" t="str">
        <f t="shared" ref="FL76:FL100" si="263">IF(FP76="","",IF(ISERROR(MID(FP76,FIND("male,",FP76)+6,(FIND(")",FP76)-(FIND("male,",FP76)+6))))=TRUE,"missing/error",MID(FP76,FIND("male,",FP76)+6,(FIND(")",FP76)-(FIND("male,",FP76)+6)))))</f>
        <v/>
      </c>
      <c r="FM76" s="136" t="str">
        <f t="shared" ref="FM76:FM100" si="264">IF(FI76="","",(MID(FI76,(SEARCH("^^",SUBSTITUTE(FI76," ","^^",LEN(FI76)-LEN(SUBSTITUTE(FI76," ","")))))+1,99)&amp;"_"&amp;LEFT(FI76,FIND(" ",FI76)-1)&amp;"_"&amp;FJ76))</f>
        <v/>
      </c>
      <c r="FN76" s="76"/>
      <c r="FO76" s="4"/>
      <c r="FP76" s="76"/>
      <c r="FQ76" s="128" t="str">
        <f>IF(FU76="","",#REF!)</f>
        <v/>
      </c>
      <c r="FR76" s="129" t="str">
        <f t="shared" ref="FR76:FR100" si="265">IF(FU76="","",FQ$1)</f>
        <v/>
      </c>
      <c r="FS76" s="130"/>
      <c r="FT76" s="131"/>
      <c r="FU76" s="132" t="str">
        <f t="shared" ref="FU76:FU100" si="266">IF(GB76="","",IF(ISNUMBER(SEARCH(":",GB76)),MID(GB76,FIND(":",GB76)+2,FIND("(",GB76)-FIND(":",GB76)-3),LEFT(GB76,FIND("(",GB76)-2)))</f>
        <v/>
      </c>
      <c r="FV76" s="133" t="str">
        <f t="shared" ref="FV76:FV100" si="267">IF(GB76="","",MID(GB76,FIND("(",GB76)+1,4))</f>
        <v/>
      </c>
      <c r="FW76" s="134" t="str">
        <f t="shared" ref="FW76:FW100" si="268">IF(ISNUMBER(SEARCH("*female*",GB76)),"female",IF(ISNUMBER(SEARCH("*male*",GB76)),"male",""))</f>
        <v/>
      </c>
      <c r="FX76" s="135" t="str">
        <f t="shared" ref="FX76:FX100" si="269">IF(GB76="","",IF(ISERROR(MID(GB76,FIND("male,",GB76)+6,(FIND(")",GB76)-(FIND("male,",GB76)+6))))=TRUE,"missing/error",MID(GB76,FIND("male,",GB76)+6,(FIND(")",GB76)-(FIND("male,",GB76)+6)))))</f>
        <v/>
      </c>
      <c r="FY76" s="136" t="str">
        <f t="shared" ref="FY76:FY100" si="270">IF(FU76="","",(MID(FU76,(SEARCH("^^",SUBSTITUTE(FU76," ","^^",LEN(FU76)-LEN(SUBSTITUTE(FU76," ","")))))+1,99)&amp;"_"&amp;LEFT(FU76,FIND(" ",FU76)-1)&amp;"_"&amp;FV76))</f>
        <v/>
      </c>
      <c r="FZ76" s="76"/>
      <c r="GA76" s="4"/>
      <c r="GB76" s="76"/>
      <c r="GC76" s="128" t="str">
        <f t="shared" ref="GC76:GC100" si="271">IF(GG76="","",GC$3)</f>
        <v/>
      </c>
      <c r="GD76" s="129" t="str">
        <f t="shared" ref="GD76:GD100" si="272">IF(GG76="","",GC$1)</f>
        <v/>
      </c>
      <c r="GE76" s="130"/>
      <c r="GF76" s="131"/>
      <c r="GG76" s="132" t="str">
        <f t="shared" ref="GG76:GG100" si="273">IF(GN76="","",IF(ISNUMBER(SEARCH(":",GN76)),MID(GN76,FIND(":",GN76)+2,FIND("(",GN76)-FIND(":",GN76)-3),LEFT(GN76,FIND("(",GN76)-2)))</f>
        <v/>
      </c>
      <c r="GH76" s="133" t="str">
        <f t="shared" ref="GH76:GH100" si="274">IF(GN76="","",MID(GN76,FIND("(",GN76)+1,4))</f>
        <v/>
      </c>
      <c r="GI76" s="134" t="str">
        <f t="shared" ref="GI76:GI100" si="275">IF(ISNUMBER(SEARCH("*female*",GN76)),"female",IF(ISNUMBER(SEARCH("*male*",GN76)),"male",""))</f>
        <v/>
      </c>
      <c r="GJ76" s="135" t="str">
        <f t="shared" ref="GJ76:GJ100" si="276">IF(GN76="","",IF(ISERROR(MID(GN76,FIND("male,",GN76)+6,(FIND(")",GN76)-(FIND("male,",GN76)+6))))=TRUE,"missing/error",MID(GN76,FIND("male,",GN76)+6,(FIND(")",GN76)-(FIND("male,",GN76)+6)))))</f>
        <v/>
      </c>
      <c r="GK76" s="136" t="str">
        <f t="shared" ref="GK76:GK100" si="277">IF(GG76="","",(MID(GG76,(SEARCH("^^",SUBSTITUTE(GG76," ","^^",LEN(GG76)-LEN(SUBSTITUTE(GG76," ","")))))+1,99)&amp;"_"&amp;LEFT(GG76,FIND(" ",GG76)-1)&amp;"_"&amp;GH76))</f>
        <v/>
      </c>
      <c r="GL76" s="76"/>
      <c r="GM76" s="4"/>
      <c r="GN76" s="76"/>
      <c r="GO76" s="128" t="str">
        <f t="shared" ref="GO76:GO100" si="278">IF(GS76="","",GO$3)</f>
        <v/>
      </c>
      <c r="GP76" s="129" t="str">
        <f t="shared" ref="GP76:GP100" si="279">IF(GS76="","",GO$1)</f>
        <v/>
      </c>
      <c r="GQ76" s="130"/>
      <c r="GR76" s="131"/>
      <c r="GS76" s="132" t="str">
        <f t="shared" ref="GS76:GS100" si="280">IF(GZ76="","",IF(ISNUMBER(SEARCH(":",GZ76)),MID(GZ76,FIND(":",GZ76)+2,FIND("(",GZ76)-FIND(":",GZ76)-3),LEFT(GZ76,FIND("(",GZ76)-2)))</f>
        <v/>
      </c>
      <c r="GT76" s="133" t="str">
        <f t="shared" ref="GT76:GT100" si="281">IF(GZ76="","",MID(GZ76,FIND("(",GZ76)+1,4))</f>
        <v/>
      </c>
      <c r="GU76" s="134" t="str">
        <f t="shared" ref="GU76:GU100" si="282">IF(ISNUMBER(SEARCH("*female*",GZ76)),"female",IF(ISNUMBER(SEARCH("*male*",GZ76)),"male",""))</f>
        <v/>
      </c>
      <c r="GV76" s="135" t="str">
        <f t="shared" ref="GV76:GV100" si="283">IF(GZ76="","",IF(ISERROR(MID(GZ76,FIND("male,",GZ76)+6,(FIND(")",GZ76)-(FIND("male,",GZ76)+6))))=TRUE,"missing/error",MID(GZ76,FIND("male,",GZ76)+6,(FIND(")",GZ76)-(FIND("male,",GZ76)+6)))))</f>
        <v/>
      </c>
      <c r="GW76" s="136" t="str">
        <f t="shared" ref="GW76:GW100" si="284">IF(GS76="","",(MID(GS76,(SEARCH("^^",SUBSTITUTE(GS76," ","^^",LEN(GS76)-LEN(SUBSTITUTE(GS76," ","")))))+1,99)&amp;"_"&amp;LEFT(GS76,FIND(" ",GS76)-1)&amp;"_"&amp;GT76))</f>
        <v/>
      </c>
      <c r="GX76" s="76"/>
      <c r="GY76" s="4"/>
      <c r="GZ76" s="76"/>
      <c r="HA76" s="128" t="str">
        <f t="shared" ref="HA76:HA100" si="285">IF(HE76="","",HA$3)</f>
        <v/>
      </c>
      <c r="HB76" s="129" t="str">
        <f t="shared" ref="HB76:HB100" si="286">IF(HE76="","",HA$1)</f>
        <v/>
      </c>
      <c r="HC76" s="130"/>
      <c r="HD76" s="131"/>
      <c r="HE76" s="132" t="str">
        <f t="shared" ref="HE76:HE100" si="287">IF(HL76="","",IF(ISNUMBER(SEARCH(":",HL76)),MID(HL76,FIND(":",HL76)+2,FIND("(",HL76)-FIND(":",HL76)-3),LEFT(HL76,FIND("(",HL76)-2)))</f>
        <v/>
      </c>
      <c r="HF76" s="133" t="str">
        <f t="shared" ref="HF76:HF100" si="288">IF(HL76="","",MID(HL76,FIND("(",HL76)+1,4))</f>
        <v/>
      </c>
      <c r="HG76" s="134" t="str">
        <f t="shared" ref="HG76:HG100" si="289">IF(ISNUMBER(SEARCH("*female*",HL76)),"female",IF(ISNUMBER(SEARCH("*male*",HL76)),"male",""))</f>
        <v/>
      </c>
      <c r="HH76" s="135" t="str">
        <f t="shared" ref="HH76:HH100" si="290">IF(HL76="","",IF(ISERROR(MID(HL76,FIND("male,",HL76)+6,(FIND(")",HL76)-(FIND("male,",HL76)+6))))=TRUE,"missing/error",MID(HL76,FIND("male,",HL76)+6,(FIND(")",HL76)-(FIND("male,",HL76)+6)))))</f>
        <v/>
      </c>
      <c r="HI76" s="136" t="str">
        <f t="shared" ref="HI76:HI100" si="291">IF(HE76="","",(MID(HE76,(SEARCH("^^",SUBSTITUTE(HE76," ","^^",LEN(HE76)-LEN(SUBSTITUTE(HE76," ","")))))+1,99)&amp;"_"&amp;LEFT(HE76,FIND(" ",HE76)-1)&amp;"_"&amp;HF76))</f>
        <v/>
      </c>
      <c r="HJ76" s="76"/>
      <c r="HK76" s="4"/>
      <c r="HL76" s="76"/>
      <c r="HM76" s="128" t="str">
        <f t="shared" ref="HM76:HM100" si="292">IF(HQ76="","",HM$3)</f>
        <v/>
      </c>
      <c r="HN76" s="129" t="str">
        <f t="shared" ref="HN76:HN100" si="293">IF(HQ76="","",HM$1)</f>
        <v/>
      </c>
      <c r="HO76" s="130"/>
      <c r="HP76" s="131"/>
      <c r="HQ76" s="132" t="str">
        <f t="shared" ref="HQ76:HQ100" si="294">IF(HX76="","",IF(ISNUMBER(SEARCH(":",HX76)),MID(HX76,FIND(":",HX76)+2,FIND("(",HX76)-FIND(":",HX76)-3),LEFT(HX76,FIND("(",HX76)-2)))</f>
        <v/>
      </c>
      <c r="HR76" s="133" t="str">
        <f t="shared" ref="HR76:HR100" si="295">IF(HX76="","",MID(HX76,FIND("(",HX76)+1,4))</f>
        <v/>
      </c>
      <c r="HS76" s="134" t="str">
        <f t="shared" ref="HS76:HS100" si="296">IF(ISNUMBER(SEARCH("*female*",HX76)),"female",IF(ISNUMBER(SEARCH("*male*",HX76)),"male",""))</f>
        <v/>
      </c>
      <c r="HT76" s="135" t="str">
        <f t="shared" ref="HT76:HT100" si="297">IF(HX76="","",IF(ISERROR(MID(HX76,FIND("male,",HX76)+6,(FIND(")",HX76)-(FIND("male,",HX76)+6))))=TRUE,"missing/error",MID(HX76,FIND("male,",HX76)+6,(FIND(")",HX76)-(FIND("male,",HX76)+6)))))</f>
        <v/>
      </c>
      <c r="HU76" s="136" t="str">
        <f t="shared" ref="HU76:HU100" si="298">IF(HQ76="","",(MID(HQ76,(SEARCH("^^",SUBSTITUTE(HQ76," ","^^",LEN(HQ76)-LEN(SUBSTITUTE(HQ76," ","")))))+1,99)&amp;"_"&amp;LEFT(HQ76,FIND(" ",HQ76)-1)&amp;"_"&amp;HR76))</f>
        <v/>
      </c>
      <c r="HV76" s="76"/>
      <c r="HW76" s="4"/>
      <c r="HX76" s="76"/>
      <c r="HY76" s="128" t="str">
        <f t="shared" ref="HY76:HY100" si="299">IF(IC76="","",HY$3)</f>
        <v/>
      </c>
      <c r="HZ76" s="129" t="str">
        <f t="shared" ref="HZ76:HZ100" si="300">IF(IC76="","",HY$1)</f>
        <v/>
      </c>
      <c r="IA76" s="130"/>
      <c r="IB76" s="131"/>
      <c r="IC76" s="132" t="str">
        <f t="shared" ref="IC76:IC100" si="301">IF(IJ76="","",IF(ISNUMBER(SEARCH(":",IJ76)),MID(IJ76,FIND(":",IJ76)+2,FIND("(",IJ76)-FIND(":",IJ76)-3),LEFT(IJ76,FIND("(",IJ76)-2)))</f>
        <v/>
      </c>
      <c r="ID76" s="133" t="str">
        <f t="shared" ref="ID76:ID100" si="302">IF(IJ76="","",MID(IJ76,FIND("(",IJ76)+1,4))</f>
        <v/>
      </c>
      <c r="IE76" s="134" t="str">
        <f t="shared" ref="IE76:IE100" si="303">IF(ISNUMBER(SEARCH("*female*",IJ76)),"female",IF(ISNUMBER(SEARCH("*male*",IJ76)),"male",""))</f>
        <v/>
      </c>
      <c r="IF76" s="135" t="str">
        <f t="shared" ref="IF76:IF100" si="304">IF(IJ76="","",IF(ISERROR(MID(IJ76,FIND("male,",IJ76)+6,(FIND(")",IJ76)-(FIND("male,",IJ76)+6))))=TRUE,"missing/error",MID(IJ76,FIND("male,",IJ76)+6,(FIND(")",IJ76)-(FIND("male,",IJ76)+6)))))</f>
        <v/>
      </c>
      <c r="IG76" s="136" t="str">
        <f t="shared" ref="IG76:IG100" si="305">IF(IC76="","",(MID(IC76,(SEARCH("^^",SUBSTITUTE(IC76," ","^^",LEN(IC76)-LEN(SUBSTITUTE(IC76," ","")))))+1,99)&amp;"_"&amp;LEFT(IC76,FIND(" ",IC76)-1)&amp;"_"&amp;ID76))</f>
        <v/>
      </c>
      <c r="IH76" s="76"/>
      <c r="II76" s="4"/>
      <c r="IJ76" s="76"/>
      <c r="IK76" s="128" t="str">
        <f t="shared" ref="IK76:IK100" si="306">IF(IO76="","",IK$3)</f>
        <v/>
      </c>
      <c r="IL76" s="129" t="str">
        <f t="shared" ref="IL76:IL100" si="307">IF(IO76="","",IK$1)</f>
        <v/>
      </c>
      <c r="IM76" s="130"/>
      <c r="IN76" s="131"/>
      <c r="IO76" s="132" t="str">
        <f t="shared" ref="IO76:IO100" si="308">IF(IV76="","",IF(ISNUMBER(SEARCH(":",IV76)),MID(IV76,FIND(":",IV76)+2,FIND("(",IV76)-FIND(":",IV76)-3),LEFT(IV76,FIND("(",IV76)-2)))</f>
        <v/>
      </c>
      <c r="IP76" s="133" t="str">
        <f t="shared" ref="IP76:IP100" si="309">IF(IV76="","",MID(IV76,FIND("(",IV76)+1,4))</f>
        <v/>
      </c>
      <c r="IQ76" s="134" t="str">
        <f t="shared" ref="IQ76:IQ100" si="310">IF(ISNUMBER(SEARCH("*female*",IV76)),"female",IF(ISNUMBER(SEARCH("*male*",IV76)),"male",""))</f>
        <v/>
      </c>
      <c r="IR76" s="135" t="str">
        <f t="shared" ref="IR76:IR100" si="311">IF(IV76="","",IF(ISERROR(MID(IV76,FIND("male,",IV76)+6,(FIND(")",IV76)-(FIND("male,",IV76)+6))))=TRUE,"missing/error",MID(IV76,FIND("male,",IV76)+6,(FIND(")",IV76)-(FIND("male,",IV76)+6)))))</f>
        <v/>
      </c>
      <c r="IS76" s="136" t="str">
        <f t="shared" ref="IS76:IS100" si="312">IF(IO76="","",(MID(IO76,(SEARCH("^^",SUBSTITUTE(IO76," ","^^",LEN(IO76)-LEN(SUBSTITUTE(IO76," ","")))))+1,99)&amp;"_"&amp;LEFT(IO76,FIND(" ",IO76)-1)&amp;"_"&amp;IP76))</f>
        <v/>
      </c>
      <c r="IT76" s="76"/>
      <c r="IU76" s="4"/>
      <c r="IV76" s="76"/>
      <c r="IW76" s="128" t="str">
        <f t="shared" ref="IW76:IW100" si="313">IF(JA76="","",IW$3)</f>
        <v/>
      </c>
      <c r="IX76" s="129" t="str">
        <f t="shared" ref="IX76:IX100" si="314">IF(JA76="","",IW$1)</f>
        <v/>
      </c>
      <c r="IY76" s="130"/>
      <c r="IZ76" s="131"/>
      <c r="JA76" s="132" t="str">
        <f t="shared" ref="JA76:JA100" si="315">IF(JH76="","",IF(ISNUMBER(SEARCH(":",JH76)),MID(JH76,FIND(":",JH76)+2,FIND("(",JH76)-FIND(":",JH76)-3),LEFT(JH76,FIND("(",JH76)-2)))</f>
        <v/>
      </c>
      <c r="JB76" s="133" t="str">
        <f t="shared" ref="JB76:JB100" si="316">IF(JH76="","",MID(JH76,FIND("(",JH76)+1,4))</f>
        <v/>
      </c>
      <c r="JC76" s="134" t="str">
        <f t="shared" ref="JC76:JC100" si="317">IF(ISNUMBER(SEARCH("*female*",JH76)),"female",IF(ISNUMBER(SEARCH("*male*",JH76)),"male",""))</f>
        <v/>
      </c>
      <c r="JD76" s="135" t="str">
        <f t="shared" ref="JD76:JD100" si="318">IF(JH76="","",IF(ISERROR(MID(JH76,FIND("male,",JH76)+6,(FIND(")",JH76)-(FIND("male,",JH76)+6))))=TRUE,"missing/error",MID(JH76,FIND("male,",JH76)+6,(FIND(")",JH76)-(FIND("male,",JH76)+6)))))</f>
        <v/>
      </c>
      <c r="JE76" s="136" t="str">
        <f t="shared" ref="JE76:JE100" si="319">IF(JA76="","",(MID(JA76,(SEARCH("^^",SUBSTITUTE(JA76," ","^^",LEN(JA76)-LEN(SUBSTITUTE(JA76," ","")))))+1,99)&amp;"_"&amp;LEFT(JA76,FIND(" ",JA76)-1)&amp;"_"&amp;JB76))</f>
        <v/>
      </c>
      <c r="JF76" s="76"/>
      <c r="JG76" s="4"/>
      <c r="JH76" s="76"/>
      <c r="JI76" s="128" t="str">
        <f t="shared" ref="JI76:JI100" si="320">IF(JM76="","",JI$3)</f>
        <v/>
      </c>
      <c r="JJ76" s="129" t="str">
        <f t="shared" ref="JJ76:JJ100" si="321">IF(JM76="","",JI$1)</f>
        <v/>
      </c>
      <c r="JK76" s="130"/>
      <c r="JL76" s="131"/>
      <c r="JM76" s="132" t="str">
        <f t="shared" ref="JM76:JM100" si="322">IF(JT76="","",IF(ISNUMBER(SEARCH(":",JT76)),MID(JT76,FIND(":",JT76)+2,FIND("(",JT76)-FIND(":",JT76)-3),LEFT(JT76,FIND("(",JT76)-2)))</f>
        <v/>
      </c>
      <c r="JN76" s="133" t="str">
        <f t="shared" ref="JN76:JN100" si="323">IF(JT76="","",MID(JT76,FIND("(",JT76)+1,4))</f>
        <v/>
      </c>
      <c r="JO76" s="134" t="str">
        <f t="shared" ref="JO76:JO100" si="324">IF(ISNUMBER(SEARCH("*female*",JT76)),"female",IF(ISNUMBER(SEARCH("*male*",JT76)),"male",""))</f>
        <v/>
      </c>
      <c r="JP76" s="135" t="str">
        <f t="shared" ref="JP76:JP100" si="325">IF(JT76="","",IF(ISERROR(MID(JT76,FIND("male,",JT76)+6,(FIND(")",JT76)-(FIND("male,",JT76)+6))))=TRUE,"missing/error",MID(JT76,FIND("male,",JT76)+6,(FIND(")",JT76)-(FIND("male,",JT76)+6)))))</f>
        <v/>
      </c>
      <c r="JQ76" s="136" t="str">
        <f t="shared" ref="JQ76:JQ100" si="326">IF(JM76="","",(MID(JM76,(SEARCH("^^",SUBSTITUTE(JM76," ","^^",LEN(JM76)-LEN(SUBSTITUTE(JM76," ","")))))+1,99)&amp;"_"&amp;LEFT(JM76,FIND(" ",JM76)-1)&amp;"_"&amp;JN76))</f>
        <v/>
      </c>
      <c r="JR76" s="76"/>
      <c r="JS76" s="4"/>
      <c r="JT76" s="76"/>
      <c r="JU76" s="128" t="str">
        <f t="shared" ref="JU76:JU100" si="327">IF(JY76="","",JU$3)</f>
        <v/>
      </c>
      <c r="JV76" s="129" t="str">
        <f t="shared" ref="JV76:JV100" si="328">IF(JY76="","",JU$1)</f>
        <v/>
      </c>
      <c r="JW76" s="130"/>
      <c r="JX76" s="131"/>
      <c r="JY76" s="132" t="str">
        <f t="shared" ref="JY76:JY100" si="329">IF(KF76="","",IF(ISNUMBER(SEARCH(":",KF76)),MID(KF76,FIND(":",KF76)+2,FIND("(",KF76)-FIND(":",KF76)-3),LEFT(KF76,FIND("(",KF76)-2)))</f>
        <v/>
      </c>
      <c r="JZ76" s="133" t="str">
        <f t="shared" ref="JZ76:JZ100" si="330">IF(KF76="","",MID(KF76,FIND("(",KF76)+1,4))</f>
        <v/>
      </c>
      <c r="KA76" s="134" t="str">
        <f t="shared" ref="KA76:KA100" si="331">IF(ISNUMBER(SEARCH("*female*",KF76)),"female",IF(ISNUMBER(SEARCH("*male*",KF76)),"male",""))</f>
        <v/>
      </c>
      <c r="KB76" s="135" t="str">
        <f t="shared" ref="KB76:KB100" si="332">IF(KF76="","",IF(ISERROR(MID(KF76,FIND("male,",KF76)+6,(FIND(")",KF76)-(FIND("male,",KF76)+6))))=TRUE,"missing/error",MID(KF76,FIND("male,",KF76)+6,(FIND(")",KF76)-(FIND("male,",KF76)+6)))))</f>
        <v/>
      </c>
      <c r="KC76" s="136" t="str">
        <f t="shared" ref="KC76:KC100" si="333">IF(JY76="","",(MID(JY76,(SEARCH("^^",SUBSTITUTE(JY76," ","^^",LEN(JY76)-LEN(SUBSTITUTE(JY76," ","")))))+1,99)&amp;"_"&amp;LEFT(JY76,FIND(" ",JY76)-1)&amp;"_"&amp;JZ76))</f>
        <v/>
      </c>
      <c r="KD76" s="76"/>
      <c r="KE76" s="4"/>
      <c r="KF76" s="76"/>
    </row>
    <row r="77" spans="1:292" ht="13.5" customHeight="1">
      <c r="A77" s="84"/>
      <c r="E77" s="128" t="str">
        <f t="shared" si="167"/>
        <v/>
      </c>
      <c r="F77" s="129" t="str">
        <f t="shared" si="168"/>
        <v/>
      </c>
      <c r="G77" s="130"/>
      <c r="H77" s="131"/>
      <c r="I77" s="132" t="str">
        <f t="shared" si="169"/>
        <v/>
      </c>
      <c r="J77" s="133" t="str">
        <f t="shared" si="170"/>
        <v/>
      </c>
      <c r="K77" s="134" t="str">
        <f t="shared" si="171"/>
        <v/>
      </c>
      <c r="L77" s="135" t="str">
        <f t="shared" si="172"/>
        <v/>
      </c>
      <c r="M77" s="136" t="str">
        <f t="shared" si="173"/>
        <v/>
      </c>
      <c r="O77" s="4"/>
      <c r="Q77" s="128" t="str">
        <f t="shared" si="174"/>
        <v/>
      </c>
      <c r="R77" s="129" t="str">
        <f t="shared" si="175"/>
        <v/>
      </c>
      <c r="S77" s="130"/>
      <c r="T77" s="131"/>
      <c r="U77" s="132" t="str">
        <f t="shared" si="176"/>
        <v/>
      </c>
      <c r="V77" s="133" t="str">
        <f t="shared" si="177"/>
        <v/>
      </c>
      <c r="W77" s="134" t="str">
        <f t="shared" si="178"/>
        <v/>
      </c>
      <c r="X77" s="135" t="str">
        <f t="shared" si="179"/>
        <v/>
      </c>
      <c r="Y77" s="136" t="str">
        <f t="shared" si="180"/>
        <v/>
      </c>
      <c r="AA77" s="4"/>
      <c r="AC77" s="128" t="str">
        <f t="shared" si="181"/>
        <v/>
      </c>
      <c r="AD77" s="129" t="str">
        <f t="shared" si="182"/>
        <v/>
      </c>
      <c r="AE77" s="130"/>
      <c r="AF77" s="131"/>
      <c r="AG77" s="132" t="str">
        <f t="shared" si="183"/>
        <v/>
      </c>
      <c r="AH77" s="133" t="str">
        <f t="shared" si="184"/>
        <v/>
      </c>
      <c r="AI77" s="134" t="str">
        <f t="shared" si="185"/>
        <v/>
      </c>
      <c r="AJ77" s="135" t="str">
        <f t="shared" si="186"/>
        <v/>
      </c>
      <c r="AK77" s="136" t="str">
        <f t="shared" si="187"/>
        <v/>
      </c>
      <c r="AM77" s="4"/>
      <c r="AO77" s="128" t="str">
        <f t="shared" si="188"/>
        <v/>
      </c>
      <c r="AP77" s="129" t="str">
        <f t="shared" si="189"/>
        <v/>
      </c>
      <c r="AQ77" s="130"/>
      <c r="AR77" s="131"/>
      <c r="AS77" s="132" t="str">
        <f t="shared" si="190"/>
        <v/>
      </c>
      <c r="AT77" s="133" t="str">
        <f t="shared" si="191"/>
        <v/>
      </c>
      <c r="AU77" s="134" t="str">
        <f t="shared" si="192"/>
        <v/>
      </c>
      <c r="AV77" s="135" t="str">
        <f t="shared" si="193"/>
        <v/>
      </c>
      <c r="AW77" s="136" t="str">
        <f t="shared" si="194"/>
        <v/>
      </c>
      <c r="AX77" s="76"/>
      <c r="AY77" s="4"/>
      <c r="AZ77" s="76"/>
      <c r="BA77" s="128" t="str">
        <f t="shared" si="195"/>
        <v/>
      </c>
      <c r="BB77" s="129" t="str">
        <f t="shared" si="196"/>
        <v/>
      </c>
      <c r="BC77" s="130"/>
      <c r="BD77" s="131"/>
      <c r="BE77" s="132" t="str">
        <f t="shared" si="197"/>
        <v/>
      </c>
      <c r="BF77" s="133" t="str">
        <f t="shared" si="198"/>
        <v/>
      </c>
      <c r="BG77" s="134" t="str">
        <f t="shared" si="199"/>
        <v/>
      </c>
      <c r="BH77" s="135" t="str">
        <f t="shared" si="200"/>
        <v/>
      </c>
      <c r="BI77" s="136" t="str">
        <f t="shared" si="201"/>
        <v/>
      </c>
      <c r="BJ77" s="76"/>
      <c r="BK77" s="4"/>
      <c r="BL77" s="76"/>
      <c r="BM77" s="128" t="str">
        <f t="shared" si="202"/>
        <v/>
      </c>
      <c r="BN77" s="129" t="str">
        <f t="shared" si="203"/>
        <v/>
      </c>
      <c r="BO77" s="130"/>
      <c r="BP77" s="131"/>
      <c r="BQ77" s="132" t="str">
        <f t="shared" si="204"/>
        <v/>
      </c>
      <c r="BR77" s="133" t="str">
        <f t="shared" si="205"/>
        <v/>
      </c>
      <c r="BS77" s="134" t="str">
        <f t="shared" si="206"/>
        <v/>
      </c>
      <c r="BT77" s="135" t="str">
        <f t="shared" si="207"/>
        <v/>
      </c>
      <c r="BU77" s="136" t="str">
        <f t="shared" si="208"/>
        <v/>
      </c>
      <c r="BV77" s="76"/>
      <c r="BW77" s="4"/>
      <c r="BX77" s="76"/>
      <c r="BY77" s="128" t="str">
        <f t="shared" si="209"/>
        <v/>
      </c>
      <c r="BZ77" s="129" t="str">
        <f t="shared" si="210"/>
        <v/>
      </c>
      <c r="CA77" s="130"/>
      <c r="CB77" s="131"/>
      <c r="CC77" s="132" t="str">
        <f t="shared" si="211"/>
        <v/>
      </c>
      <c r="CD77" s="133" t="str">
        <f t="shared" si="212"/>
        <v/>
      </c>
      <c r="CE77" s="134" t="str">
        <f t="shared" si="213"/>
        <v/>
      </c>
      <c r="CF77" s="135" t="str">
        <f t="shared" si="214"/>
        <v/>
      </c>
      <c r="CG77" s="136" t="str">
        <f t="shared" si="215"/>
        <v/>
      </c>
      <c r="CH77" s="76"/>
      <c r="CI77" s="4"/>
      <c r="CJ77" s="76"/>
      <c r="CK77" s="128" t="str">
        <f t="shared" si="216"/>
        <v/>
      </c>
      <c r="CL77" s="129" t="str">
        <f t="shared" si="217"/>
        <v/>
      </c>
      <c r="CM77" s="130"/>
      <c r="CN77" s="131"/>
      <c r="CO77" s="132" t="str">
        <f t="shared" si="218"/>
        <v/>
      </c>
      <c r="CP77" s="133" t="str">
        <f t="shared" si="219"/>
        <v/>
      </c>
      <c r="CQ77" s="134" t="str">
        <f t="shared" si="220"/>
        <v/>
      </c>
      <c r="CR77" s="135" t="str">
        <f t="shared" si="221"/>
        <v/>
      </c>
      <c r="CS77" s="136" t="str">
        <f t="shared" si="222"/>
        <v/>
      </c>
      <c r="CT77" s="76"/>
      <c r="CU77" s="4"/>
      <c r="CV77" s="76"/>
      <c r="CW77" s="128" t="str">
        <f t="shared" si="223"/>
        <v/>
      </c>
      <c r="CX77" s="129" t="str">
        <f t="shared" si="224"/>
        <v/>
      </c>
      <c r="CY77" s="130"/>
      <c r="CZ77" s="131"/>
      <c r="DA77" s="132" t="str">
        <f t="shared" si="225"/>
        <v/>
      </c>
      <c r="DB77" s="133" t="str">
        <f t="shared" si="226"/>
        <v/>
      </c>
      <c r="DC77" s="134" t="str">
        <f t="shared" si="227"/>
        <v/>
      </c>
      <c r="DD77" s="135" t="str">
        <f t="shared" si="228"/>
        <v/>
      </c>
      <c r="DE77" s="136" t="str">
        <f t="shared" si="229"/>
        <v/>
      </c>
      <c r="DF77" s="76"/>
      <c r="DG77" s="4"/>
      <c r="DH77" s="76"/>
      <c r="DI77" s="128" t="str">
        <f t="shared" si="230"/>
        <v/>
      </c>
      <c r="DJ77" s="129" t="str">
        <f t="shared" si="231"/>
        <v/>
      </c>
      <c r="DK77" s="130"/>
      <c r="DL77" s="131"/>
      <c r="DM77" s="132" t="str">
        <f t="shared" si="232"/>
        <v/>
      </c>
      <c r="DN77" s="133" t="str">
        <f t="shared" si="233"/>
        <v/>
      </c>
      <c r="DO77" s="134" t="str">
        <f t="shared" si="234"/>
        <v/>
      </c>
      <c r="DP77" s="135" t="str">
        <f t="shared" si="235"/>
        <v/>
      </c>
      <c r="DQ77" s="136" t="str">
        <f t="shared" si="236"/>
        <v/>
      </c>
      <c r="DR77" s="76"/>
      <c r="DS77" s="4"/>
      <c r="DT77" s="76"/>
      <c r="DU77" s="128" t="str">
        <f t="shared" si="237"/>
        <v/>
      </c>
      <c r="DV77" s="129" t="str">
        <f t="shared" si="238"/>
        <v/>
      </c>
      <c r="DW77" s="130"/>
      <c r="DX77" s="131"/>
      <c r="DY77" s="132" t="str">
        <f t="shared" si="239"/>
        <v/>
      </c>
      <c r="DZ77" s="133" t="str">
        <f t="shared" si="240"/>
        <v/>
      </c>
      <c r="EA77" s="134" t="str">
        <f t="shared" si="241"/>
        <v/>
      </c>
      <c r="EB77" s="135" t="str">
        <f t="shared" si="242"/>
        <v/>
      </c>
      <c r="EC77" s="136" t="str">
        <f t="shared" si="243"/>
        <v/>
      </c>
      <c r="ED77" s="76"/>
      <c r="EE77" s="4"/>
      <c r="EF77" s="76"/>
      <c r="EG77" s="128" t="str">
        <f t="shared" si="244"/>
        <v/>
      </c>
      <c r="EH77" s="129" t="str">
        <f t="shared" si="245"/>
        <v/>
      </c>
      <c r="EI77" s="130"/>
      <c r="EJ77" s="131"/>
      <c r="EK77" s="132" t="str">
        <f t="shared" si="246"/>
        <v/>
      </c>
      <c r="EL77" s="133" t="str">
        <f t="shared" si="247"/>
        <v/>
      </c>
      <c r="EM77" s="134" t="str">
        <f t="shared" si="248"/>
        <v/>
      </c>
      <c r="EN77" s="135" t="str">
        <f t="shared" si="249"/>
        <v/>
      </c>
      <c r="EO77" s="136" t="str">
        <f t="shared" si="250"/>
        <v/>
      </c>
      <c r="EP77" s="76"/>
      <c r="EQ77" s="4"/>
      <c r="ER77" s="76"/>
      <c r="ES77" s="128" t="str">
        <f t="shared" si="251"/>
        <v/>
      </c>
      <c r="ET77" s="129" t="str">
        <f t="shared" si="252"/>
        <v/>
      </c>
      <c r="EU77" s="130"/>
      <c r="EV77" s="131"/>
      <c r="EW77" s="132" t="str">
        <f t="shared" si="253"/>
        <v/>
      </c>
      <c r="EX77" s="133" t="str">
        <f t="shared" si="254"/>
        <v/>
      </c>
      <c r="EY77" s="134" t="str">
        <f t="shared" si="255"/>
        <v/>
      </c>
      <c r="EZ77" s="135" t="str">
        <f t="shared" si="256"/>
        <v/>
      </c>
      <c r="FA77" s="136" t="str">
        <f t="shared" si="257"/>
        <v/>
      </c>
      <c r="FB77" s="76"/>
      <c r="FC77" s="4"/>
      <c r="FD77" s="76"/>
      <c r="FE77" s="128" t="str">
        <f t="shared" si="258"/>
        <v/>
      </c>
      <c r="FF77" s="129" t="str">
        <f t="shared" si="259"/>
        <v/>
      </c>
      <c r="FG77" s="130"/>
      <c r="FH77" s="131"/>
      <c r="FI77" s="132" t="str">
        <f t="shared" si="260"/>
        <v/>
      </c>
      <c r="FJ77" s="133" t="str">
        <f t="shared" si="261"/>
        <v/>
      </c>
      <c r="FK77" s="134" t="str">
        <f t="shared" si="262"/>
        <v/>
      </c>
      <c r="FL77" s="135" t="str">
        <f t="shared" si="263"/>
        <v/>
      </c>
      <c r="FM77" s="136" t="str">
        <f t="shared" si="264"/>
        <v/>
      </c>
      <c r="FN77" s="76"/>
      <c r="FO77" s="4"/>
      <c r="FP77" s="76"/>
      <c r="FQ77" s="128" t="str">
        <f>IF(FU77="","",#REF!)</f>
        <v/>
      </c>
      <c r="FR77" s="129" t="str">
        <f t="shared" si="265"/>
        <v/>
      </c>
      <c r="FS77" s="130"/>
      <c r="FT77" s="131"/>
      <c r="FU77" s="132" t="str">
        <f t="shared" si="266"/>
        <v/>
      </c>
      <c r="FV77" s="133" t="str">
        <f t="shared" si="267"/>
        <v/>
      </c>
      <c r="FW77" s="134" t="str">
        <f t="shared" si="268"/>
        <v/>
      </c>
      <c r="FX77" s="135" t="str">
        <f t="shared" si="269"/>
        <v/>
      </c>
      <c r="FY77" s="136" t="str">
        <f t="shared" si="270"/>
        <v/>
      </c>
      <c r="FZ77" s="76"/>
      <c r="GA77" s="4"/>
      <c r="GB77" s="76"/>
      <c r="GC77" s="128" t="str">
        <f t="shared" si="271"/>
        <v/>
      </c>
      <c r="GD77" s="129" t="str">
        <f t="shared" si="272"/>
        <v/>
      </c>
      <c r="GE77" s="130"/>
      <c r="GF77" s="131"/>
      <c r="GG77" s="132" t="str">
        <f t="shared" si="273"/>
        <v/>
      </c>
      <c r="GH77" s="133" t="str">
        <f t="shared" si="274"/>
        <v/>
      </c>
      <c r="GI77" s="134" t="str">
        <f t="shared" si="275"/>
        <v/>
      </c>
      <c r="GJ77" s="135" t="str">
        <f t="shared" si="276"/>
        <v/>
      </c>
      <c r="GK77" s="136" t="str">
        <f t="shared" si="277"/>
        <v/>
      </c>
      <c r="GL77" s="76"/>
      <c r="GM77" s="4"/>
      <c r="GN77" s="76"/>
      <c r="GO77" s="128" t="str">
        <f t="shared" si="278"/>
        <v/>
      </c>
      <c r="GP77" s="129" t="str">
        <f t="shared" si="279"/>
        <v/>
      </c>
      <c r="GQ77" s="130"/>
      <c r="GR77" s="131"/>
      <c r="GS77" s="132" t="str">
        <f t="shared" si="280"/>
        <v/>
      </c>
      <c r="GT77" s="133" t="str">
        <f t="shared" si="281"/>
        <v/>
      </c>
      <c r="GU77" s="134" t="str">
        <f t="shared" si="282"/>
        <v/>
      </c>
      <c r="GV77" s="135" t="str">
        <f t="shared" si="283"/>
        <v/>
      </c>
      <c r="GW77" s="136" t="str">
        <f t="shared" si="284"/>
        <v/>
      </c>
      <c r="GX77" s="76"/>
      <c r="GY77" s="4"/>
      <c r="GZ77" s="76"/>
      <c r="HA77" s="128" t="str">
        <f t="shared" si="285"/>
        <v/>
      </c>
      <c r="HB77" s="129" t="str">
        <f t="shared" si="286"/>
        <v/>
      </c>
      <c r="HC77" s="130"/>
      <c r="HD77" s="131"/>
      <c r="HE77" s="132" t="str">
        <f t="shared" si="287"/>
        <v/>
      </c>
      <c r="HF77" s="133" t="str">
        <f t="shared" si="288"/>
        <v/>
      </c>
      <c r="HG77" s="134" t="str">
        <f t="shared" si="289"/>
        <v/>
      </c>
      <c r="HH77" s="135" t="str">
        <f t="shared" si="290"/>
        <v/>
      </c>
      <c r="HI77" s="136" t="str">
        <f t="shared" si="291"/>
        <v/>
      </c>
      <c r="HJ77" s="76"/>
      <c r="HK77" s="4"/>
      <c r="HL77" s="76"/>
      <c r="HM77" s="128" t="str">
        <f t="shared" si="292"/>
        <v/>
      </c>
      <c r="HN77" s="129" t="str">
        <f t="shared" si="293"/>
        <v/>
      </c>
      <c r="HO77" s="130"/>
      <c r="HP77" s="131"/>
      <c r="HQ77" s="132" t="str">
        <f t="shared" si="294"/>
        <v/>
      </c>
      <c r="HR77" s="133" t="str">
        <f t="shared" si="295"/>
        <v/>
      </c>
      <c r="HS77" s="134" t="str">
        <f t="shared" si="296"/>
        <v/>
      </c>
      <c r="HT77" s="135" t="str">
        <f t="shared" si="297"/>
        <v/>
      </c>
      <c r="HU77" s="136" t="str">
        <f t="shared" si="298"/>
        <v/>
      </c>
      <c r="HV77" s="76"/>
      <c r="HW77" s="4"/>
      <c r="HX77" s="76"/>
      <c r="HY77" s="128" t="str">
        <f t="shared" si="299"/>
        <v/>
      </c>
      <c r="HZ77" s="129" t="str">
        <f t="shared" si="300"/>
        <v/>
      </c>
      <c r="IA77" s="130"/>
      <c r="IB77" s="131"/>
      <c r="IC77" s="132" t="str">
        <f t="shared" si="301"/>
        <v/>
      </c>
      <c r="ID77" s="133" t="str">
        <f t="shared" si="302"/>
        <v/>
      </c>
      <c r="IE77" s="134" t="str">
        <f t="shared" si="303"/>
        <v/>
      </c>
      <c r="IF77" s="135" t="str">
        <f t="shared" si="304"/>
        <v/>
      </c>
      <c r="IG77" s="136" t="str">
        <f t="shared" si="305"/>
        <v/>
      </c>
      <c r="IH77" s="76"/>
      <c r="II77" s="4"/>
      <c r="IJ77" s="76"/>
      <c r="IK77" s="128" t="str">
        <f t="shared" si="306"/>
        <v/>
      </c>
      <c r="IL77" s="129" t="str">
        <f t="shared" si="307"/>
        <v/>
      </c>
      <c r="IM77" s="130"/>
      <c r="IN77" s="131"/>
      <c r="IO77" s="132" t="str">
        <f t="shared" si="308"/>
        <v/>
      </c>
      <c r="IP77" s="133" t="str">
        <f t="shared" si="309"/>
        <v/>
      </c>
      <c r="IQ77" s="134" t="str">
        <f t="shared" si="310"/>
        <v/>
      </c>
      <c r="IR77" s="135" t="str">
        <f t="shared" si="311"/>
        <v/>
      </c>
      <c r="IS77" s="136" t="str">
        <f t="shared" si="312"/>
        <v/>
      </c>
      <c r="IT77" s="76"/>
      <c r="IU77" s="4"/>
      <c r="IV77" s="76"/>
      <c r="IW77" s="128" t="str">
        <f t="shared" si="313"/>
        <v/>
      </c>
      <c r="IX77" s="129" t="str">
        <f t="shared" si="314"/>
        <v/>
      </c>
      <c r="IY77" s="130"/>
      <c r="IZ77" s="131"/>
      <c r="JA77" s="132" t="str">
        <f t="shared" si="315"/>
        <v/>
      </c>
      <c r="JB77" s="133" t="str">
        <f t="shared" si="316"/>
        <v/>
      </c>
      <c r="JC77" s="134" t="str">
        <f t="shared" si="317"/>
        <v/>
      </c>
      <c r="JD77" s="135" t="str">
        <f t="shared" si="318"/>
        <v/>
      </c>
      <c r="JE77" s="136" t="str">
        <f t="shared" si="319"/>
        <v/>
      </c>
      <c r="JF77" s="76"/>
      <c r="JG77" s="4"/>
      <c r="JH77" s="76"/>
      <c r="JI77" s="128" t="str">
        <f t="shared" si="320"/>
        <v/>
      </c>
      <c r="JJ77" s="129" t="str">
        <f t="shared" si="321"/>
        <v/>
      </c>
      <c r="JK77" s="130"/>
      <c r="JL77" s="131"/>
      <c r="JM77" s="132" t="str">
        <f t="shared" si="322"/>
        <v/>
      </c>
      <c r="JN77" s="133" t="str">
        <f t="shared" si="323"/>
        <v/>
      </c>
      <c r="JO77" s="134" t="str">
        <f t="shared" si="324"/>
        <v/>
      </c>
      <c r="JP77" s="135" t="str">
        <f t="shared" si="325"/>
        <v/>
      </c>
      <c r="JQ77" s="136" t="str">
        <f t="shared" si="326"/>
        <v/>
      </c>
      <c r="JR77" s="76"/>
      <c r="JS77" s="4"/>
      <c r="JT77" s="76"/>
      <c r="JU77" s="128" t="str">
        <f t="shared" si="327"/>
        <v/>
      </c>
      <c r="JV77" s="129" t="str">
        <f t="shared" si="328"/>
        <v/>
      </c>
      <c r="JW77" s="130"/>
      <c r="JX77" s="131"/>
      <c r="JY77" s="132" t="str">
        <f t="shared" si="329"/>
        <v/>
      </c>
      <c r="JZ77" s="133" t="str">
        <f t="shared" si="330"/>
        <v/>
      </c>
      <c r="KA77" s="134" t="str">
        <f t="shared" si="331"/>
        <v/>
      </c>
      <c r="KB77" s="135" t="str">
        <f t="shared" si="332"/>
        <v/>
      </c>
      <c r="KC77" s="136" t="str">
        <f t="shared" si="333"/>
        <v/>
      </c>
      <c r="KD77" s="76"/>
      <c r="KE77" s="4"/>
      <c r="KF77" s="76"/>
    </row>
    <row r="78" spans="1:292" ht="13.5" customHeight="1">
      <c r="A78" s="84"/>
      <c r="E78" s="128" t="str">
        <f t="shared" si="167"/>
        <v/>
      </c>
      <c r="F78" s="129" t="str">
        <f t="shared" si="168"/>
        <v/>
      </c>
      <c r="G78" s="130"/>
      <c r="H78" s="131"/>
      <c r="I78" s="132" t="str">
        <f t="shared" si="169"/>
        <v/>
      </c>
      <c r="J78" s="133" t="str">
        <f t="shared" si="170"/>
        <v/>
      </c>
      <c r="K78" s="134" t="str">
        <f t="shared" si="171"/>
        <v/>
      </c>
      <c r="L78" s="135" t="str">
        <f t="shared" si="172"/>
        <v/>
      </c>
      <c r="M78" s="136" t="str">
        <f t="shared" si="173"/>
        <v/>
      </c>
      <c r="O78" s="4"/>
      <c r="Q78" s="128" t="str">
        <f t="shared" si="174"/>
        <v/>
      </c>
      <c r="R78" s="129" t="str">
        <f t="shared" si="175"/>
        <v/>
      </c>
      <c r="S78" s="130"/>
      <c r="T78" s="131"/>
      <c r="U78" s="132" t="str">
        <f t="shared" si="176"/>
        <v/>
      </c>
      <c r="V78" s="133" t="str">
        <f t="shared" si="177"/>
        <v/>
      </c>
      <c r="W78" s="134" t="str">
        <f t="shared" si="178"/>
        <v/>
      </c>
      <c r="X78" s="135" t="str">
        <f t="shared" si="179"/>
        <v/>
      </c>
      <c r="Y78" s="136" t="str">
        <f t="shared" si="180"/>
        <v/>
      </c>
      <c r="AA78" s="4"/>
      <c r="AC78" s="128" t="str">
        <f t="shared" si="181"/>
        <v/>
      </c>
      <c r="AD78" s="129" t="str">
        <f t="shared" si="182"/>
        <v/>
      </c>
      <c r="AE78" s="130"/>
      <c r="AF78" s="131"/>
      <c r="AG78" s="132" t="str">
        <f t="shared" si="183"/>
        <v/>
      </c>
      <c r="AH78" s="133" t="str">
        <f t="shared" si="184"/>
        <v/>
      </c>
      <c r="AI78" s="134" t="str">
        <f t="shared" si="185"/>
        <v/>
      </c>
      <c r="AJ78" s="135" t="str">
        <f t="shared" si="186"/>
        <v/>
      </c>
      <c r="AK78" s="136" t="str">
        <f t="shared" si="187"/>
        <v/>
      </c>
      <c r="AM78" s="4"/>
      <c r="AO78" s="128" t="str">
        <f t="shared" si="188"/>
        <v/>
      </c>
      <c r="AP78" s="129" t="str">
        <f t="shared" si="189"/>
        <v/>
      </c>
      <c r="AQ78" s="130"/>
      <c r="AR78" s="131"/>
      <c r="AS78" s="132" t="str">
        <f t="shared" si="190"/>
        <v/>
      </c>
      <c r="AT78" s="133" t="str">
        <f t="shared" si="191"/>
        <v/>
      </c>
      <c r="AU78" s="134" t="str">
        <f t="shared" si="192"/>
        <v/>
      </c>
      <c r="AV78" s="135" t="str">
        <f t="shared" si="193"/>
        <v/>
      </c>
      <c r="AW78" s="136" t="str">
        <f t="shared" si="194"/>
        <v/>
      </c>
      <c r="AX78" s="76"/>
      <c r="AY78" s="4"/>
      <c r="AZ78" s="76"/>
      <c r="BA78" s="128" t="str">
        <f t="shared" si="195"/>
        <v/>
      </c>
      <c r="BB78" s="129" t="str">
        <f t="shared" si="196"/>
        <v/>
      </c>
      <c r="BC78" s="130"/>
      <c r="BD78" s="131"/>
      <c r="BE78" s="132" t="str">
        <f t="shared" si="197"/>
        <v/>
      </c>
      <c r="BF78" s="133" t="str">
        <f t="shared" si="198"/>
        <v/>
      </c>
      <c r="BG78" s="134" t="str">
        <f t="shared" si="199"/>
        <v/>
      </c>
      <c r="BH78" s="135" t="str">
        <f t="shared" si="200"/>
        <v/>
      </c>
      <c r="BI78" s="136" t="str">
        <f t="shared" si="201"/>
        <v/>
      </c>
      <c r="BJ78" s="76"/>
      <c r="BK78" s="4"/>
      <c r="BL78" s="76"/>
      <c r="BM78" s="128" t="str">
        <f t="shared" si="202"/>
        <v/>
      </c>
      <c r="BN78" s="129" t="str">
        <f t="shared" si="203"/>
        <v/>
      </c>
      <c r="BO78" s="130"/>
      <c r="BP78" s="131"/>
      <c r="BQ78" s="132" t="str">
        <f t="shared" si="204"/>
        <v/>
      </c>
      <c r="BR78" s="133" t="str">
        <f t="shared" si="205"/>
        <v/>
      </c>
      <c r="BS78" s="134" t="str">
        <f t="shared" si="206"/>
        <v/>
      </c>
      <c r="BT78" s="135" t="str">
        <f t="shared" si="207"/>
        <v/>
      </c>
      <c r="BU78" s="136" t="str">
        <f t="shared" si="208"/>
        <v/>
      </c>
      <c r="BV78" s="76"/>
      <c r="BW78" s="4"/>
      <c r="BX78" s="76"/>
      <c r="BY78" s="128" t="str">
        <f t="shared" si="209"/>
        <v/>
      </c>
      <c r="BZ78" s="129" t="str">
        <f t="shared" si="210"/>
        <v/>
      </c>
      <c r="CA78" s="130"/>
      <c r="CB78" s="131"/>
      <c r="CC78" s="132" t="str">
        <f t="shared" si="211"/>
        <v/>
      </c>
      <c r="CD78" s="133" t="str">
        <f t="shared" si="212"/>
        <v/>
      </c>
      <c r="CE78" s="134" t="str">
        <f t="shared" si="213"/>
        <v/>
      </c>
      <c r="CF78" s="135" t="str">
        <f t="shared" si="214"/>
        <v/>
      </c>
      <c r="CG78" s="136" t="str">
        <f t="shared" si="215"/>
        <v/>
      </c>
      <c r="CH78" s="76"/>
      <c r="CI78" s="4"/>
      <c r="CJ78" s="76"/>
      <c r="CK78" s="128" t="str">
        <f t="shared" si="216"/>
        <v/>
      </c>
      <c r="CL78" s="129" t="str">
        <f t="shared" si="217"/>
        <v/>
      </c>
      <c r="CM78" s="130"/>
      <c r="CN78" s="131"/>
      <c r="CO78" s="132" t="str">
        <f t="shared" si="218"/>
        <v/>
      </c>
      <c r="CP78" s="133" t="str">
        <f t="shared" si="219"/>
        <v/>
      </c>
      <c r="CQ78" s="134" t="str">
        <f t="shared" si="220"/>
        <v/>
      </c>
      <c r="CR78" s="135" t="str">
        <f t="shared" si="221"/>
        <v/>
      </c>
      <c r="CS78" s="136" t="str">
        <f t="shared" si="222"/>
        <v/>
      </c>
      <c r="CT78" s="76"/>
      <c r="CU78" s="4"/>
      <c r="CV78" s="76"/>
      <c r="CW78" s="128" t="str">
        <f t="shared" si="223"/>
        <v/>
      </c>
      <c r="CX78" s="129" t="str">
        <f t="shared" si="224"/>
        <v/>
      </c>
      <c r="CY78" s="130"/>
      <c r="CZ78" s="131"/>
      <c r="DA78" s="132" t="str">
        <f t="shared" si="225"/>
        <v/>
      </c>
      <c r="DB78" s="133" t="str">
        <f t="shared" si="226"/>
        <v/>
      </c>
      <c r="DC78" s="134" t="str">
        <f t="shared" si="227"/>
        <v/>
      </c>
      <c r="DD78" s="135" t="str">
        <f t="shared" si="228"/>
        <v/>
      </c>
      <c r="DE78" s="136" t="str">
        <f t="shared" si="229"/>
        <v/>
      </c>
      <c r="DF78" s="76"/>
      <c r="DG78" s="4"/>
      <c r="DH78" s="76"/>
      <c r="DI78" s="128" t="str">
        <f t="shared" si="230"/>
        <v/>
      </c>
      <c r="DJ78" s="129" t="str">
        <f t="shared" si="231"/>
        <v/>
      </c>
      <c r="DK78" s="130"/>
      <c r="DL78" s="131"/>
      <c r="DM78" s="132" t="str">
        <f t="shared" si="232"/>
        <v/>
      </c>
      <c r="DN78" s="133" t="str">
        <f t="shared" si="233"/>
        <v/>
      </c>
      <c r="DO78" s="134" t="str">
        <f t="shared" si="234"/>
        <v/>
      </c>
      <c r="DP78" s="135" t="str">
        <f t="shared" si="235"/>
        <v/>
      </c>
      <c r="DQ78" s="136" t="str">
        <f t="shared" si="236"/>
        <v/>
      </c>
      <c r="DR78" s="76"/>
      <c r="DS78" s="4"/>
      <c r="DT78" s="76"/>
      <c r="DU78" s="128" t="str">
        <f t="shared" si="237"/>
        <v/>
      </c>
      <c r="DV78" s="129" t="str">
        <f t="shared" si="238"/>
        <v/>
      </c>
      <c r="DW78" s="130"/>
      <c r="DX78" s="131"/>
      <c r="DY78" s="132" t="str">
        <f t="shared" si="239"/>
        <v/>
      </c>
      <c r="DZ78" s="133" t="str">
        <f t="shared" si="240"/>
        <v/>
      </c>
      <c r="EA78" s="134" t="str">
        <f t="shared" si="241"/>
        <v/>
      </c>
      <c r="EB78" s="135" t="str">
        <f t="shared" si="242"/>
        <v/>
      </c>
      <c r="EC78" s="136" t="str">
        <f t="shared" si="243"/>
        <v/>
      </c>
      <c r="ED78" s="76"/>
      <c r="EE78" s="4"/>
      <c r="EF78" s="76"/>
      <c r="EG78" s="128" t="str">
        <f t="shared" si="244"/>
        <v/>
      </c>
      <c r="EH78" s="129" t="str">
        <f t="shared" si="245"/>
        <v/>
      </c>
      <c r="EI78" s="130"/>
      <c r="EJ78" s="131"/>
      <c r="EK78" s="132" t="str">
        <f t="shared" si="246"/>
        <v/>
      </c>
      <c r="EL78" s="133" t="str">
        <f t="shared" si="247"/>
        <v/>
      </c>
      <c r="EM78" s="134" t="str">
        <f t="shared" si="248"/>
        <v/>
      </c>
      <c r="EN78" s="135" t="str">
        <f t="shared" si="249"/>
        <v/>
      </c>
      <c r="EO78" s="136" t="str">
        <f t="shared" si="250"/>
        <v/>
      </c>
      <c r="EP78" s="76"/>
      <c r="EQ78" s="4"/>
      <c r="ER78" s="76"/>
      <c r="ES78" s="128" t="str">
        <f t="shared" si="251"/>
        <v/>
      </c>
      <c r="ET78" s="129" t="str">
        <f t="shared" si="252"/>
        <v/>
      </c>
      <c r="EU78" s="130"/>
      <c r="EV78" s="131"/>
      <c r="EW78" s="132" t="str">
        <f t="shared" si="253"/>
        <v/>
      </c>
      <c r="EX78" s="133" t="str">
        <f t="shared" si="254"/>
        <v/>
      </c>
      <c r="EY78" s="134" t="str">
        <f t="shared" si="255"/>
        <v/>
      </c>
      <c r="EZ78" s="135" t="str">
        <f t="shared" si="256"/>
        <v/>
      </c>
      <c r="FA78" s="136" t="str">
        <f t="shared" si="257"/>
        <v/>
      </c>
      <c r="FB78" s="76"/>
      <c r="FC78" s="4"/>
      <c r="FD78" s="76"/>
      <c r="FE78" s="128" t="str">
        <f t="shared" si="258"/>
        <v/>
      </c>
      <c r="FF78" s="129" t="str">
        <f t="shared" si="259"/>
        <v/>
      </c>
      <c r="FG78" s="130"/>
      <c r="FH78" s="131"/>
      <c r="FI78" s="132" t="str">
        <f t="shared" si="260"/>
        <v/>
      </c>
      <c r="FJ78" s="133" t="str">
        <f t="shared" si="261"/>
        <v/>
      </c>
      <c r="FK78" s="134" t="str">
        <f t="shared" si="262"/>
        <v/>
      </c>
      <c r="FL78" s="135" t="str">
        <f t="shared" si="263"/>
        <v/>
      </c>
      <c r="FM78" s="136" t="str">
        <f t="shared" si="264"/>
        <v/>
      </c>
      <c r="FN78" s="76"/>
      <c r="FO78" s="4"/>
      <c r="FP78" s="76"/>
      <c r="FQ78" s="128" t="str">
        <f>IF(FU78="","",#REF!)</f>
        <v/>
      </c>
      <c r="FR78" s="129" t="str">
        <f t="shared" si="265"/>
        <v/>
      </c>
      <c r="FS78" s="130"/>
      <c r="FT78" s="131"/>
      <c r="FU78" s="132" t="str">
        <f t="shared" si="266"/>
        <v/>
      </c>
      <c r="FV78" s="133" t="str">
        <f t="shared" si="267"/>
        <v/>
      </c>
      <c r="FW78" s="134" t="str">
        <f t="shared" si="268"/>
        <v/>
      </c>
      <c r="FX78" s="135" t="str">
        <f t="shared" si="269"/>
        <v/>
      </c>
      <c r="FY78" s="136" t="str">
        <f t="shared" si="270"/>
        <v/>
      </c>
      <c r="FZ78" s="76"/>
      <c r="GA78" s="4"/>
      <c r="GB78" s="76"/>
      <c r="GC78" s="128" t="str">
        <f t="shared" si="271"/>
        <v/>
      </c>
      <c r="GD78" s="129" t="str">
        <f t="shared" si="272"/>
        <v/>
      </c>
      <c r="GE78" s="130"/>
      <c r="GF78" s="131"/>
      <c r="GG78" s="132" t="str">
        <f t="shared" si="273"/>
        <v/>
      </c>
      <c r="GH78" s="133" t="str">
        <f t="shared" si="274"/>
        <v/>
      </c>
      <c r="GI78" s="134" t="str">
        <f t="shared" si="275"/>
        <v/>
      </c>
      <c r="GJ78" s="135" t="str">
        <f t="shared" si="276"/>
        <v/>
      </c>
      <c r="GK78" s="136" t="str">
        <f t="shared" si="277"/>
        <v/>
      </c>
      <c r="GL78" s="76"/>
      <c r="GM78" s="4"/>
      <c r="GN78" s="76"/>
      <c r="GO78" s="128" t="str">
        <f t="shared" si="278"/>
        <v/>
      </c>
      <c r="GP78" s="129" t="str">
        <f t="shared" si="279"/>
        <v/>
      </c>
      <c r="GQ78" s="130"/>
      <c r="GR78" s="131"/>
      <c r="GS78" s="132" t="str">
        <f t="shared" si="280"/>
        <v/>
      </c>
      <c r="GT78" s="133" t="str">
        <f t="shared" si="281"/>
        <v/>
      </c>
      <c r="GU78" s="134" t="str">
        <f t="shared" si="282"/>
        <v/>
      </c>
      <c r="GV78" s="135" t="str">
        <f t="shared" si="283"/>
        <v/>
      </c>
      <c r="GW78" s="136" t="str">
        <f t="shared" si="284"/>
        <v/>
      </c>
      <c r="GX78" s="76"/>
      <c r="GY78" s="4"/>
      <c r="GZ78" s="76"/>
      <c r="HA78" s="128" t="str">
        <f t="shared" si="285"/>
        <v/>
      </c>
      <c r="HB78" s="129" t="str">
        <f t="shared" si="286"/>
        <v/>
      </c>
      <c r="HC78" s="130"/>
      <c r="HD78" s="131"/>
      <c r="HE78" s="132" t="str">
        <f t="shared" si="287"/>
        <v/>
      </c>
      <c r="HF78" s="133" t="str">
        <f t="shared" si="288"/>
        <v/>
      </c>
      <c r="HG78" s="134" t="str">
        <f t="shared" si="289"/>
        <v/>
      </c>
      <c r="HH78" s="135" t="str">
        <f t="shared" si="290"/>
        <v/>
      </c>
      <c r="HI78" s="136" t="str">
        <f t="shared" si="291"/>
        <v/>
      </c>
      <c r="HJ78" s="76"/>
      <c r="HK78" s="4"/>
      <c r="HL78" s="76"/>
      <c r="HM78" s="128" t="str">
        <f t="shared" si="292"/>
        <v/>
      </c>
      <c r="HN78" s="129" t="str">
        <f t="shared" si="293"/>
        <v/>
      </c>
      <c r="HO78" s="130"/>
      <c r="HP78" s="131"/>
      <c r="HQ78" s="132" t="str">
        <f t="shared" si="294"/>
        <v/>
      </c>
      <c r="HR78" s="133" t="str">
        <f t="shared" si="295"/>
        <v/>
      </c>
      <c r="HS78" s="134" t="str">
        <f t="shared" si="296"/>
        <v/>
      </c>
      <c r="HT78" s="135" t="str">
        <f t="shared" si="297"/>
        <v/>
      </c>
      <c r="HU78" s="136" t="str">
        <f t="shared" si="298"/>
        <v/>
      </c>
      <c r="HV78" s="76"/>
      <c r="HW78" s="4"/>
      <c r="HX78" s="76"/>
      <c r="HY78" s="128" t="str">
        <f t="shared" si="299"/>
        <v/>
      </c>
      <c r="HZ78" s="129" t="str">
        <f t="shared" si="300"/>
        <v/>
      </c>
      <c r="IA78" s="130"/>
      <c r="IB78" s="131"/>
      <c r="IC78" s="132" t="str">
        <f t="shared" si="301"/>
        <v/>
      </c>
      <c r="ID78" s="133" t="str">
        <f t="shared" si="302"/>
        <v/>
      </c>
      <c r="IE78" s="134" t="str">
        <f t="shared" si="303"/>
        <v/>
      </c>
      <c r="IF78" s="135" t="str">
        <f t="shared" si="304"/>
        <v/>
      </c>
      <c r="IG78" s="136" t="str">
        <f t="shared" si="305"/>
        <v/>
      </c>
      <c r="IH78" s="76"/>
      <c r="II78" s="4"/>
      <c r="IJ78" s="76"/>
      <c r="IK78" s="128" t="str">
        <f t="shared" si="306"/>
        <v/>
      </c>
      <c r="IL78" s="129" t="str">
        <f t="shared" si="307"/>
        <v/>
      </c>
      <c r="IM78" s="130"/>
      <c r="IN78" s="131"/>
      <c r="IO78" s="132" t="str">
        <f t="shared" si="308"/>
        <v/>
      </c>
      <c r="IP78" s="133" t="str">
        <f t="shared" si="309"/>
        <v/>
      </c>
      <c r="IQ78" s="134" t="str">
        <f t="shared" si="310"/>
        <v/>
      </c>
      <c r="IR78" s="135" t="str">
        <f t="shared" si="311"/>
        <v/>
      </c>
      <c r="IS78" s="136" t="str">
        <f t="shared" si="312"/>
        <v/>
      </c>
      <c r="IT78" s="76"/>
      <c r="IU78" s="4"/>
      <c r="IV78" s="76"/>
      <c r="IW78" s="128" t="str">
        <f t="shared" si="313"/>
        <v/>
      </c>
      <c r="IX78" s="129" t="str">
        <f t="shared" si="314"/>
        <v/>
      </c>
      <c r="IY78" s="130"/>
      <c r="IZ78" s="131"/>
      <c r="JA78" s="132" t="str">
        <f t="shared" si="315"/>
        <v/>
      </c>
      <c r="JB78" s="133" t="str">
        <f t="shared" si="316"/>
        <v/>
      </c>
      <c r="JC78" s="134" t="str">
        <f t="shared" si="317"/>
        <v/>
      </c>
      <c r="JD78" s="135" t="str">
        <f t="shared" si="318"/>
        <v/>
      </c>
      <c r="JE78" s="136" t="str">
        <f t="shared" si="319"/>
        <v/>
      </c>
      <c r="JF78" s="76"/>
      <c r="JG78" s="4"/>
      <c r="JH78" s="76"/>
      <c r="JI78" s="128" t="str">
        <f t="shared" si="320"/>
        <v/>
      </c>
      <c r="JJ78" s="129" t="str">
        <f t="shared" si="321"/>
        <v/>
      </c>
      <c r="JK78" s="130"/>
      <c r="JL78" s="131"/>
      <c r="JM78" s="132" t="str">
        <f t="shared" si="322"/>
        <v/>
      </c>
      <c r="JN78" s="133" t="str">
        <f t="shared" si="323"/>
        <v/>
      </c>
      <c r="JO78" s="134" t="str">
        <f t="shared" si="324"/>
        <v/>
      </c>
      <c r="JP78" s="135" t="str">
        <f t="shared" si="325"/>
        <v/>
      </c>
      <c r="JQ78" s="136" t="str">
        <f t="shared" si="326"/>
        <v/>
      </c>
      <c r="JR78" s="76"/>
      <c r="JS78" s="4"/>
      <c r="JT78" s="76"/>
      <c r="JU78" s="128" t="str">
        <f t="shared" si="327"/>
        <v/>
      </c>
      <c r="JV78" s="129" t="str">
        <f t="shared" si="328"/>
        <v/>
      </c>
      <c r="JW78" s="130"/>
      <c r="JX78" s="131"/>
      <c r="JY78" s="132" t="str">
        <f t="shared" si="329"/>
        <v/>
      </c>
      <c r="JZ78" s="133" t="str">
        <f t="shared" si="330"/>
        <v/>
      </c>
      <c r="KA78" s="134" t="str">
        <f t="shared" si="331"/>
        <v/>
      </c>
      <c r="KB78" s="135" t="str">
        <f t="shared" si="332"/>
        <v/>
      </c>
      <c r="KC78" s="136" t="str">
        <f t="shared" si="333"/>
        <v/>
      </c>
      <c r="KD78" s="76"/>
      <c r="KE78" s="4"/>
      <c r="KF78" s="76"/>
    </row>
    <row r="79" spans="1:292" ht="13.5" customHeight="1">
      <c r="A79" s="84"/>
      <c r="E79" s="128" t="str">
        <f t="shared" si="167"/>
        <v/>
      </c>
      <c r="F79" s="129" t="str">
        <f t="shared" si="168"/>
        <v/>
      </c>
      <c r="G79" s="130"/>
      <c r="H79" s="131"/>
      <c r="I79" s="132" t="str">
        <f t="shared" si="169"/>
        <v/>
      </c>
      <c r="J79" s="133" t="str">
        <f t="shared" si="170"/>
        <v/>
      </c>
      <c r="K79" s="134" t="str">
        <f t="shared" si="171"/>
        <v/>
      </c>
      <c r="L79" s="135" t="str">
        <f t="shared" si="172"/>
        <v/>
      </c>
      <c r="M79" s="136" t="str">
        <f t="shared" si="173"/>
        <v/>
      </c>
      <c r="O79" s="4"/>
      <c r="Q79" s="128" t="str">
        <f t="shared" si="174"/>
        <v/>
      </c>
      <c r="R79" s="129" t="str">
        <f t="shared" si="175"/>
        <v/>
      </c>
      <c r="S79" s="130"/>
      <c r="T79" s="131"/>
      <c r="U79" s="132" t="str">
        <f t="shared" si="176"/>
        <v/>
      </c>
      <c r="V79" s="133" t="str">
        <f t="shared" si="177"/>
        <v/>
      </c>
      <c r="W79" s="134" t="str">
        <f t="shared" si="178"/>
        <v/>
      </c>
      <c r="X79" s="135" t="str">
        <f t="shared" si="179"/>
        <v/>
      </c>
      <c r="Y79" s="136" t="str">
        <f t="shared" si="180"/>
        <v/>
      </c>
      <c r="AA79" s="4"/>
      <c r="AC79" s="128" t="str">
        <f t="shared" si="181"/>
        <v/>
      </c>
      <c r="AD79" s="129" t="str">
        <f t="shared" si="182"/>
        <v/>
      </c>
      <c r="AE79" s="130"/>
      <c r="AF79" s="131"/>
      <c r="AG79" s="132" t="str">
        <f t="shared" si="183"/>
        <v/>
      </c>
      <c r="AH79" s="133" t="str">
        <f t="shared" si="184"/>
        <v/>
      </c>
      <c r="AI79" s="134" t="str">
        <f t="shared" si="185"/>
        <v/>
      </c>
      <c r="AJ79" s="135" t="str">
        <f t="shared" si="186"/>
        <v/>
      </c>
      <c r="AK79" s="136" t="str">
        <f t="shared" si="187"/>
        <v/>
      </c>
      <c r="AM79" s="4"/>
      <c r="AO79" s="128" t="str">
        <f t="shared" si="188"/>
        <v/>
      </c>
      <c r="AP79" s="129" t="str">
        <f t="shared" si="189"/>
        <v/>
      </c>
      <c r="AQ79" s="130"/>
      <c r="AR79" s="131"/>
      <c r="AS79" s="132" t="str">
        <f t="shared" si="190"/>
        <v/>
      </c>
      <c r="AT79" s="133" t="str">
        <f t="shared" si="191"/>
        <v/>
      </c>
      <c r="AU79" s="134" t="str">
        <f t="shared" si="192"/>
        <v/>
      </c>
      <c r="AV79" s="135" t="str">
        <f t="shared" si="193"/>
        <v/>
      </c>
      <c r="AW79" s="136" t="str">
        <f t="shared" si="194"/>
        <v/>
      </c>
      <c r="AX79" s="76"/>
      <c r="AY79" s="4"/>
      <c r="AZ79" s="76"/>
      <c r="BA79" s="128" t="str">
        <f t="shared" si="195"/>
        <v/>
      </c>
      <c r="BB79" s="129" t="str">
        <f t="shared" si="196"/>
        <v/>
      </c>
      <c r="BC79" s="130"/>
      <c r="BD79" s="131"/>
      <c r="BE79" s="132" t="str">
        <f t="shared" si="197"/>
        <v/>
      </c>
      <c r="BF79" s="133" t="str">
        <f t="shared" si="198"/>
        <v/>
      </c>
      <c r="BG79" s="134" t="str">
        <f t="shared" si="199"/>
        <v/>
      </c>
      <c r="BH79" s="135" t="str">
        <f t="shared" si="200"/>
        <v/>
      </c>
      <c r="BI79" s="136" t="str">
        <f t="shared" si="201"/>
        <v/>
      </c>
      <c r="BJ79" s="76"/>
      <c r="BK79" s="4"/>
      <c r="BL79" s="76"/>
      <c r="BM79" s="128" t="str">
        <f t="shared" si="202"/>
        <v/>
      </c>
      <c r="BN79" s="129" t="str">
        <f t="shared" si="203"/>
        <v/>
      </c>
      <c r="BO79" s="130"/>
      <c r="BP79" s="131"/>
      <c r="BQ79" s="132" t="str">
        <f t="shared" si="204"/>
        <v/>
      </c>
      <c r="BR79" s="133" t="str">
        <f t="shared" si="205"/>
        <v/>
      </c>
      <c r="BS79" s="134" t="str">
        <f t="shared" si="206"/>
        <v/>
      </c>
      <c r="BT79" s="135" t="str">
        <f t="shared" si="207"/>
        <v/>
      </c>
      <c r="BU79" s="136" t="str">
        <f t="shared" si="208"/>
        <v/>
      </c>
      <c r="BV79" s="76"/>
      <c r="BW79" s="4"/>
      <c r="BX79" s="76"/>
      <c r="BY79" s="128" t="str">
        <f t="shared" si="209"/>
        <v/>
      </c>
      <c r="BZ79" s="129" t="str">
        <f t="shared" si="210"/>
        <v/>
      </c>
      <c r="CA79" s="130"/>
      <c r="CB79" s="131"/>
      <c r="CC79" s="132" t="str">
        <f t="shared" si="211"/>
        <v/>
      </c>
      <c r="CD79" s="133" t="str">
        <f t="shared" si="212"/>
        <v/>
      </c>
      <c r="CE79" s="134" t="str">
        <f t="shared" si="213"/>
        <v/>
      </c>
      <c r="CF79" s="135" t="str">
        <f t="shared" si="214"/>
        <v/>
      </c>
      <c r="CG79" s="136" t="str">
        <f t="shared" si="215"/>
        <v/>
      </c>
      <c r="CH79" s="76"/>
      <c r="CI79" s="4"/>
      <c r="CJ79" s="76"/>
      <c r="CK79" s="128" t="str">
        <f t="shared" si="216"/>
        <v/>
      </c>
      <c r="CL79" s="129" t="str">
        <f t="shared" si="217"/>
        <v/>
      </c>
      <c r="CM79" s="130"/>
      <c r="CN79" s="131"/>
      <c r="CO79" s="132" t="str">
        <f t="shared" si="218"/>
        <v/>
      </c>
      <c r="CP79" s="133" t="str">
        <f t="shared" si="219"/>
        <v/>
      </c>
      <c r="CQ79" s="134" t="str">
        <f t="shared" si="220"/>
        <v/>
      </c>
      <c r="CR79" s="135" t="str">
        <f t="shared" si="221"/>
        <v/>
      </c>
      <c r="CS79" s="136" t="str">
        <f t="shared" si="222"/>
        <v/>
      </c>
      <c r="CT79" s="76"/>
      <c r="CU79" s="4"/>
      <c r="CV79" s="76"/>
      <c r="CW79" s="128" t="str">
        <f t="shared" si="223"/>
        <v/>
      </c>
      <c r="CX79" s="129" t="str">
        <f t="shared" si="224"/>
        <v/>
      </c>
      <c r="CY79" s="130"/>
      <c r="CZ79" s="131"/>
      <c r="DA79" s="132" t="str">
        <f t="shared" si="225"/>
        <v/>
      </c>
      <c r="DB79" s="133" t="str">
        <f t="shared" si="226"/>
        <v/>
      </c>
      <c r="DC79" s="134" t="str">
        <f t="shared" si="227"/>
        <v/>
      </c>
      <c r="DD79" s="135" t="str">
        <f t="shared" si="228"/>
        <v/>
      </c>
      <c r="DE79" s="136" t="str">
        <f t="shared" si="229"/>
        <v/>
      </c>
      <c r="DF79" s="76"/>
      <c r="DG79" s="4"/>
      <c r="DH79" s="76"/>
      <c r="DI79" s="128" t="str">
        <f t="shared" si="230"/>
        <v/>
      </c>
      <c r="DJ79" s="129" t="str">
        <f t="shared" si="231"/>
        <v/>
      </c>
      <c r="DK79" s="130"/>
      <c r="DL79" s="131"/>
      <c r="DM79" s="132" t="str">
        <f t="shared" si="232"/>
        <v/>
      </c>
      <c r="DN79" s="133" t="str">
        <f t="shared" si="233"/>
        <v/>
      </c>
      <c r="DO79" s="134" t="str">
        <f t="shared" si="234"/>
        <v/>
      </c>
      <c r="DP79" s="135" t="str">
        <f t="shared" si="235"/>
        <v/>
      </c>
      <c r="DQ79" s="136" t="str">
        <f t="shared" si="236"/>
        <v/>
      </c>
      <c r="DR79" s="76"/>
      <c r="DS79" s="4"/>
      <c r="DT79" s="76"/>
      <c r="DU79" s="128" t="str">
        <f t="shared" si="237"/>
        <v/>
      </c>
      <c r="DV79" s="129" t="str">
        <f t="shared" si="238"/>
        <v/>
      </c>
      <c r="DW79" s="130"/>
      <c r="DX79" s="131"/>
      <c r="DY79" s="132" t="str">
        <f t="shared" si="239"/>
        <v/>
      </c>
      <c r="DZ79" s="133" t="str">
        <f t="shared" si="240"/>
        <v/>
      </c>
      <c r="EA79" s="134" t="str">
        <f t="shared" si="241"/>
        <v/>
      </c>
      <c r="EB79" s="135" t="str">
        <f t="shared" si="242"/>
        <v/>
      </c>
      <c r="EC79" s="136" t="str">
        <f t="shared" si="243"/>
        <v/>
      </c>
      <c r="ED79" s="76"/>
      <c r="EE79" s="4"/>
      <c r="EF79" s="76"/>
      <c r="EG79" s="128" t="str">
        <f t="shared" si="244"/>
        <v/>
      </c>
      <c r="EH79" s="129" t="str">
        <f t="shared" si="245"/>
        <v/>
      </c>
      <c r="EI79" s="130"/>
      <c r="EJ79" s="131"/>
      <c r="EK79" s="132" t="str">
        <f t="shared" si="246"/>
        <v/>
      </c>
      <c r="EL79" s="133" t="str">
        <f t="shared" si="247"/>
        <v/>
      </c>
      <c r="EM79" s="134" t="str">
        <f t="shared" si="248"/>
        <v/>
      </c>
      <c r="EN79" s="135" t="str">
        <f t="shared" si="249"/>
        <v/>
      </c>
      <c r="EO79" s="136" t="str">
        <f t="shared" si="250"/>
        <v/>
      </c>
      <c r="EP79" s="76"/>
      <c r="EQ79" s="4"/>
      <c r="ER79" s="76"/>
      <c r="ES79" s="128" t="str">
        <f t="shared" si="251"/>
        <v/>
      </c>
      <c r="ET79" s="129" t="str">
        <f t="shared" si="252"/>
        <v/>
      </c>
      <c r="EU79" s="130"/>
      <c r="EV79" s="131"/>
      <c r="EW79" s="132" t="str">
        <f t="shared" si="253"/>
        <v/>
      </c>
      <c r="EX79" s="133" t="str">
        <f t="shared" si="254"/>
        <v/>
      </c>
      <c r="EY79" s="134" t="str">
        <f t="shared" si="255"/>
        <v/>
      </c>
      <c r="EZ79" s="135" t="str">
        <f t="shared" si="256"/>
        <v/>
      </c>
      <c r="FA79" s="136" t="str">
        <f t="shared" si="257"/>
        <v/>
      </c>
      <c r="FB79" s="76"/>
      <c r="FC79" s="4"/>
      <c r="FD79" s="76"/>
      <c r="FE79" s="128" t="str">
        <f t="shared" si="258"/>
        <v/>
      </c>
      <c r="FF79" s="129" t="str">
        <f t="shared" si="259"/>
        <v/>
      </c>
      <c r="FG79" s="130"/>
      <c r="FH79" s="131"/>
      <c r="FI79" s="132" t="str">
        <f t="shared" si="260"/>
        <v/>
      </c>
      <c r="FJ79" s="133" t="str">
        <f t="shared" si="261"/>
        <v/>
      </c>
      <c r="FK79" s="134" t="str">
        <f t="shared" si="262"/>
        <v/>
      </c>
      <c r="FL79" s="135" t="str">
        <f t="shared" si="263"/>
        <v/>
      </c>
      <c r="FM79" s="136" t="str">
        <f t="shared" si="264"/>
        <v/>
      </c>
      <c r="FN79" s="76"/>
      <c r="FO79" s="4"/>
      <c r="FP79" s="76"/>
      <c r="FQ79" s="128" t="str">
        <f>IF(FU79="","",#REF!)</f>
        <v/>
      </c>
      <c r="FR79" s="129" t="str">
        <f t="shared" si="265"/>
        <v/>
      </c>
      <c r="FS79" s="130"/>
      <c r="FT79" s="131"/>
      <c r="FU79" s="132" t="str">
        <f t="shared" si="266"/>
        <v/>
      </c>
      <c r="FV79" s="133" t="str">
        <f t="shared" si="267"/>
        <v/>
      </c>
      <c r="FW79" s="134" t="str">
        <f t="shared" si="268"/>
        <v/>
      </c>
      <c r="FX79" s="135" t="str">
        <f t="shared" si="269"/>
        <v/>
      </c>
      <c r="FY79" s="136" t="str">
        <f t="shared" si="270"/>
        <v/>
      </c>
      <c r="FZ79" s="76"/>
      <c r="GA79" s="4"/>
      <c r="GB79" s="76"/>
      <c r="GC79" s="128" t="str">
        <f t="shared" si="271"/>
        <v/>
      </c>
      <c r="GD79" s="129" t="str">
        <f t="shared" si="272"/>
        <v/>
      </c>
      <c r="GE79" s="130"/>
      <c r="GF79" s="131"/>
      <c r="GG79" s="132" t="str">
        <f t="shared" si="273"/>
        <v/>
      </c>
      <c r="GH79" s="133" t="str">
        <f t="shared" si="274"/>
        <v/>
      </c>
      <c r="GI79" s="134" t="str">
        <f t="shared" si="275"/>
        <v/>
      </c>
      <c r="GJ79" s="135" t="str">
        <f t="shared" si="276"/>
        <v/>
      </c>
      <c r="GK79" s="136" t="str">
        <f t="shared" si="277"/>
        <v/>
      </c>
      <c r="GL79" s="76"/>
      <c r="GM79" s="4"/>
      <c r="GN79" s="76"/>
      <c r="GO79" s="128" t="str">
        <f t="shared" si="278"/>
        <v/>
      </c>
      <c r="GP79" s="129" t="str">
        <f t="shared" si="279"/>
        <v/>
      </c>
      <c r="GQ79" s="130"/>
      <c r="GR79" s="131"/>
      <c r="GS79" s="132" t="str">
        <f t="shared" si="280"/>
        <v/>
      </c>
      <c r="GT79" s="133" t="str">
        <f t="shared" si="281"/>
        <v/>
      </c>
      <c r="GU79" s="134" t="str">
        <f t="shared" si="282"/>
        <v/>
      </c>
      <c r="GV79" s="135" t="str">
        <f t="shared" si="283"/>
        <v/>
      </c>
      <c r="GW79" s="136" t="str">
        <f t="shared" si="284"/>
        <v/>
      </c>
      <c r="GX79" s="76"/>
      <c r="GY79" s="4"/>
      <c r="GZ79" s="76"/>
      <c r="HA79" s="128" t="str">
        <f t="shared" si="285"/>
        <v/>
      </c>
      <c r="HB79" s="129" t="str">
        <f t="shared" si="286"/>
        <v/>
      </c>
      <c r="HC79" s="130"/>
      <c r="HD79" s="131"/>
      <c r="HE79" s="132" t="str">
        <f t="shared" si="287"/>
        <v/>
      </c>
      <c r="HF79" s="133" t="str">
        <f t="shared" si="288"/>
        <v/>
      </c>
      <c r="HG79" s="134" t="str">
        <f t="shared" si="289"/>
        <v/>
      </c>
      <c r="HH79" s="135" t="str">
        <f t="shared" si="290"/>
        <v/>
      </c>
      <c r="HI79" s="136" t="str">
        <f t="shared" si="291"/>
        <v/>
      </c>
      <c r="HJ79" s="76"/>
      <c r="HK79" s="4"/>
      <c r="HL79" s="76"/>
      <c r="HM79" s="128" t="str">
        <f t="shared" si="292"/>
        <v/>
      </c>
      <c r="HN79" s="129" t="str">
        <f t="shared" si="293"/>
        <v/>
      </c>
      <c r="HO79" s="130"/>
      <c r="HP79" s="131"/>
      <c r="HQ79" s="132" t="str">
        <f t="shared" si="294"/>
        <v/>
      </c>
      <c r="HR79" s="133" t="str">
        <f t="shared" si="295"/>
        <v/>
      </c>
      <c r="HS79" s="134" t="str">
        <f t="shared" si="296"/>
        <v/>
      </c>
      <c r="HT79" s="135" t="str">
        <f t="shared" si="297"/>
        <v/>
      </c>
      <c r="HU79" s="136" t="str">
        <f t="shared" si="298"/>
        <v/>
      </c>
      <c r="HV79" s="76"/>
      <c r="HW79" s="4"/>
      <c r="HX79" s="76"/>
      <c r="HY79" s="128" t="str">
        <f t="shared" si="299"/>
        <v/>
      </c>
      <c r="HZ79" s="129" t="str">
        <f t="shared" si="300"/>
        <v/>
      </c>
      <c r="IA79" s="130"/>
      <c r="IB79" s="131"/>
      <c r="IC79" s="132" t="str">
        <f t="shared" si="301"/>
        <v/>
      </c>
      <c r="ID79" s="133" t="str">
        <f t="shared" si="302"/>
        <v/>
      </c>
      <c r="IE79" s="134" t="str">
        <f t="shared" si="303"/>
        <v/>
      </c>
      <c r="IF79" s="135" t="str">
        <f t="shared" si="304"/>
        <v/>
      </c>
      <c r="IG79" s="136" t="str">
        <f t="shared" si="305"/>
        <v/>
      </c>
      <c r="IH79" s="76"/>
      <c r="II79" s="4"/>
      <c r="IJ79" s="76"/>
      <c r="IK79" s="128" t="str">
        <f t="shared" si="306"/>
        <v/>
      </c>
      <c r="IL79" s="129" t="str">
        <f t="shared" si="307"/>
        <v/>
      </c>
      <c r="IM79" s="130"/>
      <c r="IN79" s="131"/>
      <c r="IO79" s="132" t="str">
        <f t="shared" si="308"/>
        <v/>
      </c>
      <c r="IP79" s="133" t="str">
        <f t="shared" si="309"/>
        <v/>
      </c>
      <c r="IQ79" s="134" t="str">
        <f t="shared" si="310"/>
        <v/>
      </c>
      <c r="IR79" s="135" t="str">
        <f t="shared" si="311"/>
        <v/>
      </c>
      <c r="IS79" s="136" t="str">
        <f t="shared" si="312"/>
        <v/>
      </c>
      <c r="IT79" s="76"/>
      <c r="IU79" s="4"/>
      <c r="IV79" s="76"/>
      <c r="IW79" s="128" t="str">
        <f t="shared" si="313"/>
        <v/>
      </c>
      <c r="IX79" s="129" t="str">
        <f t="shared" si="314"/>
        <v/>
      </c>
      <c r="IY79" s="130"/>
      <c r="IZ79" s="131"/>
      <c r="JA79" s="132" t="str">
        <f t="shared" si="315"/>
        <v/>
      </c>
      <c r="JB79" s="133" t="str">
        <f t="shared" si="316"/>
        <v/>
      </c>
      <c r="JC79" s="134" t="str">
        <f t="shared" si="317"/>
        <v/>
      </c>
      <c r="JD79" s="135" t="str">
        <f t="shared" si="318"/>
        <v/>
      </c>
      <c r="JE79" s="136" t="str">
        <f t="shared" si="319"/>
        <v/>
      </c>
      <c r="JF79" s="76"/>
      <c r="JG79" s="4"/>
      <c r="JH79" s="76"/>
      <c r="JI79" s="128" t="str">
        <f t="shared" si="320"/>
        <v/>
      </c>
      <c r="JJ79" s="129" t="str">
        <f t="shared" si="321"/>
        <v/>
      </c>
      <c r="JK79" s="130"/>
      <c r="JL79" s="131"/>
      <c r="JM79" s="132" t="str">
        <f t="shared" si="322"/>
        <v/>
      </c>
      <c r="JN79" s="133" t="str">
        <f t="shared" si="323"/>
        <v/>
      </c>
      <c r="JO79" s="134" t="str">
        <f t="shared" si="324"/>
        <v/>
      </c>
      <c r="JP79" s="135" t="str">
        <f t="shared" si="325"/>
        <v/>
      </c>
      <c r="JQ79" s="136" t="str">
        <f t="shared" si="326"/>
        <v/>
      </c>
      <c r="JR79" s="76"/>
      <c r="JS79" s="4"/>
      <c r="JT79" s="76"/>
      <c r="JU79" s="128" t="str">
        <f t="shared" si="327"/>
        <v/>
      </c>
      <c r="JV79" s="129" t="str">
        <f t="shared" si="328"/>
        <v/>
      </c>
      <c r="JW79" s="130"/>
      <c r="JX79" s="131"/>
      <c r="JY79" s="132" t="str">
        <f t="shared" si="329"/>
        <v/>
      </c>
      <c r="JZ79" s="133" t="str">
        <f t="shared" si="330"/>
        <v/>
      </c>
      <c r="KA79" s="134" t="str">
        <f t="shared" si="331"/>
        <v/>
      </c>
      <c r="KB79" s="135" t="str">
        <f t="shared" si="332"/>
        <v/>
      </c>
      <c r="KC79" s="136" t="str">
        <f t="shared" si="333"/>
        <v/>
      </c>
      <c r="KD79" s="76"/>
      <c r="KE79" s="4"/>
      <c r="KF79" s="76"/>
    </row>
    <row r="80" spans="1:292" ht="13.5" customHeight="1">
      <c r="A80" s="84"/>
      <c r="E80" s="128" t="str">
        <f t="shared" si="167"/>
        <v/>
      </c>
      <c r="F80" s="129" t="str">
        <f t="shared" si="168"/>
        <v/>
      </c>
      <c r="G80" s="130"/>
      <c r="H80" s="131"/>
      <c r="I80" s="132" t="str">
        <f t="shared" si="169"/>
        <v/>
      </c>
      <c r="J80" s="133" t="str">
        <f t="shared" si="170"/>
        <v/>
      </c>
      <c r="K80" s="134" t="str">
        <f t="shared" si="171"/>
        <v/>
      </c>
      <c r="L80" s="135" t="str">
        <f t="shared" si="172"/>
        <v/>
      </c>
      <c r="M80" s="136" t="str">
        <f t="shared" si="173"/>
        <v/>
      </c>
      <c r="O80" s="4"/>
      <c r="Q80" s="128" t="str">
        <f t="shared" si="174"/>
        <v/>
      </c>
      <c r="R80" s="129" t="str">
        <f t="shared" si="175"/>
        <v/>
      </c>
      <c r="S80" s="130"/>
      <c r="T80" s="131"/>
      <c r="U80" s="132" t="str">
        <f t="shared" si="176"/>
        <v/>
      </c>
      <c r="V80" s="133" t="str">
        <f t="shared" si="177"/>
        <v/>
      </c>
      <c r="W80" s="134" t="str">
        <f t="shared" si="178"/>
        <v/>
      </c>
      <c r="X80" s="135" t="str">
        <f t="shared" si="179"/>
        <v/>
      </c>
      <c r="Y80" s="136" t="str">
        <f t="shared" si="180"/>
        <v/>
      </c>
      <c r="AA80" s="4"/>
      <c r="AC80" s="128" t="str">
        <f t="shared" si="181"/>
        <v/>
      </c>
      <c r="AD80" s="129" t="str">
        <f t="shared" si="182"/>
        <v/>
      </c>
      <c r="AE80" s="130"/>
      <c r="AF80" s="131"/>
      <c r="AG80" s="132" t="str">
        <f t="shared" si="183"/>
        <v/>
      </c>
      <c r="AH80" s="133" t="str">
        <f t="shared" si="184"/>
        <v/>
      </c>
      <c r="AI80" s="134" t="str">
        <f t="shared" si="185"/>
        <v/>
      </c>
      <c r="AJ80" s="135" t="str">
        <f t="shared" si="186"/>
        <v/>
      </c>
      <c r="AK80" s="136" t="str">
        <f t="shared" si="187"/>
        <v/>
      </c>
      <c r="AM80" s="4"/>
      <c r="AO80" s="128" t="str">
        <f t="shared" si="188"/>
        <v/>
      </c>
      <c r="AP80" s="129" t="str">
        <f t="shared" si="189"/>
        <v/>
      </c>
      <c r="AQ80" s="130"/>
      <c r="AR80" s="131"/>
      <c r="AS80" s="132" t="str">
        <f t="shared" si="190"/>
        <v/>
      </c>
      <c r="AT80" s="133" t="str">
        <f t="shared" si="191"/>
        <v/>
      </c>
      <c r="AU80" s="134" t="str">
        <f t="shared" si="192"/>
        <v/>
      </c>
      <c r="AV80" s="135" t="str">
        <f t="shared" si="193"/>
        <v/>
      </c>
      <c r="AW80" s="136" t="str">
        <f t="shared" si="194"/>
        <v/>
      </c>
      <c r="AX80" s="76"/>
      <c r="AY80" s="4"/>
      <c r="AZ80" s="76"/>
      <c r="BA80" s="128" t="str">
        <f t="shared" si="195"/>
        <v/>
      </c>
      <c r="BB80" s="129" t="str">
        <f t="shared" si="196"/>
        <v/>
      </c>
      <c r="BC80" s="130"/>
      <c r="BD80" s="131"/>
      <c r="BE80" s="132" t="str">
        <f t="shared" si="197"/>
        <v/>
      </c>
      <c r="BF80" s="133" t="str">
        <f t="shared" si="198"/>
        <v/>
      </c>
      <c r="BG80" s="134" t="str">
        <f t="shared" si="199"/>
        <v/>
      </c>
      <c r="BH80" s="135" t="str">
        <f t="shared" si="200"/>
        <v/>
      </c>
      <c r="BI80" s="136" t="str">
        <f t="shared" si="201"/>
        <v/>
      </c>
      <c r="BJ80" s="76"/>
      <c r="BK80" s="4"/>
      <c r="BL80" s="76"/>
      <c r="BM80" s="128" t="str">
        <f t="shared" si="202"/>
        <v/>
      </c>
      <c r="BN80" s="129" t="str">
        <f t="shared" si="203"/>
        <v/>
      </c>
      <c r="BO80" s="130"/>
      <c r="BP80" s="131"/>
      <c r="BQ80" s="132" t="str">
        <f t="shared" si="204"/>
        <v/>
      </c>
      <c r="BR80" s="133" t="str">
        <f t="shared" si="205"/>
        <v/>
      </c>
      <c r="BS80" s="134" t="str">
        <f t="shared" si="206"/>
        <v/>
      </c>
      <c r="BT80" s="135" t="str">
        <f t="shared" si="207"/>
        <v/>
      </c>
      <c r="BU80" s="136" t="str">
        <f t="shared" si="208"/>
        <v/>
      </c>
      <c r="BV80" s="76"/>
      <c r="BW80" s="4"/>
      <c r="BX80" s="76"/>
      <c r="BY80" s="128" t="str">
        <f t="shared" si="209"/>
        <v/>
      </c>
      <c r="BZ80" s="129" t="str">
        <f t="shared" si="210"/>
        <v/>
      </c>
      <c r="CA80" s="130"/>
      <c r="CB80" s="131"/>
      <c r="CC80" s="132" t="str">
        <f t="shared" si="211"/>
        <v/>
      </c>
      <c r="CD80" s="133" t="str">
        <f t="shared" si="212"/>
        <v/>
      </c>
      <c r="CE80" s="134" t="str">
        <f t="shared" si="213"/>
        <v/>
      </c>
      <c r="CF80" s="135" t="str">
        <f t="shared" si="214"/>
        <v/>
      </c>
      <c r="CG80" s="136" t="str">
        <f t="shared" si="215"/>
        <v/>
      </c>
      <c r="CH80" s="76"/>
      <c r="CI80" s="4"/>
      <c r="CJ80" s="76"/>
      <c r="CK80" s="128" t="str">
        <f t="shared" si="216"/>
        <v/>
      </c>
      <c r="CL80" s="129" t="str">
        <f t="shared" si="217"/>
        <v/>
      </c>
      <c r="CM80" s="130"/>
      <c r="CN80" s="131"/>
      <c r="CO80" s="132" t="str">
        <f t="shared" si="218"/>
        <v/>
      </c>
      <c r="CP80" s="133" t="str">
        <f t="shared" si="219"/>
        <v/>
      </c>
      <c r="CQ80" s="134" t="str">
        <f t="shared" si="220"/>
        <v/>
      </c>
      <c r="CR80" s="135" t="str">
        <f t="shared" si="221"/>
        <v/>
      </c>
      <c r="CS80" s="136" t="str">
        <f t="shared" si="222"/>
        <v/>
      </c>
      <c r="CT80" s="76"/>
      <c r="CU80" s="4"/>
      <c r="CV80" s="76"/>
      <c r="CW80" s="128" t="str">
        <f t="shared" si="223"/>
        <v/>
      </c>
      <c r="CX80" s="129" t="str">
        <f t="shared" si="224"/>
        <v/>
      </c>
      <c r="CY80" s="130"/>
      <c r="CZ80" s="131"/>
      <c r="DA80" s="132" t="str">
        <f t="shared" si="225"/>
        <v/>
      </c>
      <c r="DB80" s="133" t="str">
        <f t="shared" si="226"/>
        <v/>
      </c>
      <c r="DC80" s="134" t="str">
        <f t="shared" si="227"/>
        <v/>
      </c>
      <c r="DD80" s="135" t="str">
        <f t="shared" si="228"/>
        <v/>
      </c>
      <c r="DE80" s="136" t="str">
        <f t="shared" si="229"/>
        <v/>
      </c>
      <c r="DF80" s="76"/>
      <c r="DG80" s="4"/>
      <c r="DH80" s="76"/>
      <c r="DI80" s="128" t="str">
        <f t="shared" si="230"/>
        <v/>
      </c>
      <c r="DJ80" s="129" t="str">
        <f t="shared" si="231"/>
        <v/>
      </c>
      <c r="DK80" s="130"/>
      <c r="DL80" s="131"/>
      <c r="DM80" s="132" t="str">
        <f t="shared" si="232"/>
        <v/>
      </c>
      <c r="DN80" s="133" t="str">
        <f t="shared" si="233"/>
        <v/>
      </c>
      <c r="DO80" s="134" t="str">
        <f t="shared" si="234"/>
        <v/>
      </c>
      <c r="DP80" s="135" t="str">
        <f t="shared" si="235"/>
        <v/>
      </c>
      <c r="DQ80" s="136" t="str">
        <f t="shared" si="236"/>
        <v/>
      </c>
      <c r="DR80" s="76"/>
      <c r="DS80" s="4"/>
      <c r="DT80" s="76"/>
      <c r="DU80" s="128" t="str">
        <f t="shared" si="237"/>
        <v/>
      </c>
      <c r="DV80" s="129" t="str">
        <f t="shared" si="238"/>
        <v/>
      </c>
      <c r="DW80" s="130"/>
      <c r="DX80" s="131"/>
      <c r="DY80" s="132" t="str">
        <f t="shared" si="239"/>
        <v/>
      </c>
      <c r="DZ80" s="133" t="str">
        <f t="shared" si="240"/>
        <v/>
      </c>
      <c r="EA80" s="134" t="str">
        <f t="shared" si="241"/>
        <v/>
      </c>
      <c r="EB80" s="135" t="str">
        <f t="shared" si="242"/>
        <v/>
      </c>
      <c r="EC80" s="136" t="str">
        <f t="shared" si="243"/>
        <v/>
      </c>
      <c r="ED80" s="76"/>
      <c r="EE80" s="4"/>
      <c r="EF80" s="76"/>
      <c r="EG80" s="128" t="str">
        <f t="shared" si="244"/>
        <v/>
      </c>
      <c r="EH80" s="129" t="str">
        <f t="shared" si="245"/>
        <v/>
      </c>
      <c r="EI80" s="130"/>
      <c r="EJ80" s="131"/>
      <c r="EK80" s="132" t="str">
        <f t="shared" si="246"/>
        <v/>
      </c>
      <c r="EL80" s="133" t="str">
        <f t="shared" si="247"/>
        <v/>
      </c>
      <c r="EM80" s="134" t="str">
        <f t="shared" si="248"/>
        <v/>
      </c>
      <c r="EN80" s="135" t="str">
        <f t="shared" si="249"/>
        <v/>
      </c>
      <c r="EO80" s="136" t="str">
        <f t="shared" si="250"/>
        <v/>
      </c>
      <c r="EP80" s="76"/>
      <c r="EQ80" s="4"/>
      <c r="ER80" s="76"/>
      <c r="ES80" s="128" t="str">
        <f t="shared" si="251"/>
        <v/>
      </c>
      <c r="ET80" s="129" t="str">
        <f t="shared" si="252"/>
        <v/>
      </c>
      <c r="EU80" s="130"/>
      <c r="EV80" s="131"/>
      <c r="EW80" s="132" t="str">
        <f t="shared" si="253"/>
        <v/>
      </c>
      <c r="EX80" s="133" t="str">
        <f t="shared" si="254"/>
        <v/>
      </c>
      <c r="EY80" s="134" t="str">
        <f t="shared" si="255"/>
        <v/>
      </c>
      <c r="EZ80" s="135" t="str">
        <f t="shared" si="256"/>
        <v/>
      </c>
      <c r="FA80" s="136" t="str">
        <f t="shared" si="257"/>
        <v/>
      </c>
      <c r="FB80" s="76"/>
      <c r="FC80" s="4"/>
      <c r="FD80" s="76"/>
      <c r="FE80" s="128" t="str">
        <f t="shared" si="258"/>
        <v/>
      </c>
      <c r="FF80" s="129" t="str">
        <f t="shared" si="259"/>
        <v/>
      </c>
      <c r="FG80" s="130"/>
      <c r="FH80" s="131"/>
      <c r="FI80" s="132" t="str">
        <f t="shared" si="260"/>
        <v/>
      </c>
      <c r="FJ80" s="133" t="str">
        <f t="shared" si="261"/>
        <v/>
      </c>
      <c r="FK80" s="134" t="str">
        <f t="shared" si="262"/>
        <v/>
      </c>
      <c r="FL80" s="135" t="str">
        <f t="shared" si="263"/>
        <v/>
      </c>
      <c r="FM80" s="136" t="str">
        <f t="shared" si="264"/>
        <v/>
      </c>
      <c r="FN80" s="76"/>
      <c r="FO80" s="4"/>
      <c r="FP80" s="76"/>
      <c r="FQ80" s="128" t="str">
        <f>IF(FU80="","",#REF!)</f>
        <v/>
      </c>
      <c r="FR80" s="129" t="str">
        <f t="shared" si="265"/>
        <v/>
      </c>
      <c r="FS80" s="130"/>
      <c r="FT80" s="131"/>
      <c r="FU80" s="132" t="str">
        <f t="shared" si="266"/>
        <v/>
      </c>
      <c r="FV80" s="133" t="str">
        <f t="shared" si="267"/>
        <v/>
      </c>
      <c r="FW80" s="134" t="str">
        <f t="shared" si="268"/>
        <v/>
      </c>
      <c r="FX80" s="135" t="str">
        <f t="shared" si="269"/>
        <v/>
      </c>
      <c r="FY80" s="136" t="str">
        <f t="shared" si="270"/>
        <v/>
      </c>
      <c r="FZ80" s="76"/>
      <c r="GA80" s="4"/>
      <c r="GB80" s="76"/>
      <c r="GC80" s="128" t="str">
        <f t="shared" si="271"/>
        <v/>
      </c>
      <c r="GD80" s="129" t="str">
        <f t="shared" si="272"/>
        <v/>
      </c>
      <c r="GE80" s="130"/>
      <c r="GF80" s="131"/>
      <c r="GG80" s="132" t="str">
        <f t="shared" si="273"/>
        <v/>
      </c>
      <c r="GH80" s="133" t="str">
        <f t="shared" si="274"/>
        <v/>
      </c>
      <c r="GI80" s="134" t="str">
        <f t="shared" si="275"/>
        <v/>
      </c>
      <c r="GJ80" s="135" t="str">
        <f t="shared" si="276"/>
        <v/>
      </c>
      <c r="GK80" s="136" t="str">
        <f t="shared" si="277"/>
        <v/>
      </c>
      <c r="GL80" s="76"/>
      <c r="GM80" s="4"/>
      <c r="GN80" s="76"/>
      <c r="GO80" s="128" t="str">
        <f t="shared" si="278"/>
        <v/>
      </c>
      <c r="GP80" s="129" t="str">
        <f t="shared" si="279"/>
        <v/>
      </c>
      <c r="GQ80" s="130"/>
      <c r="GR80" s="131"/>
      <c r="GS80" s="132" t="str">
        <f t="shared" si="280"/>
        <v/>
      </c>
      <c r="GT80" s="133" t="str">
        <f t="shared" si="281"/>
        <v/>
      </c>
      <c r="GU80" s="134" t="str">
        <f t="shared" si="282"/>
        <v/>
      </c>
      <c r="GV80" s="135" t="str">
        <f t="shared" si="283"/>
        <v/>
      </c>
      <c r="GW80" s="136" t="str">
        <f t="shared" si="284"/>
        <v/>
      </c>
      <c r="GX80" s="76"/>
      <c r="GY80" s="4"/>
      <c r="GZ80" s="76"/>
      <c r="HA80" s="128" t="str">
        <f t="shared" si="285"/>
        <v/>
      </c>
      <c r="HB80" s="129" t="str">
        <f t="shared" si="286"/>
        <v/>
      </c>
      <c r="HC80" s="130"/>
      <c r="HD80" s="131"/>
      <c r="HE80" s="132" t="str">
        <f t="shared" si="287"/>
        <v/>
      </c>
      <c r="HF80" s="133" t="str">
        <f t="shared" si="288"/>
        <v/>
      </c>
      <c r="HG80" s="134" t="str">
        <f t="shared" si="289"/>
        <v/>
      </c>
      <c r="HH80" s="135" t="str">
        <f t="shared" si="290"/>
        <v/>
      </c>
      <c r="HI80" s="136" t="str">
        <f t="shared" si="291"/>
        <v/>
      </c>
      <c r="HJ80" s="76"/>
      <c r="HK80" s="4"/>
      <c r="HL80" s="76"/>
      <c r="HM80" s="128" t="str">
        <f t="shared" si="292"/>
        <v/>
      </c>
      <c r="HN80" s="129" t="str">
        <f t="shared" si="293"/>
        <v/>
      </c>
      <c r="HO80" s="130"/>
      <c r="HP80" s="131"/>
      <c r="HQ80" s="132" t="str">
        <f t="shared" si="294"/>
        <v/>
      </c>
      <c r="HR80" s="133" t="str">
        <f t="shared" si="295"/>
        <v/>
      </c>
      <c r="HS80" s="134" t="str">
        <f t="shared" si="296"/>
        <v/>
      </c>
      <c r="HT80" s="135" t="str">
        <f t="shared" si="297"/>
        <v/>
      </c>
      <c r="HU80" s="136" t="str">
        <f t="shared" si="298"/>
        <v/>
      </c>
      <c r="HV80" s="76"/>
      <c r="HW80" s="4"/>
      <c r="HX80" s="76"/>
      <c r="HY80" s="128" t="str">
        <f t="shared" si="299"/>
        <v/>
      </c>
      <c r="HZ80" s="129" t="str">
        <f t="shared" si="300"/>
        <v/>
      </c>
      <c r="IA80" s="130"/>
      <c r="IB80" s="131"/>
      <c r="IC80" s="132" t="str">
        <f t="shared" si="301"/>
        <v/>
      </c>
      <c r="ID80" s="133" t="str">
        <f t="shared" si="302"/>
        <v/>
      </c>
      <c r="IE80" s="134" t="str">
        <f t="shared" si="303"/>
        <v/>
      </c>
      <c r="IF80" s="135" t="str">
        <f t="shared" si="304"/>
        <v/>
      </c>
      <c r="IG80" s="136" t="str">
        <f t="shared" si="305"/>
        <v/>
      </c>
      <c r="IH80" s="76"/>
      <c r="II80" s="4"/>
      <c r="IJ80" s="76"/>
      <c r="IK80" s="128" t="str">
        <f t="shared" si="306"/>
        <v/>
      </c>
      <c r="IL80" s="129" t="str">
        <f t="shared" si="307"/>
        <v/>
      </c>
      <c r="IM80" s="130"/>
      <c r="IN80" s="131"/>
      <c r="IO80" s="132" t="str">
        <f t="shared" si="308"/>
        <v/>
      </c>
      <c r="IP80" s="133" t="str">
        <f t="shared" si="309"/>
        <v/>
      </c>
      <c r="IQ80" s="134" t="str">
        <f t="shared" si="310"/>
        <v/>
      </c>
      <c r="IR80" s="135" t="str">
        <f t="shared" si="311"/>
        <v/>
      </c>
      <c r="IS80" s="136" t="str">
        <f t="shared" si="312"/>
        <v/>
      </c>
      <c r="IT80" s="76"/>
      <c r="IU80" s="4"/>
      <c r="IV80" s="76"/>
      <c r="IW80" s="128" t="str">
        <f t="shared" si="313"/>
        <v/>
      </c>
      <c r="IX80" s="129" t="str">
        <f t="shared" si="314"/>
        <v/>
      </c>
      <c r="IY80" s="130"/>
      <c r="IZ80" s="131"/>
      <c r="JA80" s="132" t="str">
        <f t="shared" si="315"/>
        <v/>
      </c>
      <c r="JB80" s="133" t="str">
        <f t="shared" si="316"/>
        <v/>
      </c>
      <c r="JC80" s="134" t="str">
        <f t="shared" si="317"/>
        <v/>
      </c>
      <c r="JD80" s="135" t="str">
        <f t="shared" si="318"/>
        <v/>
      </c>
      <c r="JE80" s="136" t="str">
        <f t="shared" si="319"/>
        <v/>
      </c>
      <c r="JF80" s="76"/>
      <c r="JG80" s="4"/>
      <c r="JH80" s="76"/>
      <c r="JI80" s="128" t="str">
        <f t="shared" si="320"/>
        <v/>
      </c>
      <c r="JJ80" s="129" t="str">
        <f t="shared" si="321"/>
        <v/>
      </c>
      <c r="JK80" s="130"/>
      <c r="JL80" s="131"/>
      <c r="JM80" s="132" t="str">
        <f t="shared" si="322"/>
        <v/>
      </c>
      <c r="JN80" s="133" t="str">
        <f t="shared" si="323"/>
        <v/>
      </c>
      <c r="JO80" s="134" t="str">
        <f t="shared" si="324"/>
        <v/>
      </c>
      <c r="JP80" s="135" t="str">
        <f t="shared" si="325"/>
        <v/>
      </c>
      <c r="JQ80" s="136" t="str">
        <f t="shared" si="326"/>
        <v/>
      </c>
      <c r="JR80" s="76"/>
      <c r="JS80" s="4"/>
      <c r="JT80" s="76"/>
      <c r="JU80" s="128" t="str">
        <f t="shared" si="327"/>
        <v/>
      </c>
      <c r="JV80" s="129" t="str">
        <f t="shared" si="328"/>
        <v/>
      </c>
      <c r="JW80" s="130"/>
      <c r="JX80" s="131"/>
      <c r="JY80" s="132" t="str">
        <f t="shared" si="329"/>
        <v/>
      </c>
      <c r="JZ80" s="133" t="str">
        <f t="shared" si="330"/>
        <v/>
      </c>
      <c r="KA80" s="134" t="str">
        <f t="shared" si="331"/>
        <v/>
      </c>
      <c r="KB80" s="135" t="str">
        <f t="shared" si="332"/>
        <v/>
      </c>
      <c r="KC80" s="136" t="str">
        <f t="shared" si="333"/>
        <v/>
      </c>
      <c r="KD80" s="76"/>
      <c r="KE80" s="4"/>
      <c r="KF80" s="76"/>
    </row>
    <row r="81" spans="1:292" ht="13.5" customHeight="1">
      <c r="A81" s="84"/>
      <c r="E81" s="128" t="str">
        <f t="shared" si="167"/>
        <v/>
      </c>
      <c r="F81" s="129" t="str">
        <f t="shared" si="168"/>
        <v/>
      </c>
      <c r="G81" s="130"/>
      <c r="H81" s="131"/>
      <c r="I81" s="132" t="str">
        <f t="shared" si="169"/>
        <v/>
      </c>
      <c r="J81" s="133" t="str">
        <f t="shared" si="170"/>
        <v/>
      </c>
      <c r="K81" s="134" t="str">
        <f t="shared" si="171"/>
        <v/>
      </c>
      <c r="L81" s="135" t="str">
        <f t="shared" si="172"/>
        <v/>
      </c>
      <c r="M81" s="136" t="str">
        <f t="shared" si="173"/>
        <v/>
      </c>
      <c r="O81" s="4"/>
      <c r="Q81" s="128" t="str">
        <f t="shared" si="174"/>
        <v/>
      </c>
      <c r="R81" s="129" t="str">
        <f t="shared" si="175"/>
        <v/>
      </c>
      <c r="S81" s="130"/>
      <c r="T81" s="131"/>
      <c r="U81" s="132" t="str">
        <f t="shared" si="176"/>
        <v/>
      </c>
      <c r="V81" s="133" t="str">
        <f t="shared" si="177"/>
        <v/>
      </c>
      <c r="W81" s="134" t="str">
        <f t="shared" si="178"/>
        <v/>
      </c>
      <c r="X81" s="135" t="str">
        <f t="shared" si="179"/>
        <v/>
      </c>
      <c r="Y81" s="136" t="str">
        <f t="shared" si="180"/>
        <v/>
      </c>
      <c r="AA81" s="4"/>
      <c r="AC81" s="128" t="str">
        <f t="shared" si="181"/>
        <v/>
      </c>
      <c r="AD81" s="129" t="str">
        <f t="shared" si="182"/>
        <v/>
      </c>
      <c r="AE81" s="130"/>
      <c r="AF81" s="131"/>
      <c r="AG81" s="132" t="str">
        <f t="shared" si="183"/>
        <v/>
      </c>
      <c r="AH81" s="133" t="str">
        <f t="shared" si="184"/>
        <v/>
      </c>
      <c r="AI81" s="134" t="str">
        <f t="shared" si="185"/>
        <v/>
      </c>
      <c r="AJ81" s="135" t="str">
        <f t="shared" si="186"/>
        <v/>
      </c>
      <c r="AK81" s="136" t="str">
        <f t="shared" si="187"/>
        <v/>
      </c>
      <c r="AM81" s="4"/>
      <c r="AO81" s="128" t="str">
        <f t="shared" si="188"/>
        <v/>
      </c>
      <c r="AP81" s="129" t="str">
        <f t="shared" si="189"/>
        <v/>
      </c>
      <c r="AQ81" s="130"/>
      <c r="AR81" s="131"/>
      <c r="AS81" s="132" t="str">
        <f t="shared" si="190"/>
        <v/>
      </c>
      <c r="AT81" s="133" t="str">
        <f t="shared" si="191"/>
        <v/>
      </c>
      <c r="AU81" s="134" t="str">
        <f t="shared" si="192"/>
        <v/>
      </c>
      <c r="AV81" s="135" t="str">
        <f t="shared" si="193"/>
        <v/>
      </c>
      <c r="AW81" s="136" t="str">
        <f t="shared" si="194"/>
        <v/>
      </c>
      <c r="AX81" s="76"/>
      <c r="AY81" s="4"/>
      <c r="AZ81" s="76"/>
      <c r="BA81" s="128" t="str">
        <f t="shared" si="195"/>
        <v/>
      </c>
      <c r="BB81" s="129" t="str">
        <f t="shared" si="196"/>
        <v/>
      </c>
      <c r="BC81" s="130"/>
      <c r="BD81" s="131"/>
      <c r="BE81" s="132" t="str">
        <f t="shared" si="197"/>
        <v/>
      </c>
      <c r="BF81" s="133" t="str">
        <f t="shared" si="198"/>
        <v/>
      </c>
      <c r="BG81" s="134" t="str">
        <f t="shared" si="199"/>
        <v/>
      </c>
      <c r="BH81" s="135" t="str">
        <f t="shared" si="200"/>
        <v/>
      </c>
      <c r="BI81" s="136" t="str">
        <f t="shared" si="201"/>
        <v/>
      </c>
      <c r="BJ81" s="76"/>
      <c r="BK81" s="4"/>
      <c r="BL81" s="76"/>
      <c r="BM81" s="128" t="str">
        <f t="shared" si="202"/>
        <v/>
      </c>
      <c r="BN81" s="129" t="str">
        <f t="shared" si="203"/>
        <v/>
      </c>
      <c r="BO81" s="130"/>
      <c r="BP81" s="131"/>
      <c r="BQ81" s="132" t="str">
        <f t="shared" si="204"/>
        <v/>
      </c>
      <c r="BR81" s="133" t="str">
        <f t="shared" si="205"/>
        <v/>
      </c>
      <c r="BS81" s="134" t="str">
        <f t="shared" si="206"/>
        <v/>
      </c>
      <c r="BT81" s="135" t="str">
        <f t="shared" si="207"/>
        <v/>
      </c>
      <c r="BU81" s="136" t="str">
        <f t="shared" si="208"/>
        <v/>
      </c>
      <c r="BV81" s="76"/>
      <c r="BW81" s="4"/>
      <c r="BX81" s="76"/>
      <c r="BY81" s="128" t="str">
        <f t="shared" si="209"/>
        <v/>
      </c>
      <c r="BZ81" s="129" t="str">
        <f t="shared" si="210"/>
        <v/>
      </c>
      <c r="CA81" s="130"/>
      <c r="CB81" s="131"/>
      <c r="CC81" s="132" t="str">
        <f t="shared" si="211"/>
        <v/>
      </c>
      <c r="CD81" s="133" t="str">
        <f t="shared" si="212"/>
        <v/>
      </c>
      <c r="CE81" s="134" t="str">
        <f t="shared" si="213"/>
        <v/>
      </c>
      <c r="CF81" s="135" t="str">
        <f t="shared" si="214"/>
        <v/>
      </c>
      <c r="CG81" s="136" t="str">
        <f t="shared" si="215"/>
        <v/>
      </c>
      <c r="CH81" s="76"/>
      <c r="CI81" s="4"/>
      <c r="CJ81" s="76"/>
      <c r="CK81" s="128" t="str">
        <f t="shared" si="216"/>
        <v/>
      </c>
      <c r="CL81" s="129" t="str">
        <f t="shared" si="217"/>
        <v/>
      </c>
      <c r="CM81" s="130"/>
      <c r="CN81" s="131"/>
      <c r="CO81" s="132" t="str">
        <f t="shared" si="218"/>
        <v/>
      </c>
      <c r="CP81" s="133" t="str">
        <f t="shared" si="219"/>
        <v/>
      </c>
      <c r="CQ81" s="134" t="str">
        <f t="shared" si="220"/>
        <v/>
      </c>
      <c r="CR81" s="135" t="str">
        <f t="shared" si="221"/>
        <v/>
      </c>
      <c r="CS81" s="136" t="str">
        <f t="shared" si="222"/>
        <v/>
      </c>
      <c r="CT81" s="76"/>
      <c r="CU81" s="4"/>
      <c r="CV81" s="76"/>
      <c r="CW81" s="128" t="str">
        <f t="shared" si="223"/>
        <v/>
      </c>
      <c r="CX81" s="129" t="str">
        <f t="shared" si="224"/>
        <v/>
      </c>
      <c r="CY81" s="130"/>
      <c r="CZ81" s="131"/>
      <c r="DA81" s="132" t="str">
        <f t="shared" si="225"/>
        <v/>
      </c>
      <c r="DB81" s="133" t="str">
        <f t="shared" si="226"/>
        <v/>
      </c>
      <c r="DC81" s="134" t="str">
        <f t="shared" si="227"/>
        <v/>
      </c>
      <c r="DD81" s="135" t="str">
        <f t="shared" si="228"/>
        <v/>
      </c>
      <c r="DE81" s="136" t="str">
        <f t="shared" si="229"/>
        <v/>
      </c>
      <c r="DF81" s="76"/>
      <c r="DG81" s="4"/>
      <c r="DH81" s="76"/>
      <c r="DI81" s="128" t="str">
        <f t="shared" si="230"/>
        <v/>
      </c>
      <c r="DJ81" s="129" t="str">
        <f t="shared" si="231"/>
        <v/>
      </c>
      <c r="DK81" s="130"/>
      <c r="DL81" s="131"/>
      <c r="DM81" s="132" t="str">
        <f t="shared" si="232"/>
        <v/>
      </c>
      <c r="DN81" s="133" t="str">
        <f t="shared" si="233"/>
        <v/>
      </c>
      <c r="DO81" s="134" t="str">
        <f t="shared" si="234"/>
        <v/>
      </c>
      <c r="DP81" s="135" t="str">
        <f t="shared" si="235"/>
        <v/>
      </c>
      <c r="DQ81" s="136" t="str">
        <f t="shared" si="236"/>
        <v/>
      </c>
      <c r="DR81" s="76"/>
      <c r="DS81" s="4"/>
      <c r="DT81" s="76"/>
      <c r="DU81" s="128" t="str">
        <f t="shared" si="237"/>
        <v/>
      </c>
      <c r="DV81" s="129" t="str">
        <f t="shared" si="238"/>
        <v/>
      </c>
      <c r="DW81" s="130"/>
      <c r="DX81" s="131"/>
      <c r="DY81" s="132" t="str">
        <f t="shared" si="239"/>
        <v/>
      </c>
      <c r="DZ81" s="133" t="str">
        <f t="shared" si="240"/>
        <v/>
      </c>
      <c r="EA81" s="134" t="str">
        <f t="shared" si="241"/>
        <v/>
      </c>
      <c r="EB81" s="135" t="str">
        <f t="shared" si="242"/>
        <v/>
      </c>
      <c r="EC81" s="136" t="str">
        <f t="shared" si="243"/>
        <v/>
      </c>
      <c r="ED81" s="76"/>
      <c r="EE81" s="4"/>
      <c r="EF81" s="76"/>
      <c r="EG81" s="128" t="str">
        <f t="shared" si="244"/>
        <v/>
      </c>
      <c r="EH81" s="129" t="str">
        <f t="shared" si="245"/>
        <v/>
      </c>
      <c r="EI81" s="130"/>
      <c r="EJ81" s="131"/>
      <c r="EK81" s="132" t="str">
        <f t="shared" si="246"/>
        <v/>
      </c>
      <c r="EL81" s="133" t="str">
        <f t="shared" si="247"/>
        <v/>
      </c>
      <c r="EM81" s="134" t="str">
        <f t="shared" si="248"/>
        <v/>
      </c>
      <c r="EN81" s="135" t="str">
        <f t="shared" si="249"/>
        <v/>
      </c>
      <c r="EO81" s="136" t="str">
        <f t="shared" si="250"/>
        <v/>
      </c>
      <c r="EP81" s="76"/>
      <c r="EQ81" s="4"/>
      <c r="ER81" s="76"/>
      <c r="ES81" s="128" t="str">
        <f t="shared" si="251"/>
        <v/>
      </c>
      <c r="ET81" s="129" t="str">
        <f t="shared" si="252"/>
        <v/>
      </c>
      <c r="EU81" s="130"/>
      <c r="EV81" s="131"/>
      <c r="EW81" s="132" t="str">
        <f t="shared" si="253"/>
        <v/>
      </c>
      <c r="EX81" s="133" t="str">
        <f t="shared" si="254"/>
        <v/>
      </c>
      <c r="EY81" s="134" t="str">
        <f t="shared" si="255"/>
        <v/>
      </c>
      <c r="EZ81" s="135" t="str">
        <f t="shared" si="256"/>
        <v/>
      </c>
      <c r="FA81" s="136" t="str">
        <f t="shared" si="257"/>
        <v/>
      </c>
      <c r="FB81" s="76"/>
      <c r="FC81" s="4"/>
      <c r="FD81" s="76"/>
      <c r="FE81" s="128" t="str">
        <f t="shared" si="258"/>
        <v/>
      </c>
      <c r="FF81" s="129" t="str">
        <f t="shared" si="259"/>
        <v/>
      </c>
      <c r="FG81" s="130"/>
      <c r="FH81" s="131"/>
      <c r="FI81" s="132" t="str">
        <f t="shared" si="260"/>
        <v/>
      </c>
      <c r="FJ81" s="133" t="str">
        <f t="shared" si="261"/>
        <v/>
      </c>
      <c r="FK81" s="134" t="str">
        <f t="shared" si="262"/>
        <v/>
      </c>
      <c r="FL81" s="135" t="str">
        <f t="shared" si="263"/>
        <v/>
      </c>
      <c r="FM81" s="136" t="str">
        <f t="shared" si="264"/>
        <v/>
      </c>
      <c r="FN81" s="76"/>
      <c r="FO81" s="4"/>
      <c r="FP81" s="76"/>
      <c r="FQ81" s="128" t="str">
        <f>IF(FU81="","",#REF!)</f>
        <v/>
      </c>
      <c r="FR81" s="129" t="str">
        <f t="shared" si="265"/>
        <v/>
      </c>
      <c r="FS81" s="130"/>
      <c r="FT81" s="131"/>
      <c r="FU81" s="132" t="str">
        <f t="shared" si="266"/>
        <v/>
      </c>
      <c r="FV81" s="133" t="str">
        <f t="shared" si="267"/>
        <v/>
      </c>
      <c r="FW81" s="134" t="str">
        <f t="shared" si="268"/>
        <v/>
      </c>
      <c r="FX81" s="135" t="str">
        <f t="shared" si="269"/>
        <v/>
      </c>
      <c r="FY81" s="136" t="str">
        <f t="shared" si="270"/>
        <v/>
      </c>
      <c r="FZ81" s="76"/>
      <c r="GA81" s="4"/>
      <c r="GB81" s="76"/>
      <c r="GC81" s="128" t="str">
        <f t="shared" si="271"/>
        <v/>
      </c>
      <c r="GD81" s="129" t="str">
        <f t="shared" si="272"/>
        <v/>
      </c>
      <c r="GE81" s="130"/>
      <c r="GF81" s="131"/>
      <c r="GG81" s="132" t="str">
        <f t="shared" si="273"/>
        <v/>
      </c>
      <c r="GH81" s="133" t="str">
        <f t="shared" si="274"/>
        <v/>
      </c>
      <c r="GI81" s="134" t="str">
        <f t="shared" si="275"/>
        <v/>
      </c>
      <c r="GJ81" s="135" t="str">
        <f t="shared" si="276"/>
        <v/>
      </c>
      <c r="GK81" s="136" t="str">
        <f t="shared" si="277"/>
        <v/>
      </c>
      <c r="GL81" s="76"/>
      <c r="GM81" s="4"/>
      <c r="GN81" s="76"/>
      <c r="GO81" s="128" t="str">
        <f t="shared" si="278"/>
        <v/>
      </c>
      <c r="GP81" s="129" t="str">
        <f t="shared" si="279"/>
        <v/>
      </c>
      <c r="GQ81" s="130"/>
      <c r="GR81" s="131"/>
      <c r="GS81" s="132" t="str">
        <f t="shared" si="280"/>
        <v/>
      </c>
      <c r="GT81" s="133" t="str">
        <f t="shared" si="281"/>
        <v/>
      </c>
      <c r="GU81" s="134" t="str">
        <f t="shared" si="282"/>
        <v/>
      </c>
      <c r="GV81" s="135" t="str">
        <f t="shared" si="283"/>
        <v/>
      </c>
      <c r="GW81" s="136" t="str">
        <f t="shared" si="284"/>
        <v/>
      </c>
      <c r="GX81" s="76"/>
      <c r="GY81" s="4"/>
      <c r="GZ81" s="76"/>
      <c r="HA81" s="128" t="str">
        <f t="shared" si="285"/>
        <v/>
      </c>
      <c r="HB81" s="129" t="str">
        <f t="shared" si="286"/>
        <v/>
      </c>
      <c r="HC81" s="130"/>
      <c r="HD81" s="131"/>
      <c r="HE81" s="132" t="str">
        <f t="shared" si="287"/>
        <v/>
      </c>
      <c r="HF81" s="133" t="str">
        <f t="shared" si="288"/>
        <v/>
      </c>
      <c r="HG81" s="134" t="str">
        <f t="shared" si="289"/>
        <v/>
      </c>
      <c r="HH81" s="135" t="str">
        <f t="shared" si="290"/>
        <v/>
      </c>
      <c r="HI81" s="136" t="str">
        <f t="shared" si="291"/>
        <v/>
      </c>
      <c r="HJ81" s="76"/>
      <c r="HK81" s="4"/>
      <c r="HL81" s="76"/>
      <c r="HM81" s="128" t="str">
        <f t="shared" si="292"/>
        <v/>
      </c>
      <c r="HN81" s="129" t="str">
        <f t="shared" si="293"/>
        <v/>
      </c>
      <c r="HO81" s="130"/>
      <c r="HP81" s="131"/>
      <c r="HQ81" s="132" t="str">
        <f t="shared" si="294"/>
        <v/>
      </c>
      <c r="HR81" s="133" t="str">
        <f t="shared" si="295"/>
        <v/>
      </c>
      <c r="HS81" s="134" t="str">
        <f t="shared" si="296"/>
        <v/>
      </c>
      <c r="HT81" s="135" t="str">
        <f t="shared" si="297"/>
        <v/>
      </c>
      <c r="HU81" s="136" t="str">
        <f t="shared" si="298"/>
        <v/>
      </c>
      <c r="HV81" s="76"/>
      <c r="HW81" s="4"/>
      <c r="HX81" s="76"/>
      <c r="HY81" s="128" t="str">
        <f t="shared" si="299"/>
        <v/>
      </c>
      <c r="HZ81" s="129" t="str">
        <f t="shared" si="300"/>
        <v/>
      </c>
      <c r="IA81" s="130"/>
      <c r="IB81" s="131"/>
      <c r="IC81" s="132" t="str">
        <f t="shared" si="301"/>
        <v/>
      </c>
      <c r="ID81" s="133" t="str">
        <f t="shared" si="302"/>
        <v/>
      </c>
      <c r="IE81" s="134" t="str">
        <f t="shared" si="303"/>
        <v/>
      </c>
      <c r="IF81" s="135" t="str">
        <f t="shared" si="304"/>
        <v/>
      </c>
      <c r="IG81" s="136" t="str">
        <f t="shared" si="305"/>
        <v/>
      </c>
      <c r="IH81" s="76"/>
      <c r="II81" s="4"/>
      <c r="IJ81" s="76"/>
      <c r="IK81" s="128" t="str">
        <f t="shared" si="306"/>
        <v/>
      </c>
      <c r="IL81" s="129" t="str">
        <f t="shared" si="307"/>
        <v/>
      </c>
      <c r="IM81" s="130"/>
      <c r="IN81" s="131"/>
      <c r="IO81" s="132" t="str">
        <f t="shared" si="308"/>
        <v/>
      </c>
      <c r="IP81" s="133" t="str">
        <f t="shared" si="309"/>
        <v/>
      </c>
      <c r="IQ81" s="134" t="str">
        <f t="shared" si="310"/>
        <v/>
      </c>
      <c r="IR81" s="135" t="str">
        <f t="shared" si="311"/>
        <v/>
      </c>
      <c r="IS81" s="136" t="str">
        <f t="shared" si="312"/>
        <v/>
      </c>
      <c r="IT81" s="76"/>
      <c r="IU81" s="4"/>
      <c r="IV81" s="76"/>
      <c r="IW81" s="128" t="str">
        <f t="shared" si="313"/>
        <v/>
      </c>
      <c r="IX81" s="129" t="str">
        <f t="shared" si="314"/>
        <v/>
      </c>
      <c r="IY81" s="130"/>
      <c r="IZ81" s="131"/>
      <c r="JA81" s="132" t="str">
        <f t="shared" si="315"/>
        <v/>
      </c>
      <c r="JB81" s="133" t="str">
        <f t="shared" si="316"/>
        <v/>
      </c>
      <c r="JC81" s="134" t="str">
        <f t="shared" si="317"/>
        <v/>
      </c>
      <c r="JD81" s="135" t="str">
        <f t="shared" si="318"/>
        <v/>
      </c>
      <c r="JE81" s="136" t="str">
        <f t="shared" si="319"/>
        <v/>
      </c>
      <c r="JF81" s="76"/>
      <c r="JG81" s="4"/>
      <c r="JH81" s="76"/>
      <c r="JI81" s="128" t="str">
        <f t="shared" si="320"/>
        <v/>
      </c>
      <c r="JJ81" s="129" t="str">
        <f t="shared" si="321"/>
        <v/>
      </c>
      <c r="JK81" s="130"/>
      <c r="JL81" s="131"/>
      <c r="JM81" s="132" t="str">
        <f t="shared" si="322"/>
        <v/>
      </c>
      <c r="JN81" s="133" t="str">
        <f t="shared" si="323"/>
        <v/>
      </c>
      <c r="JO81" s="134" t="str">
        <f t="shared" si="324"/>
        <v/>
      </c>
      <c r="JP81" s="135" t="str">
        <f t="shared" si="325"/>
        <v/>
      </c>
      <c r="JQ81" s="136" t="str">
        <f t="shared" si="326"/>
        <v/>
      </c>
      <c r="JR81" s="76"/>
      <c r="JS81" s="4"/>
      <c r="JT81" s="76"/>
      <c r="JU81" s="128" t="str">
        <f t="shared" si="327"/>
        <v/>
      </c>
      <c r="JV81" s="129" t="str">
        <f t="shared" si="328"/>
        <v/>
      </c>
      <c r="JW81" s="130"/>
      <c r="JX81" s="131"/>
      <c r="JY81" s="132" t="str">
        <f t="shared" si="329"/>
        <v/>
      </c>
      <c r="JZ81" s="133" t="str">
        <f t="shared" si="330"/>
        <v/>
      </c>
      <c r="KA81" s="134" t="str">
        <f t="shared" si="331"/>
        <v/>
      </c>
      <c r="KB81" s="135" t="str">
        <f t="shared" si="332"/>
        <v/>
      </c>
      <c r="KC81" s="136" t="str">
        <f t="shared" si="333"/>
        <v/>
      </c>
      <c r="KD81" s="76"/>
      <c r="KE81" s="4"/>
      <c r="KF81" s="76"/>
    </row>
    <row r="82" spans="1:292" ht="13.5" customHeight="1">
      <c r="A82" s="84"/>
      <c r="E82" s="128" t="str">
        <f t="shared" si="167"/>
        <v/>
      </c>
      <c r="F82" s="129" t="str">
        <f t="shared" si="168"/>
        <v/>
      </c>
      <c r="G82" s="130"/>
      <c r="H82" s="131"/>
      <c r="I82" s="132" t="str">
        <f t="shared" si="169"/>
        <v/>
      </c>
      <c r="J82" s="133" t="str">
        <f t="shared" si="170"/>
        <v/>
      </c>
      <c r="K82" s="134" t="str">
        <f t="shared" si="171"/>
        <v/>
      </c>
      <c r="L82" s="135" t="str">
        <f t="shared" si="172"/>
        <v/>
      </c>
      <c r="M82" s="136" t="str">
        <f t="shared" si="173"/>
        <v/>
      </c>
      <c r="O82" s="4"/>
      <c r="Q82" s="128" t="str">
        <f t="shared" si="174"/>
        <v/>
      </c>
      <c r="R82" s="129" t="str">
        <f t="shared" si="175"/>
        <v/>
      </c>
      <c r="S82" s="130"/>
      <c r="T82" s="131"/>
      <c r="U82" s="132" t="str">
        <f t="shared" si="176"/>
        <v/>
      </c>
      <c r="V82" s="133" t="str">
        <f t="shared" si="177"/>
        <v/>
      </c>
      <c r="W82" s="134" t="str">
        <f t="shared" si="178"/>
        <v/>
      </c>
      <c r="X82" s="135" t="str">
        <f t="shared" si="179"/>
        <v/>
      </c>
      <c r="Y82" s="136" t="str">
        <f t="shared" si="180"/>
        <v/>
      </c>
      <c r="AA82" s="4"/>
      <c r="AC82" s="128" t="str">
        <f t="shared" si="181"/>
        <v/>
      </c>
      <c r="AD82" s="129" t="str">
        <f t="shared" si="182"/>
        <v/>
      </c>
      <c r="AE82" s="130"/>
      <c r="AF82" s="131"/>
      <c r="AG82" s="132" t="str">
        <f t="shared" si="183"/>
        <v/>
      </c>
      <c r="AH82" s="133" t="str">
        <f t="shared" si="184"/>
        <v/>
      </c>
      <c r="AI82" s="134" t="str">
        <f t="shared" si="185"/>
        <v/>
      </c>
      <c r="AJ82" s="135" t="str">
        <f t="shared" si="186"/>
        <v/>
      </c>
      <c r="AK82" s="136" t="str">
        <f t="shared" si="187"/>
        <v/>
      </c>
      <c r="AM82" s="4"/>
      <c r="AO82" s="128" t="str">
        <f t="shared" si="188"/>
        <v/>
      </c>
      <c r="AP82" s="129" t="str">
        <f t="shared" si="189"/>
        <v/>
      </c>
      <c r="AQ82" s="130"/>
      <c r="AR82" s="131"/>
      <c r="AS82" s="132" t="str">
        <f t="shared" si="190"/>
        <v/>
      </c>
      <c r="AT82" s="133" t="str">
        <f t="shared" si="191"/>
        <v/>
      </c>
      <c r="AU82" s="134" t="str">
        <f t="shared" si="192"/>
        <v/>
      </c>
      <c r="AV82" s="135" t="str">
        <f t="shared" si="193"/>
        <v/>
      </c>
      <c r="AW82" s="136" t="str">
        <f t="shared" si="194"/>
        <v/>
      </c>
      <c r="AX82" s="76"/>
      <c r="AY82" s="4"/>
      <c r="AZ82" s="76"/>
      <c r="BA82" s="128" t="str">
        <f t="shared" si="195"/>
        <v/>
      </c>
      <c r="BB82" s="129" t="str">
        <f t="shared" si="196"/>
        <v/>
      </c>
      <c r="BC82" s="130"/>
      <c r="BD82" s="131"/>
      <c r="BE82" s="132" t="str">
        <f t="shared" si="197"/>
        <v/>
      </c>
      <c r="BF82" s="133" t="str">
        <f t="shared" si="198"/>
        <v/>
      </c>
      <c r="BG82" s="134" t="str">
        <f t="shared" si="199"/>
        <v/>
      </c>
      <c r="BH82" s="135" t="str">
        <f t="shared" si="200"/>
        <v/>
      </c>
      <c r="BI82" s="136" t="str">
        <f t="shared" si="201"/>
        <v/>
      </c>
      <c r="BJ82" s="76"/>
      <c r="BK82" s="4"/>
      <c r="BL82" s="76"/>
      <c r="BM82" s="128" t="str">
        <f t="shared" si="202"/>
        <v/>
      </c>
      <c r="BN82" s="129" t="str">
        <f t="shared" si="203"/>
        <v/>
      </c>
      <c r="BO82" s="130"/>
      <c r="BP82" s="131"/>
      <c r="BQ82" s="132" t="str">
        <f t="shared" si="204"/>
        <v/>
      </c>
      <c r="BR82" s="133" t="str">
        <f t="shared" si="205"/>
        <v/>
      </c>
      <c r="BS82" s="134" t="str">
        <f t="shared" si="206"/>
        <v/>
      </c>
      <c r="BT82" s="135" t="str">
        <f t="shared" si="207"/>
        <v/>
      </c>
      <c r="BU82" s="136" t="str">
        <f t="shared" si="208"/>
        <v/>
      </c>
      <c r="BV82" s="76"/>
      <c r="BW82" s="4"/>
      <c r="BX82" s="76"/>
      <c r="BY82" s="128" t="str">
        <f t="shared" si="209"/>
        <v/>
      </c>
      <c r="BZ82" s="129" t="str">
        <f t="shared" si="210"/>
        <v/>
      </c>
      <c r="CA82" s="130"/>
      <c r="CB82" s="131"/>
      <c r="CC82" s="132" t="str">
        <f t="shared" si="211"/>
        <v/>
      </c>
      <c r="CD82" s="133" t="str">
        <f t="shared" si="212"/>
        <v/>
      </c>
      <c r="CE82" s="134" t="str">
        <f t="shared" si="213"/>
        <v/>
      </c>
      <c r="CF82" s="135" t="str">
        <f t="shared" si="214"/>
        <v/>
      </c>
      <c r="CG82" s="136" t="str">
        <f t="shared" si="215"/>
        <v/>
      </c>
      <c r="CH82" s="76"/>
      <c r="CI82" s="4"/>
      <c r="CJ82" s="76"/>
      <c r="CK82" s="128" t="str">
        <f t="shared" si="216"/>
        <v/>
      </c>
      <c r="CL82" s="129" t="str">
        <f t="shared" si="217"/>
        <v/>
      </c>
      <c r="CM82" s="130"/>
      <c r="CN82" s="131"/>
      <c r="CO82" s="132" t="str">
        <f t="shared" si="218"/>
        <v/>
      </c>
      <c r="CP82" s="133" t="str">
        <f t="shared" si="219"/>
        <v/>
      </c>
      <c r="CQ82" s="134" t="str">
        <f t="shared" si="220"/>
        <v/>
      </c>
      <c r="CR82" s="135" t="str">
        <f t="shared" si="221"/>
        <v/>
      </c>
      <c r="CS82" s="136" t="str">
        <f t="shared" si="222"/>
        <v/>
      </c>
      <c r="CT82" s="76"/>
      <c r="CU82" s="4"/>
      <c r="CV82" s="76"/>
      <c r="CW82" s="128" t="str">
        <f t="shared" si="223"/>
        <v/>
      </c>
      <c r="CX82" s="129" t="str">
        <f t="shared" si="224"/>
        <v/>
      </c>
      <c r="CY82" s="130"/>
      <c r="CZ82" s="131"/>
      <c r="DA82" s="132" t="str">
        <f t="shared" si="225"/>
        <v/>
      </c>
      <c r="DB82" s="133" t="str">
        <f t="shared" si="226"/>
        <v/>
      </c>
      <c r="DC82" s="134" t="str">
        <f t="shared" si="227"/>
        <v/>
      </c>
      <c r="DD82" s="135" t="str">
        <f t="shared" si="228"/>
        <v/>
      </c>
      <c r="DE82" s="136" t="str">
        <f t="shared" si="229"/>
        <v/>
      </c>
      <c r="DF82" s="76"/>
      <c r="DG82" s="4"/>
      <c r="DH82" s="76"/>
      <c r="DI82" s="128" t="str">
        <f t="shared" si="230"/>
        <v/>
      </c>
      <c r="DJ82" s="129" t="str">
        <f t="shared" si="231"/>
        <v/>
      </c>
      <c r="DK82" s="130"/>
      <c r="DL82" s="131"/>
      <c r="DM82" s="132" t="str">
        <f t="shared" si="232"/>
        <v/>
      </c>
      <c r="DN82" s="133" t="str">
        <f t="shared" si="233"/>
        <v/>
      </c>
      <c r="DO82" s="134" t="str">
        <f t="shared" si="234"/>
        <v/>
      </c>
      <c r="DP82" s="135" t="str">
        <f t="shared" si="235"/>
        <v/>
      </c>
      <c r="DQ82" s="136" t="str">
        <f t="shared" si="236"/>
        <v/>
      </c>
      <c r="DR82" s="76"/>
      <c r="DS82" s="4"/>
      <c r="DT82" s="76"/>
      <c r="DU82" s="128" t="str">
        <f t="shared" si="237"/>
        <v/>
      </c>
      <c r="DV82" s="129" t="str">
        <f t="shared" si="238"/>
        <v/>
      </c>
      <c r="DW82" s="130"/>
      <c r="DX82" s="131"/>
      <c r="DY82" s="132" t="str">
        <f t="shared" si="239"/>
        <v/>
      </c>
      <c r="DZ82" s="133" t="str">
        <f t="shared" si="240"/>
        <v/>
      </c>
      <c r="EA82" s="134" t="str">
        <f t="shared" si="241"/>
        <v/>
      </c>
      <c r="EB82" s="135" t="str">
        <f t="shared" si="242"/>
        <v/>
      </c>
      <c r="EC82" s="136" t="str">
        <f t="shared" si="243"/>
        <v/>
      </c>
      <c r="ED82" s="76"/>
      <c r="EE82" s="4"/>
      <c r="EF82" s="76"/>
      <c r="EG82" s="128" t="str">
        <f t="shared" si="244"/>
        <v/>
      </c>
      <c r="EH82" s="129" t="str">
        <f t="shared" si="245"/>
        <v/>
      </c>
      <c r="EI82" s="130"/>
      <c r="EJ82" s="131"/>
      <c r="EK82" s="132" t="str">
        <f t="shared" si="246"/>
        <v/>
      </c>
      <c r="EL82" s="133" t="str">
        <f t="shared" si="247"/>
        <v/>
      </c>
      <c r="EM82" s="134" t="str">
        <f t="shared" si="248"/>
        <v/>
      </c>
      <c r="EN82" s="135" t="str">
        <f t="shared" si="249"/>
        <v/>
      </c>
      <c r="EO82" s="136" t="str">
        <f t="shared" si="250"/>
        <v/>
      </c>
      <c r="EP82" s="76"/>
      <c r="EQ82" s="4"/>
      <c r="ER82" s="76"/>
      <c r="ES82" s="128" t="str">
        <f t="shared" si="251"/>
        <v/>
      </c>
      <c r="ET82" s="129" t="str">
        <f t="shared" si="252"/>
        <v/>
      </c>
      <c r="EU82" s="130"/>
      <c r="EV82" s="131"/>
      <c r="EW82" s="132" t="str">
        <f t="shared" si="253"/>
        <v/>
      </c>
      <c r="EX82" s="133" t="str">
        <f t="shared" si="254"/>
        <v/>
      </c>
      <c r="EY82" s="134" t="str">
        <f t="shared" si="255"/>
        <v/>
      </c>
      <c r="EZ82" s="135" t="str">
        <f t="shared" si="256"/>
        <v/>
      </c>
      <c r="FA82" s="136" t="str">
        <f t="shared" si="257"/>
        <v/>
      </c>
      <c r="FB82" s="76"/>
      <c r="FC82" s="4"/>
      <c r="FD82" s="76"/>
      <c r="FE82" s="128" t="str">
        <f t="shared" si="258"/>
        <v/>
      </c>
      <c r="FF82" s="129" t="str">
        <f t="shared" si="259"/>
        <v/>
      </c>
      <c r="FG82" s="130"/>
      <c r="FH82" s="131"/>
      <c r="FI82" s="132" t="str">
        <f t="shared" si="260"/>
        <v/>
      </c>
      <c r="FJ82" s="133" t="str">
        <f t="shared" si="261"/>
        <v/>
      </c>
      <c r="FK82" s="134" t="str">
        <f t="shared" si="262"/>
        <v/>
      </c>
      <c r="FL82" s="135" t="str">
        <f t="shared" si="263"/>
        <v/>
      </c>
      <c r="FM82" s="136" t="str">
        <f t="shared" si="264"/>
        <v/>
      </c>
      <c r="FN82" s="76"/>
      <c r="FO82" s="4"/>
      <c r="FP82" s="76"/>
      <c r="FQ82" s="128" t="str">
        <f>IF(FU82="","",#REF!)</f>
        <v/>
      </c>
      <c r="FR82" s="129" t="str">
        <f t="shared" si="265"/>
        <v/>
      </c>
      <c r="FS82" s="130"/>
      <c r="FT82" s="131"/>
      <c r="FU82" s="132" t="str">
        <f t="shared" si="266"/>
        <v/>
      </c>
      <c r="FV82" s="133" t="str">
        <f t="shared" si="267"/>
        <v/>
      </c>
      <c r="FW82" s="134" t="str">
        <f t="shared" si="268"/>
        <v/>
      </c>
      <c r="FX82" s="135" t="str">
        <f t="shared" si="269"/>
        <v/>
      </c>
      <c r="FY82" s="136" t="str">
        <f t="shared" si="270"/>
        <v/>
      </c>
      <c r="FZ82" s="76"/>
      <c r="GA82" s="4"/>
      <c r="GB82" s="76"/>
      <c r="GC82" s="128" t="str">
        <f t="shared" si="271"/>
        <v/>
      </c>
      <c r="GD82" s="129" t="str">
        <f t="shared" si="272"/>
        <v/>
      </c>
      <c r="GE82" s="130"/>
      <c r="GF82" s="131"/>
      <c r="GG82" s="132" t="str">
        <f t="shared" si="273"/>
        <v/>
      </c>
      <c r="GH82" s="133" t="str">
        <f t="shared" si="274"/>
        <v/>
      </c>
      <c r="GI82" s="134" t="str">
        <f t="shared" si="275"/>
        <v/>
      </c>
      <c r="GJ82" s="135" t="str">
        <f t="shared" si="276"/>
        <v/>
      </c>
      <c r="GK82" s="136" t="str">
        <f t="shared" si="277"/>
        <v/>
      </c>
      <c r="GL82" s="76"/>
      <c r="GM82" s="4"/>
      <c r="GN82" s="76"/>
      <c r="GO82" s="128" t="str">
        <f t="shared" si="278"/>
        <v/>
      </c>
      <c r="GP82" s="129" t="str">
        <f t="shared" si="279"/>
        <v/>
      </c>
      <c r="GQ82" s="130"/>
      <c r="GR82" s="131"/>
      <c r="GS82" s="132" t="str">
        <f t="shared" si="280"/>
        <v/>
      </c>
      <c r="GT82" s="133" t="str">
        <f t="shared" si="281"/>
        <v/>
      </c>
      <c r="GU82" s="134" t="str">
        <f t="shared" si="282"/>
        <v/>
      </c>
      <c r="GV82" s="135" t="str">
        <f t="shared" si="283"/>
        <v/>
      </c>
      <c r="GW82" s="136" t="str">
        <f t="shared" si="284"/>
        <v/>
      </c>
      <c r="GX82" s="76"/>
      <c r="GY82" s="4"/>
      <c r="GZ82" s="76"/>
      <c r="HA82" s="128" t="str">
        <f t="shared" si="285"/>
        <v/>
      </c>
      <c r="HB82" s="129" t="str">
        <f t="shared" si="286"/>
        <v/>
      </c>
      <c r="HC82" s="130"/>
      <c r="HD82" s="131"/>
      <c r="HE82" s="132" t="str">
        <f t="shared" si="287"/>
        <v/>
      </c>
      <c r="HF82" s="133" t="str">
        <f t="shared" si="288"/>
        <v/>
      </c>
      <c r="HG82" s="134" t="str">
        <f t="shared" si="289"/>
        <v/>
      </c>
      <c r="HH82" s="135" t="str">
        <f t="shared" si="290"/>
        <v/>
      </c>
      <c r="HI82" s="136" t="str">
        <f t="shared" si="291"/>
        <v/>
      </c>
      <c r="HJ82" s="76"/>
      <c r="HK82" s="4"/>
      <c r="HL82" s="76"/>
      <c r="HM82" s="128" t="str">
        <f t="shared" si="292"/>
        <v/>
      </c>
      <c r="HN82" s="129" t="str">
        <f t="shared" si="293"/>
        <v/>
      </c>
      <c r="HO82" s="130"/>
      <c r="HP82" s="131"/>
      <c r="HQ82" s="132" t="str">
        <f t="shared" si="294"/>
        <v/>
      </c>
      <c r="HR82" s="133" t="str">
        <f t="shared" si="295"/>
        <v/>
      </c>
      <c r="HS82" s="134" t="str">
        <f t="shared" si="296"/>
        <v/>
      </c>
      <c r="HT82" s="135" t="str">
        <f t="shared" si="297"/>
        <v/>
      </c>
      <c r="HU82" s="136" t="str">
        <f t="shared" si="298"/>
        <v/>
      </c>
      <c r="HV82" s="76"/>
      <c r="HW82" s="4"/>
      <c r="HX82" s="76"/>
      <c r="HY82" s="128" t="str">
        <f t="shared" si="299"/>
        <v/>
      </c>
      <c r="HZ82" s="129" t="str">
        <f t="shared" si="300"/>
        <v/>
      </c>
      <c r="IA82" s="130"/>
      <c r="IB82" s="131"/>
      <c r="IC82" s="132" t="str">
        <f t="shared" si="301"/>
        <v/>
      </c>
      <c r="ID82" s="133" t="str">
        <f t="shared" si="302"/>
        <v/>
      </c>
      <c r="IE82" s="134" t="str">
        <f t="shared" si="303"/>
        <v/>
      </c>
      <c r="IF82" s="135" t="str">
        <f t="shared" si="304"/>
        <v/>
      </c>
      <c r="IG82" s="136" t="str">
        <f t="shared" si="305"/>
        <v/>
      </c>
      <c r="IH82" s="76"/>
      <c r="II82" s="4"/>
      <c r="IJ82" s="76"/>
      <c r="IK82" s="128" t="str">
        <f t="shared" si="306"/>
        <v/>
      </c>
      <c r="IL82" s="129" t="str">
        <f t="shared" si="307"/>
        <v/>
      </c>
      <c r="IM82" s="130"/>
      <c r="IN82" s="131"/>
      <c r="IO82" s="132" t="str">
        <f t="shared" si="308"/>
        <v/>
      </c>
      <c r="IP82" s="133" t="str">
        <f t="shared" si="309"/>
        <v/>
      </c>
      <c r="IQ82" s="134" t="str">
        <f t="shared" si="310"/>
        <v/>
      </c>
      <c r="IR82" s="135" t="str">
        <f t="shared" si="311"/>
        <v/>
      </c>
      <c r="IS82" s="136" t="str">
        <f t="shared" si="312"/>
        <v/>
      </c>
      <c r="IT82" s="76"/>
      <c r="IU82" s="4"/>
      <c r="IV82" s="76"/>
      <c r="IW82" s="128" t="str">
        <f t="shared" si="313"/>
        <v/>
      </c>
      <c r="IX82" s="129" t="str">
        <f t="shared" si="314"/>
        <v/>
      </c>
      <c r="IY82" s="130"/>
      <c r="IZ82" s="131"/>
      <c r="JA82" s="132" t="str">
        <f t="shared" si="315"/>
        <v/>
      </c>
      <c r="JB82" s="133" t="str">
        <f t="shared" si="316"/>
        <v/>
      </c>
      <c r="JC82" s="134" t="str">
        <f t="shared" si="317"/>
        <v/>
      </c>
      <c r="JD82" s="135" t="str">
        <f t="shared" si="318"/>
        <v/>
      </c>
      <c r="JE82" s="136" t="str">
        <f t="shared" si="319"/>
        <v/>
      </c>
      <c r="JF82" s="76"/>
      <c r="JG82" s="4"/>
      <c r="JH82" s="76"/>
      <c r="JI82" s="128" t="str">
        <f t="shared" si="320"/>
        <v/>
      </c>
      <c r="JJ82" s="129" t="str">
        <f t="shared" si="321"/>
        <v/>
      </c>
      <c r="JK82" s="130"/>
      <c r="JL82" s="131"/>
      <c r="JM82" s="132" t="str">
        <f t="shared" si="322"/>
        <v/>
      </c>
      <c r="JN82" s="133" t="str">
        <f t="shared" si="323"/>
        <v/>
      </c>
      <c r="JO82" s="134" t="str">
        <f t="shared" si="324"/>
        <v/>
      </c>
      <c r="JP82" s="135" t="str">
        <f t="shared" si="325"/>
        <v/>
      </c>
      <c r="JQ82" s="136" t="str">
        <f t="shared" si="326"/>
        <v/>
      </c>
      <c r="JR82" s="76"/>
      <c r="JS82" s="4"/>
      <c r="JT82" s="76"/>
      <c r="JU82" s="128" t="str">
        <f t="shared" si="327"/>
        <v/>
      </c>
      <c r="JV82" s="129" t="str">
        <f t="shared" si="328"/>
        <v/>
      </c>
      <c r="JW82" s="130"/>
      <c r="JX82" s="131"/>
      <c r="JY82" s="132" t="str">
        <f t="shared" si="329"/>
        <v/>
      </c>
      <c r="JZ82" s="133" t="str">
        <f t="shared" si="330"/>
        <v/>
      </c>
      <c r="KA82" s="134" t="str">
        <f t="shared" si="331"/>
        <v/>
      </c>
      <c r="KB82" s="135" t="str">
        <f t="shared" si="332"/>
        <v/>
      </c>
      <c r="KC82" s="136" t="str">
        <f t="shared" si="333"/>
        <v/>
      </c>
      <c r="KD82" s="76"/>
      <c r="KE82" s="4"/>
      <c r="KF82" s="76"/>
    </row>
    <row r="83" spans="1:292" ht="13.5" customHeight="1">
      <c r="A83" s="84"/>
      <c r="E83" s="128" t="str">
        <f t="shared" si="167"/>
        <v/>
      </c>
      <c r="F83" s="129" t="str">
        <f t="shared" si="168"/>
        <v/>
      </c>
      <c r="G83" s="130"/>
      <c r="H83" s="131"/>
      <c r="I83" s="132" t="str">
        <f t="shared" si="169"/>
        <v/>
      </c>
      <c r="J83" s="133" t="str">
        <f t="shared" si="170"/>
        <v/>
      </c>
      <c r="K83" s="134" t="str">
        <f t="shared" si="171"/>
        <v/>
      </c>
      <c r="L83" s="135" t="str">
        <f t="shared" si="172"/>
        <v/>
      </c>
      <c r="M83" s="136" t="str">
        <f t="shared" si="173"/>
        <v/>
      </c>
      <c r="O83" s="4"/>
      <c r="Q83" s="128" t="str">
        <f t="shared" si="174"/>
        <v/>
      </c>
      <c r="R83" s="129" t="str">
        <f t="shared" si="175"/>
        <v/>
      </c>
      <c r="S83" s="130"/>
      <c r="T83" s="131"/>
      <c r="U83" s="132" t="str">
        <f t="shared" si="176"/>
        <v/>
      </c>
      <c r="V83" s="133" t="str">
        <f t="shared" si="177"/>
        <v/>
      </c>
      <c r="W83" s="134" t="str">
        <f t="shared" si="178"/>
        <v/>
      </c>
      <c r="X83" s="135" t="str">
        <f t="shared" si="179"/>
        <v/>
      </c>
      <c r="Y83" s="136" t="str">
        <f t="shared" si="180"/>
        <v/>
      </c>
      <c r="AA83" s="4"/>
      <c r="AC83" s="128" t="str">
        <f t="shared" si="181"/>
        <v/>
      </c>
      <c r="AD83" s="129" t="str">
        <f t="shared" si="182"/>
        <v/>
      </c>
      <c r="AE83" s="130"/>
      <c r="AF83" s="131"/>
      <c r="AG83" s="132" t="str">
        <f t="shared" si="183"/>
        <v/>
      </c>
      <c r="AH83" s="133" t="str">
        <f t="shared" si="184"/>
        <v/>
      </c>
      <c r="AI83" s="134" t="str">
        <f t="shared" si="185"/>
        <v/>
      </c>
      <c r="AJ83" s="135" t="str">
        <f t="shared" si="186"/>
        <v/>
      </c>
      <c r="AK83" s="136" t="str">
        <f t="shared" si="187"/>
        <v/>
      </c>
      <c r="AM83" s="4"/>
      <c r="AO83" s="128" t="str">
        <f t="shared" si="188"/>
        <v/>
      </c>
      <c r="AP83" s="129" t="str">
        <f t="shared" si="189"/>
        <v/>
      </c>
      <c r="AQ83" s="130"/>
      <c r="AR83" s="131"/>
      <c r="AS83" s="132" t="str">
        <f t="shared" si="190"/>
        <v/>
      </c>
      <c r="AT83" s="133" t="str">
        <f t="shared" si="191"/>
        <v/>
      </c>
      <c r="AU83" s="134" t="str">
        <f t="shared" si="192"/>
        <v/>
      </c>
      <c r="AV83" s="135" t="str">
        <f t="shared" si="193"/>
        <v/>
      </c>
      <c r="AW83" s="136" t="str">
        <f t="shared" si="194"/>
        <v/>
      </c>
      <c r="AX83" s="76"/>
      <c r="AY83" s="4"/>
      <c r="AZ83" s="76"/>
      <c r="BA83" s="128" t="str">
        <f t="shared" si="195"/>
        <v/>
      </c>
      <c r="BB83" s="129" t="str">
        <f t="shared" si="196"/>
        <v/>
      </c>
      <c r="BC83" s="130"/>
      <c r="BD83" s="131"/>
      <c r="BE83" s="132" t="str">
        <f t="shared" si="197"/>
        <v/>
      </c>
      <c r="BF83" s="133" t="str">
        <f t="shared" si="198"/>
        <v/>
      </c>
      <c r="BG83" s="134" t="str">
        <f t="shared" si="199"/>
        <v/>
      </c>
      <c r="BH83" s="135" t="str">
        <f t="shared" si="200"/>
        <v/>
      </c>
      <c r="BI83" s="136" t="str">
        <f t="shared" si="201"/>
        <v/>
      </c>
      <c r="BJ83" s="76"/>
      <c r="BK83" s="4"/>
      <c r="BL83" s="76"/>
      <c r="BM83" s="128" t="str">
        <f t="shared" si="202"/>
        <v/>
      </c>
      <c r="BN83" s="129" t="str">
        <f t="shared" si="203"/>
        <v/>
      </c>
      <c r="BO83" s="130"/>
      <c r="BP83" s="131"/>
      <c r="BQ83" s="132" t="str">
        <f t="shared" si="204"/>
        <v/>
      </c>
      <c r="BR83" s="133" t="str">
        <f t="shared" si="205"/>
        <v/>
      </c>
      <c r="BS83" s="134" t="str">
        <f t="shared" si="206"/>
        <v/>
      </c>
      <c r="BT83" s="135" t="str">
        <f t="shared" si="207"/>
        <v/>
      </c>
      <c r="BU83" s="136" t="str">
        <f t="shared" si="208"/>
        <v/>
      </c>
      <c r="BV83" s="76"/>
      <c r="BW83" s="4"/>
      <c r="BX83" s="76"/>
      <c r="BY83" s="128" t="str">
        <f t="shared" si="209"/>
        <v/>
      </c>
      <c r="BZ83" s="129" t="str">
        <f t="shared" si="210"/>
        <v/>
      </c>
      <c r="CA83" s="130"/>
      <c r="CB83" s="131"/>
      <c r="CC83" s="132" t="str">
        <f t="shared" si="211"/>
        <v/>
      </c>
      <c r="CD83" s="133" t="str">
        <f t="shared" si="212"/>
        <v/>
      </c>
      <c r="CE83" s="134" t="str">
        <f t="shared" si="213"/>
        <v/>
      </c>
      <c r="CF83" s="135" t="str">
        <f t="shared" si="214"/>
        <v/>
      </c>
      <c r="CG83" s="136" t="str">
        <f t="shared" si="215"/>
        <v/>
      </c>
      <c r="CH83" s="76"/>
      <c r="CI83" s="4"/>
      <c r="CJ83" s="76"/>
      <c r="CK83" s="128" t="str">
        <f t="shared" si="216"/>
        <v/>
      </c>
      <c r="CL83" s="129" t="str">
        <f t="shared" si="217"/>
        <v/>
      </c>
      <c r="CM83" s="130"/>
      <c r="CN83" s="131"/>
      <c r="CO83" s="132" t="str">
        <f t="shared" si="218"/>
        <v/>
      </c>
      <c r="CP83" s="133" t="str">
        <f t="shared" si="219"/>
        <v/>
      </c>
      <c r="CQ83" s="134" t="str">
        <f t="shared" si="220"/>
        <v/>
      </c>
      <c r="CR83" s="135" t="str">
        <f t="shared" si="221"/>
        <v/>
      </c>
      <c r="CS83" s="136" t="str">
        <f t="shared" si="222"/>
        <v/>
      </c>
      <c r="CT83" s="76"/>
      <c r="CU83" s="4"/>
      <c r="CV83" s="76"/>
      <c r="CW83" s="128" t="str">
        <f t="shared" si="223"/>
        <v/>
      </c>
      <c r="CX83" s="129" t="str">
        <f t="shared" si="224"/>
        <v/>
      </c>
      <c r="CY83" s="130"/>
      <c r="CZ83" s="131"/>
      <c r="DA83" s="132" t="str">
        <f t="shared" si="225"/>
        <v/>
      </c>
      <c r="DB83" s="133" t="str">
        <f t="shared" si="226"/>
        <v/>
      </c>
      <c r="DC83" s="134" t="str">
        <f t="shared" si="227"/>
        <v/>
      </c>
      <c r="DD83" s="135" t="str">
        <f t="shared" si="228"/>
        <v/>
      </c>
      <c r="DE83" s="136" t="str">
        <f t="shared" si="229"/>
        <v/>
      </c>
      <c r="DF83" s="76"/>
      <c r="DG83" s="4"/>
      <c r="DH83" s="76"/>
      <c r="DI83" s="128" t="str">
        <f t="shared" si="230"/>
        <v/>
      </c>
      <c r="DJ83" s="129" t="str">
        <f t="shared" si="231"/>
        <v/>
      </c>
      <c r="DK83" s="130"/>
      <c r="DL83" s="131"/>
      <c r="DM83" s="132" t="str">
        <f t="shared" si="232"/>
        <v/>
      </c>
      <c r="DN83" s="133" t="str">
        <f t="shared" si="233"/>
        <v/>
      </c>
      <c r="DO83" s="134" t="str">
        <f t="shared" si="234"/>
        <v/>
      </c>
      <c r="DP83" s="135" t="str">
        <f t="shared" si="235"/>
        <v/>
      </c>
      <c r="DQ83" s="136" t="str">
        <f t="shared" si="236"/>
        <v/>
      </c>
      <c r="DR83" s="76"/>
      <c r="DS83" s="4"/>
      <c r="DT83" s="76"/>
      <c r="DU83" s="128" t="str">
        <f t="shared" si="237"/>
        <v/>
      </c>
      <c r="DV83" s="129" t="str">
        <f t="shared" si="238"/>
        <v/>
      </c>
      <c r="DW83" s="130"/>
      <c r="DX83" s="131"/>
      <c r="DY83" s="132" t="str">
        <f t="shared" si="239"/>
        <v/>
      </c>
      <c r="DZ83" s="133" t="str">
        <f t="shared" si="240"/>
        <v/>
      </c>
      <c r="EA83" s="134" t="str">
        <f t="shared" si="241"/>
        <v/>
      </c>
      <c r="EB83" s="135" t="str">
        <f t="shared" si="242"/>
        <v/>
      </c>
      <c r="EC83" s="136" t="str">
        <f t="shared" si="243"/>
        <v/>
      </c>
      <c r="ED83" s="76"/>
      <c r="EE83" s="4"/>
      <c r="EF83" s="76"/>
      <c r="EG83" s="128" t="str">
        <f t="shared" si="244"/>
        <v/>
      </c>
      <c r="EH83" s="129" t="str">
        <f t="shared" si="245"/>
        <v/>
      </c>
      <c r="EI83" s="130"/>
      <c r="EJ83" s="131"/>
      <c r="EK83" s="132" t="str">
        <f t="shared" si="246"/>
        <v/>
      </c>
      <c r="EL83" s="133" t="str">
        <f t="shared" si="247"/>
        <v/>
      </c>
      <c r="EM83" s="134" t="str">
        <f t="shared" si="248"/>
        <v/>
      </c>
      <c r="EN83" s="135" t="str">
        <f t="shared" si="249"/>
        <v/>
      </c>
      <c r="EO83" s="136" t="str">
        <f t="shared" si="250"/>
        <v/>
      </c>
      <c r="EP83" s="76"/>
      <c r="EQ83" s="4"/>
      <c r="ER83" s="76"/>
      <c r="ES83" s="128" t="str">
        <f t="shared" si="251"/>
        <v/>
      </c>
      <c r="ET83" s="129" t="str">
        <f t="shared" si="252"/>
        <v/>
      </c>
      <c r="EU83" s="130"/>
      <c r="EV83" s="131"/>
      <c r="EW83" s="132" t="str">
        <f t="shared" si="253"/>
        <v/>
      </c>
      <c r="EX83" s="133" t="str">
        <f t="shared" si="254"/>
        <v/>
      </c>
      <c r="EY83" s="134" t="str">
        <f t="shared" si="255"/>
        <v/>
      </c>
      <c r="EZ83" s="135" t="str">
        <f t="shared" si="256"/>
        <v/>
      </c>
      <c r="FA83" s="136" t="str">
        <f t="shared" si="257"/>
        <v/>
      </c>
      <c r="FB83" s="76"/>
      <c r="FC83" s="4"/>
      <c r="FD83" s="76"/>
      <c r="FE83" s="128" t="str">
        <f t="shared" si="258"/>
        <v/>
      </c>
      <c r="FF83" s="129" t="str">
        <f t="shared" si="259"/>
        <v/>
      </c>
      <c r="FG83" s="130"/>
      <c r="FH83" s="131"/>
      <c r="FI83" s="132" t="str">
        <f t="shared" si="260"/>
        <v/>
      </c>
      <c r="FJ83" s="133" t="str">
        <f t="shared" si="261"/>
        <v/>
      </c>
      <c r="FK83" s="134" t="str">
        <f t="shared" si="262"/>
        <v/>
      </c>
      <c r="FL83" s="135" t="str">
        <f t="shared" si="263"/>
        <v/>
      </c>
      <c r="FM83" s="136" t="str">
        <f t="shared" si="264"/>
        <v/>
      </c>
      <c r="FN83" s="76"/>
      <c r="FO83" s="4"/>
      <c r="FP83" s="76"/>
      <c r="FQ83" s="128" t="str">
        <f>IF(FU83="","",#REF!)</f>
        <v/>
      </c>
      <c r="FR83" s="129" t="str">
        <f t="shared" si="265"/>
        <v/>
      </c>
      <c r="FS83" s="130"/>
      <c r="FT83" s="131"/>
      <c r="FU83" s="132" t="str">
        <f t="shared" si="266"/>
        <v/>
      </c>
      <c r="FV83" s="133" t="str">
        <f t="shared" si="267"/>
        <v/>
      </c>
      <c r="FW83" s="134" t="str">
        <f t="shared" si="268"/>
        <v/>
      </c>
      <c r="FX83" s="135" t="str">
        <f t="shared" si="269"/>
        <v/>
      </c>
      <c r="FY83" s="136" t="str">
        <f t="shared" si="270"/>
        <v/>
      </c>
      <c r="FZ83" s="76"/>
      <c r="GA83" s="4"/>
      <c r="GB83" s="76"/>
      <c r="GC83" s="128" t="str">
        <f t="shared" si="271"/>
        <v/>
      </c>
      <c r="GD83" s="129" t="str">
        <f t="shared" si="272"/>
        <v/>
      </c>
      <c r="GE83" s="130"/>
      <c r="GF83" s="131"/>
      <c r="GG83" s="132" t="str">
        <f t="shared" si="273"/>
        <v/>
      </c>
      <c r="GH83" s="133" t="str">
        <f t="shared" si="274"/>
        <v/>
      </c>
      <c r="GI83" s="134" t="str">
        <f t="shared" si="275"/>
        <v/>
      </c>
      <c r="GJ83" s="135" t="str">
        <f t="shared" si="276"/>
        <v/>
      </c>
      <c r="GK83" s="136" t="str">
        <f t="shared" si="277"/>
        <v/>
      </c>
      <c r="GL83" s="76"/>
      <c r="GM83" s="4"/>
      <c r="GN83" s="76"/>
      <c r="GO83" s="128" t="str">
        <f t="shared" si="278"/>
        <v/>
      </c>
      <c r="GP83" s="129" t="str">
        <f t="shared" si="279"/>
        <v/>
      </c>
      <c r="GQ83" s="130"/>
      <c r="GR83" s="131"/>
      <c r="GS83" s="132" t="str">
        <f t="shared" si="280"/>
        <v/>
      </c>
      <c r="GT83" s="133" t="str">
        <f t="shared" si="281"/>
        <v/>
      </c>
      <c r="GU83" s="134" t="str">
        <f t="shared" si="282"/>
        <v/>
      </c>
      <c r="GV83" s="135" t="str">
        <f t="shared" si="283"/>
        <v/>
      </c>
      <c r="GW83" s="136" t="str">
        <f t="shared" si="284"/>
        <v/>
      </c>
      <c r="GX83" s="76"/>
      <c r="GY83" s="4"/>
      <c r="GZ83" s="76"/>
      <c r="HA83" s="128" t="str">
        <f t="shared" si="285"/>
        <v/>
      </c>
      <c r="HB83" s="129" t="str">
        <f t="shared" si="286"/>
        <v/>
      </c>
      <c r="HC83" s="130"/>
      <c r="HD83" s="131"/>
      <c r="HE83" s="132" t="str">
        <f t="shared" si="287"/>
        <v/>
      </c>
      <c r="HF83" s="133" t="str">
        <f t="shared" si="288"/>
        <v/>
      </c>
      <c r="HG83" s="134" t="str">
        <f t="shared" si="289"/>
        <v/>
      </c>
      <c r="HH83" s="135" t="str">
        <f t="shared" si="290"/>
        <v/>
      </c>
      <c r="HI83" s="136" t="str">
        <f t="shared" si="291"/>
        <v/>
      </c>
      <c r="HJ83" s="76"/>
      <c r="HK83" s="4"/>
      <c r="HL83" s="76"/>
      <c r="HM83" s="128" t="str">
        <f t="shared" si="292"/>
        <v/>
      </c>
      <c r="HN83" s="129" t="str">
        <f t="shared" si="293"/>
        <v/>
      </c>
      <c r="HO83" s="130"/>
      <c r="HP83" s="131"/>
      <c r="HQ83" s="132" t="str">
        <f t="shared" si="294"/>
        <v/>
      </c>
      <c r="HR83" s="133" t="str">
        <f t="shared" si="295"/>
        <v/>
      </c>
      <c r="HS83" s="134" t="str">
        <f t="shared" si="296"/>
        <v/>
      </c>
      <c r="HT83" s="135" t="str">
        <f t="shared" si="297"/>
        <v/>
      </c>
      <c r="HU83" s="136" t="str">
        <f t="shared" si="298"/>
        <v/>
      </c>
      <c r="HV83" s="76"/>
      <c r="HW83" s="4"/>
      <c r="HX83" s="76"/>
      <c r="HY83" s="128" t="str">
        <f t="shared" si="299"/>
        <v/>
      </c>
      <c r="HZ83" s="129" t="str">
        <f t="shared" si="300"/>
        <v/>
      </c>
      <c r="IA83" s="130"/>
      <c r="IB83" s="131"/>
      <c r="IC83" s="132" t="str">
        <f t="shared" si="301"/>
        <v/>
      </c>
      <c r="ID83" s="133" t="str">
        <f t="shared" si="302"/>
        <v/>
      </c>
      <c r="IE83" s="134" t="str">
        <f t="shared" si="303"/>
        <v/>
      </c>
      <c r="IF83" s="135" t="str">
        <f t="shared" si="304"/>
        <v/>
      </c>
      <c r="IG83" s="136" t="str">
        <f t="shared" si="305"/>
        <v/>
      </c>
      <c r="IH83" s="76"/>
      <c r="II83" s="4"/>
      <c r="IJ83" s="76"/>
      <c r="IK83" s="128" t="str">
        <f t="shared" si="306"/>
        <v/>
      </c>
      <c r="IL83" s="129" t="str">
        <f t="shared" si="307"/>
        <v/>
      </c>
      <c r="IM83" s="130"/>
      <c r="IN83" s="131"/>
      <c r="IO83" s="132" t="str">
        <f t="shared" si="308"/>
        <v/>
      </c>
      <c r="IP83" s="133" t="str">
        <f t="shared" si="309"/>
        <v/>
      </c>
      <c r="IQ83" s="134" t="str">
        <f t="shared" si="310"/>
        <v/>
      </c>
      <c r="IR83" s="135" t="str">
        <f t="shared" si="311"/>
        <v/>
      </c>
      <c r="IS83" s="136" t="str">
        <f t="shared" si="312"/>
        <v/>
      </c>
      <c r="IT83" s="76"/>
      <c r="IU83" s="4"/>
      <c r="IV83" s="76"/>
      <c r="IW83" s="128" t="str">
        <f t="shared" si="313"/>
        <v/>
      </c>
      <c r="IX83" s="129" t="str">
        <f t="shared" si="314"/>
        <v/>
      </c>
      <c r="IY83" s="130"/>
      <c r="IZ83" s="131"/>
      <c r="JA83" s="132" t="str">
        <f t="shared" si="315"/>
        <v/>
      </c>
      <c r="JB83" s="133" t="str">
        <f t="shared" si="316"/>
        <v/>
      </c>
      <c r="JC83" s="134" t="str">
        <f t="shared" si="317"/>
        <v/>
      </c>
      <c r="JD83" s="135" t="str">
        <f t="shared" si="318"/>
        <v/>
      </c>
      <c r="JE83" s="136" t="str">
        <f t="shared" si="319"/>
        <v/>
      </c>
      <c r="JF83" s="76"/>
      <c r="JG83" s="4"/>
      <c r="JH83" s="76"/>
      <c r="JI83" s="128" t="str">
        <f t="shared" si="320"/>
        <v/>
      </c>
      <c r="JJ83" s="129" t="str">
        <f t="shared" si="321"/>
        <v/>
      </c>
      <c r="JK83" s="130"/>
      <c r="JL83" s="131"/>
      <c r="JM83" s="132" t="str">
        <f t="shared" si="322"/>
        <v/>
      </c>
      <c r="JN83" s="133" t="str">
        <f t="shared" si="323"/>
        <v/>
      </c>
      <c r="JO83" s="134" t="str">
        <f t="shared" si="324"/>
        <v/>
      </c>
      <c r="JP83" s="135" t="str">
        <f t="shared" si="325"/>
        <v/>
      </c>
      <c r="JQ83" s="136" t="str">
        <f t="shared" si="326"/>
        <v/>
      </c>
      <c r="JR83" s="76"/>
      <c r="JS83" s="4"/>
      <c r="JT83" s="76"/>
      <c r="JU83" s="128" t="str">
        <f t="shared" si="327"/>
        <v/>
      </c>
      <c r="JV83" s="129" t="str">
        <f t="shared" si="328"/>
        <v/>
      </c>
      <c r="JW83" s="130"/>
      <c r="JX83" s="131"/>
      <c r="JY83" s="132" t="str">
        <f t="shared" si="329"/>
        <v/>
      </c>
      <c r="JZ83" s="133" t="str">
        <f t="shared" si="330"/>
        <v/>
      </c>
      <c r="KA83" s="134" t="str">
        <f t="shared" si="331"/>
        <v/>
      </c>
      <c r="KB83" s="135" t="str">
        <f t="shared" si="332"/>
        <v/>
      </c>
      <c r="KC83" s="136" t="str">
        <f t="shared" si="333"/>
        <v/>
      </c>
      <c r="KD83" s="76"/>
      <c r="KE83" s="4"/>
      <c r="KF83" s="76"/>
    </row>
    <row r="84" spans="1:292" ht="13.5" customHeight="1">
      <c r="A84" s="84"/>
      <c r="B84" s="147"/>
      <c r="E84" s="128" t="str">
        <f t="shared" si="167"/>
        <v/>
      </c>
      <c r="F84" s="129" t="str">
        <f t="shared" si="168"/>
        <v/>
      </c>
      <c r="G84" s="130"/>
      <c r="H84" s="131"/>
      <c r="I84" s="132" t="str">
        <f t="shared" si="169"/>
        <v/>
      </c>
      <c r="J84" s="133" t="str">
        <f t="shared" si="170"/>
        <v/>
      </c>
      <c r="K84" s="134" t="str">
        <f t="shared" si="171"/>
        <v/>
      </c>
      <c r="L84" s="135" t="str">
        <f t="shared" si="172"/>
        <v/>
      </c>
      <c r="M84" s="136" t="str">
        <f t="shared" si="173"/>
        <v/>
      </c>
      <c r="O84" s="4"/>
      <c r="Q84" s="128" t="str">
        <f t="shared" si="174"/>
        <v/>
      </c>
      <c r="R84" s="129" t="str">
        <f t="shared" si="175"/>
        <v/>
      </c>
      <c r="S84" s="130"/>
      <c r="T84" s="131"/>
      <c r="U84" s="132" t="str">
        <f t="shared" si="176"/>
        <v/>
      </c>
      <c r="V84" s="133" t="str">
        <f t="shared" si="177"/>
        <v/>
      </c>
      <c r="W84" s="134" t="str">
        <f t="shared" si="178"/>
        <v/>
      </c>
      <c r="X84" s="135" t="str">
        <f t="shared" si="179"/>
        <v/>
      </c>
      <c r="Y84" s="136" t="str">
        <f t="shared" si="180"/>
        <v/>
      </c>
      <c r="AA84" s="4"/>
      <c r="AC84" s="128" t="str">
        <f t="shared" si="181"/>
        <v/>
      </c>
      <c r="AD84" s="129" t="str">
        <f t="shared" si="182"/>
        <v/>
      </c>
      <c r="AE84" s="130"/>
      <c r="AF84" s="131"/>
      <c r="AG84" s="132" t="str">
        <f t="shared" si="183"/>
        <v/>
      </c>
      <c r="AH84" s="133" t="str">
        <f t="shared" si="184"/>
        <v/>
      </c>
      <c r="AI84" s="134" t="str">
        <f t="shared" si="185"/>
        <v/>
      </c>
      <c r="AJ84" s="135" t="str">
        <f t="shared" si="186"/>
        <v/>
      </c>
      <c r="AK84" s="136" t="str">
        <f t="shared" si="187"/>
        <v/>
      </c>
      <c r="AM84" s="4"/>
      <c r="AO84" s="128" t="str">
        <f t="shared" si="188"/>
        <v/>
      </c>
      <c r="AP84" s="129" t="str">
        <f t="shared" si="189"/>
        <v/>
      </c>
      <c r="AQ84" s="130"/>
      <c r="AR84" s="131"/>
      <c r="AS84" s="132" t="str">
        <f t="shared" si="190"/>
        <v/>
      </c>
      <c r="AT84" s="133" t="str">
        <f t="shared" si="191"/>
        <v/>
      </c>
      <c r="AU84" s="134" t="str">
        <f t="shared" si="192"/>
        <v/>
      </c>
      <c r="AV84" s="135" t="str">
        <f t="shared" si="193"/>
        <v/>
      </c>
      <c r="AW84" s="136" t="str">
        <f t="shared" si="194"/>
        <v/>
      </c>
      <c r="AX84" s="76"/>
      <c r="AY84" s="4"/>
      <c r="AZ84" s="76"/>
      <c r="BA84" s="128" t="str">
        <f t="shared" si="195"/>
        <v/>
      </c>
      <c r="BB84" s="129" t="str">
        <f t="shared" si="196"/>
        <v/>
      </c>
      <c r="BC84" s="130"/>
      <c r="BD84" s="131"/>
      <c r="BE84" s="132" t="str">
        <f t="shared" si="197"/>
        <v/>
      </c>
      <c r="BF84" s="133" t="str">
        <f t="shared" si="198"/>
        <v/>
      </c>
      <c r="BG84" s="134" t="str">
        <f t="shared" si="199"/>
        <v/>
      </c>
      <c r="BH84" s="135" t="str">
        <f t="shared" si="200"/>
        <v/>
      </c>
      <c r="BI84" s="136" t="str">
        <f t="shared" si="201"/>
        <v/>
      </c>
      <c r="BJ84" s="76"/>
      <c r="BK84" s="4"/>
      <c r="BL84" s="76"/>
      <c r="BM84" s="128" t="str">
        <f t="shared" si="202"/>
        <v/>
      </c>
      <c r="BN84" s="129" t="str">
        <f t="shared" si="203"/>
        <v/>
      </c>
      <c r="BO84" s="130"/>
      <c r="BP84" s="131"/>
      <c r="BQ84" s="132" t="str">
        <f t="shared" si="204"/>
        <v/>
      </c>
      <c r="BR84" s="133" t="str">
        <f t="shared" si="205"/>
        <v/>
      </c>
      <c r="BS84" s="134" t="str">
        <f t="shared" si="206"/>
        <v/>
      </c>
      <c r="BT84" s="135" t="str">
        <f t="shared" si="207"/>
        <v/>
      </c>
      <c r="BU84" s="136" t="str">
        <f t="shared" si="208"/>
        <v/>
      </c>
      <c r="BV84" s="76"/>
      <c r="BW84" s="4"/>
      <c r="BX84" s="76"/>
      <c r="BY84" s="128" t="str">
        <f t="shared" si="209"/>
        <v/>
      </c>
      <c r="BZ84" s="129" t="str">
        <f t="shared" si="210"/>
        <v/>
      </c>
      <c r="CA84" s="130"/>
      <c r="CB84" s="131"/>
      <c r="CC84" s="132" t="str">
        <f t="shared" si="211"/>
        <v/>
      </c>
      <c r="CD84" s="133" t="str">
        <f t="shared" si="212"/>
        <v/>
      </c>
      <c r="CE84" s="134" t="str">
        <f t="shared" si="213"/>
        <v/>
      </c>
      <c r="CF84" s="135" t="str">
        <f t="shared" si="214"/>
        <v/>
      </c>
      <c r="CG84" s="136" t="str">
        <f t="shared" si="215"/>
        <v/>
      </c>
      <c r="CH84" s="76"/>
      <c r="CI84" s="4"/>
      <c r="CJ84" s="76"/>
      <c r="CK84" s="128" t="str">
        <f t="shared" si="216"/>
        <v/>
      </c>
      <c r="CL84" s="129" t="str">
        <f t="shared" si="217"/>
        <v/>
      </c>
      <c r="CM84" s="130"/>
      <c r="CN84" s="131"/>
      <c r="CO84" s="132" t="str">
        <f t="shared" si="218"/>
        <v/>
      </c>
      <c r="CP84" s="133" t="str">
        <f t="shared" si="219"/>
        <v/>
      </c>
      <c r="CQ84" s="134" t="str">
        <f t="shared" si="220"/>
        <v/>
      </c>
      <c r="CR84" s="135" t="str">
        <f t="shared" si="221"/>
        <v/>
      </c>
      <c r="CS84" s="136" t="str">
        <f t="shared" si="222"/>
        <v/>
      </c>
      <c r="CT84" s="76"/>
      <c r="CU84" s="4"/>
      <c r="CV84" s="76"/>
      <c r="CW84" s="128" t="str">
        <f t="shared" si="223"/>
        <v/>
      </c>
      <c r="CX84" s="129" t="str">
        <f t="shared" si="224"/>
        <v/>
      </c>
      <c r="CY84" s="130"/>
      <c r="CZ84" s="131"/>
      <c r="DA84" s="132" t="str">
        <f t="shared" si="225"/>
        <v/>
      </c>
      <c r="DB84" s="133" t="str">
        <f t="shared" si="226"/>
        <v/>
      </c>
      <c r="DC84" s="134" t="str">
        <f t="shared" si="227"/>
        <v/>
      </c>
      <c r="DD84" s="135" t="str">
        <f t="shared" si="228"/>
        <v/>
      </c>
      <c r="DE84" s="136" t="str">
        <f t="shared" si="229"/>
        <v/>
      </c>
      <c r="DF84" s="76"/>
      <c r="DG84" s="4"/>
      <c r="DH84" s="76"/>
      <c r="DI84" s="128" t="str">
        <f t="shared" si="230"/>
        <v/>
      </c>
      <c r="DJ84" s="129" t="str">
        <f t="shared" si="231"/>
        <v/>
      </c>
      <c r="DK84" s="130"/>
      <c r="DL84" s="131"/>
      <c r="DM84" s="132" t="str">
        <f t="shared" si="232"/>
        <v/>
      </c>
      <c r="DN84" s="133" t="str">
        <f t="shared" si="233"/>
        <v/>
      </c>
      <c r="DO84" s="134" t="str">
        <f t="shared" si="234"/>
        <v/>
      </c>
      <c r="DP84" s="135" t="str">
        <f t="shared" si="235"/>
        <v/>
      </c>
      <c r="DQ84" s="136" t="str">
        <f t="shared" si="236"/>
        <v/>
      </c>
      <c r="DR84" s="76"/>
      <c r="DS84" s="4"/>
      <c r="DT84" s="76"/>
      <c r="DU84" s="128" t="str">
        <f t="shared" si="237"/>
        <v/>
      </c>
      <c r="DV84" s="129" t="str">
        <f t="shared" si="238"/>
        <v/>
      </c>
      <c r="DW84" s="130"/>
      <c r="DX84" s="131"/>
      <c r="DY84" s="132" t="str">
        <f t="shared" si="239"/>
        <v/>
      </c>
      <c r="DZ84" s="133" t="str">
        <f t="shared" si="240"/>
        <v/>
      </c>
      <c r="EA84" s="134" t="str">
        <f t="shared" si="241"/>
        <v/>
      </c>
      <c r="EB84" s="135" t="str">
        <f t="shared" si="242"/>
        <v/>
      </c>
      <c r="EC84" s="136" t="str">
        <f t="shared" si="243"/>
        <v/>
      </c>
      <c r="ED84" s="76"/>
      <c r="EE84" s="4"/>
      <c r="EF84" s="76"/>
      <c r="EG84" s="128" t="str">
        <f t="shared" si="244"/>
        <v/>
      </c>
      <c r="EH84" s="129" t="str">
        <f t="shared" si="245"/>
        <v/>
      </c>
      <c r="EI84" s="130"/>
      <c r="EJ84" s="131"/>
      <c r="EK84" s="132" t="str">
        <f t="shared" si="246"/>
        <v/>
      </c>
      <c r="EL84" s="133" t="str">
        <f t="shared" si="247"/>
        <v/>
      </c>
      <c r="EM84" s="134" t="str">
        <f t="shared" si="248"/>
        <v/>
      </c>
      <c r="EN84" s="135" t="str">
        <f t="shared" si="249"/>
        <v/>
      </c>
      <c r="EO84" s="136" t="str">
        <f t="shared" si="250"/>
        <v/>
      </c>
      <c r="EP84" s="76"/>
      <c r="EQ84" s="4"/>
      <c r="ER84" s="76"/>
      <c r="ES84" s="128" t="str">
        <f t="shared" si="251"/>
        <v/>
      </c>
      <c r="ET84" s="129" t="str">
        <f t="shared" si="252"/>
        <v/>
      </c>
      <c r="EU84" s="130"/>
      <c r="EV84" s="131"/>
      <c r="EW84" s="132" t="str">
        <f t="shared" si="253"/>
        <v/>
      </c>
      <c r="EX84" s="133" t="str">
        <f t="shared" si="254"/>
        <v/>
      </c>
      <c r="EY84" s="134" t="str">
        <f t="shared" si="255"/>
        <v/>
      </c>
      <c r="EZ84" s="135" t="str">
        <f t="shared" si="256"/>
        <v/>
      </c>
      <c r="FA84" s="136" t="str">
        <f t="shared" si="257"/>
        <v/>
      </c>
      <c r="FB84" s="76"/>
      <c r="FC84" s="4"/>
      <c r="FD84" s="76"/>
      <c r="FE84" s="128" t="str">
        <f t="shared" si="258"/>
        <v/>
      </c>
      <c r="FF84" s="129" t="str">
        <f t="shared" si="259"/>
        <v/>
      </c>
      <c r="FG84" s="130"/>
      <c r="FH84" s="131"/>
      <c r="FI84" s="132" t="str">
        <f t="shared" si="260"/>
        <v/>
      </c>
      <c r="FJ84" s="133" t="str">
        <f t="shared" si="261"/>
        <v/>
      </c>
      <c r="FK84" s="134" t="str">
        <f t="shared" si="262"/>
        <v/>
      </c>
      <c r="FL84" s="135" t="str">
        <f t="shared" si="263"/>
        <v/>
      </c>
      <c r="FM84" s="136" t="str">
        <f t="shared" si="264"/>
        <v/>
      </c>
      <c r="FN84" s="76"/>
      <c r="FO84" s="4"/>
      <c r="FP84" s="76"/>
      <c r="FQ84" s="128" t="str">
        <f>IF(FU84="","",#REF!)</f>
        <v/>
      </c>
      <c r="FR84" s="129" t="str">
        <f t="shared" si="265"/>
        <v/>
      </c>
      <c r="FS84" s="130"/>
      <c r="FT84" s="131"/>
      <c r="FU84" s="132" t="str">
        <f t="shared" si="266"/>
        <v/>
      </c>
      <c r="FV84" s="133" t="str">
        <f t="shared" si="267"/>
        <v/>
      </c>
      <c r="FW84" s="134" t="str">
        <f t="shared" si="268"/>
        <v/>
      </c>
      <c r="FX84" s="135" t="str">
        <f t="shared" si="269"/>
        <v/>
      </c>
      <c r="FY84" s="136" t="str">
        <f t="shared" si="270"/>
        <v/>
      </c>
      <c r="FZ84" s="76"/>
      <c r="GA84" s="4"/>
      <c r="GB84" s="76"/>
      <c r="GC84" s="128" t="str">
        <f t="shared" si="271"/>
        <v/>
      </c>
      <c r="GD84" s="129" t="str">
        <f t="shared" si="272"/>
        <v/>
      </c>
      <c r="GE84" s="130"/>
      <c r="GF84" s="131"/>
      <c r="GG84" s="132" t="str">
        <f t="shared" si="273"/>
        <v/>
      </c>
      <c r="GH84" s="133" t="str">
        <f t="shared" si="274"/>
        <v/>
      </c>
      <c r="GI84" s="134" t="str">
        <f t="shared" si="275"/>
        <v/>
      </c>
      <c r="GJ84" s="135" t="str">
        <f t="shared" si="276"/>
        <v/>
      </c>
      <c r="GK84" s="136" t="str">
        <f t="shared" si="277"/>
        <v/>
      </c>
      <c r="GL84" s="76"/>
      <c r="GM84" s="4"/>
      <c r="GN84" s="76"/>
      <c r="GO84" s="128" t="str">
        <f t="shared" si="278"/>
        <v/>
      </c>
      <c r="GP84" s="129" t="str">
        <f t="shared" si="279"/>
        <v/>
      </c>
      <c r="GQ84" s="130"/>
      <c r="GR84" s="131"/>
      <c r="GS84" s="132" t="str">
        <f t="shared" si="280"/>
        <v/>
      </c>
      <c r="GT84" s="133" t="str">
        <f t="shared" si="281"/>
        <v/>
      </c>
      <c r="GU84" s="134" t="str">
        <f t="shared" si="282"/>
        <v/>
      </c>
      <c r="GV84" s="135" t="str">
        <f t="shared" si="283"/>
        <v/>
      </c>
      <c r="GW84" s="136" t="str">
        <f t="shared" si="284"/>
        <v/>
      </c>
      <c r="GX84" s="76"/>
      <c r="GY84" s="4"/>
      <c r="GZ84" s="76"/>
      <c r="HA84" s="128" t="str">
        <f t="shared" si="285"/>
        <v/>
      </c>
      <c r="HB84" s="129" t="str">
        <f t="shared" si="286"/>
        <v/>
      </c>
      <c r="HC84" s="130"/>
      <c r="HD84" s="131"/>
      <c r="HE84" s="132" t="str">
        <f t="shared" si="287"/>
        <v/>
      </c>
      <c r="HF84" s="133" t="str">
        <f t="shared" si="288"/>
        <v/>
      </c>
      <c r="HG84" s="134" t="str">
        <f t="shared" si="289"/>
        <v/>
      </c>
      <c r="HH84" s="135" t="str">
        <f t="shared" si="290"/>
        <v/>
      </c>
      <c r="HI84" s="136" t="str">
        <f t="shared" si="291"/>
        <v/>
      </c>
      <c r="HJ84" s="76"/>
      <c r="HK84" s="4"/>
      <c r="HL84" s="76"/>
      <c r="HM84" s="128" t="str">
        <f t="shared" si="292"/>
        <v/>
      </c>
      <c r="HN84" s="129" t="str">
        <f t="shared" si="293"/>
        <v/>
      </c>
      <c r="HO84" s="130"/>
      <c r="HP84" s="131"/>
      <c r="HQ84" s="132" t="str">
        <f t="shared" si="294"/>
        <v/>
      </c>
      <c r="HR84" s="133" t="str">
        <f t="shared" si="295"/>
        <v/>
      </c>
      <c r="HS84" s="134" t="str">
        <f t="shared" si="296"/>
        <v/>
      </c>
      <c r="HT84" s="135" t="str">
        <f t="shared" si="297"/>
        <v/>
      </c>
      <c r="HU84" s="136" t="str">
        <f t="shared" si="298"/>
        <v/>
      </c>
      <c r="HV84" s="76"/>
      <c r="HW84" s="4"/>
      <c r="HX84" s="76"/>
      <c r="HY84" s="128" t="str">
        <f t="shared" si="299"/>
        <v/>
      </c>
      <c r="HZ84" s="129" t="str">
        <f t="shared" si="300"/>
        <v/>
      </c>
      <c r="IA84" s="130"/>
      <c r="IB84" s="131"/>
      <c r="IC84" s="132" t="str">
        <f t="shared" si="301"/>
        <v/>
      </c>
      <c r="ID84" s="133" t="str">
        <f t="shared" si="302"/>
        <v/>
      </c>
      <c r="IE84" s="134" t="str">
        <f t="shared" si="303"/>
        <v/>
      </c>
      <c r="IF84" s="135" t="str">
        <f t="shared" si="304"/>
        <v/>
      </c>
      <c r="IG84" s="136" t="str">
        <f t="shared" si="305"/>
        <v/>
      </c>
      <c r="IH84" s="76"/>
      <c r="II84" s="4"/>
      <c r="IJ84" s="76"/>
      <c r="IK84" s="128" t="str">
        <f t="shared" si="306"/>
        <v/>
      </c>
      <c r="IL84" s="129" t="str">
        <f t="shared" si="307"/>
        <v/>
      </c>
      <c r="IM84" s="130"/>
      <c r="IN84" s="131"/>
      <c r="IO84" s="132" t="str">
        <f t="shared" si="308"/>
        <v/>
      </c>
      <c r="IP84" s="133" t="str">
        <f t="shared" si="309"/>
        <v/>
      </c>
      <c r="IQ84" s="134" t="str">
        <f t="shared" si="310"/>
        <v/>
      </c>
      <c r="IR84" s="135" t="str">
        <f t="shared" si="311"/>
        <v/>
      </c>
      <c r="IS84" s="136" t="str">
        <f t="shared" si="312"/>
        <v/>
      </c>
      <c r="IT84" s="76"/>
      <c r="IU84" s="4"/>
      <c r="IV84" s="76"/>
      <c r="IW84" s="128" t="str">
        <f t="shared" si="313"/>
        <v/>
      </c>
      <c r="IX84" s="129" t="str">
        <f t="shared" si="314"/>
        <v/>
      </c>
      <c r="IY84" s="130"/>
      <c r="IZ84" s="131"/>
      <c r="JA84" s="132" t="str">
        <f t="shared" si="315"/>
        <v/>
      </c>
      <c r="JB84" s="133" t="str">
        <f t="shared" si="316"/>
        <v/>
      </c>
      <c r="JC84" s="134" t="str">
        <f t="shared" si="317"/>
        <v/>
      </c>
      <c r="JD84" s="135" t="str">
        <f t="shared" si="318"/>
        <v/>
      </c>
      <c r="JE84" s="136" t="str">
        <f t="shared" si="319"/>
        <v/>
      </c>
      <c r="JF84" s="76"/>
      <c r="JG84" s="4"/>
      <c r="JH84" s="76"/>
      <c r="JI84" s="128" t="str">
        <f t="shared" si="320"/>
        <v/>
      </c>
      <c r="JJ84" s="129" t="str">
        <f t="shared" si="321"/>
        <v/>
      </c>
      <c r="JK84" s="130"/>
      <c r="JL84" s="131"/>
      <c r="JM84" s="132" t="str">
        <f t="shared" si="322"/>
        <v/>
      </c>
      <c r="JN84" s="133" t="str">
        <f t="shared" si="323"/>
        <v/>
      </c>
      <c r="JO84" s="134" t="str">
        <f t="shared" si="324"/>
        <v/>
      </c>
      <c r="JP84" s="135" t="str">
        <f t="shared" si="325"/>
        <v/>
      </c>
      <c r="JQ84" s="136" t="str">
        <f t="shared" si="326"/>
        <v/>
      </c>
      <c r="JR84" s="76"/>
      <c r="JS84" s="4"/>
      <c r="JT84" s="76"/>
      <c r="JU84" s="128" t="str">
        <f t="shared" si="327"/>
        <v/>
      </c>
      <c r="JV84" s="129" t="str">
        <f t="shared" si="328"/>
        <v/>
      </c>
      <c r="JW84" s="130"/>
      <c r="JX84" s="131"/>
      <c r="JY84" s="132" t="str">
        <f t="shared" si="329"/>
        <v/>
      </c>
      <c r="JZ84" s="133" t="str">
        <f t="shared" si="330"/>
        <v/>
      </c>
      <c r="KA84" s="134" t="str">
        <f t="shared" si="331"/>
        <v/>
      </c>
      <c r="KB84" s="135" t="str">
        <f t="shared" si="332"/>
        <v/>
      </c>
      <c r="KC84" s="136" t="str">
        <f t="shared" si="333"/>
        <v/>
      </c>
      <c r="KD84" s="76"/>
      <c r="KE84" s="4"/>
      <c r="KF84" s="76"/>
    </row>
    <row r="85" spans="1:292" ht="13.5" customHeight="1">
      <c r="A85" s="84"/>
      <c r="E85" s="128" t="str">
        <f t="shared" si="167"/>
        <v/>
      </c>
      <c r="F85" s="129" t="str">
        <f t="shared" si="168"/>
        <v/>
      </c>
      <c r="G85" s="130"/>
      <c r="H85" s="131"/>
      <c r="I85" s="132" t="str">
        <f t="shared" si="169"/>
        <v/>
      </c>
      <c r="J85" s="133" t="str">
        <f t="shared" si="170"/>
        <v/>
      </c>
      <c r="K85" s="134" t="str">
        <f t="shared" si="171"/>
        <v/>
      </c>
      <c r="L85" s="135" t="str">
        <f t="shared" si="172"/>
        <v/>
      </c>
      <c r="M85" s="136" t="str">
        <f t="shared" si="173"/>
        <v/>
      </c>
      <c r="O85" s="4"/>
      <c r="Q85" s="128" t="str">
        <f t="shared" si="174"/>
        <v/>
      </c>
      <c r="R85" s="129" t="str">
        <f t="shared" si="175"/>
        <v/>
      </c>
      <c r="S85" s="130"/>
      <c r="T85" s="131"/>
      <c r="U85" s="132" t="str">
        <f t="shared" si="176"/>
        <v/>
      </c>
      <c r="V85" s="133" t="str">
        <f t="shared" si="177"/>
        <v/>
      </c>
      <c r="W85" s="134" t="str">
        <f t="shared" si="178"/>
        <v/>
      </c>
      <c r="X85" s="135" t="str">
        <f t="shared" si="179"/>
        <v/>
      </c>
      <c r="Y85" s="136" t="str">
        <f t="shared" si="180"/>
        <v/>
      </c>
      <c r="AA85" s="4"/>
      <c r="AC85" s="128" t="str">
        <f t="shared" si="181"/>
        <v/>
      </c>
      <c r="AD85" s="129" t="str">
        <f t="shared" si="182"/>
        <v/>
      </c>
      <c r="AE85" s="130"/>
      <c r="AF85" s="131"/>
      <c r="AG85" s="132" t="str">
        <f t="shared" si="183"/>
        <v/>
      </c>
      <c r="AH85" s="133" t="str">
        <f t="shared" si="184"/>
        <v/>
      </c>
      <c r="AI85" s="134" t="str">
        <f t="shared" si="185"/>
        <v/>
      </c>
      <c r="AJ85" s="135" t="str">
        <f t="shared" si="186"/>
        <v/>
      </c>
      <c r="AK85" s="136" t="str">
        <f t="shared" si="187"/>
        <v/>
      </c>
      <c r="AM85" s="4"/>
      <c r="AO85" s="128" t="str">
        <f t="shared" si="188"/>
        <v/>
      </c>
      <c r="AP85" s="129" t="str">
        <f t="shared" si="189"/>
        <v/>
      </c>
      <c r="AQ85" s="130"/>
      <c r="AR85" s="131"/>
      <c r="AS85" s="132" t="str">
        <f t="shared" si="190"/>
        <v/>
      </c>
      <c r="AT85" s="133" t="str">
        <f t="shared" si="191"/>
        <v/>
      </c>
      <c r="AU85" s="134" t="str">
        <f t="shared" si="192"/>
        <v/>
      </c>
      <c r="AV85" s="135" t="str">
        <f t="shared" si="193"/>
        <v/>
      </c>
      <c r="AW85" s="136" t="str">
        <f t="shared" si="194"/>
        <v/>
      </c>
      <c r="AX85" s="76"/>
      <c r="AY85" s="4"/>
      <c r="AZ85" s="76"/>
      <c r="BA85" s="128" t="str">
        <f t="shared" si="195"/>
        <v/>
      </c>
      <c r="BB85" s="129" t="str">
        <f t="shared" si="196"/>
        <v/>
      </c>
      <c r="BC85" s="130"/>
      <c r="BD85" s="131"/>
      <c r="BE85" s="132" t="str">
        <f t="shared" si="197"/>
        <v/>
      </c>
      <c r="BF85" s="133" t="str">
        <f t="shared" si="198"/>
        <v/>
      </c>
      <c r="BG85" s="134" t="str">
        <f t="shared" si="199"/>
        <v/>
      </c>
      <c r="BH85" s="135" t="str">
        <f t="shared" si="200"/>
        <v/>
      </c>
      <c r="BI85" s="136" t="str">
        <f t="shared" si="201"/>
        <v/>
      </c>
      <c r="BJ85" s="76"/>
      <c r="BK85" s="4"/>
      <c r="BL85" s="76"/>
      <c r="BM85" s="128" t="str">
        <f t="shared" si="202"/>
        <v/>
      </c>
      <c r="BN85" s="129" t="str">
        <f t="shared" si="203"/>
        <v/>
      </c>
      <c r="BO85" s="130"/>
      <c r="BP85" s="131"/>
      <c r="BQ85" s="132" t="str">
        <f t="shared" si="204"/>
        <v/>
      </c>
      <c r="BR85" s="133" t="str">
        <f t="shared" si="205"/>
        <v/>
      </c>
      <c r="BS85" s="134" t="str">
        <f t="shared" si="206"/>
        <v/>
      </c>
      <c r="BT85" s="135" t="str">
        <f t="shared" si="207"/>
        <v/>
      </c>
      <c r="BU85" s="136" t="str">
        <f t="shared" si="208"/>
        <v/>
      </c>
      <c r="BV85" s="76"/>
      <c r="BW85" s="4"/>
      <c r="BX85" s="76"/>
      <c r="BY85" s="128" t="str">
        <f t="shared" si="209"/>
        <v/>
      </c>
      <c r="BZ85" s="129" t="str">
        <f t="shared" si="210"/>
        <v/>
      </c>
      <c r="CA85" s="130"/>
      <c r="CB85" s="131"/>
      <c r="CC85" s="132" t="str">
        <f t="shared" si="211"/>
        <v/>
      </c>
      <c r="CD85" s="133" t="str">
        <f t="shared" si="212"/>
        <v/>
      </c>
      <c r="CE85" s="134" t="str">
        <f t="shared" si="213"/>
        <v/>
      </c>
      <c r="CF85" s="135" t="str">
        <f t="shared" si="214"/>
        <v/>
      </c>
      <c r="CG85" s="136" t="str">
        <f t="shared" si="215"/>
        <v/>
      </c>
      <c r="CH85" s="76"/>
      <c r="CI85" s="4"/>
      <c r="CJ85" s="76"/>
      <c r="CK85" s="128" t="str">
        <f t="shared" si="216"/>
        <v/>
      </c>
      <c r="CL85" s="129" t="str">
        <f t="shared" si="217"/>
        <v/>
      </c>
      <c r="CM85" s="130"/>
      <c r="CN85" s="131"/>
      <c r="CO85" s="132" t="str">
        <f t="shared" si="218"/>
        <v/>
      </c>
      <c r="CP85" s="133" t="str">
        <f t="shared" si="219"/>
        <v/>
      </c>
      <c r="CQ85" s="134" t="str">
        <f t="shared" si="220"/>
        <v/>
      </c>
      <c r="CR85" s="135" t="str">
        <f t="shared" si="221"/>
        <v/>
      </c>
      <c r="CS85" s="136" t="str">
        <f t="shared" si="222"/>
        <v/>
      </c>
      <c r="CT85" s="76"/>
      <c r="CU85" s="4"/>
      <c r="CV85" s="76"/>
      <c r="CW85" s="128" t="str">
        <f t="shared" si="223"/>
        <v/>
      </c>
      <c r="CX85" s="129" t="str">
        <f t="shared" si="224"/>
        <v/>
      </c>
      <c r="CY85" s="130"/>
      <c r="CZ85" s="131"/>
      <c r="DA85" s="132" t="str">
        <f t="shared" si="225"/>
        <v/>
      </c>
      <c r="DB85" s="133" t="str">
        <f t="shared" si="226"/>
        <v/>
      </c>
      <c r="DC85" s="134" t="str">
        <f t="shared" si="227"/>
        <v/>
      </c>
      <c r="DD85" s="135" t="str">
        <f t="shared" si="228"/>
        <v/>
      </c>
      <c r="DE85" s="136" t="str">
        <f t="shared" si="229"/>
        <v/>
      </c>
      <c r="DF85" s="76"/>
      <c r="DG85" s="4"/>
      <c r="DH85" s="76"/>
      <c r="DI85" s="128" t="str">
        <f t="shared" si="230"/>
        <v/>
      </c>
      <c r="DJ85" s="129" t="str">
        <f t="shared" si="231"/>
        <v/>
      </c>
      <c r="DK85" s="130"/>
      <c r="DL85" s="131"/>
      <c r="DM85" s="132" t="str">
        <f t="shared" si="232"/>
        <v/>
      </c>
      <c r="DN85" s="133" t="str">
        <f t="shared" si="233"/>
        <v/>
      </c>
      <c r="DO85" s="134" t="str">
        <f t="shared" si="234"/>
        <v/>
      </c>
      <c r="DP85" s="135" t="str">
        <f t="shared" si="235"/>
        <v/>
      </c>
      <c r="DQ85" s="136" t="str">
        <f t="shared" si="236"/>
        <v/>
      </c>
      <c r="DR85" s="76"/>
      <c r="DS85" s="4"/>
      <c r="DT85" s="76"/>
      <c r="DU85" s="128" t="str">
        <f t="shared" si="237"/>
        <v/>
      </c>
      <c r="DV85" s="129" t="str">
        <f t="shared" si="238"/>
        <v/>
      </c>
      <c r="DW85" s="130"/>
      <c r="DX85" s="131"/>
      <c r="DY85" s="132" t="str">
        <f t="shared" si="239"/>
        <v/>
      </c>
      <c r="DZ85" s="133" t="str">
        <f t="shared" si="240"/>
        <v/>
      </c>
      <c r="EA85" s="134" t="str">
        <f t="shared" si="241"/>
        <v/>
      </c>
      <c r="EB85" s="135" t="str">
        <f t="shared" si="242"/>
        <v/>
      </c>
      <c r="EC85" s="136" t="str">
        <f t="shared" si="243"/>
        <v/>
      </c>
      <c r="ED85" s="76"/>
      <c r="EE85" s="4"/>
      <c r="EF85" s="76"/>
      <c r="EG85" s="128" t="str">
        <f t="shared" si="244"/>
        <v/>
      </c>
      <c r="EH85" s="129" t="str">
        <f t="shared" si="245"/>
        <v/>
      </c>
      <c r="EI85" s="130"/>
      <c r="EJ85" s="131"/>
      <c r="EK85" s="132" t="str">
        <f t="shared" si="246"/>
        <v/>
      </c>
      <c r="EL85" s="133" t="str">
        <f t="shared" si="247"/>
        <v/>
      </c>
      <c r="EM85" s="134" t="str">
        <f t="shared" si="248"/>
        <v/>
      </c>
      <c r="EN85" s="135" t="str">
        <f t="shared" si="249"/>
        <v/>
      </c>
      <c r="EO85" s="136" t="str">
        <f t="shared" si="250"/>
        <v/>
      </c>
      <c r="EP85" s="76"/>
      <c r="EQ85" s="4"/>
      <c r="ER85" s="76"/>
      <c r="ES85" s="128" t="str">
        <f t="shared" si="251"/>
        <v/>
      </c>
      <c r="ET85" s="129" t="str">
        <f t="shared" si="252"/>
        <v/>
      </c>
      <c r="EU85" s="130"/>
      <c r="EV85" s="131"/>
      <c r="EW85" s="132" t="str">
        <f t="shared" si="253"/>
        <v/>
      </c>
      <c r="EX85" s="133" t="str">
        <f t="shared" si="254"/>
        <v/>
      </c>
      <c r="EY85" s="134" t="str">
        <f t="shared" si="255"/>
        <v/>
      </c>
      <c r="EZ85" s="135" t="str">
        <f t="shared" si="256"/>
        <v/>
      </c>
      <c r="FA85" s="136" t="str">
        <f t="shared" si="257"/>
        <v/>
      </c>
      <c r="FB85" s="76"/>
      <c r="FC85" s="4"/>
      <c r="FD85" s="76"/>
      <c r="FE85" s="128" t="str">
        <f t="shared" si="258"/>
        <v/>
      </c>
      <c r="FF85" s="129" t="str">
        <f t="shared" si="259"/>
        <v/>
      </c>
      <c r="FG85" s="130"/>
      <c r="FH85" s="131"/>
      <c r="FI85" s="132" t="str">
        <f t="shared" si="260"/>
        <v/>
      </c>
      <c r="FJ85" s="133" t="str">
        <f t="shared" si="261"/>
        <v/>
      </c>
      <c r="FK85" s="134" t="str">
        <f t="shared" si="262"/>
        <v/>
      </c>
      <c r="FL85" s="135" t="str">
        <f t="shared" si="263"/>
        <v/>
      </c>
      <c r="FM85" s="136" t="str">
        <f t="shared" si="264"/>
        <v/>
      </c>
      <c r="FN85" s="76"/>
      <c r="FO85" s="4"/>
      <c r="FP85" s="76"/>
      <c r="FQ85" s="128" t="str">
        <f>IF(FU85="","",#REF!)</f>
        <v/>
      </c>
      <c r="FR85" s="129" t="str">
        <f t="shared" si="265"/>
        <v/>
      </c>
      <c r="FS85" s="130"/>
      <c r="FT85" s="131"/>
      <c r="FU85" s="132" t="str">
        <f t="shared" si="266"/>
        <v/>
      </c>
      <c r="FV85" s="133" t="str">
        <f t="shared" si="267"/>
        <v/>
      </c>
      <c r="FW85" s="134" t="str">
        <f t="shared" si="268"/>
        <v/>
      </c>
      <c r="FX85" s="135" t="str">
        <f t="shared" si="269"/>
        <v/>
      </c>
      <c r="FY85" s="136" t="str">
        <f t="shared" si="270"/>
        <v/>
      </c>
      <c r="FZ85" s="76"/>
      <c r="GA85" s="4"/>
      <c r="GB85" s="76"/>
      <c r="GC85" s="128" t="str">
        <f t="shared" si="271"/>
        <v/>
      </c>
      <c r="GD85" s="129" t="str">
        <f t="shared" si="272"/>
        <v/>
      </c>
      <c r="GE85" s="130"/>
      <c r="GF85" s="131"/>
      <c r="GG85" s="132" t="str">
        <f t="shared" si="273"/>
        <v/>
      </c>
      <c r="GH85" s="133" t="str">
        <f t="shared" si="274"/>
        <v/>
      </c>
      <c r="GI85" s="134" t="str">
        <f t="shared" si="275"/>
        <v/>
      </c>
      <c r="GJ85" s="135" t="str">
        <f t="shared" si="276"/>
        <v/>
      </c>
      <c r="GK85" s="136" t="str">
        <f t="shared" si="277"/>
        <v/>
      </c>
      <c r="GL85" s="76"/>
      <c r="GM85" s="4"/>
      <c r="GN85" s="76"/>
      <c r="GO85" s="128" t="str">
        <f t="shared" si="278"/>
        <v/>
      </c>
      <c r="GP85" s="129" t="str">
        <f t="shared" si="279"/>
        <v/>
      </c>
      <c r="GQ85" s="130"/>
      <c r="GR85" s="131"/>
      <c r="GS85" s="132" t="str">
        <f t="shared" si="280"/>
        <v/>
      </c>
      <c r="GT85" s="133" t="str">
        <f t="shared" si="281"/>
        <v/>
      </c>
      <c r="GU85" s="134" t="str">
        <f t="shared" si="282"/>
        <v/>
      </c>
      <c r="GV85" s="135" t="str">
        <f t="shared" si="283"/>
        <v/>
      </c>
      <c r="GW85" s="136" t="str">
        <f t="shared" si="284"/>
        <v/>
      </c>
      <c r="GX85" s="76"/>
      <c r="GY85" s="4"/>
      <c r="GZ85" s="76"/>
      <c r="HA85" s="128" t="str">
        <f t="shared" si="285"/>
        <v/>
      </c>
      <c r="HB85" s="129" t="str">
        <f t="shared" si="286"/>
        <v/>
      </c>
      <c r="HC85" s="130"/>
      <c r="HD85" s="131"/>
      <c r="HE85" s="132" t="str">
        <f t="shared" si="287"/>
        <v/>
      </c>
      <c r="HF85" s="133" t="str">
        <f t="shared" si="288"/>
        <v/>
      </c>
      <c r="HG85" s="134" t="str">
        <f t="shared" si="289"/>
        <v/>
      </c>
      <c r="HH85" s="135" t="str">
        <f t="shared" si="290"/>
        <v/>
      </c>
      <c r="HI85" s="136" t="str">
        <f t="shared" si="291"/>
        <v/>
      </c>
      <c r="HJ85" s="76"/>
      <c r="HK85" s="4"/>
      <c r="HL85" s="76"/>
      <c r="HM85" s="128" t="str">
        <f t="shared" si="292"/>
        <v/>
      </c>
      <c r="HN85" s="129" t="str">
        <f t="shared" si="293"/>
        <v/>
      </c>
      <c r="HO85" s="130"/>
      <c r="HP85" s="131"/>
      <c r="HQ85" s="132" t="str">
        <f t="shared" si="294"/>
        <v/>
      </c>
      <c r="HR85" s="133" t="str">
        <f t="shared" si="295"/>
        <v/>
      </c>
      <c r="HS85" s="134" t="str">
        <f t="shared" si="296"/>
        <v/>
      </c>
      <c r="HT85" s="135" t="str">
        <f t="shared" si="297"/>
        <v/>
      </c>
      <c r="HU85" s="136" t="str">
        <f t="shared" si="298"/>
        <v/>
      </c>
      <c r="HV85" s="76"/>
      <c r="HW85" s="4"/>
      <c r="HX85" s="76"/>
      <c r="HY85" s="128" t="str">
        <f t="shared" si="299"/>
        <v/>
      </c>
      <c r="HZ85" s="129" t="str">
        <f t="shared" si="300"/>
        <v/>
      </c>
      <c r="IA85" s="130"/>
      <c r="IB85" s="131"/>
      <c r="IC85" s="132" t="str">
        <f t="shared" si="301"/>
        <v/>
      </c>
      <c r="ID85" s="133" t="str">
        <f t="shared" si="302"/>
        <v/>
      </c>
      <c r="IE85" s="134" t="str">
        <f t="shared" si="303"/>
        <v/>
      </c>
      <c r="IF85" s="135" t="str">
        <f t="shared" si="304"/>
        <v/>
      </c>
      <c r="IG85" s="136" t="str">
        <f t="shared" si="305"/>
        <v/>
      </c>
      <c r="IH85" s="76"/>
      <c r="II85" s="4"/>
      <c r="IJ85" s="76"/>
      <c r="IK85" s="128" t="str">
        <f t="shared" si="306"/>
        <v/>
      </c>
      <c r="IL85" s="129" t="str">
        <f t="shared" si="307"/>
        <v/>
      </c>
      <c r="IM85" s="130"/>
      <c r="IN85" s="131"/>
      <c r="IO85" s="132" t="str">
        <f t="shared" si="308"/>
        <v/>
      </c>
      <c r="IP85" s="133" t="str">
        <f t="shared" si="309"/>
        <v/>
      </c>
      <c r="IQ85" s="134" t="str">
        <f t="shared" si="310"/>
        <v/>
      </c>
      <c r="IR85" s="135" t="str">
        <f t="shared" si="311"/>
        <v/>
      </c>
      <c r="IS85" s="136" t="str">
        <f t="shared" si="312"/>
        <v/>
      </c>
      <c r="IT85" s="76"/>
      <c r="IU85" s="4"/>
      <c r="IV85" s="76"/>
      <c r="IW85" s="128" t="str">
        <f t="shared" si="313"/>
        <v/>
      </c>
      <c r="IX85" s="129" t="str">
        <f t="shared" si="314"/>
        <v/>
      </c>
      <c r="IY85" s="130"/>
      <c r="IZ85" s="131"/>
      <c r="JA85" s="132" t="str">
        <f t="shared" si="315"/>
        <v/>
      </c>
      <c r="JB85" s="133" t="str">
        <f t="shared" si="316"/>
        <v/>
      </c>
      <c r="JC85" s="134" t="str">
        <f t="shared" si="317"/>
        <v/>
      </c>
      <c r="JD85" s="135" t="str">
        <f t="shared" si="318"/>
        <v/>
      </c>
      <c r="JE85" s="136" t="str">
        <f t="shared" si="319"/>
        <v/>
      </c>
      <c r="JF85" s="76"/>
      <c r="JG85" s="4"/>
      <c r="JH85" s="76"/>
      <c r="JI85" s="128" t="str">
        <f t="shared" si="320"/>
        <v/>
      </c>
      <c r="JJ85" s="129" t="str">
        <f t="shared" si="321"/>
        <v/>
      </c>
      <c r="JK85" s="130"/>
      <c r="JL85" s="131"/>
      <c r="JM85" s="132" t="str">
        <f t="shared" si="322"/>
        <v/>
      </c>
      <c r="JN85" s="133" t="str">
        <f t="shared" si="323"/>
        <v/>
      </c>
      <c r="JO85" s="134" t="str">
        <f t="shared" si="324"/>
        <v/>
      </c>
      <c r="JP85" s="135" t="str">
        <f t="shared" si="325"/>
        <v/>
      </c>
      <c r="JQ85" s="136" t="str">
        <f t="shared" si="326"/>
        <v/>
      </c>
      <c r="JR85" s="76"/>
      <c r="JS85" s="4"/>
      <c r="JT85" s="76"/>
      <c r="JU85" s="128" t="str">
        <f t="shared" si="327"/>
        <v/>
      </c>
      <c r="JV85" s="129" t="str">
        <f t="shared" si="328"/>
        <v/>
      </c>
      <c r="JW85" s="130"/>
      <c r="JX85" s="131"/>
      <c r="JY85" s="132" t="str">
        <f t="shared" si="329"/>
        <v/>
      </c>
      <c r="JZ85" s="133" t="str">
        <f t="shared" si="330"/>
        <v/>
      </c>
      <c r="KA85" s="134" t="str">
        <f t="shared" si="331"/>
        <v/>
      </c>
      <c r="KB85" s="135" t="str">
        <f t="shared" si="332"/>
        <v/>
      </c>
      <c r="KC85" s="136" t="str">
        <f t="shared" si="333"/>
        <v/>
      </c>
      <c r="KD85" s="76"/>
      <c r="KE85" s="4"/>
      <c r="KF85" s="76"/>
    </row>
    <row r="86" spans="1:292" ht="13.5" customHeight="1">
      <c r="A86" s="84"/>
      <c r="E86" s="128" t="str">
        <f t="shared" si="167"/>
        <v/>
      </c>
      <c r="F86" s="129" t="str">
        <f t="shared" si="168"/>
        <v/>
      </c>
      <c r="G86" s="130"/>
      <c r="H86" s="131"/>
      <c r="I86" s="132" t="str">
        <f t="shared" si="169"/>
        <v/>
      </c>
      <c r="J86" s="133" t="str">
        <f t="shared" si="170"/>
        <v/>
      </c>
      <c r="K86" s="134" t="str">
        <f t="shared" si="171"/>
        <v/>
      </c>
      <c r="L86" s="135" t="str">
        <f t="shared" si="172"/>
        <v/>
      </c>
      <c r="M86" s="136" t="str">
        <f t="shared" si="173"/>
        <v/>
      </c>
      <c r="O86" s="4"/>
      <c r="Q86" s="128" t="str">
        <f t="shared" si="174"/>
        <v/>
      </c>
      <c r="R86" s="129" t="str">
        <f t="shared" si="175"/>
        <v/>
      </c>
      <c r="S86" s="130"/>
      <c r="T86" s="131"/>
      <c r="U86" s="132" t="str">
        <f t="shared" si="176"/>
        <v/>
      </c>
      <c r="V86" s="133" t="str">
        <f t="shared" si="177"/>
        <v/>
      </c>
      <c r="W86" s="134" t="str">
        <f t="shared" si="178"/>
        <v/>
      </c>
      <c r="X86" s="135" t="str">
        <f t="shared" si="179"/>
        <v/>
      </c>
      <c r="Y86" s="136" t="str">
        <f t="shared" si="180"/>
        <v/>
      </c>
      <c r="AA86" s="4"/>
      <c r="AC86" s="128" t="str">
        <f t="shared" si="181"/>
        <v/>
      </c>
      <c r="AD86" s="129" t="str">
        <f t="shared" si="182"/>
        <v/>
      </c>
      <c r="AE86" s="130"/>
      <c r="AF86" s="131"/>
      <c r="AG86" s="132" t="str">
        <f t="shared" si="183"/>
        <v/>
      </c>
      <c r="AH86" s="133" t="str">
        <f t="shared" si="184"/>
        <v/>
      </c>
      <c r="AI86" s="134" t="str">
        <f t="shared" si="185"/>
        <v/>
      </c>
      <c r="AJ86" s="135" t="str">
        <f t="shared" si="186"/>
        <v/>
      </c>
      <c r="AK86" s="136" t="str">
        <f t="shared" si="187"/>
        <v/>
      </c>
      <c r="AM86" s="4"/>
      <c r="AO86" s="128" t="str">
        <f t="shared" si="188"/>
        <v/>
      </c>
      <c r="AP86" s="129" t="str">
        <f t="shared" si="189"/>
        <v/>
      </c>
      <c r="AQ86" s="130"/>
      <c r="AR86" s="131"/>
      <c r="AS86" s="132" t="str">
        <f t="shared" si="190"/>
        <v/>
      </c>
      <c r="AT86" s="133" t="str">
        <f t="shared" si="191"/>
        <v/>
      </c>
      <c r="AU86" s="134" t="str">
        <f t="shared" si="192"/>
        <v/>
      </c>
      <c r="AV86" s="135" t="str">
        <f t="shared" si="193"/>
        <v/>
      </c>
      <c r="AW86" s="136" t="str">
        <f t="shared" si="194"/>
        <v/>
      </c>
      <c r="AX86" s="76"/>
      <c r="AY86" s="4"/>
      <c r="AZ86" s="76"/>
      <c r="BA86" s="128" t="str">
        <f t="shared" si="195"/>
        <v/>
      </c>
      <c r="BB86" s="129" t="str">
        <f t="shared" si="196"/>
        <v/>
      </c>
      <c r="BC86" s="130"/>
      <c r="BD86" s="131"/>
      <c r="BE86" s="132" t="str">
        <f t="shared" si="197"/>
        <v/>
      </c>
      <c r="BF86" s="133" t="str">
        <f t="shared" si="198"/>
        <v/>
      </c>
      <c r="BG86" s="134" t="str">
        <f t="shared" si="199"/>
        <v/>
      </c>
      <c r="BH86" s="135" t="str">
        <f t="shared" si="200"/>
        <v/>
      </c>
      <c r="BI86" s="136" t="str">
        <f t="shared" si="201"/>
        <v/>
      </c>
      <c r="BJ86" s="76"/>
      <c r="BK86" s="4"/>
      <c r="BL86" s="76"/>
      <c r="BM86" s="128" t="str">
        <f t="shared" si="202"/>
        <v/>
      </c>
      <c r="BN86" s="129" t="str">
        <f t="shared" si="203"/>
        <v/>
      </c>
      <c r="BO86" s="130"/>
      <c r="BP86" s="131"/>
      <c r="BQ86" s="132" t="str">
        <f t="shared" si="204"/>
        <v/>
      </c>
      <c r="BR86" s="133" t="str">
        <f t="shared" si="205"/>
        <v/>
      </c>
      <c r="BS86" s="134" t="str">
        <f t="shared" si="206"/>
        <v/>
      </c>
      <c r="BT86" s="135" t="str">
        <f t="shared" si="207"/>
        <v/>
      </c>
      <c r="BU86" s="136" t="str">
        <f t="shared" si="208"/>
        <v/>
      </c>
      <c r="BV86" s="76"/>
      <c r="BW86" s="4"/>
      <c r="BX86" s="76"/>
      <c r="BY86" s="128" t="str">
        <f t="shared" si="209"/>
        <v/>
      </c>
      <c r="BZ86" s="129" t="str">
        <f t="shared" si="210"/>
        <v/>
      </c>
      <c r="CA86" s="130"/>
      <c r="CB86" s="131"/>
      <c r="CC86" s="132" t="str">
        <f t="shared" si="211"/>
        <v/>
      </c>
      <c r="CD86" s="133" t="str">
        <f t="shared" si="212"/>
        <v/>
      </c>
      <c r="CE86" s="134" t="str">
        <f t="shared" si="213"/>
        <v/>
      </c>
      <c r="CF86" s="135" t="str">
        <f t="shared" si="214"/>
        <v/>
      </c>
      <c r="CG86" s="136" t="str">
        <f t="shared" si="215"/>
        <v/>
      </c>
      <c r="CH86" s="76"/>
      <c r="CI86" s="4"/>
      <c r="CJ86" s="76"/>
      <c r="CK86" s="128" t="str">
        <f t="shared" si="216"/>
        <v/>
      </c>
      <c r="CL86" s="129" t="str">
        <f t="shared" si="217"/>
        <v/>
      </c>
      <c r="CM86" s="130"/>
      <c r="CN86" s="131"/>
      <c r="CO86" s="132" t="str">
        <f t="shared" si="218"/>
        <v/>
      </c>
      <c r="CP86" s="133" t="str">
        <f t="shared" si="219"/>
        <v/>
      </c>
      <c r="CQ86" s="134" t="str">
        <f t="shared" si="220"/>
        <v/>
      </c>
      <c r="CR86" s="135" t="str">
        <f t="shared" si="221"/>
        <v/>
      </c>
      <c r="CS86" s="136" t="str">
        <f t="shared" si="222"/>
        <v/>
      </c>
      <c r="CT86" s="76"/>
      <c r="CU86" s="4"/>
      <c r="CV86" s="76"/>
      <c r="CW86" s="128" t="str">
        <f t="shared" si="223"/>
        <v/>
      </c>
      <c r="CX86" s="129" t="str">
        <f t="shared" si="224"/>
        <v/>
      </c>
      <c r="CY86" s="130"/>
      <c r="CZ86" s="131"/>
      <c r="DA86" s="132" t="str">
        <f t="shared" si="225"/>
        <v/>
      </c>
      <c r="DB86" s="133" t="str">
        <f t="shared" si="226"/>
        <v/>
      </c>
      <c r="DC86" s="134" t="str">
        <f t="shared" si="227"/>
        <v/>
      </c>
      <c r="DD86" s="135" t="str">
        <f t="shared" si="228"/>
        <v/>
      </c>
      <c r="DE86" s="136" t="str">
        <f t="shared" si="229"/>
        <v/>
      </c>
      <c r="DF86" s="76"/>
      <c r="DG86" s="4"/>
      <c r="DH86" s="76"/>
      <c r="DI86" s="128" t="str">
        <f t="shared" si="230"/>
        <v/>
      </c>
      <c r="DJ86" s="129" t="str">
        <f t="shared" si="231"/>
        <v/>
      </c>
      <c r="DK86" s="130"/>
      <c r="DL86" s="131"/>
      <c r="DM86" s="132" t="str">
        <f t="shared" si="232"/>
        <v/>
      </c>
      <c r="DN86" s="133" t="str">
        <f t="shared" si="233"/>
        <v/>
      </c>
      <c r="DO86" s="134" t="str">
        <f t="shared" si="234"/>
        <v/>
      </c>
      <c r="DP86" s="135" t="str">
        <f t="shared" si="235"/>
        <v/>
      </c>
      <c r="DQ86" s="136" t="str">
        <f t="shared" si="236"/>
        <v/>
      </c>
      <c r="DR86" s="76"/>
      <c r="DS86" s="4"/>
      <c r="DT86" s="76"/>
      <c r="DU86" s="128" t="str">
        <f t="shared" si="237"/>
        <v/>
      </c>
      <c r="DV86" s="129" t="str">
        <f t="shared" si="238"/>
        <v/>
      </c>
      <c r="DW86" s="130"/>
      <c r="DX86" s="131"/>
      <c r="DY86" s="132" t="str">
        <f t="shared" si="239"/>
        <v/>
      </c>
      <c r="DZ86" s="133" t="str">
        <f t="shared" si="240"/>
        <v/>
      </c>
      <c r="EA86" s="134" t="str">
        <f t="shared" si="241"/>
        <v/>
      </c>
      <c r="EB86" s="135" t="str">
        <f t="shared" si="242"/>
        <v/>
      </c>
      <c r="EC86" s="136" t="str">
        <f t="shared" si="243"/>
        <v/>
      </c>
      <c r="ED86" s="76"/>
      <c r="EE86" s="4"/>
      <c r="EF86" s="76"/>
      <c r="EG86" s="128" t="str">
        <f t="shared" si="244"/>
        <v/>
      </c>
      <c r="EH86" s="129" t="str">
        <f t="shared" si="245"/>
        <v/>
      </c>
      <c r="EI86" s="130"/>
      <c r="EJ86" s="131"/>
      <c r="EK86" s="132" t="str">
        <f t="shared" si="246"/>
        <v/>
      </c>
      <c r="EL86" s="133" t="str">
        <f t="shared" si="247"/>
        <v/>
      </c>
      <c r="EM86" s="134" t="str">
        <f t="shared" si="248"/>
        <v/>
      </c>
      <c r="EN86" s="135" t="str">
        <f t="shared" si="249"/>
        <v/>
      </c>
      <c r="EO86" s="136" t="str">
        <f t="shared" si="250"/>
        <v/>
      </c>
      <c r="EP86" s="76"/>
      <c r="EQ86" s="4"/>
      <c r="ER86" s="76"/>
      <c r="ES86" s="128" t="str">
        <f t="shared" si="251"/>
        <v/>
      </c>
      <c r="ET86" s="129" t="str">
        <f t="shared" si="252"/>
        <v/>
      </c>
      <c r="EU86" s="130"/>
      <c r="EV86" s="131"/>
      <c r="EW86" s="132" t="str">
        <f t="shared" si="253"/>
        <v/>
      </c>
      <c r="EX86" s="133" t="str">
        <f t="shared" si="254"/>
        <v/>
      </c>
      <c r="EY86" s="134" t="str">
        <f t="shared" si="255"/>
        <v/>
      </c>
      <c r="EZ86" s="135" t="str">
        <f t="shared" si="256"/>
        <v/>
      </c>
      <c r="FA86" s="136" t="str">
        <f t="shared" si="257"/>
        <v/>
      </c>
      <c r="FB86" s="76"/>
      <c r="FC86" s="4"/>
      <c r="FD86" s="76"/>
      <c r="FE86" s="128" t="str">
        <f t="shared" si="258"/>
        <v/>
      </c>
      <c r="FF86" s="129" t="str">
        <f t="shared" si="259"/>
        <v/>
      </c>
      <c r="FG86" s="130"/>
      <c r="FH86" s="131"/>
      <c r="FI86" s="132" t="str">
        <f t="shared" si="260"/>
        <v/>
      </c>
      <c r="FJ86" s="133" t="str">
        <f t="shared" si="261"/>
        <v/>
      </c>
      <c r="FK86" s="134" t="str">
        <f t="shared" si="262"/>
        <v/>
      </c>
      <c r="FL86" s="135" t="str">
        <f t="shared" si="263"/>
        <v/>
      </c>
      <c r="FM86" s="136" t="str">
        <f t="shared" si="264"/>
        <v/>
      </c>
      <c r="FN86" s="76"/>
      <c r="FO86" s="4"/>
      <c r="FP86" s="76"/>
      <c r="FQ86" s="128" t="str">
        <f>IF(FU86="","",#REF!)</f>
        <v/>
      </c>
      <c r="FR86" s="129" t="str">
        <f t="shared" si="265"/>
        <v/>
      </c>
      <c r="FS86" s="130"/>
      <c r="FT86" s="131"/>
      <c r="FU86" s="132" t="str">
        <f t="shared" si="266"/>
        <v/>
      </c>
      <c r="FV86" s="133" t="str">
        <f t="shared" si="267"/>
        <v/>
      </c>
      <c r="FW86" s="134" t="str">
        <f t="shared" si="268"/>
        <v/>
      </c>
      <c r="FX86" s="135" t="str">
        <f t="shared" si="269"/>
        <v/>
      </c>
      <c r="FY86" s="136" t="str">
        <f t="shared" si="270"/>
        <v/>
      </c>
      <c r="FZ86" s="76"/>
      <c r="GA86" s="4"/>
      <c r="GB86" s="76"/>
      <c r="GC86" s="128" t="str">
        <f t="shared" si="271"/>
        <v/>
      </c>
      <c r="GD86" s="129" t="str">
        <f t="shared" si="272"/>
        <v/>
      </c>
      <c r="GE86" s="130"/>
      <c r="GF86" s="131"/>
      <c r="GG86" s="132" t="str">
        <f t="shared" si="273"/>
        <v/>
      </c>
      <c r="GH86" s="133" t="str">
        <f t="shared" si="274"/>
        <v/>
      </c>
      <c r="GI86" s="134" t="str">
        <f t="shared" si="275"/>
        <v/>
      </c>
      <c r="GJ86" s="135" t="str">
        <f t="shared" si="276"/>
        <v/>
      </c>
      <c r="GK86" s="136" t="str">
        <f t="shared" si="277"/>
        <v/>
      </c>
      <c r="GL86" s="76"/>
      <c r="GM86" s="4"/>
      <c r="GN86" s="76"/>
      <c r="GO86" s="128" t="str">
        <f t="shared" si="278"/>
        <v/>
      </c>
      <c r="GP86" s="129" t="str">
        <f t="shared" si="279"/>
        <v/>
      </c>
      <c r="GQ86" s="130"/>
      <c r="GR86" s="131"/>
      <c r="GS86" s="132" t="str">
        <f t="shared" si="280"/>
        <v/>
      </c>
      <c r="GT86" s="133" t="str">
        <f t="shared" si="281"/>
        <v/>
      </c>
      <c r="GU86" s="134" t="str">
        <f t="shared" si="282"/>
        <v/>
      </c>
      <c r="GV86" s="135" t="str">
        <f t="shared" si="283"/>
        <v/>
      </c>
      <c r="GW86" s="136" t="str">
        <f t="shared" si="284"/>
        <v/>
      </c>
      <c r="GX86" s="76"/>
      <c r="GY86" s="4"/>
      <c r="GZ86" s="76"/>
      <c r="HA86" s="128" t="str">
        <f t="shared" si="285"/>
        <v/>
      </c>
      <c r="HB86" s="129" t="str">
        <f t="shared" si="286"/>
        <v/>
      </c>
      <c r="HC86" s="130"/>
      <c r="HD86" s="131"/>
      <c r="HE86" s="132" t="str">
        <f t="shared" si="287"/>
        <v/>
      </c>
      <c r="HF86" s="133" t="str">
        <f t="shared" si="288"/>
        <v/>
      </c>
      <c r="HG86" s="134" t="str">
        <f t="shared" si="289"/>
        <v/>
      </c>
      <c r="HH86" s="135" t="str">
        <f t="shared" si="290"/>
        <v/>
      </c>
      <c r="HI86" s="136" t="str">
        <f t="shared" si="291"/>
        <v/>
      </c>
      <c r="HJ86" s="76"/>
      <c r="HK86" s="4"/>
      <c r="HL86" s="76"/>
      <c r="HM86" s="128" t="str">
        <f t="shared" si="292"/>
        <v/>
      </c>
      <c r="HN86" s="129" t="str">
        <f t="shared" si="293"/>
        <v/>
      </c>
      <c r="HO86" s="130"/>
      <c r="HP86" s="131"/>
      <c r="HQ86" s="132" t="str">
        <f t="shared" si="294"/>
        <v/>
      </c>
      <c r="HR86" s="133" t="str">
        <f t="shared" si="295"/>
        <v/>
      </c>
      <c r="HS86" s="134" t="str">
        <f t="shared" si="296"/>
        <v/>
      </c>
      <c r="HT86" s="135" t="str">
        <f t="shared" si="297"/>
        <v/>
      </c>
      <c r="HU86" s="136" t="str">
        <f t="shared" si="298"/>
        <v/>
      </c>
      <c r="HV86" s="76"/>
      <c r="HW86" s="4"/>
      <c r="HX86" s="76"/>
      <c r="HY86" s="128" t="str">
        <f t="shared" si="299"/>
        <v/>
      </c>
      <c r="HZ86" s="129" t="str">
        <f t="shared" si="300"/>
        <v/>
      </c>
      <c r="IA86" s="130"/>
      <c r="IB86" s="131"/>
      <c r="IC86" s="132" t="str">
        <f t="shared" si="301"/>
        <v/>
      </c>
      <c r="ID86" s="133" t="str">
        <f t="shared" si="302"/>
        <v/>
      </c>
      <c r="IE86" s="134" t="str">
        <f t="shared" si="303"/>
        <v/>
      </c>
      <c r="IF86" s="135" t="str">
        <f t="shared" si="304"/>
        <v/>
      </c>
      <c r="IG86" s="136" t="str">
        <f t="shared" si="305"/>
        <v/>
      </c>
      <c r="IH86" s="76"/>
      <c r="II86" s="4"/>
      <c r="IJ86" s="76"/>
      <c r="IK86" s="128" t="str">
        <f t="shared" si="306"/>
        <v/>
      </c>
      <c r="IL86" s="129" t="str">
        <f t="shared" si="307"/>
        <v/>
      </c>
      <c r="IM86" s="130"/>
      <c r="IN86" s="131"/>
      <c r="IO86" s="132" t="str">
        <f t="shared" si="308"/>
        <v/>
      </c>
      <c r="IP86" s="133" t="str">
        <f t="shared" si="309"/>
        <v/>
      </c>
      <c r="IQ86" s="134" t="str">
        <f t="shared" si="310"/>
        <v/>
      </c>
      <c r="IR86" s="135" t="str">
        <f t="shared" si="311"/>
        <v/>
      </c>
      <c r="IS86" s="136" t="str">
        <f t="shared" si="312"/>
        <v/>
      </c>
      <c r="IT86" s="76"/>
      <c r="IU86" s="4"/>
      <c r="IV86" s="76"/>
      <c r="IW86" s="128" t="str">
        <f t="shared" si="313"/>
        <v/>
      </c>
      <c r="IX86" s="129" t="str">
        <f t="shared" si="314"/>
        <v/>
      </c>
      <c r="IY86" s="130"/>
      <c r="IZ86" s="131"/>
      <c r="JA86" s="132" t="str">
        <f t="shared" si="315"/>
        <v/>
      </c>
      <c r="JB86" s="133" t="str">
        <f t="shared" si="316"/>
        <v/>
      </c>
      <c r="JC86" s="134" t="str">
        <f t="shared" si="317"/>
        <v/>
      </c>
      <c r="JD86" s="135" t="str">
        <f t="shared" si="318"/>
        <v/>
      </c>
      <c r="JE86" s="136" t="str">
        <f t="shared" si="319"/>
        <v/>
      </c>
      <c r="JF86" s="76"/>
      <c r="JG86" s="4"/>
      <c r="JH86" s="76"/>
      <c r="JI86" s="128" t="str">
        <f t="shared" si="320"/>
        <v/>
      </c>
      <c r="JJ86" s="129" t="str">
        <f t="shared" si="321"/>
        <v/>
      </c>
      <c r="JK86" s="130"/>
      <c r="JL86" s="131"/>
      <c r="JM86" s="132" t="str">
        <f t="shared" si="322"/>
        <v/>
      </c>
      <c r="JN86" s="133" t="str">
        <f t="shared" si="323"/>
        <v/>
      </c>
      <c r="JO86" s="134" t="str">
        <f t="shared" si="324"/>
        <v/>
      </c>
      <c r="JP86" s="135" t="str">
        <f t="shared" si="325"/>
        <v/>
      </c>
      <c r="JQ86" s="136" t="str">
        <f t="shared" si="326"/>
        <v/>
      </c>
      <c r="JR86" s="76"/>
      <c r="JS86" s="4"/>
      <c r="JT86" s="76"/>
      <c r="JU86" s="128" t="str">
        <f t="shared" si="327"/>
        <v/>
      </c>
      <c r="JV86" s="129" t="str">
        <f t="shared" si="328"/>
        <v/>
      </c>
      <c r="JW86" s="130"/>
      <c r="JX86" s="131"/>
      <c r="JY86" s="132" t="str">
        <f t="shared" si="329"/>
        <v/>
      </c>
      <c r="JZ86" s="133" t="str">
        <f t="shared" si="330"/>
        <v/>
      </c>
      <c r="KA86" s="134" t="str">
        <f t="shared" si="331"/>
        <v/>
      </c>
      <c r="KB86" s="135" t="str">
        <f t="shared" si="332"/>
        <v/>
      </c>
      <c r="KC86" s="136" t="str">
        <f t="shared" si="333"/>
        <v/>
      </c>
      <c r="KD86" s="76"/>
      <c r="KE86" s="4"/>
      <c r="KF86" s="76"/>
    </row>
    <row r="87" spans="1:292" ht="13.5" customHeight="1">
      <c r="A87" s="84"/>
      <c r="E87" s="128" t="str">
        <f t="shared" si="167"/>
        <v/>
      </c>
      <c r="F87" s="129" t="str">
        <f t="shared" si="168"/>
        <v/>
      </c>
      <c r="G87" s="130"/>
      <c r="H87" s="131"/>
      <c r="I87" s="132" t="str">
        <f t="shared" si="169"/>
        <v/>
      </c>
      <c r="J87" s="133" t="str">
        <f t="shared" si="170"/>
        <v/>
      </c>
      <c r="K87" s="134" t="str">
        <f t="shared" si="171"/>
        <v/>
      </c>
      <c r="L87" s="135" t="str">
        <f t="shared" si="172"/>
        <v/>
      </c>
      <c r="M87" s="136" t="str">
        <f t="shared" si="173"/>
        <v/>
      </c>
      <c r="O87" s="4"/>
      <c r="Q87" s="128" t="str">
        <f t="shared" si="174"/>
        <v/>
      </c>
      <c r="R87" s="129" t="str">
        <f t="shared" si="175"/>
        <v/>
      </c>
      <c r="S87" s="130"/>
      <c r="T87" s="131"/>
      <c r="U87" s="132" t="str">
        <f t="shared" si="176"/>
        <v/>
      </c>
      <c r="V87" s="133" t="str">
        <f t="shared" si="177"/>
        <v/>
      </c>
      <c r="W87" s="134" t="str">
        <f t="shared" si="178"/>
        <v/>
      </c>
      <c r="X87" s="135" t="str">
        <f t="shared" si="179"/>
        <v/>
      </c>
      <c r="Y87" s="136" t="str">
        <f t="shared" si="180"/>
        <v/>
      </c>
      <c r="AA87" s="4"/>
      <c r="AC87" s="128" t="str">
        <f t="shared" si="181"/>
        <v/>
      </c>
      <c r="AD87" s="129" t="str">
        <f t="shared" si="182"/>
        <v/>
      </c>
      <c r="AE87" s="130"/>
      <c r="AF87" s="131"/>
      <c r="AG87" s="132" t="str">
        <f t="shared" si="183"/>
        <v/>
      </c>
      <c r="AH87" s="133" t="str">
        <f t="shared" si="184"/>
        <v/>
      </c>
      <c r="AI87" s="134" t="str">
        <f t="shared" si="185"/>
        <v/>
      </c>
      <c r="AJ87" s="135" t="str">
        <f t="shared" si="186"/>
        <v/>
      </c>
      <c r="AK87" s="136" t="str">
        <f t="shared" si="187"/>
        <v/>
      </c>
      <c r="AM87" s="4"/>
      <c r="AO87" s="128" t="str">
        <f t="shared" si="188"/>
        <v/>
      </c>
      <c r="AP87" s="129" t="str">
        <f t="shared" si="189"/>
        <v/>
      </c>
      <c r="AQ87" s="130"/>
      <c r="AR87" s="131"/>
      <c r="AS87" s="132" t="str">
        <f t="shared" si="190"/>
        <v/>
      </c>
      <c r="AT87" s="133" t="str">
        <f t="shared" si="191"/>
        <v/>
      </c>
      <c r="AU87" s="134" t="str">
        <f t="shared" si="192"/>
        <v/>
      </c>
      <c r="AV87" s="135" t="str">
        <f t="shared" si="193"/>
        <v/>
      </c>
      <c r="AW87" s="136" t="str">
        <f t="shared" si="194"/>
        <v/>
      </c>
      <c r="AX87" s="76"/>
      <c r="AY87" s="4"/>
      <c r="AZ87" s="76"/>
      <c r="BA87" s="128" t="str">
        <f t="shared" si="195"/>
        <v/>
      </c>
      <c r="BB87" s="129" t="str">
        <f t="shared" si="196"/>
        <v/>
      </c>
      <c r="BC87" s="130"/>
      <c r="BD87" s="131"/>
      <c r="BE87" s="132" t="str">
        <f t="shared" si="197"/>
        <v/>
      </c>
      <c r="BF87" s="133" t="str">
        <f t="shared" si="198"/>
        <v/>
      </c>
      <c r="BG87" s="134" t="str">
        <f t="shared" si="199"/>
        <v/>
      </c>
      <c r="BH87" s="135" t="str">
        <f t="shared" si="200"/>
        <v/>
      </c>
      <c r="BI87" s="136" t="str">
        <f t="shared" si="201"/>
        <v/>
      </c>
      <c r="BJ87" s="76"/>
      <c r="BK87" s="4"/>
      <c r="BL87" s="76"/>
      <c r="BM87" s="128" t="str">
        <f t="shared" si="202"/>
        <v/>
      </c>
      <c r="BN87" s="129" t="str">
        <f t="shared" si="203"/>
        <v/>
      </c>
      <c r="BO87" s="130"/>
      <c r="BP87" s="131"/>
      <c r="BQ87" s="132" t="str">
        <f t="shared" si="204"/>
        <v/>
      </c>
      <c r="BR87" s="133" t="str">
        <f t="shared" si="205"/>
        <v/>
      </c>
      <c r="BS87" s="134" t="str">
        <f t="shared" si="206"/>
        <v/>
      </c>
      <c r="BT87" s="135" t="str">
        <f t="shared" si="207"/>
        <v/>
      </c>
      <c r="BU87" s="136" t="str">
        <f t="shared" si="208"/>
        <v/>
      </c>
      <c r="BV87" s="76"/>
      <c r="BW87" s="4"/>
      <c r="BX87" s="76"/>
      <c r="BY87" s="128" t="str">
        <f t="shared" si="209"/>
        <v/>
      </c>
      <c r="BZ87" s="129" t="str">
        <f t="shared" si="210"/>
        <v/>
      </c>
      <c r="CA87" s="130"/>
      <c r="CB87" s="131"/>
      <c r="CC87" s="132" t="str">
        <f t="shared" si="211"/>
        <v/>
      </c>
      <c r="CD87" s="133" t="str">
        <f t="shared" si="212"/>
        <v/>
      </c>
      <c r="CE87" s="134" t="str">
        <f t="shared" si="213"/>
        <v/>
      </c>
      <c r="CF87" s="135" t="str">
        <f t="shared" si="214"/>
        <v/>
      </c>
      <c r="CG87" s="136" t="str">
        <f t="shared" si="215"/>
        <v/>
      </c>
      <c r="CH87" s="76"/>
      <c r="CI87" s="4"/>
      <c r="CJ87" s="76"/>
      <c r="CK87" s="128" t="str">
        <f t="shared" si="216"/>
        <v/>
      </c>
      <c r="CL87" s="129" t="str">
        <f t="shared" si="217"/>
        <v/>
      </c>
      <c r="CM87" s="130"/>
      <c r="CN87" s="131"/>
      <c r="CO87" s="132" t="str">
        <f t="shared" si="218"/>
        <v/>
      </c>
      <c r="CP87" s="133" t="str">
        <f t="shared" si="219"/>
        <v/>
      </c>
      <c r="CQ87" s="134" t="str">
        <f t="shared" si="220"/>
        <v/>
      </c>
      <c r="CR87" s="135" t="str">
        <f t="shared" si="221"/>
        <v/>
      </c>
      <c r="CS87" s="136" t="str">
        <f t="shared" si="222"/>
        <v/>
      </c>
      <c r="CT87" s="76"/>
      <c r="CU87" s="4"/>
      <c r="CV87" s="76"/>
      <c r="CW87" s="128" t="str">
        <f t="shared" si="223"/>
        <v/>
      </c>
      <c r="CX87" s="129" t="str">
        <f t="shared" si="224"/>
        <v/>
      </c>
      <c r="CY87" s="130"/>
      <c r="CZ87" s="131"/>
      <c r="DA87" s="132" t="str">
        <f t="shared" si="225"/>
        <v/>
      </c>
      <c r="DB87" s="133" t="str">
        <f t="shared" si="226"/>
        <v/>
      </c>
      <c r="DC87" s="134" t="str">
        <f t="shared" si="227"/>
        <v/>
      </c>
      <c r="DD87" s="135" t="str">
        <f t="shared" si="228"/>
        <v/>
      </c>
      <c r="DE87" s="136" t="str">
        <f t="shared" si="229"/>
        <v/>
      </c>
      <c r="DF87" s="76"/>
      <c r="DG87" s="4"/>
      <c r="DH87" s="76"/>
      <c r="DI87" s="128" t="str">
        <f t="shared" si="230"/>
        <v/>
      </c>
      <c r="DJ87" s="129" t="str">
        <f t="shared" si="231"/>
        <v/>
      </c>
      <c r="DK87" s="130"/>
      <c r="DL87" s="131"/>
      <c r="DM87" s="132" t="str">
        <f t="shared" si="232"/>
        <v/>
      </c>
      <c r="DN87" s="133" t="str">
        <f t="shared" si="233"/>
        <v/>
      </c>
      <c r="DO87" s="134" t="str">
        <f t="shared" si="234"/>
        <v/>
      </c>
      <c r="DP87" s="135" t="str">
        <f t="shared" si="235"/>
        <v/>
      </c>
      <c r="DQ87" s="136" t="str">
        <f t="shared" si="236"/>
        <v/>
      </c>
      <c r="DR87" s="76"/>
      <c r="DS87" s="4"/>
      <c r="DT87" s="76"/>
      <c r="DU87" s="128" t="str">
        <f t="shared" si="237"/>
        <v/>
      </c>
      <c r="DV87" s="129" t="str">
        <f t="shared" si="238"/>
        <v/>
      </c>
      <c r="DW87" s="130"/>
      <c r="DX87" s="131"/>
      <c r="DY87" s="132" t="str">
        <f t="shared" si="239"/>
        <v/>
      </c>
      <c r="DZ87" s="133" t="str">
        <f t="shared" si="240"/>
        <v/>
      </c>
      <c r="EA87" s="134" t="str">
        <f t="shared" si="241"/>
        <v/>
      </c>
      <c r="EB87" s="135" t="str">
        <f t="shared" si="242"/>
        <v/>
      </c>
      <c r="EC87" s="136" t="str">
        <f t="shared" si="243"/>
        <v/>
      </c>
      <c r="ED87" s="76"/>
      <c r="EE87" s="4"/>
      <c r="EF87" s="76"/>
      <c r="EG87" s="128" t="str">
        <f t="shared" si="244"/>
        <v/>
      </c>
      <c r="EH87" s="129" t="str">
        <f t="shared" si="245"/>
        <v/>
      </c>
      <c r="EI87" s="130"/>
      <c r="EJ87" s="131"/>
      <c r="EK87" s="132" t="str">
        <f t="shared" si="246"/>
        <v/>
      </c>
      <c r="EL87" s="133" t="str">
        <f t="shared" si="247"/>
        <v/>
      </c>
      <c r="EM87" s="134" t="str">
        <f t="shared" si="248"/>
        <v/>
      </c>
      <c r="EN87" s="135" t="str">
        <f t="shared" si="249"/>
        <v/>
      </c>
      <c r="EO87" s="136" t="str">
        <f t="shared" si="250"/>
        <v/>
      </c>
      <c r="EP87" s="76"/>
      <c r="EQ87" s="4"/>
      <c r="ER87" s="76"/>
      <c r="ES87" s="128" t="str">
        <f t="shared" si="251"/>
        <v/>
      </c>
      <c r="ET87" s="129" t="str">
        <f t="shared" si="252"/>
        <v/>
      </c>
      <c r="EU87" s="130"/>
      <c r="EV87" s="131"/>
      <c r="EW87" s="132" t="str">
        <f t="shared" si="253"/>
        <v/>
      </c>
      <c r="EX87" s="133" t="str">
        <f t="shared" si="254"/>
        <v/>
      </c>
      <c r="EY87" s="134" t="str">
        <f t="shared" si="255"/>
        <v/>
      </c>
      <c r="EZ87" s="135" t="str">
        <f t="shared" si="256"/>
        <v/>
      </c>
      <c r="FA87" s="136" t="str">
        <f t="shared" si="257"/>
        <v/>
      </c>
      <c r="FB87" s="76"/>
      <c r="FC87" s="4"/>
      <c r="FD87" s="76"/>
      <c r="FE87" s="128" t="str">
        <f t="shared" si="258"/>
        <v/>
      </c>
      <c r="FF87" s="129" t="str">
        <f t="shared" si="259"/>
        <v/>
      </c>
      <c r="FG87" s="130"/>
      <c r="FH87" s="131"/>
      <c r="FI87" s="132" t="str">
        <f t="shared" si="260"/>
        <v/>
      </c>
      <c r="FJ87" s="133" t="str">
        <f t="shared" si="261"/>
        <v/>
      </c>
      <c r="FK87" s="134" t="str">
        <f t="shared" si="262"/>
        <v/>
      </c>
      <c r="FL87" s="135" t="str">
        <f t="shared" si="263"/>
        <v/>
      </c>
      <c r="FM87" s="136" t="str">
        <f t="shared" si="264"/>
        <v/>
      </c>
      <c r="FN87" s="76"/>
      <c r="FO87" s="4"/>
      <c r="FP87" s="76"/>
      <c r="FQ87" s="128" t="str">
        <f>IF(FU87="","",#REF!)</f>
        <v/>
      </c>
      <c r="FR87" s="129" t="str">
        <f t="shared" si="265"/>
        <v/>
      </c>
      <c r="FS87" s="130"/>
      <c r="FT87" s="131"/>
      <c r="FU87" s="132" t="str">
        <f t="shared" si="266"/>
        <v/>
      </c>
      <c r="FV87" s="133" t="str">
        <f t="shared" si="267"/>
        <v/>
      </c>
      <c r="FW87" s="134" t="str">
        <f t="shared" si="268"/>
        <v/>
      </c>
      <c r="FX87" s="135" t="str">
        <f t="shared" si="269"/>
        <v/>
      </c>
      <c r="FY87" s="136" t="str">
        <f t="shared" si="270"/>
        <v/>
      </c>
      <c r="FZ87" s="76"/>
      <c r="GA87" s="4"/>
      <c r="GB87" s="76"/>
      <c r="GC87" s="128" t="str">
        <f t="shared" si="271"/>
        <v/>
      </c>
      <c r="GD87" s="129" t="str">
        <f t="shared" si="272"/>
        <v/>
      </c>
      <c r="GE87" s="130"/>
      <c r="GF87" s="131"/>
      <c r="GG87" s="132" t="str">
        <f t="shared" si="273"/>
        <v/>
      </c>
      <c r="GH87" s="133" t="str">
        <f t="shared" si="274"/>
        <v/>
      </c>
      <c r="GI87" s="134" t="str">
        <f t="shared" si="275"/>
        <v/>
      </c>
      <c r="GJ87" s="135" t="str">
        <f t="shared" si="276"/>
        <v/>
      </c>
      <c r="GK87" s="136" t="str">
        <f t="shared" si="277"/>
        <v/>
      </c>
      <c r="GL87" s="76"/>
      <c r="GM87" s="4"/>
      <c r="GN87" s="76"/>
      <c r="GO87" s="128" t="str">
        <f t="shared" si="278"/>
        <v/>
      </c>
      <c r="GP87" s="129" t="str">
        <f t="shared" si="279"/>
        <v/>
      </c>
      <c r="GQ87" s="130"/>
      <c r="GR87" s="131"/>
      <c r="GS87" s="132" t="str">
        <f t="shared" si="280"/>
        <v/>
      </c>
      <c r="GT87" s="133" t="str">
        <f t="shared" si="281"/>
        <v/>
      </c>
      <c r="GU87" s="134" t="str">
        <f t="shared" si="282"/>
        <v/>
      </c>
      <c r="GV87" s="135" t="str">
        <f t="shared" si="283"/>
        <v/>
      </c>
      <c r="GW87" s="136" t="str">
        <f t="shared" si="284"/>
        <v/>
      </c>
      <c r="GX87" s="76"/>
      <c r="GY87" s="4"/>
      <c r="GZ87" s="76"/>
      <c r="HA87" s="128" t="str">
        <f t="shared" si="285"/>
        <v/>
      </c>
      <c r="HB87" s="129" t="str">
        <f t="shared" si="286"/>
        <v/>
      </c>
      <c r="HC87" s="130"/>
      <c r="HD87" s="131"/>
      <c r="HE87" s="132" t="str">
        <f t="shared" si="287"/>
        <v/>
      </c>
      <c r="HF87" s="133" t="str">
        <f t="shared" si="288"/>
        <v/>
      </c>
      <c r="HG87" s="134" t="str">
        <f t="shared" si="289"/>
        <v/>
      </c>
      <c r="HH87" s="135" t="str">
        <f t="shared" si="290"/>
        <v/>
      </c>
      <c r="HI87" s="136" t="str">
        <f t="shared" si="291"/>
        <v/>
      </c>
      <c r="HJ87" s="76"/>
      <c r="HK87" s="4"/>
      <c r="HL87" s="76"/>
      <c r="HM87" s="128" t="str">
        <f t="shared" si="292"/>
        <v/>
      </c>
      <c r="HN87" s="129" t="str">
        <f t="shared" si="293"/>
        <v/>
      </c>
      <c r="HO87" s="130"/>
      <c r="HP87" s="131"/>
      <c r="HQ87" s="132" t="str">
        <f t="shared" si="294"/>
        <v/>
      </c>
      <c r="HR87" s="133" t="str">
        <f t="shared" si="295"/>
        <v/>
      </c>
      <c r="HS87" s="134" t="str">
        <f t="shared" si="296"/>
        <v/>
      </c>
      <c r="HT87" s="135" t="str">
        <f t="shared" si="297"/>
        <v/>
      </c>
      <c r="HU87" s="136" t="str">
        <f t="shared" si="298"/>
        <v/>
      </c>
      <c r="HV87" s="76"/>
      <c r="HW87" s="4"/>
      <c r="HX87" s="76"/>
      <c r="HY87" s="128" t="str">
        <f t="shared" si="299"/>
        <v/>
      </c>
      <c r="HZ87" s="129" t="str">
        <f t="shared" si="300"/>
        <v/>
      </c>
      <c r="IA87" s="130"/>
      <c r="IB87" s="131"/>
      <c r="IC87" s="132" t="str">
        <f t="shared" si="301"/>
        <v/>
      </c>
      <c r="ID87" s="133" t="str">
        <f t="shared" si="302"/>
        <v/>
      </c>
      <c r="IE87" s="134" t="str">
        <f t="shared" si="303"/>
        <v/>
      </c>
      <c r="IF87" s="135" t="str">
        <f t="shared" si="304"/>
        <v/>
      </c>
      <c r="IG87" s="136" t="str">
        <f t="shared" si="305"/>
        <v/>
      </c>
      <c r="IH87" s="76"/>
      <c r="II87" s="4"/>
      <c r="IJ87" s="76"/>
      <c r="IK87" s="128" t="str">
        <f t="shared" si="306"/>
        <v/>
      </c>
      <c r="IL87" s="129" t="str">
        <f t="shared" si="307"/>
        <v/>
      </c>
      <c r="IM87" s="130"/>
      <c r="IN87" s="131"/>
      <c r="IO87" s="132" t="str">
        <f t="shared" si="308"/>
        <v/>
      </c>
      <c r="IP87" s="133" t="str">
        <f t="shared" si="309"/>
        <v/>
      </c>
      <c r="IQ87" s="134" t="str">
        <f t="shared" si="310"/>
        <v/>
      </c>
      <c r="IR87" s="135" t="str">
        <f t="shared" si="311"/>
        <v/>
      </c>
      <c r="IS87" s="136" t="str">
        <f t="shared" si="312"/>
        <v/>
      </c>
      <c r="IT87" s="76"/>
      <c r="IU87" s="4"/>
      <c r="IV87" s="76"/>
      <c r="IW87" s="128" t="str">
        <f t="shared" si="313"/>
        <v/>
      </c>
      <c r="IX87" s="129" t="str">
        <f t="shared" si="314"/>
        <v/>
      </c>
      <c r="IY87" s="130"/>
      <c r="IZ87" s="131"/>
      <c r="JA87" s="132" t="str">
        <f t="shared" si="315"/>
        <v/>
      </c>
      <c r="JB87" s="133" t="str">
        <f t="shared" si="316"/>
        <v/>
      </c>
      <c r="JC87" s="134" t="str">
        <f t="shared" si="317"/>
        <v/>
      </c>
      <c r="JD87" s="135" t="str">
        <f t="shared" si="318"/>
        <v/>
      </c>
      <c r="JE87" s="136" t="str">
        <f t="shared" si="319"/>
        <v/>
      </c>
      <c r="JF87" s="76"/>
      <c r="JG87" s="4"/>
      <c r="JH87" s="76"/>
      <c r="JI87" s="128" t="str">
        <f t="shared" si="320"/>
        <v/>
      </c>
      <c r="JJ87" s="129" t="str">
        <f t="shared" si="321"/>
        <v/>
      </c>
      <c r="JK87" s="130"/>
      <c r="JL87" s="131"/>
      <c r="JM87" s="132" t="str">
        <f t="shared" si="322"/>
        <v/>
      </c>
      <c r="JN87" s="133" t="str">
        <f t="shared" si="323"/>
        <v/>
      </c>
      <c r="JO87" s="134" t="str">
        <f t="shared" si="324"/>
        <v/>
      </c>
      <c r="JP87" s="135" t="str">
        <f t="shared" si="325"/>
        <v/>
      </c>
      <c r="JQ87" s="136" t="str">
        <f t="shared" si="326"/>
        <v/>
      </c>
      <c r="JR87" s="76"/>
      <c r="JS87" s="4"/>
      <c r="JT87" s="76"/>
      <c r="JU87" s="128" t="str">
        <f t="shared" si="327"/>
        <v/>
      </c>
      <c r="JV87" s="129" t="str">
        <f t="shared" si="328"/>
        <v/>
      </c>
      <c r="JW87" s="130"/>
      <c r="JX87" s="131"/>
      <c r="JY87" s="132" t="str">
        <f t="shared" si="329"/>
        <v/>
      </c>
      <c r="JZ87" s="133" t="str">
        <f t="shared" si="330"/>
        <v/>
      </c>
      <c r="KA87" s="134" t="str">
        <f t="shared" si="331"/>
        <v/>
      </c>
      <c r="KB87" s="135" t="str">
        <f t="shared" si="332"/>
        <v/>
      </c>
      <c r="KC87" s="136" t="str">
        <f t="shared" si="333"/>
        <v/>
      </c>
      <c r="KD87" s="76"/>
      <c r="KE87" s="4"/>
      <c r="KF87" s="76"/>
    </row>
    <row r="88" spans="1:292" ht="13.5" customHeight="1">
      <c r="A88" s="84"/>
      <c r="E88" s="128" t="str">
        <f t="shared" si="167"/>
        <v/>
      </c>
      <c r="F88" s="129" t="str">
        <f t="shared" si="168"/>
        <v/>
      </c>
      <c r="G88" s="130"/>
      <c r="H88" s="131"/>
      <c r="I88" s="132" t="str">
        <f t="shared" si="169"/>
        <v/>
      </c>
      <c r="J88" s="133" t="str">
        <f t="shared" si="170"/>
        <v/>
      </c>
      <c r="K88" s="134" t="str">
        <f t="shared" si="171"/>
        <v/>
      </c>
      <c r="L88" s="135" t="str">
        <f t="shared" si="172"/>
        <v/>
      </c>
      <c r="M88" s="136" t="str">
        <f t="shared" si="173"/>
        <v/>
      </c>
      <c r="O88" s="4"/>
      <c r="Q88" s="128" t="str">
        <f t="shared" si="174"/>
        <v/>
      </c>
      <c r="R88" s="129" t="str">
        <f t="shared" si="175"/>
        <v/>
      </c>
      <c r="S88" s="130"/>
      <c r="T88" s="131"/>
      <c r="U88" s="132" t="str">
        <f t="shared" si="176"/>
        <v/>
      </c>
      <c r="V88" s="133" t="str">
        <f t="shared" si="177"/>
        <v/>
      </c>
      <c r="W88" s="134" t="str">
        <f t="shared" si="178"/>
        <v/>
      </c>
      <c r="X88" s="135" t="str">
        <f t="shared" si="179"/>
        <v/>
      </c>
      <c r="Y88" s="136" t="str">
        <f t="shared" si="180"/>
        <v/>
      </c>
      <c r="AA88" s="4"/>
      <c r="AC88" s="128" t="str">
        <f t="shared" si="181"/>
        <v/>
      </c>
      <c r="AD88" s="129" t="str">
        <f t="shared" si="182"/>
        <v/>
      </c>
      <c r="AE88" s="130"/>
      <c r="AF88" s="131"/>
      <c r="AG88" s="132" t="str">
        <f t="shared" si="183"/>
        <v/>
      </c>
      <c r="AH88" s="133" t="str">
        <f t="shared" si="184"/>
        <v/>
      </c>
      <c r="AI88" s="134" t="str">
        <f t="shared" si="185"/>
        <v/>
      </c>
      <c r="AJ88" s="135" t="str">
        <f t="shared" si="186"/>
        <v/>
      </c>
      <c r="AK88" s="136" t="str">
        <f t="shared" si="187"/>
        <v/>
      </c>
      <c r="AM88" s="4"/>
      <c r="AO88" s="128" t="str">
        <f t="shared" si="188"/>
        <v/>
      </c>
      <c r="AP88" s="129" t="str">
        <f t="shared" si="189"/>
        <v/>
      </c>
      <c r="AQ88" s="130"/>
      <c r="AR88" s="131"/>
      <c r="AS88" s="132" t="str">
        <f t="shared" si="190"/>
        <v/>
      </c>
      <c r="AT88" s="133" t="str">
        <f t="shared" si="191"/>
        <v/>
      </c>
      <c r="AU88" s="134" t="str">
        <f t="shared" si="192"/>
        <v/>
      </c>
      <c r="AV88" s="135" t="str">
        <f t="shared" si="193"/>
        <v/>
      </c>
      <c r="AW88" s="136" t="str">
        <f t="shared" si="194"/>
        <v/>
      </c>
      <c r="AX88" s="76"/>
      <c r="AY88" s="4"/>
      <c r="AZ88" s="76"/>
      <c r="BA88" s="128" t="str">
        <f t="shared" si="195"/>
        <v/>
      </c>
      <c r="BB88" s="129" t="str">
        <f t="shared" si="196"/>
        <v/>
      </c>
      <c r="BC88" s="130"/>
      <c r="BD88" s="131"/>
      <c r="BE88" s="132" t="str">
        <f t="shared" si="197"/>
        <v/>
      </c>
      <c r="BF88" s="133" t="str">
        <f t="shared" si="198"/>
        <v/>
      </c>
      <c r="BG88" s="134" t="str">
        <f t="shared" si="199"/>
        <v/>
      </c>
      <c r="BH88" s="135" t="str">
        <f t="shared" si="200"/>
        <v/>
      </c>
      <c r="BI88" s="136" t="str">
        <f t="shared" si="201"/>
        <v/>
      </c>
      <c r="BJ88" s="76"/>
      <c r="BK88" s="4"/>
      <c r="BL88" s="76"/>
      <c r="BM88" s="128" t="str">
        <f t="shared" si="202"/>
        <v/>
      </c>
      <c r="BN88" s="129" t="str">
        <f t="shared" si="203"/>
        <v/>
      </c>
      <c r="BO88" s="130"/>
      <c r="BP88" s="131"/>
      <c r="BQ88" s="132" t="str">
        <f t="shared" si="204"/>
        <v/>
      </c>
      <c r="BR88" s="133" t="str">
        <f t="shared" si="205"/>
        <v/>
      </c>
      <c r="BS88" s="134" t="str">
        <f t="shared" si="206"/>
        <v/>
      </c>
      <c r="BT88" s="135" t="str">
        <f t="shared" si="207"/>
        <v/>
      </c>
      <c r="BU88" s="136" t="str">
        <f t="shared" si="208"/>
        <v/>
      </c>
      <c r="BV88" s="76"/>
      <c r="BW88" s="4"/>
      <c r="BX88" s="76"/>
      <c r="BY88" s="128" t="str">
        <f t="shared" si="209"/>
        <v/>
      </c>
      <c r="BZ88" s="129" t="str">
        <f t="shared" si="210"/>
        <v/>
      </c>
      <c r="CA88" s="130"/>
      <c r="CB88" s="131"/>
      <c r="CC88" s="132" t="str">
        <f t="shared" si="211"/>
        <v/>
      </c>
      <c r="CD88" s="133" t="str">
        <f t="shared" si="212"/>
        <v/>
      </c>
      <c r="CE88" s="134" t="str">
        <f t="shared" si="213"/>
        <v/>
      </c>
      <c r="CF88" s="135" t="str">
        <f t="shared" si="214"/>
        <v/>
      </c>
      <c r="CG88" s="136" t="str">
        <f t="shared" si="215"/>
        <v/>
      </c>
      <c r="CH88" s="76"/>
      <c r="CI88" s="4"/>
      <c r="CJ88" s="76"/>
      <c r="CK88" s="128" t="str">
        <f t="shared" si="216"/>
        <v/>
      </c>
      <c r="CL88" s="129" t="str">
        <f t="shared" si="217"/>
        <v/>
      </c>
      <c r="CM88" s="130"/>
      <c r="CN88" s="131"/>
      <c r="CO88" s="132" t="str">
        <f t="shared" si="218"/>
        <v/>
      </c>
      <c r="CP88" s="133" t="str">
        <f t="shared" si="219"/>
        <v/>
      </c>
      <c r="CQ88" s="134" t="str">
        <f t="shared" si="220"/>
        <v/>
      </c>
      <c r="CR88" s="135" t="str">
        <f t="shared" si="221"/>
        <v/>
      </c>
      <c r="CS88" s="136" t="str">
        <f t="shared" si="222"/>
        <v/>
      </c>
      <c r="CT88" s="76"/>
      <c r="CU88" s="4"/>
      <c r="CV88" s="76"/>
      <c r="CW88" s="128" t="str">
        <f t="shared" si="223"/>
        <v/>
      </c>
      <c r="CX88" s="129" t="str">
        <f t="shared" si="224"/>
        <v/>
      </c>
      <c r="CY88" s="130"/>
      <c r="CZ88" s="131"/>
      <c r="DA88" s="132" t="str">
        <f t="shared" si="225"/>
        <v/>
      </c>
      <c r="DB88" s="133" t="str">
        <f t="shared" si="226"/>
        <v/>
      </c>
      <c r="DC88" s="134" t="str">
        <f t="shared" si="227"/>
        <v/>
      </c>
      <c r="DD88" s="135" t="str">
        <f t="shared" si="228"/>
        <v/>
      </c>
      <c r="DE88" s="136" t="str">
        <f t="shared" si="229"/>
        <v/>
      </c>
      <c r="DF88" s="76"/>
      <c r="DG88" s="4"/>
      <c r="DH88" s="76"/>
      <c r="DI88" s="128" t="str">
        <f t="shared" si="230"/>
        <v/>
      </c>
      <c r="DJ88" s="129" t="str">
        <f t="shared" si="231"/>
        <v/>
      </c>
      <c r="DK88" s="130"/>
      <c r="DL88" s="131"/>
      <c r="DM88" s="132" t="str">
        <f t="shared" si="232"/>
        <v/>
      </c>
      <c r="DN88" s="133" t="str">
        <f t="shared" si="233"/>
        <v/>
      </c>
      <c r="DO88" s="134" t="str">
        <f t="shared" si="234"/>
        <v/>
      </c>
      <c r="DP88" s="135" t="str">
        <f t="shared" si="235"/>
        <v/>
      </c>
      <c r="DQ88" s="136" t="str">
        <f t="shared" si="236"/>
        <v/>
      </c>
      <c r="DR88" s="76"/>
      <c r="DS88" s="4"/>
      <c r="DT88" s="76"/>
      <c r="DU88" s="128" t="str">
        <f t="shared" si="237"/>
        <v/>
      </c>
      <c r="DV88" s="129" t="str">
        <f t="shared" si="238"/>
        <v/>
      </c>
      <c r="DW88" s="130"/>
      <c r="DX88" s="131"/>
      <c r="DY88" s="132" t="str">
        <f t="shared" si="239"/>
        <v/>
      </c>
      <c r="DZ88" s="133" t="str">
        <f t="shared" si="240"/>
        <v/>
      </c>
      <c r="EA88" s="134" t="str">
        <f t="shared" si="241"/>
        <v/>
      </c>
      <c r="EB88" s="135" t="str">
        <f t="shared" si="242"/>
        <v/>
      </c>
      <c r="EC88" s="136" t="str">
        <f t="shared" si="243"/>
        <v/>
      </c>
      <c r="ED88" s="76"/>
      <c r="EE88" s="4"/>
      <c r="EF88" s="76"/>
      <c r="EG88" s="128" t="str">
        <f t="shared" si="244"/>
        <v/>
      </c>
      <c r="EH88" s="129" t="str">
        <f t="shared" si="245"/>
        <v/>
      </c>
      <c r="EI88" s="130"/>
      <c r="EJ88" s="131"/>
      <c r="EK88" s="132" t="str">
        <f t="shared" si="246"/>
        <v/>
      </c>
      <c r="EL88" s="133" t="str">
        <f t="shared" si="247"/>
        <v/>
      </c>
      <c r="EM88" s="134" t="str">
        <f t="shared" si="248"/>
        <v/>
      </c>
      <c r="EN88" s="135" t="str">
        <f t="shared" si="249"/>
        <v/>
      </c>
      <c r="EO88" s="136" t="str">
        <f t="shared" si="250"/>
        <v/>
      </c>
      <c r="EP88" s="76"/>
      <c r="EQ88" s="4"/>
      <c r="ER88" s="76"/>
      <c r="ES88" s="128" t="str">
        <f t="shared" si="251"/>
        <v/>
      </c>
      <c r="ET88" s="129" t="str">
        <f t="shared" si="252"/>
        <v/>
      </c>
      <c r="EU88" s="130"/>
      <c r="EV88" s="131"/>
      <c r="EW88" s="132" t="str">
        <f t="shared" si="253"/>
        <v/>
      </c>
      <c r="EX88" s="133" t="str">
        <f t="shared" si="254"/>
        <v/>
      </c>
      <c r="EY88" s="134" t="str">
        <f t="shared" si="255"/>
        <v/>
      </c>
      <c r="EZ88" s="135" t="str">
        <f t="shared" si="256"/>
        <v/>
      </c>
      <c r="FA88" s="136" t="str">
        <f t="shared" si="257"/>
        <v/>
      </c>
      <c r="FB88" s="76"/>
      <c r="FC88" s="4"/>
      <c r="FD88" s="76"/>
      <c r="FE88" s="128" t="str">
        <f t="shared" si="258"/>
        <v/>
      </c>
      <c r="FF88" s="129" t="str">
        <f t="shared" si="259"/>
        <v/>
      </c>
      <c r="FG88" s="130"/>
      <c r="FH88" s="131"/>
      <c r="FI88" s="132" t="str">
        <f t="shared" si="260"/>
        <v/>
      </c>
      <c r="FJ88" s="133" t="str">
        <f t="shared" si="261"/>
        <v/>
      </c>
      <c r="FK88" s="134" t="str">
        <f t="shared" si="262"/>
        <v/>
      </c>
      <c r="FL88" s="135" t="str">
        <f t="shared" si="263"/>
        <v/>
      </c>
      <c r="FM88" s="136" t="str">
        <f t="shared" si="264"/>
        <v/>
      </c>
      <c r="FN88" s="76"/>
      <c r="FO88" s="4"/>
      <c r="FP88" s="76"/>
      <c r="FQ88" s="128" t="str">
        <f>IF(FU88="","",#REF!)</f>
        <v/>
      </c>
      <c r="FR88" s="129" t="str">
        <f t="shared" si="265"/>
        <v/>
      </c>
      <c r="FS88" s="130"/>
      <c r="FT88" s="131"/>
      <c r="FU88" s="132" t="str">
        <f t="shared" si="266"/>
        <v/>
      </c>
      <c r="FV88" s="133" t="str">
        <f t="shared" si="267"/>
        <v/>
      </c>
      <c r="FW88" s="134" t="str">
        <f t="shared" si="268"/>
        <v/>
      </c>
      <c r="FX88" s="135" t="str">
        <f t="shared" si="269"/>
        <v/>
      </c>
      <c r="FY88" s="136" t="str">
        <f t="shared" si="270"/>
        <v/>
      </c>
      <c r="FZ88" s="76"/>
      <c r="GA88" s="4"/>
      <c r="GB88" s="76"/>
      <c r="GC88" s="128" t="str">
        <f t="shared" si="271"/>
        <v/>
      </c>
      <c r="GD88" s="129" t="str">
        <f t="shared" si="272"/>
        <v/>
      </c>
      <c r="GE88" s="130"/>
      <c r="GF88" s="131"/>
      <c r="GG88" s="132" t="str">
        <f t="shared" si="273"/>
        <v/>
      </c>
      <c r="GH88" s="133" t="str">
        <f t="shared" si="274"/>
        <v/>
      </c>
      <c r="GI88" s="134" t="str">
        <f t="shared" si="275"/>
        <v/>
      </c>
      <c r="GJ88" s="135" t="str">
        <f t="shared" si="276"/>
        <v/>
      </c>
      <c r="GK88" s="136" t="str">
        <f t="shared" si="277"/>
        <v/>
      </c>
      <c r="GL88" s="76"/>
      <c r="GM88" s="4"/>
      <c r="GN88" s="76"/>
      <c r="GO88" s="128" t="str">
        <f t="shared" si="278"/>
        <v/>
      </c>
      <c r="GP88" s="129" t="str">
        <f t="shared" si="279"/>
        <v/>
      </c>
      <c r="GQ88" s="130"/>
      <c r="GR88" s="131"/>
      <c r="GS88" s="132" t="str">
        <f t="shared" si="280"/>
        <v/>
      </c>
      <c r="GT88" s="133" t="str">
        <f t="shared" si="281"/>
        <v/>
      </c>
      <c r="GU88" s="134" t="str">
        <f t="shared" si="282"/>
        <v/>
      </c>
      <c r="GV88" s="135" t="str">
        <f t="shared" si="283"/>
        <v/>
      </c>
      <c r="GW88" s="136" t="str">
        <f t="shared" si="284"/>
        <v/>
      </c>
      <c r="GX88" s="76"/>
      <c r="GY88" s="4"/>
      <c r="GZ88" s="76"/>
      <c r="HA88" s="128" t="str">
        <f t="shared" si="285"/>
        <v/>
      </c>
      <c r="HB88" s="129" t="str">
        <f t="shared" si="286"/>
        <v/>
      </c>
      <c r="HC88" s="130"/>
      <c r="HD88" s="131"/>
      <c r="HE88" s="132" t="str">
        <f t="shared" si="287"/>
        <v/>
      </c>
      <c r="HF88" s="133" t="str">
        <f t="shared" si="288"/>
        <v/>
      </c>
      <c r="HG88" s="134" t="str">
        <f t="shared" si="289"/>
        <v/>
      </c>
      <c r="HH88" s="135" t="str">
        <f t="shared" si="290"/>
        <v/>
      </c>
      <c r="HI88" s="136" t="str">
        <f t="shared" si="291"/>
        <v/>
      </c>
      <c r="HJ88" s="76"/>
      <c r="HK88" s="4"/>
      <c r="HL88" s="76"/>
      <c r="HM88" s="128" t="str">
        <f t="shared" si="292"/>
        <v/>
      </c>
      <c r="HN88" s="129" t="str">
        <f t="shared" si="293"/>
        <v/>
      </c>
      <c r="HO88" s="130"/>
      <c r="HP88" s="131"/>
      <c r="HQ88" s="132" t="str">
        <f t="shared" si="294"/>
        <v/>
      </c>
      <c r="HR88" s="133" t="str">
        <f t="shared" si="295"/>
        <v/>
      </c>
      <c r="HS88" s="134" t="str">
        <f t="shared" si="296"/>
        <v/>
      </c>
      <c r="HT88" s="135" t="str">
        <f t="shared" si="297"/>
        <v/>
      </c>
      <c r="HU88" s="136" t="str">
        <f t="shared" si="298"/>
        <v/>
      </c>
      <c r="HV88" s="76"/>
      <c r="HW88" s="4"/>
      <c r="HX88" s="76"/>
      <c r="HY88" s="128" t="str">
        <f t="shared" si="299"/>
        <v/>
      </c>
      <c r="HZ88" s="129" t="str">
        <f t="shared" si="300"/>
        <v/>
      </c>
      <c r="IA88" s="130"/>
      <c r="IB88" s="131"/>
      <c r="IC88" s="132" t="str">
        <f t="shared" si="301"/>
        <v/>
      </c>
      <c r="ID88" s="133" t="str">
        <f t="shared" si="302"/>
        <v/>
      </c>
      <c r="IE88" s="134" t="str">
        <f t="shared" si="303"/>
        <v/>
      </c>
      <c r="IF88" s="135" t="str">
        <f t="shared" si="304"/>
        <v/>
      </c>
      <c r="IG88" s="136" t="str">
        <f t="shared" si="305"/>
        <v/>
      </c>
      <c r="IH88" s="76"/>
      <c r="II88" s="4"/>
      <c r="IJ88" s="76"/>
      <c r="IK88" s="128" t="str">
        <f t="shared" si="306"/>
        <v/>
      </c>
      <c r="IL88" s="129" t="str">
        <f t="shared" si="307"/>
        <v/>
      </c>
      <c r="IM88" s="130"/>
      <c r="IN88" s="131"/>
      <c r="IO88" s="132" t="str">
        <f t="shared" si="308"/>
        <v/>
      </c>
      <c r="IP88" s="133" t="str">
        <f t="shared" si="309"/>
        <v/>
      </c>
      <c r="IQ88" s="134" t="str">
        <f t="shared" si="310"/>
        <v/>
      </c>
      <c r="IR88" s="135" t="str">
        <f t="shared" si="311"/>
        <v/>
      </c>
      <c r="IS88" s="136" t="str">
        <f t="shared" si="312"/>
        <v/>
      </c>
      <c r="IT88" s="76"/>
      <c r="IU88" s="4"/>
      <c r="IV88" s="76"/>
      <c r="IW88" s="128" t="str">
        <f t="shared" si="313"/>
        <v/>
      </c>
      <c r="IX88" s="129" t="str">
        <f t="shared" si="314"/>
        <v/>
      </c>
      <c r="IY88" s="130"/>
      <c r="IZ88" s="131"/>
      <c r="JA88" s="132" t="str">
        <f t="shared" si="315"/>
        <v/>
      </c>
      <c r="JB88" s="133" t="str">
        <f t="shared" si="316"/>
        <v/>
      </c>
      <c r="JC88" s="134" t="str">
        <f t="shared" si="317"/>
        <v/>
      </c>
      <c r="JD88" s="135" t="str">
        <f t="shared" si="318"/>
        <v/>
      </c>
      <c r="JE88" s="136" t="str">
        <f t="shared" si="319"/>
        <v/>
      </c>
      <c r="JF88" s="76"/>
      <c r="JG88" s="4"/>
      <c r="JH88" s="76"/>
      <c r="JI88" s="128" t="str">
        <f t="shared" si="320"/>
        <v/>
      </c>
      <c r="JJ88" s="129" t="str">
        <f t="shared" si="321"/>
        <v/>
      </c>
      <c r="JK88" s="130"/>
      <c r="JL88" s="131"/>
      <c r="JM88" s="132" t="str">
        <f t="shared" si="322"/>
        <v/>
      </c>
      <c r="JN88" s="133" t="str">
        <f t="shared" si="323"/>
        <v/>
      </c>
      <c r="JO88" s="134" t="str">
        <f t="shared" si="324"/>
        <v/>
      </c>
      <c r="JP88" s="135" t="str">
        <f t="shared" si="325"/>
        <v/>
      </c>
      <c r="JQ88" s="136" t="str">
        <f t="shared" si="326"/>
        <v/>
      </c>
      <c r="JR88" s="76"/>
      <c r="JS88" s="4"/>
      <c r="JT88" s="76"/>
      <c r="JU88" s="128" t="str">
        <f t="shared" si="327"/>
        <v/>
      </c>
      <c r="JV88" s="129" t="str">
        <f t="shared" si="328"/>
        <v/>
      </c>
      <c r="JW88" s="130"/>
      <c r="JX88" s="131"/>
      <c r="JY88" s="132" t="str">
        <f t="shared" si="329"/>
        <v/>
      </c>
      <c r="JZ88" s="133" t="str">
        <f t="shared" si="330"/>
        <v/>
      </c>
      <c r="KA88" s="134" t="str">
        <f t="shared" si="331"/>
        <v/>
      </c>
      <c r="KB88" s="135" t="str">
        <f t="shared" si="332"/>
        <v/>
      </c>
      <c r="KC88" s="136" t="str">
        <f t="shared" si="333"/>
        <v/>
      </c>
      <c r="KD88" s="76"/>
      <c r="KE88" s="4"/>
      <c r="KF88" s="76"/>
    </row>
    <row r="89" spans="1:292" ht="13.5" customHeight="1">
      <c r="A89" s="84"/>
      <c r="E89" s="128" t="str">
        <f t="shared" si="167"/>
        <v/>
      </c>
      <c r="F89" s="129" t="str">
        <f t="shared" si="168"/>
        <v/>
      </c>
      <c r="G89" s="130"/>
      <c r="H89" s="131"/>
      <c r="I89" s="132" t="str">
        <f t="shared" si="169"/>
        <v/>
      </c>
      <c r="J89" s="133" t="str">
        <f t="shared" si="170"/>
        <v/>
      </c>
      <c r="K89" s="134" t="str">
        <f t="shared" si="171"/>
        <v/>
      </c>
      <c r="L89" s="135" t="str">
        <f t="shared" si="172"/>
        <v/>
      </c>
      <c r="M89" s="136" t="str">
        <f t="shared" si="173"/>
        <v/>
      </c>
      <c r="O89" s="4"/>
      <c r="Q89" s="128" t="str">
        <f t="shared" si="174"/>
        <v/>
      </c>
      <c r="R89" s="129" t="str">
        <f t="shared" si="175"/>
        <v/>
      </c>
      <c r="S89" s="130"/>
      <c r="T89" s="131"/>
      <c r="U89" s="132" t="str">
        <f t="shared" si="176"/>
        <v/>
      </c>
      <c r="V89" s="133" t="str">
        <f t="shared" si="177"/>
        <v/>
      </c>
      <c r="W89" s="134" t="str">
        <f t="shared" si="178"/>
        <v/>
      </c>
      <c r="X89" s="135" t="str">
        <f t="shared" si="179"/>
        <v/>
      </c>
      <c r="Y89" s="136" t="str">
        <f t="shared" si="180"/>
        <v/>
      </c>
      <c r="AA89" s="4"/>
      <c r="AC89" s="128" t="str">
        <f t="shared" si="181"/>
        <v/>
      </c>
      <c r="AD89" s="129" t="str">
        <f t="shared" si="182"/>
        <v/>
      </c>
      <c r="AE89" s="130"/>
      <c r="AF89" s="131"/>
      <c r="AG89" s="132" t="str">
        <f t="shared" si="183"/>
        <v/>
      </c>
      <c r="AH89" s="133" t="str">
        <f t="shared" si="184"/>
        <v/>
      </c>
      <c r="AI89" s="134" t="str">
        <f t="shared" si="185"/>
        <v/>
      </c>
      <c r="AJ89" s="135" t="str">
        <f t="shared" si="186"/>
        <v/>
      </c>
      <c r="AK89" s="136" t="str">
        <f t="shared" si="187"/>
        <v/>
      </c>
      <c r="AM89" s="4"/>
      <c r="AO89" s="128" t="str">
        <f t="shared" si="188"/>
        <v/>
      </c>
      <c r="AP89" s="129" t="str">
        <f t="shared" si="189"/>
        <v/>
      </c>
      <c r="AQ89" s="130"/>
      <c r="AR89" s="131"/>
      <c r="AS89" s="132" t="str">
        <f t="shared" si="190"/>
        <v/>
      </c>
      <c r="AT89" s="133" t="str">
        <f t="shared" si="191"/>
        <v/>
      </c>
      <c r="AU89" s="134" t="str">
        <f t="shared" si="192"/>
        <v/>
      </c>
      <c r="AV89" s="135" t="str">
        <f t="shared" si="193"/>
        <v/>
      </c>
      <c r="AW89" s="136" t="str">
        <f t="shared" si="194"/>
        <v/>
      </c>
      <c r="AX89" s="76"/>
      <c r="AY89" s="4"/>
      <c r="AZ89" s="76"/>
      <c r="BA89" s="128" t="str">
        <f t="shared" si="195"/>
        <v/>
      </c>
      <c r="BB89" s="129" t="str">
        <f t="shared" si="196"/>
        <v/>
      </c>
      <c r="BC89" s="130"/>
      <c r="BD89" s="131"/>
      <c r="BE89" s="132" t="str">
        <f t="shared" si="197"/>
        <v/>
      </c>
      <c r="BF89" s="133" t="str">
        <f t="shared" si="198"/>
        <v/>
      </c>
      <c r="BG89" s="134" t="str">
        <f t="shared" si="199"/>
        <v/>
      </c>
      <c r="BH89" s="135" t="str">
        <f t="shared" si="200"/>
        <v/>
      </c>
      <c r="BI89" s="136" t="str">
        <f t="shared" si="201"/>
        <v/>
      </c>
      <c r="BJ89" s="76"/>
      <c r="BK89" s="4"/>
      <c r="BL89" s="76"/>
      <c r="BM89" s="128" t="str">
        <f t="shared" si="202"/>
        <v/>
      </c>
      <c r="BN89" s="129" t="str">
        <f t="shared" si="203"/>
        <v/>
      </c>
      <c r="BO89" s="130"/>
      <c r="BP89" s="131"/>
      <c r="BQ89" s="132" t="str">
        <f t="shared" si="204"/>
        <v/>
      </c>
      <c r="BR89" s="133" t="str">
        <f t="shared" si="205"/>
        <v/>
      </c>
      <c r="BS89" s="134" t="str">
        <f t="shared" si="206"/>
        <v/>
      </c>
      <c r="BT89" s="135" t="str">
        <f t="shared" si="207"/>
        <v/>
      </c>
      <c r="BU89" s="136" t="str">
        <f t="shared" si="208"/>
        <v/>
      </c>
      <c r="BV89" s="76"/>
      <c r="BW89" s="4"/>
      <c r="BX89" s="76"/>
      <c r="BY89" s="128" t="str">
        <f t="shared" si="209"/>
        <v/>
      </c>
      <c r="BZ89" s="129" t="str">
        <f t="shared" si="210"/>
        <v/>
      </c>
      <c r="CA89" s="130"/>
      <c r="CB89" s="131"/>
      <c r="CC89" s="132" t="str">
        <f t="shared" si="211"/>
        <v/>
      </c>
      <c r="CD89" s="133" t="str">
        <f t="shared" si="212"/>
        <v/>
      </c>
      <c r="CE89" s="134" t="str">
        <f t="shared" si="213"/>
        <v/>
      </c>
      <c r="CF89" s="135" t="str">
        <f t="shared" si="214"/>
        <v/>
      </c>
      <c r="CG89" s="136" t="str">
        <f t="shared" si="215"/>
        <v/>
      </c>
      <c r="CH89" s="76"/>
      <c r="CI89" s="4"/>
      <c r="CJ89" s="76"/>
      <c r="CK89" s="128" t="str">
        <f t="shared" si="216"/>
        <v/>
      </c>
      <c r="CL89" s="129" t="str">
        <f t="shared" si="217"/>
        <v/>
      </c>
      <c r="CM89" s="130"/>
      <c r="CN89" s="131"/>
      <c r="CO89" s="132" t="str">
        <f t="shared" si="218"/>
        <v/>
      </c>
      <c r="CP89" s="133" t="str">
        <f t="shared" si="219"/>
        <v/>
      </c>
      <c r="CQ89" s="134" t="str">
        <f t="shared" si="220"/>
        <v/>
      </c>
      <c r="CR89" s="135" t="str">
        <f t="shared" si="221"/>
        <v/>
      </c>
      <c r="CS89" s="136" t="str">
        <f t="shared" si="222"/>
        <v/>
      </c>
      <c r="CT89" s="76"/>
      <c r="CU89" s="4"/>
      <c r="CV89" s="76"/>
      <c r="CW89" s="128" t="str">
        <f t="shared" si="223"/>
        <v/>
      </c>
      <c r="CX89" s="129" t="str">
        <f t="shared" si="224"/>
        <v/>
      </c>
      <c r="CY89" s="130"/>
      <c r="CZ89" s="131"/>
      <c r="DA89" s="132" t="str">
        <f t="shared" si="225"/>
        <v/>
      </c>
      <c r="DB89" s="133" t="str">
        <f t="shared" si="226"/>
        <v/>
      </c>
      <c r="DC89" s="134" t="str">
        <f t="shared" si="227"/>
        <v/>
      </c>
      <c r="DD89" s="135" t="str">
        <f t="shared" si="228"/>
        <v/>
      </c>
      <c r="DE89" s="136" t="str">
        <f t="shared" si="229"/>
        <v/>
      </c>
      <c r="DF89" s="76"/>
      <c r="DG89" s="4"/>
      <c r="DH89" s="76"/>
      <c r="DI89" s="128" t="str">
        <f t="shared" si="230"/>
        <v/>
      </c>
      <c r="DJ89" s="129" t="str">
        <f t="shared" si="231"/>
        <v/>
      </c>
      <c r="DK89" s="130"/>
      <c r="DL89" s="131"/>
      <c r="DM89" s="132" t="str">
        <f t="shared" si="232"/>
        <v/>
      </c>
      <c r="DN89" s="133" t="str">
        <f t="shared" si="233"/>
        <v/>
      </c>
      <c r="DO89" s="134" t="str">
        <f t="shared" si="234"/>
        <v/>
      </c>
      <c r="DP89" s="135" t="str">
        <f t="shared" si="235"/>
        <v/>
      </c>
      <c r="DQ89" s="136" t="str">
        <f t="shared" si="236"/>
        <v/>
      </c>
      <c r="DR89" s="76"/>
      <c r="DS89" s="4"/>
      <c r="DT89" s="76"/>
      <c r="DU89" s="128" t="str">
        <f t="shared" si="237"/>
        <v/>
      </c>
      <c r="DV89" s="129" t="str">
        <f t="shared" si="238"/>
        <v/>
      </c>
      <c r="DW89" s="130"/>
      <c r="DX89" s="131"/>
      <c r="DY89" s="132" t="str">
        <f t="shared" si="239"/>
        <v/>
      </c>
      <c r="DZ89" s="133" t="str">
        <f t="shared" si="240"/>
        <v/>
      </c>
      <c r="EA89" s="134" t="str">
        <f t="shared" si="241"/>
        <v/>
      </c>
      <c r="EB89" s="135" t="str">
        <f t="shared" si="242"/>
        <v/>
      </c>
      <c r="EC89" s="136" t="str">
        <f t="shared" si="243"/>
        <v/>
      </c>
      <c r="ED89" s="76"/>
      <c r="EE89" s="4"/>
      <c r="EF89" s="76"/>
      <c r="EG89" s="128" t="str">
        <f t="shared" si="244"/>
        <v/>
      </c>
      <c r="EH89" s="129" t="str">
        <f t="shared" si="245"/>
        <v/>
      </c>
      <c r="EI89" s="130"/>
      <c r="EJ89" s="131"/>
      <c r="EK89" s="132" t="str">
        <f t="shared" si="246"/>
        <v/>
      </c>
      <c r="EL89" s="133" t="str">
        <f t="shared" si="247"/>
        <v/>
      </c>
      <c r="EM89" s="134" t="str">
        <f t="shared" si="248"/>
        <v/>
      </c>
      <c r="EN89" s="135" t="str">
        <f t="shared" si="249"/>
        <v/>
      </c>
      <c r="EO89" s="136" t="str">
        <f t="shared" si="250"/>
        <v/>
      </c>
      <c r="EP89" s="76"/>
      <c r="EQ89" s="4"/>
      <c r="ER89" s="76"/>
      <c r="ES89" s="128" t="str">
        <f t="shared" si="251"/>
        <v/>
      </c>
      <c r="ET89" s="129" t="str">
        <f t="shared" si="252"/>
        <v/>
      </c>
      <c r="EU89" s="130"/>
      <c r="EV89" s="131"/>
      <c r="EW89" s="132" t="str">
        <f t="shared" si="253"/>
        <v/>
      </c>
      <c r="EX89" s="133" t="str">
        <f t="shared" si="254"/>
        <v/>
      </c>
      <c r="EY89" s="134" t="str">
        <f t="shared" si="255"/>
        <v/>
      </c>
      <c r="EZ89" s="135" t="str">
        <f t="shared" si="256"/>
        <v/>
      </c>
      <c r="FA89" s="136" t="str">
        <f t="shared" si="257"/>
        <v/>
      </c>
      <c r="FB89" s="76"/>
      <c r="FC89" s="4"/>
      <c r="FD89" s="76"/>
      <c r="FE89" s="128" t="str">
        <f t="shared" si="258"/>
        <v/>
      </c>
      <c r="FF89" s="129" t="str">
        <f t="shared" si="259"/>
        <v/>
      </c>
      <c r="FG89" s="130"/>
      <c r="FH89" s="131"/>
      <c r="FI89" s="132" t="str">
        <f t="shared" si="260"/>
        <v/>
      </c>
      <c r="FJ89" s="133" t="str">
        <f t="shared" si="261"/>
        <v/>
      </c>
      <c r="FK89" s="134" t="str">
        <f t="shared" si="262"/>
        <v/>
      </c>
      <c r="FL89" s="135" t="str">
        <f t="shared" si="263"/>
        <v/>
      </c>
      <c r="FM89" s="136" t="str">
        <f t="shared" si="264"/>
        <v/>
      </c>
      <c r="FN89" s="76"/>
      <c r="FO89" s="4"/>
      <c r="FP89" s="76"/>
      <c r="FQ89" s="128" t="str">
        <f>IF(FU89="","",#REF!)</f>
        <v/>
      </c>
      <c r="FR89" s="129" t="str">
        <f t="shared" si="265"/>
        <v/>
      </c>
      <c r="FS89" s="130"/>
      <c r="FT89" s="131"/>
      <c r="FU89" s="132" t="str">
        <f t="shared" si="266"/>
        <v/>
      </c>
      <c r="FV89" s="133" t="str">
        <f t="shared" si="267"/>
        <v/>
      </c>
      <c r="FW89" s="134" t="str">
        <f t="shared" si="268"/>
        <v/>
      </c>
      <c r="FX89" s="135" t="str">
        <f t="shared" si="269"/>
        <v/>
      </c>
      <c r="FY89" s="136" t="str">
        <f t="shared" si="270"/>
        <v/>
      </c>
      <c r="FZ89" s="76"/>
      <c r="GA89" s="4"/>
      <c r="GB89" s="76"/>
      <c r="GC89" s="128" t="str">
        <f t="shared" si="271"/>
        <v/>
      </c>
      <c r="GD89" s="129" t="str">
        <f t="shared" si="272"/>
        <v/>
      </c>
      <c r="GE89" s="130"/>
      <c r="GF89" s="131"/>
      <c r="GG89" s="132" t="str">
        <f t="shared" si="273"/>
        <v/>
      </c>
      <c r="GH89" s="133" t="str">
        <f t="shared" si="274"/>
        <v/>
      </c>
      <c r="GI89" s="134" t="str">
        <f t="shared" si="275"/>
        <v/>
      </c>
      <c r="GJ89" s="135" t="str">
        <f t="shared" si="276"/>
        <v/>
      </c>
      <c r="GK89" s="136" t="str">
        <f t="shared" si="277"/>
        <v/>
      </c>
      <c r="GL89" s="76"/>
      <c r="GM89" s="4"/>
      <c r="GN89" s="76"/>
      <c r="GO89" s="128" t="str">
        <f t="shared" si="278"/>
        <v/>
      </c>
      <c r="GP89" s="129" t="str">
        <f t="shared" si="279"/>
        <v/>
      </c>
      <c r="GQ89" s="130"/>
      <c r="GR89" s="131"/>
      <c r="GS89" s="132" t="str">
        <f t="shared" si="280"/>
        <v/>
      </c>
      <c r="GT89" s="133" t="str">
        <f t="shared" si="281"/>
        <v/>
      </c>
      <c r="GU89" s="134" t="str">
        <f t="shared" si="282"/>
        <v/>
      </c>
      <c r="GV89" s="135" t="str">
        <f t="shared" si="283"/>
        <v/>
      </c>
      <c r="GW89" s="136" t="str">
        <f t="shared" si="284"/>
        <v/>
      </c>
      <c r="GX89" s="76"/>
      <c r="GY89" s="4"/>
      <c r="GZ89" s="76"/>
      <c r="HA89" s="128" t="str">
        <f t="shared" si="285"/>
        <v/>
      </c>
      <c r="HB89" s="129" t="str">
        <f t="shared" si="286"/>
        <v/>
      </c>
      <c r="HC89" s="130"/>
      <c r="HD89" s="131"/>
      <c r="HE89" s="132" t="str">
        <f t="shared" si="287"/>
        <v/>
      </c>
      <c r="HF89" s="133" t="str">
        <f t="shared" si="288"/>
        <v/>
      </c>
      <c r="HG89" s="134" t="str">
        <f t="shared" si="289"/>
        <v/>
      </c>
      <c r="HH89" s="135" t="str">
        <f t="shared" si="290"/>
        <v/>
      </c>
      <c r="HI89" s="136" t="str">
        <f t="shared" si="291"/>
        <v/>
      </c>
      <c r="HJ89" s="76"/>
      <c r="HK89" s="4"/>
      <c r="HL89" s="76"/>
      <c r="HM89" s="128" t="str">
        <f t="shared" si="292"/>
        <v/>
      </c>
      <c r="HN89" s="129" t="str">
        <f t="shared" si="293"/>
        <v/>
      </c>
      <c r="HO89" s="130"/>
      <c r="HP89" s="131"/>
      <c r="HQ89" s="132" t="str">
        <f t="shared" si="294"/>
        <v/>
      </c>
      <c r="HR89" s="133" t="str">
        <f t="shared" si="295"/>
        <v/>
      </c>
      <c r="HS89" s="134" t="str">
        <f t="shared" si="296"/>
        <v/>
      </c>
      <c r="HT89" s="135" t="str">
        <f t="shared" si="297"/>
        <v/>
      </c>
      <c r="HU89" s="136" t="str">
        <f t="shared" si="298"/>
        <v/>
      </c>
      <c r="HV89" s="76"/>
      <c r="HW89" s="4"/>
      <c r="HX89" s="76"/>
      <c r="HY89" s="128" t="str">
        <f t="shared" si="299"/>
        <v/>
      </c>
      <c r="HZ89" s="129" t="str">
        <f t="shared" si="300"/>
        <v/>
      </c>
      <c r="IA89" s="130"/>
      <c r="IB89" s="131"/>
      <c r="IC89" s="132" t="str">
        <f t="shared" si="301"/>
        <v/>
      </c>
      <c r="ID89" s="133" t="str">
        <f t="shared" si="302"/>
        <v/>
      </c>
      <c r="IE89" s="134" t="str">
        <f t="shared" si="303"/>
        <v/>
      </c>
      <c r="IF89" s="135" t="str">
        <f t="shared" si="304"/>
        <v/>
      </c>
      <c r="IG89" s="136" t="str">
        <f t="shared" si="305"/>
        <v/>
      </c>
      <c r="IH89" s="76"/>
      <c r="II89" s="4"/>
      <c r="IJ89" s="76"/>
      <c r="IK89" s="128" t="str">
        <f t="shared" si="306"/>
        <v/>
      </c>
      <c r="IL89" s="129" t="str">
        <f t="shared" si="307"/>
        <v/>
      </c>
      <c r="IM89" s="130"/>
      <c r="IN89" s="131"/>
      <c r="IO89" s="132" t="str">
        <f t="shared" si="308"/>
        <v/>
      </c>
      <c r="IP89" s="133" t="str">
        <f t="shared" si="309"/>
        <v/>
      </c>
      <c r="IQ89" s="134" t="str">
        <f t="shared" si="310"/>
        <v/>
      </c>
      <c r="IR89" s="135" t="str">
        <f t="shared" si="311"/>
        <v/>
      </c>
      <c r="IS89" s="136" t="str">
        <f t="shared" si="312"/>
        <v/>
      </c>
      <c r="IT89" s="76"/>
      <c r="IU89" s="4"/>
      <c r="IV89" s="76"/>
      <c r="IW89" s="128" t="str">
        <f t="shared" si="313"/>
        <v/>
      </c>
      <c r="IX89" s="129" t="str">
        <f t="shared" si="314"/>
        <v/>
      </c>
      <c r="IY89" s="130"/>
      <c r="IZ89" s="131"/>
      <c r="JA89" s="132" t="str">
        <f t="shared" si="315"/>
        <v/>
      </c>
      <c r="JB89" s="133" t="str">
        <f t="shared" si="316"/>
        <v/>
      </c>
      <c r="JC89" s="134" t="str">
        <f t="shared" si="317"/>
        <v/>
      </c>
      <c r="JD89" s="135" t="str">
        <f t="shared" si="318"/>
        <v/>
      </c>
      <c r="JE89" s="136" t="str">
        <f t="shared" si="319"/>
        <v/>
      </c>
      <c r="JF89" s="76"/>
      <c r="JG89" s="4"/>
      <c r="JH89" s="76"/>
      <c r="JI89" s="128" t="str">
        <f t="shared" si="320"/>
        <v/>
      </c>
      <c r="JJ89" s="129" t="str">
        <f t="shared" si="321"/>
        <v/>
      </c>
      <c r="JK89" s="130"/>
      <c r="JL89" s="131"/>
      <c r="JM89" s="132" t="str">
        <f t="shared" si="322"/>
        <v/>
      </c>
      <c r="JN89" s="133" t="str">
        <f t="shared" si="323"/>
        <v/>
      </c>
      <c r="JO89" s="134" t="str">
        <f t="shared" si="324"/>
        <v/>
      </c>
      <c r="JP89" s="135" t="str">
        <f t="shared" si="325"/>
        <v/>
      </c>
      <c r="JQ89" s="136" t="str">
        <f t="shared" si="326"/>
        <v/>
      </c>
      <c r="JR89" s="76"/>
      <c r="JS89" s="4"/>
      <c r="JT89" s="76"/>
      <c r="JU89" s="128" t="str">
        <f t="shared" si="327"/>
        <v/>
      </c>
      <c r="JV89" s="129" t="str">
        <f t="shared" si="328"/>
        <v/>
      </c>
      <c r="JW89" s="130"/>
      <c r="JX89" s="131"/>
      <c r="JY89" s="132" t="str">
        <f t="shared" si="329"/>
        <v/>
      </c>
      <c r="JZ89" s="133" t="str">
        <f t="shared" si="330"/>
        <v/>
      </c>
      <c r="KA89" s="134" t="str">
        <f t="shared" si="331"/>
        <v/>
      </c>
      <c r="KB89" s="135" t="str">
        <f t="shared" si="332"/>
        <v/>
      </c>
      <c r="KC89" s="136" t="str">
        <f t="shared" si="333"/>
        <v/>
      </c>
      <c r="KD89" s="76"/>
      <c r="KE89" s="4"/>
      <c r="KF89" s="76"/>
    </row>
    <row r="90" spans="1:292" ht="13.5" customHeight="1">
      <c r="A90" s="84"/>
      <c r="E90" s="128" t="str">
        <f t="shared" si="167"/>
        <v/>
      </c>
      <c r="F90" s="129" t="str">
        <f t="shared" si="168"/>
        <v/>
      </c>
      <c r="G90" s="130"/>
      <c r="H90" s="131"/>
      <c r="I90" s="132" t="str">
        <f t="shared" si="169"/>
        <v/>
      </c>
      <c r="J90" s="133" t="str">
        <f t="shared" si="170"/>
        <v/>
      </c>
      <c r="K90" s="134" t="str">
        <f t="shared" si="171"/>
        <v/>
      </c>
      <c r="L90" s="135" t="str">
        <f t="shared" si="172"/>
        <v/>
      </c>
      <c r="M90" s="136" t="str">
        <f t="shared" si="173"/>
        <v/>
      </c>
      <c r="O90" s="4"/>
      <c r="Q90" s="128" t="str">
        <f t="shared" si="174"/>
        <v/>
      </c>
      <c r="R90" s="129" t="str">
        <f t="shared" si="175"/>
        <v/>
      </c>
      <c r="S90" s="130"/>
      <c r="T90" s="131"/>
      <c r="U90" s="132" t="str">
        <f t="shared" si="176"/>
        <v/>
      </c>
      <c r="V90" s="133" t="str">
        <f t="shared" si="177"/>
        <v/>
      </c>
      <c r="W90" s="134" t="str">
        <f t="shared" si="178"/>
        <v/>
      </c>
      <c r="X90" s="135" t="str">
        <f t="shared" si="179"/>
        <v/>
      </c>
      <c r="Y90" s="136" t="str">
        <f t="shared" si="180"/>
        <v/>
      </c>
      <c r="AA90" s="4"/>
      <c r="AC90" s="128" t="str">
        <f t="shared" si="181"/>
        <v/>
      </c>
      <c r="AD90" s="129" t="str">
        <f t="shared" si="182"/>
        <v/>
      </c>
      <c r="AE90" s="130"/>
      <c r="AF90" s="131"/>
      <c r="AG90" s="132" t="str">
        <f t="shared" si="183"/>
        <v/>
      </c>
      <c r="AH90" s="133" t="str">
        <f t="shared" si="184"/>
        <v/>
      </c>
      <c r="AI90" s="134" t="str">
        <f t="shared" si="185"/>
        <v/>
      </c>
      <c r="AJ90" s="135" t="str">
        <f t="shared" si="186"/>
        <v/>
      </c>
      <c r="AK90" s="136" t="str">
        <f t="shared" si="187"/>
        <v/>
      </c>
      <c r="AM90" s="4"/>
      <c r="AO90" s="128" t="str">
        <f t="shared" si="188"/>
        <v/>
      </c>
      <c r="AP90" s="129" t="str">
        <f t="shared" si="189"/>
        <v/>
      </c>
      <c r="AQ90" s="130"/>
      <c r="AR90" s="131"/>
      <c r="AS90" s="132" t="str">
        <f t="shared" si="190"/>
        <v/>
      </c>
      <c r="AT90" s="133" t="str">
        <f t="shared" si="191"/>
        <v/>
      </c>
      <c r="AU90" s="134" t="str">
        <f t="shared" si="192"/>
        <v/>
      </c>
      <c r="AV90" s="135" t="str">
        <f t="shared" si="193"/>
        <v/>
      </c>
      <c r="AW90" s="136" t="str">
        <f t="shared" si="194"/>
        <v/>
      </c>
      <c r="AX90" s="76"/>
      <c r="AY90" s="4"/>
      <c r="AZ90" s="76"/>
      <c r="BA90" s="128" t="str">
        <f t="shared" si="195"/>
        <v/>
      </c>
      <c r="BB90" s="129" t="str">
        <f t="shared" si="196"/>
        <v/>
      </c>
      <c r="BC90" s="130"/>
      <c r="BD90" s="131"/>
      <c r="BE90" s="132" t="str">
        <f t="shared" si="197"/>
        <v/>
      </c>
      <c r="BF90" s="133" t="str">
        <f t="shared" si="198"/>
        <v/>
      </c>
      <c r="BG90" s="134" t="str">
        <f t="shared" si="199"/>
        <v/>
      </c>
      <c r="BH90" s="135" t="str">
        <f t="shared" si="200"/>
        <v/>
      </c>
      <c r="BI90" s="136" t="str">
        <f t="shared" si="201"/>
        <v/>
      </c>
      <c r="BJ90" s="76"/>
      <c r="BK90" s="4"/>
      <c r="BL90" s="76"/>
      <c r="BM90" s="128" t="str">
        <f t="shared" si="202"/>
        <v/>
      </c>
      <c r="BN90" s="129" t="str">
        <f t="shared" si="203"/>
        <v/>
      </c>
      <c r="BO90" s="130"/>
      <c r="BP90" s="131"/>
      <c r="BQ90" s="132" t="str">
        <f t="shared" si="204"/>
        <v/>
      </c>
      <c r="BR90" s="133" t="str">
        <f t="shared" si="205"/>
        <v/>
      </c>
      <c r="BS90" s="134" t="str">
        <f t="shared" si="206"/>
        <v/>
      </c>
      <c r="BT90" s="135" t="str">
        <f t="shared" si="207"/>
        <v/>
      </c>
      <c r="BU90" s="136" t="str">
        <f t="shared" si="208"/>
        <v/>
      </c>
      <c r="BV90" s="76"/>
      <c r="BW90" s="4"/>
      <c r="BX90" s="76"/>
      <c r="BY90" s="128" t="str">
        <f t="shared" si="209"/>
        <v/>
      </c>
      <c r="BZ90" s="129" t="str">
        <f t="shared" si="210"/>
        <v/>
      </c>
      <c r="CA90" s="130"/>
      <c r="CB90" s="131"/>
      <c r="CC90" s="132" t="str">
        <f t="shared" si="211"/>
        <v/>
      </c>
      <c r="CD90" s="133" t="str">
        <f t="shared" si="212"/>
        <v/>
      </c>
      <c r="CE90" s="134" t="str">
        <f t="shared" si="213"/>
        <v/>
      </c>
      <c r="CF90" s="135" t="str">
        <f t="shared" si="214"/>
        <v/>
      </c>
      <c r="CG90" s="136" t="str">
        <f t="shared" si="215"/>
        <v/>
      </c>
      <c r="CH90" s="76"/>
      <c r="CI90" s="4"/>
      <c r="CJ90" s="76"/>
      <c r="CK90" s="128" t="str">
        <f t="shared" si="216"/>
        <v/>
      </c>
      <c r="CL90" s="129" t="str">
        <f t="shared" si="217"/>
        <v/>
      </c>
      <c r="CM90" s="130"/>
      <c r="CN90" s="131"/>
      <c r="CO90" s="132" t="str">
        <f t="shared" si="218"/>
        <v/>
      </c>
      <c r="CP90" s="133" t="str">
        <f t="shared" si="219"/>
        <v/>
      </c>
      <c r="CQ90" s="134" t="str">
        <f t="shared" si="220"/>
        <v/>
      </c>
      <c r="CR90" s="135" t="str">
        <f t="shared" si="221"/>
        <v/>
      </c>
      <c r="CS90" s="136" t="str">
        <f t="shared" si="222"/>
        <v/>
      </c>
      <c r="CT90" s="76"/>
      <c r="CU90" s="4"/>
      <c r="CV90" s="76"/>
      <c r="CW90" s="128" t="str">
        <f t="shared" si="223"/>
        <v/>
      </c>
      <c r="CX90" s="129" t="str">
        <f t="shared" si="224"/>
        <v/>
      </c>
      <c r="CY90" s="130"/>
      <c r="CZ90" s="131"/>
      <c r="DA90" s="132" t="str">
        <f t="shared" si="225"/>
        <v/>
      </c>
      <c r="DB90" s="133" t="str">
        <f t="shared" si="226"/>
        <v/>
      </c>
      <c r="DC90" s="134" t="str">
        <f t="shared" si="227"/>
        <v/>
      </c>
      <c r="DD90" s="135" t="str">
        <f t="shared" si="228"/>
        <v/>
      </c>
      <c r="DE90" s="136" t="str">
        <f t="shared" si="229"/>
        <v/>
      </c>
      <c r="DF90" s="76"/>
      <c r="DG90" s="4"/>
      <c r="DH90" s="76"/>
      <c r="DI90" s="128" t="str">
        <f t="shared" si="230"/>
        <v/>
      </c>
      <c r="DJ90" s="129" t="str">
        <f t="shared" si="231"/>
        <v/>
      </c>
      <c r="DK90" s="130"/>
      <c r="DL90" s="131"/>
      <c r="DM90" s="132" t="str">
        <f t="shared" si="232"/>
        <v/>
      </c>
      <c r="DN90" s="133" t="str">
        <f t="shared" si="233"/>
        <v/>
      </c>
      <c r="DO90" s="134" t="str">
        <f t="shared" si="234"/>
        <v/>
      </c>
      <c r="DP90" s="135" t="str">
        <f t="shared" si="235"/>
        <v/>
      </c>
      <c r="DQ90" s="136" t="str">
        <f t="shared" si="236"/>
        <v/>
      </c>
      <c r="DR90" s="76"/>
      <c r="DS90" s="4"/>
      <c r="DT90" s="76"/>
      <c r="DU90" s="128" t="str">
        <f t="shared" si="237"/>
        <v/>
      </c>
      <c r="DV90" s="129" t="str">
        <f t="shared" si="238"/>
        <v/>
      </c>
      <c r="DW90" s="130"/>
      <c r="DX90" s="131"/>
      <c r="DY90" s="132" t="str">
        <f t="shared" si="239"/>
        <v/>
      </c>
      <c r="DZ90" s="133" t="str">
        <f t="shared" si="240"/>
        <v/>
      </c>
      <c r="EA90" s="134" t="str">
        <f t="shared" si="241"/>
        <v/>
      </c>
      <c r="EB90" s="135" t="str">
        <f t="shared" si="242"/>
        <v/>
      </c>
      <c r="EC90" s="136" t="str">
        <f t="shared" si="243"/>
        <v/>
      </c>
      <c r="ED90" s="76"/>
      <c r="EE90" s="4"/>
      <c r="EF90" s="76"/>
      <c r="EG90" s="128" t="str">
        <f t="shared" si="244"/>
        <v/>
      </c>
      <c r="EH90" s="129" t="str">
        <f t="shared" si="245"/>
        <v/>
      </c>
      <c r="EI90" s="130"/>
      <c r="EJ90" s="131"/>
      <c r="EK90" s="132" t="str">
        <f t="shared" si="246"/>
        <v/>
      </c>
      <c r="EL90" s="133" t="str">
        <f t="shared" si="247"/>
        <v/>
      </c>
      <c r="EM90" s="134" t="str">
        <f t="shared" si="248"/>
        <v/>
      </c>
      <c r="EN90" s="135" t="str">
        <f t="shared" si="249"/>
        <v/>
      </c>
      <c r="EO90" s="136" t="str">
        <f t="shared" si="250"/>
        <v/>
      </c>
      <c r="EP90" s="76"/>
      <c r="EQ90" s="4"/>
      <c r="ER90" s="76"/>
      <c r="ES90" s="128" t="str">
        <f t="shared" si="251"/>
        <v/>
      </c>
      <c r="ET90" s="129" t="str">
        <f t="shared" si="252"/>
        <v/>
      </c>
      <c r="EU90" s="130"/>
      <c r="EV90" s="131"/>
      <c r="EW90" s="132" t="str">
        <f t="shared" si="253"/>
        <v/>
      </c>
      <c r="EX90" s="133" t="str">
        <f t="shared" si="254"/>
        <v/>
      </c>
      <c r="EY90" s="134" t="str">
        <f t="shared" si="255"/>
        <v/>
      </c>
      <c r="EZ90" s="135" t="str">
        <f t="shared" si="256"/>
        <v/>
      </c>
      <c r="FA90" s="136" t="str">
        <f t="shared" si="257"/>
        <v/>
      </c>
      <c r="FB90" s="76"/>
      <c r="FC90" s="4"/>
      <c r="FD90" s="76"/>
      <c r="FE90" s="128" t="str">
        <f t="shared" si="258"/>
        <v/>
      </c>
      <c r="FF90" s="129" t="str">
        <f t="shared" si="259"/>
        <v/>
      </c>
      <c r="FG90" s="130"/>
      <c r="FH90" s="131"/>
      <c r="FI90" s="132" t="str">
        <f t="shared" si="260"/>
        <v/>
      </c>
      <c r="FJ90" s="133" t="str">
        <f t="shared" si="261"/>
        <v/>
      </c>
      <c r="FK90" s="134" t="str">
        <f t="shared" si="262"/>
        <v/>
      </c>
      <c r="FL90" s="135" t="str">
        <f t="shared" si="263"/>
        <v/>
      </c>
      <c r="FM90" s="136" t="str">
        <f t="shared" si="264"/>
        <v/>
      </c>
      <c r="FN90" s="76"/>
      <c r="FO90" s="4"/>
      <c r="FP90" s="76"/>
      <c r="FQ90" s="128" t="str">
        <f>IF(FU90="","",#REF!)</f>
        <v/>
      </c>
      <c r="FR90" s="129" t="str">
        <f t="shared" si="265"/>
        <v/>
      </c>
      <c r="FS90" s="130"/>
      <c r="FT90" s="131"/>
      <c r="FU90" s="132" t="str">
        <f t="shared" si="266"/>
        <v/>
      </c>
      <c r="FV90" s="133" t="str">
        <f t="shared" si="267"/>
        <v/>
      </c>
      <c r="FW90" s="134" t="str">
        <f t="shared" si="268"/>
        <v/>
      </c>
      <c r="FX90" s="135" t="str">
        <f t="shared" si="269"/>
        <v/>
      </c>
      <c r="FY90" s="136" t="str">
        <f t="shared" si="270"/>
        <v/>
      </c>
      <c r="FZ90" s="76"/>
      <c r="GA90" s="4"/>
      <c r="GB90" s="76"/>
      <c r="GC90" s="128" t="str">
        <f t="shared" si="271"/>
        <v/>
      </c>
      <c r="GD90" s="129" t="str">
        <f t="shared" si="272"/>
        <v/>
      </c>
      <c r="GE90" s="130"/>
      <c r="GF90" s="131"/>
      <c r="GG90" s="132" t="str">
        <f t="shared" si="273"/>
        <v/>
      </c>
      <c r="GH90" s="133" t="str">
        <f t="shared" si="274"/>
        <v/>
      </c>
      <c r="GI90" s="134" t="str">
        <f t="shared" si="275"/>
        <v/>
      </c>
      <c r="GJ90" s="135" t="str">
        <f t="shared" si="276"/>
        <v/>
      </c>
      <c r="GK90" s="136" t="str">
        <f t="shared" si="277"/>
        <v/>
      </c>
      <c r="GL90" s="76"/>
      <c r="GM90" s="4"/>
      <c r="GN90" s="76"/>
      <c r="GO90" s="128" t="str">
        <f t="shared" si="278"/>
        <v/>
      </c>
      <c r="GP90" s="129" t="str">
        <f t="shared" si="279"/>
        <v/>
      </c>
      <c r="GQ90" s="130"/>
      <c r="GR90" s="131"/>
      <c r="GS90" s="132" t="str">
        <f t="shared" si="280"/>
        <v/>
      </c>
      <c r="GT90" s="133" t="str">
        <f t="shared" si="281"/>
        <v/>
      </c>
      <c r="GU90" s="134" t="str">
        <f t="shared" si="282"/>
        <v/>
      </c>
      <c r="GV90" s="135" t="str">
        <f t="shared" si="283"/>
        <v/>
      </c>
      <c r="GW90" s="136" t="str">
        <f t="shared" si="284"/>
        <v/>
      </c>
      <c r="GX90" s="76"/>
      <c r="GY90" s="4"/>
      <c r="GZ90" s="76"/>
      <c r="HA90" s="128" t="str">
        <f t="shared" si="285"/>
        <v/>
      </c>
      <c r="HB90" s="129" t="str">
        <f t="shared" si="286"/>
        <v/>
      </c>
      <c r="HC90" s="130"/>
      <c r="HD90" s="131"/>
      <c r="HE90" s="132" t="str">
        <f t="shared" si="287"/>
        <v/>
      </c>
      <c r="HF90" s="133" t="str">
        <f t="shared" si="288"/>
        <v/>
      </c>
      <c r="HG90" s="134" t="str">
        <f t="shared" si="289"/>
        <v/>
      </c>
      <c r="HH90" s="135" t="str">
        <f t="shared" si="290"/>
        <v/>
      </c>
      <c r="HI90" s="136" t="str">
        <f t="shared" si="291"/>
        <v/>
      </c>
      <c r="HJ90" s="76"/>
      <c r="HK90" s="4"/>
      <c r="HL90" s="76"/>
      <c r="HM90" s="128" t="str">
        <f t="shared" si="292"/>
        <v/>
      </c>
      <c r="HN90" s="129" t="str">
        <f t="shared" si="293"/>
        <v/>
      </c>
      <c r="HO90" s="130"/>
      <c r="HP90" s="131"/>
      <c r="HQ90" s="132" t="str">
        <f t="shared" si="294"/>
        <v/>
      </c>
      <c r="HR90" s="133" t="str">
        <f t="shared" si="295"/>
        <v/>
      </c>
      <c r="HS90" s="134" t="str">
        <f t="shared" si="296"/>
        <v/>
      </c>
      <c r="HT90" s="135" t="str">
        <f t="shared" si="297"/>
        <v/>
      </c>
      <c r="HU90" s="136" t="str">
        <f t="shared" si="298"/>
        <v/>
      </c>
      <c r="HV90" s="76"/>
      <c r="HW90" s="4"/>
      <c r="HX90" s="76"/>
      <c r="HY90" s="128" t="str">
        <f t="shared" si="299"/>
        <v/>
      </c>
      <c r="HZ90" s="129" t="str">
        <f t="shared" si="300"/>
        <v/>
      </c>
      <c r="IA90" s="130"/>
      <c r="IB90" s="131"/>
      <c r="IC90" s="132" t="str">
        <f t="shared" si="301"/>
        <v/>
      </c>
      <c r="ID90" s="133" t="str">
        <f t="shared" si="302"/>
        <v/>
      </c>
      <c r="IE90" s="134" t="str">
        <f t="shared" si="303"/>
        <v/>
      </c>
      <c r="IF90" s="135" t="str">
        <f t="shared" si="304"/>
        <v/>
      </c>
      <c r="IG90" s="136" t="str">
        <f t="shared" si="305"/>
        <v/>
      </c>
      <c r="IH90" s="76"/>
      <c r="II90" s="4"/>
      <c r="IJ90" s="76"/>
      <c r="IK90" s="128" t="str">
        <f t="shared" si="306"/>
        <v/>
      </c>
      <c r="IL90" s="129" t="str">
        <f t="shared" si="307"/>
        <v/>
      </c>
      <c r="IM90" s="130"/>
      <c r="IN90" s="131"/>
      <c r="IO90" s="132" t="str">
        <f t="shared" si="308"/>
        <v/>
      </c>
      <c r="IP90" s="133" t="str">
        <f t="shared" si="309"/>
        <v/>
      </c>
      <c r="IQ90" s="134" t="str">
        <f t="shared" si="310"/>
        <v/>
      </c>
      <c r="IR90" s="135" t="str">
        <f t="shared" si="311"/>
        <v/>
      </c>
      <c r="IS90" s="136" t="str">
        <f t="shared" si="312"/>
        <v/>
      </c>
      <c r="IT90" s="76"/>
      <c r="IU90" s="4"/>
      <c r="IV90" s="76"/>
      <c r="IW90" s="128" t="str">
        <f t="shared" si="313"/>
        <v/>
      </c>
      <c r="IX90" s="129" t="str">
        <f t="shared" si="314"/>
        <v/>
      </c>
      <c r="IY90" s="130"/>
      <c r="IZ90" s="131"/>
      <c r="JA90" s="132" t="str">
        <f t="shared" si="315"/>
        <v/>
      </c>
      <c r="JB90" s="133" t="str">
        <f t="shared" si="316"/>
        <v/>
      </c>
      <c r="JC90" s="134" t="str">
        <f t="shared" si="317"/>
        <v/>
      </c>
      <c r="JD90" s="135" t="str">
        <f t="shared" si="318"/>
        <v/>
      </c>
      <c r="JE90" s="136" t="str">
        <f t="shared" si="319"/>
        <v/>
      </c>
      <c r="JF90" s="76"/>
      <c r="JG90" s="4"/>
      <c r="JH90" s="76"/>
      <c r="JI90" s="128" t="str">
        <f t="shared" si="320"/>
        <v/>
      </c>
      <c r="JJ90" s="129" t="str">
        <f t="shared" si="321"/>
        <v/>
      </c>
      <c r="JK90" s="130"/>
      <c r="JL90" s="131"/>
      <c r="JM90" s="132" t="str">
        <f t="shared" si="322"/>
        <v/>
      </c>
      <c r="JN90" s="133" t="str">
        <f t="shared" si="323"/>
        <v/>
      </c>
      <c r="JO90" s="134" t="str">
        <f t="shared" si="324"/>
        <v/>
      </c>
      <c r="JP90" s="135" t="str">
        <f t="shared" si="325"/>
        <v/>
      </c>
      <c r="JQ90" s="136" t="str">
        <f t="shared" si="326"/>
        <v/>
      </c>
      <c r="JR90" s="76"/>
      <c r="JS90" s="4"/>
      <c r="JT90" s="76"/>
      <c r="JU90" s="128" t="str">
        <f t="shared" si="327"/>
        <v/>
      </c>
      <c r="JV90" s="129" t="str">
        <f t="shared" si="328"/>
        <v/>
      </c>
      <c r="JW90" s="130"/>
      <c r="JX90" s="131"/>
      <c r="JY90" s="132" t="str">
        <f t="shared" si="329"/>
        <v/>
      </c>
      <c r="JZ90" s="133" t="str">
        <f t="shared" si="330"/>
        <v/>
      </c>
      <c r="KA90" s="134" t="str">
        <f t="shared" si="331"/>
        <v/>
      </c>
      <c r="KB90" s="135" t="str">
        <f t="shared" si="332"/>
        <v/>
      </c>
      <c r="KC90" s="136" t="str">
        <f t="shared" si="333"/>
        <v/>
      </c>
      <c r="KD90" s="76"/>
      <c r="KE90" s="4"/>
      <c r="KF90" s="76"/>
    </row>
    <row r="91" spans="1:292" ht="13.5" customHeight="1">
      <c r="A91" s="84"/>
      <c r="E91" s="128" t="str">
        <f t="shared" si="167"/>
        <v/>
      </c>
      <c r="F91" s="129" t="str">
        <f t="shared" si="168"/>
        <v/>
      </c>
      <c r="G91" s="130"/>
      <c r="H91" s="131"/>
      <c r="I91" s="132" t="str">
        <f t="shared" si="169"/>
        <v/>
      </c>
      <c r="J91" s="133" t="str">
        <f t="shared" si="170"/>
        <v/>
      </c>
      <c r="K91" s="134" t="str">
        <f t="shared" si="171"/>
        <v/>
      </c>
      <c r="L91" s="135" t="str">
        <f t="shared" si="172"/>
        <v/>
      </c>
      <c r="M91" s="136" t="str">
        <f t="shared" si="173"/>
        <v/>
      </c>
      <c r="O91" s="4"/>
      <c r="Q91" s="128" t="str">
        <f t="shared" si="174"/>
        <v/>
      </c>
      <c r="R91" s="129" t="str">
        <f t="shared" si="175"/>
        <v/>
      </c>
      <c r="S91" s="130"/>
      <c r="T91" s="131"/>
      <c r="U91" s="132" t="str">
        <f t="shared" si="176"/>
        <v/>
      </c>
      <c r="V91" s="133" t="str">
        <f t="shared" si="177"/>
        <v/>
      </c>
      <c r="W91" s="134" t="str">
        <f t="shared" si="178"/>
        <v/>
      </c>
      <c r="X91" s="135" t="str">
        <f t="shared" si="179"/>
        <v/>
      </c>
      <c r="Y91" s="136" t="str">
        <f t="shared" si="180"/>
        <v/>
      </c>
      <c r="AA91" s="4"/>
      <c r="AC91" s="128" t="str">
        <f t="shared" si="181"/>
        <v/>
      </c>
      <c r="AD91" s="129" t="str">
        <f t="shared" si="182"/>
        <v/>
      </c>
      <c r="AE91" s="130"/>
      <c r="AF91" s="131"/>
      <c r="AG91" s="132" t="str">
        <f t="shared" si="183"/>
        <v/>
      </c>
      <c r="AH91" s="133" t="str">
        <f t="shared" si="184"/>
        <v/>
      </c>
      <c r="AI91" s="134" t="str">
        <f t="shared" si="185"/>
        <v/>
      </c>
      <c r="AJ91" s="135" t="str">
        <f t="shared" si="186"/>
        <v/>
      </c>
      <c r="AK91" s="136" t="str">
        <f t="shared" si="187"/>
        <v/>
      </c>
      <c r="AM91" s="4"/>
      <c r="AO91" s="128" t="str">
        <f t="shared" si="188"/>
        <v/>
      </c>
      <c r="AP91" s="129" t="str">
        <f t="shared" si="189"/>
        <v/>
      </c>
      <c r="AQ91" s="130"/>
      <c r="AR91" s="131"/>
      <c r="AS91" s="132" t="str">
        <f t="shared" si="190"/>
        <v/>
      </c>
      <c r="AT91" s="133" t="str">
        <f t="shared" si="191"/>
        <v/>
      </c>
      <c r="AU91" s="134" t="str">
        <f t="shared" si="192"/>
        <v/>
      </c>
      <c r="AV91" s="135" t="str">
        <f t="shared" si="193"/>
        <v/>
      </c>
      <c r="AW91" s="136" t="str">
        <f t="shared" si="194"/>
        <v/>
      </c>
      <c r="AX91" s="76"/>
      <c r="AY91" s="4"/>
      <c r="AZ91" s="76"/>
      <c r="BA91" s="128" t="str">
        <f t="shared" si="195"/>
        <v/>
      </c>
      <c r="BB91" s="129" t="str">
        <f t="shared" si="196"/>
        <v/>
      </c>
      <c r="BC91" s="130"/>
      <c r="BD91" s="131"/>
      <c r="BE91" s="132" t="str">
        <f t="shared" si="197"/>
        <v/>
      </c>
      <c r="BF91" s="133" t="str">
        <f t="shared" si="198"/>
        <v/>
      </c>
      <c r="BG91" s="134" t="str">
        <f t="shared" si="199"/>
        <v/>
      </c>
      <c r="BH91" s="135" t="str">
        <f t="shared" si="200"/>
        <v/>
      </c>
      <c r="BI91" s="136" t="str">
        <f t="shared" si="201"/>
        <v/>
      </c>
      <c r="BJ91" s="76"/>
      <c r="BK91" s="4"/>
      <c r="BL91" s="76"/>
      <c r="BM91" s="128" t="str">
        <f t="shared" si="202"/>
        <v/>
      </c>
      <c r="BN91" s="129" t="str">
        <f t="shared" si="203"/>
        <v/>
      </c>
      <c r="BO91" s="130"/>
      <c r="BP91" s="131"/>
      <c r="BQ91" s="132" t="str">
        <f t="shared" si="204"/>
        <v/>
      </c>
      <c r="BR91" s="133" t="str">
        <f t="shared" si="205"/>
        <v/>
      </c>
      <c r="BS91" s="134" t="str">
        <f t="shared" si="206"/>
        <v/>
      </c>
      <c r="BT91" s="135" t="str">
        <f t="shared" si="207"/>
        <v/>
      </c>
      <c r="BU91" s="136" t="str">
        <f t="shared" si="208"/>
        <v/>
      </c>
      <c r="BV91" s="76"/>
      <c r="BW91" s="4"/>
      <c r="BX91" s="76"/>
      <c r="BY91" s="128" t="str">
        <f t="shared" si="209"/>
        <v/>
      </c>
      <c r="BZ91" s="129" t="str">
        <f t="shared" si="210"/>
        <v/>
      </c>
      <c r="CA91" s="130"/>
      <c r="CB91" s="131"/>
      <c r="CC91" s="132" t="str">
        <f t="shared" si="211"/>
        <v/>
      </c>
      <c r="CD91" s="133" t="str">
        <f t="shared" si="212"/>
        <v/>
      </c>
      <c r="CE91" s="134" t="str">
        <f t="shared" si="213"/>
        <v/>
      </c>
      <c r="CF91" s="135" t="str">
        <f t="shared" si="214"/>
        <v/>
      </c>
      <c r="CG91" s="136" t="str">
        <f t="shared" si="215"/>
        <v/>
      </c>
      <c r="CH91" s="76"/>
      <c r="CI91" s="4"/>
      <c r="CJ91" s="76"/>
      <c r="CK91" s="128" t="str">
        <f t="shared" si="216"/>
        <v/>
      </c>
      <c r="CL91" s="129" t="str">
        <f t="shared" si="217"/>
        <v/>
      </c>
      <c r="CM91" s="130"/>
      <c r="CN91" s="131"/>
      <c r="CO91" s="132" t="str">
        <f t="shared" si="218"/>
        <v/>
      </c>
      <c r="CP91" s="133" t="str">
        <f t="shared" si="219"/>
        <v/>
      </c>
      <c r="CQ91" s="134" t="str">
        <f t="shared" si="220"/>
        <v/>
      </c>
      <c r="CR91" s="135" t="str">
        <f t="shared" si="221"/>
        <v/>
      </c>
      <c r="CS91" s="136" t="str">
        <f t="shared" si="222"/>
        <v/>
      </c>
      <c r="CT91" s="76"/>
      <c r="CU91" s="4"/>
      <c r="CV91" s="76"/>
      <c r="CW91" s="128" t="str">
        <f t="shared" si="223"/>
        <v/>
      </c>
      <c r="CX91" s="129" t="str">
        <f t="shared" si="224"/>
        <v/>
      </c>
      <c r="CY91" s="130"/>
      <c r="CZ91" s="131"/>
      <c r="DA91" s="132" t="str">
        <f t="shared" si="225"/>
        <v/>
      </c>
      <c r="DB91" s="133" t="str">
        <f t="shared" si="226"/>
        <v/>
      </c>
      <c r="DC91" s="134" t="str">
        <f t="shared" si="227"/>
        <v/>
      </c>
      <c r="DD91" s="135" t="str">
        <f t="shared" si="228"/>
        <v/>
      </c>
      <c r="DE91" s="136" t="str">
        <f t="shared" si="229"/>
        <v/>
      </c>
      <c r="DF91" s="76"/>
      <c r="DG91" s="4"/>
      <c r="DH91" s="76"/>
      <c r="DI91" s="128" t="str">
        <f t="shared" si="230"/>
        <v/>
      </c>
      <c r="DJ91" s="129" t="str">
        <f t="shared" si="231"/>
        <v/>
      </c>
      <c r="DK91" s="130"/>
      <c r="DL91" s="131"/>
      <c r="DM91" s="132" t="str">
        <f t="shared" si="232"/>
        <v/>
      </c>
      <c r="DN91" s="133" t="str">
        <f t="shared" si="233"/>
        <v/>
      </c>
      <c r="DO91" s="134" t="str">
        <f t="shared" si="234"/>
        <v/>
      </c>
      <c r="DP91" s="135" t="str">
        <f t="shared" si="235"/>
        <v/>
      </c>
      <c r="DQ91" s="136" t="str">
        <f t="shared" si="236"/>
        <v/>
      </c>
      <c r="DR91" s="76"/>
      <c r="DS91" s="4"/>
      <c r="DT91" s="76"/>
      <c r="DU91" s="128" t="str">
        <f t="shared" si="237"/>
        <v/>
      </c>
      <c r="DV91" s="129" t="str">
        <f t="shared" si="238"/>
        <v/>
      </c>
      <c r="DW91" s="130"/>
      <c r="DX91" s="131"/>
      <c r="DY91" s="132" t="str">
        <f t="shared" si="239"/>
        <v/>
      </c>
      <c r="DZ91" s="133" t="str">
        <f t="shared" si="240"/>
        <v/>
      </c>
      <c r="EA91" s="134" t="str">
        <f t="shared" si="241"/>
        <v/>
      </c>
      <c r="EB91" s="135" t="str">
        <f t="shared" si="242"/>
        <v/>
      </c>
      <c r="EC91" s="136" t="str">
        <f t="shared" si="243"/>
        <v/>
      </c>
      <c r="ED91" s="76"/>
      <c r="EE91" s="4"/>
      <c r="EF91" s="76"/>
      <c r="EG91" s="128" t="str">
        <f t="shared" si="244"/>
        <v/>
      </c>
      <c r="EH91" s="129" t="str">
        <f t="shared" si="245"/>
        <v/>
      </c>
      <c r="EI91" s="130"/>
      <c r="EJ91" s="131"/>
      <c r="EK91" s="132" t="str">
        <f t="shared" si="246"/>
        <v/>
      </c>
      <c r="EL91" s="133" t="str">
        <f t="shared" si="247"/>
        <v/>
      </c>
      <c r="EM91" s="134" t="str">
        <f t="shared" si="248"/>
        <v/>
      </c>
      <c r="EN91" s="135" t="str">
        <f t="shared" si="249"/>
        <v/>
      </c>
      <c r="EO91" s="136" t="str">
        <f t="shared" si="250"/>
        <v/>
      </c>
      <c r="EP91" s="76"/>
      <c r="EQ91" s="4"/>
      <c r="ER91" s="76"/>
      <c r="ES91" s="128" t="str">
        <f t="shared" si="251"/>
        <v/>
      </c>
      <c r="ET91" s="129" t="str">
        <f t="shared" si="252"/>
        <v/>
      </c>
      <c r="EU91" s="130"/>
      <c r="EV91" s="131"/>
      <c r="EW91" s="132" t="str">
        <f t="shared" si="253"/>
        <v/>
      </c>
      <c r="EX91" s="133" t="str">
        <f t="shared" si="254"/>
        <v/>
      </c>
      <c r="EY91" s="134" t="str">
        <f t="shared" si="255"/>
        <v/>
      </c>
      <c r="EZ91" s="135" t="str">
        <f t="shared" si="256"/>
        <v/>
      </c>
      <c r="FA91" s="136" t="str">
        <f t="shared" si="257"/>
        <v/>
      </c>
      <c r="FB91" s="76"/>
      <c r="FC91" s="4"/>
      <c r="FD91" s="76"/>
      <c r="FE91" s="128" t="str">
        <f t="shared" si="258"/>
        <v/>
      </c>
      <c r="FF91" s="129" t="str">
        <f t="shared" si="259"/>
        <v/>
      </c>
      <c r="FG91" s="130"/>
      <c r="FH91" s="131"/>
      <c r="FI91" s="132" t="str">
        <f t="shared" si="260"/>
        <v/>
      </c>
      <c r="FJ91" s="133" t="str">
        <f t="shared" si="261"/>
        <v/>
      </c>
      <c r="FK91" s="134" t="str">
        <f t="shared" si="262"/>
        <v/>
      </c>
      <c r="FL91" s="135" t="str">
        <f t="shared" si="263"/>
        <v/>
      </c>
      <c r="FM91" s="136" t="str">
        <f t="shared" si="264"/>
        <v/>
      </c>
      <c r="FN91" s="76"/>
      <c r="FO91" s="4"/>
      <c r="FP91" s="76"/>
      <c r="FQ91" s="128" t="str">
        <f>IF(FU91="","",#REF!)</f>
        <v/>
      </c>
      <c r="FR91" s="129" t="str">
        <f t="shared" si="265"/>
        <v/>
      </c>
      <c r="FS91" s="130"/>
      <c r="FT91" s="131"/>
      <c r="FU91" s="132" t="str">
        <f t="shared" si="266"/>
        <v/>
      </c>
      <c r="FV91" s="133" t="str">
        <f t="shared" si="267"/>
        <v/>
      </c>
      <c r="FW91" s="134" t="str">
        <f t="shared" si="268"/>
        <v/>
      </c>
      <c r="FX91" s="135" t="str">
        <f t="shared" si="269"/>
        <v/>
      </c>
      <c r="FY91" s="136" t="str">
        <f t="shared" si="270"/>
        <v/>
      </c>
      <c r="FZ91" s="76"/>
      <c r="GA91" s="4"/>
      <c r="GB91" s="76"/>
      <c r="GC91" s="128" t="str">
        <f t="shared" si="271"/>
        <v/>
      </c>
      <c r="GD91" s="129" t="str">
        <f t="shared" si="272"/>
        <v/>
      </c>
      <c r="GE91" s="130"/>
      <c r="GF91" s="131"/>
      <c r="GG91" s="132" t="str">
        <f t="shared" si="273"/>
        <v/>
      </c>
      <c r="GH91" s="133" t="str">
        <f t="shared" si="274"/>
        <v/>
      </c>
      <c r="GI91" s="134" t="str">
        <f t="shared" si="275"/>
        <v/>
      </c>
      <c r="GJ91" s="135" t="str">
        <f t="shared" si="276"/>
        <v/>
      </c>
      <c r="GK91" s="136" t="str">
        <f t="shared" si="277"/>
        <v/>
      </c>
      <c r="GL91" s="76"/>
      <c r="GM91" s="4"/>
      <c r="GN91" s="76"/>
      <c r="GO91" s="128" t="str">
        <f t="shared" si="278"/>
        <v/>
      </c>
      <c r="GP91" s="129" t="str">
        <f t="shared" si="279"/>
        <v/>
      </c>
      <c r="GQ91" s="130"/>
      <c r="GR91" s="131"/>
      <c r="GS91" s="132" t="str">
        <f t="shared" si="280"/>
        <v/>
      </c>
      <c r="GT91" s="133" t="str">
        <f t="shared" si="281"/>
        <v/>
      </c>
      <c r="GU91" s="134" t="str">
        <f t="shared" si="282"/>
        <v/>
      </c>
      <c r="GV91" s="135" t="str">
        <f t="shared" si="283"/>
        <v/>
      </c>
      <c r="GW91" s="136" t="str">
        <f t="shared" si="284"/>
        <v/>
      </c>
      <c r="GX91" s="76"/>
      <c r="GY91" s="4"/>
      <c r="GZ91" s="76"/>
      <c r="HA91" s="128" t="str">
        <f t="shared" si="285"/>
        <v/>
      </c>
      <c r="HB91" s="129" t="str">
        <f t="shared" si="286"/>
        <v/>
      </c>
      <c r="HC91" s="130"/>
      <c r="HD91" s="131"/>
      <c r="HE91" s="132" t="str">
        <f t="shared" si="287"/>
        <v/>
      </c>
      <c r="HF91" s="133" t="str">
        <f t="shared" si="288"/>
        <v/>
      </c>
      <c r="HG91" s="134" t="str">
        <f t="shared" si="289"/>
        <v/>
      </c>
      <c r="HH91" s="135" t="str">
        <f t="shared" si="290"/>
        <v/>
      </c>
      <c r="HI91" s="136" t="str">
        <f t="shared" si="291"/>
        <v/>
      </c>
      <c r="HJ91" s="76"/>
      <c r="HK91" s="4"/>
      <c r="HL91" s="76"/>
      <c r="HM91" s="128" t="str">
        <f t="shared" si="292"/>
        <v/>
      </c>
      <c r="HN91" s="129" t="str">
        <f t="shared" si="293"/>
        <v/>
      </c>
      <c r="HO91" s="130"/>
      <c r="HP91" s="131"/>
      <c r="HQ91" s="132" t="str">
        <f t="shared" si="294"/>
        <v/>
      </c>
      <c r="HR91" s="133" t="str">
        <f t="shared" si="295"/>
        <v/>
      </c>
      <c r="HS91" s="134" t="str">
        <f t="shared" si="296"/>
        <v/>
      </c>
      <c r="HT91" s="135" t="str">
        <f t="shared" si="297"/>
        <v/>
      </c>
      <c r="HU91" s="136" t="str">
        <f t="shared" si="298"/>
        <v/>
      </c>
      <c r="HV91" s="76"/>
      <c r="HW91" s="4"/>
      <c r="HX91" s="76"/>
      <c r="HY91" s="128" t="str">
        <f t="shared" si="299"/>
        <v/>
      </c>
      <c r="HZ91" s="129" t="str">
        <f t="shared" si="300"/>
        <v/>
      </c>
      <c r="IA91" s="130"/>
      <c r="IB91" s="131"/>
      <c r="IC91" s="132" t="str">
        <f t="shared" si="301"/>
        <v/>
      </c>
      <c r="ID91" s="133" t="str">
        <f t="shared" si="302"/>
        <v/>
      </c>
      <c r="IE91" s="134" t="str">
        <f t="shared" si="303"/>
        <v/>
      </c>
      <c r="IF91" s="135" t="str">
        <f t="shared" si="304"/>
        <v/>
      </c>
      <c r="IG91" s="136" t="str">
        <f t="shared" si="305"/>
        <v/>
      </c>
      <c r="IH91" s="76"/>
      <c r="II91" s="4"/>
      <c r="IJ91" s="76"/>
      <c r="IK91" s="128" t="str">
        <f t="shared" si="306"/>
        <v/>
      </c>
      <c r="IL91" s="129" t="str">
        <f t="shared" si="307"/>
        <v/>
      </c>
      <c r="IM91" s="130"/>
      <c r="IN91" s="131"/>
      <c r="IO91" s="132" t="str">
        <f t="shared" si="308"/>
        <v/>
      </c>
      <c r="IP91" s="133" t="str">
        <f t="shared" si="309"/>
        <v/>
      </c>
      <c r="IQ91" s="134" t="str">
        <f t="shared" si="310"/>
        <v/>
      </c>
      <c r="IR91" s="135" t="str">
        <f t="shared" si="311"/>
        <v/>
      </c>
      <c r="IS91" s="136" t="str">
        <f t="shared" si="312"/>
        <v/>
      </c>
      <c r="IT91" s="76"/>
      <c r="IU91" s="4"/>
      <c r="IV91" s="76"/>
      <c r="IW91" s="128" t="str">
        <f t="shared" si="313"/>
        <v/>
      </c>
      <c r="IX91" s="129" t="str">
        <f t="shared" si="314"/>
        <v/>
      </c>
      <c r="IY91" s="130"/>
      <c r="IZ91" s="131"/>
      <c r="JA91" s="132" t="str">
        <f t="shared" si="315"/>
        <v/>
      </c>
      <c r="JB91" s="133" t="str">
        <f t="shared" si="316"/>
        <v/>
      </c>
      <c r="JC91" s="134" t="str">
        <f t="shared" si="317"/>
        <v/>
      </c>
      <c r="JD91" s="135" t="str">
        <f t="shared" si="318"/>
        <v/>
      </c>
      <c r="JE91" s="136" t="str">
        <f t="shared" si="319"/>
        <v/>
      </c>
      <c r="JF91" s="76"/>
      <c r="JG91" s="4"/>
      <c r="JH91" s="76"/>
      <c r="JI91" s="128" t="str">
        <f t="shared" si="320"/>
        <v/>
      </c>
      <c r="JJ91" s="129" t="str">
        <f t="shared" si="321"/>
        <v/>
      </c>
      <c r="JK91" s="130"/>
      <c r="JL91" s="131"/>
      <c r="JM91" s="132" t="str">
        <f t="shared" si="322"/>
        <v/>
      </c>
      <c r="JN91" s="133" t="str">
        <f t="shared" si="323"/>
        <v/>
      </c>
      <c r="JO91" s="134" t="str">
        <f t="shared" si="324"/>
        <v/>
      </c>
      <c r="JP91" s="135" t="str">
        <f t="shared" si="325"/>
        <v/>
      </c>
      <c r="JQ91" s="136" t="str">
        <f t="shared" si="326"/>
        <v/>
      </c>
      <c r="JR91" s="76"/>
      <c r="JS91" s="4"/>
      <c r="JT91" s="76"/>
      <c r="JU91" s="128" t="str">
        <f t="shared" si="327"/>
        <v/>
      </c>
      <c r="JV91" s="129" t="str">
        <f t="shared" si="328"/>
        <v/>
      </c>
      <c r="JW91" s="130"/>
      <c r="JX91" s="131"/>
      <c r="JY91" s="132" t="str">
        <f t="shared" si="329"/>
        <v/>
      </c>
      <c r="JZ91" s="133" t="str">
        <f t="shared" si="330"/>
        <v/>
      </c>
      <c r="KA91" s="134" t="str">
        <f t="shared" si="331"/>
        <v/>
      </c>
      <c r="KB91" s="135" t="str">
        <f t="shared" si="332"/>
        <v/>
      </c>
      <c r="KC91" s="136" t="str">
        <f t="shared" si="333"/>
        <v/>
      </c>
      <c r="KD91" s="76"/>
      <c r="KE91" s="4"/>
      <c r="KF91" s="76"/>
    </row>
    <row r="92" spans="1:292" ht="13.5" customHeight="1">
      <c r="A92" s="84"/>
      <c r="E92" s="128" t="str">
        <f t="shared" si="167"/>
        <v/>
      </c>
      <c r="F92" s="129" t="str">
        <f t="shared" si="168"/>
        <v/>
      </c>
      <c r="G92" s="130"/>
      <c r="H92" s="131"/>
      <c r="I92" s="132" t="str">
        <f t="shared" si="169"/>
        <v/>
      </c>
      <c r="J92" s="133" t="str">
        <f t="shared" si="170"/>
        <v/>
      </c>
      <c r="K92" s="134" t="str">
        <f t="shared" si="171"/>
        <v/>
      </c>
      <c r="L92" s="135" t="str">
        <f t="shared" si="172"/>
        <v/>
      </c>
      <c r="M92" s="136" t="str">
        <f t="shared" si="173"/>
        <v/>
      </c>
      <c r="O92" s="4"/>
      <c r="Q92" s="128" t="str">
        <f t="shared" si="174"/>
        <v/>
      </c>
      <c r="R92" s="129" t="str">
        <f t="shared" si="175"/>
        <v/>
      </c>
      <c r="S92" s="130"/>
      <c r="T92" s="131"/>
      <c r="U92" s="132" t="str">
        <f t="shared" si="176"/>
        <v/>
      </c>
      <c r="V92" s="133" t="str">
        <f t="shared" si="177"/>
        <v/>
      </c>
      <c r="W92" s="134" t="str">
        <f t="shared" si="178"/>
        <v/>
      </c>
      <c r="X92" s="135" t="str">
        <f t="shared" si="179"/>
        <v/>
      </c>
      <c r="Y92" s="136" t="str">
        <f t="shared" si="180"/>
        <v/>
      </c>
      <c r="AA92" s="4"/>
      <c r="AC92" s="128" t="str">
        <f t="shared" si="181"/>
        <v/>
      </c>
      <c r="AD92" s="129" t="str">
        <f t="shared" si="182"/>
        <v/>
      </c>
      <c r="AE92" s="130"/>
      <c r="AF92" s="131"/>
      <c r="AG92" s="132" t="str">
        <f t="shared" si="183"/>
        <v/>
      </c>
      <c r="AH92" s="133" t="str">
        <f t="shared" si="184"/>
        <v/>
      </c>
      <c r="AI92" s="134" t="str">
        <f t="shared" si="185"/>
        <v/>
      </c>
      <c r="AJ92" s="135" t="str">
        <f t="shared" si="186"/>
        <v/>
      </c>
      <c r="AK92" s="136" t="str">
        <f t="shared" si="187"/>
        <v/>
      </c>
      <c r="AM92" s="4"/>
      <c r="AO92" s="128" t="str">
        <f t="shared" si="188"/>
        <v/>
      </c>
      <c r="AP92" s="129" t="str">
        <f t="shared" si="189"/>
        <v/>
      </c>
      <c r="AQ92" s="130"/>
      <c r="AR92" s="131"/>
      <c r="AS92" s="132" t="str">
        <f t="shared" si="190"/>
        <v/>
      </c>
      <c r="AT92" s="133" t="str">
        <f t="shared" si="191"/>
        <v/>
      </c>
      <c r="AU92" s="134" t="str">
        <f t="shared" si="192"/>
        <v/>
      </c>
      <c r="AV92" s="135" t="str">
        <f t="shared" si="193"/>
        <v/>
      </c>
      <c r="AW92" s="136" t="str">
        <f t="shared" si="194"/>
        <v/>
      </c>
      <c r="AX92" s="76"/>
      <c r="AY92" s="4"/>
      <c r="AZ92" s="76"/>
      <c r="BA92" s="128" t="str">
        <f t="shared" si="195"/>
        <v/>
      </c>
      <c r="BB92" s="129" t="str">
        <f t="shared" si="196"/>
        <v/>
      </c>
      <c r="BC92" s="130"/>
      <c r="BD92" s="131"/>
      <c r="BE92" s="132" t="str">
        <f t="shared" si="197"/>
        <v/>
      </c>
      <c r="BF92" s="133" t="str">
        <f t="shared" si="198"/>
        <v/>
      </c>
      <c r="BG92" s="134" t="str">
        <f t="shared" si="199"/>
        <v/>
      </c>
      <c r="BH92" s="135" t="str">
        <f t="shared" si="200"/>
        <v/>
      </c>
      <c r="BI92" s="136" t="str">
        <f t="shared" si="201"/>
        <v/>
      </c>
      <c r="BJ92" s="76"/>
      <c r="BK92" s="4"/>
      <c r="BL92" s="76"/>
      <c r="BM92" s="128" t="str">
        <f t="shared" si="202"/>
        <v/>
      </c>
      <c r="BN92" s="129" t="str">
        <f t="shared" si="203"/>
        <v/>
      </c>
      <c r="BO92" s="130"/>
      <c r="BP92" s="131"/>
      <c r="BQ92" s="132" t="str">
        <f t="shared" si="204"/>
        <v/>
      </c>
      <c r="BR92" s="133" t="str">
        <f t="shared" si="205"/>
        <v/>
      </c>
      <c r="BS92" s="134" t="str">
        <f t="shared" si="206"/>
        <v/>
      </c>
      <c r="BT92" s="135" t="str">
        <f t="shared" si="207"/>
        <v/>
      </c>
      <c r="BU92" s="136" t="str">
        <f t="shared" si="208"/>
        <v/>
      </c>
      <c r="BV92" s="76"/>
      <c r="BW92" s="4"/>
      <c r="BX92" s="76"/>
      <c r="BY92" s="128" t="str">
        <f t="shared" si="209"/>
        <v/>
      </c>
      <c r="BZ92" s="129" t="str">
        <f t="shared" si="210"/>
        <v/>
      </c>
      <c r="CA92" s="130"/>
      <c r="CB92" s="131"/>
      <c r="CC92" s="132" t="str">
        <f t="shared" si="211"/>
        <v/>
      </c>
      <c r="CD92" s="133" t="str">
        <f t="shared" si="212"/>
        <v/>
      </c>
      <c r="CE92" s="134" t="str">
        <f t="shared" si="213"/>
        <v/>
      </c>
      <c r="CF92" s="135" t="str">
        <f t="shared" si="214"/>
        <v/>
      </c>
      <c r="CG92" s="136" t="str">
        <f t="shared" si="215"/>
        <v/>
      </c>
      <c r="CH92" s="76"/>
      <c r="CI92" s="4"/>
      <c r="CJ92" s="76"/>
      <c r="CK92" s="128" t="str">
        <f t="shared" si="216"/>
        <v/>
      </c>
      <c r="CL92" s="129" t="str">
        <f t="shared" si="217"/>
        <v/>
      </c>
      <c r="CM92" s="130"/>
      <c r="CN92" s="131"/>
      <c r="CO92" s="132" t="str">
        <f t="shared" si="218"/>
        <v/>
      </c>
      <c r="CP92" s="133" t="str">
        <f t="shared" si="219"/>
        <v/>
      </c>
      <c r="CQ92" s="134" t="str">
        <f t="shared" si="220"/>
        <v/>
      </c>
      <c r="CR92" s="135" t="str">
        <f t="shared" si="221"/>
        <v/>
      </c>
      <c r="CS92" s="136" t="str">
        <f t="shared" si="222"/>
        <v/>
      </c>
      <c r="CT92" s="76"/>
      <c r="CU92" s="4"/>
      <c r="CV92" s="76"/>
      <c r="CW92" s="128" t="str">
        <f t="shared" si="223"/>
        <v/>
      </c>
      <c r="CX92" s="129" t="str">
        <f t="shared" si="224"/>
        <v/>
      </c>
      <c r="CY92" s="130"/>
      <c r="CZ92" s="131"/>
      <c r="DA92" s="132" t="str">
        <f t="shared" si="225"/>
        <v/>
      </c>
      <c r="DB92" s="133" t="str">
        <f t="shared" si="226"/>
        <v/>
      </c>
      <c r="DC92" s="134" t="str">
        <f t="shared" si="227"/>
        <v/>
      </c>
      <c r="DD92" s="135" t="str">
        <f t="shared" si="228"/>
        <v/>
      </c>
      <c r="DE92" s="136" t="str">
        <f t="shared" si="229"/>
        <v/>
      </c>
      <c r="DF92" s="76"/>
      <c r="DG92" s="4"/>
      <c r="DH92" s="76"/>
      <c r="DI92" s="128" t="str">
        <f t="shared" si="230"/>
        <v/>
      </c>
      <c r="DJ92" s="129" t="str">
        <f t="shared" si="231"/>
        <v/>
      </c>
      <c r="DK92" s="130"/>
      <c r="DL92" s="131"/>
      <c r="DM92" s="132" t="str">
        <f t="shared" si="232"/>
        <v/>
      </c>
      <c r="DN92" s="133" t="str">
        <f t="shared" si="233"/>
        <v/>
      </c>
      <c r="DO92" s="134" t="str">
        <f t="shared" si="234"/>
        <v/>
      </c>
      <c r="DP92" s="135" t="str">
        <f t="shared" si="235"/>
        <v/>
      </c>
      <c r="DQ92" s="136" t="str">
        <f t="shared" si="236"/>
        <v/>
      </c>
      <c r="DR92" s="76"/>
      <c r="DS92" s="4"/>
      <c r="DT92" s="76"/>
      <c r="DU92" s="128" t="str">
        <f t="shared" si="237"/>
        <v/>
      </c>
      <c r="DV92" s="129" t="str">
        <f t="shared" si="238"/>
        <v/>
      </c>
      <c r="DW92" s="130"/>
      <c r="DX92" s="131"/>
      <c r="DY92" s="132" t="str">
        <f t="shared" si="239"/>
        <v/>
      </c>
      <c r="DZ92" s="133" t="str">
        <f t="shared" si="240"/>
        <v/>
      </c>
      <c r="EA92" s="134" t="str">
        <f t="shared" si="241"/>
        <v/>
      </c>
      <c r="EB92" s="135" t="str">
        <f t="shared" si="242"/>
        <v/>
      </c>
      <c r="EC92" s="136" t="str">
        <f t="shared" si="243"/>
        <v/>
      </c>
      <c r="ED92" s="76"/>
      <c r="EE92" s="4"/>
      <c r="EF92" s="76"/>
      <c r="EG92" s="128" t="str">
        <f t="shared" si="244"/>
        <v/>
      </c>
      <c r="EH92" s="129" t="str">
        <f t="shared" si="245"/>
        <v/>
      </c>
      <c r="EI92" s="130"/>
      <c r="EJ92" s="131"/>
      <c r="EK92" s="132" t="str">
        <f t="shared" si="246"/>
        <v/>
      </c>
      <c r="EL92" s="133" t="str">
        <f t="shared" si="247"/>
        <v/>
      </c>
      <c r="EM92" s="134" t="str">
        <f t="shared" si="248"/>
        <v/>
      </c>
      <c r="EN92" s="135" t="str">
        <f t="shared" si="249"/>
        <v/>
      </c>
      <c r="EO92" s="136" t="str">
        <f t="shared" si="250"/>
        <v/>
      </c>
      <c r="EP92" s="76"/>
      <c r="EQ92" s="4"/>
      <c r="ER92" s="76"/>
      <c r="ES92" s="128" t="str">
        <f t="shared" si="251"/>
        <v/>
      </c>
      <c r="ET92" s="129" t="str">
        <f t="shared" si="252"/>
        <v/>
      </c>
      <c r="EU92" s="130"/>
      <c r="EV92" s="131"/>
      <c r="EW92" s="132" t="str">
        <f t="shared" si="253"/>
        <v/>
      </c>
      <c r="EX92" s="133" t="str">
        <f t="shared" si="254"/>
        <v/>
      </c>
      <c r="EY92" s="134" t="str">
        <f t="shared" si="255"/>
        <v/>
      </c>
      <c r="EZ92" s="135" t="str">
        <f t="shared" si="256"/>
        <v/>
      </c>
      <c r="FA92" s="136" t="str">
        <f t="shared" si="257"/>
        <v/>
      </c>
      <c r="FB92" s="76"/>
      <c r="FC92" s="4"/>
      <c r="FD92" s="76"/>
      <c r="FE92" s="128" t="str">
        <f t="shared" si="258"/>
        <v/>
      </c>
      <c r="FF92" s="129" t="str">
        <f t="shared" si="259"/>
        <v/>
      </c>
      <c r="FG92" s="130"/>
      <c r="FH92" s="131"/>
      <c r="FI92" s="132" t="str">
        <f t="shared" si="260"/>
        <v/>
      </c>
      <c r="FJ92" s="133" t="str">
        <f t="shared" si="261"/>
        <v/>
      </c>
      <c r="FK92" s="134" t="str">
        <f t="shared" si="262"/>
        <v/>
      </c>
      <c r="FL92" s="135" t="str">
        <f t="shared" si="263"/>
        <v/>
      </c>
      <c r="FM92" s="136" t="str">
        <f t="shared" si="264"/>
        <v/>
      </c>
      <c r="FN92" s="76"/>
      <c r="FO92" s="4"/>
      <c r="FP92" s="76"/>
      <c r="FQ92" s="128" t="str">
        <f>IF(FU92="","",#REF!)</f>
        <v/>
      </c>
      <c r="FR92" s="129" t="str">
        <f t="shared" si="265"/>
        <v/>
      </c>
      <c r="FS92" s="130"/>
      <c r="FT92" s="131"/>
      <c r="FU92" s="132" t="str">
        <f t="shared" si="266"/>
        <v/>
      </c>
      <c r="FV92" s="133" t="str">
        <f t="shared" si="267"/>
        <v/>
      </c>
      <c r="FW92" s="134" t="str">
        <f t="shared" si="268"/>
        <v/>
      </c>
      <c r="FX92" s="135" t="str">
        <f t="shared" si="269"/>
        <v/>
      </c>
      <c r="FY92" s="136" t="str">
        <f t="shared" si="270"/>
        <v/>
      </c>
      <c r="FZ92" s="76"/>
      <c r="GA92" s="4"/>
      <c r="GB92" s="76"/>
      <c r="GC92" s="128" t="str">
        <f t="shared" si="271"/>
        <v/>
      </c>
      <c r="GD92" s="129" t="str">
        <f t="shared" si="272"/>
        <v/>
      </c>
      <c r="GE92" s="130"/>
      <c r="GF92" s="131"/>
      <c r="GG92" s="132" t="str">
        <f t="shared" si="273"/>
        <v/>
      </c>
      <c r="GH92" s="133" t="str">
        <f t="shared" si="274"/>
        <v/>
      </c>
      <c r="GI92" s="134" t="str">
        <f t="shared" si="275"/>
        <v/>
      </c>
      <c r="GJ92" s="135" t="str">
        <f t="shared" si="276"/>
        <v/>
      </c>
      <c r="GK92" s="136" t="str">
        <f t="shared" si="277"/>
        <v/>
      </c>
      <c r="GL92" s="76"/>
      <c r="GM92" s="4"/>
      <c r="GN92" s="76"/>
      <c r="GO92" s="128" t="str">
        <f t="shared" si="278"/>
        <v/>
      </c>
      <c r="GP92" s="129" t="str">
        <f t="shared" si="279"/>
        <v/>
      </c>
      <c r="GQ92" s="130"/>
      <c r="GR92" s="131"/>
      <c r="GS92" s="132" t="str">
        <f t="shared" si="280"/>
        <v/>
      </c>
      <c r="GT92" s="133" t="str">
        <f t="shared" si="281"/>
        <v/>
      </c>
      <c r="GU92" s="134" t="str">
        <f t="shared" si="282"/>
        <v/>
      </c>
      <c r="GV92" s="135" t="str">
        <f t="shared" si="283"/>
        <v/>
      </c>
      <c r="GW92" s="136" t="str">
        <f t="shared" si="284"/>
        <v/>
      </c>
      <c r="GX92" s="76"/>
      <c r="GY92" s="4"/>
      <c r="GZ92" s="76"/>
      <c r="HA92" s="128" t="str">
        <f t="shared" si="285"/>
        <v/>
      </c>
      <c r="HB92" s="129" t="str">
        <f t="shared" si="286"/>
        <v/>
      </c>
      <c r="HC92" s="130"/>
      <c r="HD92" s="131"/>
      <c r="HE92" s="132" t="str">
        <f t="shared" si="287"/>
        <v/>
      </c>
      <c r="HF92" s="133" t="str">
        <f t="shared" si="288"/>
        <v/>
      </c>
      <c r="HG92" s="134" t="str">
        <f t="shared" si="289"/>
        <v/>
      </c>
      <c r="HH92" s="135" t="str">
        <f t="shared" si="290"/>
        <v/>
      </c>
      <c r="HI92" s="136" t="str">
        <f t="shared" si="291"/>
        <v/>
      </c>
      <c r="HJ92" s="76"/>
      <c r="HK92" s="4"/>
      <c r="HL92" s="76"/>
      <c r="HM92" s="128" t="str">
        <f t="shared" si="292"/>
        <v/>
      </c>
      <c r="HN92" s="129" t="str">
        <f t="shared" si="293"/>
        <v/>
      </c>
      <c r="HO92" s="130"/>
      <c r="HP92" s="131"/>
      <c r="HQ92" s="132" t="str">
        <f t="shared" si="294"/>
        <v/>
      </c>
      <c r="HR92" s="133" t="str">
        <f t="shared" si="295"/>
        <v/>
      </c>
      <c r="HS92" s="134" t="str">
        <f t="shared" si="296"/>
        <v/>
      </c>
      <c r="HT92" s="135" t="str">
        <f t="shared" si="297"/>
        <v/>
      </c>
      <c r="HU92" s="136" t="str">
        <f t="shared" si="298"/>
        <v/>
      </c>
      <c r="HV92" s="76"/>
      <c r="HW92" s="4"/>
      <c r="HX92" s="76"/>
      <c r="HY92" s="128" t="str">
        <f t="shared" si="299"/>
        <v/>
      </c>
      <c r="HZ92" s="129" t="str">
        <f t="shared" si="300"/>
        <v/>
      </c>
      <c r="IA92" s="130"/>
      <c r="IB92" s="131"/>
      <c r="IC92" s="132" t="str">
        <f t="shared" si="301"/>
        <v/>
      </c>
      <c r="ID92" s="133" t="str">
        <f t="shared" si="302"/>
        <v/>
      </c>
      <c r="IE92" s="134" t="str">
        <f t="shared" si="303"/>
        <v/>
      </c>
      <c r="IF92" s="135" t="str">
        <f t="shared" si="304"/>
        <v/>
      </c>
      <c r="IG92" s="136" t="str">
        <f t="shared" si="305"/>
        <v/>
      </c>
      <c r="IH92" s="76"/>
      <c r="II92" s="4"/>
      <c r="IJ92" s="76"/>
      <c r="IK92" s="128" t="str">
        <f t="shared" si="306"/>
        <v/>
      </c>
      <c r="IL92" s="129" t="str">
        <f t="shared" si="307"/>
        <v/>
      </c>
      <c r="IM92" s="130"/>
      <c r="IN92" s="131"/>
      <c r="IO92" s="132" t="str">
        <f t="shared" si="308"/>
        <v/>
      </c>
      <c r="IP92" s="133" t="str">
        <f t="shared" si="309"/>
        <v/>
      </c>
      <c r="IQ92" s="134" t="str">
        <f t="shared" si="310"/>
        <v/>
      </c>
      <c r="IR92" s="135" t="str">
        <f t="shared" si="311"/>
        <v/>
      </c>
      <c r="IS92" s="136" t="str">
        <f t="shared" si="312"/>
        <v/>
      </c>
      <c r="IT92" s="76"/>
      <c r="IU92" s="4"/>
      <c r="IV92" s="76"/>
      <c r="IW92" s="128" t="str">
        <f t="shared" si="313"/>
        <v/>
      </c>
      <c r="IX92" s="129" t="str">
        <f t="shared" si="314"/>
        <v/>
      </c>
      <c r="IY92" s="130"/>
      <c r="IZ92" s="131"/>
      <c r="JA92" s="132" t="str">
        <f t="shared" si="315"/>
        <v/>
      </c>
      <c r="JB92" s="133" t="str">
        <f t="shared" si="316"/>
        <v/>
      </c>
      <c r="JC92" s="134" t="str">
        <f t="shared" si="317"/>
        <v/>
      </c>
      <c r="JD92" s="135" t="str">
        <f t="shared" si="318"/>
        <v/>
      </c>
      <c r="JE92" s="136" t="str">
        <f t="shared" si="319"/>
        <v/>
      </c>
      <c r="JF92" s="76"/>
      <c r="JG92" s="4"/>
      <c r="JH92" s="76"/>
      <c r="JI92" s="128" t="str">
        <f t="shared" si="320"/>
        <v/>
      </c>
      <c r="JJ92" s="129" t="str">
        <f t="shared" si="321"/>
        <v/>
      </c>
      <c r="JK92" s="130"/>
      <c r="JL92" s="131"/>
      <c r="JM92" s="132" t="str">
        <f t="shared" si="322"/>
        <v/>
      </c>
      <c r="JN92" s="133" t="str">
        <f t="shared" si="323"/>
        <v/>
      </c>
      <c r="JO92" s="134" t="str">
        <f t="shared" si="324"/>
        <v/>
      </c>
      <c r="JP92" s="135" t="str">
        <f t="shared" si="325"/>
        <v/>
      </c>
      <c r="JQ92" s="136" t="str">
        <f t="shared" si="326"/>
        <v/>
      </c>
      <c r="JR92" s="76"/>
      <c r="JS92" s="4"/>
      <c r="JT92" s="76"/>
      <c r="JU92" s="128" t="str">
        <f t="shared" si="327"/>
        <v/>
      </c>
      <c r="JV92" s="129" t="str">
        <f t="shared" si="328"/>
        <v/>
      </c>
      <c r="JW92" s="130"/>
      <c r="JX92" s="131"/>
      <c r="JY92" s="132" t="str">
        <f t="shared" si="329"/>
        <v/>
      </c>
      <c r="JZ92" s="133" t="str">
        <f t="shared" si="330"/>
        <v/>
      </c>
      <c r="KA92" s="134" t="str">
        <f t="shared" si="331"/>
        <v/>
      </c>
      <c r="KB92" s="135" t="str">
        <f t="shared" si="332"/>
        <v/>
      </c>
      <c r="KC92" s="136" t="str">
        <f t="shared" si="333"/>
        <v/>
      </c>
      <c r="KD92" s="76"/>
      <c r="KE92" s="4"/>
      <c r="KF92" s="76"/>
    </row>
    <row r="93" spans="1:292" ht="13.5" customHeight="1">
      <c r="A93" s="84"/>
      <c r="E93" s="128" t="str">
        <f t="shared" si="167"/>
        <v/>
      </c>
      <c r="F93" s="129" t="str">
        <f t="shared" si="168"/>
        <v/>
      </c>
      <c r="G93" s="130"/>
      <c r="H93" s="131"/>
      <c r="I93" s="132" t="str">
        <f t="shared" si="169"/>
        <v/>
      </c>
      <c r="J93" s="133" t="str">
        <f t="shared" si="170"/>
        <v/>
      </c>
      <c r="K93" s="134" t="str">
        <f t="shared" si="171"/>
        <v/>
      </c>
      <c r="L93" s="135" t="str">
        <f t="shared" si="172"/>
        <v/>
      </c>
      <c r="M93" s="136" t="str">
        <f t="shared" si="173"/>
        <v/>
      </c>
      <c r="O93" s="4"/>
      <c r="Q93" s="128" t="str">
        <f t="shared" si="174"/>
        <v/>
      </c>
      <c r="R93" s="129" t="str">
        <f t="shared" si="175"/>
        <v/>
      </c>
      <c r="S93" s="130"/>
      <c r="T93" s="131"/>
      <c r="U93" s="132" t="str">
        <f t="shared" si="176"/>
        <v/>
      </c>
      <c r="V93" s="133" t="str">
        <f t="shared" si="177"/>
        <v/>
      </c>
      <c r="W93" s="134" t="str">
        <f t="shared" si="178"/>
        <v/>
      </c>
      <c r="X93" s="135" t="str">
        <f t="shared" si="179"/>
        <v/>
      </c>
      <c r="Y93" s="136" t="str">
        <f t="shared" si="180"/>
        <v/>
      </c>
      <c r="AA93" s="4"/>
      <c r="AC93" s="128" t="str">
        <f t="shared" si="181"/>
        <v/>
      </c>
      <c r="AD93" s="129" t="str">
        <f t="shared" si="182"/>
        <v/>
      </c>
      <c r="AE93" s="130"/>
      <c r="AF93" s="131"/>
      <c r="AG93" s="132" t="str">
        <f t="shared" si="183"/>
        <v/>
      </c>
      <c r="AH93" s="133" t="str">
        <f t="shared" si="184"/>
        <v/>
      </c>
      <c r="AI93" s="134" t="str">
        <f t="shared" si="185"/>
        <v/>
      </c>
      <c r="AJ93" s="135" t="str">
        <f t="shared" si="186"/>
        <v/>
      </c>
      <c r="AK93" s="136" t="str">
        <f t="shared" si="187"/>
        <v/>
      </c>
      <c r="AM93" s="4"/>
      <c r="AO93" s="128" t="str">
        <f t="shared" si="188"/>
        <v/>
      </c>
      <c r="AP93" s="129" t="str">
        <f t="shared" si="189"/>
        <v/>
      </c>
      <c r="AQ93" s="130"/>
      <c r="AR93" s="131"/>
      <c r="AS93" s="132" t="str">
        <f t="shared" si="190"/>
        <v/>
      </c>
      <c r="AT93" s="133" t="str">
        <f t="shared" si="191"/>
        <v/>
      </c>
      <c r="AU93" s="134" t="str">
        <f t="shared" si="192"/>
        <v/>
      </c>
      <c r="AV93" s="135" t="str">
        <f t="shared" si="193"/>
        <v/>
      </c>
      <c r="AW93" s="136" t="str">
        <f t="shared" si="194"/>
        <v/>
      </c>
      <c r="AX93" s="76"/>
      <c r="AY93" s="4"/>
      <c r="AZ93" s="76"/>
      <c r="BA93" s="128" t="str">
        <f t="shared" si="195"/>
        <v/>
      </c>
      <c r="BB93" s="129" t="str">
        <f t="shared" si="196"/>
        <v/>
      </c>
      <c r="BC93" s="130"/>
      <c r="BD93" s="131"/>
      <c r="BE93" s="132" t="str">
        <f t="shared" si="197"/>
        <v/>
      </c>
      <c r="BF93" s="133" t="str">
        <f t="shared" si="198"/>
        <v/>
      </c>
      <c r="BG93" s="134" t="str">
        <f t="shared" si="199"/>
        <v/>
      </c>
      <c r="BH93" s="135" t="str">
        <f t="shared" si="200"/>
        <v/>
      </c>
      <c r="BI93" s="136" t="str">
        <f t="shared" si="201"/>
        <v/>
      </c>
      <c r="BJ93" s="76"/>
      <c r="BK93" s="4"/>
      <c r="BL93" s="76"/>
      <c r="BM93" s="128" t="str">
        <f t="shared" si="202"/>
        <v/>
      </c>
      <c r="BN93" s="129" t="str">
        <f t="shared" si="203"/>
        <v/>
      </c>
      <c r="BO93" s="130"/>
      <c r="BP93" s="131"/>
      <c r="BQ93" s="132" t="str">
        <f t="shared" si="204"/>
        <v/>
      </c>
      <c r="BR93" s="133" t="str">
        <f t="shared" si="205"/>
        <v/>
      </c>
      <c r="BS93" s="134" t="str">
        <f t="shared" si="206"/>
        <v/>
      </c>
      <c r="BT93" s="135" t="str">
        <f t="shared" si="207"/>
        <v/>
      </c>
      <c r="BU93" s="136" t="str">
        <f t="shared" si="208"/>
        <v/>
      </c>
      <c r="BV93" s="76"/>
      <c r="BW93" s="4"/>
      <c r="BX93" s="76"/>
      <c r="BY93" s="128" t="str">
        <f t="shared" si="209"/>
        <v/>
      </c>
      <c r="BZ93" s="129" t="str">
        <f t="shared" si="210"/>
        <v/>
      </c>
      <c r="CA93" s="130"/>
      <c r="CB93" s="131"/>
      <c r="CC93" s="132" t="str">
        <f t="shared" si="211"/>
        <v/>
      </c>
      <c r="CD93" s="133" t="str">
        <f t="shared" si="212"/>
        <v/>
      </c>
      <c r="CE93" s="134" t="str">
        <f t="shared" si="213"/>
        <v/>
      </c>
      <c r="CF93" s="135" t="str">
        <f t="shared" si="214"/>
        <v/>
      </c>
      <c r="CG93" s="136" t="str">
        <f t="shared" si="215"/>
        <v/>
      </c>
      <c r="CH93" s="76"/>
      <c r="CI93" s="4"/>
      <c r="CJ93" s="76"/>
      <c r="CK93" s="128" t="str">
        <f t="shared" si="216"/>
        <v/>
      </c>
      <c r="CL93" s="129" t="str">
        <f t="shared" si="217"/>
        <v/>
      </c>
      <c r="CM93" s="130"/>
      <c r="CN93" s="131"/>
      <c r="CO93" s="132" t="str">
        <f t="shared" si="218"/>
        <v/>
      </c>
      <c r="CP93" s="133" t="str">
        <f t="shared" si="219"/>
        <v/>
      </c>
      <c r="CQ93" s="134" t="str">
        <f t="shared" si="220"/>
        <v/>
      </c>
      <c r="CR93" s="135" t="str">
        <f t="shared" si="221"/>
        <v/>
      </c>
      <c r="CS93" s="136" t="str">
        <f t="shared" si="222"/>
        <v/>
      </c>
      <c r="CT93" s="76"/>
      <c r="CU93" s="4"/>
      <c r="CV93" s="76"/>
      <c r="CW93" s="128" t="str">
        <f t="shared" si="223"/>
        <v/>
      </c>
      <c r="CX93" s="129" t="str">
        <f t="shared" si="224"/>
        <v/>
      </c>
      <c r="CY93" s="130"/>
      <c r="CZ93" s="131"/>
      <c r="DA93" s="132" t="str">
        <f t="shared" si="225"/>
        <v/>
      </c>
      <c r="DB93" s="133" t="str">
        <f t="shared" si="226"/>
        <v/>
      </c>
      <c r="DC93" s="134" t="str">
        <f t="shared" si="227"/>
        <v/>
      </c>
      <c r="DD93" s="135" t="str">
        <f t="shared" si="228"/>
        <v/>
      </c>
      <c r="DE93" s="136" t="str">
        <f t="shared" si="229"/>
        <v/>
      </c>
      <c r="DF93" s="76"/>
      <c r="DG93" s="4"/>
      <c r="DH93" s="76"/>
      <c r="DI93" s="128" t="str">
        <f t="shared" si="230"/>
        <v/>
      </c>
      <c r="DJ93" s="129" t="str">
        <f t="shared" si="231"/>
        <v/>
      </c>
      <c r="DK93" s="130"/>
      <c r="DL93" s="131"/>
      <c r="DM93" s="132" t="str">
        <f t="shared" si="232"/>
        <v/>
      </c>
      <c r="DN93" s="133" t="str">
        <f t="shared" si="233"/>
        <v/>
      </c>
      <c r="DO93" s="134" t="str">
        <f t="shared" si="234"/>
        <v/>
      </c>
      <c r="DP93" s="135" t="str">
        <f t="shared" si="235"/>
        <v/>
      </c>
      <c r="DQ93" s="136" t="str">
        <f t="shared" si="236"/>
        <v/>
      </c>
      <c r="DR93" s="76"/>
      <c r="DS93" s="4"/>
      <c r="DT93" s="76"/>
      <c r="DU93" s="128" t="str">
        <f t="shared" si="237"/>
        <v/>
      </c>
      <c r="DV93" s="129" t="str">
        <f t="shared" si="238"/>
        <v/>
      </c>
      <c r="DW93" s="130"/>
      <c r="DX93" s="131"/>
      <c r="DY93" s="132" t="str">
        <f t="shared" si="239"/>
        <v/>
      </c>
      <c r="DZ93" s="133" t="str">
        <f t="shared" si="240"/>
        <v/>
      </c>
      <c r="EA93" s="134" t="str">
        <f t="shared" si="241"/>
        <v/>
      </c>
      <c r="EB93" s="135" t="str">
        <f t="shared" si="242"/>
        <v/>
      </c>
      <c r="EC93" s="136" t="str">
        <f t="shared" si="243"/>
        <v/>
      </c>
      <c r="ED93" s="76"/>
      <c r="EE93" s="4"/>
      <c r="EF93" s="76"/>
      <c r="EG93" s="128" t="str">
        <f t="shared" si="244"/>
        <v/>
      </c>
      <c r="EH93" s="129" t="str">
        <f t="shared" si="245"/>
        <v/>
      </c>
      <c r="EI93" s="130"/>
      <c r="EJ93" s="131"/>
      <c r="EK93" s="132" t="str">
        <f t="shared" si="246"/>
        <v/>
      </c>
      <c r="EL93" s="133" t="str">
        <f t="shared" si="247"/>
        <v/>
      </c>
      <c r="EM93" s="134" t="str">
        <f t="shared" si="248"/>
        <v/>
      </c>
      <c r="EN93" s="135" t="str">
        <f t="shared" si="249"/>
        <v/>
      </c>
      <c r="EO93" s="136" t="str">
        <f t="shared" si="250"/>
        <v/>
      </c>
      <c r="EP93" s="76"/>
      <c r="EQ93" s="4"/>
      <c r="ER93" s="76"/>
      <c r="ES93" s="128" t="str">
        <f t="shared" si="251"/>
        <v/>
      </c>
      <c r="ET93" s="129" t="str">
        <f t="shared" si="252"/>
        <v/>
      </c>
      <c r="EU93" s="130"/>
      <c r="EV93" s="131"/>
      <c r="EW93" s="132" t="str">
        <f t="shared" si="253"/>
        <v/>
      </c>
      <c r="EX93" s="133" t="str">
        <f t="shared" si="254"/>
        <v/>
      </c>
      <c r="EY93" s="134" t="str">
        <f t="shared" si="255"/>
        <v/>
      </c>
      <c r="EZ93" s="135" t="str">
        <f t="shared" si="256"/>
        <v/>
      </c>
      <c r="FA93" s="136" t="str">
        <f t="shared" si="257"/>
        <v/>
      </c>
      <c r="FB93" s="76"/>
      <c r="FC93" s="4"/>
      <c r="FD93" s="76"/>
      <c r="FE93" s="128" t="str">
        <f t="shared" si="258"/>
        <v/>
      </c>
      <c r="FF93" s="129" t="str">
        <f t="shared" si="259"/>
        <v/>
      </c>
      <c r="FG93" s="130"/>
      <c r="FH93" s="131"/>
      <c r="FI93" s="132" t="str">
        <f t="shared" si="260"/>
        <v/>
      </c>
      <c r="FJ93" s="133" t="str">
        <f t="shared" si="261"/>
        <v/>
      </c>
      <c r="FK93" s="134" t="str">
        <f t="shared" si="262"/>
        <v/>
      </c>
      <c r="FL93" s="135" t="str">
        <f t="shared" si="263"/>
        <v/>
      </c>
      <c r="FM93" s="136" t="str">
        <f t="shared" si="264"/>
        <v/>
      </c>
      <c r="FN93" s="76"/>
      <c r="FO93" s="4"/>
      <c r="FP93" s="76"/>
      <c r="FQ93" s="128" t="str">
        <f>IF(FU93="","",#REF!)</f>
        <v/>
      </c>
      <c r="FR93" s="129" t="str">
        <f t="shared" si="265"/>
        <v/>
      </c>
      <c r="FS93" s="130"/>
      <c r="FT93" s="131"/>
      <c r="FU93" s="132" t="str">
        <f t="shared" si="266"/>
        <v/>
      </c>
      <c r="FV93" s="133" t="str">
        <f t="shared" si="267"/>
        <v/>
      </c>
      <c r="FW93" s="134" t="str">
        <f t="shared" si="268"/>
        <v/>
      </c>
      <c r="FX93" s="135" t="str">
        <f t="shared" si="269"/>
        <v/>
      </c>
      <c r="FY93" s="136" t="str">
        <f t="shared" si="270"/>
        <v/>
      </c>
      <c r="FZ93" s="76"/>
      <c r="GA93" s="4"/>
      <c r="GB93" s="76"/>
      <c r="GC93" s="128" t="str">
        <f t="shared" si="271"/>
        <v/>
      </c>
      <c r="GD93" s="129" t="str">
        <f t="shared" si="272"/>
        <v/>
      </c>
      <c r="GE93" s="130"/>
      <c r="GF93" s="131"/>
      <c r="GG93" s="132" t="str">
        <f t="shared" si="273"/>
        <v/>
      </c>
      <c r="GH93" s="133" t="str">
        <f t="shared" si="274"/>
        <v/>
      </c>
      <c r="GI93" s="134" t="str">
        <f t="shared" si="275"/>
        <v/>
      </c>
      <c r="GJ93" s="135" t="str">
        <f t="shared" si="276"/>
        <v/>
      </c>
      <c r="GK93" s="136" t="str">
        <f t="shared" si="277"/>
        <v/>
      </c>
      <c r="GL93" s="76"/>
      <c r="GM93" s="4"/>
      <c r="GN93" s="76"/>
      <c r="GO93" s="128" t="str">
        <f t="shared" si="278"/>
        <v/>
      </c>
      <c r="GP93" s="129" t="str">
        <f t="shared" si="279"/>
        <v/>
      </c>
      <c r="GQ93" s="130"/>
      <c r="GR93" s="131"/>
      <c r="GS93" s="132" t="str">
        <f t="shared" si="280"/>
        <v/>
      </c>
      <c r="GT93" s="133" t="str">
        <f t="shared" si="281"/>
        <v/>
      </c>
      <c r="GU93" s="134" t="str">
        <f t="shared" si="282"/>
        <v/>
      </c>
      <c r="GV93" s="135" t="str">
        <f t="shared" si="283"/>
        <v/>
      </c>
      <c r="GW93" s="136" t="str">
        <f t="shared" si="284"/>
        <v/>
      </c>
      <c r="GX93" s="76"/>
      <c r="GY93" s="4"/>
      <c r="GZ93" s="76"/>
      <c r="HA93" s="128" t="str">
        <f t="shared" si="285"/>
        <v/>
      </c>
      <c r="HB93" s="129" t="str">
        <f t="shared" si="286"/>
        <v/>
      </c>
      <c r="HC93" s="130"/>
      <c r="HD93" s="131"/>
      <c r="HE93" s="132" t="str">
        <f t="shared" si="287"/>
        <v/>
      </c>
      <c r="HF93" s="133" t="str">
        <f t="shared" si="288"/>
        <v/>
      </c>
      <c r="HG93" s="134" t="str">
        <f t="shared" si="289"/>
        <v/>
      </c>
      <c r="HH93" s="135" t="str">
        <f t="shared" si="290"/>
        <v/>
      </c>
      <c r="HI93" s="136" t="str">
        <f t="shared" si="291"/>
        <v/>
      </c>
      <c r="HJ93" s="76"/>
      <c r="HK93" s="4"/>
      <c r="HL93" s="76"/>
      <c r="HM93" s="128" t="str">
        <f t="shared" si="292"/>
        <v/>
      </c>
      <c r="HN93" s="129" t="str">
        <f t="shared" si="293"/>
        <v/>
      </c>
      <c r="HO93" s="130"/>
      <c r="HP93" s="131"/>
      <c r="HQ93" s="132" t="str">
        <f t="shared" si="294"/>
        <v/>
      </c>
      <c r="HR93" s="133" t="str">
        <f t="shared" si="295"/>
        <v/>
      </c>
      <c r="HS93" s="134" t="str">
        <f t="shared" si="296"/>
        <v/>
      </c>
      <c r="HT93" s="135" t="str">
        <f t="shared" si="297"/>
        <v/>
      </c>
      <c r="HU93" s="136" t="str">
        <f t="shared" si="298"/>
        <v/>
      </c>
      <c r="HV93" s="76"/>
      <c r="HW93" s="4"/>
      <c r="HX93" s="76"/>
      <c r="HY93" s="128" t="str">
        <f t="shared" si="299"/>
        <v/>
      </c>
      <c r="HZ93" s="129" t="str">
        <f t="shared" si="300"/>
        <v/>
      </c>
      <c r="IA93" s="130"/>
      <c r="IB93" s="131"/>
      <c r="IC93" s="132" t="str">
        <f t="shared" si="301"/>
        <v/>
      </c>
      <c r="ID93" s="133" t="str">
        <f t="shared" si="302"/>
        <v/>
      </c>
      <c r="IE93" s="134" t="str">
        <f t="shared" si="303"/>
        <v/>
      </c>
      <c r="IF93" s="135" t="str">
        <f t="shared" si="304"/>
        <v/>
      </c>
      <c r="IG93" s="136" t="str">
        <f t="shared" si="305"/>
        <v/>
      </c>
      <c r="IH93" s="76"/>
      <c r="II93" s="4"/>
      <c r="IJ93" s="76"/>
      <c r="IK93" s="128" t="str">
        <f t="shared" si="306"/>
        <v/>
      </c>
      <c r="IL93" s="129" t="str">
        <f t="shared" si="307"/>
        <v/>
      </c>
      <c r="IM93" s="130"/>
      <c r="IN93" s="131"/>
      <c r="IO93" s="132" t="str">
        <f t="shared" si="308"/>
        <v/>
      </c>
      <c r="IP93" s="133" t="str">
        <f t="shared" si="309"/>
        <v/>
      </c>
      <c r="IQ93" s="134" t="str">
        <f t="shared" si="310"/>
        <v/>
      </c>
      <c r="IR93" s="135" t="str">
        <f t="shared" si="311"/>
        <v/>
      </c>
      <c r="IS93" s="136" t="str">
        <f t="shared" si="312"/>
        <v/>
      </c>
      <c r="IT93" s="76"/>
      <c r="IU93" s="4"/>
      <c r="IV93" s="76"/>
      <c r="IW93" s="128" t="str">
        <f t="shared" si="313"/>
        <v/>
      </c>
      <c r="IX93" s="129" t="str">
        <f t="shared" si="314"/>
        <v/>
      </c>
      <c r="IY93" s="130"/>
      <c r="IZ93" s="131"/>
      <c r="JA93" s="132" t="str">
        <f t="shared" si="315"/>
        <v/>
      </c>
      <c r="JB93" s="133" t="str">
        <f t="shared" si="316"/>
        <v/>
      </c>
      <c r="JC93" s="134" t="str">
        <f t="shared" si="317"/>
        <v/>
      </c>
      <c r="JD93" s="135" t="str">
        <f t="shared" si="318"/>
        <v/>
      </c>
      <c r="JE93" s="136" t="str">
        <f t="shared" si="319"/>
        <v/>
      </c>
      <c r="JF93" s="76"/>
      <c r="JG93" s="4"/>
      <c r="JH93" s="76"/>
      <c r="JI93" s="128" t="str">
        <f t="shared" si="320"/>
        <v/>
      </c>
      <c r="JJ93" s="129" t="str">
        <f t="shared" si="321"/>
        <v/>
      </c>
      <c r="JK93" s="130"/>
      <c r="JL93" s="131"/>
      <c r="JM93" s="132" t="str">
        <f t="shared" si="322"/>
        <v/>
      </c>
      <c r="JN93" s="133" t="str">
        <f t="shared" si="323"/>
        <v/>
      </c>
      <c r="JO93" s="134" t="str">
        <f t="shared" si="324"/>
        <v/>
      </c>
      <c r="JP93" s="135" t="str">
        <f t="shared" si="325"/>
        <v/>
      </c>
      <c r="JQ93" s="136" t="str">
        <f t="shared" si="326"/>
        <v/>
      </c>
      <c r="JR93" s="76"/>
      <c r="JS93" s="4"/>
      <c r="JT93" s="76"/>
      <c r="JU93" s="128" t="str">
        <f t="shared" si="327"/>
        <v/>
      </c>
      <c r="JV93" s="129" t="str">
        <f t="shared" si="328"/>
        <v/>
      </c>
      <c r="JW93" s="130"/>
      <c r="JX93" s="131"/>
      <c r="JY93" s="132" t="str">
        <f t="shared" si="329"/>
        <v/>
      </c>
      <c r="JZ93" s="133" t="str">
        <f t="shared" si="330"/>
        <v/>
      </c>
      <c r="KA93" s="134" t="str">
        <f t="shared" si="331"/>
        <v/>
      </c>
      <c r="KB93" s="135" t="str">
        <f t="shared" si="332"/>
        <v/>
      </c>
      <c r="KC93" s="136" t="str">
        <f t="shared" si="333"/>
        <v/>
      </c>
      <c r="KD93" s="76"/>
      <c r="KE93" s="4"/>
      <c r="KF93" s="76"/>
    </row>
    <row r="94" spans="1:292" ht="13.5" customHeight="1">
      <c r="A94" s="84"/>
      <c r="E94" s="128" t="str">
        <f t="shared" si="167"/>
        <v/>
      </c>
      <c r="F94" s="129" t="str">
        <f t="shared" si="168"/>
        <v/>
      </c>
      <c r="G94" s="130"/>
      <c r="H94" s="131"/>
      <c r="I94" s="132" t="str">
        <f t="shared" si="169"/>
        <v/>
      </c>
      <c r="J94" s="133" t="str">
        <f t="shared" si="170"/>
        <v/>
      </c>
      <c r="K94" s="134" t="str">
        <f t="shared" si="171"/>
        <v/>
      </c>
      <c r="L94" s="135" t="str">
        <f t="shared" si="172"/>
        <v/>
      </c>
      <c r="M94" s="136" t="str">
        <f t="shared" si="173"/>
        <v/>
      </c>
      <c r="O94" s="4"/>
      <c r="Q94" s="128" t="str">
        <f t="shared" si="174"/>
        <v/>
      </c>
      <c r="R94" s="129" t="str">
        <f t="shared" si="175"/>
        <v/>
      </c>
      <c r="S94" s="130"/>
      <c r="T94" s="131"/>
      <c r="U94" s="132" t="str">
        <f t="shared" si="176"/>
        <v/>
      </c>
      <c r="V94" s="133" t="str">
        <f t="shared" si="177"/>
        <v/>
      </c>
      <c r="W94" s="134" t="str">
        <f t="shared" si="178"/>
        <v/>
      </c>
      <c r="X94" s="135" t="str">
        <f t="shared" si="179"/>
        <v/>
      </c>
      <c r="Y94" s="136" t="str">
        <f t="shared" si="180"/>
        <v/>
      </c>
      <c r="AA94" s="4"/>
      <c r="AC94" s="128" t="str">
        <f t="shared" si="181"/>
        <v/>
      </c>
      <c r="AD94" s="129" t="str">
        <f t="shared" si="182"/>
        <v/>
      </c>
      <c r="AE94" s="130"/>
      <c r="AF94" s="131"/>
      <c r="AG94" s="132" t="str">
        <f t="shared" si="183"/>
        <v/>
      </c>
      <c r="AH94" s="133" t="str">
        <f t="shared" si="184"/>
        <v/>
      </c>
      <c r="AI94" s="134" t="str">
        <f t="shared" si="185"/>
        <v/>
      </c>
      <c r="AJ94" s="135" t="str">
        <f t="shared" si="186"/>
        <v/>
      </c>
      <c r="AK94" s="136" t="str">
        <f t="shared" si="187"/>
        <v/>
      </c>
      <c r="AM94" s="4"/>
      <c r="AO94" s="128" t="str">
        <f t="shared" si="188"/>
        <v/>
      </c>
      <c r="AP94" s="129" t="str">
        <f t="shared" si="189"/>
        <v/>
      </c>
      <c r="AQ94" s="130"/>
      <c r="AR94" s="131"/>
      <c r="AS94" s="132" t="str">
        <f t="shared" si="190"/>
        <v/>
      </c>
      <c r="AT94" s="133" t="str">
        <f t="shared" si="191"/>
        <v/>
      </c>
      <c r="AU94" s="134" t="str">
        <f t="shared" si="192"/>
        <v/>
      </c>
      <c r="AV94" s="135" t="str">
        <f t="shared" si="193"/>
        <v/>
      </c>
      <c r="AW94" s="136" t="str">
        <f t="shared" si="194"/>
        <v/>
      </c>
      <c r="AX94" s="76"/>
      <c r="AY94" s="4"/>
      <c r="AZ94" s="76"/>
      <c r="BA94" s="128" t="str">
        <f t="shared" si="195"/>
        <v/>
      </c>
      <c r="BB94" s="129" t="str">
        <f t="shared" si="196"/>
        <v/>
      </c>
      <c r="BC94" s="130"/>
      <c r="BD94" s="131"/>
      <c r="BE94" s="132" t="str">
        <f t="shared" si="197"/>
        <v/>
      </c>
      <c r="BF94" s="133" t="str">
        <f t="shared" si="198"/>
        <v/>
      </c>
      <c r="BG94" s="134" t="str">
        <f t="shared" si="199"/>
        <v/>
      </c>
      <c r="BH94" s="135" t="str">
        <f t="shared" si="200"/>
        <v/>
      </c>
      <c r="BI94" s="136" t="str">
        <f t="shared" si="201"/>
        <v/>
      </c>
      <c r="BJ94" s="76"/>
      <c r="BK94" s="4"/>
      <c r="BL94" s="76"/>
      <c r="BM94" s="128" t="str">
        <f t="shared" si="202"/>
        <v/>
      </c>
      <c r="BN94" s="129" t="str">
        <f t="shared" si="203"/>
        <v/>
      </c>
      <c r="BO94" s="130"/>
      <c r="BP94" s="131"/>
      <c r="BQ94" s="132" t="str">
        <f t="shared" si="204"/>
        <v/>
      </c>
      <c r="BR94" s="133" t="str">
        <f t="shared" si="205"/>
        <v/>
      </c>
      <c r="BS94" s="134" t="str">
        <f t="shared" si="206"/>
        <v/>
      </c>
      <c r="BT94" s="135" t="str">
        <f t="shared" si="207"/>
        <v/>
      </c>
      <c r="BU94" s="136" t="str">
        <f t="shared" si="208"/>
        <v/>
      </c>
      <c r="BV94" s="76"/>
      <c r="BW94" s="4"/>
      <c r="BX94" s="76"/>
      <c r="BY94" s="128" t="str">
        <f t="shared" si="209"/>
        <v/>
      </c>
      <c r="BZ94" s="129" t="str">
        <f t="shared" si="210"/>
        <v/>
      </c>
      <c r="CA94" s="130"/>
      <c r="CB94" s="131"/>
      <c r="CC94" s="132" t="str">
        <f t="shared" si="211"/>
        <v/>
      </c>
      <c r="CD94" s="133" t="str">
        <f t="shared" si="212"/>
        <v/>
      </c>
      <c r="CE94" s="134" t="str">
        <f t="shared" si="213"/>
        <v/>
      </c>
      <c r="CF94" s="135" t="str">
        <f t="shared" si="214"/>
        <v/>
      </c>
      <c r="CG94" s="136" t="str">
        <f t="shared" si="215"/>
        <v/>
      </c>
      <c r="CH94" s="76"/>
      <c r="CI94" s="4"/>
      <c r="CJ94" s="76"/>
      <c r="CK94" s="128" t="str">
        <f t="shared" si="216"/>
        <v/>
      </c>
      <c r="CL94" s="129" t="str">
        <f t="shared" si="217"/>
        <v/>
      </c>
      <c r="CM94" s="130"/>
      <c r="CN94" s="131"/>
      <c r="CO94" s="132" t="str">
        <f t="shared" si="218"/>
        <v/>
      </c>
      <c r="CP94" s="133" t="str">
        <f t="shared" si="219"/>
        <v/>
      </c>
      <c r="CQ94" s="134" t="str">
        <f t="shared" si="220"/>
        <v/>
      </c>
      <c r="CR94" s="135" t="str">
        <f t="shared" si="221"/>
        <v/>
      </c>
      <c r="CS94" s="136" t="str">
        <f t="shared" si="222"/>
        <v/>
      </c>
      <c r="CT94" s="76"/>
      <c r="CU94" s="4"/>
      <c r="CV94" s="76"/>
      <c r="CW94" s="128" t="str">
        <f t="shared" si="223"/>
        <v/>
      </c>
      <c r="CX94" s="129" t="str">
        <f t="shared" si="224"/>
        <v/>
      </c>
      <c r="CY94" s="130"/>
      <c r="CZ94" s="131"/>
      <c r="DA94" s="132" t="str">
        <f t="shared" si="225"/>
        <v/>
      </c>
      <c r="DB94" s="133" t="str">
        <f t="shared" si="226"/>
        <v/>
      </c>
      <c r="DC94" s="134" t="str">
        <f t="shared" si="227"/>
        <v/>
      </c>
      <c r="DD94" s="135" t="str">
        <f t="shared" si="228"/>
        <v/>
      </c>
      <c r="DE94" s="136" t="str">
        <f t="shared" si="229"/>
        <v/>
      </c>
      <c r="DF94" s="76"/>
      <c r="DG94" s="4"/>
      <c r="DH94" s="76"/>
      <c r="DI94" s="128" t="str">
        <f t="shared" si="230"/>
        <v/>
      </c>
      <c r="DJ94" s="129" t="str">
        <f t="shared" si="231"/>
        <v/>
      </c>
      <c r="DK94" s="130"/>
      <c r="DL94" s="131"/>
      <c r="DM94" s="132" t="str">
        <f t="shared" si="232"/>
        <v/>
      </c>
      <c r="DN94" s="133" t="str">
        <f t="shared" si="233"/>
        <v/>
      </c>
      <c r="DO94" s="134" t="str">
        <f t="shared" si="234"/>
        <v/>
      </c>
      <c r="DP94" s="135" t="str">
        <f t="shared" si="235"/>
        <v/>
      </c>
      <c r="DQ94" s="136" t="str">
        <f t="shared" si="236"/>
        <v/>
      </c>
      <c r="DR94" s="76"/>
      <c r="DS94" s="4"/>
      <c r="DT94" s="76"/>
      <c r="DU94" s="128" t="str">
        <f t="shared" si="237"/>
        <v/>
      </c>
      <c r="DV94" s="129" t="str">
        <f t="shared" si="238"/>
        <v/>
      </c>
      <c r="DW94" s="130"/>
      <c r="DX94" s="131"/>
      <c r="DY94" s="132" t="str">
        <f t="shared" si="239"/>
        <v/>
      </c>
      <c r="DZ94" s="133" t="str">
        <f t="shared" si="240"/>
        <v/>
      </c>
      <c r="EA94" s="134" t="str">
        <f t="shared" si="241"/>
        <v/>
      </c>
      <c r="EB94" s="135" t="str">
        <f t="shared" si="242"/>
        <v/>
      </c>
      <c r="EC94" s="136" t="str">
        <f t="shared" si="243"/>
        <v/>
      </c>
      <c r="ED94" s="76"/>
      <c r="EE94" s="4"/>
      <c r="EF94" s="76"/>
      <c r="EG94" s="128" t="str">
        <f t="shared" si="244"/>
        <v/>
      </c>
      <c r="EH94" s="129" t="str">
        <f t="shared" si="245"/>
        <v/>
      </c>
      <c r="EI94" s="130"/>
      <c r="EJ94" s="131"/>
      <c r="EK94" s="132" t="str">
        <f t="shared" si="246"/>
        <v/>
      </c>
      <c r="EL94" s="133" t="str">
        <f t="shared" si="247"/>
        <v/>
      </c>
      <c r="EM94" s="134" t="str">
        <f t="shared" si="248"/>
        <v/>
      </c>
      <c r="EN94" s="135" t="str">
        <f t="shared" si="249"/>
        <v/>
      </c>
      <c r="EO94" s="136" t="str">
        <f t="shared" si="250"/>
        <v/>
      </c>
      <c r="EP94" s="76"/>
      <c r="EQ94" s="4"/>
      <c r="ER94" s="76"/>
      <c r="ES94" s="128" t="str">
        <f t="shared" si="251"/>
        <v/>
      </c>
      <c r="ET94" s="129" t="str">
        <f t="shared" si="252"/>
        <v/>
      </c>
      <c r="EU94" s="130"/>
      <c r="EV94" s="131"/>
      <c r="EW94" s="132" t="str">
        <f t="shared" si="253"/>
        <v/>
      </c>
      <c r="EX94" s="133" t="str">
        <f t="shared" si="254"/>
        <v/>
      </c>
      <c r="EY94" s="134" t="str">
        <f t="shared" si="255"/>
        <v/>
      </c>
      <c r="EZ94" s="135" t="str">
        <f t="shared" si="256"/>
        <v/>
      </c>
      <c r="FA94" s="136" t="str">
        <f t="shared" si="257"/>
        <v/>
      </c>
      <c r="FB94" s="76"/>
      <c r="FC94" s="4"/>
      <c r="FD94" s="76"/>
      <c r="FE94" s="128" t="str">
        <f t="shared" si="258"/>
        <v/>
      </c>
      <c r="FF94" s="129" t="str">
        <f t="shared" si="259"/>
        <v/>
      </c>
      <c r="FG94" s="130"/>
      <c r="FH94" s="131"/>
      <c r="FI94" s="132" t="str">
        <f t="shared" si="260"/>
        <v/>
      </c>
      <c r="FJ94" s="133" t="str">
        <f t="shared" si="261"/>
        <v/>
      </c>
      <c r="FK94" s="134" t="str">
        <f t="shared" si="262"/>
        <v/>
      </c>
      <c r="FL94" s="135" t="str">
        <f t="shared" si="263"/>
        <v/>
      </c>
      <c r="FM94" s="136" t="str">
        <f t="shared" si="264"/>
        <v/>
      </c>
      <c r="FN94" s="76"/>
      <c r="FO94" s="4"/>
      <c r="FP94" s="76"/>
      <c r="FQ94" s="128" t="str">
        <f>IF(FU94="","",#REF!)</f>
        <v/>
      </c>
      <c r="FR94" s="129" t="str">
        <f t="shared" si="265"/>
        <v/>
      </c>
      <c r="FS94" s="130"/>
      <c r="FT94" s="131"/>
      <c r="FU94" s="132" t="str">
        <f t="shared" si="266"/>
        <v/>
      </c>
      <c r="FV94" s="133" t="str">
        <f t="shared" si="267"/>
        <v/>
      </c>
      <c r="FW94" s="134" t="str">
        <f t="shared" si="268"/>
        <v/>
      </c>
      <c r="FX94" s="135" t="str">
        <f t="shared" si="269"/>
        <v/>
      </c>
      <c r="FY94" s="136" t="str">
        <f t="shared" si="270"/>
        <v/>
      </c>
      <c r="FZ94" s="76"/>
      <c r="GA94" s="4"/>
      <c r="GB94" s="76"/>
      <c r="GC94" s="128" t="str">
        <f t="shared" si="271"/>
        <v/>
      </c>
      <c r="GD94" s="129" t="str">
        <f t="shared" si="272"/>
        <v/>
      </c>
      <c r="GE94" s="130"/>
      <c r="GF94" s="131"/>
      <c r="GG94" s="132" t="str">
        <f t="shared" si="273"/>
        <v/>
      </c>
      <c r="GH94" s="133" t="str">
        <f t="shared" si="274"/>
        <v/>
      </c>
      <c r="GI94" s="134" t="str">
        <f t="shared" si="275"/>
        <v/>
      </c>
      <c r="GJ94" s="135" t="str">
        <f t="shared" si="276"/>
        <v/>
      </c>
      <c r="GK94" s="136" t="str">
        <f t="shared" si="277"/>
        <v/>
      </c>
      <c r="GL94" s="76"/>
      <c r="GM94" s="4"/>
      <c r="GN94" s="76"/>
      <c r="GO94" s="128" t="str">
        <f t="shared" si="278"/>
        <v/>
      </c>
      <c r="GP94" s="129" t="str">
        <f t="shared" si="279"/>
        <v/>
      </c>
      <c r="GQ94" s="130"/>
      <c r="GR94" s="131"/>
      <c r="GS94" s="132" t="str">
        <f t="shared" si="280"/>
        <v/>
      </c>
      <c r="GT94" s="133" t="str">
        <f t="shared" si="281"/>
        <v/>
      </c>
      <c r="GU94" s="134" t="str">
        <f t="shared" si="282"/>
        <v/>
      </c>
      <c r="GV94" s="135" t="str">
        <f t="shared" si="283"/>
        <v/>
      </c>
      <c r="GW94" s="136" t="str">
        <f t="shared" si="284"/>
        <v/>
      </c>
      <c r="GX94" s="76"/>
      <c r="GY94" s="4"/>
      <c r="GZ94" s="76"/>
      <c r="HA94" s="128" t="str">
        <f t="shared" si="285"/>
        <v/>
      </c>
      <c r="HB94" s="129" t="str">
        <f t="shared" si="286"/>
        <v/>
      </c>
      <c r="HC94" s="130"/>
      <c r="HD94" s="131"/>
      <c r="HE94" s="132" t="str">
        <f t="shared" si="287"/>
        <v/>
      </c>
      <c r="HF94" s="133" t="str">
        <f t="shared" si="288"/>
        <v/>
      </c>
      <c r="HG94" s="134" t="str">
        <f t="shared" si="289"/>
        <v/>
      </c>
      <c r="HH94" s="135" t="str">
        <f t="shared" si="290"/>
        <v/>
      </c>
      <c r="HI94" s="136" t="str">
        <f t="shared" si="291"/>
        <v/>
      </c>
      <c r="HJ94" s="76"/>
      <c r="HK94" s="4"/>
      <c r="HL94" s="76"/>
      <c r="HM94" s="128" t="str">
        <f t="shared" si="292"/>
        <v/>
      </c>
      <c r="HN94" s="129" t="str">
        <f t="shared" si="293"/>
        <v/>
      </c>
      <c r="HO94" s="130"/>
      <c r="HP94" s="131"/>
      <c r="HQ94" s="132" t="str">
        <f t="shared" si="294"/>
        <v/>
      </c>
      <c r="HR94" s="133" t="str">
        <f t="shared" si="295"/>
        <v/>
      </c>
      <c r="HS94" s="134" t="str">
        <f t="shared" si="296"/>
        <v/>
      </c>
      <c r="HT94" s="135" t="str">
        <f t="shared" si="297"/>
        <v/>
      </c>
      <c r="HU94" s="136" t="str">
        <f t="shared" si="298"/>
        <v/>
      </c>
      <c r="HV94" s="76"/>
      <c r="HW94" s="4"/>
      <c r="HX94" s="76"/>
      <c r="HY94" s="128" t="str">
        <f t="shared" si="299"/>
        <v/>
      </c>
      <c r="HZ94" s="129" t="str">
        <f t="shared" si="300"/>
        <v/>
      </c>
      <c r="IA94" s="130"/>
      <c r="IB94" s="131"/>
      <c r="IC94" s="132" t="str">
        <f t="shared" si="301"/>
        <v/>
      </c>
      <c r="ID94" s="133" t="str">
        <f t="shared" si="302"/>
        <v/>
      </c>
      <c r="IE94" s="134" t="str">
        <f t="shared" si="303"/>
        <v/>
      </c>
      <c r="IF94" s="135" t="str">
        <f t="shared" si="304"/>
        <v/>
      </c>
      <c r="IG94" s="136" t="str">
        <f t="shared" si="305"/>
        <v/>
      </c>
      <c r="IH94" s="76"/>
      <c r="II94" s="4"/>
      <c r="IJ94" s="76"/>
      <c r="IK94" s="128" t="str">
        <f t="shared" si="306"/>
        <v/>
      </c>
      <c r="IL94" s="129" t="str">
        <f t="shared" si="307"/>
        <v/>
      </c>
      <c r="IM94" s="130"/>
      <c r="IN94" s="131"/>
      <c r="IO94" s="132" t="str">
        <f t="shared" si="308"/>
        <v/>
      </c>
      <c r="IP94" s="133" t="str">
        <f t="shared" si="309"/>
        <v/>
      </c>
      <c r="IQ94" s="134" t="str">
        <f t="shared" si="310"/>
        <v/>
      </c>
      <c r="IR94" s="135" t="str">
        <f t="shared" si="311"/>
        <v/>
      </c>
      <c r="IS94" s="136" t="str">
        <f t="shared" si="312"/>
        <v/>
      </c>
      <c r="IT94" s="76"/>
      <c r="IU94" s="4"/>
      <c r="IV94" s="76"/>
      <c r="IW94" s="128" t="str">
        <f t="shared" si="313"/>
        <v/>
      </c>
      <c r="IX94" s="129" t="str">
        <f t="shared" si="314"/>
        <v/>
      </c>
      <c r="IY94" s="130"/>
      <c r="IZ94" s="131"/>
      <c r="JA94" s="132" t="str">
        <f t="shared" si="315"/>
        <v/>
      </c>
      <c r="JB94" s="133" t="str">
        <f t="shared" si="316"/>
        <v/>
      </c>
      <c r="JC94" s="134" t="str">
        <f t="shared" si="317"/>
        <v/>
      </c>
      <c r="JD94" s="135" t="str">
        <f t="shared" si="318"/>
        <v/>
      </c>
      <c r="JE94" s="136" t="str">
        <f t="shared" si="319"/>
        <v/>
      </c>
      <c r="JF94" s="76"/>
      <c r="JG94" s="4"/>
      <c r="JH94" s="76"/>
      <c r="JI94" s="128" t="str">
        <f t="shared" si="320"/>
        <v/>
      </c>
      <c r="JJ94" s="129" t="str">
        <f t="shared" si="321"/>
        <v/>
      </c>
      <c r="JK94" s="130"/>
      <c r="JL94" s="131"/>
      <c r="JM94" s="132" t="str">
        <f t="shared" si="322"/>
        <v/>
      </c>
      <c r="JN94" s="133" t="str">
        <f t="shared" si="323"/>
        <v/>
      </c>
      <c r="JO94" s="134" t="str">
        <f t="shared" si="324"/>
        <v/>
      </c>
      <c r="JP94" s="135" t="str">
        <f t="shared" si="325"/>
        <v/>
      </c>
      <c r="JQ94" s="136" t="str">
        <f t="shared" si="326"/>
        <v/>
      </c>
      <c r="JR94" s="76"/>
      <c r="JS94" s="4"/>
      <c r="JT94" s="76"/>
      <c r="JU94" s="128" t="str">
        <f t="shared" si="327"/>
        <v/>
      </c>
      <c r="JV94" s="129" t="str">
        <f t="shared" si="328"/>
        <v/>
      </c>
      <c r="JW94" s="130"/>
      <c r="JX94" s="131"/>
      <c r="JY94" s="132" t="str">
        <f t="shared" si="329"/>
        <v/>
      </c>
      <c r="JZ94" s="133" t="str">
        <f t="shared" si="330"/>
        <v/>
      </c>
      <c r="KA94" s="134" t="str">
        <f t="shared" si="331"/>
        <v/>
      </c>
      <c r="KB94" s="135" t="str">
        <f t="shared" si="332"/>
        <v/>
      </c>
      <c r="KC94" s="136" t="str">
        <f t="shared" si="333"/>
        <v/>
      </c>
      <c r="KD94" s="76"/>
      <c r="KE94" s="4"/>
      <c r="KF94" s="76"/>
    </row>
    <row r="95" spans="1:292" ht="13.5" customHeight="1">
      <c r="A95" s="84"/>
      <c r="E95" s="128" t="str">
        <f t="shared" si="167"/>
        <v/>
      </c>
      <c r="F95" s="129" t="str">
        <f t="shared" si="168"/>
        <v/>
      </c>
      <c r="G95" s="130"/>
      <c r="H95" s="131"/>
      <c r="I95" s="132" t="str">
        <f t="shared" si="169"/>
        <v/>
      </c>
      <c r="J95" s="133" t="str">
        <f t="shared" si="170"/>
        <v/>
      </c>
      <c r="K95" s="134" t="str">
        <f t="shared" si="171"/>
        <v/>
      </c>
      <c r="L95" s="135" t="str">
        <f t="shared" si="172"/>
        <v/>
      </c>
      <c r="M95" s="136" t="str">
        <f t="shared" si="173"/>
        <v/>
      </c>
      <c r="O95" s="4"/>
      <c r="Q95" s="128" t="str">
        <f t="shared" si="174"/>
        <v/>
      </c>
      <c r="R95" s="129" t="str">
        <f t="shared" si="175"/>
        <v/>
      </c>
      <c r="S95" s="130"/>
      <c r="T95" s="131"/>
      <c r="U95" s="132" t="str">
        <f t="shared" si="176"/>
        <v/>
      </c>
      <c r="V95" s="133" t="str">
        <f t="shared" si="177"/>
        <v/>
      </c>
      <c r="W95" s="134" t="str">
        <f t="shared" si="178"/>
        <v/>
      </c>
      <c r="X95" s="135" t="str">
        <f t="shared" si="179"/>
        <v/>
      </c>
      <c r="Y95" s="136" t="str">
        <f t="shared" si="180"/>
        <v/>
      </c>
      <c r="AA95" s="4"/>
      <c r="AC95" s="128" t="str">
        <f t="shared" si="181"/>
        <v/>
      </c>
      <c r="AD95" s="129" t="str">
        <f t="shared" si="182"/>
        <v/>
      </c>
      <c r="AE95" s="130"/>
      <c r="AF95" s="131"/>
      <c r="AG95" s="132" t="str">
        <f t="shared" si="183"/>
        <v/>
      </c>
      <c r="AH95" s="133" t="str">
        <f t="shared" si="184"/>
        <v/>
      </c>
      <c r="AI95" s="134" t="str">
        <f t="shared" si="185"/>
        <v/>
      </c>
      <c r="AJ95" s="135" t="str">
        <f t="shared" si="186"/>
        <v/>
      </c>
      <c r="AK95" s="136" t="str">
        <f t="shared" si="187"/>
        <v/>
      </c>
      <c r="AM95" s="4"/>
      <c r="AO95" s="128" t="str">
        <f t="shared" si="188"/>
        <v/>
      </c>
      <c r="AP95" s="129" t="str">
        <f t="shared" si="189"/>
        <v/>
      </c>
      <c r="AQ95" s="130"/>
      <c r="AR95" s="131"/>
      <c r="AS95" s="132" t="str">
        <f t="shared" si="190"/>
        <v/>
      </c>
      <c r="AT95" s="133" t="str">
        <f t="shared" si="191"/>
        <v/>
      </c>
      <c r="AU95" s="134" t="str">
        <f t="shared" si="192"/>
        <v/>
      </c>
      <c r="AV95" s="135" t="str">
        <f t="shared" si="193"/>
        <v/>
      </c>
      <c r="AW95" s="136" t="str">
        <f t="shared" si="194"/>
        <v/>
      </c>
      <c r="AX95" s="76"/>
      <c r="AY95" s="4"/>
      <c r="AZ95" s="76"/>
      <c r="BA95" s="128" t="str">
        <f t="shared" si="195"/>
        <v/>
      </c>
      <c r="BB95" s="129" t="str">
        <f t="shared" si="196"/>
        <v/>
      </c>
      <c r="BC95" s="130"/>
      <c r="BD95" s="131"/>
      <c r="BE95" s="132" t="str">
        <f t="shared" si="197"/>
        <v/>
      </c>
      <c r="BF95" s="133" t="str">
        <f t="shared" si="198"/>
        <v/>
      </c>
      <c r="BG95" s="134" t="str">
        <f t="shared" si="199"/>
        <v/>
      </c>
      <c r="BH95" s="135" t="str">
        <f t="shared" si="200"/>
        <v/>
      </c>
      <c r="BI95" s="136" t="str">
        <f t="shared" si="201"/>
        <v/>
      </c>
      <c r="BJ95" s="76"/>
      <c r="BK95" s="4"/>
      <c r="BL95" s="76"/>
      <c r="BM95" s="128" t="str">
        <f t="shared" si="202"/>
        <v/>
      </c>
      <c r="BN95" s="129" t="str">
        <f t="shared" si="203"/>
        <v/>
      </c>
      <c r="BO95" s="130"/>
      <c r="BP95" s="131"/>
      <c r="BQ95" s="132" t="str">
        <f t="shared" si="204"/>
        <v/>
      </c>
      <c r="BR95" s="133" t="str">
        <f t="shared" si="205"/>
        <v/>
      </c>
      <c r="BS95" s="134" t="str">
        <f t="shared" si="206"/>
        <v/>
      </c>
      <c r="BT95" s="135" t="str">
        <f t="shared" si="207"/>
        <v/>
      </c>
      <c r="BU95" s="136" t="str">
        <f t="shared" si="208"/>
        <v/>
      </c>
      <c r="BV95" s="76"/>
      <c r="BW95" s="4"/>
      <c r="BX95" s="76"/>
      <c r="BY95" s="128" t="str">
        <f t="shared" si="209"/>
        <v/>
      </c>
      <c r="BZ95" s="129" t="str">
        <f t="shared" si="210"/>
        <v/>
      </c>
      <c r="CA95" s="130"/>
      <c r="CB95" s="131"/>
      <c r="CC95" s="132" t="str">
        <f t="shared" si="211"/>
        <v/>
      </c>
      <c r="CD95" s="133" t="str">
        <f t="shared" si="212"/>
        <v/>
      </c>
      <c r="CE95" s="134" t="str">
        <f t="shared" si="213"/>
        <v/>
      </c>
      <c r="CF95" s="135" t="str">
        <f t="shared" si="214"/>
        <v/>
      </c>
      <c r="CG95" s="136" t="str">
        <f t="shared" si="215"/>
        <v/>
      </c>
      <c r="CH95" s="76"/>
      <c r="CI95" s="4"/>
      <c r="CJ95" s="76"/>
      <c r="CK95" s="128" t="str">
        <f t="shared" si="216"/>
        <v/>
      </c>
      <c r="CL95" s="129" t="str">
        <f t="shared" si="217"/>
        <v/>
      </c>
      <c r="CM95" s="130"/>
      <c r="CN95" s="131"/>
      <c r="CO95" s="132" t="str">
        <f t="shared" si="218"/>
        <v/>
      </c>
      <c r="CP95" s="133" t="str">
        <f t="shared" si="219"/>
        <v/>
      </c>
      <c r="CQ95" s="134" t="str">
        <f t="shared" si="220"/>
        <v/>
      </c>
      <c r="CR95" s="135" t="str">
        <f t="shared" si="221"/>
        <v/>
      </c>
      <c r="CS95" s="136" t="str">
        <f t="shared" si="222"/>
        <v/>
      </c>
      <c r="CT95" s="76"/>
      <c r="CU95" s="4"/>
      <c r="CV95" s="76"/>
      <c r="CW95" s="128" t="str">
        <f t="shared" si="223"/>
        <v/>
      </c>
      <c r="CX95" s="129" t="str">
        <f t="shared" si="224"/>
        <v/>
      </c>
      <c r="CY95" s="130"/>
      <c r="CZ95" s="131"/>
      <c r="DA95" s="132" t="str">
        <f t="shared" si="225"/>
        <v/>
      </c>
      <c r="DB95" s="133" t="str">
        <f t="shared" si="226"/>
        <v/>
      </c>
      <c r="DC95" s="134" t="str">
        <f t="shared" si="227"/>
        <v/>
      </c>
      <c r="DD95" s="135" t="str">
        <f t="shared" si="228"/>
        <v/>
      </c>
      <c r="DE95" s="136" t="str">
        <f t="shared" si="229"/>
        <v/>
      </c>
      <c r="DF95" s="76"/>
      <c r="DG95" s="4"/>
      <c r="DH95" s="76"/>
      <c r="DI95" s="128" t="str">
        <f t="shared" si="230"/>
        <v/>
      </c>
      <c r="DJ95" s="129" t="str">
        <f t="shared" si="231"/>
        <v/>
      </c>
      <c r="DK95" s="130"/>
      <c r="DL95" s="131"/>
      <c r="DM95" s="132" t="str">
        <f t="shared" si="232"/>
        <v/>
      </c>
      <c r="DN95" s="133" t="str">
        <f t="shared" si="233"/>
        <v/>
      </c>
      <c r="DO95" s="134" t="str">
        <f t="shared" si="234"/>
        <v/>
      </c>
      <c r="DP95" s="135" t="str">
        <f t="shared" si="235"/>
        <v/>
      </c>
      <c r="DQ95" s="136" t="str">
        <f t="shared" si="236"/>
        <v/>
      </c>
      <c r="DR95" s="76"/>
      <c r="DS95" s="4"/>
      <c r="DT95" s="76"/>
      <c r="DU95" s="128" t="str">
        <f t="shared" si="237"/>
        <v/>
      </c>
      <c r="DV95" s="129" t="str">
        <f t="shared" si="238"/>
        <v/>
      </c>
      <c r="DW95" s="130"/>
      <c r="DX95" s="131"/>
      <c r="DY95" s="132" t="str">
        <f t="shared" si="239"/>
        <v/>
      </c>
      <c r="DZ95" s="133" t="str">
        <f t="shared" si="240"/>
        <v/>
      </c>
      <c r="EA95" s="134" t="str">
        <f t="shared" si="241"/>
        <v/>
      </c>
      <c r="EB95" s="135" t="str">
        <f t="shared" si="242"/>
        <v/>
      </c>
      <c r="EC95" s="136" t="str">
        <f t="shared" si="243"/>
        <v/>
      </c>
      <c r="ED95" s="76"/>
      <c r="EE95" s="4"/>
      <c r="EF95" s="76"/>
      <c r="EG95" s="128" t="str">
        <f t="shared" si="244"/>
        <v/>
      </c>
      <c r="EH95" s="129" t="str">
        <f t="shared" si="245"/>
        <v/>
      </c>
      <c r="EI95" s="130"/>
      <c r="EJ95" s="131"/>
      <c r="EK95" s="132" t="str">
        <f t="shared" si="246"/>
        <v/>
      </c>
      <c r="EL95" s="133" t="str">
        <f t="shared" si="247"/>
        <v/>
      </c>
      <c r="EM95" s="134" t="str">
        <f t="shared" si="248"/>
        <v/>
      </c>
      <c r="EN95" s="135" t="str">
        <f t="shared" si="249"/>
        <v/>
      </c>
      <c r="EO95" s="136" t="str">
        <f t="shared" si="250"/>
        <v/>
      </c>
      <c r="EP95" s="76"/>
      <c r="EQ95" s="4"/>
      <c r="ER95" s="76"/>
      <c r="ES95" s="128" t="str">
        <f t="shared" si="251"/>
        <v/>
      </c>
      <c r="ET95" s="129" t="str">
        <f t="shared" si="252"/>
        <v/>
      </c>
      <c r="EU95" s="130"/>
      <c r="EV95" s="131"/>
      <c r="EW95" s="132" t="str">
        <f t="shared" si="253"/>
        <v/>
      </c>
      <c r="EX95" s="133" t="str">
        <f t="shared" si="254"/>
        <v/>
      </c>
      <c r="EY95" s="134" t="str">
        <f t="shared" si="255"/>
        <v/>
      </c>
      <c r="EZ95" s="135" t="str">
        <f t="shared" si="256"/>
        <v/>
      </c>
      <c r="FA95" s="136" t="str">
        <f t="shared" si="257"/>
        <v/>
      </c>
      <c r="FB95" s="76"/>
      <c r="FC95" s="4"/>
      <c r="FD95" s="76"/>
      <c r="FE95" s="128" t="str">
        <f t="shared" si="258"/>
        <v/>
      </c>
      <c r="FF95" s="129" t="str">
        <f t="shared" si="259"/>
        <v/>
      </c>
      <c r="FG95" s="130"/>
      <c r="FH95" s="131"/>
      <c r="FI95" s="132" t="str">
        <f t="shared" si="260"/>
        <v/>
      </c>
      <c r="FJ95" s="133" t="str">
        <f t="shared" si="261"/>
        <v/>
      </c>
      <c r="FK95" s="134" t="str">
        <f t="shared" si="262"/>
        <v/>
      </c>
      <c r="FL95" s="135" t="str">
        <f t="shared" si="263"/>
        <v/>
      </c>
      <c r="FM95" s="136" t="str">
        <f t="shared" si="264"/>
        <v/>
      </c>
      <c r="FN95" s="76"/>
      <c r="FO95" s="4"/>
      <c r="FP95" s="76"/>
      <c r="FQ95" s="128" t="str">
        <f>IF(FU95="","",#REF!)</f>
        <v/>
      </c>
      <c r="FR95" s="129" t="str">
        <f t="shared" si="265"/>
        <v/>
      </c>
      <c r="FS95" s="130"/>
      <c r="FT95" s="131"/>
      <c r="FU95" s="132" t="str">
        <f t="shared" si="266"/>
        <v/>
      </c>
      <c r="FV95" s="133" t="str">
        <f t="shared" si="267"/>
        <v/>
      </c>
      <c r="FW95" s="134" t="str">
        <f t="shared" si="268"/>
        <v/>
      </c>
      <c r="FX95" s="135" t="str">
        <f t="shared" si="269"/>
        <v/>
      </c>
      <c r="FY95" s="136" t="str">
        <f t="shared" si="270"/>
        <v/>
      </c>
      <c r="FZ95" s="76"/>
      <c r="GA95" s="4"/>
      <c r="GB95" s="76"/>
      <c r="GC95" s="128" t="str">
        <f t="shared" si="271"/>
        <v/>
      </c>
      <c r="GD95" s="129" t="str">
        <f t="shared" si="272"/>
        <v/>
      </c>
      <c r="GE95" s="130"/>
      <c r="GF95" s="131"/>
      <c r="GG95" s="132" t="str">
        <f t="shared" si="273"/>
        <v/>
      </c>
      <c r="GH95" s="133" t="str">
        <f t="shared" si="274"/>
        <v/>
      </c>
      <c r="GI95" s="134" t="str">
        <f t="shared" si="275"/>
        <v/>
      </c>
      <c r="GJ95" s="135" t="str">
        <f t="shared" si="276"/>
        <v/>
      </c>
      <c r="GK95" s="136" t="str">
        <f t="shared" si="277"/>
        <v/>
      </c>
      <c r="GL95" s="76"/>
      <c r="GM95" s="4"/>
      <c r="GN95" s="76"/>
      <c r="GO95" s="128" t="str">
        <f t="shared" si="278"/>
        <v/>
      </c>
      <c r="GP95" s="129" t="str">
        <f t="shared" si="279"/>
        <v/>
      </c>
      <c r="GQ95" s="130"/>
      <c r="GR95" s="131"/>
      <c r="GS95" s="132" t="str">
        <f t="shared" si="280"/>
        <v/>
      </c>
      <c r="GT95" s="133" t="str">
        <f t="shared" si="281"/>
        <v/>
      </c>
      <c r="GU95" s="134" t="str">
        <f t="shared" si="282"/>
        <v/>
      </c>
      <c r="GV95" s="135" t="str">
        <f t="shared" si="283"/>
        <v/>
      </c>
      <c r="GW95" s="136" t="str">
        <f t="shared" si="284"/>
        <v/>
      </c>
      <c r="GX95" s="76"/>
      <c r="GY95" s="4"/>
      <c r="GZ95" s="76"/>
      <c r="HA95" s="128" t="str">
        <f t="shared" si="285"/>
        <v/>
      </c>
      <c r="HB95" s="129" t="str">
        <f t="shared" si="286"/>
        <v/>
      </c>
      <c r="HC95" s="130"/>
      <c r="HD95" s="131"/>
      <c r="HE95" s="132" t="str">
        <f t="shared" si="287"/>
        <v/>
      </c>
      <c r="HF95" s="133" t="str">
        <f t="shared" si="288"/>
        <v/>
      </c>
      <c r="HG95" s="134" t="str">
        <f t="shared" si="289"/>
        <v/>
      </c>
      <c r="HH95" s="135" t="str">
        <f t="shared" si="290"/>
        <v/>
      </c>
      <c r="HI95" s="136" t="str">
        <f t="shared" si="291"/>
        <v/>
      </c>
      <c r="HJ95" s="76"/>
      <c r="HK95" s="4"/>
      <c r="HL95" s="76"/>
      <c r="HM95" s="128" t="str">
        <f t="shared" si="292"/>
        <v/>
      </c>
      <c r="HN95" s="129" t="str">
        <f t="shared" si="293"/>
        <v/>
      </c>
      <c r="HO95" s="130"/>
      <c r="HP95" s="131"/>
      <c r="HQ95" s="132" t="str">
        <f t="shared" si="294"/>
        <v/>
      </c>
      <c r="HR95" s="133" t="str">
        <f t="shared" si="295"/>
        <v/>
      </c>
      <c r="HS95" s="134" t="str">
        <f t="shared" si="296"/>
        <v/>
      </c>
      <c r="HT95" s="135" t="str">
        <f t="shared" si="297"/>
        <v/>
      </c>
      <c r="HU95" s="136" t="str">
        <f t="shared" si="298"/>
        <v/>
      </c>
      <c r="HV95" s="76"/>
      <c r="HW95" s="4"/>
      <c r="HX95" s="76"/>
      <c r="HY95" s="128" t="str">
        <f t="shared" si="299"/>
        <v/>
      </c>
      <c r="HZ95" s="129" t="str">
        <f t="shared" si="300"/>
        <v/>
      </c>
      <c r="IA95" s="130"/>
      <c r="IB95" s="131"/>
      <c r="IC95" s="132" t="str">
        <f t="shared" si="301"/>
        <v/>
      </c>
      <c r="ID95" s="133" t="str">
        <f t="shared" si="302"/>
        <v/>
      </c>
      <c r="IE95" s="134" t="str">
        <f t="shared" si="303"/>
        <v/>
      </c>
      <c r="IF95" s="135" t="str">
        <f t="shared" si="304"/>
        <v/>
      </c>
      <c r="IG95" s="136" t="str">
        <f t="shared" si="305"/>
        <v/>
      </c>
      <c r="IH95" s="76"/>
      <c r="II95" s="4"/>
      <c r="IJ95" s="76"/>
      <c r="IK95" s="128" t="str">
        <f t="shared" si="306"/>
        <v/>
      </c>
      <c r="IL95" s="129" t="str">
        <f t="shared" si="307"/>
        <v/>
      </c>
      <c r="IM95" s="130"/>
      <c r="IN95" s="131"/>
      <c r="IO95" s="132" t="str">
        <f t="shared" si="308"/>
        <v/>
      </c>
      <c r="IP95" s="133" t="str">
        <f t="shared" si="309"/>
        <v/>
      </c>
      <c r="IQ95" s="134" t="str">
        <f t="shared" si="310"/>
        <v/>
      </c>
      <c r="IR95" s="135" t="str">
        <f t="shared" si="311"/>
        <v/>
      </c>
      <c r="IS95" s="136" t="str">
        <f t="shared" si="312"/>
        <v/>
      </c>
      <c r="IT95" s="76"/>
      <c r="IU95" s="4"/>
      <c r="IV95" s="76"/>
      <c r="IW95" s="128" t="str">
        <f t="shared" si="313"/>
        <v/>
      </c>
      <c r="IX95" s="129" t="str">
        <f t="shared" si="314"/>
        <v/>
      </c>
      <c r="IY95" s="130"/>
      <c r="IZ95" s="131"/>
      <c r="JA95" s="132" t="str">
        <f t="shared" si="315"/>
        <v/>
      </c>
      <c r="JB95" s="133" t="str">
        <f t="shared" si="316"/>
        <v/>
      </c>
      <c r="JC95" s="134" t="str">
        <f t="shared" si="317"/>
        <v/>
      </c>
      <c r="JD95" s="135" t="str">
        <f t="shared" si="318"/>
        <v/>
      </c>
      <c r="JE95" s="136" t="str">
        <f t="shared" si="319"/>
        <v/>
      </c>
      <c r="JF95" s="76"/>
      <c r="JG95" s="4"/>
      <c r="JH95" s="76"/>
      <c r="JI95" s="128" t="str">
        <f t="shared" si="320"/>
        <v/>
      </c>
      <c r="JJ95" s="129" t="str">
        <f t="shared" si="321"/>
        <v/>
      </c>
      <c r="JK95" s="130"/>
      <c r="JL95" s="131"/>
      <c r="JM95" s="132" t="str">
        <f t="shared" si="322"/>
        <v/>
      </c>
      <c r="JN95" s="133" t="str">
        <f t="shared" si="323"/>
        <v/>
      </c>
      <c r="JO95" s="134" t="str">
        <f t="shared" si="324"/>
        <v/>
      </c>
      <c r="JP95" s="135" t="str">
        <f t="shared" si="325"/>
        <v/>
      </c>
      <c r="JQ95" s="136" t="str">
        <f t="shared" si="326"/>
        <v/>
      </c>
      <c r="JR95" s="76"/>
      <c r="JS95" s="4"/>
      <c r="JT95" s="76"/>
      <c r="JU95" s="128" t="str">
        <f t="shared" si="327"/>
        <v/>
      </c>
      <c r="JV95" s="129" t="str">
        <f t="shared" si="328"/>
        <v/>
      </c>
      <c r="JW95" s="130"/>
      <c r="JX95" s="131"/>
      <c r="JY95" s="132" t="str">
        <f t="shared" si="329"/>
        <v/>
      </c>
      <c r="JZ95" s="133" t="str">
        <f t="shared" si="330"/>
        <v/>
      </c>
      <c r="KA95" s="134" t="str">
        <f t="shared" si="331"/>
        <v/>
      </c>
      <c r="KB95" s="135" t="str">
        <f t="shared" si="332"/>
        <v/>
      </c>
      <c r="KC95" s="136" t="str">
        <f t="shared" si="333"/>
        <v/>
      </c>
      <c r="KD95" s="76"/>
      <c r="KE95" s="4"/>
      <c r="KF95" s="76"/>
    </row>
    <row r="96" spans="1:292" ht="13.5" customHeight="1">
      <c r="A96" s="84"/>
      <c r="E96" s="128" t="str">
        <f t="shared" si="167"/>
        <v/>
      </c>
      <c r="F96" s="129" t="str">
        <f t="shared" si="168"/>
        <v/>
      </c>
      <c r="G96" s="130"/>
      <c r="H96" s="131"/>
      <c r="I96" s="132" t="str">
        <f t="shared" si="169"/>
        <v/>
      </c>
      <c r="J96" s="133" t="str">
        <f t="shared" si="170"/>
        <v/>
      </c>
      <c r="K96" s="134" t="str">
        <f t="shared" si="171"/>
        <v/>
      </c>
      <c r="L96" s="135" t="str">
        <f t="shared" si="172"/>
        <v/>
      </c>
      <c r="M96" s="136" t="str">
        <f t="shared" si="173"/>
        <v/>
      </c>
      <c r="O96" s="4"/>
      <c r="Q96" s="128" t="str">
        <f t="shared" si="174"/>
        <v/>
      </c>
      <c r="R96" s="129" t="str">
        <f t="shared" si="175"/>
        <v/>
      </c>
      <c r="S96" s="130"/>
      <c r="T96" s="131"/>
      <c r="U96" s="132" t="str">
        <f t="shared" si="176"/>
        <v/>
      </c>
      <c r="V96" s="133" t="str">
        <f t="shared" si="177"/>
        <v/>
      </c>
      <c r="W96" s="134" t="str">
        <f t="shared" si="178"/>
        <v/>
      </c>
      <c r="X96" s="135" t="str">
        <f t="shared" si="179"/>
        <v/>
      </c>
      <c r="Y96" s="136" t="str">
        <f t="shared" si="180"/>
        <v/>
      </c>
      <c r="AA96" s="4"/>
      <c r="AC96" s="128" t="str">
        <f t="shared" si="181"/>
        <v/>
      </c>
      <c r="AD96" s="129" t="str">
        <f t="shared" si="182"/>
        <v/>
      </c>
      <c r="AE96" s="130"/>
      <c r="AF96" s="131"/>
      <c r="AG96" s="132" t="str">
        <f t="shared" si="183"/>
        <v/>
      </c>
      <c r="AH96" s="133" t="str">
        <f t="shared" si="184"/>
        <v/>
      </c>
      <c r="AI96" s="134" t="str">
        <f t="shared" si="185"/>
        <v/>
      </c>
      <c r="AJ96" s="135" t="str">
        <f t="shared" si="186"/>
        <v/>
      </c>
      <c r="AK96" s="136" t="str">
        <f t="shared" si="187"/>
        <v/>
      </c>
      <c r="AM96" s="4"/>
      <c r="AO96" s="128" t="str">
        <f t="shared" si="188"/>
        <v/>
      </c>
      <c r="AP96" s="129" t="str">
        <f t="shared" si="189"/>
        <v/>
      </c>
      <c r="AQ96" s="130"/>
      <c r="AR96" s="131"/>
      <c r="AS96" s="132" t="str">
        <f t="shared" si="190"/>
        <v/>
      </c>
      <c r="AT96" s="133" t="str">
        <f t="shared" si="191"/>
        <v/>
      </c>
      <c r="AU96" s="134" t="str">
        <f t="shared" si="192"/>
        <v/>
      </c>
      <c r="AV96" s="135" t="str">
        <f t="shared" si="193"/>
        <v/>
      </c>
      <c r="AW96" s="136" t="str">
        <f t="shared" si="194"/>
        <v/>
      </c>
      <c r="AX96" s="76"/>
      <c r="AY96" s="4"/>
      <c r="AZ96" s="76"/>
      <c r="BA96" s="128" t="str">
        <f t="shared" si="195"/>
        <v/>
      </c>
      <c r="BB96" s="129" t="str">
        <f t="shared" si="196"/>
        <v/>
      </c>
      <c r="BC96" s="130"/>
      <c r="BD96" s="131"/>
      <c r="BE96" s="132" t="str">
        <f t="shared" si="197"/>
        <v/>
      </c>
      <c r="BF96" s="133" t="str">
        <f t="shared" si="198"/>
        <v/>
      </c>
      <c r="BG96" s="134" t="str">
        <f t="shared" si="199"/>
        <v/>
      </c>
      <c r="BH96" s="135" t="str">
        <f t="shared" si="200"/>
        <v/>
      </c>
      <c r="BI96" s="136" t="str">
        <f t="shared" si="201"/>
        <v/>
      </c>
      <c r="BJ96" s="76"/>
      <c r="BK96" s="4"/>
      <c r="BL96" s="76"/>
      <c r="BM96" s="128" t="str">
        <f t="shared" si="202"/>
        <v/>
      </c>
      <c r="BN96" s="129" t="str">
        <f t="shared" si="203"/>
        <v/>
      </c>
      <c r="BO96" s="130"/>
      <c r="BP96" s="131"/>
      <c r="BQ96" s="132" t="str">
        <f t="shared" si="204"/>
        <v/>
      </c>
      <c r="BR96" s="133" t="str">
        <f t="shared" si="205"/>
        <v/>
      </c>
      <c r="BS96" s="134" t="str">
        <f t="shared" si="206"/>
        <v/>
      </c>
      <c r="BT96" s="135" t="str">
        <f t="shared" si="207"/>
        <v/>
      </c>
      <c r="BU96" s="136" t="str">
        <f t="shared" si="208"/>
        <v/>
      </c>
      <c r="BV96" s="76"/>
      <c r="BW96" s="4"/>
      <c r="BX96" s="76"/>
      <c r="BY96" s="128" t="str">
        <f t="shared" si="209"/>
        <v/>
      </c>
      <c r="BZ96" s="129" t="str">
        <f t="shared" si="210"/>
        <v/>
      </c>
      <c r="CA96" s="130"/>
      <c r="CB96" s="131"/>
      <c r="CC96" s="132" t="str">
        <f t="shared" si="211"/>
        <v/>
      </c>
      <c r="CD96" s="133" t="str">
        <f t="shared" si="212"/>
        <v/>
      </c>
      <c r="CE96" s="134" t="str">
        <f t="shared" si="213"/>
        <v/>
      </c>
      <c r="CF96" s="135" t="str">
        <f t="shared" si="214"/>
        <v/>
      </c>
      <c r="CG96" s="136" t="str">
        <f t="shared" si="215"/>
        <v/>
      </c>
      <c r="CH96" s="76"/>
      <c r="CI96" s="4"/>
      <c r="CJ96" s="76"/>
      <c r="CK96" s="128" t="str">
        <f t="shared" si="216"/>
        <v/>
      </c>
      <c r="CL96" s="129" t="str">
        <f t="shared" si="217"/>
        <v/>
      </c>
      <c r="CM96" s="130"/>
      <c r="CN96" s="131"/>
      <c r="CO96" s="132" t="str">
        <f t="shared" si="218"/>
        <v/>
      </c>
      <c r="CP96" s="133" t="str">
        <f t="shared" si="219"/>
        <v/>
      </c>
      <c r="CQ96" s="134" t="str">
        <f t="shared" si="220"/>
        <v/>
      </c>
      <c r="CR96" s="135" t="str">
        <f t="shared" si="221"/>
        <v/>
      </c>
      <c r="CS96" s="136" t="str">
        <f t="shared" si="222"/>
        <v/>
      </c>
      <c r="CT96" s="76"/>
      <c r="CU96" s="4"/>
      <c r="CV96" s="76"/>
      <c r="CW96" s="128" t="str">
        <f t="shared" si="223"/>
        <v/>
      </c>
      <c r="CX96" s="129" t="str">
        <f t="shared" si="224"/>
        <v/>
      </c>
      <c r="CY96" s="130"/>
      <c r="CZ96" s="131"/>
      <c r="DA96" s="132" t="str">
        <f t="shared" si="225"/>
        <v/>
      </c>
      <c r="DB96" s="133" t="str">
        <f t="shared" si="226"/>
        <v/>
      </c>
      <c r="DC96" s="134" t="str">
        <f t="shared" si="227"/>
        <v/>
      </c>
      <c r="DD96" s="135" t="str">
        <f t="shared" si="228"/>
        <v/>
      </c>
      <c r="DE96" s="136" t="str">
        <f t="shared" si="229"/>
        <v/>
      </c>
      <c r="DF96" s="76"/>
      <c r="DG96" s="4"/>
      <c r="DH96" s="76"/>
      <c r="DI96" s="128" t="str">
        <f t="shared" si="230"/>
        <v/>
      </c>
      <c r="DJ96" s="129" t="str">
        <f t="shared" si="231"/>
        <v/>
      </c>
      <c r="DK96" s="130"/>
      <c r="DL96" s="131"/>
      <c r="DM96" s="132" t="str">
        <f t="shared" si="232"/>
        <v/>
      </c>
      <c r="DN96" s="133" t="str">
        <f t="shared" si="233"/>
        <v/>
      </c>
      <c r="DO96" s="134" t="str">
        <f t="shared" si="234"/>
        <v/>
      </c>
      <c r="DP96" s="135" t="str">
        <f t="shared" si="235"/>
        <v/>
      </c>
      <c r="DQ96" s="136" t="str">
        <f t="shared" si="236"/>
        <v/>
      </c>
      <c r="DR96" s="76"/>
      <c r="DS96" s="4"/>
      <c r="DT96" s="76"/>
      <c r="DU96" s="128" t="str">
        <f t="shared" si="237"/>
        <v/>
      </c>
      <c r="DV96" s="129" t="str">
        <f t="shared" si="238"/>
        <v/>
      </c>
      <c r="DW96" s="130"/>
      <c r="DX96" s="131"/>
      <c r="DY96" s="132" t="str">
        <f t="shared" si="239"/>
        <v/>
      </c>
      <c r="DZ96" s="133" t="str">
        <f t="shared" si="240"/>
        <v/>
      </c>
      <c r="EA96" s="134" t="str">
        <f t="shared" si="241"/>
        <v/>
      </c>
      <c r="EB96" s="135" t="str">
        <f t="shared" si="242"/>
        <v/>
      </c>
      <c r="EC96" s="136" t="str">
        <f t="shared" si="243"/>
        <v/>
      </c>
      <c r="ED96" s="76"/>
      <c r="EE96" s="4"/>
      <c r="EF96" s="76"/>
      <c r="EG96" s="128" t="str">
        <f t="shared" si="244"/>
        <v/>
      </c>
      <c r="EH96" s="129" t="str">
        <f t="shared" si="245"/>
        <v/>
      </c>
      <c r="EI96" s="130"/>
      <c r="EJ96" s="131"/>
      <c r="EK96" s="132" t="str">
        <f t="shared" si="246"/>
        <v/>
      </c>
      <c r="EL96" s="133" t="str">
        <f t="shared" si="247"/>
        <v/>
      </c>
      <c r="EM96" s="134" t="str">
        <f t="shared" si="248"/>
        <v/>
      </c>
      <c r="EN96" s="135" t="str">
        <f t="shared" si="249"/>
        <v/>
      </c>
      <c r="EO96" s="136" t="str">
        <f t="shared" si="250"/>
        <v/>
      </c>
      <c r="EP96" s="76"/>
      <c r="EQ96" s="4"/>
      <c r="ER96" s="76"/>
      <c r="ES96" s="128" t="str">
        <f t="shared" si="251"/>
        <v/>
      </c>
      <c r="ET96" s="129" t="str">
        <f t="shared" si="252"/>
        <v/>
      </c>
      <c r="EU96" s="130"/>
      <c r="EV96" s="131"/>
      <c r="EW96" s="132" t="str">
        <f t="shared" si="253"/>
        <v/>
      </c>
      <c r="EX96" s="133" t="str">
        <f t="shared" si="254"/>
        <v/>
      </c>
      <c r="EY96" s="134" t="str">
        <f t="shared" si="255"/>
        <v/>
      </c>
      <c r="EZ96" s="135" t="str">
        <f t="shared" si="256"/>
        <v/>
      </c>
      <c r="FA96" s="136" t="str">
        <f t="shared" si="257"/>
        <v/>
      </c>
      <c r="FB96" s="76"/>
      <c r="FC96" s="4"/>
      <c r="FD96" s="76"/>
      <c r="FE96" s="128" t="str">
        <f t="shared" si="258"/>
        <v/>
      </c>
      <c r="FF96" s="129" t="str">
        <f t="shared" si="259"/>
        <v/>
      </c>
      <c r="FG96" s="130"/>
      <c r="FH96" s="131"/>
      <c r="FI96" s="132" t="str">
        <f t="shared" si="260"/>
        <v/>
      </c>
      <c r="FJ96" s="133" t="str">
        <f t="shared" si="261"/>
        <v/>
      </c>
      <c r="FK96" s="134" t="str">
        <f t="shared" si="262"/>
        <v/>
      </c>
      <c r="FL96" s="135" t="str">
        <f t="shared" si="263"/>
        <v/>
      </c>
      <c r="FM96" s="136" t="str">
        <f t="shared" si="264"/>
        <v/>
      </c>
      <c r="FN96" s="76"/>
      <c r="FO96" s="4"/>
      <c r="FP96" s="76"/>
      <c r="FQ96" s="128" t="str">
        <f>IF(FU96="","",#REF!)</f>
        <v/>
      </c>
      <c r="FR96" s="129" t="str">
        <f t="shared" si="265"/>
        <v/>
      </c>
      <c r="FS96" s="130"/>
      <c r="FT96" s="131"/>
      <c r="FU96" s="132" t="str">
        <f t="shared" si="266"/>
        <v/>
      </c>
      <c r="FV96" s="133" t="str">
        <f t="shared" si="267"/>
        <v/>
      </c>
      <c r="FW96" s="134" t="str">
        <f t="shared" si="268"/>
        <v/>
      </c>
      <c r="FX96" s="135" t="str">
        <f t="shared" si="269"/>
        <v/>
      </c>
      <c r="FY96" s="136" t="str">
        <f t="shared" si="270"/>
        <v/>
      </c>
      <c r="FZ96" s="76"/>
      <c r="GA96" s="4"/>
      <c r="GB96" s="76"/>
      <c r="GC96" s="128" t="str">
        <f t="shared" si="271"/>
        <v/>
      </c>
      <c r="GD96" s="129" t="str">
        <f t="shared" si="272"/>
        <v/>
      </c>
      <c r="GE96" s="130"/>
      <c r="GF96" s="131"/>
      <c r="GG96" s="132" t="str">
        <f t="shared" si="273"/>
        <v/>
      </c>
      <c r="GH96" s="133" t="str">
        <f t="shared" si="274"/>
        <v/>
      </c>
      <c r="GI96" s="134" t="str">
        <f t="shared" si="275"/>
        <v/>
      </c>
      <c r="GJ96" s="135" t="str">
        <f t="shared" si="276"/>
        <v/>
      </c>
      <c r="GK96" s="136" t="str">
        <f t="shared" si="277"/>
        <v/>
      </c>
      <c r="GL96" s="76"/>
      <c r="GM96" s="4"/>
      <c r="GN96" s="76"/>
      <c r="GO96" s="128" t="str">
        <f t="shared" si="278"/>
        <v/>
      </c>
      <c r="GP96" s="129" t="str">
        <f t="shared" si="279"/>
        <v/>
      </c>
      <c r="GQ96" s="130"/>
      <c r="GR96" s="131"/>
      <c r="GS96" s="132" t="str">
        <f t="shared" si="280"/>
        <v/>
      </c>
      <c r="GT96" s="133" t="str">
        <f t="shared" si="281"/>
        <v/>
      </c>
      <c r="GU96" s="134" t="str">
        <f t="shared" si="282"/>
        <v/>
      </c>
      <c r="GV96" s="135" t="str">
        <f t="shared" si="283"/>
        <v/>
      </c>
      <c r="GW96" s="136" t="str">
        <f t="shared" si="284"/>
        <v/>
      </c>
      <c r="GX96" s="76"/>
      <c r="GY96" s="4"/>
      <c r="GZ96" s="76"/>
      <c r="HA96" s="128" t="str">
        <f t="shared" si="285"/>
        <v/>
      </c>
      <c r="HB96" s="129" t="str">
        <f t="shared" si="286"/>
        <v/>
      </c>
      <c r="HC96" s="130"/>
      <c r="HD96" s="131"/>
      <c r="HE96" s="132" t="str">
        <f t="shared" si="287"/>
        <v/>
      </c>
      <c r="HF96" s="133" t="str">
        <f t="shared" si="288"/>
        <v/>
      </c>
      <c r="HG96" s="134" t="str">
        <f t="shared" si="289"/>
        <v/>
      </c>
      <c r="HH96" s="135" t="str">
        <f t="shared" si="290"/>
        <v/>
      </c>
      <c r="HI96" s="136" t="str">
        <f t="shared" si="291"/>
        <v/>
      </c>
      <c r="HJ96" s="76"/>
      <c r="HK96" s="4"/>
      <c r="HL96" s="76"/>
      <c r="HM96" s="128" t="str">
        <f t="shared" si="292"/>
        <v/>
      </c>
      <c r="HN96" s="129" t="str">
        <f t="shared" si="293"/>
        <v/>
      </c>
      <c r="HO96" s="130"/>
      <c r="HP96" s="131"/>
      <c r="HQ96" s="132" t="str">
        <f t="shared" si="294"/>
        <v/>
      </c>
      <c r="HR96" s="133" t="str">
        <f t="shared" si="295"/>
        <v/>
      </c>
      <c r="HS96" s="134" t="str">
        <f t="shared" si="296"/>
        <v/>
      </c>
      <c r="HT96" s="135" t="str">
        <f t="shared" si="297"/>
        <v/>
      </c>
      <c r="HU96" s="136" t="str">
        <f t="shared" si="298"/>
        <v/>
      </c>
      <c r="HV96" s="76"/>
      <c r="HW96" s="4"/>
      <c r="HX96" s="76"/>
      <c r="HY96" s="128" t="str">
        <f t="shared" si="299"/>
        <v/>
      </c>
      <c r="HZ96" s="129" t="str">
        <f t="shared" si="300"/>
        <v/>
      </c>
      <c r="IA96" s="130"/>
      <c r="IB96" s="131"/>
      <c r="IC96" s="132" t="str">
        <f t="shared" si="301"/>
        <v/>
      </c>
      <c r="ID96" s="133" t="str">
        <f t="shared" si="302"/>
        <v/>
      </c>
      <c r="IE96" s="134" t="str">
        <f t="shared" si="303"/>
        <v/>
      </c>
      <c r="IF96" s="135" t="str">
        <f t="shared" si="304"/>
        <v/>
      </c>
      <c r="IG96" s="136" t="str">
        <f t="shared" si="305"/>
        <v/>
      </c>
      <c r="IH96" s="76"/>
      <c r="II96" s="4"/>
      <c r="IJ96" s="76"/>
      <c r="IK96" s="128" t="str">
        <f t="shared" si="306"/>
        <v/>
      </c>
      <c r="IL96" s="129" t="str">
        <f t="shared" si="307"/>
        <v/>
      </c>
      <c r="IM96" s="130"/>
      <c r="IN96" s="131"/>
      <c r="IO96" s="132" t="str">
        <f t="shared" si="308"/>
        <v/>
      </c>
      <c r="IP96" s="133" t="str">
        <f t="shared" si="309"/>
        <v/>
      </c>
      <c r="IQ96" s="134" t="str">
        <f t="shared" si="310"/>
        <v/>
      </c>
      <c r="IR96" s="135" t="str">
        <f t="shared" si="311"/>
        <v/>
      </c>
      <c r="IS96" s="136" t="str">
        <f t="shared" si="312"/>
        <v/>
      </c>
      <c r="IT96" s="76"/>
      <c r="IU96" s="4"/>
      <c r="IV96" s="76"/>
      <c r="IW96" s="128" t="str">
        <f t="shared" si="313"/>
        <v/>
      </c>
      <c r="IX96" s="129" t="str">
        <f t="shared" si="314"/>
        <v/>
      </c>
      <c r="IY96" s="130"/>
      <c r="IZ96" s="131"/>
      <c r="JA96" s="132" t="str">
        <f t="shared" si="315"/>
        <v/>
      </c>
      <c r="JB96" s="133" t="str">
        <f t="shared" si="316"/>
        <v/>
      </c>
      <c r="JC96" s="134" t="str">
        <f t="shared" si="317"/>
        <v/>
      </c>
      <c r="JD96" s="135" t="str">
        <f t="shared" si="318"/>
        <v/>
      </c>
      <c r="JE96" s="136" t="str">
        <f t="shared" si="319"/>
        <v/>
      </c>
      <c r="JF96" s="76"/>
      <c r="JG96" s="4"/>
      <c r="JH96" s="76"/>
      <c r="JI96" s="128" t="str">
        <f t="shared" si="320"/>
        <v/>
      </c>
      <c r="JJ96" s="129" t="str">
        <f t="shared" si="321"/>
        <v/>
      </c>
      <c r="JK96" s="130"/>
      <c r="JL96" s="131"/>
      <c r="JM96" s="132" t="str">
        <f t="shared" si="322"/>
        <v/>
      </c>
      <c r="JN96" s="133" t="str">
        <f t="shared" si="323"/>
        <v/>
      </c>
      <c r="JO96" s="134" t="str">
        <f t="shared" si="324"/>
        <v/>
      </c>
      <c r="JP96" s="135" t="str">
        <f t="shared" si="325"/>
        <v/>
      </c>
      <c r="JQ96" s="136" t="str">
        <f t="shared" si="326"/>
        <v/>
      </c>
      <c r="JR96" s="76"/>
      <c r="JS96" s="4"/>
      <c r="JT96" s="76"/>
      <c r="JU96" s="128" t="str">
        <f t="shared" si="327"/>
        <v/>
      </c>
      <c r="JV96" s="129" t="str">
        <f t="shared" si="328"/>
        <v/>
      </c>
      <c r="JW96" s="130"/>
      <c r="JX96" s="131"/>
      <c r="JY96" s="132" t="str">
        <f t="shared" si="329"/>
        <v/>
      </c>
      <c r="JZ96" s="133" t="str">
        <f t="shared" si="330"/>
        <v/>
      </c>
      <c r="KA96" s="134" t="str">
        <f t="shared" si="331"/>
        <v/>
      </c>
      <c r="KB96" s="135" t="str">
        <f t="shared" si="332"/>
        <v/>
      </c>
      <c r="KC96" s="136" t="str">
        <f t="shared" si="333"/>
        <v/>
      </c>
      <c r="KD96" s="76"/>
      <c r="KE96" s="4"/>
      <c r="KF96" s="76"/>
    </row>
    <row r="97" spans="1:292" ht="13.5" customHeight="1">
      <c r="A97" s="84"/>
      <c r="E97" s="128" t="str">
        <f t="shared" si="167"/>
        <v/>
      </c>
      <c r="F97" s="129" t="str">
        <f t="shared" si="168"/>
        <v/>
      </c>
      <c r="G97" s="130"/>
      <c r="H97" s="131"/>
      <c r="I97" s="132" t="str">
        <f t="shared" si="169"/>
        <v/>
      </c>
      <c r="J97" s="133" t="str">
        <f t="shared" si="170"/>
        <v/>
      </c>
      <c r="K97" s="134" t="str">
        <f t="shared" si="171"/>
        <v/>
      </c>
      <c r="L97" s="135" t="str">
        <f t="shared" si="172"/>
        <v/>
      </c>
      <c r="M97" s="136" t="str">
        <f t="shared" si="173"/>
        <v/>
      </c>
      <c r="O97" s="4"/>
      <c r="Q97" s="128" t="str">
        <f t="shared" si="174"/>
        <v/>
      </c>
      <c r="R97" s="129" t="str">
        <f t="shared" si="175"/>
        <v/>
      </c>
      <c r="S97" s="130"/>
      <c r="T97" s="131"/>
      <c r="U97" s="132" t="str">
        <f t="shared" si="176"/>
        <v/>
      </c>
      <c r="V97" s="133" t="str">
        <f t="shared" si="177"/>
        <v/>
      </c>
      <c r="W97" s="134" t="str">
        <f t="shared" si="178"/>
        <v/>
      </c>
      <c r="X97" s="135" t="str">
        <f t="shared" si="179"/>
        <v/>
      </c>
      <c r="Y97" s="136" t="str">
        <f t="shared" si="180"/>
        <v/>
      </c>
      <c r="AA97" s="4"/>
      <c r="AC97" s="128" t="str">
        <f t="shared" si="181"/>
        <v/>
      </c>
      <c r="AD97" s="129" t="str">
        <f t="shared" si="182"/>
        <v/>
      </c>
      <c r="AE97" s="130"/>
      <c r="AF97" s="131"/>
      <c r="AG97" s="132" t="str">
        <f t="shared" si="183"/>
        <v/>
      </c>
      <c r="AH97" s="133" t="str">
        <f t="shared" si="184"/>
        <v/>
      </c>
      <c r="AI97" s="134" t="str">
        <f t="shared" si="185"/>
        <v/>
      </c>
      <c r="AJ97" s="135" t="str">
        <f t="shared" si="186"/>
        <v/>
      </c>
      <c r="AK97" s="136" t="str">
        <f t="shared" si="187"/>
        <v/>
      </c>
      <c r="AM97" s="4"/>
      <c r="AO97" s="128" t="str">
        <f t="shared" si="188"/>
        <v/>
      </c>
      <c r="AP97" s="129" t="str">
        <f t="shared" si="189"/>
        <v/>
      </c>
      <c r="AQ97" s="130"/>
      <c r="AR97" s="131"/>
      <c r="AS97" s="132" t="str">
        <f t="shared" si="190"/>
        <v/>
      </c>
      <c r="AT97" s="133" t="str">
        <f t="shared" si="191"/>
        <v/>
      </c>
      <c r="AU97" s="134" t="str">
        <f t="shared" si="192"/>
        <v/>
      </c>
      <c r="AV97" s="135" t="str">
        <f t="shared" si="193"/>
        <v/>
      </c>
      <c r="AW97" s="136" t="str">
        <f t="shared" si="194"/>
        <v/>
      </c>
      <c r="AX97" s="76"/>
      <c r="AY97" s="4"/>
      <c r="AZ97" s="76"/>
      <c r="BA97" s="128" t="str">
        <f t="shared" si="195"/>
        <v/>
      </c>
      <c r="BB97" s="129" t="str">
        <f t="shared" si="196"/>
        <v/>
      </c>
      <c r="BC97" s="130"/>
      <c r="BD97" s="131"/>
      <c r="BE97" s="132" t="str">
        <f t="shared" si="197"/>
        <v/>
      </c>
      <c r="BF97" s="133" t="str">
        <f t="shared" si="198"/>
        <v/>
      </c>
      <c r="BG97" s="134" t="str">
        <f t="shared" si="199"/>
        <v/>
      </c>
      <c r="BH97" s="135" t="str">
        <f t="shared" si="200"/>
        <v/>
      </c>
      <c r="BI97" s="136" t="str">
        <f t="shared" si="201"/>
        <v/>
      </c>
      <c r="BJ97" s="76"/>
      <c r="BK97" s="4"/>
      <c r="BL97" s="76"/>
      <c r="BM97" s="128" t="str">
        <f t="shared" si="202"/>
        <v/>
      </c>
      <c r="BN97" s="129" t="str">
        <f t="shared" si="203"/>
        <v/>
      </c>
      <c r="BO97" s="130"/>
      <c r="BP97" s="131"/>
      <c r="BQ97" s="132" t="str">
        <f t="shared" si="204"/>
        <v/>
      </c>
      <c r="BR97" s="133" t="str">
        <f t="shared" si="205"/>
        <v/>
      </c>
      <c r="BS97" s="134" t="str">
        <f t="shared" si="206"/>
        <v/>
      </c>
      <c r="BT97" s="135" t="str">
        <f t="shared" si="207"/>
        <v/>
      </c>
      <c r="BU97" s="136" t="str">
        <f t="shared" si="208"/>
        <v/>
      </c>
      <c r="BV97" s="76"/>
      <c r="BW97" s="4"/>
      <c r="BX97" s="76"/>
      <c r="BY97" s="128" t="str">
        <f t="shared" si="209"/>
        <v/>
      </c>
      <c r="BZ97" s="129" t="str">
        <f t="shared" si="210"/>
        <v/>
      </c>
      <c r="CA97" s="130"/>
      <c r="CB97" s="131"/>
      <c r="CC97" s="132" t="str">
        <f t="shared" si="211"/>
        <v/>
      </c>
      <c r="CD97" s="133" t="str">
        <f t="shared" si="212"/>
        <v/>
      </c>
      <c r="CE97" s="134" t="str">
        <f t="shared" si="213"/>
        <v/>
      </c>
      <c r="CF97" s="135" t="str">
        <f t="shared" si="214"/>
        <v/>
      </c>
      <c r="CG97" s="136" t="str">
        <f t="shared" si="215"/>
        <v/>
      </c>
      <c r="CH97" s="76"/>
      <c r="CI97" s="4"/>
      <c r="CJ97" s="76"/>
      <c r="CK97" s="128" t="str">
        <f t="shared" si="216"/>
        <v/>
      </c>
      <c r="CL97" s="129" t="str">
        <f t="shared" si="217"/>
        <v/>
      </c>
      <c r="CM97" s="130"/>
      <c r="CN97" s="131"/>
      <c r="CO97" s="132" t="str">
        <f t="shared" si="218"/>
        <v/>
      </c>
      <c r="CP97" s="133" t="str">
        <f t="shared" si="219"/>
        <v/>
      </c>
      <c r="CQ97" s="134" t="str">
        <f t="shared" si="220"/>
        <v/>
      </c>
      <c r="CR97" s="135" t="str">
        <f t="shared" si="221"/>
        <v/>
      </c>
      <c r="CS97" s="136" t="str">
        <f t="shared" si="222"/>
        <v/>
      </c>
      <c r="CT97" s="76"/>
      <c r="CU97" s="4"/>
      <c r="CV97" s="76"/>
      <c r="CW97" s="128" t="str">
        <f t="shared" si="223"/>
        <v/>
      </c>
      <c r="CX97" s="129" t="str">
        <f t="shared" si="224"/>
        <v/>
      </c>
      <c r="CY97" s="130"/>
      <c r="CZ97" s="131"/>
      <c r="DA97" s="132" t="str">
        <f t="shared" si="225"/>
        <v/>
      </c>
      <c r="DB97" s="133" t="str">
        <f t="shared" si="226"/>
        <v/>
      </c>
      <c r="DC97" s="134" t="str">
        <f t="shared" si="227"/>
        <v/>
      </c>
      <c r="DD97" s="135" t="str">
        <f t="shared" si="228"/>
        <v/>
      </c>
      <c r="DE97" s="136" t="str">
        <f t="shared" si="229"/>
        <v/>
      </c>
      <c r="DF97" s="76"/>
      <c r="DG97" s="4"/>
      <c r="DH97" s="76"/>
      <c r="DI97" s="128" t="str">
        <f t="shared" si="230"/>
        <v/>
      </c>
      <c r="DJ97" s="129" t="str">
        <f t="shared" si="231"/>
        <v/>
      </c>
      <c r="DK97" s="130"/>
      <c r="DL97" s="131"/>
      <c r="DM97" s="132" t="str">
        <f t="shared" si="232"/>
        <v/>
      </c>
      <c r="DN97" s="133" t="str">
        <f t="shared" si="233"/>
        <v/>
      </c>
      <c r="DO97" s="134" t="str">
        <f t="shared" si="234"/>
        <v/>
      </c>
      <c r="DP97" s="135" t="str">
        <f t="shared" si="235"/>
        <v/>
      </c>
      <c r="DQ97" s="136" t="str">
        <f t="shared" si="236"/>
        <v/>
      </c>
      <c r="DR97" s="76"/>
      <c r="DS97" s="4"/>
      <c r="DT97" s="76"/>
      <c r="DU97" s="128" t="str">
        <f t="shared" si="237"/>
        <v/>
      </c>
      <c r="DV97" s="129" t="str">
        <f t="shared" si="238"/>
        <v/>
      </c>
      <c r="DW97" s="130"/>
      <c r="DX97" s="131"/>
      <c r="DY97" s="132" t="str">
        <f t="shared" si="239"/>
        <v/>
      </c>
      <c r="DZ97" s="133" t="str">
        <f t="shared" si="240"/>
        <v/>
      </c>
      <c r="EA97" s="134" t="str">
        <f t="shared" si="241"/>
        <v/>
      </c>
      <c r="EB97" s="135" t="str">
        <f t="shared" si="242"/>
        <v/>
      </c>
      <c r="EC97" s="136" t="str">
        <f t="shared" si="243"/>
        <v/>
      </c>
      <c r="ED97" s="76"/>
      <c r="EE97" s="4"/>
      <c r="EF97" s="76"/>
      <c r="EG97" s="128" t="str">
        <f t="shared" si="244"/>
        <v/>
      </c>
      <c r="EH97" s="129" t="str">
        <f t="shared" si="245"/>
        <v/>
      </c>
      <c r="EI97" s="130"/>
      <c r="EJ97" s="131"/>
      <c r="EK97" s="132" t="str">
        <f t="shared" si="246"/>
        <v/>
      </c>
      <c r="EL97" s="133" t="str">
        <f t="shared" si="247"/>
        <v/>
      </c>
      <c r="EM97" s="134" t="str">
        <f t="shared" si="248"/>
        <v/>
      </c>
      <c r="EN97" s="135" t="str">
        <f t="shared" si="249"/>
        <v/>
      </c>
      <c r="EO97" s="136" t="str">
        <f t="shared" si="250"/>
        <v/>
      </c>
      <c r="EP97" s="76"/>
      <c r="EQ97" s="4"/>
      <c r="ER97" s="76"/>
      <c r="ES97" s="128" t="str">
        <f t="shared" si="251"/>
        <v/>
      </c>
      <c r="ET97" s="129" t="str">
        <f t="shared" si="252"/>
        <v/>
      </c>
      <c r="EU97" s="130"/>
      <c r="EV97" s="131"/>
      <c r="EW97" s="132" t="str">
        <f t="shared" si="253"/>
        <v/>
      </c>
      <c r="EX97" s="133" t="str">
        <f t="shared" si="254"/>
        <v/>
      </c>
      <c r="EY97" s="134" t="str">
        <f t="shared" si="255"/>
        <v/>
      </c>
      <c r="EZ97" s="135" t="str">
        <f t="shared" si="256"/>
        <v/>
      </c>
      <c r="FA97" s="136" t="str">
        <f t="shared" si="257"/>
        <v/>
      </c>
      <c r="FB97" s="76"/>
      <c r="FC97" s="4"/>
      <c r="FD97" s="76"/>
      <c r="FE97" s="128" t="str">
        <f t="shared" si="258"/>
        <v/>
      </c>
      <c r="FF97" s="129" t="str">
        <f t="shared" si="259"/>
        <v/>
      </c>
      <c r="FG97" s="130"/>
      <c r="FH97" s="131"/>
      <c r="FI97" s="132" t="str">
        <f t="shared" si="260"/>
        <v/>
      </c>
      <c r="FJ97" s="133" t="str">
        <f t="shared" si="261"/>
        <v/>
      </c>
      <c r="FK97" s="134" t="str">
        <f t="shared" si="262"/>
        <v/>
      </c>
      <c r="FL97" s="135" t="str">
        <f t="shared" si="263"/>
        <v/>
      </c>
      <c r="FM97" s="136" t="str">
        <f t="shared" si="264"/>
        <v/>
      </c>
      <c r="FN97" s="76"/>
      <c r="FO97" s="4"/>
      <c r="FP97" s="76"/>
      <c r="FQ97" s="128" t="str">
        <f>IF(FU97="","",#REF!)</f>
        <v/>
      </c>
      <c r="FR97" s="129" t="str">
        <f t="shared" si="265"/>
        <v/>
      </c>
      <c r="FS97" s="130"/>
      <c r="FT97" s="131"/>
      <c r="FU97" s="132" t="str">
        <f t="shared" si="266"/>
        <v/>
      </c>
      <c r="FV97" s="133" t="str">
        <f t="shared" si="267"/>
        <v/>
      </c>
      <c r="FW97" s="134" t="str">
        <f t="shared" si="268"/>
        <v/>
      </c>
      <c r="FX97" s="135" t="str">
        <f t="shared" si="269"/>
        <v/>
      </c>
      <c r="FY97" s="136" t="str">
        <f t="shared" si="270"/>
        <v/>
      </c>
      <c r="FZ97" s="76"/>
      <c r="GA97" s="4"/>
      <c r="GB97" s="76"/>
      <c r="GC97" s="128" t="str">
        <f t="shared" si="271"/>
        <v/>
      </c>
      <c r="GD97" s="129" t="str">
        <f t="shared" si="272"/>
        <v/>
      </c>
      <c r="GE97" s="130"/>
      <c r="GF97" s="131"/>
      <c r="GG97" s="132" t="str">
        <f t="shared" si="273"/>
        <v/>
      </c>
      <c r="GH97" s="133" t="str">
        <f t="shared" si="274"/>
        <v/>
      </c>
      <c r="GI97" s="134" t="str">
        <f t="shared" si="275"/>
        <v/>
      </c>
      <c r="GJ97" s="135" t="str">
        <f t="shared" si="276"/>
        <v/>
      </c>
      <c r="GK97" s="136" t="str">
        <f t="shared" si="277"/>
        <v/>
      </c>
      <c r="GL97" s="76"/>
      <c r="GM97" s="4"/>
      <c r="GN97" s="76"/>
      <c r="GO97" s="128" t="str">
        <f t="shared" si="278"/>
        <v/>
      </c>
      <c r="GP97" s="129" t="str">
        <f t="shared" si="279"/>
        <v/>
      </c>
      <c r="GQ97" s="130"/>
      <c r="GR97" s="131"/>
      <c r="GS97" s="132" t="str">
        <f t="shared" si="280"/>
        <v/>
      </c>
      <c r="GT97" s="133" t="str">
        <f t="shared" si="281"/>
        <v/>
      </c>
      <c r="GU97" s="134" t="str">
        <f t="shared" si="282"/>
        <v/>
      </c>
      <c r="GV97" s="135" t="str">
        <f t="shared" si="283"/>
        <v/>
      </c>
      <c r="GW97" s="136" t="str">
        <f t="shared" si="284"/>
        <v/>
      </c>
      <c r="GX97" s="76"/>
      <c r="GY97" s="4"/>
      <c r="GZ97" s="76"/>
      <c r="HA97" s="128" t="str">
        <f t="shared" si="285"/>
        <v/>
      </c>
      <c r="HB97" s="129" t="str">
        <f t="shared" si="286"/>
        <v/>
      </c>
      <c r="HC97" s="130"/>
      <c r="HD97" s="131"/>
      <c r="HE97" s="132" t="str">
        <f t="shared" si="287"/>
        <v/>
      </c>
      <c r="HF97" s="133" t="str">
        <f t="shared" si="288"/>
        <v/>
      </c>
      <c r="HG97" s="134" t="str">
        <f t="shared" si="289"/>
        <v/>
      </c>
      <c r="HH97" s="135" t="str">
        <f t="shared" si="290"/>
        <v/>
      </c>
      <c r="HI97" s="136" t="str">
        <f t="shared" si="291"/>
        <v/>
      </c>
      <c r="HJ97" s="76"/>
      <c r="HK97" s="4"/>
      <c r="HL97" s="76"/>
      <c r="HM97" s="128" t="str">
        <f t="shared" si="292"/>
        <v/>
      </c>
      <c r="HN97" s="129" t="str">
        <f t="shared" si="293"/>
        <v/>
      </c>
      <c r="HO97" s="130"/>
      <c r="HP97" s="131"/>
      <c r="HQ97" s="132" t="str">
        <f t="shared" si="294"/>
        <v/>
      </c>
      <c r="HR97" s="133" t="str">
        <f t="shared" si="295"/>
        <v/>
      </c>
      <c r="HS97" s="134" t="str">
        <f t="shared" si="296"/>
        <v/>
      </c>
      <c r="HT97" s="135" t="str">
        <f t="shared" si="297"/>
        <v/>
      </c>
      <c r="HU97" s="136" t="str">
        <f t="shared" si="298"/>
        <v/>
      </c>
      <c r="HV97" s="76"/>
      <c r="HW97" s="4"/>
      <c r="HX97" s="76"/>
      <c r="HY97" s="128" t="str">
        <f t="shared" si="299"/>
        <v/>
      </c>
      <c r="HZ97" s="129" t="str">
        <f t="shared" si="300"/>
        <v/>
      </c>
      <c r="IA97" s="130"/>
      <c r="IB97" s="131"/>
      <c r="IC97" s="132" t="str">
        <f t="shared" si="301"/>
        <v/>
      </c>
      <c r="ID97" s="133" t="str">
        <f t="shared" si="302"/>
        <v/>
      </c>
      <c r="IE97" s="134" t="str">
        <f t="shared" si="303"/>
        <v/>
      </c>
      <c r="IF97" s="135" t="str">
        <f t="shared" si="304"/>
        <v/>
      </c>
      <c r="IG97" s="136" t="str">
        <f t="shared" si="305"/>
        <v/>
      </c>
      <c r="IH97" s="76"/>
      <c r="II97" s="4"/>
      <c r="IJ97" s="76"/>
      <c r="IK97" s="128" t="str">
        <f t="shared" si="306"/>
        <v/>
      </c>
      <c r="IL97" s="129" t="str">
        <f t="shared" si="307"/>
        <v/>
      </c>
      <c r="IM97" s="130"/>
      <c r="IN97" s="131"/>
      <c r="IO97" s="132" t="str">
        <f t="shared" si="308"/>
        <v/>
      </c>
      <c r="IP97" s="133" t="str">
        <f t="shared" si="309"/>
        <v/>
      </c>
      <c r="IQ97" s="134" t="str">
        <f t="shared" si="310"/>
        <v/>
      </c>
      <c r="IR97" s="135" t="str">
        <f t="shared" si="311"/>
        <v/>
      </c>
      <c r="IS97" s="136" t="str">
        <f t="shared" si="312"/>
        <v/>
      </c>
      <c r="IT97" s="76"/>
      <c r="IU97" s="4"/>
      <c r="IV97" s="76"/>
      <c r="IW97" s="128" t="str">
        <f t="shared" si="313"/>
        <v/>
      </c>
      <c r="IX97" s="129" t="str">
        <f t="shared" si="314"/>
        <v/>
      </c>
      <c r="IY97" s="130"/>
      <c r="IZ97" s="131"/>
      <c r="JA97" s="132" t="str">
        <f t="shared" si="315"/>
        <v/>
      </c>
      <c r="JB97" s="133" t="str">
        <f t="shared" si="316"/>
        <v/>
      </c>
      <c r="JC97" s="134" t="str">
        <f t="shared" si="317"/>
        <v/>
      </c>
      <c r="JD97" s="135" t="str">
        <f t="shared" si="318"/>
        <v/>
      </c>
      <c r="JE97" s="136" t="str">
        <f t="shared" si="319"/>
        <v/>
      </c>
      <c r="JF97" s="76"/>
      <c r="JG97" s="4"/>
      <c r="JH97" s="76"/>
      <c r="JI97" s="128" t="str">
        <f t="shared" si="320"/>
        <v/>
      </c>
      <c r="JJ97" s="129" t="str">
        <f t="shared" si="321"/>
        <v/>
      </c>
      <c r="JK97" s="130"/>
      <c r="JL97" s="131"/>
      <c r="JM97" s="132" t="str">
        <f t="shared" si="322"/>
        <v/>
      </c>
      <c r="JN97" s="133" t="str">
        <f t="shared" si="323"/>
        <v/>
      </c>
      <c r="JO97" s="134" t="str">
        <f t="shared" si="324"/>
        <v/>
      </c>
      <c r="JP97" s="135" t="str">
        <f t="shared" si="325"/>
        <v/>
      </c>
      <c r="JQ97" s="136" t="str">
        <f t="shared" si="326"/>
        <v/>
      </c>
      <c r="JR97" s="76"/>
      <c r="JS97" s="4"/>
      <c r="JT97" s="76"/>
      <c r="JU97" s="128" t="str">
        <f t="shared" si="327"/>
        <v/>
      </c>
      <c r="JV97" s="129" t="str">
        <f t="shared" si="328"/>
        <v/>
      </c>
      <c r="JW97" s="130"/>
      <c r="JX97" s="131"/>
      <c r="JY97" s="132" t="str">
        <f t="shared" si="329"/>
        <v/>
      </c>
      <c r="JZ97" s="133" t="str">
        <f t="shared" si="330"/>
        <v/>
      </c>
      <c r="KA97" s="134" t="str">
        <f t="shared" si="331"/>
        <v/>
      </c>
      <c r="KB97" s="135" t="str">
        <f t="shared" si="332"/>
        <v/>
      </c>
      <c r="KC97" s="136" t="str">
        <f t="shared" si="333"/>
        <v/>
      </c>
      <c r="KD97" s="76"/>
      <c r="KE97" s="4"/>
      <c r="KF97" s="76"/>
    </row>
    <row r="98" spans="1:292" ht="13.5" customHeight="1">
      <c r="A98" s="84"/>
      <c r="E98" s="128" t="str">
        <f t="shared" si="167"/>
        <v/>
      </c>
      <c r="F98" s="129" t="str">
        <f t="shared" si="168"/>
        <v/>
      </c>
      <c r="G98" s="130"/>
      <c r="H98" s="131"/>
      <c r="I98" s="132" t="str">
        <f t="shared" si="169"/>
        <v/>
      </c>
      <c r="J98" s="133" t="str">
        <f t="shared" si="170"/>
        <v/>
      </c>
      <c r="K98" s="134" t="str">
        <f t="shared" si="171"/>
        <v/>
      </c>
      <c r="L98" s="135" t="str">
        <f t="shared" si="172"/>
        <v/>
      </c>
      <c r="M98" s="136" t="str">
        <f t="shared" si="173"/>
        <v/>
      </c>
      <c r="O98" s="4"/>
      <c r="Q98" s="128" t="str">
        <f t="shared" si="174"/>
        <v/>
      </c>
      <c r="R98" s="129" t="str">
        <f t="shared" si="175"/>
        <v/>
      </c>
      <c r="S98" s="130"/>
      <c r="T98" s="131"/>
      <c r="U98" s="132" t="str">
        <f t="shared" si="176"/>
        <v/>
      </c>
      <c r="V98" s="133" t="str">
        <f t="shared" si="177"/>
        <v/>
      </c>
      <c r="W98" s="134" t="str">
        <f t="shared" si="178"/>
        <v/>
      </c>
      <c r="X98" s="135" t="str">
        <f t="shared" si="179"/>
        <v/>
      </c>
      <c r="Y98" s="136" t="str">
        <f t="shared" si="180"/>
        <v/>
      </c>
      <c r="AA98" s="4"/>
      <c r="AC98" s="128" t="str">
        <f t="shared" si="181"/>
        <v/>
      </c>
      <c r="AD98" s="129" t="str">
        <f t="shared" si="182"/>
        <v/>
      </c>
      <c r="AE98" s="130"/>
      <c r="AF98" s="131"/>
      <c r="AG98" s="132" t="str">
        <f t="shared" si="183"/>
        <v/>
      </c>
      <c r="AH98" s="133" t="str">
        <f t="shared" si="184"/>
        <v/>
      </c>
      <c r="AI98" s="134" t="str">
        <f t="shared" si="185"/>
        <v/>
      </c>
      <c r="AJ98" s="135" t="str">
        <f t="shared" si="186"/>
        <v/>
      </c>
      <c r="AK98" s="136" t="str">
        <f t="shared" si="187"/>
        <v/>
      </c>
      <c r="AM98" s="4"/>
      <c r="AO98" s="128" t="str">
        <f t="shared" si="188"/>
        <v/>
      </c>
      <c r="AP98" s="129" t="str">
        <f t="shared" si="189"/>
        <v/>
      </c>
      <c r="AQ98" s="130"/>
      <c r="AR98" s="131"/>
      <c r="AS98" s="132" t="str">
        <f t="shared" si="190"/>
        <v/>
      </c>
      <c r="AT98" s="133" t="str">
        <f t="shared" si="191"/>
        <v/>
      </c>
      <c r="AU98" s="134" t="str">
        <f t="shared" si="192"/>
        <v/>
      </c>
      <c r="AV98" s="135" t="str">
        <f t="shared" si="193"/>
        <v/>
      </c>
      <c r="AW98" s="136" t="str">
        <f t="shared" si="194"/>
        <v/>
      </c>
      <c r="AX98" s="76"/>
      <c r="AY98" s="4"/>
      <c r="AZ98" s="76"/>
      <c r="BA98" s="128" t="str">
        <f t="shared" si="195"/>
        <v/>
      </c>
      <c r="BB98" s="129" t="str">
        <f t="shared" si="196"/>
        <v/>
      </c>
      <c r="BC98" s="130"/>
      <c r="BD98" s="131"/>
      <c r="BE98" s="132" t="str">
        <f t="shared" si="197"/>
        <v/>
      </c>
      <c r="BF98" s="133" t="str">
        <f t="shared" si="198"/>
        <v/>
      </c>
      <c r="BG98" s="134" t="str">
        <f t="shared" si="199"/>
        <v/>
      </c>
      <c r="BH98" s="135" t="str">
        <f t="shared" si="200"/>
        <v/>
      </c>
      <c r="BI98" s="136" t="str">
        <f t="shared" si="201"/>
        <v/>
      </c>
      <c r="BJ98" s="76"/>
      <c r="BK98" s="4"/>
      <c r="BL98" s="76"/>
      <c r="BM98" s="128" t="str">
        <f t="shared" si="202"/>
        <v/>
      </c>
      <c r="BN98" s="129" t="str">
        <f t="shared" si="203"/>
        <v/>
      </c>
      <c r="BO98" s="130"/>
      <c r="BP98" s="131"/>
      <c r="BQ98" s="132" t="str">
        <f t="shared" si="204"/>
        <v/>
      </c>
      <c r="BR98" s="133" t="str">
        <f t="shared" si="205"/>
        <v/>
      </c>
      <c r="BS98" s="134" t="str">
        <f t="shared" si="206"/>
        <v/>
      </c>
      <c r="BT98" s="135" t="str">
        <f t="shared" si="207"/>
        <v/>
      </c>
      <c r="BU98" s="136" t="str">
        <f t="shared" si="208"/>
        <v/>
      </c>
      <c r="BV98" s="76"/>
      <c r="BW98" s="4"/>
      <c r="BX98" s="76"/>
      <c r="BY98" s="128" t="str">
        <f t="shared" si="209"/>
        <v/>
      </c>
      <c r="BZ98" s="129" t="str">
        <f t="shared" si="210"/>
        <v/>
      </c>
      <c r="CA98" s="130"/>
      <c r="CB98" s="131"/>
      <c r="CC98" s="132" t="str">
        <f t="shared" si="211"/>
        <v/>
      </c>
      <c r="CD98" s="133" t="str">
        <f t="shared" si="212"/>
        <v/>
      </c>
      <c r="CE98" s="134" t="str">
        <f t="shared" si="213"/>
        <v/>
      </c>
      <c r="CF98" s="135" t="str">
        <f t="shared" si="214"/>
        <v/>
      </c>
      <c r="CG98" s="136" t="str">
        <f t="shared" si="215"/>
        <v/>
      </c>
      <c r="CH98" s="76"/>
      <c r="CI98" s="4"/>
      <c r="CJ98" s="76"/>
      <c r="CK98" s="128" t="str">
        <f t="shared" si="216"/>
        <v/>
      </c>
      <c r="CL98" s="129" t="str">
        <f t="shared" si="217"/>
        <v/>
      </c>
      <c r="CM98" s="130"/>
      <c r="CN98" s="131"/>
      <c r="CO98" s="132" t="str">
        <f t="shared" si="218"/>
        <v/>
      </c>
      <c r="CP98" s="133" t="str">
        <f t="shared" si="219"/>
        <v/>
      </c>
      <c r="CQ98" s="134" t="str">
        <f t="shared" si="220"/>
        <v/>
      </c>
      <c r="CR98" s="135" t="str">
        <f t="shared" si="221"/>
        <v/>
      </c>
      <c r="CS98" s="136" t="str">
        <f t="shared" si="222"/>
        <v/>
      </c>
      <c r="CT98" s="76"/>
      <c r="CU98" s="4"/>
      <c r="CV98" s="76"/>
      <c r="CW98" s="128" t="str">
        <f t="shared" si="223"/>
        <v/>
      </c>
      <c r="CX98" s="129" t="str">
        <f t="shared" si="224"/>
        <v/>
      </c>
      <c r="CY98" s="130"/>
      <c r="CZ98" s="131"/>
      <c r="DA98" s="132" t="str">
        <f t="shared" si="225"/>
        <v/>
      </c>
      <c r="DB98" s="133" t="str">
        <f t="shared" si="226"/>
        <v/>
      </c>
      <c r="DC98" s="134" t="str">
        <f t="shared" si="227"/>
        <v/>
      </c>
      <c r="DD98" s="135" t="str">
        <f t="shared" si="228"/>
        <v/>
      </c>
      <c r="DE98" s="136" t="str">
        <f t="shared" si="229"/>
        <v/>
      </c>
      <c r="DF98" s="76"/>
      <c r="DG98" s="4"/>
      <c r="DH98" s="76"/>
      <c r="DI98" s="128" t="str">
        <f t="shared" si="230"/>
        <v/>
      </c>
      <c r="DJ98" s="129" t="str">
        <f t="shared" si="231"/>
        <v/>
      </c>
      <c r="DK98" s="130"/>
      <c r="DL98" s="131"/>
      <c r="DM98" s="132" t="str">
        <f t="shared" si="232"/>
        <v/>
      </c>
      <c r="DN98" s="133" t="str">
        <f t="shared" si="233"/>
        <v/>
      </c>
      <c r="DO98" s="134" t="str">
        <f t="shared" si="234"/>
        <v/>
      </c>
      <c r="DP98" s="135" t="str">
        <f t="shared" si="235"/>
        <v/>
      </c>
      <c r="DQ98" s="136" t="str">
        <f t="shared" si="236"/>
        <v/>
      </c>
      <c r="DR98" s="76"/>
      <c r="DS98" s="4"/>
      <c r="DT98" s="76"/>
      <c r="DU98" s="128" t="str">
        <f t="shared" si="237"/>
        <v/>
      </c>
      <c r="DV98" s="129" t="str">
        <f t="shared" si="238"/>
        <v/>
      </c>
      <c r="DW98" s="130"/>
      <c r="DX98" s="131"/>
      <c r="DY98" s="132" t="str">
        <f t="shared" si="239"/>
        <v/>
      </c>
      <c r="DZ98" s="133" t="str">
        <f t="shared" si="240"/>
        <v/>
      </c>
      <c r="EA98" s="134" t="str">
        <f t="shared" si="241"/>
        <v/>
      </c>
      <c r="EB98" s="135" t="str">
        <f t="shared" si="242"/>
        <v/>
      </c>
      <c r="EC98" s="136" t="str">
        <f t="shared" si="243"/>
        <v/>
      </c>
      <c r="ED98" s="76"/>
      <c r="EE98" s="4"/>
      <c r="EF98" s="76"/>
      <c r="EG98" s="128" t="str">
        <f t="shared" si="244"/>
        <v/>
      </c>
      <c r="EH98" s="129" t="str">
        <f t="shared" si="245"/>
        <v/>
      </c>
      <c r="EI98" s="130"/>
      <c r="EJ98" s="131"/>
      <c r="EK98" s="132" t="str">
        <f t="shared" si="246"/>
        <v/>
      </c>
      <c r="EL98" s="133" t="str">
        <f t="shared" si="247"/>
        <v/>
      </c>
      <c r="EM98" s="134" t="str">
        <f t="shared" si="248"/>
        <v/>
      </c>
      <c r="EN98" s="135" t="str">
        <f t="shared" si="249"/>
        <v/>
      </c>
      <c r="EO98" s="136" t="str">
        <f t="shared" si="250"/>
        <v/>
      </c>
      <c r="EP98" s="76"/>
      <c r="EQ98" s="4"/>
      <c r="ER98" s="76"/>
      <c r="ES98" s="128" t="str">
        <f t="shared" si="251"/>
        <v/>
      </c>
      <c r="ET98" s="129" t="str">
        <f t="shared" si="252"/>
        <v/>
      </c>
      <c r="EU98" s="130"/>
      <c r="EV98" s="131"/>
      <c r="EW98" s="132" t="str">
        <f t="shared" si="253"/>
        <v/>
      </c>
      <c r="EX98" s="133" t="str">
        <f t="shared" si="254"/>
        <v/>
      </c>
      <c r="EY98" s="134" t="str">
        <f t="shared" si="255"/>
        <v/>
      </c>
      <c r="EZ98" s="135" t="str">
        <f t="shared" si="256"/>
        <v/>
      </c>
      <c r="FA98" s="136" t="str">
        <f t="shared" si="257"/>
        <v/>
      </c>
      <c r="FB98" s="76"/>
      <c r="FC98" s="4"/>
      <c r="FD98" s="76"/>
      <c r="FE98" s="128" t="str">
        <f t="shared" si="258"/>
        <v/>
      </c>
      <c r="FF98" s="129" t="str">
        <f t="shared" si="259"/>
        <v/>
      </c>
      <c r="FG98" s="130"/>
      <c r="FH98" s="131"/>
      <c r="FI98" s="132" t="str">
        <f t="shared" si="260"/>
        <v/>
      </c>
      <c r="FJ98" s="133" t="str">
        <f t="shared" si="261"/>
        <v/>
      </c>
      <c r="FK98" s="134" t="str">
        <f t="shared" si="262"/>
        <v/>
      </c>
      <c r="FL98" s="135" t="str">
        <f t="shared" si="263"/>
        <v/>
      </c>
      <c r="FM98" s="136" t="str">
        <f t="shared" si="264"/>
        <v/>
      </c>
      <c r="FN98" s="76"/>
      <c r="FO98" s="4"/>
      <c r="FP98" s="76"/>
      <c r="FQ98" s="128" t="str">
        <f>IF(FU98="","",#REF!)</f>
        <v/>
      </c>
      <c r="FR98" s="129" t="str">
        <f t="shared" si="265"/>
        <v/>
      </c>
      <c r="FS98" s="130"/>
      <c r="FT98" s="131"/>
      <c r="FU98" s="132" t="str">
        <f t="shared" si="266"/>
        <v/>
      </c>
      <c r="FV98" s="133" t="str">
        <f t="shared" si="267"/>
        <v/>
      </c>
      <c r="FW98" s="134" t="str">
        <f t="shared" si="268"/>
        <v/>
      </c>
      <c r="FX98" s="135" t="str">
        <f t="shared" si="269"/>
        <v/>
      </c>
      <c r="FY98" s="136" t="str">
        <f t="shared" si="270"/>
        <v/>
      </c>
      <c r="FZ98" s="76"/>
      <c r="GA98" s="4"/>
      <c r="GB98" s="76"/>
      <c r="GC98" s="128" t="str">
        <f t="shared" si="271"/>
        <v/>
      </c>
      <c r="GD98" s="129" t="str">
        <f t="shared" si="272"/>
        <v/>
      </c>
      <c r="GE98" s="130"/>
      <c r="GF98" s="131"/>
      <c r="GG98" s="132" t="str">
        <f t="shared" si="273"/>
        <v/>
      </c>
      <c r="GH98" s="133" t="str">
        <f t="shared" si="274"/>
        <v/>
      </c>
      <c r="GI98" s="134" t="str">
        <f t="shared" si="275"/>
        <v/>
      </c>
      <c r="GJ98" s="135" t="str">
        <f t="shared" si="276"/>
        <v/>
      </c>
      <c r="GK98" s="136" t="str">
        <f t="shared" si="277"/>
        <v/>
      </c>
      <c r="GL98" s="76"/>
      <c r="GM98" s="4"/>
      <c r="GN98" s="76"/>
      <c r="GO98" s="128" t="str">
        <f t="shared" si="278"/>
        <v/>
      </c>
      <c r="GP98" s="129" t="str">
        <f t="shared" si="279"/>
        <v/>
      </c>
      <c r="GQ98" s="130"/>
      <c r="GR98" s="131"/>
      <c r="GS98" s="132" t="str">
        <f t="shared" si="280"/>
        <v/>
      </c>
      <c r="GT98" s="133" t="str">
        <f t="shared" si="281"/>
        <v/>
      </c>
      <c r="GU98" s="134" t="str">
        <f t="shared" si="282"/>
        <v/>
      </c>
      <c r="GV98" s="135" t="str">
        <f t="shared" si="283"/>
        <v/>
      </c>
      <c r="GW98" s="136" t="str">
        <f t="shared" si="284"/>
        <v/>
      </c>
      <c r="GX98" s="76"/>
      <c r="GY98" s="4"/>
      <c r="GZ98" s="76"/>
      <c r="HA98" s="128" t="str">
        <f t="shared" si="285"/>
        <v/>
      </c>
      <c r="HB98" s="129" t="str">
        <f t="shared" si="286"/>
        <v/>
      </c>
      <c r="HC98" s="130"/>
      <c r="HD98" s="131"/>
      <c r="HE98" s="132" t="str">
        <f t="shared" si="287"/>
        <v/>
      </c>
      <c r="HF98" s="133" t="str">
        <f t="shared" si="288"/>
        <v/>
      </c>
      <c r="HG98" s="134" t="str">
        <f t="shared" si="289"/>
        <v/>
      </c>
      <c r="HH98" s="135" t="str">
        <f t="shared" si="290"/>
        <v/>
      </c>
      <c r="HI98" s="136" t="str">
        <f t="shared" si="291"/>
        <v/>
      </c>
      <c r="HJ98" s="76"/>
      <c r="HK98" s="4"/>
      <c r="HL98" s="76"/>
      <c r="HM98" s="128" t="str">
        <f t="shared" si="292"/>
        <v/>
      </c>
      <c r="HN98" s="129" t="str">
        <f t="shared" si="293"/>
        <v/>
      </c>
      <c r="HO98" s="130"/>
      <c r="HP98" s="131"/>
      <c r="HQ98" s="132" t="str">
        <f t="shared" si="294"/>
        <v/>
      </c>
      <c r="HR98" s="133" t="str">
        <f t="shared" si="295"/>
        <v/>
      </c>
      <c r="HS98" s="134" t="str">
        <f t="shared" si="296"/>
        <v/>
      </c>
      <c r="HT98" s="135" t="str">
        <f t="shared" si="297"/>
        <v/>
      </c>
      <c r="HU98" s="136" t="str">
        <f t="shared" si="298"/>
        <v/>
      </c>
      <c r="HV98" s="76"/>
      <c r="HW98" s="4"/>
      <c r="HX98" s="76"/>
      <c r="HY98" s="128" t="str">
        <f t="shared" si="299"/>
        <v/>
      </c>
      <c r="HZ98" s="129" t="str">
        <f t="shared" si="300"/>
        <v/>
      </c>
      <c r="IA98" s="130"/>
      <c r="IB98" s="131"/>
      <c r="IC98" s="132" t="str">
        <f t="shared" si="301"/>
        <v/>
      </c>
      <c r="ID98" s="133" t="str">
        <f t="shared" si="302"/>
        <v/>
      </c>
      <c r="IE98" s="134" t="str">
        <f t="shared" si="303"/>
        <v/>
      </c>
      <c r="IF98" s="135" t="str">
        <f t="shared" si="304"/>
        <v/>
      </c>
      <c r="IG98" s="136" t="str">
        <f t="shared" si="305"/>
        <v/>
      </c>
      <c r="IH98" s="76"/>
      <c r="II98" s="4"/>
      <c r="IJ98" s="76"/>
      <c r="IK98" s="128" t="str">
        <f t="shared" si="306"/>
        <v/>
      </c>
      <c r="IL98" s="129" t="str">
        <f t="shared" si="307"/>
        <v/>
      </c>
      <c r="IM98" s="130"/>
      <c r="IN98" s="131"/>
      <c r="IO98" s="132" t="str">
        <f t="shared" si="308"/>
        <v/>
      </c>
      <c r="IP98" s="133" t="str">
        <f t="shared" si="309"/>
        <v/>
      </c>
      <c r="IQ98" s="134" t="str">
        <f t="shared" si="310"/>
        <v/>
      </c>
      <c r="IR98" s="135" t="str">
        <f t="shared" si="311"/>
        <v/>
      </c>
      <c r="IS98" s="136" t="str">
        <f t="shared" si="312"/>
        <v/>
      </c>
      <c r="IT98" s="76"/>
      <c r="IU98" s="4"/>
      <c r="IV98" s="76"/>
      <c r="IW98" s="128" t="str">
        <f t="shared" si="313"/>
        <v/>
      </c>
      <c r="IX98" s="129" t="str">
        <f t="shared" si="314"/>
        <v/>
      </c>
      <c r="IY98" s="130"/>
      <c r="IZ98" s="131"/>
      <c r="JA98" s="132" t="str">
        <f t="shared" si="315"/>
        <v/>
      </c>
      <c r="JB98" s="133" t="str">
        <f t="shared" si="316"/>
        <v/>
      </c>
      <c r="JC98" s="134" t="str">
        <f t="shared" si="317"/>
        <v/>
      </c>
      <c r="JD98" s="135" t="str">
        <f t="shared" si="318"/>
        <v/>
      </c>
      <c r="JE98" s="136" t="str">
        <f t="shared" si="319"/>
        <v/>
      </c>
      <c r="JF98" s="76"/>
      <c r="JG98" s="4"/>
      <c r="JH98" s="76"/>
      <c r="JI98" s="128" t="str">
        <f t="shared" si="320"/>
        <v/>
      </c>
      <c r="JJ98" s="129" t="str">
        <f t="shared" si="321"/>
        <v/>
      </c>
      <c r="JK98" s="130"/>
      <c r="JL98" s="131"/>
      <c r="JM98" s="132" t="str">
        <f t="shared" si="322"/>
        <v/>
      </c>
      <c r="JN98" s="133" t="str">
        <f t="shared" si="323"/>
        <v/>
      </c>
      <c r="JO98" s="134" t="str">
        <f t="shared" si="324"/>
        <v/>
      </c>
      <c r="JP98" s="135" t="str">
        <f t="shared" si="325"/>
        <v/>
      </c>
      <c r="JQ98" s="136" t="str">
        <f t="shared" si="326"/>
        <v/>
      </c>
      <c r="JR98" s="76"/>
      <c r="JS98" s="4"/>
      <c r="JT98" s="76"/>
      <c r="JU98" s="128" t="str">
        <f t="shared" si="327"/>
        <v/>
      </c>
      <c r="JV98" s="129" t="str">
        <f t="shared" si="328"/>
        <v/>
      </c>
      <c r="JW98" s="130"/>
      <c r="JX98" s="131"/>
      <c r="JY98" s="132" t="str">
        <f t="shared" si="329"/>
        <v/>
      </c>
      <c r="JZ98" s="133" t="str">
        <f t="shared" si="330"/>
        <v/>
      </c>
      <c r="KA98" s="134" t="str">
        <f t="shared" si="331"/>
        <v/>
      </c>
      <c r="KB98" s="135" t="str">
        <f t="shared" si="332"/>
        <v/>
      </c>
      <c r="KC98" s="136" t="str">
        <f t="shared" si="333"/>
        <v/>
      </c>
      <c r="KD98" s="76"/>
      <c r="KE98" s="4"/>
      <c r="KF98" s="76"/>
    </row>
    <row r="99" spans="1:292" ht="13.5" customHeight="1">
      <c r="A99" s="84"/>
      <c r="E99" s="128" t="str">
        <f t="shared" si="167"/>
        <v/>
      </c>
      <c r="F99" s="129" t="str">
        <f t="shared" si="168"/>
        <v/>
      </c>
      <c r="G99" s="130"/>
      <c r="H99" s="131"/>
      <c r="I99" s="132" t="str">
        <f t="shared" si="169"/>
        <v/>
      </c>
      <c r="J99" s="133" t="str">
        <f t="shared" si="170"/>
        <v/>
      </c>
      <c r="K99" s="134" t="str">
        <f t="shared" si="171"/>
        <v/>
      </c>
      <c r="L99" s="135" t="str">
        <f t="shared" si="172"/>
        <v/>
      </c>
      <c r="M99" s="136" t="str">
        <f t="shared" si="173"/>
        <v/>
      </c>
      <c r="O99" s="4"/>
      <c r="Q99" s="128" t="str">
        <f t="shared" si="174"/>
        <v/>
      </c>
      <c r="R99" s="129" t="str">
        <f t="shared" si="175"/>
        <v/>
      </c>
      <c r="S99" s="130"/>
      <c r="T99" s="131"/>
      <c r="U99" s="132" t="str">
        <f t="shared" si="176"/>
        <v/>
      </c>
      <c r="V99" s="133" t="str">
        <f t="shared" si="177"/>
        <v/>
      </c>
      <c r="W99" s="134" t="str">
        <f t="shared" si="178"/>
        <v/>
      </c>
      <c r="X99" s="135" t="str">
        <f t="shared" si="179"/>
        <v/>
      </c>
      <c r="Y99" s="136" t="str">
        <f t="shared" si="180"/>
        <v/>
      </c>
      <c r="AA99" s="4"/>
      <c r="AC99" s="128" t="str">
        <f t="shared" si="181"/>
        <v/>
      </c>
      <c r="AD99" s="129" t="str">
        <f t="shared" si="182"/>
        <v/>
      </c>
      <c r="AE99" s="130"/>
      <c r="AF99" s="131"/>
      <c r="AG99" s="132" t="str">
        <f t="shared" si="183"/>
        <v/>
      </c>
      <c r="AH99" s="133" t="str">
        <f t="shared" si="184"/>
        <v/>
      </c>
      <c r="AI99" s="134" t="str">
        <f t="shared" si="185"/>
        <v/>
      </c>
      <c r="AJ99" s="135" t="str">
        <f t="shared" si="186"/>
        <v/>
      </c>
      <c r="AK99" s="136" t="str">
        <f t="shared" si="187"/>
        <v/>
      </c>
      <c r="AM99" s="4"/>
      <c r="AO99" s="128" t="str">
        <f t="shared" si="188"/>
        <v/>
      </c>
      <c r="AP99" s="129" t="str">
        <f t="shared" si="189"/>
        <v/>
      </c>
      <c r="AQ99" s="130"/>
      <c r="AR99" s="131"/>
      <c r="AS99" s="132" t="str">
        <f t="shared" si="190"/>
        <v/>
      </c>
      <c r="AT99" s="133" t="str">
        <f t="shared" si="191"/>
        <v/>
      </c>
      <c r="AU99" s="134" t="str">
        <f t="shared" si="192"/>
        <v/>
      </c>
      <c r="AV99" s="135" t="str">
        <f t="shared" si="193"/>
        <v/>
      </c>
      <c r="AW99" s="136" t="str">
        <f t="shared" si="194"/>
        <v/>
      </c>
      <c r="AX99" s="76"/>
      <c r="AY99" s="4"/>
      <c r="AZ99" s="76"/>
      <c r="BA99" s="128" t="str">
        <f t="shared" si="195"/>
        <v/>
      </c>
      <c r="BB99" s="129" t="str">
        <f t="shared" si="196"/>
        <v/>
      </c>
      <c r="BC99" s="130"/>
      <c r="BD99" s="131"/>
      <c r="BE99" s="132" t="str">
        <f t="shared" si="197"/>
        <v/>
      </c>
      <c r="BF99" s="133" t="str">
        <f t="shared" si="198"/>
        <v/>
      </c>
      <c r="BG99" s="134" t="str">
        <f t="shared" si="199"/>
        <v/>
      </c>
      <c r="BH99" s="135" t="str">
        <f t="shared" si="200"/>
        <v/>
      </c>
      <c r="BI99" s="136" t="str">
        <f t="shared" si="201"/>
        <v/>
      </c>
      <c r="BJ99" s="76"/>
      <c r="BK99" s="4"/>
      <c r="BL99" s="76"/>
      <c r="BM99" s="128" t="str">
        <f t="shared" si="202"/>
        <v/>
      </c>
      <c r="BN99" s="129" t="str">
        <f t="shared" si="203"/>
        <v/>
      </c>
      <c r="BO99" s="130"/>
      <c r="BP99" s="131"/>
      <c r="BQ99" s="132" t="str">
        <f t="shared" si="204"/>
        <v/>
      </c>
      <c r="BR99" s="133" t="str">
        <f t="shared" si="205"/>
        <v/>
      </c>
      <c r="BS99" s="134" t="str">
        <f t="shared" si="206"/>
        <v/>
      </c>
      <c r="BT99" s="135" t="str">
        <f t="shared" si="207"/>
        <v/>
      </c>
      <c r="BU99" s="136" t="str">
        <f t="shared" si="208"/>
        <v/>
      </c>
      <c r="BV99" s="76"/>
      <c r="BW99" s="4"/>
      <c r="BX99" s="76"/>
      <c r="BY99" s="128" t="str">
        <f t="shared" si="209"/>
        <v/>
      </c>
      <c r="BZ99" s="129" t="str">
        <f t="shared" si="210"/>
        <v/>
      </c>
      <c r="CA99" s="130"/>
      <c r="CB99" s="131"/>
      <c r="CC99" s="132" t="str">
        <f t="shared" si="211"/>
        <v/>
      </c>
      <c r="CD99" s="133" t="str">
        <f t="shared" si="212"/>
        <v/>
      </c>
      <c r="CE99" s="134" t="str">
        <f t="shared" si="213"/>
        <v/>
      </c>
      <c r="CF99" s="135" t="str">
        <f t="shared" si="214"/>
        <v/>
      </c>
      <c r="CG99" s="136" t="str">
        <f t="shared" si="215"/>
        <v/>
      </c>
      <c r="CH99" s="76"/>
      <c r="CI99" s="4"/>
      <c r="CJ99" s="76"/>
      <c r="CK99" s="128" t="str">
        <f t="shared" si="216"/>
        <v/>
      </c>
      <c r="CL99" s="129" t="str">
        <f t="shared" si="217"/>
        <v/>
      </c>
      <c r="CM99" s="130"/>
      <c r="CN99" s="131"/>
      <c r="CO99" s="132" t="str">
        <f t="shared" si="218"/>
        <v/>
      </c>
      <c r="CP99" s="133" t="str">
        <f t="shared" si="219"/>
        <v/>
      </c>
      <c r="CQ99" s="134" t="str">
        <f t="shared" si="220"/>
        <v/>
      </c>
      <c r="CR99" s="135" t="str">
        <f t="shared" si="221"/>
        <v/>
      </c>
      <c r="CS99" s="136" t="str">
        <f t="shared" si="222"/>
        <v/>
      </c>
      <c r="CT99" s="76"/>
      <c r="CU99" s="4"/>
      <c r="CV99" s="76"/>
      <c r="CW99" s="128" t="str">
        <f t="shared" si="223"/>
        <v/>
      </c>
      <c r="CX99" s="129" t="str">
        <f t="shared" si="224"/>
        <v/>
      </c>
      <c r="CY99" s="130"/>
      <c r="CZ99" s="131"/>
      <c r="DA99" s="132" t="str">
        <f t="shared" si="225"/>
        <v/>
      </c>
      <c r="DB99" s="133" t="str">
        <f t="shared" si="226"/>
        <v/>
      </c>
      <c r="DC99" s="134" t="str">
        <f t="shared" si="227"/>
        <v/>
      </c>
      <c r="DD99" s="135" t="str">
        <f t="shared" si="228"/>
        <v/>
      </c>
      <c r="DE99" s="136" t="str">
        <f t="shared" si="229"/>
        <v/>
      </c>
      <c r="DF99" s="76"/>
      <c r="DG99" s="4"/>
      <c r="DH99" s="76"/>
      <c r="DI99" s="128" t="str">
        <f t="shared" si="230"/>
        <v/>
      </c>
      <c r="DJ99" s="129" t="str">
        <f t="shared" si="231"/>
        <v/>
      </c>
      <c r="DK99" s="130"/>
      <c r="DL99" s="131"/>
      <c r="DM99" s="132" t="str">
        <f t="shared" si="232"/>
        <v/>
      </c>
      <c r="DN99" s="133" t="str">
        <f t="shared" si="233"/>
        <v/>
      </c>
      <c r="DO99" s="134" t="str">
        <f t="shared" si="234"/>
        <v/>
      </c>
      <c r="DP99" s="135" t="str">
        <f t="shared" si="235"/>
        <v/>
      </c>
      <c r="DQ99" s="136" t="str">
        <f t="shared" si="236"/>
        <v/>
      </c>
      <c r="DR99" s="76"/>
      <c r="DS99" s="4"/>
      <c r="DT99" s="76"/>
      <c r="DU99" s="128" t="str">
        <f t="shared" si="237"/>
        <v/>
      </c>
      <c r="DV99" s="129" t="str">
        <f t="shared" si="238"/>
        <v/>
      </c>
      <c r="DW99" s="130"/>
      <c r="DX99" s="131"/>
      <c r="DY99" s="132" t="str">
        <f t="shared" si="239"/>
        <v/>
      </c>
      <c r="DZ99" s="133" t="str">
        <f t="shared" si="240"/>
        <v/>
      </c>
      <c r="EA99" s="134" t="str">
        <f t="shared" si="241"/>
        <v/>
      </c>
      <c r="EB99" s="135" t="str">
        <f t="shared" si="242"/>
        <v/>
      </c>
      <c r="EC99" s="136" t="str">
        <f t="shared" si="243"/>
        <v/>
      </c>
      <c r="ED99" s="76"/>
      <c r="EE99" s="4"/>
      <c r="EF99" s="76"/>
      <c r="EG99" s="128" t="str">
        <f t="shared" si="244"/>
        <v/>
      </c>
      <c r="EH99" s="129" t="str">
        <f t="shared" si="245"/>
        <v/>
      </c>
      <c r="EI99" s="130"/>
      <c r="EJ99" s="131"/>
      <c r="EK99" s="132" t="str">
        <f t="shared" si="246"/>
        <v/>
      </c>
      <c r="EL99" s="133" t="str">
        <f t="shared" si="247"/>
        <v/>
      </c>
      <c r="EM99" s="134" t="str">
        <f t="shared" si="248"/>
        <v/>
      </c>
      <c r="EN99" s="135" t="str">
        <f t="shared" si="249"/>
        <v/>
      </c>
      <c r="EO99" s="136" t="str">
        <f t="shared" si="250"/>
        <v/>
      </c>
      <c r="EP99" s="76"/>
      <c r="EQ99" s="4"/>
      <c r="ER99" s="76"/>
      <c r="ES99" s="128" t="str">
        <f t="shared" si="251"/>
        <v/>
      </c>
      <c r="ET99" s="129" t="str">
        <f t="shared" si="252"/>
        <v/>
      </c>
      <c r="EU99" s="130"/>
      <c r="EV99" s="131"/>
      <c r="EW99" s="132" t="str">
        <f t="shared" si="253"/>
        <v/>
      </c>
      <c r="EX99" s="133" t="str">
        <f t="shared" si="254"/>
        <v/>
      </c>
      <c r="EY99" s="134" t="str">
        <f t="shared" si="255"/>
        <v/>
      </c>
      <c r="EZ99" s="135" t="str">
        <f t="shared" si="256"/>
        <v/>
      </c>
      <c r="FA99" s="136" t="str">
        <f t="shared" si="257"/>
        <v/>
      </c>
      <c r="FB99" s="76"/>
      <c r="FC99" s="4"/>
      <c r="FD99" s="76"/>
      <c r="FE99" s="128" t="str">
        <f t="shared" si="258"/>
        <v/>
      </c>
      <c r="FF99" s="129" t="str">
        <f t="shared" si="259"/>
        <v/>
      </c>
      <c r="FG99" s="130"/>
      <c r="FH99" s="131"/>
      <c r="FI99" s="132" t="str">
        <f t="shared" si="260"/>
        <v/>
      </c>
      <c r="FJ99" s="133" t="str">
        <f t="shared" si="261"/>
        <v/>
      </c>
      <c r="FK99" s="134" t="str">
        <f t="shared" si="262"/>
        <v/>
      </c>
      <c r="FL99" s="135" t="str">
        <f t="shared" si="263"/>
        <v/>
      </c>
      <c r="FM99" s="136" t="str">
        <f t="shared" si="264"/>
        <v/>
      </c>
      <c r="FN99" s="76"/>
      <c r="FO99" s="4"/>
      <c r="FP99" s="76"/>
      <c r="FQ99" s="128" t="str">
        <f>IF(FU99="","",#REF!)</f>
        <v/>
      </c>
      <c r="FR99" s="129" t="str">
        <f t="shared" si="265"/>
        <v/>
      </c>
      <c r="FS99" s="130"/>
      <c r="FT99" s="131"/>
      <c r="FU99" s="132" t="str">
        <f t="shared" si="266"/>
        <v/>
      </c>
      <c r="FV99" s="133" t="str">
        <f t="shared" si="267"/>
        <v/>
      </c>
      <c r="FW99" s="134" t="str">
        <f t="shared" si="268"/>
        <v/>
      </c>
      <c r="FX99" s="135" t="str">
        <f t="shared" si="269"/>
        <v/>
      </c>
      <c r="FY99" s="136" t="str">
        <f t="shared" si="270"/>
        <v/>
      </c>
      <c r="FZ99" s="76"/>
      <c r="GA99" s="4"/>
      <c r="GB99" s="76"/>
      <c r="GC99" s="128" t="str">
        <f t="shared" si="271"/>
        <v/>
      </c>
      <c r="GD99" s="129" t="str">
        <f t="shared" si="272"/>
        <v/>
      </c>
      <c r="GE99" s="130"/>
      <c r="GF99" s="131"/>
      <c r="GG99" s="132" t="str">
        <f t="shared" si="273"/>
        <v/>
      </c>
      <c r="GH99" s="133" t="str">
        <f t="shared" si="274"/>
        <v/>
      </c>
      <c r="GI99" s="134" t="str">
        <f t="shared" si="275"/>
        <v/>
      </c>
      <c r="GJ99" s="135" t="str">
        <f t="shared" si="276"/>
        <v/>
      </c>
      <c r="GK99" s="136" t="str">
        <f t="shared" si="277"/>
        <v/>
      </c>
      <c r="GL99" s="76"/>
      <c r="GM99" s="4"/>
      <c r="GN99" s="76"/>
      <c r="GO99" s="128" t="str">
        <f t="shared" si="278"/>
        <v/>
      </c>
      <c r="GP99" s="129" t="str">
        <f t="shared" si="279"/>
        <v/>
      </c>
      <c r="GQ99" s="130"/>
      <c r="GR99" s="131"/>
      <c r="GS99" s="132" t="str">
        <f t="shared" si="280"/>
        <v/>
      </c>
      <c r="GT99" s="133" t="str">
        <f t="shared" si="281"/>
        <v/>
      </c>
      <c r="GU99" s="134" t="str">
        <f t="shared" si="282"/>
        <v/>
      </c>
      <c r="GV99" s="135" t="str">
        <f t="shared" si="283"/>
        <v/>
      </c>
      <c r="GW99" s="136" t="str">
        <f t="shared" si="284"/>
        <v/>
      </c>
      <c r="GX99" s="76"/>
      <c r="GY99" s="4"/>
      <c r="GZ99" s="76"/>
      <c r="HA99" s="128" t="str">
        <f t="shared" si="285"/>
        <v/>
      </c>
      <c r="HB99" s="129" t="str">
        <f t="shared" si="286"/>
        <v/>
      </c>
      <c r="HC99" s="130"/>
      <c r="HD99" s="131"/>
      <c r="HE99" s="132" t="str">
        <f t="shared" si="287"/>
        <v/>
      </c>
      <c r="HF99" s="133" t="str">
        <f t="shared" si="288"/>
        <v/>
      </c>
      <c r="HG99" s="134" t="str">
        <f t="shared" si="289"/>
        <v/>
      </c>
      <c r="HH99" s="135" t="str">
        <f t="shared" si="290"/>
        <v/>
      </c>
      <c r="HI99" s="136" t="str">
        <f t="shared" si="291"/>
        <v/>
      </c>
      <c r="HJ99" s="76"/>
      <c r="HK99" s="4"/>
      <c r="HL99" s="76"/>
      <c r="HM99" s="128" t="str">
        <f t="shared" si="292"/>
        <v/>
      </c>
      <c r="HN99" s="129" t="str">
        <f t="shared" si="293"/>
        <v/>
      </c>
      <c r="HO99" s="130"/>
      <c r="HP99" s="131"/>
      <c r="HQ99" s="132" t="str">
        <f t="shared" si="294"/>
        <v/>
      </c>
      <c r="HR99" s="133" t="str">
        <f t="shared" si="295"/>
        <v/>
      </c>
      <c r="HS99" s="134" t="str">
        <f t="shared" si="296"/>
        <v/>
      </c>
      <c r="HT99" s="135" t="str">
        <f t="shared" si="297"/>
        <v/>
      </c>
      <c r="HU99" s="136" t="str">
        <f t="shared" si="298"/>
        <v/>
      </c>
      <c r="HV99" s="76"/>
      <c r="HW99" s="4"/>
      <c r="HX99" s="76"/>
      <c r="HY99" s="128" t="str">
        <f t="shared" si="299"/>
        <v/>
      </c>
      <c r="HZ99" s="129" t="str">
        <f t="shared" si="300"/>
        <v/>
      </c>
      <c r="IA99" s="130"/>
      <c r="IB99" s="131"/>
      <c r="IC99" s="132" t="str">
        <f t="shared" si="301"/>
        <v/>
      </c>
      <c r="ID99" s="133" t="str">
        <f t="shared" si="302"/>
        <v/>
      </c>
      <c r="IE99" s="134" t="str">
        <f t="shared" si="303"/>
        <v/>
      </c>
      <c r="IF99" s="135" t="str">
        <f t="shared" si="304"/>
        <v/>
      </c>
      <c r="IG99" s="136" t="str">
        <f t="shared" si="305"/>
        <v/>
      </c>
      <c r="IH99" s="76"/>
      <c r="II99" s="4"/>
      <c r="IJ99" s="76"/>
      <c r="IK99" s="128" t="str">
        <f t="shared" si="306"/>
        <v/>
      </c>
      <c r="IL99" s="129" t="str">
        <f t="shared" si="307"/>
        <v/>
      </c>
      <c r="IM99" s="130"/>
      <c r="IN99" s="131"/>
      <c r="IO99" s="132" t="str">
        <f t="shared" si="308"/>
        <v/>
      </c>
      <c r="IP99" s="133" t="str">
        <f t="shared" si="309"/>
        <v/>
      </c>
      <c r="IQ99" s="134" t="str">
        <f t="shared" si="310"/>
        <v/>
      </c>
      <c r="IR99" s="135" t="str">
        <f t="shared" si="311"/>
        <v/>
      </c>
      <c r="IS99" s="136" t="str">
        <f t="shared" si="312"/>
        <v/>
      </c>
      <c r="IT99" s="76"/>
      <c r="IU99" s="4"/>
      <c r="IV99" s="76"/>
      <c r="IW99" s="128" t="str">
        <f t="shared" si="313"/>
        <v/>
      </c>
      <c r="IX99" s="129" t="str">
        <f t="shared" si="314"/>
        <v/>
      </c>
      <c r="IY99" s="130"/>
      <c r="IZ99" s="131"/>
      <c r="JA99" s="132" t="str">
        <f t="shared" si="315"/>
        <v/>
      </c>
      <c r="JB99" s="133" t="str">
        <f t="shared" si="316"/>
        <v/>
      </c>
      <c r="JC99" s="134" t="str">
        <f t="shared" si="317"/>
        <v/>
      </c>
      <c r="JD99" s="135" t="str">
        <f t="shared" si="318"/>
        <v/>
      </c>
      <c r="JE99" s="136" t="str">
        <f t="shared" si="319"/>
        <v/>
      </c>
      <c r="JF99" s="76"/>
      <c r="JG99" s="4"/>
      <c r="JH99" s="76"/>
      <c r="JI99" s="128" t="str">
        <f t="shared" si="320"/>
        <v/>
      </c>
      <c r="JJ99" s="129" t="str">
        <f t="shared" si="321"/>
        <v/>
      </c>
      <c r="JK99" s="130"/>
      <c r="JL99" s="131"/>
      <c r="JM99" s="132" t="str">
        <f t="shared" si="322"/>
        <v/>
      </c>
      <c r="JN99" s="133" t="str">
        <f t="shared" si="323"/>
        <v/>
      </c>
      <c r="JO99" s="134" t="str">
        <f t="shared" si="324"/>
        <v/>
      </c>
      <c r="JP99" s="135" t="str">
        <f t="shared" si="325"/>
        <v/>
      </c>
      <c r="JQ99" s="136" t="str">
        <f t="shared" si="326"/>
        <v/>
      </c>
      <c r="JR99" s="76"/>
      <c r="JS99" s="4"/>
      <c r="JT99" s="76"/>
      <c r="JU99" s="128" t="str">
        <f t="shared" si="327"/>
        <v/>
      </c>
      <c r="JV99" s="129" t="str">
        <f t="shared" si="328"/>
        <v/>
      </c>
      <c r="JW99" s="130"/>
      <c r="JX99" s="131"/>
      <c r="JY99" s="132" t="str">
        <f t="shared" si="329"/>
        <v/>
      </c>
      <c r="JZ99" s="133" t="str">
        <f t="shared" si="330"/>
        <v/>
      </c>
      <c r="KA99" s="134" t="str">
        <f t="shared" si="331"/>
        <v/>
      </c>
      <c r="KB99" s="135" t="str">
        <f t="shared" si="332"/>
        <v/>
      </c>
      <c r="KC99" s="136" t="str">
        <f t="shared" si="333"/>
        <v/>
      </c>
      <c r="KD99" s="76"/>
      <c r="KE99" s="4"/>
      <c r="KF99" s="76"/>
    </row>
    <row r="100" spans="1:292" ht="13.5" customHeight="1">
      <c r="A100" s="84"/>
      <c r="E100" s="128" t="str">
        <f t="shared" si="167"/>
        <v/>
      </c>
      <c r="F100" s="129" t="str">
        <f t="shared" si="168"/>
        <v/>
      </c>
      <c r="G100" s="130"/>
      <c r="H100" s="131"/>
      <c r="I100" s="132" t="str">
        <f t="shared" si="169"/>
        <v/>
      </c>
      <c r="J100" s="133" t="str">
        <f t="shared" si="170"/>
        <v/>
      </c>
      <c r="K100" s="134" t="str">
        <f t="shared" si="171"/>
        <v/>
      </c>
      <c r="L100" s="135" t="str">
        <f t="shared" si="172"/>
        <v/>
      </c>
      <c r="M100" s="136" t="str">
        <f t="shared" si="173"/>
        <v/>
      </c>
      <c r="O100" s="4"/>
      <c r="Q100" s="128" t="str">
        <f t="shared" si="174"/>
        <v/>
      </c>
      <c r="R100" s="129" t="str">
        <f t="shared" si="175"/>
        <v/>
      </c>
      <c r="S100" s="130"/>
      <c r="T100" s="131"/>
      <c r="U100" s="132" t="str">
        <f t="shared" si="176"/>
        <v/>
      </c>
      <c r="V100" s="133" t="str">
        <f t="shared" si="177"/>
        <v/>
      </c>
      <c r="W100" s="134" t="str">
        <f t="shared" si="178"/>
        <v/>
      </c>
      <c r="X100" s="135" t="str">
        <f t="shared" si="179"/>
        <v/>
      </c>
      <c r="Y100" s="136" t="str">
        <f t="shared" si="180"/>
        <v/>
      </c>
      <c r="AA100" s="4"/>
      <c r="AC100" s="128" t="str">
        <f t="shared" si="181"/>
        <v/>
      </c>
      <c r="AD100" s="129" t="str">
        <f t="shared" si="182"/>
        <v/>
      </c>
      <c r="AE100" s="130"/>
      <c r="AF100" s="131"/>
      <c r="AG100" s="132" t="str">
        <f t="shared" si="183"/>
        <v/>
      </c>
      <c r="AH100" s="133" t="str">
        <f t="shared" si="184"/>
        <v/>
      </c>
      <c r="AI100" s="134" t="str">
        <f t="shared" si="185"/>
        <v/>
      </c>
      <c r="AJ100" s="135" t="str">
        <f t="shared" si="186"/>
        <v/>
      </c>
      <c r="AK100" s="136" t="str">
        <f t="shared" si="187"/>
        <v/>
      </c>
      <c r="AM100" s="4"/>
      <c r="AO100" s="128" t="str">
        <f t="shared" si="188"/>
        <v/>
      </c>
      <c r="AP100" s="129" t="str">
        <f t="shared" si="189"/>
        <v/>
      </c>
      <c r="AQ100" s="130"/>
      <c r="AR100" s="131"/>
      <c r="AS100" s="132" t="str">
        <f t="shared" si="190"/>
        <v/>
      </c>
      <c r="AT100" s="133" t="str">
        <f t="shared" si="191"/>
        <v/>
      </c>
      <c r="AU100" s="134" t="str">
        <f t="shared" si="192"/>
        <v/>
      </c>
      <c r="AV100" s="135" t="str">
        <f t="shared" si="193"/>
        <v/>
      </c>
      <c r="AW100" s="136" t="str">
        <f t="shared" si="194"/>
        <v/>
      </c>
      <c r="AX100" s="76"/>
      <c r="AY100" s="4"/>
      <c r="AZ100" s="76"/>
      <c r="BA100" s="128" t="str">
        <f t="shared" si="195"/>
        <v/>
      </c>
      <c r="BB100" s="129" t="str">
        <f t="shared" si="196"/>
        <v/>
      </c>
      <c r="BC100" s="130"/>
      <c r="BD100" s="131"/>
      <c r="BE100" s="132" t="str">
        <f t="shared" si="197"/>
        <v/>
      </c>
      <c r="BF100" s="133" t="str">
        <f t="shared" si="198"/>
        <v/>
      </c>
      <c r="BG100" s="134" t="str">
        <f t="shared" si="199"/>
        <v/>
      </c>
      <c r="BH100" s="135" t="str">
        <f t="shared" si="200"/>
        <v/>
      </c>
      <c r="BI100" s="136" t="str">
        <f t="shared" si="201"/>
        <v/>
      </c>
      <c r="BJ100" s="76"/>
      <c r="BK100" s="4"/>
      <c r="BL100" s="76"/>
      <c r="BM100" s="128" t="str">
        <f t="shared" si="202"/>
        <v/>
      </c>
      <c r="BN100" s="129" t="str">
        <f t="shared" si="203"/>
        <v/>
      </c>
      <c r="BO100" s="130"/>
      <c r="BP100" s="131"/>
      <c r="BQ100" s="132" t="str">
        <f t="shared" si="204"/>
        <v/>
      </c>
      <c r="BR100" s="133" t="str">
        <f t="shared" si="205"/>
        <v/>
      </c>
      <c r="BS100" s="134" t="str">
        <f t="shared" si="206"/>
        <v/>
      </c>
      <c r="BT100" s="135" t="str">
        <f t="shared" si="207"/>
        <v/>
      </c>
      <c r="BU100" s="136" t="str">
        <f t="shared" si="208"/>
        <v/>
      </c>
      <c r="BV100" s="76"/>
      <c r="BW100" s="4"/>
      <c r="BX100" s="76"/>
      <c r="BY100" s="128" t="str">
        <f t="shared" si="209"/>
        <v/>
      </c>
      <c r="BZ100" s="129" t="str">
        <f t="shared" si="210"/>
        <v/>
      </c>
      <c r="CA100" s="130"/>
      <c r="CB100" s="131"/>
      <c r="CC100" s="132" t="str">
        <f t="shared" si="211"/>
        <v/>
      </c>
      <c r="CD100" s="133" t="str">
        <f t="shared" si="212"/>
        <v/>
      </c>
      <c r="CE100" s="134" t="str">
        <f t="shared" si="213"/>
        <v/>
      </c>
      <c r="CF100" s="135" t="str">
        <f t="shared" si="214"/>
        <v/>
      </c>
      <c r="CG100" s="136" t="str">
        <f t="shared" si="215"/>
        <v/>
      </c>
      <c r="CH100" s="76"/>
      <c r="CI100" s="4"/>
      <c r="CJ100" s="76"/>
      <c r="CK100" s="128" t="str">
        <f t="shared" si="216"/>
        <v/>
      </c>
      <c r="CL100" s="129" t="str">
        <f t="shared" si="217"/>
        <v/>
      </c>
      <c r="CM100" s="130"/>
      <c r="CN100" s="131"/>
      <c r="CO100" s="132" t="str">
        <f t="shared" si="218"/>
        <v/>
      </c>
      <c r="CP100" s="133" t="str">
        <f t="shared" si="219"/>
        <v/>
      </c>
      <c r="CQ100" s="134" t="str">
        <f t="shared" si="220"/>
        <v/>
      </c>
      <c r="CR100" s="135" t="str">
        <f t="shared" si="221"/>
        <v/>
      </c>
      <c r="CS100" s="136" t="str">
        <f t="shared" si="222"/>
        <v/>
      </c>
      <c r="CT100" s="76"/>
      <c r="CU100" s="4"/>
      <c r="CV100" s="76"/>
      <c r="CW100" s="128" t="str">
        <f t="shared" si="223"/>
        <v/>
      </c>
      <c r="CX100" s="129" t="str">
        <f t="shared" si="224"/>
        <v/>
      </c>
      <c r="CY100" s="130"/>
      <c r="CZ100" s="131"/>
      <c r="DA100" s="132" t="str">
        <f t="shared" si="225"/>
        <v/>
      </c>
      <c r="DB100" s="133" t="str">
        <f t="shared" si="226"/>
        <v/>
      </c>
      <c r="DC100" s="134" t="str">
        <f t="shared" si="227"/>
        <v/>
      </c>
      <c r="DD100" s="135" t="str">
        <f t="shared" si="228"/>
        <v/>
      </c>
      <c r="DE100" s="136" t="str">
        <f t="shared" si="229"/>
        <v/>
      </c>
      <c r="DF100" s="76"/>
      <c r="DG100" s="4"/>
      <c r="DH100" s="76"/>
      <c r="DI100" s="128" t="str">
        <f t="shared" si="230"/>
        <v/>
      </c>
      <c r="DJ100" s="129" t="str">
        <f t="shared" si="231"/>
        <v/>
      </c>
      <c r="DK100" s="130"/>
      <c r="DL100" s="131"/>
      <c r="DM100" s="132" t="str">
        <f t="shared" si="232"/>
        <v/>
      </c>
      <c r="DN100" s="133" t="str">
        <f t="shared" si="233"/>
        <v/>
      </c>
      <c r="DO100" s="134" t="str">
        <f t="shared" si="234"/>
        <v/>
      </c>
      <c r="DP100" s="135" t="str">
        <f t="shared" si="235"/>
        <v/>
      </c>
      <c r="DQ100" s="136" t="str">
        <f t="shared" si="236"/>
        <v/>
      </c>
      <c r="DR100" s="76"/>
      <c r="DS100" s="4"/>
      <c r="DT100" s="76"/>
      <c r="DU100" s="128" t="str">
        <f t="shared" si="237"/>
        <v/>
      </c>
      <c r="DV100" s="129" t="str">
        <f t="shared" si="238"/>
        <v/>
      </c>
      <c r="DW100" s="130"/>
      <c r="DX100" s="131"/>
      <c r="DY100" s="132" t="str">
        <f t="shared" si="239"/>
        <v/>
      </c>
      <c r="DZ100" s="133" t="str">
        <f t="shared" si="240"/>
        <v/>
      </c>
      <c r="EA100" s="134" t="str">
        <f t="shared" si="241"/>
        <v/>
      </c>
      <c r="EB100" s="135" t="str">
        <f t="shared" si="242"/>
        <v/>
      </c>
      <c r="EC100" s="136" t="str">
        <f t="shared" si="243"/>
        <v/>
      </c>
      <c r="ED100" s="76"/>
      <c r="EE100" s="4"/>
      <c r="EF100" s="76"/>
      <c r="EG100" s="128" t="str">
        <f t="shared" si="244"/>
        <v/>
      </c>
      <c r="EH100" s="129" t="str">
        <f t="shared" si="245"/>
        <v/>
      </c>
      <c r="EI100" s="130"/>
      <c r="EJ100" s="131"/>
      <c r="EK100" s="132" t="str">
        <f t="shared" si="246"/>
        <v/>
      </c>
      <c r="EL100" s="133" t="str">
        <f t="shared" si="247"/>
        <v/>
      </c>
      <c r="EM100" s="134" t="str">
        <f t="shared" si="248"/>
        <v/>
      </c>
      <c r="EN100" s="135" t="str">
        <f t="shared" si="249"/>
        <v/>
      </c>
      <c r="EO100" s="136" t="str">
        <f t="shared" si="250"/>
        <v/>
      </c>
      <c r="EP100" s="76"/>
      <c r="EQ100" s="4"/>
      <c r="ER100" s="76"/>
      <c r="ES100" s="128" t="str">
        <f t="shared" si="251"/>
        <v/>
      </c>
      <c r="ET100" s="129" t="str">
        <f t="shared" si="252"/>
        <v/>
      </c>
      <c r="EU100" s="130"/>
      <c r="EV100" s="131"/>
      <c r="EW100" s="132" t="str">
        <f t="shared" si="253"/>
        <v/>
      </c>
      <c r="EX100" s="133" t="str">
        <f t="shared" si="254"/>
        <v/>
      </c>
      <c r="EY100" s="134" t="str">
        <f t="shared" si="255"/>
        <v/>
      </c>
      <c r="EZ100" s="135" t="str">
        <f t="shared" si="256"/>
        <v/>
      </c>
      <c r="FA100" s="136" t="str">
        <f t="shared" si="257"/>
        <v/>
      </c>
      <c r="FB100" s="76"/>
      <c r="FC100" s="4"/>
      <c r="FD100" s="76"/>
      <c r="FE100" s="128" t="str">
        <f t="shared" si="258"/>
        <v/>
      </c>
      <c r="FF100" s="129" t="str">
        <f t="shared" si="259"/>
        <v/>
      </c>
      <c r="FG100" s="130"/>
      <c r="FH100" s="131"/>
      <c r="FI100" s="132" t="str">
        <f t="shared" si="260"/>
        <v/>
      </c>
      <c r="FJ100" s="133" t="str">
        <f t="shared" si="261"/>
        <v/>
      </c>
      <c r="FK100" s="134" t="str">
        <f t="shared" si="262"/>
        <v/>
      </c>
      <c r="FL100" s="135" t="str">
        <f t="shared" si="263"/>
        <v/>
      </c>
      <c r="FM100" s="136" t="str">
        <f t="shared" si="264"/>
        <v/>
      </c>
      <c r="FN100" s="76"/>
      <c r="FO100" s="4"/>
      <c r="FP100" s="76"/>
      <c r="FQ100" s="128" t="str">
        <f>IF(FU100="","",#REF!)</f>
        <v/>
      </c>
      <c r="FR100" s="129" t="str">
        <f t="shared" si="265"/>
        <v/>
      </c>
      <c r="FS100" s="130"/>
      <c r="FT100" s="131"/>
      <c r="FU100" s="132" t="str">
        <f t="shared" si="266"/>
        <v/>
      </c>
      <c r="FV100" s="133" t="str">
        <f t="shared" si="267"/>
        <v/>
      </c>
      <c r="FW100" s="134" t="str">
        <f t="shared" si="268"/>
        <v/>
      </c>
      <c r="FX100" s="135" t="str">
        <f t="shared" si="269"/>
        <v/>
      </c>
      <c r="FY100" s="136" t="str">
        <f t="shared" si="270"/>
        <v/>
      </c>
      <c r="FZ100" s="76"/>
      <c r="GA100" s="4"/>
      <c r="GB100" s="76"/>
      <c r="GC100" s="128" t="str">
        <f t="shared" si="271"/>
        <v/>
      </c>
      <c r="GD100" s="129" t="str">
        <f t="shared" si="272"/>
        <v/>
      </c>
      <c r="GE100" s="130"/>
      <c r="GF100" s="131"/>
      <c r="GG100" s="132" t="str">
        <f t="shared" si="273"/>
        <v/>
      </c>
      <c r="GH100" s="133" t="str">
        <f t="shared" si="274"/>
        <v/>
      </c>
      <c r="GI100" s="134" t="str">
        <f t="shared" si="275"/>
        <v/>
      </c>
      <c r="GJ100" s="135" t="str">
        <f t="shared" si="276"/>
        <v/>
      </c>
      <c r="GK100" s="136" t="str">
        <f t="shared" si="277"/>
        <v/>
      </c>
      <c r="GL100" s="76"/>
      <c r="GM100" s="4"/>
      <c r="GN100" s="76"/>
      <c r="GO100" s="128" t="str">
        <f t="shared" si="278"/>
        <v/>
      </c>
      <c r="GP100" s="129" t="str">
        <f t="shared" si="279"/>
        <v/>
      </c>
      <c r="GQ100" s="130"/>
      <c r="GR100" s="131"/>
      <c r="GS100" s="132" t="str">
        <f t="shared" si="280"/>
        <v/>
      </c>
      <c r="GT100" s="133" t="str">
        <f t="shared" si="281"/>
        <v/>
      </c>
      <c r="GU100" s="134" t="str">
        <f t="shared" si="282"/>
        <v/>
      </c>
      <c r="GV100" s="135" t="str">
        <f t="shared" si="283"/>
        <v/>
      </c>
      <c r="GW100" s="136" t="str">
        <f t="shared" si="284"/>
        <v/>
      </c>
      <c r="GX100" s="76"/>
      <c r="GY100" s="4"/>
      <c r="GZ100" s="76"/>
      <c r="HA100" s="128" t="str">
        <f t="shared" si="285"/>
        <v/>
      </c>
      <c r="HB100" s="129" t="str">
        <f t="shared" si="286"/>
        <v/>
      </c>
      <c r="HC100" s="130"/>
      <c r="HD100" s="131"/>
      <c r="HE100" s="132" t="str">
        <f t="shared" si="287"/>
        <v/>
      </c>
      <c r="HF100" s="133" t="str">
        <f t="shared" si="288"/>
        <v/>
      </c>
      <c r="HG100" s="134" t="str">
        <f t="shared" si="289"/>
        <v/>
      </c>
      <c r="HH100" s="135" t="str">
        <f t="shared" si="290"/>
        <v/>
      </c>
      <c r="HI100" s="136" t="str">
        <f t="shared" si="291"/>
        <v/>
      </c>
      <c r="HJ100" s="76"/>
      <c r="HK100" s="4"/>
      <c r="HL100" s="76"/>
      <c r="HM100" s="128" t="str">
        <f t="shared" si="292"/>
        <v/>
      </c>
      <c r="HN100" s="129" t="str">
        <f t="shared" si="293"/>
        <v/>
      </c>
      <c r="HO100" s="130"/>
      <c r="HP100" s="131"/>
      <c r="HQ100" s="132" t="str">
        <f t="shared" si="294"/>
        <v/>
      </c>
      <c r="HR100" s="133" t="str">
        <f t="shared" si="295"/>
        <v/>
      </c>
      <c r="HS100" s="134" t="str">
        <f t="shared" si="296"/>
        <v/>
      </c>
      <c r="HT100" s="135" t="str">
        <f t="shared" si="297"/>
        <v/>
      </c>
      <c r="HU100" s="136" t="str">
        <f t="shared" si="298"/>
        <v/>
      </c>
      <c r="HV100" s="76"/>
      <c r="HW100" s="4"/>
      <c r="HX100" s="76"/>
      <c r="HY100" s="128" t="str">
        <f t="shared" si="299"/>
        <v/>
      </c>
      <c r="HZ100" s="129" t="str">
        <f t="shared" si="300"/>
        <v/>
      </c>
      <c r="IA100" s="130"/>
      <c r="IB100" s="131"/>
      <c r="IC100" s="132" t="str">
        <f t="shared" si="301"/>
        <v/>
      </c>
      <c r="ID100" s="133" t="str">
        <f t="shared" si="302"/>
        <v/>
      </c>
      <c r="IE100" s="134" t="str">
        <f t="shared" si="303"/>
        <v/>
      </c>
      <c r="IF100" s="135" t="str">
        <f t="shared" si="304"/>
        <v/>
      </c>
      <c r="IG100" s="136" t="str">
        <f t="shared" si="305"/>
        <v/>
      </c>
      <c r="IH100" s="76"/>
      <c r="II100" s="4"/>
      <c r="IJ100" s="76"/>
      <c r="IK100" s="128" t="str">
        <f t="shared" si="306"/>
        <v/>
      </c>
      <c r="IL100" s="129" t="str">
        <f t="shared" si="307"/>
        <v/>
      </c>
      <c r="IM100" s="130"/>
      <c r="IN100" s="131"/>
      <c r="IO100" s="132" t="str">
        <f t="shared" si="308"/>
        <v/>
      </c>
      <c r="IP100" s="133" t="str">
        <f t="shared" si="309"/>
        <v/>
      </c>
      <c r="IQ100" s="134" t="str">
        <f t="shared" si="310"/>
        <v/>
      </c>
      <c r="IR100" s="135" t="str">
        <f t="shared" si="311"/>
        <v/>
      </c>
      <c r="IS100" s="136" t="str">
        <f t="shared" si="312"/>
        <v/>
      </c>
      <c r="IT100" s="76"/>
      <c r="IU100" s="4"/>
      <c r="IV100" s="76"/>
      <c r="IW100" s="128" t="str">
        <f t="shared" si="313"/>
        <v/>
      </c>
      <c r="IX100" s="129" t="str">
        <f t="shared" si="314"/>
        <v/>
      </c>
      <c r="IY100" s="130"/>
      <c r="IZ100" s="131"/>
      <c r="JA100" s="132" t="str">
        <f t="shared" si="315"/>
        <v/>
      </c>
      <c r="JB100" s="133" t="str">
        <f t="shared" si="316"/>
        <v/>
      </c>
      <c r="JC100" s="134" t="str">
        <f t="shared" si="317"/>
        <v/>
      </c>
      <c r="JD100" s="135" t="str">
        <f t="shared" si="318"/>
        <v/>
      </c>
      <c r="JE100" s="136" t="str">
        <f t="shared" si="319"/>
        <v/>
      </c>
      <c r="JF100" s="76"/>
      <c r="JG100" s="4"/>
      <c r="JH100" s="76"/>
      <c r="JI100" s="128" t="str">
        <f t="shared" si="320"/>
        <v/>
      </c>
      <c r="JJ100" s="129" t="str">
        <f t="shared" si="321"/>
        <v/>
      </c>
      <c r="JK100" s="130"/>
      <c r="JL100" s="131"/>
      <c r="JM100" s="132" t="str">
        <f t="shared" si="322"/>
        <v/>
      </c>
      <c r="JN100" s="133" t="str">
        <f t="shared" si="323"/>
        <v/>
      </c>
      <c r="JO100" s="134" t="str">
        <f t="shared" si="324"/>
        <v/>
      </c>
      <c r="JP100" s="135" t="str">
        <f t="shared" si="325"/>
        <v/>
      </c>
      <c r="JQ100" s="136" t="str">
        <f t="shared" si="326"/>
        <v/>
      </c>
      <c r="JR100" s="76"/>
      <c r="JS100" s="4"/>
      <c r="JT100" s="76"/>
      <c r="JU100" s="128" t="str">
        <f t="shared" si="327"/>
        <v/>
      </c>
      <c r="JV100" s="129" t="str">
        <f t="shared" si="328"/>
        <v/>
      </c>
      <c r="JW100" s="130"/>
      <c r="JX100" s="131"/>
      <c r="JY100" s="132" t="str">
        <f t="shared" si="329"/>
        <v/>
      </c>
      <c r="JZ100" s="133" t="str">
        <f t="shared" si="330"/>
        <v/>
      </c>
      <c r="KA100" s="134" t="str">
        <f t="shared" si="331"/>
        <v/>
      </c>
      <c r="KB100" s="135" t="str">
        <f t="shared" si="332"/>
        <v/>
      </c>
      <c r="KC100" s="136" t="str">
        <f t="shared" si="333"/>
        <v/>
      </c>
      <c r="KD100" s="76"/>
      <c r="KE100" s="4"/>
      <c r="KF100" s="76"/>
    </row>
    <row r="101" spans="1:292" ht="13.5" customHeight="1">
      <c r="A101" s="84"/>
      <c r="E101" s="137"/>
      <c r="F101" s="138"/>
      <c r="G101" s="130"/>
      <c r="H101" s="4"/>
      <c r="I101" s="139"/>
      <c r="J101" s="140"/>
      <c r="K101" s="141"/>
      <c r="L101" s="135"/>
      <c r="M101" s="142"/>
      <c r="O101" s="4"/>
      <c r="Q101" s="137"/>
      <c r="R101" s="138"/>
      <c r="S101" s="130"/>
      <c r="T101" s="4"/>
      <c r="U101" s="139"/>
      <c r="V101" s="140"/>
      <c r="W101" s="141"/>
      <c r="X101" s="135"/>
      <c r="Y101" s="142"/>
      <c r="AA101" s="4"/>
      <c r="AC101" s="137"/>
      <c r="AD101" s="138"/>
      <c r="AE101" s="130"/>
      <c r="AF101" s="4"/>
      <c r="AG101" s="139"/>
      <c r="AH101" s="140"/>
      <c r="AI101" s="141"/>
      <c r="AJ101" s="135"/>
      <c r="AK101" s="142"/>
      <c r="AM101" s="4"/>
      <c r="AO101" s="137"/>
      <c r="AP101" s="138"/>
      <c r="AQ101" s="130"/>
      <c r="AR101" s="4"/>
      <c r="AS101" s="139"/>
      <c r="AT101" s="140"/>
      <c r="AU101" s="141"/>
      <c r="AV101" s="135"/>
      <c r="AW101" s="142"/>
      <c r="AX101" s="76"/>
      <c r="AY101" s="4"/>
      <c r="AZ101" s="76"/>
      <c r="BA101" s="137"/>
      <c r="BB101" s="138"/>
      <c r="BC101" s="130"/>
      <c r="BD101" s="4"/>
      <c r="BE101" s="139"/>
      <c r="BF101" s="140"/>
      <c r="BG101" s="141"/>
      <c r="BH101" s="135"/>
      <c r="BI101" s="142"/>
      <c r="BJ101" s="76"/>
      <c r="BK101" s="4"/>
      <c r="BL101" s="76"/>
      <c r="BM101" s="137"/>
      <c r="BN101" s="138"/>
      <c r="BO101" s="130"/>
      <c r="BP101" s="4"/>
      <c r="BQ101" s="139"/>
      <c r="BR101" s="140"/>
      <c r="BS101" s="141"/>
      <c r="BT101" s="135"/>
      <c r="BU101" s="142"/>
      <c r="BV101" s="76"/>
      <c r="BW101" s="4"/>
      <c r="BX101" s="76"/>
      <c r="BY101" s="137"/>
      <c r="BZ101" s="138"/>
      <c r="CA101" s="130"/>
      <c r="CB101" s="4"/>
      <c r="CC101" s="139"/>
      <c r="CD101" s="140"/>
      <c r="CE101" s="141"/>
      <c r="CF101" s="135"/>
      <c r="CG101" s="142"/>
      <c r="CH101" s="76"/>
      <c r="CI101" s="4"/>
      <c r="CJ101" s="76"/>
      <c r="CK101" s="137"/>
      <c r="CL101" s="138"/>
      <c r="CM101" s="130"/>
      <c r="CN101" s="4"/>
      <c r="CO101" s="139"/>
      <c r="CP101" s="140"/>
      <c r="CQ101" s="141"/>
      <c r="CR101" s="135"/>
      <c r="CS101" s="142"/>
      <c r="CT101" s="76"/>
      <c r="CU101" s="4"/>
      <c r="CV101" s="76"/>
      <c r="CW101" s="137"/>
      <c r="CX101" s="138"/>
      <c r="CY101" s="130"/>
      <c r="CZ101" s="4"/>
      <c r="DA101" s="139"/>
      <c r="DB101" s="140"/>
      <c r="DC101" s="141"/>
      <c r="DD101" s="135"/>
      <c r="DE101" s="142"/>
      <c r="DF101" s="76"/>
      <c r="DG101" s="4"/>
      <c r="DH101" s="76"/>
      <c r="DI101" s="137"/>
      <c r="DJ101" s="138"/>
      <c r="DK101" s="130"/>
      <c r="DL101" s="4"/>
      <c r="DM101" s="139"/>
      <c r="DN101" s="140"/>
      <c r="DO101" s="141"/>
      <c r="DP101" s="135"/>
      <c r="DQ101" s="142"/>
      <c r="DR101" s="76"/>
      <c r="DS101" s="4"/>
      <c r="DT101" s="76"/>
      <c r="DU101" s="137"/>
      <c r="DV101" s="138"/>
      <c r="DW101" s="130"/>
      <c r="DX101" s="4"/>
      <c r="DY101" s="139"/>
      <c r="DZ101" s="140"/>
      <c r="EA101" s="141"/>
      <c r="EB101" s="135"/>
      <c r="EC101" s="142"/>
      <c r="ED101" s="76"/>
      <c r="EE101" s="4"/>
      <c r="EF101" s="76"/>
      <c r="EG101" s="137"/>
      <c r="EH101" s="138"/>
      <c r="EI101" s="130"/>
      <c r="EJ101" s="4"/>
      <c r="EK101" s="139"/>
      <c r="EL101" s="140"/>
      <c r="EM101" s="141"/>
      <c r="EN101" s="135"/>
      <c r="EO101" s="142"/>
      <c r="EP101" s="76"/>
      <c r="EQ101" s="4"/>
      <c r="ER101" s="76"/>
      <c r="ES101" s="137"/>
      <c r="ET101" s="138"/>
      <c r="EU101" s="130"/>
      <c r="EV101" s="4"/>
      <c r="EW101" s="139"/>
      <c r="EX101" s="140"/>
      <c r="EY101" s="141"/>
      <c r="EZ101" s="135"/>
      <c r="FA101" s="142"/>
      <c r="FB101" s="76"/>
      <c r="FC101" s="4"/>
      <c r="FD101" s="76"/>
      <c r="FE101" s="137"/>
      <c r="FF101" s="138"/>
      <c r="FG101" s="130"/>
      <c r="FH101" s="4"/>
      <c r="FI101" s="139"/>
      <c r="FJ101" s="140"/>
      <c r="FK101" s="141"/>
      <c r="FL101" s="135"/>
      <c r="FM101" s="142"/>
      <c r="FN101" s="76"/>
      <c r="FO101" s="4"/>
      <c r="FP101" s="76"/>
      <c r="FQ101" s="137"/>
      <c r="FR101" s="138"/>
      <c r="FS101" s="130"/>
      <c r="FT101" s="4"/>
      <c r="FU101" s="139"/>
      <c r="FV101" s="140"/>
      <c r="FW101" s="141"/>
      <c r="FX101" s="135"/>
      <c r="FY101" s="142"/>
      <c r="FZ101" s="76"/>
      <c r="GA101" s="4"/>
      <c r="GB101" s="76"/>
      <c r="GC101" s="137"/>
      <c r="GD101" s="138"/>
      <c r="GE101" s="130"/>
      <c r="GF101" s="4"/>
      <c r="GG101" s="139"/>
      <c r="GH101" s="140"/>
      <c r="GI101" s="141"/>
      <c r="GJ101" s="135"/>
      <c r="GK101" s="142"/>
      <c r="GL101" s="76"/>
      <c r="GM101" s="4"/>
      <c r="GN101" s="76"/>
      <c r="GO101" s="137"/>
      <c r="GP101" s="138"/>
      <c r="GQ101" s="130"/>
      <c r="GR101" s="4"/>
      <c r="GS101" s="139"/>
      <c r="GT101" s="140"/>
      <c r="GU101" s="141"/>
      <c r="GV101" s="135"/>
      <c r="GW101" s="142"/>
      <c r="GX101" s="76"/>
      <c r="GY101" s="4"/>
      <c r="GZ101" s="76"/>
      <c r="HA101" s="137"/>
      <c r="HB101" s="138"/>
      <c r="HC101" s="130"/>
      <c r="HD101" s="4"/>
      <c r="HE101" s="139"/>
      <c r="HF101" s="140"/>
      <c r="HG101" s="141"/>
      <c r="HH101" s="135"/>
      <c r="HI101" s="142"/>
      <c r="HJ101" s="76"/>
      <c r="HK101" s="4"/>
      <c r="HL101" s="76"/>
      <c r="HM101" s="137"/>
      <c r="HN101" s="138"/>
      <c r="HO101" s="130"/>
      <c r="HP101" s="4"/>
      <c r="HQ101" s="139"/>
      <c r="HR101" s="140"/>
      <c r="HS101" s="141"/>
      <c r="HT101" s="135"/>
      <c r="HU101" s="142"/>
      <c r="HV101" s="76"/>
      <c r="HW101" s="4"/>
      <c r="HX101" s="76"/>
      <c r="HY101" s="137"/>
      <c r="HZ101" s="138"/>
      <c r="IA101" s="130"/>
      <c r="IB101" s="4"/>
      <c r="IC101" s="139"/>
      <c r="ID101" s="140"/>
      <c r="IE101" s="141"/>
      <c r="IF101" s="135"/>
      <c r="IG101" s="142"/>
      <c r="IH101" s="76"/>
      <c r="II101" s="4"/>
      <c r="IJ101" s="76"/>
      <c r="IK101" s="137"/>
      <c r="IL101" s="138"/>
      <c r="IM101" s="130"/>
      <c r="IN101" s="4"/>
      <c r="IO101" s="139"/>
      <c r="IP101" s="140"/>
      <c r="IQ101" s="141"/>
      <c r="IR101" s="135"/>
      <c r="IS101" s="142"/>
      <c r="IT101" s="76"/>
      <c r="IU101" s="4"/>
      <c r="IV101" s="76"/>
      <c r="IW101" s="137"/>
      <c r="IX101" s="138"/>
      <c r="IY101" s="130"/>
      <c r="IZ101" s="4"/>
      <c r="JA101" s="139"/>
      <c r="JB101" s="140"/>
      <c r="JC101" s="141"/>
      <c r="JD101" s="135"/>
      <c r="JE101" s="142"/>
      <c r="JF101" s="76"/>
      <c r="JG101" s="4"/>
      <c r="JH101" s="76"/>
      <c r="JI101" s="137"/>
      <c r="JJ101" s="138"/>
      <c r="JK101" s="130"/>
      <c r="JL101" s="4"/>
      <c r="JM101" s="139"/>
      <c r="JN101" s="140"/>
      <c r="JO101" s="141"/>
      <c r="JP101" s="135"/>
      <c r="JQ101" s="142"/>
      <c r="JR101" s="76"/>
      <c r="JS101" s="4"/>
      <c r="JT101" s="76"/>
      <c r="JU101" s="137"/>
      <c r="JV101" s="138"/>
      <c r="JW101" s="130"/>
      <c r="JX101" s="4"/>
      <c r="JY101" s="139"/>
      <c r="JZ101" s="140"/>
      <c r="KA101" s="141"/>
      <c r="KB101" s="135"/>
      <c r="KC101" s="142"/>
      <c r="KD101" s="76"/>
      <c r="KE101" s="4"/>
      <c r="KF101" s="76"/>
    </row>
    <row r="102" spans="1:292" ht="13.5" customHeight="1">
      <c r="A102" s="84"/>
      <c r="E102" s="137"/>
      <c r="F102" s="138"/>
      <c r="G102" s="130"/>
      <c r="H102" s="4"/>
      <c r="I102" s="139"/>
      <c r="J102" s="140"/>
      <c r="K102" s="141"/>
      <c r="L102" s="135"/>
      <c r="M102" s="142"/>
      <c r="O102" s="4"/>
      <c r="Q102" s="137"/>
      <c r="R102" s="138"/>
      <c r="S102" s="130"/>
      <c r="T102" s="4"/>
      <c r="U102" s="139"/>
      <c r="V102" s="140"/>
      <c r="W102" s="141"/>
      <c r="X102" s="135"/>
      <c r="Y102" s="142"/>
      <c r="AA102" s="4"/>
      <c r="AC102" s="137"/>
      <c r="AD102" s="138"/>
      <c r="AE102" s="130"/>
      <c r="AF102" s="4"/>
      <c r="AG102" s="139"/>
      <c r="AH102" s="140"/>
      <c r="AI102" s="141"/>
      <c r="AJ102" s="135"/>
      <c r="AK102" s="142"/>
      <c r="AM102" s="4"/>
      <c r="AO102" s="137"/>
      <c r="AP102" s="138"/>
      <c r="AQ102" s="130"/>
      <c r="AR102" s="4"/>
      <c r="AS102" s="139"/>
      <c r="AT102" s="140"/>
      <c r="AU102" s="141"/>
      <c r="AV102" s="135"/>
      <c r="AW102" s="142"/>
      <c r="AX102" s="76"/>
      <c r="AY102" s="4"/>
      <c r="AZ102" s="76"/>
      <c r="BA102" s="137"/>
      <c r="BB102" s="138"/>
      <c r="BC102" s="130"/>
      <c r="BD102" s="4"/>
      <c r="BE102" s="139"/>
      <c r="BF102" s="140"/>
      <c r="BG102" s="141"/>
      <c r="BH102" s="135"/>
      <c r="BI102" s="142"/>
      <c r="BJ102" s="76"/>
      <c r="BK102" s="4"/>
      <c r="BL102" s="76"/>
      <c r="BM102" s="137"/>
      <c r="BN102" s="138"/>
      <c r="BO102" s="130"/>
      <c r="BP102" s="4"/>
      <c r="BQ102" s="139"/>
      <c r="BR102" s="140"/>
      <c r="BS102" s="141"/>
      <c r="BT102" s="135"/>
      <c r="BU102" s="142"/>
      <c r="BV102" s="76"/>
      <c r="BW102" s="4"/>
      <c r="BX102" s="76"/>
      <c r="BY102" s="137"/>
      <c r="BZ102" s="138"/>
      <c r="CA102" s="130"/>
      <c r="CB102" s="4"/>
      <c r="CC102" s="139"/>
      <c r="CD102" s="140"/>
      <c r="CE102" s="141"/>
      <c r="CF102" s="135"/>
      <c r="CG102" s="142"/>
      <c r="CH102" s="76"/>
      <c r="CI102" s="4"/>
      <c r="CJ102" s="76"/>
      <c r="CK102" s="137"/>
      <c r="CL102" s="138"/>
      <c r="CM102" s="130"/>
      <c r="CN102" s="4"/>
      <c r="CO102" s="139"/>
      <c r="CP102" s="140"/>
      <c r="CQ102" s="141"/>
      <c r="CR102" s="135"/>
      <c r="CS102" s="142"/>
      <c r="CT102" s="76"/>
      <c r="CU102" s="4"/>
      <c r="CV102" s="76"/>
      <c r="CW102" s="137"/>
      <c r="CX102" s="138"/>
      <c r="CY102" s="130"/>
      <c r="CZ102" s="4"/>
      <c r="DA102" s="139"/>
      <c r="DB102" s="140"/>
      <c r="DC102" s="141"/>
      <c r="DD102" s="135"/>
      <c r="DE102" s="142"/>
      <c r="DF102" s="76"/>
      <c r="DG102" s="4"/>
      <c r="DH102" s="76"/>
      <c r="DI102" s="137"/>
      <c r="DJ102" s="138"/>
      <c r="DK102" s="130"/>
      <c r="DL102" s="4"/>
      <c r="DM102" s="139"/>
      <c r="DN102" s="140"/>
      <c r="DO102" s="141"/>
      <c r="DP102" s="135"/>
      <c r="DQ102" s="142"/>
      <c r="DR102" s="76"/>
      <c r="DS102" s="4"/>
      <c r="DT102" s="76"/>
      <c r="DU102" s="137"/>
      <c r="DV102" s="138"/>
      <c r="DW102" s="130"/>
      <c r="DX102" s="4"/>
      <c r="DY102" s="139"/>
      <c r="DZ102" s="140"/>
      <c r="EA102" s="141"/>
      <c r="EB102" s="135"/>
      <c r="EC102" s="142"/>
      <c r="ED102" s="76"/>
      <c r="EE102" s="4"/>
      <c r="EF102" s="76"/>
      <c r="EG102" s="137"/>
      <c r="EH102" s="138"/>
      <c r="EI102" s="130"/>
      <c r="EJ102" s="4"/>
      <c r="EK102" s="139"/>
      <c r="EL102" s="140"/>
      <c r="EM102" s="141"/>
      <c r="EN102" s="135"/>
      <c r="EO102" s="142"/>
      <c r="EP102" s="76"/>
      <c r="EQ102" s="4"/>
      <c r="ER102" s="76"/>
      <c r="ES102" s="137"/>
      <c r="ET102" s="138"/>
      <c r="EU102" s="130"/>
      <c r="EV102" s="4"/>
      <c r="EW102" s="139"/>
      <c r="EX102" s="140"/>
      <c r="EY102" s="141"/>
      <c r="EZ102" s="135"/>
      <c r="FA102" s="142"/>
      <c r="FB102" s="76"/>
      <c r="FC102" s="4"/>
      <c r="FD102" s="76"/>
      <c r="FE102" s="137"/>
      <c r="FF102" s="138"/>
      <c r="FG102" s="130"/>
      <c r="FH102" s="4"/>
      <c r="FI102" s="139"/>
      <c r="FJ102" s="140"/>
      <c r="FK102" s="141"/>
      <c r="FL102" s="135"/>
      <c r="FM102" s="142"/>
      <c r="FN102" s="76"/>
      <c r="FO102" s="4"/>
      <c r="FP102" s="76"/>
      <c r="FQ102" s="137"/>
      <c r="FR102" s="138"/>
      <c r="FS102" s="130"/>
      <c r="FT102" s="4"/>
      <c r="FU102" s="139"/>
      <c r="FV102" s="140"/>
      <c r="FW102" s="141"/>
      <c r="FX102" s="135"/>
      <c r="FY102" s="142"/>
      <c r="FZ102" s="76"/>
      <c r="GA102" s="4"/>
      <c r="GB102" s="76"/>
      <c r="GC102" s="137"/>
      <c r="GD102" s="138"/>
      <c r="GE102" s="130"/>
      <c r="GF102" s="4"/>
      <c r="GG102" s="139"/>
      <c r="GH102" s="140"/>
      <c r="GI102" s="141"/>
      <c r="GJ102" s="135"/>
      <c r="GK102" s="142"/>
      <c r="GL102" s="76"/>
      <c r="GM102" s="4"/>
      <c r="GN102" s="76"/>
      <c r="GO102" s="137"/>
      <c r="GP102" s="138"/>
      <c r="GQ102" s="130"/>
      <c r="GR102" s="4"/>
      <c r="GS102" s="139"/>
      <c r="GT102" s="140"/>
      <c r="GU102" s="141"/>
      <c r="GV102" s="135"/>
      <c r="GW102" s="142"/>
      <c r="GX102" s="76"/>
      <c r="GY102" s="4"/>
      <c r="GZ102" s="76"/>
      <c r="HA102" s="137"/>
      <c r="HB102" s="138"/>
      <c r="HC102" s="130"/>
      <c r="HD102" s="4"/>
      <c r="HE102" s="139"/>
      <c r="HF102" s="140"/>
      <c r="HG102" s="141"/>
      <c r="HH102" s="135"/>
      <c r="HI102" s="142"/>
      <c r="HJ102" s="76"/>
      <c r="HK102" s="4"/>
      <c r="HL102" s="76"/>
      <c r="HM102" s="137"/>
      <c r="HN102" s="138"/>
      <c r="HO102" s="130"/>
      <c r="HP102" s="4"/>
      <c r="HQ102" s="139"/>
      <c r="HR102" s="140"/>
      <c r="HS102" s="141"/>
      <c r="HT102" s="135"/>
      <c r="HU102" s="142"/>
      <c r="HV102" s="76"/>
      <c r="HW102" s="4"/>
      <c r="HX102" s="76"/>
      <c r="HY102" s="137"/>
      <c r="HZ102" s="138"/>
      <c r="IA102" s="130"/>
      <c r="IB102" s="4"/>
      <c r="IC102" s="139"/>
      <c r="ID102" s="140"/>
      <c r="IE102" s="141"/>
      <c r="IF102" s="135"/>
      <c r="IG102" s="142"/>
      <c r="IH102" s="76"/>
      <c r="II102" s="4"/>
      <c r="IJ102" s="76"/>
      <c r="IK102" s="137"/>
      <c r="IL102" s="138"/>
      <c r="IM102" s="130"/>
      <c r="IN102" s="4"/>
      <c r="IO102" s="139"/>
      <c r="IP102" s="140"/>
      <c r="IQ102" s="141"/>
      <c r="IR102" s="135"/>
      <c r="IS102" s="142"/>
      <c r="IT102" s="76"/>
      <c r="IU102" s="4"/>
      <c r="IV102" s="76"/>
      <c r="IW102" s="137"/>
      <c r="IX102" s="138"/>
      <c r="IY102" s="130"/>
      <c r="IZ102" s="4"/>
      <c r="JA102" s="139"/>
      <c r="JB102" s="140"/>
      <c r="JC102" s="141"/>
      <c r="JD102" s="135"/>
      <c r="JE102" s="142"/>
      <c r="JF102" s="76"/>
      <c r="JG102" s="4"/>
      <c r="JH102" s="76"/>
      <c r="JI102" s="137"/>
      <c r="JJ102" s="138"/>
      <c r="JK102" s="130"/>
      <c r="JL102" s="4"/>
      <c r="JM102" s="139"/>
      <c r="JN102" s="140"/>
      <c r="JO102" s="141"/>
      <c r="JP102" s="135"/>
      <c r="JQ102" s="142"/>
      <c r="JR102" s="76"/>
      <c r="JS102" s="4"/>
      <c r="JT102" s="76"/>
      <c r="JU102" s="137"/>
      <c r="JV102" s="138"/>
      <c r="JW102" s="130"/>
      <c r="JX102" s="4"/>
      <c r="JY102" s="139"/>
      <c r="JZ102" s="140"/>
      <c r="KA102" s="141"/>
      <c r="KB102" s="135"/>
      <c r="KC102" s="142"/>
      <c r="KD102" s="76"/>
      <c r="KE102" s="4"/>
      <c r="KF102" s="76"/>
    </row>
    <row r="103" spans="1:292" ht="13.5" customHeight="1">
      <c r="A103" s="84"/>
      <c r="E103" s="137"/>
      <c r="F103" s="138"/>
      <c r="G103" s="130"/>
      <c r="H103" s="4"/>
      <c r="I103" s="139"/>
      <c r="J103" s="140"/>
      <c r="K103" s="141"/>
      <c r="L103" s="135"/>
      <c r="M103" s="142"/>
      <c r="O103" s="4"/>
      <c r="Q103" s="137"/>
      <c r="R103" s="138"/>
      <c r="S103" s="130"/>
      <c r="T103" s="4"/>
      <c r="U103" s="139"/>
      <c r="V103" s="140"/>
      <c r="W103" s="141"/>
      <c r="X103" s="135"/>
      <c r="Y103" s="142"/>
      <c r="AA103" s="4"/>
      <c r="AC103" s="137"/>
      <c r="AD103" s="138"/>
      <c r="AE103" s="130"/>
      <c r="AF103" s="4"/>
      <c r="AG103" s="139"/>
      <c r="AH103" s="140"/>
      <c r="AI103" s="141"/>
      <c r="AJ103" s="135"/>
      <c r="AK103" s="142"/>
      <c r="AM103" s="4"/>
      <c r="AO103" s="137"/>
      <c r="AP103" s="138"/>
      <c r="AQ103" s="130"/>
      <c r="AR103" s="4"/>
      <c r="AS103" s="139"/>
      <c r="AT103" s="140"/>
      <c r="AU103" s="141"/>
      <c r="AV103" s="135"/>
      <c r="AW103" s="142"/>
      <c r="AX103" s="76"/>
      <c r="AY103" s="4"/>
      <c r="AZ103" s="76"/>
      <c r="BA103" s="137"/>
      <c r="BB103" s="138"/>
      <c r="BC103" s="130"/>
      <c r="BD103" s="4"/>
      <c r="BE103" s="139"/>
      <c r="BF103" s="140"/>
      <c r="BG103" s="141"/>
      <c r="BH103" s="135"/>
      <c r="BI103" s="142"/>
      <c r="BJ103" s="76"/>
      <c r="BK103" s="4"/>
      <c r="BL103" s="76"/>
      <c r="BM103" s="137"/>
      <c r="BN103" s="138"/>
      <c r="BO103" s="130"/>
      <c r="BP103" s="4"/>
      <c r="BQ103" s="139"/>
      <c r="BR103" s="140"/>
      <c r="BS103" s="141"/>
      <c r="BT103" s="135"/>
      <c r="BU103" s="142"/>
      <c r="BV103" s="76"/>
      <c r="BW103" s="4"/>
      <c r="BX103" s="76"/>
      <c r="BY103" s="137"/>
      <c r="BZ103" s="138"/>
      <c r="CA103" s="130"/>
      <c r="CB103" s="4"/>
      <c r="CC103" s="139"/>
      <c r="CD103" s="140"/>
      <c r="CE103" s="141"/>
      <c r="CF103" s="135"/>
      <c r="CG103" s="142"/>
      <c r="CH103" s="76"/>
      <c r="CI103" s="4"/>
      <c r="CJ103" s="76"/>
      <c r="CK103" s="137"/>
      <c r="CL103" s="138"/>
      <c r="CM103" s="130"/>
      <c r="CN103" s="4"/>
      <c r="CO103" s="139"/>
      <c r="CP103" s="140"/>
      <c r="CQ103" s="141"/>
      <c r="CR103" s="135"/>
      <c r="CS103" s="142"/>
      <c r="CT103" s="76"/>
      <c r="CU103" s="4"/>
      <c r="CV103" s="76"/>
      <c r="CW103" s="137"/>
      <c r="CX103" s="138"/>
      <c r="CY103" s="130"/>
      <c r="CZ103" s="4"/>
      <c r="DA103" s="139"/>
      <c r="DB103" s="140"/>
      <c r="DC103" s="141"/>
      <c r="DD103" s="135"/>
      <c r="DE103" s="142"/>
      <c r="DF103" s="76"/>
      <c r="DG103" s="4"/>
      <c r="DH103" s="76"/>
      <c r="DI103" s="137"/>
      <c r="DJ103" s="138"/>
      <c r="DK103" s="130"/>
      <c r="DL103" s="4"/>
      <c r="DM103" s="139"/>
      <c r="DN103" s="140"/>
      <c r="DO103" s="141"/>
      <c r="DP103" s="135"/>
      <c r="DQ103" s="142"/>
      <c r="DR103" s="76"/>
      <c r="DS103" s="4"/>
      <c r="DT103" s="76"/>
      <c r="DU103" s="137"/>
      <c r="DV103" s="138"/>
      <c r="DW103" s="130"/>
      <c r="DX103" s="4"/>
      <c r="DY103" s="139"/>
      <c r="DZ103" s="140"/>
      <c r="EA103" s="141"/>
      <c r="EB103" s="135"/>
      <c r="EC103" s="142"/>
      <c r="ED103" s="76"/>
      <c r="EE103" s="4"/>
      <c r="EF103" s="76"/>
      <c r="EG103" s="137"/>
      <c r="EH103" s="138"/>
      <c r="EI103" s="130"/>
      <c r="EJ103" s="4"/>
      <c r="EK103" s="139"/>
      <c r="EL103" s="140"/>
      <c r="EM103" s="141"/>
      <c r="EN103" s="135"/>
      <c r="EO103" s="142"/>
      <c r="EP103" s="76"/>
      <c r="EQ103" s="4"/>
      <c r="ER103" s="76"/>
      <c r="ES103" s="137"/>
      <c r="ET103" s="138"/>
      <c r="EU103" s="130"/>
      <c r="EV103" s="4"/>
      <c r="EW103" s="139"/>
      <c r="EX103" s="140"/>
      <c r="EY103" s="141"/>
      <c r="EZ103" s="135"/>
      <c r="FA103" s="142"/>
      <c r="FB103" s="76"/>
      <c r="FC103" s="4"/>
      <c r="FD103" s="76"/>
      <c r="FE103" s="137"/>
      <c r="FF103" s="138"/>
      <c r="FG103" s="130"/>
      <c r="FH103" s="4"/>
      <c r="FI103" s="139"/>
      <c r="FJ103" s="140"/>
      <c r="FK103" s="141"/>
      <c r="FL103" s="135"/>
      <c r="FM103" s="142"/>
      <c r="FN103" s="76"/>
      <c r="FO103" s="4"/>
      <c r="FP103" s="76"/>
      <c r="FQ103" s="137"/>
      <c r="FR103" s="138"/>
      <c r="FS103" s="130"/>
      <c r="FT103" s="4"/>
      <c r="FU103" s="139"/>
      <c r="FV103" s="140"/>
      <c r="FW103" s="141"/>
      <c r="FX103" s="135"/>
      <c r="FY103" s="142"/>
      <c r="FZ103" s="76"/>
      <c r="GA103" s="4"/>
      <c r="GB103" s="76"/>
      <c r="GC103" s="137"/>
      <c r="GD103" s="138"/>
      <c r="GE103" s="130"/>
      <c r="GF103" s="4"/>
      <c r="GG103" s="139"/>
      <c r="GH103" s="140"/>
      <c r="GI103" s="141"/>
      <c r="GJ103" s="135"/>
      <c r="GK103" s="142"/>
      <c r="GL103" s="76"/>
      <c r="GM103" s="4"/>
      <c r="GN103" s="76"/>
      <c r="GO103" s="137"/>
      <c r="GP103" s="138"/>
      <c r="GQ103" s="130"/>
      <c r="GR103" s="4"/>
      <c r="GS103" s="139"/>
      <c r="GT103" s="140"/>
      <c r="GU103" s="141"/>
      <c r="GV103" s="135"/>
      <c r="GW103" s="142"/>
      <c r="GX103" s="76"/>
      <c r="GY103" s="4"/>
      <c r="GZ103" s="76"/>
      <c r="HA103" s="137"/>
      <c r="HB103" s="138"/>
      <c r="HC103" s="130"/>
      <c r="HD103" s="4"/>
      <c r="HE103" s="139"/>
      <c r="HF103" s="140"/>
      <c r="HG103" s="141"/>
      <c r="HH103" s="135"/>
      <c r="HI103" s="142"/>
      <c r="HJ103" s="76"/>
      <c r="HK103" s="4"/>
      <c r="HL103" s="76"/>
      <c r="HM103" s="137"/>
      <c r="HN103" s="138"/>
      <c r="HO103" s="130"/>
      <c r="HP103" s="4"/>
      <c r="HQ103" s="139"/>
      <c r="HR103" s="140"/>
      <c r="HS103" s="141"/>
      <c r="HT103" s="135"/>
      <c r="HU103" s="142"/>
      <c r="HV103" s="76"/>
      <c r="HW103" s="4"/>
      <c r="HX103" s="76"/>
      <c r="HY103" s="137"/>
      <c r="HZ103" s="138"/>
      <c r="IA103" s="130"/>
      <c r="IB103" s="4"/>
      <c r="IC103" s="139"/>
      <c r="ID103" s="140"/>
      <c r="IE103" s="141"/>
      <c r="IF103" s="135"/>
      <c r="IG103" s="142"/>
      <c r="IH103" s="76"/>
      <c r="II103" s="4"/>
      <c r="IJ103" s="76"/>
      <c r="IK103" s="137"/>
      <c r="IL103" s="138"/>
      <c r="IM103" s="130"/>
      <c r="IN103" s="4"/>
      <c r="IO103" s="139"/>
      <c r="IP103" s="140"/>
      <c r="IQ103" s="141"/>
      <c r="IR103" s="135"/>
      <c r="IS103" s="142"/>
      <c r="IT103" s="76"/>
      <c r="IU103" s="4"/>
      <c r="IV103" s="76"/>
      <c r="IW103" s="137"/>
      <c r="IX103" s="138"/>
      <c r="IY103" s="130"/>
      <c r="IZ103" s="4"/>
      <c r="JA103" s="139"/>
      <c r="JB103" s="140"/>
      <c r="JC103" s="141"/>
      <c r="JD103" s="135"/>
      <c r="JE103" s="142"/>
      <c r="JF103" s="76"/>
      <c r="JG103" s="4"/>
      <c r="JH103" s="76"/>
      <c r="JI103" s="137"/>
      <c r="JJ103" s="138"/>
      <c r="JK103" s="130"/>
      <c r="JL103" s="4"/>
      <c r="JM103" s="139"/>
      <c r="JN103" s="140"/>
      <c r="JO103" s="141"/>
      <c r="JP103" s="135"/>
      <c r="JQ103" s="142"/>
      <c r="JR103" s="76"/>
      <c r="JS103" s="4"/>
      <c r="JT103" s="76"/>
      <c r="JU103" s="137"/>
      <c r="JV103" s="138"/>
      <c r="JW103" s="130"/>
      <c r="JX103" s="4"/>
      <c r="JY103" s="139"/>
      <c r="JZ103" s="140"/>
      <c r="KA103" s="141"/>
      <c r="KB103" s="135"/>
      <c r="KC103" s="142"/>
      <c r="KD103" s="76"/>
      <c r="KE103" s="4"/>
      <c r="KF103" s="76"/>
    </row>
    <row r="104" spans="1:292" ht="13.5" customHeight="1">
      <c r="A104" s="84"/>
      <c r="E104" s="137"/>
      <c r="F104" s="138"/>
      <c r="G104" s="130"/>
      <c r="H104" s="4"/>
      <c r="I104" s="139"/>
      <c r="J104" s="140"/>
      <c r="K104" s="141"/>
      <c r="L104" s="135"/>
      <c r="M104" s="142"/>
      <c r="O104" s="4"/>
      <c r="Q104" s="137"/>
      <c r="R104" s="138"/>
      <c r="S104" s="130"/>
      <c r="T104" s="4"/>
      <c r="U104" s="139"/>
      <c r="V104" s="140"/>
      <c r="W104" s="141"/>
      <c r="X104" s="135"/>
      <c r="Y104" s="142"/>
      <c r="AA104" s="4"/>
      <c r="AC104" s="137"/>
      <c r="AD104" s="138"/>
      <c r="AE104" s="130"/>
      <c r="AF104" s="4"/>
      <c r="AG104" s="139"/>
      <c r="AH104" s="140"/>
      <c r="AI104" s="141"/>
      <c r="AJ104" s="135"/>
      <c r="AK104" s="142"/>
      <c r="AM104" s="4"/>
      <c r="AO104" s="137"/>
      <c r="AP104" s="138"/>
      <c r="AQ104" s="130"/>
      <c r="AR104" s="4"/>
      <c r="AS104" s="139"/>
      <c r="AT104" s="140"/>
      <c r="AU104" s="141"/>
      <c r="AV104" s="135"/>
      <c r="AW104" s="142"/>
      <c r="AX104" s="76"/>
      <c r="AY104" s="4"/>
      <c r="AZ104" s="76"/>
      <c r="BA104" s="137"/>
      <c r="BB104" s="138"/>
      <c r="BC104" s="130"/>
      <c r="BD104" s="4"/>
      <c r="BE104" s="139"/>
      <c r="BF104" s="140"/>
      <c r="BG104" s="141"/>
      <c r="BH104" s="135"/>
      <c r="BI104" s="142"/>
      <c r="BJ104" s="76"/>
      <c r="BK104" s="4"/>
      <c r="BL104" s="76"/>
      <c r="BM104" s="137"/>
      <c r="BN104" s="138"/>
      <c r="BO104" s="130"/>
      <c r="BP104" s="4"/>
      <c r="BQ104" s="139"/>
      <c r="BR104" s="140"/>
      <c r="BS104" s="141"/>
      <c r="BT104" s="135"/>
      <c r="BU104" s="142"/>
      <c r="BV104" s="76"/>
      <c r="BW104" s="4"/>
      <c r="BX104" s="76"/>
      <c r="BY104" s="137"/>
      <c r="BZ104" s="138"/>
      <c r="CA104" s="130"/>
      <c r="CB104" s="4"/>
      <c r="CC104" s="139"/>
      <c r="CD104" s="140"/>
      <c r="CE104" s="141"/>
      <c r="CF104" s="135"/>
      <c r="CG104" s="142"/>
      <c r="CH104" s="76"/>
      <c r="CI104" s="4"/>
      <c r="CJ104" s="76"/>
      <c r="CK104" s="137"/>
      <c r="CL104" s="138"/>
      <c r="CM104" s="130"/>
      <c r="CN104" s="4"/>
      <c r="CO104" s="139"/>
      <c r="CP104" s="140"/>
      <c r="CQ104" s="141"/>
      <c r="CR104" s="135"/>
      <c r="CS104" s="142"/>
      <c r="CT104" s="76"/>
      <c r="CU104" s="4"/>
      <c r="CV104" s="76"/>
      <c r="CW104" s="137"/>
      <c r="CX104" s="138"/>
      <c r="CY104" s="130"/>
      <c r="CZ104" s="4"/>
      <c r="DA104" s="139"/>
      <c r="DB104" s="140"/>
      <c r="DC104" s="141"/>
      <c r="DD104" s="135"/>
      <c r="DE104" s="142"/>
      <c r="DF104" s="76"/>
      <c r="DG104" s="4"/>
      <c r="DH104" s="76"/>
      <c r="DI104" s="137"/>
      <c r="DJ104" s="138"/>
      <c r="DK104" s="130"/>
      <c r="DL104" s="4"/>
      <c r="DM104" s="139"/>
      <c r="DN104" s="140"/>
      <c r="DO104" s="141"/>
      <c r="DP104" s="135"/>
      <c r="DQ104" s="142"/>
      <c r="DR104" s="76"/>
      <c r="DS104" s="4"/>
      <c r="DT104" s="76"/>
      <c r="DU104" s="137"/>
      <c r="DV104" s="138"/>
      <c r="DW104" s="130"/>
      <c r="DX104" s="4"/>
      <c r="DY104" s="139"/>
      <c r="DZ104" s="140"/>
      <c r="EA104" s="141"/>
      <c r="EB104" s="135"/>
      <c r="EC104" s="142"/>
      <c r="ED104" s="76"/>
      <c r="EE104" s="4"/>
      <c r="EF104" s="76"/>
      <c r="EG104" s="137"/>
      <c r="EH104" s="138"/>
      <c r="EI104" s="130"/>
      <c r="EJ104" s="4"/>
      <c r="EK104" s="139"/>
      <c r="EL104" s="140"/>
      <c r="EM104" s="141"/>
      <c r="EN104" s="135"/>
      <c r="EO104" s="142"/>
      <c r="EP104" s="76"/>
      <c r="EQ104" s="4"/>
      <c r="ER104" s="76"/>
      <c r="ES104" s="137"/>
      <c r="ET104" s="138"/>
      <c r="EU104" s="130"/>
      <c r="EV104" s="4"/>
      <c r="EW104" s="139"/>
      <c r="EX104" s="140"/>
      <c r="EY104" s="141"/>
      <c r="EZ104" s="135"/>
      <c r="FA104" s="142"/>
      <c r="FB104" s="76"/>
      <c r="FC104" s="4"/>
      <c r="FD104" s="76"/>
      <c r="FE104" s="137"/>
      <c r="FF104" s="138"/>
      <c r="FG104" s="130"/>
      <c r="FH104" s="4"/>
      <c r="FI104" s="139"/>
      <c r="FJ104" s="140"/>
      <c r="FK104" s="141"/>
      <c r="FL104" s="135"/>
      <c r="FM104" s="142"/>
      <c r="FN104" s="76"/>
      <c r="FO104" s="4"/>
      <c r="FP104" s="76"/>
      <c r="FQ104" s="137"/>
      <c r="FR104" s="138"/>
      <c r="FS104" s="130"/>
      <c r="FT104" s="4"/>
      <c r="FU104" s="139"/>
      <c r="FV104" s="140"/>
      <c r="FW104" s="141"/>
      <c r="FX104" s="135"/>
      <c r="FY104" s="142"/>
      <c r="FZ104" s="76"/>
      <c r="GA104" s="4"/>
      <c r="GB104" s="76"/>
      <c r="GC104" s="137"/>
      <c r="GD104" s="138"/>
      <c r="GE104" s="130"/>
      <c r="GF104" s="4"/>
      <c r="GG104" s="139"/>
      <c r="GH104" s="140"/>
      <c r="GI104" s="141"/>
      <c r="GJ104" s="135"/>
      <c r="GK104" s="142"/>
      <c r="GL104" s="76"/>
      <c r="GM104" s="4"/>
      <c r="GN104" s="76"/>
      <c r="GO104" s="137"/>
      <c r="GP104" s="138"/>
      <c r="GQ104" s="130"/>
      <c r="GR104" s="4"/>
      <c r="GS104" s="139"/>
      <c r="GT104" s="140"/>
      <c r="GU104" s="141"/>
      <c r="GV104" s="135"/>
      <c r="GW104" s="142"/>
      <c r="GX104" s="76"/>
      <c r="GY104" s="4"/>
      <c r="GZ104" s="76"/>
      <c r="HA104" s="137"/>
      <c r="HB104" s="138"/>
      <c r="HC104" s="130"/>
      <c r="HD104" s="4"/>
      <c r="HE104" s="139"/>
      <c r="HF104" s="140"/>
      <c r="HG104" s="141"/>
      <c r="HH104" s="135"/>
      <c r="HI104" s="142"/>
      <c r="HJ104" s="76"/>
      <c r="HK104" s="4"/>
      <c r="HL104" s="76"/>
      <c r="HM104" s="137"/>
      <c r="HN104" s="138"/>
      <c r="HO104" s="130"/>
      <c r="HP104" s="4"/>
      <c r="HQ104" s="139"/>
      <c r="HR104" s="140"/>
      <c r="HS104" s="141"/>
      <c r="HT104" s="135"/>
      <c r="HU104" s="142"/>
      <c r="HV104" s="76"/>
      <c r="HW104" s="4"/>
      <c r="HX104" s="76"/>
      <c r="HY104" s="137"/>
      <c r="HZ104" s="138"/>
      <c r="IA104" s="130"/>
      <c r="IB104" s="4"/>
      <c r="IC104" s="139"/>
      <c r="ID104" s="140"/>
      <c r="IE104" s="141"/>
      <c r="IF104" s="135"/>
      <c r="IG104" s="142"/>
      <c r="IH104" s="76"/>
      <c r="II104" s="4"/>
      <c r="IJ104" s="76"/>
      <c r="IK104" s="137"/>
      <c r="IL104" s="138"/>
      <c r="IM104" s="130"/>
      <c r="IN104" s="4"/>
      <c r="IO104" s="139"/>
      <c r="IP104" s="140"/>
      <c r="IQ104" s="141"/>
      <c r="IR104" s="135"/>
      <c r="IS104" s="142"/>
      <c r="IT104" s="76"/>
      <c r="IU104" s="4"/>
      <c r="IV104" s="76"/>
      <c r="IW104" s="137"/>
      <c r="IX104" s="138"/>
      <c r="IY104" s="130"/>
      <c r="IZ104" s="4"/>
      <c r="JA104" s="139"/>
      <c r="JB104" s="140"/>
      <c r="JC104" s="141"/>
      <c r="JD104" s="135"/>
      <c r="JE104" s="142"/>
      <c r="JF104" s="76"/>
      <c r="JG104" s="4"/>
      <c r="JH104" s="76"/>
      <c r="JI104" s="137"/>
      <c r="JJ104" s="138"/>
      <c r="JK104" s="130"/>
      <c r="JL104" s="4"/>
      <c r="JM104" s="139"/>
      <c r="JN104" s="140"/>
      <c r="JO104" s="141"/>
      <c r="JP104" s="135"/>
      <c r="JQ104" s="142"/>
      <c r="JR104" s="76"/>
      <c r="JS104" s="4"/>
      <c r="JT104" s="76"/>
      <c r="JU104" s="137"/>
      <c r="JV104" s="138"/>
      <c r="JW104" s="130"/>
      <c r="JX104" s="4"/>
      <c r="JY104" s="139"/>
      <c r="JZ104" s="140"/>
      <c r="KA104" s="141"/>
      <c r="KB104" s="135"/>
      <c r="KC104" s="142"/>
      <c r="KD104" s="76"/>
      <c r="KE104" s="4"/>
      <c r="KF104" s="76"/>
    </row>
    <row r="105" spans="1:292" ht="13.5" customHeight="1">
      <c r="A105" s="84"/>
      <c r="E105" s="137"/>
      <c r="F105" s="138"/>
      <c r="G105" s="130"/>
      <c r="H105" s="4"/>
      <c r="I105" s="139"/>
      <c r="J105" s="140"/>
      <c r="K105" s="141"/>
      <c r="L105" s="135"/>
      <c r="M105" s="142"/>
      <c r="O105" s="4"/>
      <c r="Q105" s="137"/>
      <c r="R105" s="138"/>
      <c r="S105" s="130"/>
      <c r="T105" s="4"/>
      <c r="U105" s="139"/>
      <c r="V105" s="140"/>
      <c r="W105" s="141"/>
      <c r="X105" s="135"/>
      <c r="Y105" s="142"/>
      <c r="AA105" s="4"/>
      <c r="AC105" s="137"/>
      <c r="AD105" s="138"/>
      <c r="AE105" s="130"/>
      <c r="AF105" s="4"/>
      <c r="AG105" s="139"/>
      <c r="AH105" s="140"/>
      <c r="AI105" s="141"/>
      <c r="AJ105" s="135"/>
      <c r="AK105" s="142"/>
      <c r="AM105" s="4"/>
      <c r="AO105" s="137"/>
      <c r="AP105" s="138"/>
      <c r="AQ105" s="130"/>
      <c r="AR105" s="4"/>
      <c r="AS105" s="139"/>
      <c r="AT105" s="140"/>
      <c r="AU105" s="141"/>
      <c r="AV105" s="135"/>
      <c r="AW105" s="142"/>
      <c r="AX105" s="76"/>
      <c r="AY105" s="4"/>
      <c r="AZ105" s="76"/>
      <c r="BA105" s="137"/>
      <c r="BB105" s="138"/>
      <c r="BC105" s="130"/>
      <c r="BD105" s="4"/>
      <c r="BE105" s="139"/>
      <c r="BF105" s="140"/>
      <c r="BG105" s="141"/>
      <c r="BH105" s="135"/>
      <c r="BI105" s="142"/>
      <c r="BJ105" s="76"/>
      <c r="BK105" s="4"/>
      <c r="BL105" s="76"/>
      <c r="BM105" s="137"/>
      <c r="BN105" s="138"/>
      <c r="BO105" s="130"/>
      <c r="BP105" s="4"/>
      <c r="BQ105" s="139"/>
      <c r="BR105" s="140"/>
      <c r="BS105" s="141"/>
      <c r="BT105" s="135"/>
      <c r="BU105" s="142"/>
      <c r="BV105" s="76"/>
      <c r="BW105" s="4"/>
      <c r="BX105" s="76"/>
      <c r="BY105" s="137"/>
      <c r="BZ105" s="138"/>
      <c r="CA105" s="130"/>
      <c r="CB105" s="4"/>
      <c r="CC105" s="139"/>
      <c r="CD105" s="140"/>
      <c r="CE105" s="141"/>
      <c r="CF105" s="135"/>
      <c r="CG105" s="142"/>
      <c r="CH105" s="76"/>
      <c r="CI105" s="4"/>
      <c r="CJ105" s="76"/>
      <c r="CK105" s="137"/>
      <c r="CL105" s="138"/>
      <c r="CM105" s="130"/>
      <c r="CN105" s="4"/>
      <c r="CO105" s="139"/>
      <c r="CP105" s="140"/>
      <c r="CQ105" s="141"/>
      <c r="CR105" s="135"/>
      <c r="CS105" s="142"/>
      <c r="CT105" s="76"/>
      <c r="CU105" s="4"/>
      <c r="CV105" s="76"/>
      <c r="CW105" s="137"/>
      <c r="CX105" s="138"/>
      <c r="CY105" s="130"/>
      <c r="CZ105" s="4"/>
      <c r="DA105" s="139"/>
      <c r="DB105" s="140"/>
      <c r="DC105" s="141"/>
      <c r="DD105" s="135"/>
      <c r="DE105" s="142"/>
      <c r="DF105" s="76"/>
      <c r="DG105" s="4"/>
      <c r="DH105" s="76"/>
      <c r="DI105" s="137"/>
      <c r="DJ105" s="138"/>
      <c r="DK105" s="130"/>
      <c r="DL105" s="4"/>
      <c r="DM105" s="139"/>
      <c r="DN105" s="140"/>
      <c r="DO105" s="141"/>
      <c r="DP105" s="135"/>
      <c r="DQ105" s="142"/>
      <c r="DR105" s="76"/>
      <c r="DS105" s="4"/>
      <c r="DT105" s="76"/>
      <c r="DU105" s="137"/>
      <c r="DV105" s="138"/>
      <c r="DW105" s="130"/>
      <c r="DX105" s="4"/>
      <c r="DY105" s="139"/>
      <c r="DZ105" s="140"/>
      <c r="EA105" s="141"/>
      <c r="EB105" s="135"/>
      <c r="EC105" s="142"/>
      <c r="ED105" s="76"/>
      <c r="EE105" s="4"/>
      <c r="EF105" s="76"/>
      <c r="EG105" s="137"/>
      <c r="EH105" s="138"/>
      <c r="EI105" s="130"/>
      <c r="EJ105" s="4"/>
      <c r="EK105" s="139"/>
      <c r="EL105" s="140"/>
      <c r="EM105" s="141"/>
      <c r="EN105" s="135"/>
      <c r="EO105" s="142"/>
      <c r="EP105" s="76"/>
      <c r="EQ105" s="4"/>
      <c r="ER105" s="76"/>
      <c r="ES105" s="137"/>
      <c r="ET105" s="138"/>
      <c r="EU105" s="130"/>
      <c r="EV105" s="4"/>
      <c r="EW105" s="139"/>
      <c r="EX105" s="140"/>
      <c r="EY105" s="141"/>
      <c r="EZ105" s="135"/>
      <c r="FA105" s="142"/>
      <c r="FB105" s="76"/>
      <c r="FC105" s="4"/>
      <c r="FD105" s="76"/>
      <c r="FE105" s="137"/>
      <c r="FF105" s="138"/>
      <c r="FG105" s="130"/>
      <c r="FH105" s="4"/>
      <c r="FI105" s="139"/>
      <c r="FJ105" s="140"/>
      <c r="FK105" s="141"/>
      <c r="FL105" s="135"/>
      <c r="FM105" s="142"/>
      <c r="FN105" s="76"/>
      <c r="FO105" s="4"/>
      <c r="FP105" s="76"/>
      <c r="FQ105" s="137"/>
      <c r="FR105" s="138"/>
      <c r="FS105" s="130"/>
      <c r="FT105" s="4"/>
      <c r="FU105" s="139"/>
      <c r="FV105" s="140"/>
      <c r="FW105" s="141"/>
      <c r="FX105" s="135"/>
      <c r="FY105" s="142"/>
      <c r="FZ105" s="76"/>
      <c r="GA105" s="4"/>
      <c r="GB105" s="76"/>
      <c r="GC105" s="137"/>
      <c r="GD105" s="138"/>
      <c r="GE105" s="130"/>
      <c r="GF105" s="4"/>
      <c r="GG105" s="139"/>
      <c r="GH105" s="140"/>
      <c r="GI105" s="141"/>
      <c r="GJ105" s="135"/>
      <c r="GK105" s="142"/>
      <c r="GL105" s="76"/>
      <c r="GM105" s="4"/>
      <c r="GN105" s="76"/>
      <c r="GO105" s="137"/>
      <c r="GP105" s="138"/>
      <c r="GQ105" s="130"/>
      <c r="GR105" s="4"/>
      <c r="GS105" s="139"/>
      <c r="GT105" s="140"/>
      <c r="GU105" s="141"/>
      <c r="GV105" s="135"/>
      <c r="GW105" s="142"/>
      <c r="GX105" s="76"/>
      <c r="GY105" s="4"/>
      <c r="GZ105" s="76"/>
      <c r="HA105" s="137"/>
      <c r="HB105" s="138"/>
      <c r="HC105" s="130"/>
      <c r="HD105" s="4"/>
      <c r="HE105" s="139"/>
      <c r="HF105" s="140"/>
      <c r="HG105" s="141"/>
      <c r="HH105" s="135"/>
      <c r="HI105" s="142"/>
      <c r="HJ105" s="76"/>
      <c r="HK105" s="4"/>
      <c r="HL105" s="76"/>
      <c r="HM105" s="137"/>
      <c r="HN105" s="138"/>
      <c r="HO105" s="130"/>
      <c r="HP105" s="4"/>
      <c r="HQ105" s="139"/>
      <c r="HR105" s="140"/>
      <c r="HS105" s="141"/>
      <c r="HT105" s="135"/>
      <c r="HU105" s="142"/>
      <c r="HV105" s="76"/>
      <c r="HW105" s="4"/>
      <c r="HX105" s="76"/>
      <c r="HY105" s="137"/>
      <c r="HZ105" s="138"/>
      <c r="IA105" s="130"/>
      <c r="IB105" s="4"/>
      <c r="IC105" s="139"/>
      <c r="ID105" s="140"/>
      <c r="IE105" s="141"/>
      <c r="IF105" s="135"/>
      <c r="IG105" s="142"/>
      <c r="IH105" s="76"/>
      <c r="II105" s="4"/>
      <c r="IJ105" s="76"/>
      <c r="IK105" s="137"/>
      <c r="IL105" s="138"/>
      <c r="IM105" s="130"/>
      <c r="IN105" s="4"/>
      <c r="IO105" s="139"/>
      <c r="IP105" s="140"/>
      <c r="IQ105" s="141"/>
      <c r="IR105" s="135"/>
      <c r="IS105" s="142"/>
      <c r="IT105" s="76"/>
      <c r="IU105" s="4"/>
      <c r="IV105" s="76"/>
      <c r="IW105" s="137"/>
      <c r="IX105" s="138"/>
      <c r="IY105" s="130"/>
      <c r="IZ105" s="4"/>
      <c r="JA105" s="139"/>
      <c r="JB105" s="140"/>
      <c r="JC105" s="141"/>
      <c r="JD105" s="135"/>
      <c r="JE105" s="142"/>
      <c r="JF105" s="76"/>
      <c r="JG105" s="4"/>
      <c r="JH105" s="76"/>
      <c r="JI105" s="137"/>
      <c r="JJ105" s="138"/>
      <c r="JK105" s="130"/>
      <c r="JL105" s="4"/>
      <c r="JM105" s="139"/>
      <c r="JN105" s="140"/>
      <c r="JO105" s="141"/>
      <c r="JP105" s="135"/>
      <c r="JQ105" s="142"/>
      <c r="JR105" s="76"/>
      <c r="JS105" s="4"/>
      <c r="JT105" s="76"/>
      <c r="JU105" s="137"/>
      <c r="JV105" s="138"/>
      <c r="JW105" s="130"/>
      <c r="JX105" s="4"/>
      <c r="JY105" s="139"/>
      <c r="JZ105" s="140"/>
      <c r="KA105" s="141"/>
      <c r="KB105" s="135"/>
      <c r="KC105" s="142"/>
      <c r="KD105" s="76"/>
      <c r="KE105" s="4"/>
      <c r="KF105" s="76"/>
    </row>
    <row r="106" spans="1:292" ht="13.5" customHeight="1">
      <c r="A106" s="84"/>
      <c r="E106" s="137"/>
      <c r="F106" s="138"/>
      <c r="G106" s="130"/>
      <c r="H106" s="4"/>
      <c r="I106" s="139"/>
      <c r="J106" s="140"/>
      <c r="K106" s="141"/>
      <c r="L106" s="135"/>
      <c r="M106" s="142"/>
      <c r="O106" s="4"/>
      <c r="Q106" s="137"/>
      <c r="R106" s="138"/>
      <c r="S106" s="130"/>
      <c r="T106" s="4"/>
      <c r="U106" s="139"/>
      <c r="V106" s="140"/>
      <c r="W106" s="141"/>
      <c r="X106" s="135"/>
      <c r="Y106" s="142"/>
      <c r="AA106" s="4"/>
      <c r="AC106" s="137"/>
      <c r="AD106" s="138"/>
      <c r="AE106" s="130"/>
      <c r="AF106" s="4"/>
      <c r="AG106" s="139"/>
      <c r="AH106" s="140"/>
      <c r="AI106" s="141"/>
      <c r="AJ106" s="135"/>
      <c r="AK106" s="142"/>
      <c r="AM106" s="4"/>
      <c r="AO106" s="137"/>
      <c r="AP106" s="138"/>
      <c r="AQ106" s="130"/>
      <c r="AR106" s="4"/>
      <c r="AS106" s="139"/>
      <c r="AT106" s="140"/>
      <c r="AU106" s="141"/>
      <c r="AV106" s="135"/>
      <c r="AW106" s="142"/>
      <c r="AX106" s="76"/>
      <c r="AY106" s="4"/>
      <c r="AZ106" s="76"/>
      <c r="BA106" s="137"/>
      <c r="BB106" s="138"/>
      <c r="BC106" s="130"/>
      <c r="BD106" s="4"/>
      <c r="BE106" s="139"/>
      <c r="BF106" s="140"/>
      <c r="BG106" s="141"/>
      <c r="BH106" s="135"/>
      <c r="BI106" s="142"/>
      <c r="BJ106" s="76"/>
      <c r="BK106" s="4"/>
      <c r="BL106" s="76"/>
      <c r="BM106" s="137"/>
      <c r="BN106" s="138"/>
      <c r="BO106" s="130"/>
      <c r="BP106" s="4"/>
      <c r="BQ106" s="139"/>
      <c r="BR106" s="140"/>
      <c r="BS106" s="141"/>
      <c r="BT106" s="135"/>
      <c r="BU106" s="142"/>
      <c r="BV106" s="76"/>
      <c r="BW106" s="4"/>
      <c r="BX106" s="76"/>
      <c r="BY106" s="137"/>
      <c r="BZ106" s="138"/>
      <c r="CA106" s="130"/>
      <c r="CB106" s="4"/>
      <c r="CC106" s="139"/>
      <c r="CD106" s="140"/>
      <c r="CE106" s="141"/>
      <c r="CF106" s="135"/>
      <c r="CG106" s="142"/>
      <c r="CH106" s="76"/>
      <c r="CI106" s="4"/>
      <c r="CJ106" s="76"/>
      <c r="CK106" s="137"/>
      <c r="CL106" s="138"/>
      <c r="CM106" s="130"/>
      <c r="CN106" s="4"/>
      <c r="CO106" s="139"/>
      <c r="CP106" s="140"/>
      <c r="CQ106" s="141"/>
      <c r="CR106" s="135"/>
      <c r="CS106" s="142"/>
      <c r="CT106" s="76"/>
      <c r="CU106" s="4"/>
      <c r="CV106" s="76"/>
      <c r="CW106" s="137"/>
      <c r="CX106" s="138"/>
      <c r="CY106" s="130"/>
      <c r="CZ106" s="4"/>
      <c r="DA106" s="139"/>
      <c r="DB106" s="140"/>
      <c r="DC106" s="141"/>
      <c r="DD106" s="135"/>
      <c r="DE106" s="142"/>
      <c r="DF106" s="76"/>
      <c r="DG106" s="4"/>
      <c r="DH106" s="76"/>
      <c r="DI106" s="137"/>
      <c r="DJ106" s="138"/>
      <c r="DK106" s="130"/>
      <c r="DL106" s="4"/>
      <c r="DM106" s="139"/>
      <c r="DN106" s="140"/>
      <c r="DO106" s="141"/>
      <c r="DP106" s="135"/>
      <c r="DQ106" s="142"/>
      <c r="DR106" s="76"/>
      <c r="DS106" s="4"/>
      <c r="DT106" s="76"/>
      <c r="DU106" s="137"/>
      <c r="DV106" s="138"/>
      <c r="DW106" s="130"/>
      <c r="DX106" s="4"/>
      <c r="DY106" s="139"/>
      <c r="DZ106" s="140"/>
      <c r="EA106" s="141"/>
      <c r="EB106" s="135"/>
      <c r="EC106" s="142"/>
      <c r="ED106" s="76"/>
      <c r="EE106" s="4"/>
      <c r="EF106" s="76"/>
      <c r="EG106" s="137"/>
      <c r="EH106" s="138"/>
      <c r="EI106" s="130"/>
      <c r="EJ106" s="4"/>
      <c r="EK106" s="139"/>
      <c r="EL106" s="140"/>
      <c r="EM106" s="141"/>
      <c r="EN106" s="135"/>
      <c r="EO106" s="142"/>
      <c r="EP106" s="76"/>
      <c r="EQ106" s="4"/>
      <c r="ER106" s="76"/>
      <c r="ES106" s="137"/>
      <c r="ET106" s="138"/>
      <c r="EU106" s="130"/>
      <c r="EV106" s="4"/>
      <c r="EW106" s="139"/>
      <c r="EX106" s="140"/>
      <c r="EY106" s="141"/>
      <c r="EZ106" s="135"/>
      <c r="FA106" s="142"/>
      <c r="FB106" s="76"/>
      <c r="FC106" s="4"/>
      <c r="FD106" s="76"/>
      <c r="FE106" s="137"/>
      <c r="FF106" s="138"/>
      <c r="FG106" s="130"/>
      <c r="FH106" s="4"/>
      <c r="FI106" s="139"/>
      <c r="FJ106" s="140"/>
      <c r="FK106" s="141"/>
      <c r="FL106" s="135"/>
      <c r="FM106" s="142"/>
      <c r="FN106" s="76"/>
      <c r="FO106" s="4"/>
      <c r="FP106" s="76"/>
      <c r="FQ106" s="137"/>
      <c r="FR106" s="138"/>
      <c r="FS106" s="130"/>
      <c r="FT106" s="4"/>
      <c r="FU106" s="139"/>
      <c r="FV106" s="140"/>
      <c r="FW106" s="141"/>
      <c r="FX106" s="135"/>
      <c r="FY106" s="142"/>
      <c r="FZ106" s="76"/>
      <c r="GA106" s="4"/>
      <c r="GB106" s="76"/>
      <c r="GC106" s="137"/>
      <c r="GD106" s="138"/>
      <c r="GE106" s="130"/>
      <c r="GF106" s="4"/>
      <c r="GG106" s="139"/>
      <c r="GH106" s="140"/>
      <c r="GI106" s="141"/>
      <c r="GJ106" s="135"/>
      <c r="GK106" s="142"/>
      <c r="GL106" s="76"/>
      <c r="GM106" s="4"/>
      <c r="GN106" s="76"/>
      <c r="GO106" s="137"/>
      <c r="GP106" s="138"/>
      <c r="GQ106" s="130"/>
      <c r="GR106" s="4"/>
      <c r="GS106" s="139"/>
      <c r="GT106" s="140"/>
      <c r="GU106" s="141"/>
      <c r="GV106" s="135"/>
      <c r="GW106" s="142"/>
      <c r="GX106" s="76"/>
      <c r="GY106" s="4"/>
      <c r="GZ106" s="76"/>
      <c r="HA106" s="137"/>
      <c r="HB106" s="138"/>
      <c r="HC106" s="130"/>
      <c r="HD106" s="4"/>
      <c r="HE106" s="139"/>
      <c r="HF106" s="140"/>
      <c r="HG106" s="141"/>
      <c r="HH106" s="135"/>
      <c r="HI106" s="142"/>
      <c r="HJ106" s="76"/>
      <c r="HK106" s="4"/>
      <c r="HL106" s="76"/>
      <c r="HM106" s="137"/>
      <c r="HN106" s="138"/>
      <c r="HO106" s="130"/>
      <c r="HP106" s="4"/>
      <c r="HQ106" s="139"/>
      <c r="HR106" s="140"/>
      <c r="HS106" s="141"/>
      <c r="HT106" s="135"/>
      <c r="HU106" s="142"/>
      <c r="HV106" s="76"/>
      <c r="HW106" s="4"/>
      <c r="HX106" s="76"/>
      <c r="HY106" s="137"/>
      <c r="HZ106" s="138"/>
      <c r="IA106" s="130"/>
      <c r="IB106" s="4"/>
      <c r="IC106" s="139"/>
      <c r="ID106" s="140"/>
      <c r="IE106" s="141"/>
      <c r="IF106" s="135"/>
      <c r="IG106" s="142"/>
      <c r="IH106" s="76"/>
      <c r="II106" s="4"/>
      <c r="IJ106" s="76"/>
      <c r="IK106" s="137"/>
      <c r="IL106" s="138"/>
      <c r="IM106" s="130"/>
      <c r="IN106" s="4"/>
      <c r="IO106" s="139"/>
      <c r="IP106" s="140"/>
      <c r="IQ106" s="141"/>
      <c r="IR106" s="135"/>
      <c r="IS106" s="142"/>
      <c r="IT106" s="76"/>
      <c r="IU106" s="4"/>
      <c r="IV106" s="76"/>
      <c r="IW106" s="137"/>
      <c r="IX106" s="138"/>
      <c r="IY106" s="130"/>
      <c r="IZ106" s="4"/>
      <c r="JA106" s="139"/>
      <c r="JB106" s="140"/>
      <c r="JC106" s="141"/>
      <c r="JD106" s="135"/>
      <c r="JE106" s="142"/>
      <c r="JF106" s="76"/>
      <c r="JG106" s="4"/>
      <c r="JH106" s="76"/>
      <c r="JI106" s="137"/>
      <c r="JJ106" s="138"/>
      <c r="JK106" s="130"/>
      <c r="JL106" s="4"/>
      <c r="JM106" s="139"/>
      <c r="JN106" s="140"/>
      <c r="JO106" s="141"/>
      <c r="JP106" s="135"/>
      <c r="JQ106" s="142"/>
      <c r="JR106" s="76"/>
      <c r="JS106" s="4"/>
      <c r="JT106" s="76"/>
      <c r="JU106" s="137"/>
      <c r="JV106" s="138"/>
      <c r="JW106" s="130"/>
      <c r="JX106" s="4"/>
      <c r="JY106" s="139"/>
      <c r="JZ106" s="140"/>
      <c r="KA106" s="141"/>
      <c r="KB106" s="135"/>
      <c r="KC106" s="142"/>
      <c r="KD106" s="76"/>
      <c r="KE106" s="4"/>
      <c r="KF106" s="76"/>
    </row>
    <row r="107" spans="1:292" ht="13.5" customHeight="1">
      <c r="A107" s="84"/>
      <c r="E107" s="137"/>
      <c r="F107" s="138"/>
      <c r="G107" s="130"/>
      <c r="H107" s="4"/>
      <c r="I107" s="139"/>
      <c r="J107" s="140"/>
      <c r="K107" s="141"/>
      <c r="L107" s="135"/>
      <c r="M107" s="142"/>
      <c r="O107" s="4"/>
      <c r="Q107" s="137"/>
      <c r="R107" s="138"/>
      <c r="S107" s="130"/>
      <c r="T107" s="4"/>
      <c r="U107" s="139"/>
      <c r="V107" s="140"/>
      <c r="W107" s="141"/>
      <c r="X107" s="135"/>
      <c r="Y107" s="142"/>
      <c r="AA107" s="4"/>
      <c r="AC107" s="137"/>
      <c r="AD107" s="138"/>
      <c r="AE107" s="130"/>
      <c r="AF107" s="4"/>
      <c r="AG107" s="139"/>
      <c r="AH107" s="140"/>
      <c r="AI107" s="141"/>
      <c r="AJ107" s="135"/>
      <c r="AK107" s="142"/>
      <c r="AM107" s="4"/>
      <c r="AO107" s="137"/>
      <c r="AP107" s="138"/>
      <c r="AQ107" s="130"/>
      <c r="AR107" s="4"/>
      <c r="AS107" s="139"/>
      <c r="AT107" s="140"/>
      <c r="AU107" s="141"/>
      <c r="AV107" s="135"/>
      <c r="AW107" s="142"/>
      <c r="AX107" s="76"/>
      <c r="AY107" s="4"/>
      <c r="AZ107" s="76"/>
      <c r="BA107" s="137"/>
      <c r="BB107" s="138"/>
      <c r="BC107" s="130"/>
      <c r="BD107" s="4"/>
      <c r="BE107" s="139"/>
      <c r="BF107" s="140"/>
      <c r="BG107" s="141"/>
      <c r="BH107" s="135"/>
      <c r="BI107" s="142"/>
      <c r="BJ107" s="76"/>
      <c r="BK107" s="4"/>
      <c r="BL107" s="76"/>
      <c r="BM107" s="137"/>
      <c r="BN107" s="138"/>
      <c r="BO107" s="130"/>
      <c r="BP107" s="4"/>
      <c r="BQ107" s="139"/>
      <c r="BR107" s="140"/>
      <c r="BS107" s="141"/>
      <c r="BT107" s="135"/>
      <c r="BU107" s="142"/>
      <c r="BV107" s="76"/>
      <c r="BW107" s="4"/>
      <c r="BX107" s="76"/>
      <c r="BY107" s="137"/>
      <c r="BZ107" s="138"/>
      <c r="CA107" s="130"/>
      <c r="CB107" s="4"/>
      <c r="CC107" s="139"/>
      <c r="CD107" s="140"/>
      <c r="CE107" s="141"/>
      <c r="CF107" s="135"/>
      <c r="CG107" s="142"/>
      <c r="CH107" s="76"/>
      <c r="CI107" s="4"/>
      <c r="CJ107" s="76"/>
      <c r="CK107" s="137"/>
      <c r="CL107" s="138"/>
      <c r="CM107" s="130"/>
      <c r="CN107" s="4"/>
      <c r="CO107" s="139"/>
      <c r="CP107" s="140"/>
      <c r="CQ107" s="141"/>
      <c r="CR107" s="135"/>
      <c r="CS107" s="142"/>
      <c r="CT107" s="76"/>
      <c r="CU107" s="4"/>
      <c r="CV107" s="76"/>
      <c r="CW107" s="137"/>
      <c r="CX107" s="138"/>
      <c r="CY107" s="130"/>
      <c r="CZ107" s="4"/>
      <c r="DA107" s="139"/>
      <c r="DB107" s="140"/>
      <c r="DC107" s="141"/>
      <c r="DD107" s="135"/>
      <c r="DE107" s="142"/>
      <c r="DF107" s="76"/>
      <c r="DG107" s="4"/>
      <c r="DH107" s="76"/>
      <c r="DI107" s="137"/>
      <c r="DJ107" s="138"/>
      <c r="DK107" s="130"/>
      <c r="DL107" s="4"/>
      <c r="DM107" s="139"/>
      <c r="DN107" s="140"/>
      <c r="DO107" s="141"/>
      <c r="DP107" s="135"/>
      <c r="DQ107" s="142"/>
      <c r="DR107" s="76"/>
      <c r="DS107" s="4"/>
      <c r="DT107" s="76"/>
      <c r="DU107" s="137"/>
      <c r="DV107" s="138"/>
      <c r="DW107" s="130"/>
      <c r="DX107" s="4"/>
      <c r="DY107" s="139"/>
      <c r="DZ107" s="140"/>
      <c r="EA107" s="141"/>
      <c r="EB107" s="135"/>
      <c r="EC107" s="142"/>
      <c r="ED107" s="76"/>
      <c r="EE107" s="4"/>
      <c r="EF107" s="76"/>
      <c r="EG107" s="137"/>
      <c r="EH107" s="138"/>
      <c r="EI107" s="130"/>
      <c r="EJ107" s="4"/>
      <c r="EK107" s="139"/>
      <c r="EL107" s="140"/>
      <c r="EM107" s="141"/>
      <c r="EN107" s="135"/>
      <c r="EO107" s="142"/>
      <c r="EP107" s="76"/>
      <c r="EQ107" s="4"/>
      <c r="ER107" s="76"/>
      <c r="ES107" s="137"/>
      <c r="ET107" s="138"/>
      <c r="EU107" s="130"/>
      <c r="EV107" s="4"/>
      <c r="EW107" s="139"/>
      <c r="EX107" s="140"/>
      <c r="EY107" s="141"/>
      <c r="EZ107" s="135"/>
      <c r="FA107" s="142"/>
      <c r="FB107" s="76"/>
      <c r="FC107" s="4"/>
      <c r="FD107" s="76"/>
      <c r="FE107" s="137"/>
      <c r="FF107" s="138"/>
      <c r="FG107" s="130"/>
      <c r="FH107" s="4"/>
      <c r="FI107" s="139"/>
      <c r="FJ107" s="140"/>
      <c r="FK107" s="141"/>
      <c r="FL107" s="135"/>
      <c r="FM107" s="142"/>
      <c r="FN107" s="76"/>
      <c r="FO107" s="4"/>
      <c r="FP107" s="76"/>
      <c r="FQ107" s="137"/>
      <c r="FR107" s="138"/>
      <c r="FS107" s="130"/>
      <c r="FT107" s="4"/>
      <c r="FU107" s="139"/>
      <c r="FV107" s="140"/>
      <c r="FW107" s="141"/>
      <c r="FX107" s="135"/>
      <c r="FY107" s="142"/>
      <c r="FZ107" s="76"/>
      <c r="GA107" s="4"/>
      <c r="GB107" s="76"/>
      <c r="GC107" s="137"/>
      <c r="GD107" s="138"/>
      <c r="GE107" s="130"/>
      <c r="GF107" s="4"/>
      <c r="GG107" s="139"/>
      <c r="GH107" s="140"/>
      <c r="GI107" s="141"/>
      <c r="GJ107" s="135"/>
      <c r="GK107" s="142"/>
      <c r="GL107" s="76"/>
      <c r="GM107" s="4"/>
      <c r="GN107" s="76"/>
      <c r="GO107" s="137"/>
      <c r="GP107" s="138"/>
      <c r="GQ107" s="130"/>
      <c r="GR107" s="4"/>
      <c r="GS107" s="139"/>
      <c r="GT107" s="140"/>
      <c r="GU107" s="141"/>
      <c r="GV107" s="135"/>
      <c r="GW107" s="142"/>
      <c r="GX107" s="76"/>
      <c r="GY107" s="4"/>
      <c r="GZ107" s="76"/>
      <c r="HA107" s="137"/>
      <c r="HB107" s="138"/>
      <c r="HC107" s="130"/>
      <c r="HD107" s="4"/>
      <c r="HE107" s="139"/>
      <c r="HF107" s="140"/>
      <c r="HG107" s="141"/>
      <c r="HH107" s="135"/>
      <c r="HI107" s="142"/>
      <c r="HJ107" s="76"/>
      <c r="HK107" s="4"/>
      <c r="HL107" s="76"/>
      <c r="HM107" s="137"/>
      <c r="HN107" s="138"/>
      <c r="HO107" s="130"/>
      <c r="HP107" s="4"/>
      <c r="HQ107" s="139"/>
      <c r="HR107" s="140"/>
      <c r="HS107" s="141"/>
      <c r="HT107" s="135"/>
      <c r="HU107" s="142"/>
      <c r="HV107" s="76"/>
      <c r="HW107" s="4"/>
      <c r="HX107" s="76"/>
      <c r="HY107" s="137"/>
      <c r="HZ107" s="138"/>
      <c r="IA107" s="130"/>
      <c r="IB107" s="4"/>
      <c r="IC107" s="139"/>
      <c r="ID107" s="140"/>
      <c r="IE107" s="141"/>
      <c r="IF107" s="135"/>
      <c r="IG107" s="142"/>
      <c r="IH107" s="76"/>
      <c r="II107" s="4"/>
      <c r="IJ107" s="76"/>
      <c r="IK107" s="137"/>
      <c r="IL107" s="138"/>
      <c r="IM107" s="130"/>
      <c r="IN107" s="4"/>
      <c r="IO107" s="139"/>
      <c r="IP107" s="140"/>
      <c r="IQ107" s="141"/>
      <c r="IR107" s="135"/>
      <c r="IS107" s="142"/>
      <c r="IT107" s="76"/>
      <c r="IU107" s="4"/>
      <c r="IV107" s="76"/>
      <c r="IW107" s="137"/>
      <c r="IX107" s="138"/>
      <c r="IY107" s="130"/>
      <c r="IZ107" s="4"/>
      <c r="JA107" s="139"/>
      <c r="JB107" s="140"/>
      <c r="JC107" s="141"/>
      <c r="JD107" s="135"/>
      <c r="JE107" s="142"/>
      <c r="JF107" s="76"/>
      <c r="JG107" s="4"/>
      <c r="JH107" s="76"/>
      <c r="JI107" s="137"/>
      <c r="JJ107" s="138"/>
      <c r="JK107" s="130"/>
      <c r="JL107" s="4"/>
      <c r="JM107" s="139"/>
      <c r="JN107" s="140"/>
      <c r="JO107" s="141"/>
      <c r="JP107" s="135"/>
      <c r="JQ107" s="142"/>
      <c r="JR107" s="76"/>
      <c r="JS107" s="4"/>
      <c r="JT107" s="76"/>
      <c r="JU107" s="137"/>
      <c r="JV107" s="138"/>
      <c r="JW107" s="130"/>
      <c r="JX107" s="4"/>
      <c r="JY107" s="139"/>
      <c r="JZ107" s="140"/>
      <c r="KA107" s="141"/>
      <c r="KB107" s="135"/>
      <c r="KC107" s="142"/>
      <c r="KD107" s="76"/>
      <c r="KE107" s="4"/>
      <c r="KF107" s="76"/>
    </row>
    <row r="108" spans="1:292" ht="13.5" customHeight="1">
      <c r="A108" s="84"/>
      <c r="E108" s="137"/>
      <c r="F108" s="138"/>
      <c r="G108" s="130"/>
      <c r="H108" s="4"/>
      <c r="I108" s="139"/>
      <c r="J108" s="140"/>
      <c r="K108" s="141"/>
      <c r="L108" s="135"/>
      <c r="M108" s="142"/>
      <c r="O108" s="4"/>
      <c r="Q108" s="137"/>
      <c r="R108" s="138"/>
      <c r="S108" s="130"/>
      <c r="T108" s="4"/>
      <c r="U108" s="139"/>
      <c r="V108" s="140"/>
      <c r="W108" s="141"/>
      <c r="X108" s="135"/>
      <c r="Y108" s="142"/>
      <c r="AA108" s="4"/>
      <c r="AC108" s="137"/>
      <c r="AD108" s="138"/>
      <c r="AE108" s="130"/>
      <c r="AF108" s="4"/>
      <c r="AG108" s="139"/>
      <c r="AH108" s="140"/>
      <c r="AI108" s="141"/>
      <c r="AJ108" s="135"/>
      <c r="AK108" s="142"/>
      <c r="AM108" s="4"/>
      <c r="AO108" s="137"/>
      <c r="AP108" s="138"/>
      <c r="AQ108" s="130"/>
      <c r="AR108" s="4"/>
      <c r="AS108" s="139"/>
      <c r="AT108" s="140"/>
      <c r="AU108" s="141"/>
      <c r="AV108" s="135"/>
      <c r="AW108" s="142"/>
      <c r="AX108" s="76"/>
      <c r="AY108" s="4"/>
      <c r="AZ108" s="76"/>
      <c r="BA108" s="137"/>
      <c r="BB108" s="138"/>
      <c r="BC108" s="130"/>
      <c r="BD108" s="4"/>
      <c r="BE108" s="139"/>
      <c r="BF108" s="140"/>
      <c r="BG108" s="141"/>
      <c r="BH108" s="135"/>
      <c r="BI108" s="142"/>
      <c r="BJ108" s="76"/>
      <c r="BK108" s="4"/>
      <c r="BL108" s="76"/>
      <c r="BM108" s="137"/>
      <c r="BN108" s="138"/>
      <c r="BO108" s="130"/>
      <c r="BP108" s="4"/>
      <c r="BQ108" s="139"/>
      <c r="BR108" s="140"/>
      <c r="BS108" s="141"/>
      <c r="BT108" s="135"/>
      <c r="BU108" s="142"/>
      <c r="BV108" s="76"/>
      <c r="BW108" s="4"/>
      <c r="BX108" s="76"/>
      <c r="BY108" s="137"/>
      <c r="BZ108" s="138"/>
      <c r="CA108" s="130"/>
      <c r="CB108" s="4"/>
      <c r="CC108" s="139"/>
      <c r="CD108" s="140"/>
      <c r="CE108" s="141"/>
      <c r="CF108" s="135"/>
      <c r="CG108" s="142"/>
      <c r="CH108" s="76"/>
      <c r="CI108" s="4"/>
      <c r="CJ108" s="76"/>
      <c r="CK108" s="137"/>
      <c r="CL108" s="138"/>
      <c r="CM108" s="130"/>
      <c r="CN108" s="4"/>
      <c r="CO108" s="139"/>
      <c r="CP108" s="140"/>
      <c r="CQ108" s="141"/>
      <c r="CR108" s="135"/>
      <c r="CS108" s="142"/>
      <c r="CT108" s="76"/>
      <c r="CU108" s="4"/>
      <c r="CV108" s="76"/>
      <c r="CW108" s="137"/>
      <c r="CX108" s="138"/>
      <c r="CY108" s="130"/>
      <c r="CZ108" s="4"/>
      <c r="DA108" s="139"/>
      <c r="DB108" s="140"/>
      <c r="DC108" s="141"/>
      <c r="DD108" s="135"/>
      <c r="DE108" s="142"/>
      <c r="DF108" s="76"/>
      <c r="DG108" s="4"/>
      <c r="DH108" s="76"/>
      <c r="DI108" s="137"/>
      <c r="DJ108" s="138"/>
      <c r="DK108" s="130"/>
      <c r="DL108" s="4"/>
      <c r="DM108" s="139"/>
      <c r="DN108" s="140"/>
      <c r="DO108" s="141"/>
      <c r="DP108" s="135"/>
      <c r="DQ108" s="142"/>
      <c r="DR108" s="76"/>
      <c r="DS108" s="4"/>
      <c r="DT108" s="76"/>
      <c r="DU108" s="137"/>
      <c r="DV108" s="138"/>
      <c r="DW108" s="130"/>
      <c r="DX108" s="4"/>
      <c r="DY108" s="139"/>
      <c r="DZ108" s="140"/>
      <c r="EA108" s="141"/>
      <c r="EB108" s="135"/>
      <c r="EC108" s="142"/>
      <c r="ED108" s="76"/>
      <c r="EE108" s="4"/>
      <c r="EF108" s="76"/>
      <c r="EG108" s="137"/>
      <c r="EH108" s="138"/>
      <c r="EI108" s="130"/>
      <c r="EJ108" s="4"/>
      <c r="EK108" s="139"/>
      <c r="EL108" s="140"/>
      <c r="EM108" s="141"/>
      <c r="EN108" s="135"/>
      <c r="EO108" s="142"/>
      <c r="EP108" s="76"/>
      <c r="EQ108" s="4"/>
      <c r="ER108" s="76"/>
      <c r="ES108" s="137"/>
      <c r="ET108" s="138"/>
      <c r="EU108" s="130"/>
      <c r="EV108" s="4"/>
      <c r="EW108" s="139"/>
      <c r="EX108" s="140"/>
      <c r="EY108" s="141"/>
      <c r="EZ108" s="135"/>
      <c r="FA108" s="142"/>
      <c r="FB108" s="76"/>
      <c r="FC108" s="4"/>
      <c r="FD108" s="76"/>
      <c r="FE108" s="137"/>
      <c r="FF108" s="138"/>
      <c r="FG108" s="130"/>
      <c r="FH108" s="4"/>
      <c r="FI108" s="139"/>
      <c r="FJ108" s="140"/>
      <c r="FK108" s="141"/>
      <c r="FL108" s="135"/>
      <c r="FM108" s="142"/>
      <c r="FN108" s="76"/>
      <c r="FO108" s="4"/>
      <c r="FP108" s="76"/>
      <c r="FQ108" s="137"/>
      <c r="FR108" s="138"/>
      <c r="FS108" s="130"/>
      <c r="FT108" s="4"/>
      <c r="FU108" s="139"/>
      <c r="FV108" s="140"/>
      <c r="FW108" s="141"/>
      <c r="FX108" s="135"/>
      <c r="FY108" s="142"/>
      <c r="FZ108" s="76"/>
      <c r="GA108" s="4"/>
      <c r="GB108" s="76"/>
      <c r="GC108" s="137"/>
      <c r="GD108" s="138"/>
      <c r="GE108" s="130"/>
      <c r="GF108" s="4"/>
      <c r="GG108" s="139"/>
      <c r="GH108" s="140"/>
      <c r="GI108" s="141"/>
      <c r="GJ108" s="135"/>
      <c r="GK108" s="142"/>
      <c r="GL108" s="76"/>
      <c r="GM108" s="4"/>
      <c r="GN108" s="76"/>
      <c r="GO108" s="137"/>
      <c r="GP108" s="138"/>
      <c r="GQ108" s="130"/>
      <c r="GR108" s="4"/>
      <c r="GS108" s="139"/>
      <c r="GT108" s="140"/>
      <c r="GU108" s="141"/>
      <c r="GV108" s="135"/>
      <c r="GW108" s="142"/>
      <c r="GX108" s="76"/>
      <c r="GY108" s="4"/>
      <c r="GZ108" s="76"/>
      <c r="HA108" s="137"/>
      <c r="HB108" s="138"/>
      <c r="HC108" s="130"/>
      <c r="HD108" s="4"/>
      <c r="HE108" s="139"/>
      <c r="HF108" s="140"/>
      <c r="HG108" s="141"/>
      <c r="HH108" s="135"/>
      <c r="HI108" s="142"/>
      <c r="HJ108" s="76"/>
      <c r="HK108" s="4"/>
      <c r="HL108" s="76"/>
      <c r="HM108" s="137"/>
      <c r="HN108" s="138"/>
      <c r="HO108" s="130"/>
      <c r="HP108" s="4"/>
      <c r="HQ108" s="139"/>
      <c r="HR108" s="140"/>
      <c r="HS108" s="141"/>
      <c r="HT108" s="135"/>
      <c r="HU108" s="142"/>
      <c r="HV108" s="76"/>
      <c r="HW108" s="4"/>
      <c r="HX108" s="76"/>
      <c r="HY108" s="137"/>
      <c r="HZ108" s="138"/>
      <c r="IA108" s="130"/>
      <c r="IB108" s="4"/>
      <c r="IC108" s="139"/>
      <c r="ID108" s="140"/>
      <c r="IE108" s="141"/>
      <c r="IF108" s="135"/>
      <c r="IG108" s="142"/>
      <c r="IH108" s="76"/>
      <c r="II108" s="4"/>
      <c r="IJ108" s="76"/>
      <c r="IK108" s="137"/>
      <c r="IL108" s="138"/>
      <c r="IM108" s="130"/>
      <c r="IN108" s="4"/>
      <c r="IO108" s="139"/>
      <c r="IP108" s="140"/>
      <c r="IQ108" s="141"/>
      <c r="IR108" s="135"/>
      <c r="IS108" s="142"/>
      <c r="IT108" s="76"/>
      <c r="IU108" s="4"/>
      <c r="IV108" s="76"/>
      <c r="IW108" s="137"/>
      <c r="IX108" s="138"/>
      <c r="IY108" s="130"/>
      <c r="IZ108" s="4"/>
      <c r="JA108" s="139"/>
      <c r="JB108" s="140"/>
      <c r="JC108" s="141"/>
      <c r="JD108" s="135"/>
      <c r="JE108" s="142"/>
      <c r="JF108" s="76"/>
      <c r="JG108" s="4"/>
      <c r="JH108" s="76"/>
      <c r="JI108" s="137"/>
      <c r="JJ108" s="138"/>
      <c r="JK108" s="130"/>
      <c r="JL108" s="4"/>
      <c r="JM108" s="139"/>
      <c r="JN108" s="140"/>
      <c r="JO108" s="141"/>
      <c r="JP108" s="135"/>
      <c r="JQ108" s="142"/>
      <c r="JR108" s="76"/>
      <c r="JS108" s="4"/>
      <c r="JT108" s="76"/>
      <c r="JU108" s="137"/>
      <c r="JV108" s="138"/>
      <c r="JW108" s="130"/>
      <c r="JX108" s="4"/>
      <c r="JY108" s="139"/>
      <c r="JZ108" s="140"/>
      <c r="KA108" s="141"/>
      <c r="KB108" s="135"/>
      <c r="KC108" s="142"/>
      <c r="KD108" s="76"/>
      <c r="KE108" s="4"/>
      <c r="KF108" s="76"/>
    </row>
    <row r="109" spans="1:292" ht="13.5" customHeight="1">
      <c r="A109" s="84"/>
      <c r="E109" s="137"/>
      <c r="F109" s="138"/>
      <c r="G109" s="130"/>
      <c r="H109" s="4"/>
      <c r="I109" s="139"/>
      <c r="J109" s="140"/>
      <c r="K109" s="141"/>
      <c r="L109" s="135"/>
      <c r="M109" s="142"/>
      <c r="O109" s="4"/>
      <c r="Q109" s="137"/>
      <c r="R109" s="138"/>
      <c r="S109" s="130"/>
      <c r="T109" s="4"/>
      <c r="U109" s="139"/>
      <c r="V109" s="140"/>
      <c r="W109" s="141"/>
      <c r="X109" s="135"/>
      <c r="Y109" s="142"/>
      <c r="AA109" s="4"/>
      <c r="AC109" s="137"/>
      <c r="AD109" s="138"/>
      <c r="AE109" s="130"/>
      <c r="AF109" s="4"/>
      <c r="AG109" s="139"/>
      <c r="AH109" s="140"/>
      <c r="AI109" s="141"/>
      <c r="AJ109" s="135"/>
      <c r="AK109" s="142"/>
      <c r="AM109" s="4"/>
      <c r="AO109" s="137"/>
      <c r="AP109" s="138"/>
      <c r="AQ109" s="130"/>
      <c r="AR109" s="4"/>
      <c r="AS109" s="139"/>
      <c r="AT109" s="140"/>
      <c r="AU109" s="141"/>
      <c r="AV109" s="135"/>
      <c r="AW109" s="142"/>
      <c r="AX109" s="76"/>
      <c r="AY109" s="4"/>
      <c r="AZ109" s="76"/>
      <c r="BA109" s="137"/>
      <c r="BB109" s="138"/>
      <c r="BC109" s="130"/>
      <c r="BD109" s="4"/>
      <c r="BE109" s="139"/>
      <c r="BF109" s="140"/>
      <c r="BG109" s="141"/>
      <c r="BH109" s="135"/>
      <c r="BI109" s="142"/>
      <c r="BJ109" s="76"/>
      <c r="BK109" s="4"/>
      <c r="BL109" s="76"/>
      <c r="BM109" s="137"/>
      <c r="BN109" s="138"/>
      <c r="BO109" s="130"/>
      <c r="BP109" s="4"/>
      <c r="BQ109" s="139"/>
      <c r="BR109" s="140"/>
      <c r="BS109" s="141"/>
      <c r="BT109" s="135"/>
      <c r="BU109" s="142"/>
      <c r="BV109" s="76"/>
      <c r="BW109" s="4"/>
      <c r="BX109" s="76"/>
      <c r="BY109" s="137"/>
      <c r="BZ109" s="138"/>
      <c r="CA109" s="130"/>
      <c r="CB109" s="4"/>
      <c r="CC109" s="139"/>
      <c r="CD109" s="140"/>
      <c r="CE109" s="141"/>
      <c r="CF109" s="135"/>
      <c r="CG109" s="142"/>
      <c r="CH109" s="76"/>
      <c r="CI109" s="4"/>
      <c r="CJ109" s="76"/>
      <c r="CK109" s="137"/>
      <c r="CL109" s="138"/>
      <c r="CM109" s="130"/>
      <c r="CN109" s="4"/>
      <c r="CO109" s="139"/>
      <c r="CP109" s="140"/>
      <c r="CQ109" s="141"/>
      <c r="CR109" s="135"/>
      <c r="CS109" s="142"/>
      <c r="CT109" s="76"/>
      <c r="CU109" s="4"/>
      <c r="CV109" s="76"/>
      <c r="CW109" s="137"/>
      <c r="CX109" s="138"/>
      <c r="CY109" s="130"/>
      <c r="CZ109" s="4"/>
      <c r="DA109" s="139"/>
      <c r="DB109" s="140"/>
      <c r="DC109" s="141"/>
      <c r="DD109" s="135"/>
      <c r="DE109" s="142"/>
      <c r="DF109" s="76"/>
      <c r="DG109" s="4"/>
      <c r="DH109" s="76"/>
      <c r="DI109" s="137"/>
      <c r="DJ109" s="138"/>
      <c r="DK109" s="130"/>
      <c r="DL109" s="4"/>
      <c r="DM109" s="139"/>
      <c r="DN109" s="140"/>
      <c r="DO109" s="141"/>
      <c r="DP109" s="135"/>
      <c r="DQ109" s="142"/>
      <c r="DR109" s="76"/>
      <c r="DS109" s="4"/>
      <c r="DT109" s="76"/>
      <c r="DU109" s="137"/>
      <c r="DV109" s="138"/>
      <c r="DW109" s="130"/>
      <c r="DX109" s="4"/>
      <c r="DY109" s="139"/>
      <c r="DZ109" s="140"/>
      <c r="EA109" s="141"/>
      <c r="EB109" s="135"/>
      <c r="EC109" s="142"/>
      <c r="ED109" s="76"/>
      <c r="EE109" s="4"/>
      <c r="EF109" s="76"/>
      <c r="EG109" s="137"/>
      <c r="EH109" s="138"/>
      <c r="EI109" s="130"/>
      <c r="EJ109" s="4"/>
      <c r="EK109" s="139"/>
      <c r="EL109" s="140"/>
      <c r="EM109" s="141"/>
      <c r="EN109" s="135"/>
      <c r="EO109" s="142"/>
      <c r="EP109" s="76"/>
      <c r="EQ109" s="4"/>
      <c r="ER109" s="76"/>
      <c r="ES109" s="137"/>
      <c r="ET109" s="138"/>
      <c r="EU109" s="130"/>
      <c r="EV109" s="4"/>
      <c r="EW109" s="139"/>
      <c r="EX109" s="140"/>
      <c r="EY109" s="141"/>
      <c r="EZ109" s="135"/>
      <c r="FA109" s="142"/>
      <c r="FB109" s="76"/>
      <c r="FC109" s="4"/>
      <c r="FD109" s="76"/>
      <c r="FE109" s="137"/>
      <c r="FF109" s="138"/>
      <c r="FG109" s="130"/>
      <c r="FH109" s="4"/>
      <c r="FI109" s="139"/>
      <c r="FJ109" s="140"/>
      <c r="FK109" s="141"/>
      <c r="FL109" s="135"/>
      <c r="FM109" s="142"/>
      <c r="FN109" s="76"/>
      <c r="FO109" s="4"/>
      <c r="FP109" s="76"/>
      <c r="FQ109" s="137"/>
      <c r="FR109" s="138"/>
      <c r="FS109" s="130"/>
      <c r="FT109" s="4"/>
      <c r="FU109" s="139"/>
      <c r="FV109" s="140"/>
      <c r="FW109" s="141"/>
      <c r="FX109" s="135"/>
      <c r="FY109" s="142"/>
      <c r="FZ109" s="76"/>
      <c r="GA109" s="4"/>
      <c r="GB109" s="76"/>
      <c r="GC109" s="137"/>
      <c r="GD109" s="138"/>
      <c r="GE109" s="130"/>
      <c r="GF109" s="4"/>
      <c r="GG109" s="139"/>
      <c r="GH109" s="140"/>
      <c r="GI109" s="141"/>
      <c r="GJ109" s="135"/>
      <c r="GK109" s="142"/>
      <c r="GL109" s="76"/>
      <c r="GM109" s="4"/>
      <c r="GN109" s="76"/>
      <c r="GO109" s="137"/>
      <c r="GP109" s="138"/>
      <c r="GQ109" s="130"/>
      <c r="GR109" s="4"/>
      <c r="GS109" s="139"/>
      <c r="GT109" s="140"/>
      <c r="GU109" s="141"/>
      <c r="GV109" s="135"/>
      <c r="GW109" s="142"/>
      <c r="GX109" s="76"/>
      <c r="GY109" s="4"/>
      <c r="GZ109" s="76"/>
      <c r="HA109" s="137"/>
      <c r="HB109" s="138"/>
      <c r="HC109" s="130"/>
      <c r="HD109" s="4"/>
      <c r="HE109" s="139"/>
      <c r="HF109" s="140"/>
      <c r="HG109" s="141"/>
      <c r="HH109" s="135"/>
      <c r="HI109" s="142"/>
      <c r="HJ109" s="76"/>
      <c r="HK109" s="4"/>
      <c r="HL109" s="76"/>
      <c r="HM109" s="137"/>
      <c r="HN109" s="138"/>
      <c r="HO109" s="130"/>
      <c r="HP109" s="4"/>
      <c r="HQ109" s="139"/>
      <c r="HR109" s="140"/>
      <c r="HS109" s="141"/>
      <c r="HT109" s="135"/>
      <c r="HU109" s="142"/>
      <c r="HV109" s="76"/>
      <c r="HW109" s="4"/>
      <c r="HX109" s="76"/>
      <c r="HY109" s="137"/>
      <c r="HZ109" s="138"/>
      <c r="IA109" s="130"/>
      <c r="IB109" s="4"/>
      <c r="IC109" s="139"/>
      <c r="ID109" s="140"/>
      <c r="IE109" s="141"/>
      <c r="IF109" s="135"/>
      <c r="IG109" s="142"/>
      <c r="IH109" s="76"/>
      <c r="II109" s="4"/>
      <c r="IJ109" s="76"/>
      <c r="IK109" s="137"/>
      <c r="IL109" s="138"/>
      <c r="IM109" s="130"/>
      <c r="IN109" s="4"/>
      <c r="IO109" s="139"/>
      <c r="IP109" s="140"/>
      <c r="IQ109" s="141"/>
      <c r="IR109" s="135"/>
      <c r="IS109" s="142"/>
      <c r="IT109" s="76"/>
      <c r="IU109" s="4"/>
      <c r="IV109" s="76"/>
      <c r="IW109" s="137"/>
      <c r="IX109" s="138"/>
      <c r="IY109" s="130"/>
      <c r="IZ109" s="4"/>
      <c r="JA109" s="139"/>
      <c r="JB109" s="140"/>
      <c r="JC109" s="141"/>
      <c r="JD109" s="135"/>
      <c r="JE109" s="142"/>
      <c r="JF109" s="76"/>
      <c r="JG109" s="4"/>
      <c r="JH109" s="76"/>
      <c r="JI109" s="137"/>
      <c r="JJ109" s="138"/>
      <c r="JK109" s="130"/>
      <c r="JL109" s="4"/>
      <c r="JM109" s="139"/>
      <c r="JN109" s="140"/>
      <c r="JO109" s="141"/>
      <c r="JP109" s="135"/>
      <c r="JQ109" s="142"/>
      <c r="JR109" s="76"/>
      <c r="JS109" s="4"/>
      <c r="JT109" s="76"/>
      <c r="JU109" s="137"/>
      <c r="JV109" s="138"/>
      <c r="JW109" s="130"/>
      <c r="JX109" s="4"/>
      <c r="JY109" s="139"/>
      <c r="JZ109" s="140"/>
      <c r="KA109" s="141"/>
      <c r="KB109" s="135"/>
      <c r="KC109" s="142"/>
      <c r="KD109" s="76"/>
      <c r="KE109" s="4"/>
      <c r="KF109" s="76"/>
    </row>
    <row r="110" spans="1:292" ht="13.5" customHeight="1">
      <c r="A110" s="84"/>
      <c r="E110" s="137"/>
      <c r="F110" s="138"/>
      <c r="G110" s="130"/>
      <c r="H110" s="4"/>
      <c r="I110" s="139"/>
      <c r="J110" s="140"/>
      <c r="K110" s="141"/>
      <c r="L110" s="135"/>
      <c r="M110" s="142"/>
      <c r="O110" s="4"/>
      <c r="Q110" s="137"/>
      <c r="R110" s="138"/>
      <c r="S110" s="130"/>
      <c r="T110" s="4"/>
      <c r="U110" s="139"/>
      <c r="V110" s="140"/>
      <c r="W110" s="141"/>
      <c r="X110" s="135"/>
      <c r="Y110" s="142"/>
      <c r="AA110" s="4"/>
      <c r="AC110" s="137"/>
      <c r="AD110" s="138"/>
      <c r="AE110" s="130"/>
      <c r="AF110" s="4"/>
      <c r="AG110" s="139"/>
      <c r="AH110" s="140"/>
      <c r="AI110" s="141"/>
      <c r="AJ110" s="135"/>
      <c r="AK110" s="142"/>
      <c r="AM110" s="4"/>
      <c r="AO110" s="137"/>
      <c r="AP110" s="138"/>
      <c r="AQ110" s="130"/>
      <c r="AR110" s="4"/>
      <c r="AS110" s="139"/>
      <c r="AT110" s="140"/>
      <c r="AU110" s="141"/>
      <c r="AV110" s="135"/>
      <c r="AW110" s="142"/>
      <c r="AX110" s="76"/>
      <c r="AY110" s="4"/>
      <c r="AZ110" s="76"/>
      <c r="BA110" s="137"/>
      <c r="BB110" s="138"/>
      <c r="BC110" s="130"/>
      <c r="BD110" s="4"/>
      <c r="BE110" s="139"/>
      <c r="BF110" s="140"/>
      <c r="BG110" s="141"/>
      <c r="BH110" s="135"/>
      <c r="BI110" s="142"/>
      <c r="BJ110" s="76"/>
      <c r="BK110" s="4"/>
      <c r="BL110" s="76"/>
      <c r="BM110" s="137"/>
      <c r="BN110" s="138"/>
      <c r="BO110" s="130"/>
      <c r="BP110" s="4"/>
      <c r="BQ110" s="139"/>
      <c r="BR110" s="140"/>
      <c r="BS110" s="141"/>
      <c r="BT110" s="135"/>
      <c r="BU110" s="142"/>
      <c r="BV110" s="76"/>
      <c r="BW110" s="4"/>
      <c r="BX110" s="76"/>
      <c r="BY110" s="137"/>
      <c r="BZ110" s="138"/>
      <c r="CA110" s="130"/>
      <c r="CB110" s="4"/>
      <c r="CC110" s="139"/>
      <c r="CD110" s="140"/>
      <c r="CE110" s="141"/>
      <c r="CF110" s="135"/>
      <c r="CG110" s="142"/>
      <c r="CH110" s="76"/>
      <c r="CI110" s="4"/>
      <c r="CJ110" s="76"/>
      <c r="CK110" s="137"/>
      <c r="CL110" s="138"/>
      <c r="CM110" s="130"/>
      <c r="CN110" s="4"/>
      <c r="CO110" s="139"/>
      <c r="CP110" s="140"/>
      <c r="CQ110" s="141"/>
      <c r="CR110" s="135"/>
      <c r="CS110" s="142"/>
      <c r="CT110" s="76"/>
      <c r="CU110" s="4"/>
      <c r="CV110" s="76"/>
      <c r="CW110" s="137"/>
      <c r="CX110" s="138"/>
      <c r="CY110" s="130"/>
      <c r="CZ110" s="4"/>
      <c r="DA110" s="139"/>
      <c r="DB110" s="140"/>
      <c r="DC110" s="141"/>
      <c r="DD110" s="135"/>
      <c r="DE110" s="142"/>
      <c r="DF110" s="76"/>
      <c r="DG110" s="4"/>
      <c r="DH110" s="76"/>
      <c r="DI110" s="137"/>
      <c r="DJ110" s="138"/>
      <c r="DK110" s="130"/>
      <c r="DL110" s="4"/>
      <c r="DM110" s="139"/>
      <c r="DN110" s="140"/>
      <c r="DO110" s="141"/>
      <c r="DP110" s="135"/>
      <c r="DQ110" s="142"/>
      <c r="DR110" s="76"/>
      <c r="DS110" s="4"/>
      <c r="DT110" s="76"/>
      <c r="DU110" s="137"/>
      <c r="DV110" s="138"/>
      <c r="DW110" s="130"/>
      <c r="DX110" s="4"/>
      <c r="DY110" s="139"/>
      <c r="DZ110" s="140"/>
      <c r="EA110" s="141"/>
      <c r="EB110" s="135"/>
      <c r="EC110" s="142"/>
      <c r="ED110" s="76"/>
      <c r="EE110" s="4"/>
      <c r="EF110" s="76"/>
      <c r="EG110" s="137"/>
      <c r="EH110" s="138"/>
      <c r="EI110" s="130"/>
      <c r="EJ110" s="4"/>
      <c r="EK110" s="139"/>
      <c r="EL110" s="140"/>
      <c r="EM110" s="141"/>
      <c r="EN110" s="135"/>
      <c r="EO110" s="142"/>
      <c r="EP110" s="76"/>
      <c r="EQ110" s="4"/>
      <c r="ER110" s="76"/>
      <c r="ES110" s="137"/>
      <c r="ET110" s="138"/>
      <c r="EU110" s="130"/>
      <c r="EV110" s="4"/>
      <c r="EW110" s="139"/>
      <c r="EX110" s="140"/>
      <c r="EY110" s="141"/>
      <c r="EZ110" s="135"/>
      <c r="FA110" s="142"/>
      <c r="FB110" s="76"/>
      <c r="FC110" s="4"/>
      <c r="FD110" s="76"/>
      <c r="FE110" s="137"/>
      <c r="FF110" s="138"/>
      <c r="FG110" s="130"/>
      <c r="FH110" s="4"/>
      <c r="FI110" s="139"/>
      <c r="FJ110" s="140"/>
      <c r="FK110" s="141"/>
      <c r="FL110" s="135"/>
      <c r="FM110" s="142"/>
      <c r="FN110" s="76"/>
      <c r="FO110" s="4"/>
      <c r="FP110" s="76"/>
      <c r="FQ110" s="137"/>
      <c r="FR110" s="138"/>
      <c r="FS110" s="130"/>
      <c r="FT110" s="4"/>
      <c r="FU110" s="139"/>
      <c r="FV110" s="140"/>
      <c r="FW110" s="141"/>
      <c r="FX110" s="135"/>
      <c r="FY110" s="142"/>
      <c r="FZ110" s="76"/>
      <c r="GA110" s="4"/>
      <c r="GB110" s="76"/>
      <c r="GC110" s="137"/>
      <c r="GD110" s="138"/>
      <c r="GE110" s="130"/>
      <c r="GF110" s="4"/>
      <c r="GG110" s="139"/>
      <c r="GH110" s="140"/>
      <c r="GI110" s="141"/>
      <c r="GJ110" s="135"/>
      <c r="GK110" s="142"/>
      <c r="GL110" s="76"/>
      <c r="GM110" s="4"/>
      <c r="GN110" s="76"/>
      <c r="GO110" s="137"/>
      <c r="GP110" s="138"/>
      <c r="GQ110" s="130"/>
      <c r="GR110" s="4"/>
      <c r="GS110" s="139"/>
      <c r="GT110" s="140"/>
      <c r="GU110" s="141"/>
      <c r="GV110" s="135"/>
      <c r="GW110" s="142"/>
      <c r="GX110" s="76"/>
      <c r="GY110" s="4"/>
      <c r="GZ110" s="76"/>
      <c r="HA110" s="137"/>
      <c r="HB110" s="138"/>
      <c r="HC110" s="130"/>
      <c r="HD110" s="4"/>
      <c r="HE110" s="139"/>
      <c r="HF110" s="140"/>
      <c r="HG110" s="141"/>
      <c r="HH110" s="135"/>
      <c r="HI110" s="142"/>
      <c r="HJ110" s="76"/>
      <c r="HK110" s="4"/>
      <c r="HL110" s="76"/>
      <c r="HM110" s="137"/>
      <c r="HN110" s="138"/>
      <c r="HO110" s="130"/>
      <c r="HP110" s="4"/>
      <c r="HQ110" s="139"/>
      <c r="HR110" s="140"/>
      <c r="HS110" s="141"/>
      <c r="HT110" s="135"/>
      <c r="HU110" s="142"/>
      <c r="HV110" s="76"/>
      <c r="HW110" s="4"/>
      <c r="HX110" s="76"/>
      <c r="HY110" s="137"/>
      <c r="HZ110" s="138"/>
      <c r="IA110" s="130"/>
      <c r="IB110" s="4"/>
      <c r="IC110" s="139"/>
      <c r="ID110" s="140"/>
      <c r="IE110" s="141"/>
      <c r="IF110" s="135"/>
      <c r="IG110" s="142"/>
      <c r="IH110" s="76"/>
      <c r="II110" s="4"/>
      <c r="IJ110" s="76"/>
      <c r="IK110" s="137"/>
      <c r="IL110" s="138"/>
      <c r="IM110" s="130"/>
      <c r="IN110" s="4"/>
      <c r="IO110" s="139"/>
      <c r="IP110" s="140"/>
      <c r="IQ110" s="141"/>
      <c r="IR110" s="135"/>
      <c r="IS110" s="142"/>
      <c r="IT110" s="76"/>
      <c r="IU110" s="4"/>
      <c r="IV110" s="76"/>
      <c r="IW110" s="137"/>
      <c r="IX110" s="138"/>
      <c r="IY110" s="130"/>
      <c r="IZ110" s="4"/>
      <c r="JA110" s="139"/>
      <c r="JB110" s="140"/>
      <c r="JC110" s="141"/>
      <c r="JD110" s="135"/>
      <c r="JE110" s="142"/>
      <c r="JF110" s="76"/>
      <c r="JG110" s="4"/>
      <c r="JH110" s="76"/>
      <c r="JI110" s="137"/>
      <c r="JJ110" s="138"/>
      <c r="JK110" s="130"/>
      <c r="JL110" s="4"/>
      <c r="JM110" s="139"/>
      <c r="JN110" s="140"/>
      <c r="JO110" s="141"/>
      <c r="JP110" s="135"/>
      <c r="JQ110" s="142"/>
      <c r="JR110" s="76"/>
      <c r="JS110" s="4"/>
      <c r="JT110" s="76"/>
      <c r="JU110" s="137"/>
      <c r="JV110" s="138"/>
      <c r="JW110" s="130"/>
      <c r="JX110" s="4"/>
      <c r="JY110" s="139"/>
      <c r="JZ110" s="140"/>
      <c r="KA110" s="141"/>
      <c r="KB110" s="135"/>
      <c r="KC110" s="142"/>
      <c r="KD110" s="76"/>
      <c r="KE110" s="4"/>
      <c r="KF110" s="76"/>
    </row>
    <row r="111" spans="1:292" ht="13.5" customHeight="1">
      <c r="A111" s="84"/>
      <c r="E111" s="137"/>
      <c r="F111" s="138"/>
      <c r="G111" s="130"/>
      <c r="H111" s="4"/>
      <c r="I111" s="139"/>
      <c r="J111" s="140"/>
      <c r="K111" s="141"/>
      <c r="L111" s="135"/>
      <c r="M111" s="142"/>
      <c r="O111" s="4"/>
      <c r="Q111" s="137"/>
      <c r="R111" s="138"/>
      <c r="S111" s="130"/>
      <c r="T111" s="4"/>
      <c r="U111" s="139"/>
      <c r="V111" s="140"/>
      <c r="W111" s="141"/>
      <c r="X111" s="135"/>
      <c r="Y111" s="142"/>
      <c r="AA111" s="4"/>
      <c r="AC111" s="137"/>
      <c r="AD111" s="138"/>
      <c r="AE111" s="130"/>
      <c r="AF111" s="4"/>
      <c r="AG111" s="139"/>
      <c r="AH111" s="140"/>
      <c r="AI111" s="141"/>
      <c r="AJ111" s="135"/>
      <c r="AK111" s="142"/>
      <c r="AM111" s="4"/>
      <c r="AO111" s="137"/>
      <c r="AP111" s="138"/>
      <c r="AQ111" s="130"/>
      <c r="AR111" s="4"/>
      <c r="AS111" s="139"/>
      <c r="AT111" s="140"/>
      <c r="AU111" s="141"/>
      <c r="AV111" s="135"/>
      <c r="AW111" s="142"/>
      <c r="AX111" s="76"/>
      <c r="AY111" s="4"/>
      <c r="AZ111" s="76"/>
      <c r="BA111" s="137"/>
      <c r="BB111" s="138"/>
      <c r="BC111" s="130"/>
      <c r="BD111" s="4"/>
      <c r="BE111" s="139"/>
      <c r="BF111" s="140"/>
      <c r="BG111" s="141"/>
      <c r="BH111" s="135"/>
      <c r="BI111" s="142"/>
      <c r="BJ111" s="76"/>
      <c r="BK111" s="4"/>
      <c r="BL111" s="76"/>
      <c r="BM111" s="137"/>
      <c r="BN111" s="138"/>
      <c r="BO111" s="130"/>
      <c r="BP111" s="4"/>
      <c r="BQ111" s="139"/>
      <c r="BR111" s="140"/>
      <c r="BS111" s="141"/>
      <c r="BT111" s="135"/>
      <c r="BU111" s="142"/>
      <c r="BV111" s="76"/>
      <c r="BW111" s="4"/>
      <c r="BX111" s="76"/>
      <c r="BY111" s="137"/>
      <c r="BZ111" s="138"/>
      <c r="CA111" s="130"/>
      <c r="CB111" s="4"/>
      <c r="CC111" s="139"/>
      <c r="CD111" s="140"/>
      <c r="CE111" s="141"/>
      <c r="CF111" s="135"/>
      <c r="CG111" s="142"/>
      <c r="CH111" s="76"/>
      <c r="CI111" s="4"/>
      <c r="CJ111" s="76"/>
      <c r="CK111" s="137"/>
      <c r="CL111" s="138"/>
      <c r="CM111" s="130"/>
      <c r="CN111" s="4"/>
      <c r="CO111" s="139"/>
      <c r="CP111" s="140"/>
      <c r="CQ111" s="141"/>
      <c r="CR111" s="135"/>
      <c r="CS111" s="142"/>
      <c r="CT111" s="76"/>
      <c r="CU111" s="4"/>
      <c r="CV111" s="76"/>
      <c r="CW111" s="137"/>
      <c r="CX111" s="138"/>
      <c r="CY111" s="130"/>
      <c r="CZ111" s="4"/>
      <c r="DA111" s="139"/>
      <c r="DB111" s="140"/>
      <c r="DC111" s="141"/>
      <c r="DD111" s="135"/>
      <c r="DE111" s="142"/>
      <c r="DF111" s="76"/>
      <c r="DG111" s="4"/>
      <c r="DH111" s="76"/>
      <c r="DI111" s="137"/>
      <c r="DJ111" s="138"/>
      <c r="DK111" s="130"/>
      <c r="DL111" s="4"/>
      <c r="DM111" s="139"/>
      <c r="DN111" s="140"/>
      <c r="DO111" s="141"/>
      <c r="DP111" s="135"/>
      <c r="DQ111" s="142"/>
      <c r="DR111" s="76"/>
      <c r="DS111" s="4"/>
      <c r="DT111" s="76"/>
      <c r="DU111" s="137"/>
      <c r="DV111" s="138"/>
      <c r="DW111" s="130"/>
      <c r="DX111" s="4"/>
      <c r="DY111" s="139"/>
      <c r="DZ111" s="140"/>
      <c r="EA111" s="141"/>
      <c r="EB111" s="135"/>
      <c r="EC111" s="142"/>
      <c r="ED111" s="76"/>
      <c r="EE111" s="4"/>
      <c r="EF111" s="76"/>
      <c r="EG111" s="137"/>
      <c r="EH111" s="138"/>
      <c r="EI111" s="130"/>
      <c r="EJ111" s="4"/>
      <c r="EK111" s="139"/>
      <c r="EL111" s="140"/>
      <c r="EM111" s="141"/>
      <c r="EN111" s="135"/>
      <c r="EO111" s="142"/>
      <c r="EP111" s="76"/>
      <c r="EQ111" s="4"/>
      <c r="ER111" s="76"/>
      <c r="ES111" s="137"/>
      <c r="ET111" s="138"/>
      <c r="EU111" s="130"/>
      <c r="EV111" s="4"/>
      <c r="EW111" s="139"/>
      <c r="EX111" s="140"/>
      <c r="EY111" s="141"/>
      <c r="EZ111" s="135"/>
      <c r="FA111" s="142"/>
      <c r="FB111" s="76"/>
      <c r="FC111" s="4"/>
      <c r="FD111" s="76"/>
      <c r="FE111" s="137"/>
      <c r="FF111" s="138"/>
      <c r="FG111" s="130"/>
      <c r="FH111" s="4"/>
      <c r="FI111" s="139"/>
      <c r="FJ111" s="140"/>
      <c r="FK111" s="141"/>
      <c r="FL111" s="135"/>
      <c r="FM111" s="142"/>
      <c r="FN111" s="76"/>
      <c r="FO111" s="4"/>
      <c r="FP111" s="76"/>
      <c r="FQ111" s="137"/>
      <c r="FR111" s="138"/>
      <c r="FS111" s="130"/>
      <c r="FT111" s="4"/>
      <c r="FU111" s="139"/>
      <c r="FV111" s="140"/>
      <c r="FW111" s="141"/>
      <c r="FX111" s="135"/>
      <c r="FY111" s="142"/>
      <c r="FZ111" s="76"/>
      <c r="GA111" s="4"/>
      <c r="GB111" s="76"/>
      <c r="GC111" s="137"/>
      <c r="GD111" s="138"/>
      <c r="GE111" s="130"/>
      <c r="GF111" s="4"/>
      <c r="GG111" s="139"/>
      <c r="GH111" s="140"/>
      <c r="GI111" s="141"/>
      <c r="GJ111" s="135"/>
      <c r="GK111" s="142"/>
      <c r="GL111" s="76"/>
      <c r="GM111" s="4"/>
      <c r="GN111" s="76"/>
      <c r="GO111" s="137"/>
      <c r="GP111" s="138"/>
      <c r="GQ111" s="130"/>
      <c r="GR111" s="4"/>
      <c r="GS111" s="139"/>
      <c r="GT111" s="140"/>
      <c r="GU111" s="141"/>
      <c r="GV111" s="135"/>
      <c r="GW111" s="142"/>
      <c r="GX111" s="76"/>
      <c r="GY111" s="4"/>
      <c r="GZ111" s="76"/>
      <c r="HA111" s="137"/>
      <c r="HB111" s="138"/>
      <c r="HC111" s="130"/>
      <c r="HD111" s="4"/>
      <c r="HE111" s="139"/>
      <c r="HF111" s="140"/>
      <c r="HG111" s="141"/>
      <c r="HH111" s="135"/>
      <c r="HI111" s="142"/>
      <c r="HJ111" s="76"/>
      <c r="HK111" s="4"/>
      <c r="HL111" s="76"/>
      <c r="HM111" s="137"/>
      <c r="HN111" s="138"/>
      <c r="HO111" s="130"/>
      <c r="HP111" s="4"/>
      <c r="HQ111" s="139"/>
      <c r="HR111" s="140"/>
      <c r="HS111" s="141"/>
      <c r="HT111" s="135"/>
      <c r="HU111" s="142"/>
      <c r="HV111" s="76"/>
      <c r="HW111" s="4"/>
      <c r="HX111" s="76"/>
      <c r="HY111" s="137"/>
      <c r="HZ111" s="138"/>
      <c r="IA111" s="130"/>
      <c r="IB111" s="4"/>
      <c r="IC111" s="139"/>
      <c r="ID111" s="140"/>
      <c r="IE111" s="141"/>
      <c r="IF111" s="135"/>
      <c r="IG111" s="142"/>
      <c r="IH111" s="76"/>
      <c r="II111" s="4"/>
      <c r="IJ111" s="76"/>
      <c r="IK111" s="137"/>
      <c r="IL111" s="138"/>
      <c r="IM111" s="130"/>
      <c r="IN111" s="4"/>
      <c r="IO111" s="139"/>
      <c r="IP111" s="140"/>
      <c r="IQ111" s="141"/>
      <c r="IR111" s="135"/>
      <c r="IS111" s="142"/>
      <c r="IT111" s="76"/>
      <c r="IU111" s="4"/>
      <c r="IV111" s="76"/>
      <c r="IW111" s="137"/>
      <c r="IX111" s="138"/>
      <c r="IY111" s="130"/>
      <c r="IZ111" s="4"/>
      <c r="JA111" s="139"/>
      <c r="JB111" s="140"/>
      <c r="JC111" s="141"/>
      <c r="JD111" s="135"/>
      <c r="JE111" s="142"/>
      <c r="JF111" s="76"/>
      <c r="JG111" s="4"/>
      <c r="JH111" s="76"/>
      <c r="JI111" s="137"/>
      <c r="JJ111" s="138"/>
      <c r="JK111" s="130"/>
      <c r="JL111" s="4"/>
      <c r="JM111" s="139"/>
      <c r="JN111" s="140"/>
      <c r="JO111" s="141"/>
      <c r="JP111" s="135"/>
      <c r="JQ111" s="142"/>
      <c r="JR111" s="76"/>
      <c r="JS111" s="4"/>
      <c r="JT111" s="76"/>
      <c r="JU111" s="137"/>
      <c r="JV111" s="138"/>
      <c r="JW111" s="130"/>
      <c r="JX111" s="4"/>
      <c r="JY111" s="139"/>
      <c r="JZ111" s="140"/>
      <c r="KA111" s="141"/>
      <c r="KB111" s="135"/>
      <c r="KC111" s="142"/>
      <c r="KD111" s="76"/>
      <c r="KE111" s="4"/>
      <c r="KF111" s="76"/>
    </row>
    <row r="112" spans="1:292" ht="13.5" customHeight="1">
      <c r="A112" s="84"/>
      <c r="E112" s="137"/>
      <c r="F112" s="138"/>
      <c r="G112" s="130"/>
      <c r="H112" s="4"/>
      <c r="I112" s="139"/>
      <c r="J112" s="140"/>
      <c r="K112" s="141"/>
      <c r="L112" s="135"/>
      <c r="M112" s="142"/>
      <c r="O112" s="4"/>
      <c r="Q112" s="137"/>
      <c r="R112" s="138"/>
      <c r="S112" s="130"/>
      <c r="T112" s="4"/>
      <c r="U112" s="139"/>
      <c r="V112" s="140"/>
      <c r="W112" s="141"/>
      <c r="X112" s="135"/>
      <c r="Y112" s="142"/>
      <c r="AA112" s="4"/>
      <c r="AC112" s="137"/>
      <c r="AD112" s="138"/>
      <c r="AE112" s="130"/>
      <c r="AF112" s="4"/>
      <c r="AG112" s="139"/>
      <c r="AH112" s="140"/>
      <c r="AI112" s="141"/>
      <c r="AJ112" s="135"/>
      <c r="AK112" s="142"/>
      <c r="AM112" s="4"/>
      <c r="AO112" s="137"/>
      <c r="AP112" s="138"/>
      <c r="AQ112" s="130"/>
      <c r="AR112" s="4"/>
      <c r="AS112" s="139"/>
      <c r="AT112" s="140"/>
      <c r="AU112" s="141"/>
      <c r="AV112" s="135"/>
      <c r="AW112" s="142"/>
      <c r="AX112" s="76"/>
      <c r="AY112" s="4"/>
      <c r="AZ112" s="76"/>
      <c r="BA112" s="137"/>
      <c r="BB112" s="138"/>
      <c r="BC112" s="130"/>
      <c r="BD112" s="4"/>
      <c r="BE112" s="139"/>
      <c r="BF112" s="140"/>
      <c r="BG112" s="141"/>
      <c r="BH112" s="135"/>
      <c r="BI112" s="142"/>
      <c r="BJ112" s="76"/>
      <c r="BK112" s="4"/>
      <c r="BL112" s="76"/>
      <c r="BM112" s="137"/>
      <c r="BN112" s="138"/>
      <c r="BO112" s="130"/>
      <c r="BP112" s="4"/>
      <c r="BQ112" s="139"/>
      <c r="BR112" s="140"/>
      <c r="BS112" s="141"/>
      <c r="BT112" s="135"/>
      <c r="BU112" s="142"/>
      <c r="BV112" s="76"/>
      <c r="BW112" s="4"/>
      <c r="BX112" s="76"/>
      <c r="BY112" s="137"/>
      <c r="BZ112" s="138"/>
      <c r="CA112" s="130"/>
      <c r="CB112" s="4"/>
      <c r="CC112" s="139"/>
      <c r="CD112" s="140"/>
      <c r="CE112" s="141"/>
      <c r="CF112" s="135"/>
      <c r="CG112" s="142"/>
      <c r="CH112" s="76"/>
      <c r="CI112" s="4"/>
      <c r="CJ112" s="76"/>
      <c r="CK112" s="137"/>
      <c r="CL112" s="138"/>
      <c r="CM112" s="130"/>
      <c r="CN112" s="4"/>
      <c r="CO112" s="139"/>
      <c r="CP112" s="140"/>
      <c r="CQ112" s="141"/>
      <c r="CR112" s="135"/>
      <c r="CS112" s="142"/>
      <c r="CT112" s="76"/>
      <c r="CU112" s="4"/>
      <c r="CV112" s="76"/>
      <c r="CW112" s="137"/>
      <c r="CX112" s="138"/>
      <c r="CY112" s="130"/>
      <c r="CZ112" s="4"/>
      <c r="DA112" s="139"/>
      <c r="DB112" s="140"/>
      <c r="DC112" s="141"/>
      <c r="DD112" s="135"/>
      <c r="DE112" s="142"/>
      <c r="DF112" s="76"/>
      <c r="DG112" s="4"/>
      <c r="DH112" s="76"/>
      <c r="DI112" s="137"/>
      <c r="DJ112" s="138"/>
      <c r="DK112" s="130"/>
      <c r="DL112" s="4"/>
      <c r="DM112" s="139"/>
      <c r="DN112" s="140"/>
      <c r="DO112" s="141"/>
      <c r="DP112" s="135"/>
      <c r="DQ112" s="142"/>
      <c r="DR112" s="76"/>
      <c r="DS112" s="4"/>
      <c r="DT112" s="76"/>
      <c r="DU112" s="137"/>
      <c r="DV112" s="138"/>
      <c r="DW112" s="130"/>
      <c r="DX112" s="4"/>
      <c r="DY112" s="139"/>
      <c r="DZ112" s="140"/>
      <c r="EA112" s="141"/>
      <c r="EB112" s="135"/>
      <c r="EC112" s="142"/>
      <c r="ED112" s="76"/>
      <c r="EE112" s="4"/>
      <c r="EF112" s="76"/>
      <c r="EG112" s="137"/>
      <c r="EH112" s="138"/>
      <c r="EI112" s="130"/>
      <c r="EJ112" s="4"/>
      <c r="EK112" s="139"/>
      <c r="EL112" s="140"/>
      <c r="EM112" s="141"/>
      <c r="EN112" s="135"/>
      <c r="EO112" s="142"/>
      <c r="EP112" s="76"/>
      <c r="EQ112" s="4"/>
      <c r="ER112" s="76"/>
      <c r="ES112" s="137"/>
      <c r="ET112" s="138"/>
      <c r="EU112" s="130"/>
      <c r="EV112" s="4"/>
      <c r="EW112" s="139"/>
      <c r="EX112" s="140"/>
      <c r="EY112" s="141"/>
      <c r="EZ112" s="135"/>
      <c r="FA112" s="142"/>
      <c r="FB112" s="76"/>
      <c r="FC112" s="4"/>
      <c r="FD112" s="76"/>
      <c r="FE112" s="137"/>
      <c r="FF112" s="138"/>
      <c r="FG112" s="130"/>
      <c r="FH112" s="4"/>
      <c r="FI112" s="139"/>
      <c r="FJ112" s="140"/>
      <c r="FK112" s="141"/>
      <c r="FL112" s="135"/>
      <c r="FM112" s="142"/>
      <c r="FN112" s="76"/>
      <c r="FO112" s="4"/>
      <c r="FP112" s="76"/>
      <c r="FQ112" s="137"/>
      <c r="FR112" s="138"/>
      <c r="FS112" s="130"/>
      <c r="FT112" s="4"/>
      <c r="FU112" s="139"/>
      <c r="FV112" s="140"/>
      <c r="FW112" s="141"/>
      <c r="FX112" s="135"/>
      <c r="FY112" s="142"/>
      <c r="FZ112" s="76"/>
      <c r="GA112" s="4"/>
      <c r="GB112" s="76"/>
      <c r="GC112" s="137"/>
      <c r="GD112" s="138"/>
      <c r="GE112" s="130"/>
      <c r="GF112" s="4"/>
      <c r="GG112" s="139"/>
      <c r="GH112" s="140"/>
      <c r="GI112" s="141"/>
      <c r="GJ112" s="135"/>
      <c r="GK112" s="142"/>
      <c r="GL112" s="76"/>
      <c r="GM112" s="4"/>
      <c r="GN112" s="76"/>
      <c r="GO112" s="137"/>
      <c r="GP112" s="138"/>
      <c r="GQ112" s="130"/>
      <c r="GR112" s="4"/>
      <c r="GS112" s="139"/>
      <c r="GT112" s="140"/>
      <c r="GU112" s="141"/>
      <c r="GV112" s="135"/>
      <c r="GW112" s="142"/>
      <c r="GX112" s="76"/>
      <c r="GY112" s="4"/>
      <c r="GZ112" s="76"/>
      <c r="HA112" s="137"/>
      <c r="HB112" s="138"/>
      <c r="HC112" s="130"/>
      <c r="HD112" s="4"/>
      <c r="HE112" s="139"/>
      <c r="HF112" s="140"/>
      <c r="HG112" s="141"/>
      <c r="HH112" s="135"/>
      <c r="HI112" s="142"/>
      <c r="HJ112" s="76"/>
      <c r="HK112" s="4"/>
      <c r="HL112" s="76"/>
      <c r="HM112" s="137"/>
      <c r="HN112" s="138"/>
      <c r="HO112" s="130"/>
      <c r="HP112" s="4"/>
      <c r="HQ112" s="139"/>
      <c r="HR112" s="140"/>
      <c r="HS112" s="141"/>
      <c r="HT112" s="135"/>
      <c r="HU112" s="142"/>
      <c r="HV112" s="76"/>
      <c r="HW112" s="4"/>
      <c r="HX112" s="76"/>
      <c r="HY112" s="137"/>
      <c r="HZ112" s="138"/>
      <c r="IA112" s="130"/>
      <c r="IB112" s="4"/>
      <c r="IC112" s="139"/>
      <c r="ID112" s="140"/>
      <c r="IE112" s="141"/>
      <c r="IF112" s="135"/>
      <c r="IG112" s="142"/>
      <c r="IH112" s="76"/>
      <c r="II112" s="4"/>
      <c r="IJ112" s="76"/>
      <c r="IK112" s="137"/>
      <c r="IL112" s="138"/>
      <c r="IM112" s="130"/>
      <c r="IN112" s="4"/>
      <c r="IO112" s="139"/>
      <c r="IP112" s="140"/>
      <c r="IQ112" s="141"/>
      <c r="IR112" s="135"/>
      <c r="IS112" s="142"/>
      <c r="IT112" s="76"/>
      <c r="IU112" s="4"/>
      <c r="IV112" s="76"/>
      <c r="IW112" s="137"/>
      <c r="IX112" s="138"/>
      <c r="IY112" s="130"/>
      <c r="IZ112" s="4"/>
      <c r="JA112" s="139"/>
      <c r="JB112" s="140"/>
      <c r="JC112" s="141"/>
      <c r="JD112" s="135"/>
      <c r="JE112" s="142"/>
      <c r="JF112" s="76"/>
      <c r="JG112" s="4"/>
      <c r="JH112" s="76"/>
      <c r="JI112" s="137"/>
      <c r="JJ112" s="138"/>
      <c r="JK112" s="130"/>
      <c r="JL112" s="4"/>
      <c r="JM112" s="139"/>
      <c r="JN112" s="140"/>
      <c r="JO112" s="141"/>
      <c r="JP112" s="135"/>
      <c r="JQ112" s="142"/>
      <c r="JR112" s="76"/>
      <c r="JS112" s="4"/>
      <c r="JT112" s="76"/>
      <c r="JU112" s="137"/>
      <c r="JV112" s="138"/>
      <c r="JW112" s="130"/>
      <c r="JX112" s="4"/>
      <c r="JY112" s="139"/>
      <c r="JZ112" s="140"/>
      <c r="KA112" s="141"/>
      <c r="KB112" s="135"/>
      <c r="KC112" s="142"/>
      <c r="KD112" s="76"/>
      <c r="KE112" s="4"/>
      <c r="KF112" s="76"/>
    </row>
    <row r="113" spans="1:292" ht="13.5" customHeight="1">
      <c r="A113" s="84"/>
      <c r="E113" s="137"/>
      <c r="F113" s="138"/>
      <c r="G113" s="130"/>
      <c r="H113" s="4"/>
      <c r="I113" s="139"/>
      <c r="J113" s="140"/>
      <c r="K113" s="141"/>
      <c r="L113" s="135"/>
      <c r="M113" s="142"/>
      <c r="O113" s="4"/>
      <c r="Q113" s="137"/>
      <c r="R113" s="138"/>
      <c r="S113" s="130"/>
      <c r="T113" s="4"/>
      <c r="U113" s="139"/>
      <c r="V113" s="140"/>
      <c r="W113" s="141"/>
      <c r="X113" s="135"/>
      <c r="Y113" s="142"/>
      <c r="AA113" s="4"/>
      <c r="AC113" s="137"/>
      <c r="AD113" s="138"/>
      <c r="AE113" s="130"/>
      <c r="AF113" s="4"/>
      <c r="AG113" s="139"/>
      <c r="AH113" s="140"/>
      <c r="AI113" s="141"/>
      <c r="AJ113" s="135"/>
      <c r="AK113" s="142"/>
      <c r="AM113" s="4"/>
      <c r="AO113" s="137"/>
      <c r="AP113" s="138"/>
      <c r="AQ113" s="130"/>
      <c r="AR113" s="4"/>
      <c r="AS113" s="139"/>
      <c r="AT113" s="140"/>
      <c r="AU113" s="141"/>
      <c r="AV113" s="135"/>
      <c r="AW113" s="142"/>
      <c r="AX113" s="76"/>
      <c r="AY113" s="4"/>
      <c r="AZ113" s="76"/>
      <c r="BA113" s="137"/>
      <c r="BB113" s="138"/>
      <c r="BC113" s="130"/>
      <c r="BD113" s="4"/>
      <c r="BE113" s="139"/>
      <c r="BF113" s="140"/>
      <c r="BG113" s="141"/>
      <c r="BH113" s="135"/>
      <c r="BI113" s="142"/>
      <c r="BJ113" s="76"/>
      <c r="BK113" s="4"/>
      <c r="BL113" s="76"/>
      <c r="BM113" s="137"/>
      <c r="BN113" s="138"/>
      <c r="BO113" s="130"/>
      <c r="BP113" s="4"/>
      <c r="BQ113" s="139"/>
      <c r="BR113" s="140"/>
      <c r="BS113" s="141"/>
      <c r="BT113" s="135"/>
      <c r="BU113" s="142"/>
      <c r="BV113" s="76"/>
      <c r="BW113" s="4"/>
      <c r="BX113" s="76"/>
      <c r="BY113" s="137"/>
      <c r="BZ113" s="138"/>
      <c r="CA113" s="130"/>
      <c r="CB113" s="4"/>
      <c r="CC113" s="139"/>
      <c r="CD113" s="140"/>
      <c r="CE113" s="141"/>
      <c r="CF113" s="135"/>
      <c r="CG113" s="142"/>
      <c r="CH113" s="76"/>
      <c r="CI113" s="4"/>
      <c r="CJ113" s="76"/>
      <c r="CK113" s="137"/>
      <c r="CL113" s="138"/>
      <c r="CM113" s="130"/>
      <c r="CN113" s="4"/>
      <c r="CO113" s="139"/>
      <c r="CP113" s="140"/>
      <c r="CQ113" s="141"/>
      <c r="CR113" s="135"/>
      <c r="CS113" s="142"/>
      <c r="CT113" s="76"/>
      <c r="CU113" s="4"/>
      <c r="CV113" s="76"/>
      <c r="CW113" s="137"/>
      <c r="CX113" s="138"/>
      <c r="CY113" s="130"/>
      <c r="CZ113" s="4"/>
      <c r="DA113" s="139"/>
      <c r="DB113" s="140"/>
      <c r="DC113" s="141"/>
      <c r="DD113" s="135"/>
      <c r="DE113" s="142"/>
      <c r="DF113" s="76"/>
      <c r="DG113" s="4"/>
      <c r="DH113" s="76"/>
      <c r="DI113" s="137"/>
      <c r="DJ113" s="138"/>
      <c r="DK113" s="130"/>
      <c r="DL113" s="4"/>
      <c r="DM113" s="139"/>
      <c r="DN113" s="140"/>
      <c r="DO113" s="141"/>
      <c r="DP113" s="135"/>
      <c r="DQ113" s="142"/>
      <c r="DR113" s="76"/>
      <c r="DS113" s="4"/>
      <c r="DT113" s="76"/>
      <c r="DU113" s="137"/>
      <c r="DV113" s="138"/>
      <c r="DW113" s="130"/>
      <c r="DX113" s="4"/>
      <c r="DY113" s="139"/>
      <c r="DZ113" s="140"/>
      <c r="EA113" s="141"/>
      <c r="EB113" s="135"/>
      <c r="EC113" s="142"/>
      <c r="ED113" s="76"/>
      <c r="EE113" s="4"/>
      <c r="EF113" s="76"/>
      <c r="EG113" s="137"/>
      <c r="EH113" s="138"/>
      <c r="EI113" s="130"/>
      <c r="EJ113" s="4"/>
      <c r="EK113" s="139"/>
      <c r="EL113" s="140"/>
      <c r="EM113" s="141"/>
      <c r="EN113" s="135"/>
      <c r="EO113" s="142"/>
      <c r="EP113" s="76"/>
      <c r="EQ113" s="4"/>
      <c r="ER113" s="76"/>
      <c r="ES113" s="137"/>
      <c r="ET113" s="138"/>
      <c r="EU113" s="130"/>
      <c r="EV113" s="4"/>
      <c r="EW113" s="139"/>
      <c r="EX113" s="140"/>
      <c r="EY113" s="141"/>
      <c r="EZ113" s="135"/>
      <c r="FA113" s="142"/>
      <c r="FB113" s="76"/>
      <c r="FC113" s="4"/>
      <c r="FD113" s="76"/>
      <c r="FE113" s="137"/>
      <c r="FF113" s="138"/>
      <c r="FG113" s="130"/>
      <c r="FH113" s="4"/>
      <c r="FI113" s="139"/>
      <c r="FJ113" s="140"/>
      <c r="FK113" s="141"/>
      <c r="FL113" s="135"/>
      <c r="FM113" s="142"/>
      <c r="FN113" s="76"/>
      <c r="FO113" s="4"/>
      <c r="FP113" s="76"/>
      <c r="FQ113" s="137"/>
      <c r="FR113" s="138"/>
      <c r="FS113" s="130"/>
      <c r="FT113" s="4"/>
      <c r="FU113" s="139"/>
      <c r="FV113" s="140"/>
      <c r="FW113" s="141"/>
      <c r="FX113" s="135"/>
      <c r="FY113" s="142"/>
      <c r="FZ113" s="76"/>
      <c r="GA113" s="4"/>
      <c r="GB113" s="76"/>
      <c r="GC113" s="137"/>
      <c r="GD113" s="138"/>
      <c r="GE113" s="130"/>
      <c r="GF113" s="4"/>
      <c r="GG113" s="139"/>
      <c r="GH113" s="140"/>
      <c r="GI113" s="141"/>
      <c r="GJ113" s="135"/>
      <c r="GK113" s="142"/>
      <c r="GL113" s="76"/>
      <c r="GM113" s="4"/>
      <c r="GN113" s="76"/>
      <c r="GO113" s="137"/>
      <c r="GP113" s="138"/>
      <c r="GQ113" s="130"/>
      <c r="GR113" s="4"/>
      <c r="GS113" s="139"/>
      <c r="GT113" s="140"/>
      <c r="GU113" s="141"/>
      <c r="GV113" s="135"/>
      <c r="GW113" s="142"/>
      <c r="GX113" s="76"/>
      <c r="GY113" s="4"/>
      <c r="GZ113" s="76"/>
      <c r="HA113" s="137"/>
      <c r="HB113" s="138"/>
      <c r="HC113" s="130"/>
      <c r="HD113" s="4"/>
      <c r="HE113" s="139"/>
      <c r="HF113" s="140"/>
      <c r="HG113" s="141"/>
      <c r="HH113" s="135"/>
      <c r="HI113" s="142"/>
      <c r="HJ113" s="76"/>
      <c r="HK113" s="4"/>
      <c r="HL113" s="76"/>
      <c r="HM113" s="137"/>
      <c r="HN113" s="138"/>
      <c r="HO113" s="130"/>
      <c r="HP113" s="4"/>
      <c r="HQ113" s="139"/>
      <c r="HR113" s="140"/>
      <c r="HS113" s="141"/>
      <c r="HT113" s="135"/>
      <c r="HU113" s="142"/>
      <c r="HV113" s="76"/>
      <c r="HW113" s="4"/>
      <c r="HX113" s="76"/>
      <c r="HY113" s="137"/>
      <c r="HZ113" s="138"/>
      <c r="IA113" s="130"/>
      <c r="IB113" s="4"/>
      <c r="IC113" s="139"/>
      <c r="ID113" s="140"/>
      <c r="IE113" s="141"/>
      <c r="IF113" s="135"/>
      <c r="IG113" s="142"/>
      <c r="IH113" s="76"/>
      <c r="II113" s="4"/>
      <c r="IJ113" s="76"/>
      <c r="IK113" s="137"/>
      <c r="IL113" s="138"/>
      <c r="IM113" s="130"/>
      <c r="IN113" s="4"/>
      <c r="IO113" s="139"/>
      <c r="IP113" s="140"/>
      <c r="IQ113" s="141"/>
      <c r="IR113" s="135"/>
      <c r="IS113" s="142"/>
      <c r="IT113" s="76"/>
      <c r="IU113" s="4"/>
      <c r="IV113" s="76"/>
      <c r="IW113" s="137"/>
      <c r="IX113" s="138"/>
      <c r="IY113" s="130"/>
      <c r="IZ113" s="4"/>
      <c r="JA113" s="139"/>
      <c r="JB113" s="140"/>
      <c r="JC113" s="141"/>
      <c r="JD113" s="135"/>
      <c r="JE113" s="142"/>
      <c r="JF113" s="76"/>
      <c r="JG113" s="4"/>
      <c r="JH113" s="76"/>
      <c r="JI113" s="137"/>
      <c r="JJ113" s="138"/>
      <c r="JK113" s="130"/>
      <c r="JL113" s="4"/>
      <c r="JM113" s="139"/>
      <c r="JN113" s="140"/>
      <c r="JO113" s="141"/>
      <c r="JP113" s="135"/>
      <c r="JQ113" s="142"/>
      <c r="JR113" s="76"/>
      <c r="JS113" s="4"/>
      <c r="JT113" s="76"/>
      <c r="JU113" s="137"/>
      <c r="JV113" s="138"/>
      <c r="JW113" s="130"/>
      <c r="JX113" s="4"/>
      <c r="JY113" s="139"/>
      <c r="JZ113" s="140"/>
      <c r="KA113" s="141"/>
      <c r="KB113" s="135"/>
      <c r="KC113" s="142"/>
      <c r="KD113" s="76"/>
      <c r="KE113" s="4"/>
      <c r="KF113" s="76"/>
    </row>
    <row r="114" spans="1:292" ht="13.5" customHeight="1">
      <c r="A114" s="84"/>
      <c r="E114" s="137"/>
      <c r="F114" s="138"/>
      <c r="G114" s="130"/>
      <c r="H114" s="4"/>
      <c r="I114" s="139"/>
      <c r="J114" s="140"/>
      <c r="K114" s="141"/>
      <c r="L114" s="135"/>
      <c r="M114" s="142"/>
      <c r="O114" s="4"/>
      <c r="Q114" s="137"/>
      <c r="R114" s="138"/>
      <c r="S114" s="130"/>
      <c r="T114" s="4"/>
      <c r="U114" s="139"/>
      <c r="V114" s="140"/>
      <c r="W114" s="141"/>
      <c r="X114" s="135"/>
      <c r="Y114" s="142"/>
      <c r="AA114" s="4"/>
      <c r="AC114" s="137"/>
      <c r="AD114" s="138"/>
      <c r="AE114" s="130"/>
      <c r="AF114" s="4"/>
      <c r="AG114" s="139"/>
      <c r="AH114" s="140"/>
      <c r="AI114" s="141"/>
      <c r="AJ114" s="135"/>
      <c r="AK114" s="142"/>
      <c r="AM114" s="4"/>
      <c r="AO114" s="137"/>
      <c r="AP114" s="138"/>
      <c r="AQ114" s="130"/>
      <c r="AR114" s="4"/>
      <c r="AS114" s="139"/>
      <c r="AT114" s="140"/>
      <c r="AU114" s="141"/>
      <c r="AV114" s="135"/>
      <c r="AW114" s="142"/>
      <c r="AX114" s="76"/>
      <c r="AY114" s="4"/>
      <c r="AZ114" s="76"/>
      <c r="BA114" s="137"/>
      <c r="BB114" s="138"/>
      <c r="BC114" s="130"/>
      <c r="BD114" s="4"/>
      <c r="BE114" s="139"/>
      <c r="BF114" s="140"/>
      <c r="BG114" s="141"/>
      <c r="BH114" s="135"/>
      <c r="BI114" s="142"/>
      <c r="BJ114" s="76"/>
      <c r="BK114" s="4"/>
      <c r="BL114" s="76"/>
      <c r="BM114" s="137"/>
      <c r="BN114" s="138"/>
      <c r="BO114" s="130"/>
      <c r="BP114" s="4"/>
      <c r="BQ114" s="139"/>
      <c r="BR114" s="140"/>
      <c r="BS114" s="141"/>
      <c r="BT114" s="135"/>
      <c r="BU114" s="142"/>
      <c r="BV114" s="76"/>
      <c r="BW114" s="4"/>
      <c r="BX114" s="76"/>
      <c r="BY114" s="137"/>
      <c r="BZ114" s="138"/>
      <c r="CA114" s="130"/>
      <c r="CB114" s="4"/>
      <c r="CC114" s="139"/>
      <c r="CD114" s="140"/>
      <c r="CE114" s="141"/>
      <c r="CF114" s="135"/>
      <c r="CG114" s="142"/>
      <c r="CH114" s="76"/>
      <c r="CI114" s="4"/>
      <c r="CJ114" s="76"/>
      <c r="CK114" s="137"/>
      <c r="CL114" s="138"/>
      <c r="CM114" s="130"/>
      <c r="CN114" s="4"/>
      <c r="CO114" s="139"/>
      <c r="CP114" s="140"/>
      <c r="CQ114" s="141"/>
      <c r="CR114" s="135"/>
      <c r="CS114" s="142"/>
      <c r="CT114" s="76"/>
      <c r="CU114" s="4"/>
      <c r="CV114" s="76"/>
      <c r="CW114" s="137"/>
      <c r="CX114" s="138"/>
      <c r="CY114" s="130"/>
      <c r="CZ114" s="4"/>
      <c r="DA114" s="139"/>
      <c r="DB114" s="140"/>
      <c r="DC114" s="141"/>
      <c r="DD114" s="135"/>
      <c r="DE114" s="142"/>
      <c r="DF114" s="76"/>
      <c r="DG114" s="4"/>
      <c r="DH114" s="76"/>
      <c r="DI114" s="137"/>
      <c r="DJ114" s="138"/>
      <c r="DK114" s="130"/>
      <c r="DL114" s="4"/>
      <c r="DM114" s="139"/>
      <c r="DN114" s="140"/>
      <c r="DO114" s="141"/>
      <c r="DP114" s="135"/>
      <c r="DQ114" s="142"/>
      <c r="DR114" s="76"/>
      <c r="DS114" s="4"/>
      <c r="DT114" s="76"/>
      <c r="DU114" s="137"/>
      <c r="DV114" s="138"/>
      <c r="DW114" s="130"/>
      <c r="DX114" s="4"/>
      <c r="DY114" s="139"/>
      <c r="DZ114" s="140"/>
      <c r="EA114" s="141"/>
      <c r="EB114" s="135"/>
      <c r="EC114" s="142"/>
      <c r="ED114" s="76"/>
      <c r="EE114" s="4"/>
      <c r="EF114" s="76"/>
      <c r="EG114" s="137"/>
      <c r="EH114" s="138"/>
      <c r="EI114" s="130"/>
      <c r="EJ114" s="4"/>
      <c r="EK114" s="139"/>
      <c r="EL114" s="140"/>
      <c r="EM114" s="141"/>
      <c r="EN114" s="135"/>
      <c r="EO114" s="142"/>
      <c r="EP114" s="76"/>
      <c r="EQ114" s="4"/>
      <c r="ER114" s="76"/>
      <c r="ES114" s="137"/>
      <c r="ET114" s="138"/>
      <c r="EU114" s="130"/>
      <c r="EV114" s="4"/>
      <c r="EW114" s="139"/>
      <c r="EX114" s="140"/>
      <c r="EY114" s="141"/>
      <c r="EZ114" s="135"/>
      <c r="FA114" s="142"/>
      <c r="FB114" s="76"/>
      <c r="FC114" s="4"/>
      <c r="FD114" s="76"/>
      <c r="FE114" s="137"/>
      <c r="FF114" s="138"/>
      <c r="FG114" s="130"/>
      <c r="FH114" s="4"/>
      <c r="FI114" s="139"/>
      <c r="FJ114" s="140"/>
      <c r="FK114" s="141"/>
      <c r="FL114" s="135"/>
      <c r="FM114" s="142"/>
      <c r="FN114" s="76"/>
      <c r="FO114" s="4"/>
      <c r="FP114" s="76"/>
      <c r="FQ114" s="137"/>
      <c r="FR114" s="138"/>
      <c r="FS114" s="130"/>
      <c r="FT114" s="4"/>
      <c r="FU114" s="139"/>
      <c r="FV114" s="140"/>
      <c r="FW114" s="141"/>
      <c r="FX114" s="135"/>
      <c r="FY114" s="142"/>
      <c r="FZ114" s="76"/>
      <c r="GA114" s="4"/>
      <c r="GB114" s="76"/>
      <c r="GC114" s="137"/>
      <c r="GD114" s="138"/>
      <c r="GE114" s="130"/>
      <c r="GF114" s="4"/>
      <c r="GG114" s="139"/>
      <c r="GH114" s="140"/>
      <c r="GI114" s="141"/>
      <c r="GJ114" s="135"/>
      <c r="GK114" s="142"/>
      <c r="GL114" s="76"/>
      <c r="GM114" s="4"/>
      <c r="GN114" s="76"/>
      <c r="GO114" s="137"/>
      <c r="GP114" s="138"/>
      <c r="GQ114" s="130"/>
      <c r="GR114" s="4"/>
      <c r="GS114" s="139"/>
      <c r="GT114" s="140"/>
      <c r="GU114" s="141"/>
      <c r="GV114" s="135"/>
      <c r="GW114" s="142"/>
      <c r="GX114" s="76"/>
      <c r="GY114" s="4"/>
      <c r="GZ114" s="76"/>
      <c r="HA114" s="137"/>
      <c r="HB114" s="138"/>
      <c r="HC114" s="130"/>
      <c r="HD114" s="4"/>
      <c r="HE114" s="139"/>
      <c r="HF114" s="140"/>
      <c r="HG114" s="141"/>
      <c r="HH114" s="135"/>
      <c r="HI114" s="142"/>
      <c r="HJ114" s="76"/>
      <c r="HK114" s="4"/>
      <c r="HL114" s="76"/>
      <c r="HM114" s="137"/>
      <c r="HN114" s="138"/>
      <c r="HO114" s="130"/>
      <c r="HP114" s="4"/>
      <c r="HQ114" s="139"/>
      <c r="HR114" s="140"/>
      <c r="HS114" s="141"/>
      <c r="HT114" s="135"/>
      <c r="HU114" s="142"/>
      <c r="HV114" s="76"/>
      <c r="HW114" s="4"/>
      <c r="HX114" s="76"/>
      <c r="HY114" s="137"/>
      <c r="HZ114" s="138"/>
      <c r="IA114" s="130"/>
      <c r="IB114" s="4"/>
      <c r="IC114" s="139"/>
      <c r="ID114" s="140"/>
      <c r="IE114" s="141"/>
      <c r="IF114" s="135"/>
      <c r="IG114" s="142"/>
      <c r="IH114" s="76"/>
      <c r="II114" s="4"/>
      <c r="IJ114" s="76"/>
      <c r="IK114" s="137"/>
      <c r="IL114" s="138"/>
      <c r="IM114" s="130"/>
      <c r="IN114" s="4"/>
      <c r="IO114" s="139"/>
      <c r="IP114" s="140"/>
      <c r="IQ114" s="141"/>
      <c r="IR114" s="135"/>
      <c r="IS114" s="142"/>
      <c r="IT114" s="76"/>
      <c r="IU114" s="4"/>
      <c r="IV114" s="76"/>
      <c r="IW114" s="137"/>
      <c r="IX114" s="138"/>
      <c r="IY114" s="130"/>
      <c r="IZ114" s="4"/>
      <c r="JA114" s="139"/>
      <c r="JB114" s="140"/>
      <c r="JC114" s="141"/>
      <c r="JD114" s="135"/>
      <c r="JE114" s="142"/>
      <c r="JF114" s="76"/>
      <c r="JG114" s="4"/>
      <c r="JH114" s="76"/>
      <c r="JI114" s="137"/>
      <c r="JJ114" s="138"/>
      <c r="JK114" s="130"/>
      <c r="JL114" s="4"/>
      <c r="JM114" s="139"/>
      <c r="JN114" s="140"/>
      <c r="JO114" s="141"/>
      <c r="JP114" s="135"/>
      <c r="JQ114" s="142"/>
      <c r="JR114" s="76"/>
      <c r="JS114" s="4"/>
      <c r="JT114" s="76"/>
      <c r="JU114" s="137"/>
      <c r="JV114" s="138"/>
      <c r="JW114" s="130"/>
      <c r="JX114" s="4"/>
      <c r="JY114" s="139"/>
      <c r="JZ114" s="140"/>
      <c r="KA114" s="141"/>
      <c r="KB114" s="135"/>
      <c r="KC114" s="142"/>
      <c r="KD114" s="76"/>
      <c r="KE114" s="4"/>
      <c r="KF114" s="76"/>
    </row>
    <row r="115" spans="1:292" ht="13.5" customHeight="1">
      <c r="A115" s="84"/>
      <c r="E115" s="137"/>
      <c r="F115" s="138"/>
      <c r="G115" s="130"/>
      <c r="H115" s="4"/>
      <c r="I115" s="139"/>
      <c r="J115" s="140"/>
      <c r="K115" s="141"/>
      <c r="L115" s="135"/>
      <c r="M115" s="142"/>
      <c r="O115" s="4"/>
      <c r="Q115" s="137"/>
      <c r="R115" s="138"/>
      <c r="S115" s="130"/>
      <c r="T115" s="4"/>
      <c r="U115" s="139"/>
      <c r="V115" s="140"/>
      <c r="W115" s="141"/>
      <c r="X115" s="135"/>
      <c r="Y115" s="142"/>
      <c r="AA115" s="4"/>
      <c r="AC115" s="137"/>
      <c r="AD115" s="138"/>
      <c r="AE115" s="130"/>
      <c r="AF115" s="4"/>
      <c r="AG115" s="139"/>
      <c r="AH115" s="140"/>
      <c r="AI115" s="141"/>
      <c r="AJ115" s="135"/>
      <c r="AK115" s="142"/>
      <c r="AM115" s="4"/>
      <c r="AO115" s="137"/>
      <c r="AP115" s="138"/>
      <c r="AQ115" s="130"/>
      <c r="AR115" s="4"/>
      <c r="AS115" s="139"/>
      <c r="AT115" s="140"/>
      <c r="AU115" s="141"/>
      <c r="AV115" s="135"/>
      <c r="AW115" s="142"/>
      <c r="AX115" s="76"/>
      <c r="AY115" s="4"/>
      <c r="AZ115" s="76"/>
      <c r="BA115" s="137"/>
      <c r="BB115" s="138"/>
      <c r="BC115" s="130"/>
      <c r="BD115" s="4"/>
      <c r="BE115" s="139"/>
      <c r="BF115" s="140"/>
      <c r="BG115" s="141"/>
      <c r="BH115" s="135"/>
      <c r="BI115" s="142"/>
      <c r="BJ115" s="76"/>
      <c r="BK115" s="4"/>
      <c r="BL115" s="76"/>
      <c r="BM115" s="137"/>
      <c r="BN115" s="138"/>
      <c r="BO115" s="130"/>
      <c r="BP115" s="4"/>
      <c r="BQ115" s="139"/>
      <c r="BR115" s="140"/>
      <c r="BS115" s="141"/>
      <c r="BT115" s="135"/>
      <c r="BU115" s="142"/>
      <c r="BV115" s="76"/>
      <c r="BW115" s="4"/>
      <c r="BX115" s="76"/>
      <c r="BY115" s="137"/>
      <c r="BZ115" s="138"/>
      <c r="CA115" s="130"/>
      <c r="CB115" s="4"/>
      <c r="CC115" s="139"/>
      <c r="CD115" s="140"/>
      <c r="CE115" s="141"/>
      <c r="CF115" s="135"/>
      <c r="CG115" s="142"/>
      <c r="CH115" s="76"/>
      <c r="CI115" s="4"/>
      <c r="CJ115" s="76"/>
      <c r="CK115" s="137"/>
      <c r="CL115" s="138"/>
      <c r="CM115" s="130"/>
      <c r="CN115" s="4"/>
      <c r="CO115" s="139"/>
      <c r="CP115" s="140"/>
      <c r="CQ115" s="141"/>
      <c r="CR115" s="135"/>
      <c r="CS115" s="142"/>
      <c r="CT115" s="76"/>
      <c r="CU115" s="4"/>
      <c r="CV115" s="76"/>
      <c r="CW115" s="137"/>
      <c r="CX115" s="138"/>
      <c r="CY115" s="130"/>
      <c r="CZ115" s="4"/>
      <c r="DA115" s="139"/>
      <c r="DB115" s="140"/>
      <c r="DC115" s="141"/>
      <c r="DD115" s="135"/>
      <c r="DE115" s="142"/>
      <c r="DF115" s="76"/>
      <c r="DG115" s="4"/>
      <c r="DH115" s="76"/>
      <c r="DI115" s="137"/>
      <c r="DJ115" s="138"/>
      <c r="DK115" s="130"/>
      <c r="DL115" s="4"/>
      <c r="DM115" s="139"/>
      <c r="DN115" s="140"/>
      <c r="DO115" s="141"/>
      <c r="DP115" s="135"/>
      <c r="DQ115" s="142"/>
      <c r="DR115" s="76"/>
      <c r="DS115" s="4"/>
      <c r="DT115" s="76"/>
      <c r="DU115" s="137"/>
      <c r="DV115" s="138"/>
      <c r="DW115" s="130"/>
      <c r="DX115" s="4"/>
      <c r="DY115" s="139"/>
      <c r="DZ115" s="140"/>
      <c r="EA115" s="141"/>
      <c r="EB115" s="135"/>
      <c r="EC115" s="142"/>
      <c r="ED115" s="76"/>
      <c r="EE115" s="4"/>
      <c r="EF115" s="76"/>
      <c r="EG115" s="137"/>
      <c r="EH115" s="138"/>
      <c r="EI115" s="130"/>
      <c r="EJ115" s="4"/>
      <c r="EK115" s="139"/>
      <c r="EL115" s="140"/>
      <c r="EM115" s="141"/>
      <c r="EN115" s="135"/>
      <c r="EO115" s="142"/>
      <c r="EP115" s="76"/>
      <c r="EQ115" s="4"/>
      <c r="ER115" s="76"/>
      <c r="ES115" s="137"/>
      <c r="ET115" s="138"/>
      <c r="EU115" s="130"/>
      <c r="EV115" s="4"/>
      <c r="EW115" s="139"/>
      <c r="EX115" s="140"/>
      <c r="EY115" s="141"/>
      <c r="EZ115" s="135"/>
      <c r="FA115" s="142"/>
      <c r="FB115" s="76"/>
      <c r="FC115" s="4"/>
      <c r="FD115" s="76"/>
      <c r="FE115" s="137"/>
      <c r="FF115" s="138"/>
      <c r="FG115" s="130"/>
      <c r="FH115" s="4"/>
      <c r="FI115" s="139"/>
      <c r="FJ115" s="140"/>
      <c r="FK115" s="141"/>
      <c r="FL115" s="135"/>
      <c r="FM115" s="142"/>
      <c r="FN115" s="76"/>
      <c r="FO115" s="4"/>
      <c r="FP115" s="76"/>
      <c r="FQ115" s="137"/>
      <c r="FR115" s="138"/>
      <c r="FS115" s="130"/>
      <c r="FT115" s="4"/>
      <c r="FU115" s="139"/>
      <c r="FV115" s="140"/>
      <c r="FW115" s="141"/>
      <c r="FX115" s="135"/>
      <c r="FY115" s="142"/>
      <c r="FZ115" s="76"/>
      <c r="GA115" s="4"/>
      <c r="GB115" s="76"/>
      <c r="GC115" s="137"/>
      <c r="GD115" s="138"/>
      <c r="GE115" s="130"/>
      <c r="GF115" s="4"/>
      <c r="GG115" s="139"/>
      <c r="GH115" s="140"/>
      <c r="GI115" s="141"/>
      <c r="GJ115" s="135"/>
      <c r="GK115" s="142"/>
      <c r="GL115" s="76"/>
      <c r="GM115" s="4"/>
      <c r="GN115" s="76"/>
      <c r="GO115" s="137"/>
      <c r="GP115" s="138"/>
      <c r="GQ115" s="130"/>
      <c r="GR115" s="4"/>
      <c r="GS115" s="139"/>
      <c r="GT115" s="140"/>
      <c r="GU115" s="141"/>
      <c r="GV115" s="135"/>
      <c r="GW115" s="142"/>
      <c r="GX115" s="76"/>
      <c r="GY115" s="4"/>
      <c r="GZ115" s="76"/>
      <c r="HA115" s="137"/>
      <c r="HB115" s="138"/>
      <c r="HC115" s="130"/>
      <c r="HD115" s="4"/>
      <c r="HE115" s="139"/>
      <c r="HF115" s="140"/>
      <c r="HG115" s="141"/>
      <c r="HH115" s="135"/>
      <c r="HI115" s="142"/>
      <c r="HJ115" s="76"/>
      <c r="HK115" s="4"/>
      <c r="HL115" s="76"/>
      <c r="HM115" s="137"/>
      <c r="HN115" s="138"/>
      <c r="HO115" s="130"/>
      <c r="HP115" s="4"/>
      <c r="HQ115" s="139"/>
      <c r="HR115" s="140"/>
      <c r="HS115" s="141"/>
      <c r="HT115" s="135"/>
      <c r="HU115" s="142"/>
      <c r="HV115" s="76"/>
      <c r="HW115" s="4"/>
      <c r="HX115" s="76"/>
      <c r="HY115" s="137"/>
      <c r="HZ115" s="138"/>
      <c r="IA115" s="130"/>
      <c r="IB115" s="4"/>
      <c r="IC115" s="139"/>
      <c r="ID115" s="140"/>
      <c r="IE115" s="141"/>
      <c r="IF115" s="135"/>
      <c r="IG115" s="142"/>
      <c r="IH115" s="76"/>
      <c r="II115" s="4"/>
      <c r="IJ115" s="76"/>
      <c r="IK115" s="137"/>
      <c r="IL115" s="138"/>
      <c r="IM115" s="130"/>
      <c r="IN115" s="4"/>
      <c r="IO115" s="139"/>
      <c r="IP115" s="140"/>
      <c r="IQ115" s="141"/>
      <c r="IR115" s="135"/>
      <c r="IS115" s="142"/>
      <c r="IT115" s="76"/>
      <c r="IU115" s="4"/>
      <c r="IV115" s="76"/>
      <c r="IW115" s="137"/>
      <c r="IX115" s="138"/>
      <c r="IY115" s="130"/>
      <c r="IZ115" s="4"/>
      <c r="JA115" s="139"/>
      <c r="JB115" s="140"/>
      <c r="JC115" s="141"/>
      <c r="JD115" s="135"/>
      <c r="JE115" s="142"/>
      <c r="JF115" s="76"/>
      <c r="JG115" s="4"/>
      <c r="JH115" s="76"/>
      <c r="JI115" s="137"/>
      <c r="JJ115" s="138"/>
      <c r="JK115" s="130"/>
      <c r="JL115" s="4"/>
      <c r="JM115" s="139"/>
      <c r="JN115" s="140"/>
      <c r="JO115" s="141"/>
      <c r="JP115" s="135"/>
      <c r="JQ115" s="142"/>
      <c r="JR115" s="76"/>
      <c r="JS115" s="4"/>
      <c r="JT115" s="76"/>
      <c r="JU115" s="137"/>
      <c r="JV115" s="138"/>
      <c r="JW115" s="130"/>
      <c r="JX115" s="4"/>
      <c r="JY115" s="139"/>
      <c r="JZ115" s="140"/>
      <c r="KA115" s="141"/>
      <c r="KB115" s="135"/>
      <c r="KC115" s="142"/>
      <c r="KD115" s="76"/>
      <c r="KE115" s="4"/>
      <c r="KF115" s="76"/>
    </row>
    <row r="116" spans="1:292" ht="13.5" customHeight="1">
      <c r="A116" s="84"/>
      <c r="E116" s="137"/>
      <c r="F116" s="138"/>
      <c r="G116" s="130"/>
      <c r="H116" s="4"/>
      <c r="I116" s="139"/>
      <c r="J116" s="140"/>
      <c r="K116" s="141"/>
      <c r="L116" s="135"/>
      <c r="M116" s="142"/>
      <c r="O116" s="4"/>
      <c r="Q116" s="137"/>
      <c r="R116" s="138"/>
      <c r="S116" s="130"/>
      <c r="T116" s="4"/>
      <c r="U116" s="139"/>
      <c r="V116" s="140"/>
      <c r="W116" s="141"/>
      <c r="X116" s="135"/>
      <c r="Y116" s="142"/>
      <c r="AA116" s="4"/>
      <c r="AC116" s="137"/>
      <c r="AD116" s="138"/>
      <c r="AE116" s="130"/>
      <c r="AF116" s="4"/>
      <c r="AG116" s="139"/>
      <c r="AH116" s="140"/>
      <c r="AI116" s="141"/>
      <c r="AJ116" s="135"/>
      <c r="AK116" s="142"/>
      <c r="AM116" s="4"/>
      <c r="AO116" s="137"/>
      <c r="AP116" s="138"/>
      <c r="AQ116" s="130"/>
      <c r="AR116" s="4"/>
      <c r="AS116" s="139"/>
      <c r="AT116" s="140"/>
      <c r="AU116" s="141"/>
      <c r="AV116" s="135"/>
      <c r="AW116" s="142"/>
      <c r="AX116" s="76"/>
      <c r="AY116" s="4"/>
      <c r="AZ116" s="76"/>
      <c r="BA116" s="137"/>
      <c r="BB116" s="138"/>
      <c r="BC116" s="130"/>
      <c r="BD116" s="4"/>
      <c r="BE116" s="139"/>
      <c r="BF116" s="140"/>
      <c r="BG116" s="141"/>
      <c r="BH116" s="135"/>
      <c r="BI116" s="142"/>
      <c r="BJ116" s="76"/>
      <c r="BK116" s="4"/>
      <c r="BL116" s="76"/>
      <c r="BM116" s="137"/>
      <c r="BN116" s="138"/>
      <c r="BO116" s="130"/>
      <c r="BP116" s="4"/>
      <c r="BQ116" s="139"/>
      <c r="BR116" s="140"/>
      <c r="BS116" s="141"/>
      <c r="BT116" s="135"/>
      <c r="BU116" s="142"/>
      <c r="BV116" s="76"/>
      <c r="BW116" s="4"/>
      <c r="BX116" s="76"/>
      <c r="BY116" s="137"/>
      <c r="BZ116" s="138"/>
      <c r="CA116" s="130"/>
      <c r="CB116" s="4"/>
      <c r="CC116" s="139"/>
      <c r="CD116" s="140"/>
      <c r="CE116" s="141"/>
      <c r="CF116" s="135"/>
      <c r="CG116" s="142"/>
      <c r="CH116" s="76"/>
      <c r="CI116" s="4"/>
      <c r="CJ116" s="76"/>
      <c r="CK116" s="137"/>
      <c r="CL116" s="138"/>
      <c r="CM116" s="130"/>
      <c r="CN116" s="4"/>
      <c r="CO116" s="139"/>
      <c r="CP116" s="140"/>
      <c r="CQ116" s="141"/>
      <c r="CR116" s="135"/>
      <c r="CS116" s="142"/>
      <c r="CT116" s="76"/>
      <c r="CU116" s="4"/>
      <c r="CV116" s="76"/>
      <c r="CW116" s="137"/>
      <c r="CX116" s="138"/>
      <c r="CY116" s="130"/>
      <c r="CZ116" s="4"/>
      <c r="DA116" s="139"/>
      <c r="DB116" s="140"/>
      <c r="DC116" s="141"/>
      <c r="DD116" s="135"/>
      <c r="DE116" s="142"/>
      <c r="DF116" s="76"/>
      <c r="DG116" s="4"/>
      <c r="DH116" s="76"/>
      <c r="DI116" s="137"/>
      <c r="DJ116" s="138"/>
      <c r="DK116" s="130"/>
      <c r="DL116" s="4"/>
      <c r="DM116" s="139"/>
      <c r="DN116" s="140"/>
      <c r="DO116" s="141"/>
      <c r="DP116" s="135"/>
      <c r="DQ116" s="142"/>
      <c r="DR116" s="76"/>
      <c r="DS116" s="4"/>
      <c r="DT116" s="76"/>
      <c r="DU116" s="137"/>
      <c r="DV116" s="138"/>
      <c r="DW116" s="130"/>
      <c r="DX116" s="4"/>
      <c r="DY116" s="139"/>
      <c r="DZ116" s="140"/>
      <c r="EA116" s="141"/>
      <c r="EB116" s="135"/>
      <c r="EC116" s="142"/>
      <c r="ED116" s="76"/>
      <c r="EE116" s="4"/>
      <c r="EF116" s="76"/>
      <c r="EG116" s="137"/>
      <c r="EH116" s="138"/>
      <c r="EI116" s="130"/>
      <c r="EJ116" s="4"/>
      <c r="EK116" s="139"/>
      <c r="EL116" s="140"/>
      <c r="EM116" s="141"/>
      <c r="EN116" s="135"/>
      <c r="EO116" s="142"/>
      <c r="EP116" s="76"/>
      <c r="EQ116" s="4"/>
      <c r="ER116" s="76"/>
      <c r="ES116" s="137"/>
      <c r="ET116" s="138"/>
      <c r="EU116" s="130"/>
      <c r="EV116" s="4"/>
      <c r="EW116" s="139"/>
      <c r="EX116" s="140"/>
      <c r="EY116" s="141"/>
      <c r="EZ116" s="135"/>
      <c r="FA116" s="142"/>
      <c r="FB116" s="76"/>
      <c r="FC116" s="4"/>
      <c r="FD116" s="76"/>
      <c r="FE116" s="137"/>
      <c r="FF116" s="138"/>
      <c r="FG116" s="130"/>
      <c r="FH116" s="4"/>
      <c r="FI116" s="139"/>
      <c r="FJ116" s="140"/>
      <c r="FK116" s="141"/>
      <c r="FL116" s="135"/>
      <c r="FM116" s="142"/>
      <c r="FN116" s="76"/>
      <c r="FO116" s="4"/>
      <c r="FP116" s="76"/>
      <c r="FQ116" s="137"/>
      <c r="FR116" s="138"/>
      <c r="FS116" s="130"/>
      <c r="FT116" s="4"/>
      <c r="FU116" s="139"/>
      <c r="FV116" s="140"/>
      <c r="FW116" s="141"/>
      <c r="FX116" s="135"/>
      <c r="FY116" s="142"/>
      <c r="FZ116" s="76"/>
      <c r="GA116" s="4"/>
      <c r="GB116" s="76"/>
      <c r="GC116" s="137"/>
      <c r="GD116" s="138"/>
      <c r="GE116" s="130"/>
      <c r="GF116" s="4"/>
      <c r="GG116" s="139"/>
      <c r="GH116" s="140"/>
      <c r="GI116" s="141"/>
      <c r="GJ116" s="135"/>
      <c r="GK116" s="142"/>
      <c r="GL116" s="76"/>
      <c r="GM116" s="4"/>
      <c r="GN116" s="76"/>
      <c r="GO116" s="137"/>
      <c r="GP116" s="138"/>
      <c r="GQ116" s="130"/>
      <c r="GR116" s="4"/>
      <c r="GS116" s="139"/>
      <c r="GT116" s="140"/>
      <c r="GU116" s="141"/>
      <c r="GV116" s="135"/>
      <c r="GW116" s="142"/>
      <c r="GX116" s="76"/>
      <c r="GY116" s="4"/>
      <c r="GZ116" s="76"/>
      <c r="HA116" s="137"/>
      <c r="HB116" s="138"/>
      <c r="HC116" s="130"/>
      <c r="HD116" s="4"/>
      <c r="HE116" s="139"/>
      <c r="HF116" s="140"/>
      <c r="HG116" s="141"/>
      <c r="HH116" s="135"/>
      <c r="HI116" s="142"/>
      <c r="HJ116" s="76"/>
      <c r="HK116" s="4"/>
      <c r="HL116" s="76"/>
      <c r="HM116" s="137"/>
      <c r="HN116" s="138"/>
      <c r="HO116" s="130"/>
      <c r="HP116" s="4"/>
      <c r="HQ116" s="139"/>
      <c r="HR116" s="140"/>
      <c r="HS116" s="141"/>
      <c r="HT116" s="135"/>
      <c r="HU116" s="142"/>
      <c r="HV116" s="76"/>
      <c r="HW116" s="4"/>
      <c r="HX116" s="76"/>
      <c r="HY116" s="137"/>
      <c r="HZ116" s="138"/>
      <c r="IA116" s="130"/>
      <c r="IB116" s="4"/>
      <c r="IC116" s="139"/>
      <c r="ID116" s="140"/>
      <c r="IE116" s="141"/>
      <c r="IF116" s="135"/>
      <c r="IG116" s="142"/>
      <c r="IH116" s="76"/>
      <c r="II116" s="4"/>
      <c r="IJ116" s="76"/>
      <c r="IK116" s="137"/>
      <c r="IL116" s="138"/>
      <c r="IM116" s="130"/>
      <c r="IN116" s="4"/>
      <c r="IO116" s="139"/>
      <c r="IP116" s="140"/>
      <c r="IQ116" s="141"/>
      <c r="IR116" s="135"/>
      <c r="IS116" s="142"/>
      <c r="IT116" s="76"/>
      <c r="IU116" s="4"/>
      <c r="IV116" s="76"/>
      <c r="IW116" s="137"/>
      <c r="IX116" s="138"/>
      <c r="IY116" s="130"/>
      <c r="IZ116" s="4"/>
      <c r="JA116" s="139"/>
      <c r="JB116" s="140"/>
      <c r="JC116" s="141"/>
      <c r="JD116" s="135"/>
      <c r="JE116" s="142"/>
      <c r="JF116" s="76"/>
      <c r="JG116" s="4"/>
      <c r="JH116" s="76"/>
      <c r="JI116" s="137"/>
      <c r="JJ116" s="138"/>
      <c r="JK116" s="130"/>
      <c r="JL116" s="4"/>
      <c r="JM116" s="139"/>
      <c r="JN116" s="140"/>
      <c r="JO116" s="141"/>
      <c r="JP116" s="135"/>
      <c r="JQ116" s="142"/>
      <c r="JR116" s="76"/>
      <c r="JS116" s="4"/>
      <c r="JT116" s="76"/>
      <c r="JU116" s="137"/>
      <c r="JV116" s="138"/>
      <c r="JW116" s="130"/>
      <c r="JX116" s="4"/>
      <c r="JY116" s="139"/>
      <c r="JZ116" s="140"/>
      <c r="KA116" s="141"/>
      <c r="KB116" s="135"/>
      <c r="KC116" s="142"/>
      <c r="KD116" s="76"/>
      <c r="KE116" s="4"/>
      <c r="KF116" s="76"/>
    </row>
    <row r="117" spans="1:292" ht="13.5" customHeight="1">
      <c r="A117" s="84"/>
      <c r="E117" s="137"/>
      <c r="F117" s="138"/>
      <c r="G117" s="130"/>
      <c r="H117" s="4"/>
      <c r="I117" s="139"/>
      <c r="J117" s="140"/>
      <c r="K117" s="141"/>
      <c r="L117" s="135"/>
      <c r="M117" s="142"/>
      <c r="O117" s="4"/>
      <c r="Q117" s="137"/>
      <c r="R117" s="138"/>
      <c r="S117" s="130"/>
      <c r="T117" s="4"/>
      <c r="U117" s="139"/>
      <c r="V117" s="140"/>
      <c r="W117" s="141"/>
      <c r="X117" s="135"/>
      <c r="Y117" s="142"/>
      <c r="AA117" s="4"/>
      <c r="AC117" s="137"/>
      <c r="AD117" s="138"/>
      <c r="AE117" s="130"/>
      <c r="AF117" s="4"/>
      <c r="AG117" s="139"/>
      <c r="AH117" s="140"/>
      <c r="AI117" s="141"/>
      <c r="AJ117" s="135"/>
      <c r="AK117" s="142"/>
      <c r="AM117" s="4"/>
      <c r="AO117" s="137"/>
      <c r="AP117" s="138"/>
      <c r="AQ117" s="130"/>
      <c r="AR117" s="4"/>
      <c r="AS117" s="139"/>
      <c r="AT117" s="140"/>
      <c r="AU117" s="141"/>
      <c r="AV117" s="135"/>
      <c r="AW117" s="142"/>
      <c r="AX117" s="76"/>
      <c r="AY117" s="4"/>
      <c r="AZ117" s="76"/>
      <c r="BA117" s="137"/>
      <c r="BB117" s="138"/>
      <c r="BC117" s="130"/>
      <c r="BD117" s="4"/>
      <c r="BE117" s="139"/>
      <c r="BF117" s="140"/>
      <c r="BG117" s="141"/>
      <c r="BH117" s="135"/>
      <c r="BI117" s="142"/>
      <c r="BJ117" s="76"/>
      <c r="BK117" s="4"/>
      <c r="BL117" s="76"/>
      <c r="BM117" s="137"/>
      <c r="BN117" s="138"/>
      <c r="BO117" s="130"/>
      <c r="BP117" s="4"/>
      <c r="BQ117" s="139"/>
      <c r="BR117" s="140"/>
      <c r="BS117" s="141"/>
      <c r="BT117" s="135"/>
      <c r="BU117" s="142"/>
      <c r="BV117" s="76"/>
      <c r="BW117" s="4"/>
      <c r="BX117" s="76"/>
      <c r="BY117" s="137"/>
      <c r="BZ117" s="138"/>
      <c r="CA117" s="130"/>
      <c r="CB117" s="4"/>
      <c r="CC117" s="139"/>
      <c r="CD117" s="140"/>
      <c r="CE117" s="141"/>
      <c r="CF117" s="135"/>
      <c r="CG117" s="142"/>
      <c r="CH117" s="76"/>
      <c r="CI117" s="4"/>
      <c r="CJ117" s="76"/>
      <c r="CK117" s="137"/>
      <c r="CL117" s="138"/>
      <c r="CM117" s="130"/>
      <c r="CN117" s="4"/>
      <c r="CO117" s="139"/>
      <c r="CP117" s="140"/>
      <c r="CQ117" s="141"/>
      <c r="CR117" s="135"/>
      <c r="CS117" s="142"/>
      <c r="CT117" s="76"/>
      <c r="CU117" s="4"/>
      <c r="CV117" s="76"/>
      <c r="CW117" s="137"/>
      <c r="CX117" s="138"/>
      <c r="CY117" s="130"/>
      <c r="CZ117" s="4"/>
      <c r="DA117" s="139"/>
      <c r="DB117" s="140"/>
      <c r="DC117" s="141"/>
      <c r="DD117" s="135"/>
      <c r="DE117" s="142"/>
      <c r="DF117" s="76"/>
      <c r="DG117" s="4"/>
      <c r="DH117" s="76"/>
      <c r="DI117" s="137"/>
      <c r="DJ117" s="138"/>
      <c r="DK117" s="130"/>
      <c r="DL117" s="4"/>
      <c r="DM117" s="139"/>
      <c r="DN117" s="140"/>
      <c r="DO117" s="141"/>
      <c r="DP117" s="135"/>
      <c r="DQ117" s="142"/>
      <c r="DR117" s="76"/>
      <c r="DS117" s="4"/>
      <c r="DT117" s="76"/>
      <c r="DU117" s="137"/>
      <c r="DV117" s="138"/>
      <c r="DW117" s="130"/>
      <c r="DX117" s="4"/>
      <c r="DY117" s="139"/>
      <c r="DZ117" s="140"/>
      <c r="EA117" s="141"/>
      <c r="EB117" s="135"/>
      <c r="EC117" s="142"/>
      <c r="ED117" s="76"/>
      <c r="EE117" s="4"/>
      <c r="EF117" s="76"/>
      <c r="EG117" s="137"/>
      <c r="EH117" s="138"/>
      <c r="EI117" s="130"/>
      <c r="EJ117" s="4"/>
      <c r="EK117" s="139"/>
      <c r="EL117" s="140"/>
      <c r="EM117" s="141"/>
      <c r="EN117" s="135"/>
      <c r="EO117" s="142"/>
      <c r="EP117" s="76"/>
      <c r="EQ117" s="4"/>
      <c r="ER117" s="76"/>
      <c r="ES117" s="137"/>
      <c r="ET117" s="138"/>
      <c r="EU117" s="130"/>
      <c r="EV117" s="4"/>
      <c r="EW117" s="139"/>
      <c r="EX117" s="140"/>
      <c r="EY117" s="141"/>
      <c r="EZ117" s="135"/>
      <c r="FA117" s="142"/>
      <c r="FB117" s="76"/>
      <c r="FC117" s="4"/>
      <c r="FD117" s="76"/>
      <c r="FE117" s="137"/>
      <c r="FF117" s="138"/>
      <c r="FG117" s="130"/>
      <c r="FH117" s="4"/>
      <c r="FI117" s="139"/>
      <c r="FJ117" s="140"/>
      <c r="FK117" s="141"/>
      <c r="FL117" s="135"/>
      <c r="FM117" s="142"/>
      <c r="FN117" s="76"/>
      <c r="FO117" s="4"/>
      <c r="FP117" s="76"/>
      <c r="FQ117" s="137"/>
      <c r="FR117" s="138"/>
      <c r="FS117" s="130"/>
      <c r="FT117" s="4"/>
      <c r="FU117" s="139"/>
      <c r="FV117" s="140"/>
      <c r="FW117" s="141"/>
      <c r="FX117" s="135"/>
      <c r="FY117" s="142"/>
      <c r="FZ117" s="76"/>
      <c r="GA117" s="4"/>
      <c r="GB117" s="76"/>
      <c r="GC117" s="137"/>
      <c r="GD117" s="138"/>
      <c r="GE117" s="130"/>
      <c r="GF117" s="4"/>
      <c r="GG117" s="139"/>
      <c r="GH117" s="140"/>
      <c r="GI117" s="141"/>
      <c r="GJ117" s="135"/>
      <c r="GK117" s="142"/>
      <c r="GL117" s="76"/>
      <c r="GM117" s="4"/>
      <c r="GN117" s="76"/>
      <c r="GO117" s="137"/>
      <c r="GP117" s="138"/>
      <c r="GQ117" s="130"/>
      <c r="GR117" s="4"/>
      <c r="GS117" s="139"/>
      <c r="GT117" s="140"/>
      <c r="GU117" s="141"/>
      <c r="GV117" s="135"/>
      <c r="GW117" s="142"/>
      <c r="GX117" s="76"/>
      <c r="GY117" s="4"/>
      <c r="GZ117" s="76"/>
      <c r="HA117" s="137"/>
      <c r="HB117" s="138"/>
      <c r="HC117" s="130"/>
      <c r="HD117" s="4"/>
      <c r="HE117" s="139"/>
      <c r="HF117" s="140"/>
      <c r="HG117" s="141"/>
      <c r="HH117" s="135"/>
      <c r="HI117" s="142"/>
      <c r="HJ117" s="76"/>
      <c r="HK117" s="4"/>
      <c r="HL117" s="76"/>
      <c r="HM117" s="137"/>
      <c r="HN117" s="138"/>
      <c r="HO117" s="130"/>
      <c r="HP117" s="4"/>
      <c r="HQ117" s="139"/>
      <c r="HR117" s="140"/>
      <c r="HS117" s="141"/>
      <c r="HT117" s="135"/>
      <c r="HU117" s="142"/>
      <c r="HV117" s="76"/>
      <c r="HW117" s="4"/>
      <c r="HX117" s="76"/>
      <c r="HY117" s="137"/>
      <c r="HZ117" s="138"/>
      <c r="IA117" s="130"/>
      <c r="IB117" s="4"/>
      <c r="IC117" s="139"/>
      <c r="ID117" s="140"/>
      <c r="IE117" s="141"/>
      <c r="IF117" s="135"/>
      <c r="IG117" s="142"/>
      <c r="IH117" s="76"/>
      <c r="II117" s="4"/>
      <c r="IJ117" s="76"/>
      <c r="IK117" s="137"/>
      <c r="IL117" s="138"/>
      <c r="IM117" s="130"/>
      <c r="IN117" s="4"/>
      <c r="IO117" s="139"/>
      <c r="IP117" s="140"/>
      <c r="IQ117" s="141"/>
      <c r="IR117" s="135"/>
      <c r="IS117" s="142"/>
      <c r="IT117" s="76"/>
      <c r="IU117" s="4"/>
      <c r="IV117" s="76"/>
      <c r="IW117" s="137"/>
      <c r="IX117" s="138"/>
      <c r="IY117" s="130"/>
      <c r="IZ117" s="4"/>
      <c r="JA117" s="139"/>
      <c r="JB117" s="140"/>
      <c r="JC117" s="141"/>
      <c r="JD117" s="135"/>
      <c r="JE117" s="142"/>
      <c r="JF117" s="76"/>
      <c r="JG117" s="4"/>
      <c r="JH117" s="76"/>
      <c r="JI117" s="137"/>
      <c r="JJ117" s="138"/>
      <c r="JK117" s="130"/>
      <c r="JL117" s="4"/>
      <c r="JM117" s="139"/>
      <c r="JN117" s="140"/>
      <c r="JO117" s="141"/>
      <c r="JP117" s="135"/>
      <c r="JQ117" s="142"/>
      <c r="JR117" s="76"/>
      <c r="JS117" s="4"/>
      <c r="JT117" s="76"/>
      <c r="JU117" s="137"/>
      <c r="JV117" s="138"/>
      <c r="JW117" s="130"/>
      <c r="JX117" s="4"/>
      <c r="JY117" s="139"/>
      <c r="JZ117" s="140"/>
      <c r="KA117" s="141"/>
      <c r="KB117" s="135"/>
      <c r="KC117" s="142"/>
      <c r="KD117" s="76"/>
      <c r="KE117" s="4"/>
      <c r="KF117" s="76"/>
    </row>
    <row r="118" spans="1:292" ht="13.5" customHeight="1">
      <c r="A118" s="84"/>
      <c r="E118" s="137"/>
      <c r="F118" s="138"/>
      <c r="G118" s="130"/>
      <c r="H118" s="4"/>
      <c r="I118" s="139"/>
      <c r="J118" s="140"/>
      <c r="K118" s="141"/>
      <c r="L118" s="135"/>
      <c r="M118" s="142"/>
      <c r="O118" s="4"/>
      <c r="Q118" s="137"/>
      <c r="R118" s="138"/>
      <c r="S118" s="130"/>
      <c r="T118" s="4"/>
      <c r="U118" s="139"/>
      <c r="V118" s="140"/>
      <c r="W118" s="141"/>
      <c r="X118" s="135"/>
      <c r="Y118" s="142"/>
      <c r="AA118" s="4"/>
      <c r="AC118" s="137"/>
      <c r="AD118" s="138"/>
      <c r="AE118" s="130"/>
      <c r="AF118" s="4"/>
      <c r="AG118" s="139"/>
      <c r="AH118" s="140"/>
      <c r="AI118" s="141"/>
      <c r="AJ118" s="135"/>
      <c r="AK118" s="142"/>
      <c r="AM118" s="4"/>
      <c r="AO118" s="137"/>
      <c r="AP118" s="138"/>
      <c r="AQ118" s="130"/>
      <c r="AR118" s="4"/>
      <c r="AS118" s="139"/>
      <c r="AT118" s="140"/>
      <c r="AU118" s="141"/>
      <c r="AV118" s="135"/>
      <c r="AW118" s="142"/>
      <c r="AX118" s="76"/>
      <c r="AY118" s="4"/>
      <c r="AZ118" s="76"/>
      <c r="BA118" s="137"/>
      <c r="BB118" s="138"/>
      <c r="BC118" s="130"/>
      <c r="BD118" s="4"/>
      <c r="BE118" s="139"/>
      <c r="BF118" s="140"/>
      <c r="BG118" s="141"/>
      <c r="BH118" s="135"/>
      <c r="BI118" s="142"/>
      <c r="BJ118" s="76"/>
      <c r="BK118" s="4"/>
      <c r="BL118" s="76"/>
      <c r="BM118" s="137"/>
      <c r="BN118" s="138"/>
      <c r="BO118" s="130"/>
      <c r="BP118" s="4"/>
      <c r="BQ118" s="139"/>
      <c r="BR118" s="140"/>
      <c r="BS118" s="141"/>
      <c r="BT118" s="135"/>
      <c r="BU118" s="142"/>
      <c r="BV118" s="76"/>
      <c r="BW118" s="4"/>
      <c r="BX118" s="76"/>
      <c r="BY118" s="137"/>
      <c r="BZ118" s="138"/>
      <c r="CA118" s="130"/>
      <c r="CB118" s="4"/>
      <c r="CC118" s="139"/>
      <c r="CD118" s="140"/>
      <c r="CE118" s="141"/>
      <c r="CF118" s="135"/>
      <c r="CG118" s="142"/>
      <c r="CH118" s="76"/>
      <c r="CI118" s="4"/>
      <c r="CJ118" s="76"/>
      <c r="CK118" s="137"/>
      <c r="CL118" s="138"/>
      <c r="CM118" s="130"/>
      <c r="CN118" s="4"/>
      <c r="CO118" s="139"/>
      <c r="CP118" s="140"/>
      <c r="CQ118" s="141"/>
      <c r="CR118" s="135"/>
      <c r="CS118" s="142"/>
      <c r="CT118" s="76"/>
      <c r="CU118" s="4"/>
      <c r="CV118" s="76"/>
      <c r="CW118" s="137"/>
      <c r="CX118" s="138"/>
      <c r="CY118" s="130"/>
      <c r="CZ118" s="4"/>
      <c r="DA118" s="139"/>
      <c r="DB118" s="140"/>
      <c r="DC118" s="141"/>
      <c r="DD118" s="135"/>
      <c r="DE118" s="142"/>
      <c r="DF118" s="76"/>
      <c r="DG118" s="4"/>
      <c r="DH118" s="76"/>
      <c r="DI118" s="137"/>
      <c r="DJ118" s="138"/>
      <c r="DK118" s="130"/>
      <c r="DL118" s="4"/>
      <c r="DM118" s="139"/>
      <c r="DN118" s="140"/>
      <c r="DO118" s="141"/>
      <c r="DP118" s="135"/>
      <c r="DQ118" s="142"/>
      <c r="DR118" s="76"/>
      <c r="DS118" s="4"/>
      <c r="DT118" s="76"/>
      <c r="DU118" s="137"/>
      <c r="DV118" s="138"/>
      <c r="DW118" s="130"/>
      <c r="DX118" s="4"/>
      <c r="DY118" s="139"/>
      <c r="DZ118" s="140"/>
      <c r="EA118" s="141"/>
      <c r="EB118" s="135"/>
      <c r="EC118" s="142"/>
      <c r="ED118" s="76"/>
      <c r="EE118" s="4"/>
      <c r="EF118" s="76"/>
      <c r="EG118" s="137"/>
      <c r="EH118" s="138"/>
      <c r="EI118" s="130"/>
      <c r="EJ118" s="4"/>
      <c r="EK118" s="139"/>
      <c r="EL118" s="140"/>
      <c r="EM118" s="141"/>
      <c r="EN118" s="135"/>
      <c r="EO118" s="142"/>
      <c r="EP118" s="76"/>
      <c r="EQ118" s="4"/>
      <c r="ER118" s="76"/>
      <c r="ES118" s="137"/>
      <c r="ET118" s="138"/>
      <c r="EU118" s="130"/>
      <c r="EV118" s="4"/>
      <c r="EW118" s="139"/>
      <c r="EX118" s="140"/>
      <c r="EY118" s="141"/>
      <c r="EZ118" s="135"/>
      <c r="FA118" s="142"/>
      <c r="FB118" s="76"/>
      <c r="FC118" s="4"/>
      <c r="FD118" s="76"/>
      <c r="FE118" s="137"/>
      <c r="FF118" s="138"/>
      <c r="FG118" s="130"/>
      <c r="FH118" s="4"/>
      <c r="FI118" s="139"/>
      <c r="FJ118" s="140"/>
      <c r="FK118" s="141"/>
      <c r="FL118" s="135"/>
      <c r="FM118" s="142"/>
      <c r="FN118" s="76"/>
      <c r="FO118" s="4"/>
      <c r="FP118" s="76"/>
      <c r="FQ118" s="137"/>
      <c r="FR118" s="138"/>
      <c r="FS118" s="130"/>
      <c r="FT118" s="4"/>
      <c r="FU118" s="139"/>
      <c r="FV118" s="140"/>
      <c r="FW118" s="141"/>
      <c r="FX118" s="135"/>
      <c r="FY118" s="142"/>
      <c r="FZ118" s="76"/>
      <c r="GA118" s="4"/>
      <c r="GB118" s="76"/>
      <c r="GC118" s="137"/>
      <c r="GD118" s="138"/>
      <c r="GE118" s="130"/>
      <c r="GF118" s="4"/>
      <c r="GG118" s="139"/>
      <c r="GH118" s="140"/>
      <c r="GI118" s="141"/>
      <c r="GJ118" s="135"/>
      <c r="GK118" s="142"/>
      <c r="GL118" s="76"/>
      <c r="GM118" s="4"/>
      <c r="GN118" s="76"/>
      <c r="GO118" s="137"/>
      <c r="GP118" s="138"/>
      <c r="GQ118" s="130"/>
      <c r="GR118" s="4"/>
      <c r="GS118" s="139"/>
      <c r="GT118" s="140"/>
      <c r="GU118" s="141"/>
      <c r="GV118" s="135"/>
      <c r="GW118" s="142"/>
      <c r="GX118" s="76"/>
      <c r="GY118" s="4"/>
      <c r="GZ118" s="76"/>
      <c r="HA118" s="137"/>
      <c r="HB118" s="138"/>
      <c r="HC118" s="130"/>
      <c r="HD118" s="4"/>
      <c r="HE118" s="139"/>
      <c r="HF118" s="140"/>
      <c r="HG118" s="141"/>
      <c r="HH118" s="135"/>
      <c r="HI118" s="142"/>
      <c r="HJ118" s="76"/>
      <c r="HK118" s="4"/>
      <c r="HL118" s="76"/>
      <c r="HM118" s="137"/>
      <c r="HN118" s="138"/>
      <c r="HO118" s="130"/>
      <c r="HP118" s="4"/>
      <c r="HQ118" s="139"/>
      <c r="HR118" s="140"/>
      <c r="HS118" s="141"/>
      <c r="HT118" s="135"/>
      <c r="HU118" s="142"/>
      <c r="HV118" s="76"/>
      <c r="HW118" s="4"/>
      <c r="HX118" s="76"/>
      <c r="HY118" s="137"/>
      <c r="HZ118" s="138"/>
      <c r="IA118" s="130"/>
      <c r="IB118" s="4"/>
      <c r="IC118" s="139"/>
      <c r="ID118" s="140"/>
      <c r="IE118" s="141"/>
      <c r="IF118" s="135"/>
      <c r="IG118" s="142"/>
      <c r="IH118" s="76"/>
      <c r="II118" s="4"/>
      <c r="IJ118" s="76"/>
      <c r="IK118" s="137"/>
      <c r="IL118" s="138"/>
      <c r="IM118" s="130"/>
      <c r="IN118" s="4"/>
      <c r="IO118" s="139"/>
      <c r="IP118" s="140"/>
      <c r="IQ118" s="141"/>
      <c r="IR118" s="135"/>
      <c r="IS118" s="142"/>
      <c r="IT118" s="76"/>
      <c r="IU118" s="4"/>
      <c r="IV118" s="76"/>
      <c r="IW118" s="137"/>
      <c r="IX118" s="138"/>
      <c r="IY118" s="130"/>
      <c r="IZ118" s="4"/>
      <c r="JA118" s="139"/>
      <c r="JB118" s="140"/>
      <c r="JC118" s="141"/>
      <c r="JD118" s="135"/>
      <c r="JE118" s="142"/>
      <c r="JF118" s="76"/>
      <c r="JG118" s="4"/>
      <c r="JH118" s="76"/>
      <c r="JI118" s="137"/>
      <c r="JJ118" s="138"/>
      <c r="JK118" s="130"/>
      <c r="JL118" s="4"/>
      <c r="JM118" s="139"/>
      <c r="JN118" s="140"/>
      <c r="JO118" s="141"/>
      <c r="JP118" s="135"/>
      <c r="JQ118" s="142"/>
      <c r="JR118" s="76"/>
      <c r="JS118" s="4"/>
      <c r="JT118" s="76"/>
      <c r="JU118" s="137"/>
      <c r="JV118" s="138"/>
      <c r="JW118" s="130"/>
      <c r="JX118" s="4"/>
      <c r="JY118" s="139"/>
      <c r="JZ118" s="140"/>
      <c r="KA118" s="141"/>
      <c r="KB118" s="135"/>
      <c r="KC118" s="142"/>
      <c r="KD118" s="76"/>
      <c r="KE118" s="4"/>
      <c r="KF118" s="76"/>
    </row>
    <row r="119" spans="1:292" ht="13.5" customHeight="1">
      <c r="A119" s="84"/>
      <c r="E119" s="137"/>
      <c r="F119" s="138"/>
      <c r="G119" s="130"/>
      <c r="H119" s="4"/>
      <c r="I119" s="139"/>
      <c r="J119" s="140"/>
      <c r="K119" s="141"/>
      <c r="L119" s="135"/>
      <c r="M119" s="142"/>
      <c r="O119" s="4"/>
      <c r="Q119" s="137"/>
      <c r="R119" s="138"/>
      <c r="S119" s="130"/>
      <c r="T119" s="4"/>
      <c r="U119" s="139"/>
      <c r="V119" s="140"/>
      <c r="W119" s="141"/>
      <c r="X119" s="135"/>
      <c r="Y119" s="142"/>
      <c r="AA119" s="4"/>
      <c r="AC119" s="137"/>
      <c r="AD119" s="138"/>
      <c r="AE119" s="130"/>
      <c r="AF119" s="4"/>
      <c r="AG119" s="139"/>
      <c r="AH119" s="140"/>
      <c r="AI119" s="141"/>
      <c r="AJ119" s="135"/>
      <c r="AK119" s="142"/>
      <c r="AM119" s="4"/>
      <c r="AO119" s="137"/>
      <c r="AP119" s="138"/>
      <c r="AQ119" s="130"/>
      <c r="AR119" s="4"/>
      <c r="AS119" s="139"/>
      <c r="AT119" s="140"/>
      <c r="AU119" s="141"/>
      <c r="AV119" s="135"/>
      <c r="AW119" s="142"/>
      <c r="AX119" s="76"/>
      <c r="AY119" s="4"/>
      <c r="AZ119" s="76"/>
      <c r="BA119" s="137"/>
      <c r="BB119" s="138"/>
      <c r="BC119" s="130"/>
      <c r="BD119" s="4"/>
      <c r="BE119" s="139"/>
      <c r="BF119" s="140"/>
      <c r="BG119" s="141"/>
      <c r="BH119" s="135"/>
      <c r="BI119" s="142"/>
      <c r="BJ119" s="76"/>
      <c r="BK119" s="4"/>
      <c r="BL119" s="76"/>
      <c r="BM119" s="137"/>
      <c r="BN119" s="138"/>
      <c r="BO119" s="130"/>
      <c r="BP119" s="4"/>
      <c r="BQ119" s="139"/>
      <c r="BR119" s="140"/>
      <c r="BS119" s="141"/>
      <c r="BT119" s="135"/>
      <c r="BU119" s="142"/>
      <c r="BV119" s="76"/>
      <c r="BW119" s="4"/>
      <c r="BX119" s="76"/>
      <c r="BY119" s="137"/>
      <c r="BZ119" s="138"/>
      <c r="CA119" s="130"/>
      <c r="CB119" s="4"/>
      <c r="CC119" s="139"/>
      <c r="CD119" s="140"/>
      <c r="CE119" s="141"/>
      <c r="CF119" s="135"/>
      <c r="CG119" s="142"/>
      <c r="CH119" s="76"/>
      <c r="CI119" s="4"/>
      <c r="CJ119" s="76"/>
      <c r="CK119" s="137"/>
      <c r="CL119" s="138"/>
      <c r="CM119" s="130"/>
      <c r="CN119" s="4"/>
      <c r="CO119" s="139"/>
      <c r="CP119" s="140"/>
      <c r="CQ119" s="141"/>
      <c r="CR119" s="135"/>
      <c r="CS119" s="142"/>
      <c r="CT119" s="76"/>
      <c r="CU119" s="4"/>
      <c r="CV119" s="76"/>
      <c r="CW119" s="137"/>
      <c r="CX119" s="138"/>
      <c r="CY119" s="130"/>
      <c r="CZ119" s="4"/>
      <c r="DA119" s="139"/>
      <c r="DB119" s="140"/>
      <c r="DC119" s="141"/>
      <c r="DD119" s="135"/>
      <c r="DE119" s="142"/>
      <c r="DF119" s="76"/>
      <c r="DG119" s="4"/>
      <c r="DH119" s="76"/>
      <c r="DI119" s="137"/>
      <c r="DJ119" s="138"/>
      <c r="DK119" s="130"/>
      <c r="DL119" s="4"/>
      <c r="DM119" s="139"/>
      <c r="DN119" s="140"/>
      <c r="DO119" s="141"/>
      <c r="DP119" s="135"/>
      <c r="DQ119" s="142"/>
      <c r="DR119" s="76"/>
      <c r="DS119" s="4"/>
      <c r="DT119" s="76"/>
      <c r="DU119" s="137"/>
      <c r="DV119" s="138"/>
      <c r="DW119" s="130"/>
      <c r="DX119" s="4"/>
      <c r="DY119" s="139"/>
      <c r="DZ119" s="140"/>
      <c r="EA119" s="141"/>
      <c r="EB119" s="135"/>
      <c r="EC119" s="142"/>
      <c r="ED119" s="76"/>
      <c r="EE119" s="4"/>
      <c r="EF119" s="76"/>
      <c r="EG119" s="137"/>
      <c r="EH119" s="138"/>
      <c r="EI119" s="130"/>
      <c r="EJ119" s="4"/>
      <c r="EK119" s="139"/>
      <c r="EL119" s="140"/>
      <c r="EM119" s="141"/>
      <c r="EN119" s="135"/>
      <c r="EO119" s="142"/>
      <c r="EP119" s="76"/>
      <c r="EQ119" s="4"/>
      <c r="ER119" s="76"/>
      <c r="ES119" s="137"/>
      <c r="ET119" s="138"/>
      <c r="EU119" s="130"/>
      <c r="EV119" s="4"/>
      <c r="EW119" s="139"/>
      <c r="EX119" s="140"/>
      <c r="EY119" s="141"/>
      <c r="EZ119" s="135"/>
      <c r="FA119" s="142"/>
      <c r="FB119" s="76"/>
      <c r="FC119" s="4"/>
      <c r="FD119" s="76"/>
      <c r="FE119" s="137"/>
      <c r="FF119" s="138"/>
      <c r="FG119" s="130"/>
      <c r="FH119" s="4"/>
      <c r="FI119" s="139"/>
      <c r="FJ119" s="140"/>
      <c r="FK119" s="141"/>
      <c r="FL119" s="135"/>
      <c r="FM119" s="142"/>
      <c r="FN119" s="76"/>
      <c r="FO119" s="4"/>
      <c r="FP119" s="76"/>
      <c r="FQ119" s="137"/>
      <c r="FR119" s="138"/>
      <c r="FS119" s="130"/>
      <c r="FT119" s="4"/>
      <c r="FU119" s="139"/>
      <c r="FV119" s="140"/>
      <c r="FW119" s="141"/>
      <c r="FX119" s="135"/>
      <c r="FY119" s="142"/>
      <c r="FZ119" s="76"/>
      <c r="GA119" s="4"/>
      <c r="GB119" s="76"/>
      <c r="GC119" s="137"/>
      <c r="GD119" s="138"/>
      <c r="GE119" s="130"/>
      <c r="GF119" s="4"/>
      <c r="GG119" s="139"/>
      <c r="GH119" s="140"/>
      <c r="GI119" s="141"/>
      <c r="GJ119" s="135"/>
      <c r="GK119" s="142"/>
      <c r="GL119" s="76"/>
      <c r="GM119" s="4"/>
      <c r="GN119" s="76"/>
      <c r="GO119" s="137"/>
      <c r="GP119" s="138"/>
      <c r="GQ119" s="130"/>
      <c r="GR119" s="4"/>
      <c r="GS119" s="139"/>
      <c r="GT119" s="140"/>
      <c r="GU119" s="141"/>
      <c r="GV119" s="135"/>
      <c r="GW119" s="142"/>
      <c r="GX119" s="76"/>
      <c r="GY119" s="4"/>
      <c r="GZ119" s="76"/>
      <c r="HA119" s="137"/>
      <c r="HB119" s="138"/>
      <c r="HC119" s="130"/>
      <c r="HD119" s="4"/>
      <c r="HE119" s="139"/>
      <c r="HF119" s="140"/>
      <c r="HG119" s="141"/>
      <c r="HH119" s="135"/>
      <c r="HI119" s="142"/>
      <c r="HJ119" s="76"/>
      <c r="HK119" s="4"/>
      <c r="HL119" s="76"/>
      <c r="HM119" s="137"/>
      <c r="HN119" s="138"/>
      <c r="HO119" s="130"/>
      <c r="HP119" s="4"/>
      <c r="HQ119" s="139"/>
      <c r="HR119" s="140"/>
      <c r="HS119" s="141"/>
      <c r="HT119" s="135"/>
      <c r="HU119" s="142"/>
      <c r="HV119" s="76"/>
      <c r="HW119" s="4"/>
      <c r="HX119" s="76"/>
      <c r="HY119" s="137"/>
      <c r="HZ119" s="138"/>
      <c r="IA119" s="130"/>
      <c r="IB119" s="4"/>
      <c r="IC119" s="139"/>
      <c r="ID119" s="140"/>
      <c r="IE119" s="141"/>
      <c r="IF119" s="135"/>
      <c r="IG119" s="142"/>
      <c r="IH119" s="76"/>
      <c r="II119" s="4"/>
      <c r="IJ119" s="76"/>
      <c r="IK119" s="137"/>
      <c r="IL119" s="138"/>
      <c r="IM119" s="130"/>
      <c r="IN119" s="4"/>
      <c r="IO119" s="139"/>
      <c r="IP119" s="140"/>
      <c r="IQ119" s="141"/>
      <c r="IR119" s="135"/>
      <c r="IS119" s="142"/>
      <c r="IT119" s="76"/>
      <c r="IU119" s="4"/>
      <c r="IV119" s="76"/>
      <c r="IW119" s="137"/>
      <c r="IX119" s="138"/>
      <c r="IY119" s="130"/>
      <c r="IZ119" s="4"/>
      <c r="JA119" s="139"/>
      <c r="JB119" s="140"/>
      <c r="JC119" s="141"/>
      <c r="JD119" s="135"/>
      <c r="JE119" s="142"/>
      <c r="JF119" s="76"/>
      <c r="JG119" s="4"/>
      <c r="JH119" s="76"/>
      <c r="JI119" s="137"/>
      <c r="JJ119" s="138"/>
      <c r="JK119" s="130"/>
      <c r="JL119" s="4"/>
      <c r="JM119" s="139"/>
      <c r="JN119" s="140"/>
      <c r="JO119" s="141"/>
      <c r="JP119" s="135"/>
      <c r="JQ119" s="142"/>
      <c r="JR119" s="76"/>
      <c r="JS119" s="4"/>
      <c r="JT119" s="76"/>
      <c r="JU119" s="137"/>
      <c r="JV119" s="138"/>
      <c r="JW119" s="130"/>
      <c r="JX119" s="4"/>
      <c r="JY119" s="139"/>
      <c r="JZ119" s="140"/>
      <c r="KA119" s="141"/>
      <c r="KB119" s="135"/>
      <c r="KC119" s="142"/>
      <c r="KD119" s="76"/>
      <c r="KE119" s="4"/>
      <c r="KF119" s="76"/>
    </row>
    <row r="120" spans="1:292" ht="13.5" customHeight="1">
      <c r="A120" s="84"/>
      <c r="E120" s="137"/>
      <c r="F120" s="138"/>
      <c r="G120" s="130"/>
      <c r="H120" s="4"/>
      <c r="I120" s="139"/>
      <c r="J120" s="140"/>
      <c r="K120" s="141"/>
      <c r="L120" s="135"/>
      <c r="M120" s="142"/>
      <c r="O120" s="4"/>
      <c r="Q120" s="137"/>
      <c r="R120" s="138"/>
      <c r="S120" s="130"/>
      <c r="T120" s="4"/>
      <c r="U120" s="139"/>
      <c r="V120" s="140"/>
      <c r="W120" s="141"/>
      <c r="X120" s="135"/>
      <c r="Y120" s="142"/>
      <c r="AA120" s="4"/>
      <c r="AC120" s="137"/>
      <c r="AD120" s="138"/>
      <c r="AE120" s="130"/>
      <c r="AF120" s="4"/>
      <c r="AG120" s="139"/>
      <c r="AH120" s="140"/>
      <c r="AI120" s="141"/>
      <c r="AJ120" s="135"/>
      <c r="AK120" s="142"/>
      <c r="AM120" s="4"/>
      <c r="AO120" s="137"/>
      <c r="AP120" s="138"/>
      <c r="AQ120" s="130"/>
      <c r="AR120" s="4"/>
      <c r="AS120" s="139"/>
      <c r="AT120" s="140"/>
      <c r="AU120" s="141"/>
      <c r="AV120" s="135"/>
      <c r="AW120" s="142"/>
      <c r="AX120" s="76"/>
      <c r="AY120" s="4"/>
      <c r="AZ120" s="76"/>
      <c r="BA120" s="137"/>
      <c r="BB120" s="138"/>
      <c r="BC120" s="130"/>
      <c r="BD120" s="4"/>
      <c r="BE120" s="139"/>
      <c r="BF120" s="140"/>
      <c r="BG120" s="141"/>
      <c r="BH120" s="135"/>
      <c r="BI120" s="142"/>
      <c r="BJ120" s="76"/>
      <c r="BK120" s="4"/>
      <c r="BL120" s="76"/>
      <c r="BM120" s="137"/>
      <c r="BN120" s="138"/>
      <c r="BO120" s="130"/>
      <c r="BP120" s="4"/>
      <c r="BQ120" s="139"/>
      <c r="BR120" s="140"/>
      <c r="BS120" s="141"/>
      <c r="BT120" s="135"/>
      <c r="BU120" s="142"/>
      <c r="BV120" s="76"/>
      <c r="BW120" s="4"/>
      <c r="BX120" s="76"/>
      <c r="BY120" s="137"/>
      <c r="BZ120" s="138"/>
      <c r="CA120" s="130"/>
      <c r="CB120" s="4"/>
      <c r="CC120" s="139"/>
      <c r="CD120" s="140"/>
      <c r="CE120" s="141"/>
      <c r="CF120" s="135"/>
      <c r="CG120" s="142"/>
      <c r="CH120" s="76"/>
      <c r="CI120" s="4"/>
      <c r="CJ120" s="76"/>
      <c r="CK120" s="137"/>
      <c r="CL120" s="138"/>
      <c r="CM120" s="130"/>
      <c r="CN120" s="4"/>
      <c r="CO120" s="139"/>
      <c r="CP120" s="140"/>
      <c r="CQ120" s="141"/>
      <c r="CR120" s="135"/>
      <c r="CS120" s="142"/>
      <c r="CT120" s="76"/>
      <c r="CU120" s="4"/>
      <c r="CV120" s="76"/>
      <c r="CW120" s="137"/>
      <c r="CX120" s="138"/>
      <c r="CY120" s="130"/>
      <c r="CZ120" s="4"/>
      <c r="DA120" s="139"/>
      <c r="DB120" s="140"/>
      <c r="DC120" s="141"/>
      <c r="DD120" s="135"/>
      <c r="DE120" s="142"/>
      <c r="DF120" s="76"/>
      <c r="DG120" s="4"/>
      <c r="DH120" s="76"/>
      <c r="DI120" s="137"/>
      <c r="DJ120" s="138"/>
      <c r="DK120" s="130"/>
      <c r="DL120" s="4"/>
      <c r="DM120" s="139"/>
      <c r="DN120" s="140"/>
      <c r="DO120" s="141"/>
      <c r="DP120" s="135"/>
      <c r="DQ120" s="142"/>
      <c r="DR120" s="76"/>
      <c r="DS120" s="4"/>
      <c r="DT120" s="76"/>
      <c r="DU120" s="137"/>
      <c r="DV120" s="138"/>
      <c r="DW120" s="130"/>
      <c r="DX120" s="4"/>
      <c r="DY120" s="139"/>
      <c r="DZ120" s="140"/>
      <c r="EA120" s="141"/>
      <c r="EB120" s="135"/>
      <c r="EC120" s="142"/>
      <c r="ED120" s="76"/>
      <c r="EE120" s="4"/>
      <c r="EF120" s="76"/>
      <c r="EG120" s="137"/>
      <c r="EH120" s="138"/>
      <c r="EI120" s="130"/>
      <c r="EJ120" s="4"/>
      <c r="EK120" s="139"/>
      <c r="EL120" s="140"/>
      <c r="EM120" s="141"/>
      <c r="EN120" s="135"/>
      <c r="EO120" s="142"/>
      <c r="EP120" s="76"/>
      <c r="EQ120" s="4"/>
      <c r="ER120" s="76"/>
      <c r="ES120" s="137"/>
      <c r="ET120" s="138"/>
      <c r="EU120" s="130"/>
      <c r="EV120" s="4"/>
      <c r="EW120" s="139"/>
      <c r="EX120" s="140"/>
      <c r="EY120" s="141"/>
      <c r="EZ120" s="135"/>
      <c r="FA120" s="142"/>
      <c r="FB120" s="76"/>
      <c r="FC120" s="4"/>
      <c r="FD120" s="76"/>
      <c r="FE120" s="137"/>
      <c r="FF120" s="138"/>
      <c r="FG120" s="130"/>
      <c r="FH120" s="4"/>
      <c r="FI120" s="139"/>
      <c r="FJ120" s="140"/>
      <c r="FK120" s="141"/>
      <c r="FL120" s="135"/>
      <c r="FM120" s="142"/>
      <c r="FN120" s="76"/>
      <c r="FO120" s="4"/>
      <c r="FP120" s="76"/>
      <c r="FQ120" s="137"/>
      <c r="FR120" s="138"/>
      <c r="FS120" s="130"/>
      <c r="FT120" s="4"/>
      <c r="FU120" s="139"/>
      <c r="FV120" s="140"/>
      <c r="FW120" s="141"/>
      <c r="FX120" s="135"/>
      <c r="FY120" s="142"/>
      <c r="FZ120" s="76"/>
      <c r="GA120" s="4"/>
      <c r="GB120" s="76"/>
      <c r="GC120" s="137"/>
      <c r="GD120" s="138"/>
      <c r="GE120" s="130"/>
      <c r="GF120" s="4"/>
      <c r="GG120" s="139"/>
      <c r="GH120" s="140"/>
      <c r="GI120" s="141"/>
      <c r="GJ120" s="135"/>
      <c r="GK120" s="142"/>
      <c r="GL120" s="76"/>
      <c r="GM120" s="4"/>
      <c r="GN120" s="76"/>
      <c r="GO120" s="137"/>
      <c r="GP120" s="138"/>
      <c r="GQ120" s="130"/>
      <c r="GR120" s="4"/>
      <c r="GS120" s="139"/>
      <c r="GT120" s="140"/>
      <c r="GU120" s="141"/>
      <c r="GV120" s="135"/>
      <c r="GW120" s="142"/>
      <c r="GX120" s="76"/>
      <c r="GY120" s="4"/>
      <c r="GZ120" s="76"/>
      <c r="HA120" s="137"/>
      <c r="HB120" s="138"/>
      <c r="HC120" s="130"/>
      <c r="HD120" s="4"/>
      <c r="HE120" s="139"/>
      <c r="HF120" s="140"/>
      <c r="HG120" s="141"/>
      <c r="HH120" s="135"/>
      <c r="HI120" s="142"/>
      <c r="HJ120" s="76"/>
      <c r="HK120" s="4"/>
      <c r="HL120" s="76"/>
      <c r="HM120" s="137"/>
      <c r="HN120" s="138"/>
      <c r="HO120" s="130"/>
      <c r="HP120" s="4"/>
      <c r="HQ120" s="139"/>
      <c r="HR120" s="140"/>
      <c r="HS120" s="141"/>
      <c r="HT120" s="135"/>
      <c r="HU120" s="142"/>
      <c r="HV120" s="76"/>
      <c r="HW120" s="4"/>
      <c r="HX120" s="76"/>
      <c r="HY120" s="137"/>
      <c r="HZ120" s="138"/>
      <c r="IA120" s="130"/>
      <c r="IB120" s="4"/>
      <c r="IC120" s="139"/>
      <c r="ID120" s="140"/>
      <c r="IE120" s="141"/>
      <c r="IF120" s="135"/>
      <c r="IG120" s="142"/>
      <c r="IH120" s="76"/>
      <c r="II120" s="4"/>
      <c r="IJ120" s="76"/>
      <c r="IK120" s="137"/>
      <c r="IL120" s="138"/>
      <c r="IM120" s="130"/>
      <c r="IN120" s="4"/>
      <c r="IO120" s="139"/>
      <c r="IP120" s="140"/>
      <c r="IQ120" s="141"/>
      <c r="IR120" s="135"/>
      <c r="IS120" s="142"/>
      <c r="IT120" s="76"/>
      <c r="IU120" s="4"/>
      <c r="IV120" s="76"/>
      <c r="IW120" s="137"/>
      <c r="IX120" s="138"/>
      <c r="IY120" s="130"/>
      <c r="IZ120" s="4"/>
      <c r="JA120" s="139"/>
      <c r="JB120" s="140"/>
      <c r="JC120" s="141"/>
      <c r="JD120" s="135"/>
      <c r="JE120" s="142"/>
      <c r="JF120" s="76"/>
      <c r="JG120" s="4"/>
      <c r="JH120" s="76"/>
      <c r="JI120" s="137"/>
      <c r="JJ120" s="138"/>
      <c r="JK120" s="130"/>
      <c r="JL120" s="4"/>
      <c r="JM120" s="139"/>
      <c r="JN120" s="140"/>
      <c r="JO120" s="141"/>
      <c r="JP120" s="135"/>
      <c r="JQ120" s="142"/>
      <c r="JR120" s="76"/>
      <c r="JS120" s="4"/>
      <c r="JT120" s="76"/>
      <c r="JU120" s="137"/>
      <c r="JV120" s="138"/>
      <c r="JW120" s="130"/>
      <c r="JX120" s="4"/>
      <c r="JY120" s="139"/>
      <c r="JZ120" s="140"/>
      <c r="KA120" s="141"/>
      <c r="KB120" s="135"/>
      <c r="KC120" s="142"/>
      <c r="KD120" s="76"/>
      <c r="KE120" s="4"/>
      <c r="KF120" s="76"/>
    </row>
    <row r="121" spans="1:292" ht="13.5" customHeight="1">
      <c r="A121" s="84"/>
      <c r="E121" s="137"/>
      <c r="F121" s="138"/>
      <c r="G121" s="130"/>
      <c r="H121" s="4"/>
      <c r="I121" s="139"/>
      <c r="J121" s="140"/>
      <c r="K121" s="141"/>
      <c r="L121" s="135"/>
      <c r="M121" s="142"/>
      <c r="O121" s="4"/>
      <c r="Q121" s="137"/>
      <c r="R121" s="138"/>
      <c r="S121" s="130"/>
      <c r="T121" s="4"/>
      <c r="U121" s="139"/>
      <c r="V121" s="140"/>
      <c r="W121" s="141"/>
      <c r="X121" s="135"/>
      <c r="Y121" s="142"/>
      <c r="AA121" s="4"/>
      <c r="AC121" s="137"/>
      <c r="AD121" s="138"/>
      <c r="AE121" s="130"/>
      <c r="AF121" s="4"/>
      <c r="AG121" s="139"/>
      <c r="AH121" s="140"/>
      <c r="AI121" s="141"/>
      <c r="AJ121" s="135"/>
      <c r="AK121" s="142"/>
      <c r="AM121" s="4"/>
      <c r="AO121" s="137"/>
      <c r="AP121" s="138"/>
      <c r="AQ121" s="130"/>
      <c r="AR121" s="4"/>
      <c r="AS121" s="139"/>
      <c r="AT121" s="140"/>
      <c r="AU121" s="141"/>
      <c r="AV121" s="135"/>
      <c r="AW121" s="142"/>
      <c r="AX121" s="76"/>
      <c r="AY121" s="4"/>
      <c r="AZ121" s="76"/>
      <c r="BA121" s="137"/>
      <c r="BB121" s="138"/>
      <c r="BC121" s="130"/>
      <c r="BD121" s="4"/>
      <c r="BE121" s="139"/>
      <c r="BF121" s="140"/>
      <c r="BG121" s="141"/>
      <c r="BH121" s="135"/>
      <c r="BI121" s="142"/>
      <c r="BJ121" s="76"/>
      <c r="BK121" s="4"/>
      <c r="BL121" s="76"/>
      <c r="BM121" s="137"/>
      <c r="BN121" s="138"/>
      <c r="BO121" s="130"/>
      <c r="BP121" s="4"/>
      <c r="BQ121" s="139"/>
      <c r="BR121" s="140"/>
      <c r="BS121" s="141"/>
      <c r="BT121" s="135"/>
      <c r="BU121" s="142"/>
      <c r="BV121" s="76"/>
      <c r="BW121" s="4"/>
      <c r="BX121" s="76"/>
      <c r="BY121" s="137"/>
      <c r="BZ121" s="138"/>
      <c r="CA121" s="130"/>
      <c r="CB121" s="4"/>
      <c r="CC121" s="139"/>
      <c r="CD121" s="140"/>
      <c r="CE121" s="141"/>
      <c r="CF121" s="135"/>
      <c r="CG121" s="142"/>
      <c r="CH121" s="76"/>
      <c r="CI121" s="4"/>
      <c r="CJ121" s="76"/>
      <c r="CK121" s="137"/>
      <c r="CL121" s="138"/>
      <c r="CM121" s="130"/>
      <c r="CN121" s="4"/>
      <c r="CO121" s="139"/>
      <c r="CP121" s="140"/>
      <c r="CQ121" s="141"/>
      <c r="CR121" s="135"/>
      <c r="CS121" s="142"/>
      <c r="CT121" s="76"/>
      <c r="CU121" s="4"/>
      <c r="CV121" s="76"/>
      <c r="CW121" s="137"/>
      <c r="CX121" s="138"/>
      <c r="CY121" s="130"/>
      <c r="CZ121" s="4"/>
      <c r="DA121" s="139"/>
      <c r="DB121" s="140"/>
      <c r="DC121" s="141"/>
      <c r="DD121" s="135"/>
      <c r="DE121" s="142"/>
      <c r="DF121" s="76"/>
      <c r="DG121" s="4"/>
      <c r="DH121" s="76"/>
      <c r="DI121" s="137"/>
      <c r="DJ121" s="138"/>
      <c r="DK121" s="130"/>
      <c r="DL121" s="4"/>
      <c r="DM121" s="139"/>
      <c r="DN121" s="140"/>
      <c r="DO121" s="141"/>
      <c r="DP121" s="135"/>
      <c r="DQ121" s="142"/>
      <c r="DR121" s="76"/>
      <c r="DS121" s="4"/>
      <c r="DT121" s="76"/>
      <c r="DU121" s="137"/>
      <c r="DV121" s="138"/>
      <c r="DW121" s="130"/>
      <c r="DX121" s="4"/>
      <c r="DY121" s="139"/>
      <c r="DZ121" s="140"/>
      <c r="EA121" s="141"/>
      <c r="EB121" s="135"/>
      <c r="EC121" s="142"/>
      <c r="ED121" s="76"/>
      <c r="EE121" s="4"/>
      <c r="EF121" s="76"/>
      <c r="EG121" s="137"/>
      <c r="EH121" s="138"/>
      <c r="EI121" s="130"/>
      <c r="EJ121" s="4"/>
      <c r="EK121" s="139"/>
      <c r="EL121" s="140"/>
      <c r="EM121" s="141"/>
      <c r="EN121" s="135"/>
      <c r="EO121" s="142"/>
      <c r="EP121" s="76"/>
      <c r="EQ121" s="4"/>
      <c r="ER121" s="76"/>
      <c r="ES121" s="137"/>
      <c r="ET121" s="138"/>
      <c r="EU121" s="130"/>
      <c r="EV121" s="4"/>
      <c r="EW121" s="139"/>
      <c r="EX121" s="140"/>
      <c r="EY121" s="141"/>
      <c r="EZ121" s="135"/>
      <c r="FA121" s="142"/>
      <c r="FB121" s="76"/>
      <c r="FC121" s="4"/>
      <c r="FD121" s="76"/>
      <c r="FE121" s="137"/>
      <c r="FF121" s="138"/>
      <c r="FG121" s="130"/>
      <c r="FH121" s="4"/>
      <c r="FI121" s="139"/>
      <c r="FJ121" s="140"/>
      <c r="FK121" s="141"/>
      <c r="FL121" s="135"/>
      <c r="FM121" s="142"/>
      <c r="FN121" s="76"/>
      <c r="FO121" s="4"/>
      <c r="FP121" s="76"/>
      <c r="FQ121" s="137"/>
      <c r="FR121" s="138"/>
      <c r="FS121" s="130"/>
      <c r="FT121" s="4"/>
      <c r="FU121" s="139"/>
      <c r="FV121" s="140"/>
      <c r="FW121" s="141"/>
      <c r="FX121" s="135"/>
      <c r="FY121" s="142"/>
      <c r="FZ121" s="76"/>
      <c r="GA121" s="4"/>
      <c r="GB121" s="76"/>
      <c r="GC121" s="137"/>
      <c r="GD121" s="138"/>
      <c r="GE121" s="130"/>
      <c r="GF121" s="4"/>
      <c r="GG121" s="139"/>
      <c r="GH121" s="140"/>
      <c r="GI121" s="141"/>
      <c r="GJ121" s="135"/>
      <c r="GK121" s="142"/>
      <c r="GL121" s="76"/>
      <c r="GM121" s="4"/>
      <c r="GN121" s="76"/>
      <c r="GO121" s="137"/>
      <c r="GP121" s="138"/>
      <c r="GQ121" s="130"/>
      <c r="GR121" s="4"/>
      <c r="GS121" s="139"/>
      <c r="GT121" s="140"/>
      <c r="GU121" s="141"/>
      <c r="GV121" s="135"/>
      <c r="GW121" s="142"/>
      <c r="GX121" s="76"/>
      <c r="GY121" s="4"/>
      <c r="GZ121" s="76"/>
      <c r="HA121" s="137"/>
      <c r="HB121" s="138"/>
      <c r="HC121" s="130"/>
      <c r="HD121" s="4"/>
      <c r="HE121" s="139"/>
      <c r="HF121" s="140"/>
      <c r="HG121" s="141"/>
      <c r="HH121" s="135"/>
      <c r="HI121" s="142"/>
      <c r="HJ121" s="76"/>
      <c r="HK121" s="4"/>
      <c r="HL121" s="76"/>
      <c r="HM121" s="137"/>
      <c r="HN121" s="138"/>
      <c r="HO121" s="130"/>
      <c r="HP121" s="4"/>
      <c r="HQ121" s="139"/>
      <c r="HR121" s="140"/>
      <c r="HS121" s="141"/>
      <c r="HT121" s="135"/>
      <c r="HU121" s="142"/>
      <c r="HV121" s="76"/>
      <c r="HW121" s="4"/>
      <c r="HX121" s="76"/>
      <c r="HY121" s="137"/>
      <c r="HZ121" s="138"/>
      <c r="IA121" s="130"/>
      <c r="IB121" s="4"/>
      <c r="IC121" s="139"/>
      <c r="ID121" s="140"/>
      <c r="IE121" s="141"/>
      <c r="IF121" s="135"/>
      <c r="IG121" s="142"/>
      <c r="IH121" s="76"/>
      <c r="II121" s="4"/>
      <c r="IJ121" s="76"/>
      <c r="IK121" s="137"/>
      <c r="IL121" s="138"/>
      <c r="IM121" s="130"/>
      <c r="IN121" s="4"/>
      <c r="IO121" s="139"/>
      <c r="IP121" s="140"/>
      <c r="IQ121" s="141"/>
      <c r="IR121" s="135"/>
      <c r="IS121" s="142"/>
      <c r="IT121" s="76"/>
      <c r="IU121" s="4"/>
      <c r="IV121" s="76"/>
      <c r="IW121" s="137"/>
      <c r="IX121" s="138"/>
      <c r="IY121" s="130"/>
      <c r="IZ121" s="4"/>
      <c r="JA121" s="139"/>
      <c r="JB121" s="140"/>
      <c r="JC121" s="141"/>
      <c r="JD121" s="135"/>
      <c r="JE121" s="142"/>
      <c r="JF121" s="76"/>
      <c r="JG121" s="4"/>
      <c r="JH121" s="76"/>
      <c r="JI121" s="137"/>
      <c r="JJ121" s="138"/>
      <c r="JK121" s="130"/>
      <c r="JL121" s="4"/>
      <c r="JM121" s="139"/>
      <c r="JN121" s="140"/>
      <c r="JO121" s="141"/>
      <c r="JP121" s="135"/>
      <c r="JQ121" s="142"/>
      <c r="JR121" s="76"/>
      <c r="JS121" s="4"/>
      <c r="JT121" s="76"/>
      <c r="JU121" s="137"/>
      <c r="JV121" s="138"/>
      <c r="JW121" s="130"/>
      <c r="JX121" s="4"/>
      <c r="JY121" s="139"/>
      <c r="JZ121" s="140"/>
      <c r="KA121" s="141"/>
      <c r="KB121" s="135"/>
      <c r="KC121" s="142"/>
      <c r="KD121" s="76"/>
      <c r="KE121" s="4"/>
      <c r="KF121" s="76"/>
    </row>
    <row r="122" spans="1:292" ht="13.5" customHeight="1">
      <c r="A122" s="84"/>
      <c r="E122" s="137"/>
      <c r="F122" s="138"/>
      <c r="G122" s="130"/>
      <c r="H122" s="4"/>
      <c r="I122" s="139"/>
      <c r="J122" s="140"/>
      <c r="K122" s="141"/>
      <c r="L122" s="135"/>
      <c r="M122" s="142"/>
      <c r="O122" s="4"/>
      <c r="Q122" s="137"/>
      <c r="R122" s="138"/>
      <c r="S122" s="130"/>
      <c r="T122" s="4"/>
      <c r="U122" s="139"/>
      <c r="V122" s="140"/>
      <c r="W122" s="141"/>
      <c r="X122" s="135"/>
      <c r="Y122" s="142"/>
      <c r="AA122" s="4"/>
      <c r="AC122" s="137"/>
      <c r="AD122" s="138"/>
      <c r="AE122" s="130"/>
      <c r="AF122" s="4"/>
      <c r="AG122" s="139"/>
      <c r="AH122" s="140"/>
      <c r="AI122" s="141"/>
      <c r="AJ122" s="135"/>
      <c r="AK122" s="142"/>
      <c r="AM122" s="4"/>
      <c r="AO122" s="137"/>
      <c r="AP122" s="138"/>
      <c r="AQ122" s="130"/>
      <c r="AR122" s="4"/>
      <c r="AS122" s="139"/>
      <c r="AT122" s="140"/>
      <c r="AU122" s="141"/>
      <c r="AV122" s="135"/>
      <c r="AW122" s="142"/>
      <c r="AX122" s="76"/>
      <c r="AY122" s="4"/>
      <c r="AZ122" s="76"/>
      <c r="BA122" s="137"/>
      <c r="BB122" s="138"/>
      <c r="BC122" s="130"/>
      <c r="BD122" s="4"/>
      <c r="BE122" s="139"/>
      <c r="BF122" s="140"/>
      <c r="BG122" s="141"/>
      <c r="BH122" s="135"/>
      <c r="BI122" s="142"/>
      <c r="BJ122" s="76"/>
      <c r="BK122" s="4"/>
      <c r="BL122" s="76"/>
      <c r="BM122" s="137"/>
      <c r="BN122" s="138"/>
      <c r="BO122" s="130"/>
      <c r="BP122" s="4"/>
      <c r="BQ122" s="139"/>
      <c r="BR122" s="140"/>
      <c r="BS122" s="141"/>
      <c r="BT122" s="135"/>
      <c r="BU122" s="142"/>
      <c r="BV122" s="76"/>
      <c r="BW122" s="4"/>
      <c r="BX122" s="76"/>
      <c r="BY122" s="137"/>
      <c r="BZ122" s="138"/>
      <c r="CA122" s="130"/>
      <c r="CB122" s="4"/>
      <c r="CC122" s="139"/>
      <c r="CD122" s="140"/>
      <c r="CE122" s="141"/>
      <c r="CF122" s="135"/>
      <c r="CG122" s="142"/>
      <c r="CH122" s="76"/>
      <c r="CI122" s="4"/>
      <c r="CJ122" s="76"/>
      <c r="CK122" s="137"/>
      <c r="CL122" s="138"/>
      <c r="CM122" s="130"/>
      <c r="CN122" s="4"/>
      <c r="CO122" s="139"/>
      <c r="CP122" s="140"/>
      <c r="CQ122" s="141"/>
      <c r="CR122" s="135"/>
      <c r="CS122" s="142"/>
      <c r="CT122" s="76"/>
      <c r="CU122" s="4"/>
      <c r="CV122" s="76"/>
      <c r="CW122" s="137"/>
      <c r="CX122" s="138"/>
      <c r="CY122" s="130"/>
      <c r="CZ122" s="4"/>
      <c r="DA122" s="139"/>
      <c r="DB122" s="140"/>
      <c r="DC122" s="141"/>
      <c r="DD122" s="135"/>
      <c r="DE122" s="142"/>
      <c r="DF122" s="76"/>
      <c r="DG122" s="4"/>
      <c r="DH122" s="76"/>
      <c r="DI122" s="137"/>
      <c r="DJ122" s="138"/>
      <c r="DK122" s="130"/>
      <c r="DL122" s="4"/>
      <c r="DM122" s="139"/>
      <c r="DN122" s="140"/>
      <c r="DO122" s="141"/>
      <c r="DP122" s="135"/>
      <c r="DQ122" s="142"/>
      <c r="DR122" s="76"/>
      <c r="DS122" s="4"/>
      <c r="DT122" s="76"/>
      <c r="DU122" s="137"/>
      <c r="DV122" s="138"/>
      <c r="DW122" s="130"/>
      <c r="DX122" s="4"/>
      <c r="DY122" s="139"/>
      <c r="DZ122" s="140"/>
      <c r="EA122" s="141"/>
      <c r="EB122" s="135"/>
      <c r="EC122" s="142"/>
      <c r="ED122" s="76"/>
      <c r="EE122" s="4"/>
      <c r="EF122" s="76"/>
      <c r="EG122" s="137"/>
      <c r="EH122" s="138"/>
      <c r="EI122" s="130"/>
      <c r="EJ122" s="4"/>
      <c r="EK122" s="139"/>
      <c r="EL122" s="140"/>
      <c r="EM122" s="141"/>
      <c r="EN122" s="135"/>
      <c r="EO122" s="142"/>
      <c r="EP122" s="76"/>
      <c r="EQ122" s="4"/>
      <c r="ER122" s="76"/>
      <c r="ES122" s="137"/>
      <c r="ET122" s="138"/>
      <c r="EU122" s="130"/>
      <c r="EV122" s="4"/>
      <c r="EW122" s="139"/>
      <c r="EX122" s="140"/>
      <c r="EY122" s="141"/>
      <c r="EZ122" s="135"/>
      <c r="FA122" s="142"/>
      <c r="FB122" s="76"/>
      <c r="FC122" s="4"/>
      <c r="FD122" s="76"/>
      <c r="FE122" s="137"/>
      <c r="FF122" s="138"/>
      <c r="FG122" s="130"/>
      <c r="FH122" s="4"/>
      <c r="FI122" s="139"/>
      <c r="FJ122" s="140"/>
      <c r="FK122" s="141"/>
      <c r="FL122" s="135"/>
      <c r="FM122" s="142"/>
      <c r="FN122" s="76"/>
      <c r="FO122" s="4"/>
      <c r="FP122" s="76"/>
      <c r="FQ122" s="137"/>
      <c r="FR122" s="138"/>
      <c r="FS122" s="130"/>
      <c r="FT122" s="4"/>
      <c r="FU122" s="139"/>
      <c r="FV122" s="140"/>
      <c r="FW122" s="141"/>
      <c r="FX122" s="135"/>
      <c r="FY122" s="142"/>
      <c r="FZ122" s="76"/>
      <c r="GA122" s="4"/>
      <c r="GB122" s="76"/>
      <c r="GC122" s="137"/>
      <c r="GD122" s="138"/>
      <c r="GE122" s="130"/>
      <c r="GF122" s="4"/>
      <c r="GG122" s="139"/>
      <c r="GH122" s="140"/>
      <c r="GI122" s="141"/>
      <c r="GJ122" s="135"/>
      <c r="GK122" s="142"/>
      <c r="GL122" s="76"/>
      <c r="GM122" s="4"/>
      <c r="GN122" s="76"/>
      <c r="GO122" s="137"/>
      <c r="GP122" s="138"/>
      <c r="GQ122" s="130"/>
      <c r="GR122" s="4"/>
      <c r="GS122" s="139"/>
      <c r="GT122" s="140"/>
      <c r="GU122" s="141"/>
      <c r="GV122" s="135"/>
      <c r="GW122" s="142"/>
      <c r="GX122" s="76"/>
      <c r="GY122" s="4"/>
      <c r="GZ122" s="76"/>
      <c r="HA122" s="137"/>
      <c r="HB122" s="138"/>
      <c r="HC122" s="130"/>
      <c r="HD122" s="4"/>
      <c r="HE122" s="139"/>
      <c r="HF122" s="140"/>
      <c r="HG122" s="141"/>
      <c r="HH122" s="135"/>
      <c r="HI122" s="142"/>
      <c r="HJ122" s="76"/>
      <c r="HK122" s="4"/>
      <c r="HL122" s="76"/>
      <c r="HM122" s="137"/>
      <c r="HN122" s="138"/>
      <c r="HO122" s="130"/>
      <c r="HP122" s="4"/>
      <c r="HQ122" s="139"/>
      <c r="HR122" s="140"/>
      <c r="HS122" s="141"/>
      <c r="HT122" s="135"/>
      <c r="HU122" s="142"/>
      <c r="HV122" s="76"/>
      <c r="HW122" s="4"/>
      <c r="HX122" s="76"/>
      <c r="HY122" s="137"/>
      <c r="HZ122" s="138"/>
      <c r="IA122" s="130"/>
      <c r="IB122" s="4"/>
      <c r="IC122" s="139"/>
      <c r="ID122" s="140"/>
      <c r="IE122" s="141"/>
      <c r="IF122" s="135"/>
      <c r="IG122" s="142"/>
      <c r="IH122" s="76"/>
      <c r="II122" s="4"/>
      <c r="IJ122" s="76"/>
      <c r="IK122" s="137"/>
      <c r="IL122" s="138"/>
      <c r="IM122" s="130"/>
      <c r="IN122" s="4"/>
      <c r="IO122" s="139"/>
      <c r="IP122" s="140"/>
      <c r="IQ122" s="141"/>
      <c r="IR122" s="135"/>
      <c r="IS122" s="142"/>
      <c r="IT122" s="76"/>
      <c r="IU122" s="4"/>
      <c r="IV122" s="76"/>
      <c r="IW122" s="137"/>
      <c r="IX122" s="138"/>
      <c r="IY122" s="130"/>
      <c r="IZ122" s="4"/>
      <c r="JA122" s="139"/>
      <c r="JB122" s="140"/>
      <c r="JC122" s="141"/>
      <c r="JD122" s="135"/>
      <c r="JE122" s="142"/>
      <c r="JF122" s="76"/>
      <c r="JG122" s="4"/>
      <c r="JH122" s="76"/>
      <c r="JI122" s="137"/>
      <c r="JJ122" s="138"/>
      <c r="JK122" s="130"/>
      <c r="JL122" s="4"/>
      <c r="JM122" s="139"/>
      <c r="JN122" s="140"/>
      <c r="JO122" s="141"/>
      <c r="JP122" s="135"/>
      <c r="JQ122" s="142"/>
      <c r="JR122" s="76"/>
      <c r="JS122" s="4"/>
      <c r="JT122" s="76"/>
      <c r="JU122" s="137"/>
      <c r="JV122" s="138"/>
      <c r="JW122" s="130"/>
      <c r="JX122" s="4"/>
      <c r="JY122" s="139"/>
      <c r="JZ122" s="140"/>
      <c r="KA122" s="141"/>
      <c r="KB122" s="135"/>
      <c r="KC122" s="142"/>
      <c r="KD122" s="76"/>
      <c r="KE122" s="4"/>
      <c r="KF122" s="76"/>
    </row>
    <row r="123" spans="1:292" ht="13.5" customHeight="1">
      <c r="A123" s="84"/>
      <c r="E123" s="137"/>
      <c r="F123" s="138"/>
      <c r="G123" s="130"/>
      <c r="H123" s="4"/>
      <c r="I123" s="139"/>
      <c r="J123" s="140"/>
      <c r="K123" s="141"/>
      <c r="L123" s="135"/>
      <c r="M123" s="142"/>
      <c r="O123" s="4"/>
      <c r="Q123" s="137"/>
      <c r="R123" s="138"/>
      <c r="S123" s="130"/>
      <c r="T123" s="4"/>
      <c r="U123" s="139"/>
      <c r="V123" s="140"/>
      <c r="W123" s="141"/>
      <c r="X123" s="135"/>
      <c r="Y123" s="142"/>
      <c r="AA123" s="4"/>
      <c r="AC123" s="137"/>
      <c r="AD123" s="138"/>
      <c r="AE123" s="130"/>
      <c r="AF123" s="4"/>
      <c r="AG123" s="139"/>
      <c r="AH123" s="140"/>
      <c r="AI123" s="141"/>
      <c r="AJ123" s="135"/>
      <c r="AK123" s="142"/>
      <c r="AM123" s="4"/>
      <c r="AO123" s="137"/>
      <c r="AP123" s="138"/>
      <c r="AQ123" s="130"/>
      <c r="AR123" s="4"/>
      <c r="AS123" s="139"/>
      <c r="AT123" s="140"/>
      <c r="AU123" s="141"/>
      <c r="AV123" s="135"/>
      <c r="AW123" s="142"/>
      <c r="AX123" s="76"/>
      <c r="AY123" s="4"/>
      <c r="AZ123" s="76"/>
      <c r="BA123" s="137"/>
      <c r="BB123" s="138"/>
      <c r="BC123" s="130"/>
      <c r="BD123" s="4"/>
      <c r="BE123" s="139"/>
      <c r="BF123" s="140"/>
      <c r="BG123" s="141"/>
      <c r="BH123" s="135"/>
      <c r="BI123" s="142"/>
      <c r="BJ123" s="76"/>
      <c r="BK123" s="4"/>
      <c r="BL123" s="76"/>
      <c r="BM123" s="137"/>
      <c r="BN123" s="138"/>
      <c r="BO123" s="130"/>
      <c r="BP123" s="4"/>
      <c r="BQ123" s="139"/>
      <c r="BR123" s="140"/>
      <c r="BS123" s="141"/>
      <c r="BT123" s="135"/>
      <c r="BU123" s="142"/>
      <c r="BV123" s="76"/>
      <c r="BW123" s="4"/>
      <c r="BX123" s="76"/>
      <c r="BY123" s="137"/>
      <c r="BZ123" s="138"/>
      <c r="CA123" s="130"/>
      <c r="CB123" s="4"/>
      <c r="CC123" s="139"/>
      <c r="CD123" s="140"/>
      <c r="CE123" s="141"/>
      <c r="CF123" s="135"/>
      <c r="CG123" s="142"/>
      <c r="CH123" s="76"/>
      <c r="CI123" s="4"/>
      <c r="CJ123" s="76"/>
      <c r="CK123" s="137"/>
      <c r="CL123" s="138"/>
      <c r="CM123" s="130"/>
      <c r="CN123" s="4"/>
      <c r="CO123" s="139"/>
      <c r="CP123" s="140"/>
      <c r="CQ123" s="141"/>
      <c r="CR123" s="135"/>
      <c r="CS123" s="142"/>
      <c r="CT123" s="76"/>
      <c r="CU123" s="4"/>
      <c r="CV123" s="76"/>
      <c r="CW123" s="137"/>
      <c r="CX123" s="138"/>
      <c r="CY123" s="130"/>
      <c r="CZ123" s="4"/>
      <c r="DA123" s="139"/>
      <c r="DB123" s="140"/>
      <c r="DC123" s="141"/>
      <c r="DD123" s="135"/>
      <c r="DE123" s="142"/>
      <c r="DF123" s="76"/>
      <c r="DG123" s="4"/>
      <c r="DH123" s="76"/>
      <c r="DI123" s="137"/>
      <c r="DJ123" s="138"/>
      <c r="DK123" s="130"/>
      <c r="DL123" s="4"/>
      <c r="DM123" s="139"/>
      <c r="DN123" s="140"/>
      <c r="DO123" s="141"/>
      <c r="DP123" s="135"/>
      <c r="DQ123" s="142"/>
      <c r="DR123" s="76"/>
      <c r="DS123" s="4"/>
      <c r="DT123" s="76"/>
      <c r="DU123" s="137"/>
      <c r="DV123" s="138"/>
      <c r="DW123" s="130"/>
      <c r="DX123" s="4"/>
      <c r="DY123" s="139"/>
      <c r="DZ123" s="140"/>
      <c r="EA123" s="141"/>
      <c r="EB123" s="135"/>
      <c r="EC123" s="142"/>
      <c r="ED123" s="76"/>
      <c r="EE123" s="4"/>
      <c r="EF123" s="76"/>
      <c r="EG123" s="137"/>
      <c r="EH123" s="138"/>
      <c r="EI123" s="130"/>
      <c r="EJ123" s="4"/>
      <c r="EK123" s="139"/>
      <c r="EL123" s="140"/>
      <c r="EM123" s="141"/>
      <c r="EN123" s="135"/>
      <c r="EO123" s="142"/>
      <c r="EP123" s="76"/>
      <c r="EQ123" s="4"/>
      <c r="ER123" s="76"/>
      <c r="ES123" s="137"/>
      <c r="ET123" s="138"/>
      <c r="EU123" s="130"/>
      <c r="EV123" s="4"/>
      <c r="EW123" s="139"/>
      <c r="EX123" s="140"/>
      <c r="EY123" s="141"/>
      <c r="EZ123" s="135"/>
      <c r="FA123" s="142"/>
      <c r="FB123" s="76"/>
      <c r="FC123" s="4"/>
      <c r="FD123" s="76"/>
      <c r="FE123" s="137"/>
      <c r="FF123" s="138"/>
      <c r="FG123" s="130"/>
      <c r="FH123" s="4"/>
      <c r="FI123" s="139"/>
      <c r="FJ123" s="140"/>
      <c r="FK123" s="141"/>
      <c r="FL123" s="135"/>
      <c r="FM123" s="142"/>
      <c r="FN123" s="76"/>
      <c r="FO123" s="4"/>
      <c r="FP123" s="76"/>
      <c r="FQ123" s="137"/>
      <c r="FR123" s="138"/>
      <c r="FS123" s="130"/>
      <c r="FT123" s="4"/>
      <c r="FU123" s="139"/>
      <c r="FV123" s="140"/>
      <c r="FW123" s="141"/>
      <c r="FX123" s="135"/>
      <c r="FY123" s="142"/>
      <c r="FZ123" s="76"/>
      <c r="GA123" s="4"/>
      <c r="GB123" s="76"/>
      <c r="GC123" s="137"/>
      <c r="GD123" s="138"/>
      <c r="GE123" s="130"/>
      <c r="GF123" s="4"/>
      <c r="GG123" s="139"/>
      <c r="GH123" s="140"/>
      <c r="GI123" s="141"/>
      <c r="GJ123" s="135"/>
      <c r="GK123" s="142"/>
      <c r="GL123" s="76"/>
      <c r="GM123" s="4"/>
      <c r="GN123" s="76"/>
      <c r="GO123" s="137"/>
      <c r="GP123" s="138"/>
      <c r="GQ123" s="130"/>
      <c r="GR123" s="4"/>
      <c r="GS123" s="139"/>
      <c r="GT123" s="140"/>
      <c r="GU123" s="141"/>
      <c r="GV123" s="135"/>
      <c r="GW123" s="142"/>
      <c r="GX123" s="76"/>
      <c r="GY123" s="4"/>
      <c r="GZ123" s="76"/>
      <c r="HA123" s="137"/>
      <c r="HB123" s="138"/>
      <c r="HC123" s="130"/>
      <c r="HD123" s="4"/>
      <c r="HE123" s="139"/>
      <c r="HF123" s="140"/>
      <c r="HG123" s="141"/>
      <c r="HH123" s="135"/>
      <c r="HI123" s="142"/>
      <c r="HJ123" s="76"/>
      <c r="HK123" s="4"/>
      <c r="HL123" s="76"/>
      <c r="HM123" s="137"/>
      <c r="HN123" s="138"/>
      <c r="HO123" s="130"/>
      <c r="HP123" s="4"/>
      <c r="HQ123" s="139"/>
      <c r="HR123" s="140"/>
      <c r="HS123" s="141"/>
      <c r="HT123" s="135"/>
      <c r="HU123" s="142"/>
      <c r="HV123" s="76"/>
      <c r="HW123" s="4"/>
      <c r="HX123" s="76"/>
      <c r="HY123" s="137"/>
      <c r="HZ123" s="138"/>
      <c r="IA123" s="130"/>
      <c r="IB123" s="4"/>
      <c r="IC123" s="139"/>
      <c r="ID123" s="140"/>
      <c r="IE123" s="141"/>
      <c r="IF123" s="135"/>
      <c r="IG123" s="142"/>
      <c r="IH123" s="76"/>
      <c r="II123" s="4"/>
      <c r="IJ123" s="76"/>
      <c r="IK123" s="137"/>
      <c r="IL123" s="138"/>
      <c r="IM123" s="130"/>
      <c r="IN123" s="4"/>
      <c r="IO123" s="139"/>
      <c r="IP123" s="140"/>
      <c r="IQ123" s="141"/>
      <c r="IR123" s="135"/>
      <c r="IS123" s="142"/>
      <c r="IT123" s="76"/>
      <c r="IU123" s="4"/>
      <c r="IV123" s="76"/>
      <c r="IW123" s="137"/>
      <c r="IX123" s="138"/>
      <c r="IY123" s="130"/>
      <c r="IZ123" s="4"/>
      <c r="JA123" s="139"/>
      <c r="JB123" s="140"/>
      <c r="JC123" s="141"/>
      <c r="JD123" s="135"/>
      <c r="JE123" s="142"/>
      <c r="JF123" s="76"/>
      <c r="JG123" s="4"/>
      <c r="JH123" s="76"/>
      <c r="JI123" s="137"/>
      <c r="JJ123" s="138"/>
      <c r="JK123" s="130"/>
      <c r="JL123" s="4"/>
      <c r="JM123" s="139"/>
      <c r="JN123" s="140"/>
      <c r="JO123" s="141"/>
      <c r="JP123" s="135"/>
      <c r="JQ123" s="142"/>
      <c r="JR123" s="76"/>
      <c r="JS123" s="4"/>
      <c r="JT123" s="76"/>
      <c r="JU123" s="137"/>
      <c r="JV123" s="138"/>
      <c r="JW123" s="130"/>
      <c r="JX123" s="4"/>
      <c r="JY123" s="139"/>
      <c r="JZ123" s="140"/>
      <c r="KA123" s="141"/>
      <c r="KB123" s="135"/>
      <c r="KC123" s="142"/>
      <c r="KD123" s="76"/>
      <c r="KE123" s="4"/>
      <c r="KF123" s="76"/>
    </row>
    <row r="124" spans="1:292" ht="13.5" customHeight="1">
      <c r="A124" s="84"/>
      <c r="E124" s="137"/>
      <c r="F124" s="138"/>
      <c r="G124" s="130"/>
      <c r="H124" s="4"/>
      <c r="I124" s="139"/>
      <c r="J124" s="140"/>
      <c r="K124" s="141"/>
      <c r="L124" s="135"/>
      <c r="M124" s="142"/>
      <c r="O124" s="4"/>
      <c r="Q124" s="137"/>
      <c r="R124" s="138"/>
      <c r="S124" s="130"/>
      <c r="T124" s="4"/>
      <c r="U124" s="139"/>
      <c r="V124" s="140"/>
      <c r="W124" s="141"/>
      <c r="X124" s="135"/>
      <c r="Y124" s="142"/>
      <c r="AA124" s="4"/>
      <c r="AC124" s="137"/>
      <c r="AD124" s="138"/>
      <c r="AE124" s="130"/>
      <c r="AF124" s="4"/>
      <c r="AG124" s="139"/>
      <c r="AH124" s="140"/>
      <c r="AI124" s="141"/>
      <c r="AJ124" s="135"/>
      <c r="AK124" s="142"/>
      <c r="AM124" s="4"/>
      <c r="AO124" s="137"/>
      <c r="AP124" s="138"/>
      <c r="AQ124" s="130"/>
      <c r="AR124" s="4"/>
      <c r="AS124" s="139"/>
      <c r="AT124" s="140"/>
      <c r="AU124" s="141"/>
      <c r="AV124" s="135"/>
      <c r="AW124" s="142"/>
      <c r="AX124" s="76"/>
      <c r="AY124" s="4"/>
      <c r="AZ124" s="76"/>
      <c r="BA124" s="137"/>
      <c r="BB124" s="138"/>
      <c r="BC124" s="130"/>
      <c r="BD124" s="4"/>
      <c r="BE124" s="139"/>
      <c r="BF124" s="140"/>
      <c r="BG124" s="141"/>
      <c r="BH124" s="135"/>
      <c r="BI124" s="142"/>
      <c r="BJ124" s="76"/>
      <c r="BK124" s="4"/>
      <c r="BL124" s="76"/>
      <c r="BM124" s="137"/>
      <c r="BN124" s="138"/>
      <c r="BO124" s="130"/>
      <c r="BP124" s="4"/>
      <c r="BQ124" s="139"/>
      <c r="BR124" s="140"/>
      <c r="BS124" s="141"/>
      <c r="BT124" s="135"/>
      <c r="BU124" s="142"/>
      <c r="BV124" s="76"/>
      <c r="BW124" s="4"/>
      <c r="BX124" s="76"/>
      <c r="BY124" s="137"/>
      <c r="BZ124" s="138"/>
      <c r="CA124" s="130"/>
      <c r="CB124" s="4"/>
      <c r="CC124" s="139"/>
      <c r="CD124" s="140"/>
      <c r="CE124" s="141"/>
      <c r="CF124" s="135"/>
      <c r="CG124" s="142"/>
      <c r="CH124" s="76"/>
      <c r="CI124" s="4"/>
      <c r="CJ124" s="76"/>
      <c r="CK124" s="137"/>
      <c r="CL124" s="138"/>
      <c r="CM124" s="130"/>
      <c r="CN124" s="4"/>
      <c r="CO124" s="139"/>
      <c r="CP124" s="140"/>
      <c r="CQ124" s="141"/>
      <c r="CR124" s="135"/>
      <c r="CS124" s="142"/>
      <c r="CT124" s="76"/>
      <c r="CU124" s="4"/>
      <c r="CV124" s="76"/>
      <c r="CW124" s="137"/>
      <c r="CX124" s="138"/>
      <c r="CY124" s="130"/>
      <c r="CZ124" s="4"/>
      <c r="DA124" s="139"/>
      <c r="DB124" s="140"/>
      <c r="DC124" s="141"/>
      <c r="DD124" s="135"/>
      <c r="DE124" s="142"/>
      <c r="DF124" s="76"/>
      <c r="DG124" s="4"/>
      <c r="DH124" s="76"/>
      <c r="DI124" s="137"/>
      <c r="DJ124" s="138"/>
      <c r="DK124" s="130"/>
      <c r="DL124" s="4"/>
      <c r="DM124" s="139"/>
      <c r="DN124" s="140"/>
      <c r="DO124" s="141"/>
      <c r="DP124" s="135"/>
      <c r="DQ124" s="142"/>
      <c r="DR124" s="76"/>
      <c r="DS124" s="4"/>
      <c r="DT124" s="76"/>
      <c r="DU124" s="137"/>
      <c r="DV124" s="138"/>
      <c r="DW124" s="130"/>
      <c r="DX124" s="4"/>
      <c r="DY124" s="139"/>
      <c r="DZ124" s="140"/>
      <c r="EA124" s="141"/>
      <c r="EB124" s="135"/>
      <c r="EC124" s="142"/>
      <c r="ED124" s="76"/>
      <c r="EE124" s="4"/>
      <c r="EF124" s="76"/>
      <c r="EG124" s="137"/>
      <c r="EH124" s="138"/>
      <c r="EI124" s="130"/>
      <c r="EJ124" s="4"/>
      <c r="EK124" s="139"/>
      <c r="EL124" s="140"/>
      <c r="EM124" s="141"/>
      <c r="EN124" s="135"/>
      <c r="EO124" s="142"/>
      <c r="EP124" s="76"/>
      <c r="EQ124" s="4"/>
      <c r="ER124" s="76"/>
      <c r="ES124" s="137"/>
      <c r="ET124" s="138"/>
      <c r="EU124" s="130"/>
      <c r="EV124" s="4"/>
      <c r="EW124" s="139"/>
      <c r="EX124" s="140"/>
      <c r="EY124" s="141"/>
      <c r="EZ124" s="135"/>
      <c r="FA124" s="142"/>
      <c r="FB124" s="76"/>
      <c r="FC124" s="4"/>
      <c r="FD124" s="76"/>
      <c r="FE124" s="137"/>
      <c r="FF124" s="138"/>
      <c r="FG124" s="130"/>
      <c r="FH124" s="4"/>
      <c r="FI124" s="139"/>
      <c r="FJ124" s="140"/>
      <c r="FK124" s="141"/>
      <c r="FL124" s="135"/>
      <c r="FM124" s="142"/>
      <c r="FN124" s="76"/>
      <c r="FO124" s="4"/>
      <c r="FP124" s="76"/>
      <c r="FQ124" s="137"/>
      <c r="FR124" s="138"/>
      <c r="FS124" s="130"/>
      <c r="FT124" s="4"/>
      <c r="FU124" s="139"/>
      <c r="FV124" s="140"/>
      <c r="FW124" s="141"/>
      <c r="FX124" s="135"/>
      <c r="FY124" s="142"/>
      <c r="FZ124" s="76"/>
      <c r="GA124" s="4"/>
      <c r="GB124" s="76"/>
      <c r="GC124" s="137"/>
      <c r="GD124" s="138"/>
      <c r="GE124" s="130"/>
      <c r="GF124" s="4"/>
      <c r="GG124" s="139"/>
      <c r="GH124" s="140"/>
      <c r="GI124" s="141"/>
      <c r="GJ124" s="135"/>
      <c r="GK124" s="142"/>
      <c r="GL124" s="76"/>
      <c r="GM124" s="4"/>
      <c r="GN124" s="76"/>
      <c r="GO124" s="137"/>
      <c r="GP124" s="138"/>
      <c r="GQ124" s="130"/>
      <c r="GR124" s="4"/>
      <c r="GS124" s="139"/>
      <c r="GT124" s="140"/>
      <c r="GU124" s="141"/>
      <c r="GV124" s="135"/>
      <c r="GW124" s="142"/>
      <c r="GX124" s="76"/>
      <c r="GY124" s="4"/>
      <c r="GZ124" s="76"/>
      <c r="HA124" s="137"/>
      <c r="HB124" s="138"/>
      <c r="HC124" s="130"/>
      <c r="HD124" s="4"/>
      <c r="HE124" s="139"/>
      <c r="HF124" s="140"/>
      <c r="HG124" s="141"/>
      <c r="HH124" s="135"/>
      <c r="HI124" s="142"/>
      <c r="HJ124" s="76"/>
      <c r="HK124" s="4"/>
      <c r="HL124" s="76"/>
      <c r="HM124" s="137"/>
      <c r="HN124" s="138"/>
      <c r="HO124" s="130"/>
      <c r="HP124" s="4"/>
      <c r="HQ124" s="139"/>
      <c r="HR124" s="140"/>
      <c r="HS124" s="141"/>
      <c r="HT124" s="135"/>
      <c r="HU124" s="142"/>
      <c r="HV124" s="76"/>
      <c r="HW124" s="4"/>
      <c r="HX124" s="76"/>
      <c r="HY124" s="137"/>
      <c r="HZ124" s="138"/>
      <c r="IA124" s="130"/>
      <c r="IB124" s="4"/>
      <c r="IC124" s="139"/>
      <c r="ID124" s="140"/>
      <c r="IE124" s="141"/>
      <c r="IF124" s="135"/>
      <c r="IG124" s="142"/>
      <c r="IH124" s="76"/>
      <c r="II124" s="4"/>
      <c r="IJ124" s="76"/>
      <c r="IK124" s="137"/>
      <c r="IL124" s="138"/>
      <c r="IM124" s="130"/>
      <c r="IN124" s="4"/>
      <c r="IO124" s="139"/>
      <c r="IP124" s="140"/>
      <c r="IQ124" s="141"/>
      <c r="IR124" s="135"/>
      <c r="IS124" s="142"/>
      <c r="IT124" s="76"/>
      <c r="IU124" s="4"/>
      <c r="IV124" s="76"/>
      <c r="IW124" s="137"/>
      <c r="IX124" s="138"/>
      <c r="IY124" s="130"/>
      <c r="IZ124" s="4"/>
      <c r="JA124" s="139"/>
      <c r="JB124" s="140"/>
      <c r="JC124" s="141"/>
      <c r="JD124" s="135"/>
      <c r="JE124" s="142"/>
      <c r="JF124" s="76"/>
      <c r="JG124" s="4"/>
      <c r="JH124" s="76"/>
      <c r="JI124" s="137"/>
      <c r="JJ124" s="138"/>
      <c r="JK124" s="130"/>
      <c r="JL124" s="4"/>
      <c r="JM124" s="139"/>
      <c r="JN124" s="140"/>
      <c r="JO124" s="141"/>
      <c r="JP124" s="135"/>
      <c r="JQ124" s="142"/>
      <c r="JR124" s="76"/>
      <c r="JS124" s="4"/>
      <c r="JT124" s="76"/>
      <c r="JU124" s="137"/>
      <c r="JV124" s="138"/>
      <c r="JW124" s="130"/>
      <c r="JX124" s="4"/>
      <c r="JY124" s="139"/>
      <c r="JZ124" s="140"/>
      <c r="KA124" s="141"/>
      <c r="KB124" s="135"/>
      <c r="KC124" s="142"/>
      <c r="KD124" s="76"/>
      <c r="KE124" s="4"/>
      <c r="KF124" s="76"/>
    </row>
    <row r="125" spans="1:292" ht="13.5" customHeight="1">
      <c r="A125" s="84"/>
      <c r="E125" s="137"/>
      <c r="F125" s="138"/>
      <c r="G125" s="130"/>
      <c r="H125" s="4"/>
      <c r="I125" s="139"/>
      <c r="J125" s="140"/>
      <c r="K125" s="141"/>
      <c r="L125" s="135"/>
      <c r="M125" s="142"/>
      <c r="O125" s="4"/>
      <c r="Q125" s="137"/>
      <c r="R125" s="138"/>
      <c r="S125" s="130"/>
      <c r="T125" s="4"/>
      <c r="U125" s="139"/>
      <c r="V125" s="140"/>
      <c r="W125" s="141"/>
      <c r="X125" s="135"/>
      <c r="Y125" s="142"/>
      <c r="AA125" s="4"/>
      <c r="AC125" s="137"/>
      <c r="AD125" s="138"/>
      <c r="AE125" s="130"/>
      <c r="AF125" s="4"/>
      <c r="AG125" s="139"/>
      <c r="AH125" s="140"/>
      <c r="AI125" s="141"/>
      <c r="AJ125" s="135"/>
      <c r="AK125" s="142"/>
      <c r="AM125" s="4"/>
      <c r="AO125" s="137"/>
      <c r="AP125" s="138"/>
      <c r="AQ125" s="130"/>
      <c r="AR125" s="4"/>
      <c r="AS125" s="139"/>
      <c r="AT125" s="140"/>
      <c r="AU125" s="141"/>
      <c r="AV125" s="135"/>
      <c r="AW125" s="142"/>
      <c r="AX125" s="76"/>
      <c r="AY125" s="4"/>
      <c r="AZ125" s="76"/>
      <c r="BA125" s="137"/>
      <c r="BB125" s="138"/>
      <c r="BC125" s="130"/>
      <c r="BD125" s="4"/>
      <c r="BE125" s="139"/>
      <c r="BF125" s="140"/>
      <c r="BG125" s="141"/>
      <c r="BH125" s="135"/>
      <c r="BI125" s="142"/>
      <c r="BJ125" s="76"/>
      <c r="BK125" s="4"/>
      <c r="BL125" s="76"/>
      <c r="BM125" s="137"/>
      <c r="BN125" s="138"/>
      <c r="BO125" s="130"/>
      <c r="BP125" s="4"/>
      <c r="BQ125" s="139"/>
      <c r="BR125" s="140"/>
      <c r="BS125" s="141"/>
      <c r="BT125" s="135"/>
      <c r="BU125" s="142"/>
      <c r="BV125" s="76"/>
      <c r="BW125" s="4"/>
      <c r="BX125" s="76"/>
      <c r="BY125" s="137"/>
      <c r="BZ125" s="138"/>
      <c r="CA125" s="130"/>
      <c r="CB125" s="4"/>
      <c r="CC125" s="139"/>
      <c r="CD125" s="140"/>
      <c r="CE125" s="141"/>
      <c r="CF125" s="135"/>
      <c r="CG125" s="142"/>
      <c r="CH125" s="76"/>
      <c r="CI125" s="4"/>
      <c r="CJ125" s="76"/>
      <c r="CK125" s="137"/>
      <c r="CL125" s="138"/>
      <c r="CM125" s="130"/>
      <c r="CN125" s="4"/>
      <c r="CO125" s="139"/>
      <c r="CP125" s="140"/>
      <c r="CQ125" s="141"/>
      <c r="CR125" s="135"/>
      <c r="CS125" s="142"/>
      <c r="CT125" s="76"/>
      <c r="CU125" s="4"/>
      <c r="CV125" s="76"/>
      <c r="CW125" s="137"/>
      <c r="CX125" s="138"/>
      <c r="CY125" s="130"/>
      <c r="CZ125" s="4"/>
      <c r="DA125" s="139"/>
      <c r="DB125" s="140"/>
      <c r="DC125" s="141"/>
      <c r="DD125" s="135"/>
      <c r="DE125" s="142"/>
      <c r="DF125" s="76"/>
      <c r="DG125" s="4"/>
      <c r="DH125" s="76"/>
      <c r="DI125" s="137"/>
      <c r="DJ125" s="138"/>
      <c r="DK125" s="130"/>
      <c r="DL125" s="4"/>
      <c r="DM125" s="139"/>
      <c r="DN125" s="140"/>
      <c r="DO125" s="141"/>
      <c r="DP125" s="135"/>
      <c r="DQ125" s="142"/>
      <c r="DR125" s="76"/>
      <c r="DS125" s="4"/>
      <c r="DT125" s="76"/>
      <c r="DU125" s="137"/>
      <c r="DV125" s="138"/>
      <c r="DW125" s="130"/>
      <c r="DX125" s="4"/>
      <c r="DY125" s="139"/>
      <c r="DZ125" s="140"/>
      <c r="EA125" s="141"/>
      <c r="EB125" s="135"/>
      <c r="EC125" s="142"/>
      <c r="ED125" s="76"/>
      <c r="EE125" s="4"/>
      <c r="EF125" s="76"/>
      <c r="EG125" s="137"/>
      <c r="EH125" s="138"/>
      <c r="EI125" s="130"/>
      <c r="EJ125" s="4"/>
      <c r="EK125" s="139"/>
      <c r="EL125" s="140"/>
      <c r="EM125" s="141"/>
      <c r="EN125" s="135"/>
      <c r="EO125" s="142"/>
      <c r="EP125" s="76"/>
      <c r="EQ125" s="4"/>
      <c r="ER125" s="76"/>
      <c r="ES125" s="137"/>
      <c r="ET125" s="138"/>
      <c r="EU125" s="130"/>
      <c r="EV125" s="4"/>
      <c r="EW125" s="139"/>
      <c r="EX125" s="140"/>
      <c r="EY125" s="141"/>
      <c r="EZ125" s="135"/>
      <c r="FA125" s="142"/>
      <c r="FB125" s="76"/>
      <c r="FC125" s="4"/>
      <c r="FD125" s="76"/>
      <c r="FE125" s="137"/>
      <c r="FF125" s="138"/>
      <c r="FG125" s="130"/>
      <c r="FH125" s="4"/>
      <c r="FI125" s="139"/>
      <c r="FJ125" s="140"/>
      <c r="FK125" s="141"/>
      <c r="FL125" s="135"/>
      <c r="FM125" s="142"/>
      <c r="FN125" s="76"/>
      <c r="FO125" s="4"/>
      <c r="FP125" s="76"/>
      <c r="FQ125" s="137"/>
      <c r="FR125" s="138"/>
      <c r="FS125" s="130"/>
      <c r="FT125" s="4"/>
      <c r="FU125" s="139"/>
      <c r="FV125" s="140"/>
      <c r="FW125" s="141"/>
      <c r="FX125" s="135"/>
      <c r="FY125" s="142"/>
      <c r="FZ125" s="76"/>
      <c r="GA125" s="4"/>
      <c r="GB125" s="76"/>
      <c r="GC125" s="137"/>
      <c r="GD125" s="138"/>
      <c r="GE125" s="130"/>
      <c r="GF125" s="4"/>
      <c r="GG125" s="139"/>
      <c r="GH125" s="140"/>
      <c r="GI125" s="141"/>
      <c r="GJ125" s="135"/>
      <c r="GK125" s="142"/>
      <c r="GL125" s="76"/>
      <c r="GM125" s="4"/>
      <c r="GN125" s="76"/>
      <c r="GO125" s="137"/>
      <c r="GP125" s="138"/>
      <c r="GQ125" s="130"/>
      <c r="GR125" s="4"/>
      <c r="GS125" s="139"/>
      <c r="GT125" s="140"/>
      <c r="GU125" s="141"/>
      <c r="GV125" s="135"/>
      <c r="GW125" s="142"/>
      <c r="GX125" s="76"/>
      <c r="GY125" s="4"/>
      <c r="GZ125" s="76"/>
      <c r="HA125" s="137"/>
      <c r="HB125" s="138"/>
      <c r="HC125" s="130"/>
      <c r="HD125" s="4"/>
      <c r="HE125" s="139"/>
      <c r="HF125" s="140"/>
      <c r="HG125" s="141"/>
      <c r="HH125" s="135"/>
      <c r="HI125" s="142"/>
      <c r="HJ125" s="76"/>
      <c r="HK125" s="4"/>
      <c r="HL125" s="76"/>
      <c r="HM125" s="137"/>
      <c r="HN125" s="138"/>
      <c r="HO125" s="130"/>
      <c r="HP125" s="4"/>
      <c r="HQ125" s="139"/>
      <c r="HR125" s="140"/>
      <c r="HS125" s="141"/>
      <c r="HT125" s="135"/>
      <c r="HU125" s="142"/>
      <c r="HV125" s="76"/>
      <c r="HW125" s="4"/>
      <c r="HX125" s="76"/>
      <c r="HY125" s="137"/>
      <c r="HZ125" s="138"/>
      <c r="IA125" s="130"/>
      <c r="IB125" s="4"/>
      <c r="IC125" s="139"/>
      <c r="ID125" s="140"/>
      <c r="IE125" s="141"/>
      <c r="IF125" s="135"/>
      <c r="IG125" s="142"/>
      <c r="IH125" s="76"/>
      <c r="II125" s="4"/>
      <c r="IJ125" s="76"/>
      <c r="IK125" s="137"/>
      <c r="IL125" s="138"/>
      <c r="IM125" s="130"/>
      <c r="IN125" s="4"/>
      <c r="IO125" s="139"/>
      <c r="IP125" s="140"/>
      <c r="IQ125" s="141"/>
      <c r="IR125" s="135"/>
      <c r="IS125" s="142"/>
      <c r="IT125" s="76"/>
      <c r="IU125" s="4"/>
      <c r="IV125" s="76"/>
      <c r="IW125" s="137"/>
      <c r="IX125" s="138"/>
      <c r="IY125" s="130"/>
      <c r="IZ125" s="4"/>
      <c r="JA125" s="139"/>
      <c r="JB125" s="140"/>
      <c r="JC125" s="141"/>
      <c r="JD125" s="135"/>
      <c r="JE125" s="142"/>
      <c r="JF125" s="76"/>
      <c r="JG125" s="4"/>
      <c r="JH125" s="76"/>
      <c r="JI125" s="137"/>
      <c r="JJ125" s="138"/>
      <c r="JK125" s="130"/>
      <c r="JL125" s="4"/>
      <c r="JM125" s="139"/>
      <c r="JN125" s="140"/>
      <c r="JO125" s="141"/>
      <c r="JP125" s="135"/>
      <c r="JQ125" s="142"/>
      <c r="JR125" s="76"/>
      <c r="JS125" s="4"/>
      <c r="JT125" s="76"/>
      <c r="JU125" s="137"/>
      <c r="JV125" s="138"/>
      <c r="JW125" s="130"/>
      <c r="JX125" s="4"/>
      <c r="JY125" s="139"/>
      <c r="JZ125" s="140"/>
      <c r="KA125" s="141"/>
      <c r="KB125" s="135"/>
      <c r="KC125" s="142"/>
      <c r="KD125" s="76"/>
      <c r="KE125" s="4"/>
      <c r="KF125" s="76"/>
    </row>
    <row r="126" spans="1:292" ht="13.5" customHeight="1">
      <c r="A126" s="84"/>
      <c r="E126" s="137"/>
      <c r="F126" s="138"/>
      <c r="G126" s="130"/>
      <c r="H126" s="4"/>
      <c r="I126" s="139"/>
      <c r="J126" s="140"/>
      <c r="K126" s="141"/>
      <c r="L126" s="135"/>
      <c r="M126" s="142"/>
      <c r="O126" s="4"/>
      <c r="Q126" s="137"/>
      <c r="R126" s="138"/>
      <c r="S126" s="130"/>
      <c r="T126" s="4"/>
      <c r="U126" s="139"/>
      <c r="V126" s="140"/>
      <c r="W126" s="141"/>
      <c r="X126" s="135"/>
      <c r="Y126" s="142"/>
      <c r="AA126" s="4"/>
      <c r="AC126" s="137"/>
      <c r="AD126" s="138"/>
      <c r="AE126" s="130"/>
      <c r="AF126" s="4"/>
      <c r="AG126" s="139"/>
      <c r="AH126" s="140"/>
      <c r="AI126" s="141"/>
      <c r="AJ126" s="135"/>
      <c r="AK126" s="142"/>
      <c r="AM126" s="4"/>
      <c r="AO126" s="137"/>
      <c r="AP126" s="138"/>
      <c r="AQ126" s="130"/>
      <c r="AR126" s="4"/>
      <c r="AS126" s="139"/>
      <c r="AT126" s="140"/>
      <c r="AU126" s="141"/>
      <c r="AV126" s="135"/>
      <c r="AW126" s="142"/>
      <c r="AX126" s="76"/>
      <c r="AY126" s="4"/>
      <c r="AZ126" s="76"/>
      <c r="BA126" s="137"/>
      <c r="BB126" s="138"/>
      <c r="BC126" s="130"/>
      <c r="BD126" s="4"/>
      <c r="BE126" s="139"/>
      <c r="BF126" s="140"/>
      <c r="BG126" s="141"/>
      <c r="BH126" s="135"/>
      <c r="BI126" s="142"/>
      <c r="BJ126" s="76"/>
      <c r="BK126" s="4"/>
      <c r="BL126" s="76"/>
      <c r="BM126" s="137"/>
      <c r="BN126" s="138"/>
      <c r="BO126" s="130"/>
      <c r="BP126" s="4"/>
      <c r="BQ126" s="139"/>
      <c r="BR126" s="140"/>
      <c r="BS126" s="141"/>
      <c r="BT126" s="135"/>
      <c r="BU126" s="142"/>
      <c r="BV126" s="76"/>
      <c r="BW126" s="4"/>
      <c r="BX126" s="76"/>
      <c r="BY126" s="137"/>
      <c r="BZ126" s="138"/>
      <c r="CA126" s="130"/>
      <c r="CB126" s="4"/>
      <c r="CC126" s="139"/>
      <c r="CD126" s="140"/>
      <c r="CE126" s="141"/>
      <c r="CF126" s="135"/>
      <c r="CG126" s="142"/>
      <c r="CH126" s="76"/>
      <c r="CI126" s="4"/>
      <c r="CJ126" s="76"/>
      <c r="CK126" s="137"/>
      <c r="CL126" s="138"/>
      <c r="CM126" s="130"/>
      <c r="CN126" s="4"/>
      <c r="CO126" s="139"/>
      <c r="CP126" s="140"/>
      <c r="CQ126" s="141"/>
      <c r="CR126" s="135"/>
      <c r="CS126" s="142"/>
      <c r="CT126" s="76"/>
      <c r="CU126" s="4"/>
      <c r="CV126" s="76"/>
      <c r="CW126" s="137"/>
      <c r="CX126" s="138"/>
      <c r="CY126" s="130"/>
      <c r="CZ126" s="4"/>
      <c r="DA126" s="139"/>
      <c r="DB126" s="140"/>
      <c r="DC126" s="141"/>
      <c r="DD126" s="135"/>
      <c r="DE126" s="142"/>
      <c r="DF126" s="76"/>
      <c r="DG126" s="4"/>
      <c r="DH126" s="76"/>
      <c r="DI126" s="137"/>
      <c r="DJ126" s="138"/>
      <c r="DK126" s="130"/>
      <c r="DL126" s="4"/>
      <c r="DM126" s="139"/>
      <c r="DN126" s="140"/>
      <c r="DO126" s="141"/>
      <c r="DP126" s="135"/>
      <c r="DQ126" s="142"/>
      <c r="DR126" s="76"/>
      <c r="DS126" s="4"/>
      <c r="DT126" s="76"/>
      <c r="DU126" s="137"/>
      <c r="DV126" s="138"/>
      <c r="DW126" s="130"/>
      <c r="DX126" s="4"/>
      <c r="DY126" s="139"/>
      <c r="DZ126" s="140"/>
      <c r="EA126" s="141"/>
      <c r="EB126" s="135"/>
      <c r="EC126" s="142"/>
      <c r="ED126" s="76"/>
      <c r="EE126" s="4"/>
      <c r="EF126" s="76"/>
      <c r="EG126" s="137"/>
      <c r="EH126" s="138"/>
      <c r="EI126" s="130"/>
      <c r="EJ126" s="4"/>
      <c r="EK126" s="139"/>
      <c r="EL126" s="140"/>
      <c r="EM126" s="141"/>
      <c r="EN126" s="135"/>
      <c r="EO126" s="142"/>
      <c r="EP126" s="76"/>
      <c r="EQ126" s="4"/>
      <c r="ER126" s="76"/>
      <c r="ES126" s="137"/>
      <c r="ET126" s="138"/>
      <c r="EU126" s="130"/>
      <c r="EV126" s="4"/>
      <c r="EW126" s="139"/>
      <c r="EX126" s="140"/>
      <c r="EY126" s="141"/>
      <c r="EZ126" s="135"/>
      <c r="FA126" s="142"/>
      <c r="FB126" s="76"/>
      <c r="FC126" s="4"/>
      <c r="FD126" s="76"/>
      <c r="FE126" s="137"/>
      <c r="FF126" s="138"/>
      <c r="FG126" s="130"/>
      <c r="FH126" s="4"/>
      <c r="FI126" s="139"/>
      <c r="FJ126" s="140"/>
      <c r="FK126" s="141"/>
      <c r="FL126" s="135"/>
      <c r="FM126" s="142"/>
      <c r="FN126" s="76"/>
      <c r="FO126" s="4"/>
      <c r="FP126" s="76"/>
      <c r="FQ126" s="137"/>
      <c r="FR126" s="138"/>
      <c r="FS126" s="130"/>
      <c r="FT126" s="4"/>
      <c r="FU126" s="139"/>
      <c r="FV126" s="140"/>
      <c r="FW126" s="141"/>
      <c r="FX126" s="135"/>
      <c r="FY126" s="142"/>
      <c r="FZ126" s="76"/>
      <c r="GA126" s="4"/>
      <c r="GB126" s="76"/>
      <c r="GC126" s="137"/>
      <c r="GD126" s="138"/>
      <c r="GE126" s="130"/>
      <c r="GF126" s="4"/>
      <c r="GG126" s="139"/>
      <c r="GH126" s="140"/>
      <c r="GI126" s="141"/>
      <c r="GJ126" s="135"/>
      <c r="GK126" s="142"/>
      <c r="GL126" s="76"/>
      <c r="GM126" s="4"/>
      <c r="GN126" s="76"/>
      <c r="GO126" s="137"/>
      <c r="GP126" s="138"/>
      <c r="GQ126" s="130"/>
      <c r="GR126" s="4"/>
      <c r="GS126" s="139"/>
      <c r="GT126" s="140"/>
      <c r="GU126" s="141"/>
      <c r="GV126" s="135"/>
      <c r="GW126" s="142"/>
      <c r="GX126" s="76"/>
      <c r="GY126" s="4"/>
      <c r="GZ126" s="76"/>
      <c r="HA126" s="137"/>
      <c r="HB126" s="138"/>
      <c r="HC126" s="130"/>
      <c r="HD126" s="4"/>
      <c r="HE126" s="139"/>
      <c r="HF126" s="140"/>
      <c r="HG126" s="141"/>
      <c r="HH126" s="135"/>
      <c r="HI126" s="142"/>
      <c r="HJ126" s="76"/>
      <c r="HK126" s="4"/>
      <c r="HL126" s="76"/>
      <c r="HM126" s="137"/>
      <c r="HN126" s="138"/>
      <c r="HO126" s="130"/>
      <c r="HP126" s="4"/>
      <c r="HQ126" s="139"/>
      <c r="HR126" s="140"/>
      <c r="HS126" s="141"/>
      <c r="HT126" s="135"/>
      <c r="HU126" s="142"/>
      <c r="HV126" s="76"/>
      <c r="HW126" s="4"/>
      <c r="HX126" s="76"/>
      <c r="HY126" s="137"/>
      <c r="HZ126" s="138"/>
      <c r="IA126" s="130"/>
      <c r="IB126" s="4"/>
      <c r="IC126" s="139"/>
      <c r="ID126" s="140"/>
      <c r="IE126" s="141"/>
      <c r="IF126" s="135"/>
      <c r="IG126" s="142"/>
      <c r="IH126" s="76"/>
      <c r="II126" s="4"/>
      <c r="IJ126" s="76"/>
      <c r="IK126" s="137"/>
      <c r="IL126" s="138"/>
      <c r="IM126" s="130"/>
      <c r="IN126" s="4"/>
      <c r="IO126" s="139"/>
      <c r="IP126" s="140"/>
      <c r="IQ126" s="141"/>
      <c r="IR126" s="135"/>
      <c r="IS126" s="142"/>
      <c r="IT126" s="76"/>
      <c r="IU126" s="4"/>
      <c r="IV126" s="76"/>
      <c r="IW126" s="137"/>
      <c r="IX126" s="138"/>
      <c r="IY126" s="130"/>
      <c r="IZ126" s="4"/>
      <c r="JA126" s="139"/>
      <c r="JB126" s="140"/>
      <c r="JC126" s="141"/>
      <c r="JD126" s="135"/>
      <c r="JE126" s="142"/>
      <c r="JF126" s="76"/>
      <c r="JG126" s="4"/>
      <c r="JH126" s="76"/>
      <c r="JI126" s="137"/>
      <c r="JJ126" s="138"/>
      <c r="JK126" s="130"/>
      <c r="JL126" s="4"/>
      <c r="JM126" s="139"/>
      <c r="JN126" s="140"/>
      <c r="JO126" s="141"/>
      <c r="JP126" s="135"/>
      <c r="JQ126" s="142"/>
      <c r="JR126" s="76"/>
      <c r="JS126" s="4"/>
      <c r="JT126" s="76"/>
      <c r="JU126" s="137"/>
      <c r="JV126" s="138"/>
      <c r="JW126" s="130"/>
      <c r="JX126" s="4"/>
      <c r="JY126" s="139"/>
      <c r="JZ126" s="140"/>
      <c r="KA126" s="141"/>
      <c r="KB126" s="135"/>
      <c r="KC126" s="142"/>
      <c r="KD126" s="76"/>
      <c r="KE126" s="4"/>
      <c r="KF126" s="76"/>
    </row>
    <row r="127" spans="1:292" ht="13.5" customHeight="1">
      <c r="A127" s="84"/>
      <c r="E127" s="137"/>
      <c r="F127" s="138"/>
      <c r="G127" s="130"/>
      <c r="H127" s="4"/>
      <c r="I127" s="139"/>
      <c r="J127" s="140"/>
      <c r="K127" s="141"/>
      <c r="L127" s="135"/>
      <c r="M127" s="142"/>
      <c r="O127" s="4"/>
      <c r="Q127" s="137"/>
      <c r="R127" s="138"/>
      <c r="S127" s="130"/>
      <c r="T127" s="4"/>
      <c r="U127" s="139"/>
      <c r="V127" s="140"/>
      <c r="W127" s="141"/>
      <c r="X127" s="135"/>
      <c r="Y127" s="142"/>
      <c r="AA127" s="4"/>
      <c r="AC127" s="137"/>
      <c r="AD127" s="138"/>
      <c r="AE127" s="130"/>
      <c r="AF127" s="4"/>
      <c r="AG127" s="139"/>
      <c r="AH127" s="140"/>
      <c r="AI127" s="141"/>
      <c r="AJ127" s="135"/>
      <c r="AK127" s="142"/>
      <c r="AM127" s="4"/>
      <c r="AO127" s="137"/>
      <c r="AP127" s="138"/>
      <c r="AQ127" s="130"/>
      <c r="AR127" s="4"/>
      <c r="AS127" s="139"/>
      <c r="AT127" s="140"/>
      <c r="AU127" s="141"/>
      <c r="AV127" s="135"/>
      <c r="AW127" s="142"/>
      <c r="AX127" s="76"/>
      <c r="AY127" s="4"/>
      <c r="AZ127" s="76"/>
      <c r="BA127" s="137"/>
      <c r="BB127" s="138"/>
      <c r="BC127" s="130"/>
      <c r="BD127" s="4"/>
      <c r="BE127" s="139"/>
      <c r="BF127" s="140"/>
      <c r="BG127" s="141"/>
      <c r="BH127" s="135"/>
      <c r="BI127" s="142"/>
      <c r="BJ127" s="76"/>
      <c r="BK127" s="4"/>
      <c r="BL127" s="76"/>
      <c r="BM127" s="137"/>
      <c r="BN127" s="138"/>
      <c r="BO127" s="130"/>
      <c r="BP127" s="4"/>
      <c r="BQ127" s="139"/>
      <c r="BR127" s="140"/>
      <c r="BS127" s="141"/>
      <c r="BT127" s="135"/>
      <c r="BU127" s="142"/>
      <c r="BV127" s="76"/>
      <c r="BW127" s="4"/>
      <c r="BX127" s="76"/>
      <c r="BY127" s="137"/>
      <c r="BZ127" s="138"/>
      <c r="CA127" s="130"/>
      <c r="CB127" s="4"/>
      <c r="CC127" s="139"/>
      <c r="CD127" s="140"/>
      <c r="CE127" s="141"/>
      <c r="CF127" s="135"/>
      <c r="CG127" s="142"/>
      <c r="CH127" s="76"/>
      <c r="CI127" s="4"/>
      <c r="CJ127" s="76"/>
      <c r="CK127" s="137"/>
      <c r="CL127" s="138"/>
      <c r="CM127" s="130"/>
      <c r="CN127" s="4"/>
      <c r="CO127" s="139"/>
      <c r="CP127" s="140"/>
      <c r="CQ127" s="141"/>
      <c r="CR127" s="135"/>
      <c r="CS127" s="142"/>
      <c r="CT127" s="76"/>
      <c r="CU127" s="4"/>
      <c r="CV127" s="76"/>
      <c r="CW127" s="137"/>
      <c r="CX127" s="138"/>
      <c r="CY127" s="130"/>
      <c r="CZ127" s="4"/>
      <c r="DA127" s="139"/>
      <c r="DB127" s="140"/>
      <c r="DC127" s="141"/>
      <c r="DD127" s="135"/>
      <c r="DE127" s="142"/>
      <c r="DF127" s="76"/>
      <c r="DG127" s="4"/>
      <c r="DH127" s="76"/>
      <c r="DI127" s="137"/>
      <c r="DJ127" s="138"/>
      <c r="DK127" s="130"/>
      <c r="DL127" s="4"/>
      <c r="DM127" s="139"/>
      <c r="DN127" s="140"/>
      <c r="DO127" s="141"/>
      <c r="DP127" s="135"/>
      <c r="DQ127" s="142"/>
      <c r="DR127" s="76"/>
      <c r="DS127" s="4"/>
      <c r="DT127" s="76"/>
      <c r="DU127" s="137"/>
      <c r="DV127" s="138"/>
      <c r="DW127" s="130"/>
      <c r="DX127" s="4"/>
      <c r="DY127" s="139"/>
      <c r="DZ127" s="140"/>
      <c r="EA127" s="141"/>
      <c r="EB127" s="135"/>
      <c r="EC127" s="142"/>
      <c r="ED127" s="76"/>
      <c r="EE127" s="4"/>
      <c r="EF127" s="76"/>
      <c r="EG127" s="137"/>
      <c r="EH127" s="138"/>
      <c r="EI127" s="130"/>
      <c r="EJ127" s="4"/>
      <c r="EK127" s="139"/>
      <c r="EL127" s="140"/>
      <c r="EM127" s="141"/>
      <c r="EN127" s="135"/>
      <c r="EO127" s="142"/>
      <c r="EP127" s="76"/>
      <c r="EQ127" s="4"/>
      <c r="ER127" s="76"/>
      <c r="ES127" s="137"/>
      <c r="ET127" s="138"/>
      <c r="EU127" s="130"/>
      <c r="EV127" s="4"/>
      <c r="EW127" s="139"/>
      <c r="EX127" s="140"/>
      <c r="EY127" s="141"/>
      <c r="EZ127" s="135"/>
      <c r="FA127" s="142"/>
      <c r="FB127" s="76"/>
      <c r="FC127" s="4"/>
      <c r="FD127" s="76"/>
      <c r="FE127" s="137"/>
      <c r="FF127" s="138"/>
      <c r="FG127" s="130"/>
      <c r="FH127" s="4"/>
      <c r="FI127" s="139"/>
      <c r="FJ127" s="140"/>
      <c r="FK127" s="141"/>
      <c r="FL127" s="135"/>
      <c r="FM127" s="142"/>
      <c r="FN127" s="76"/>
      <c r="FO127" s="4"/>
      <c r="FP127" s="76"/>
      <c r="FQ127" s="137"/>
      <c r="FR127" s="138"/>
      <c r="FS127" s="130"/>
      <c r="FT127" s="4"/>
      <c r="FU127" s="139"/>
      <c r="FV127" s="140"/>
      <c r="FW127" s="141"/>
      <c r="FX127" s="135"/>
      <c r="FY127" s="142"/>
      <c r="FZ127" s="76"/>
      <c r="GA127" s="4"/>
      <c r="GB127" s="76"/>
      <c r="GC127" s="137"/>
      <c r="GD127" s="138"/>
      <c r="GE127" s="130"/>
      <c r="GF127" s="4"/>
      <c r="GG127" s="139"/>
      <c r="GH127" s="140"/>
      <c r="GI127" s="141"/>
      <c r="GJ127" s="135"/>
      <c r="GK127" s="142"/>
      <c r="GL127" s="76"/>
      <c r="GM127" s="4"/>
      <c r="GN127" s="76"/>
      <c r="GO127" s="137"/>
      <c r="GP127" s="138"/>
      <c r="GQ127" s="130"/>
      <c r="GR127" s="4"/>
      <c r="GS127" s="139"/>
      <c r="GT127" s="140"/>
      <c r="GU127" s="141"/>
      <c r="GV127" s="135"/>
      <c r="GW127" s="142"/>
      <c r="GX127" s="76"/>
      <c r="GY127" s="4"/>
      <c r="GZ127" s="76"/>
      <c r="HA127" s="137"/>
      <c r="HB127" s="138"/>
      <c r="HC127" s="130"/>
      <c r="HD127" s="4"/>
      <c r="HE127" s="139"/>
      <c r="HF127" s="140"/>
      <c r="HG127" s="141"/>
      <c r="HH127" s="135"/>
      <c r="HI127" s="142"/>
      <c r="HJ127" s="76"/>
      <c r="HK127" s="4"/>
      <c r="HL127" s="76"/>
      <c r="HM127" s="137"/>
      <c r="HN127" s="138"/>
      <c r="HO127" s="130"/>
      <c r="HP127" s="4"/>
      <c r="HQ127" s="139"/>
      <c r="HR127" s="140"/>
      <c r="HS127" s="141"/>
      <c r="HT127" s="135"/>
      <c r="HU127" s="142"/>
      <c r="HV127" s="76"/>
      <c r="HW127" s="4"/>
      <c r="HX127" s="76"/>
      <c r="HY127" s="137"/>
      <c r="HZ127" s="138"/>
      <c r="IA127" s="130"/>
      <c r="IB127" s="4"/>
      <c r="IC127" s="139"/>
      <c r="ID127" s="140"/>
      <c r="IE127" s="141"/>
      <c r="IF127" s="135"/>
      <c r="IG127" s="142"/>
      <c r="IH127" s="76"/>
      <c r="II127" s="4"/>
      <c r="IJ127" s="76"/>
      <c r="IK127" s="137"/>
      <c r="IL127" s="138"/>
      <c r="IM127" s="130"/>
      <c r="IN127" s="4"/>
      <c r="IO127" s="139"/>
      <c r="IP127" s="140"/>
      <c r="IQ127" s="141"/>
      <c r="IR127" s="135"/>
      <c r="IS127" s="142"/>
      <c r="IT127" s="76"/>
      <c r="IU127" s="4"/>
      <c r="IV127" s="76"/>
      <c r="IW127" s="137"/>
      <c r="IX127" s="138"/>
      <c r="IY127" s="130"/>
      <c r="IZ127" s="4"/>
      <c r="JA127" s="139"/>
      <c r="JB127" s="140"/>
      <c r="JC127" s="141"/>
      <c r="JD127" s="135"/>
      <c r="JE127" s="142"/>
      <c r="JF127" s="76"/>
      <c r="JG127" s="4"/>
      <c r="JH127" s="76"/>
      <c r="JI127" s="137"/>
      <c r="JJ127" s="138"/>
      <c r="JK127" s="130"/>
      <c r="JL127" s="4"/>
      <c r="JM127" s="139"/>
      <c r="JN127" s="140"/>
      <c r="JO127" s="141"/>
      <c r="JP127" s="135"/>
      <c r="JQ127" s="142"/>
      <c r="JR127" s="76"/>
      <c r="JS127" s="4"/>
      <c r="JT127" s="76"/>
      <c r="JU127" s="137"/>
      <c r="JV127" s="138"/>
      <c r="JW127" s="130"/>
      <c r="JX127" s="4"/>
      <c r="JY127" s="139"/>
      <c r="JZ127" s="140"/>
      <c r="KA127" s="141"/>
      <c r="KB127" s="135"/>
      <c r="KC127" s="142"/>
      <c r="KD127" s="76"/>
      <c r="KE127" s="4"/>
      <c r="KF127" s="76"/>
    </row>
    <row r="128" spans="1:292" ht="13.5" customHeight="1">
      <c r="A128" s="84"/>
      <c r="E128" s="137"/>
      <c r="F128" s="138"/>
      <c r="G128" s="130"/>
      <c r="H128" s="4"/>
      <c r="I128" s="139"/>
      <c r="J128" s="140"/>
      <c r="K128" s="141"/>
      <c r="L128" s="135"/>
      <c r="M128" s="142"/>
      <c r="O128" s="4"/>
      <c r="Q128" s="137"/>
      <c r="R128" s="138"/>
      <c r="S128" s="130"/>
      <c r="T128" s="4"/>
      <c r="U128" s="139"/>
      <c r="V128" s="140"/>
      <c r="W128" s="141"/>
      <c r="X128" s="135"/>
      <c r="Y128" s="142"/>
      <c r="AA128" s="4"/>
      <c r="AC128" s="137"/>
      <c r="AD128" s="138"/>
      <c r="AE128" s="130"/>
      <c r="AF128" s="4"/>
      <c r="AG128" s="139"/>
      <c r="AH128" s="140"/>
      <c r="AI128" s="141"/>
      <c r="AJ128" s="135"/>
      <c r="AK128" s="142"/>
      <c r="AM128" s="4"/>
      <c r="AO128" s="137"/>
      <c r="AP128" s="138"/>
      <c r="AQ128" s="130"/>
      <c r="AR128" s="4"/>
      <c r="AS128" s="139"/>
      <c r="AT128" s="140"/>
      <c r="AU128" s="141"/>
      <c r="AV128" s="135"/>
      <c r="AW128" s="142"/>
      <c r="AX128" s="76"/>
      <c r="AY128" s="4"/>
      <c r="AZ128" s="76"/>
      <c r="BA128" s="137"/>
      <c r="BB128" s="138"/>
      <c r="BC128" s="130"/>
      <c r="BD128" s="4"/>
      <c r="BE128" s="139"/>
      <c r="BF128" s="140"/>
      <c r="BG128" s="141"/>
      <c r="BH128" s="135"/>
      <c r="BI128" s="142"/>
      <c r="BJ128" s="76"/>
      <c r="BK128" s="4"/>
      <c r="BL128" s="76"/>
      <c r="BM128" s="137"/>
      <c r="BN128" s="138"/>
      <c r="BO128" s="130"/>
      <c r="BP128" s="4"/>
      <c r="BQ128" s="139"/>
      <c r="BR128" s="140"/>
      <c r="BS128" s="141"/>
      <c r="BT128" s="135"/>
      <c r="BU128" s="142"/>
      <c r="BV128" s="76"/>
      <c r="BW128" s="4"/>
      <c r="BX128" s="76"/>
      <c r="BY128" s="137"/>
      <c r="BZ128" s="138"/>
      <c r="CA128" s="130"/>
      <c r="CB128" s="4"/>
      <c r="CC128" s="139"/>
      <c r="CD128" s="140"/>
      <c r="CE128" s="141"/>
      <c r="CF128" s="135"/>
      <c r="CG128" s="142"/>
      <c r="CH128" s="76"/>
      <c r="CI128" s="4"/>
      <c r="CJ128" s="76"/>
      <c r="CK128" s="137"/>
      <c r="CL128" s="138"/>
      <c r="CM128" s="130"/>
      <c r="CN128" s="4"/>
      <c r="CO128" s="139"/>
      <c r="CP128" s="140"/>
      <c r="CQ128" s="141"/>
      <c r="CR128" s="135"/>
      <c r="CS128" s="142"/>
      <c r="CT128" s="76"/>
      <c r="CU128" s="4"/>
      <c r="CV128" s="76"/>
      <c r="CW128" s="137"/>
      <c r="CX128" s="138"/>
      <c r="CY128" s="130"/>
      <c r="CZ128" s="4"/>
      <c r="DA128" s="139"/>
      <c r="DB128" s="140"/>
      <c r="DC128" s="141"/>
      <c r="DD128" s="135"/>
      <c r="DE128" s="142"/>
      <c r="DF128" s="76"/>
      <c r="DG128" s="4"/>
      <c r="DH128" s="76"/>
      <c r="DI128" s="137"/>
      <c r="DJ128" s="138"/>
      <c r="DK128" s="130"/>
      <c r="DL128" s="4"/>
      <c r="DM128" s="139"/>
      <c r="DN128" s="140"/>
      <c r="DO128" s="141"/>
      <c r="DP128" s="135"/>
      <c r="DQ128" s="142"/>
      <c r="DR128" s="76"/>
      <c r="DS128" s="4"/>
      <c r="DT128" s="76"/>
      <c r="DU128" s="137"/>
      <c r="DV128" s="138"/>
      <c r="DW128" s="130"/>
      <c r="DX128" s="4"/>
      <c r="DY128" s="139"/>
      <c r="DZ128" s="140"/>
      <c r="EA128" s="141"/>
      <c r="EB128" s="135"/>
      <c r="EC128" s="142"/>
      <c r="ED128" s="76"/>
      <c r="EE128" s="4"/>
      <c r="EF128" s="76"/>
      <c r="EG128" s="137"/>
      <c r="EH128" s="138"/>
      <c r="EI128" s="130"/>
      <c r="EJ128" s="4"/>
      <c r="EK128" s="139"/>
      <c r="EL128" s="140"/>
      <c r="EM128" s="141"/>
      <c r="EN128" s="135"/>
      <c r="EO128" s="142"/>
      <c r="EP128" s="76"/>
      <c r="EQ128" s="4"/>
      <c r="ER128" s="76"/>
      <c r="ES128" s="137"/>
      <c r="ET128" s="138"/>
      <c r="EU128" s="130"/>
      <c r="EV128" s="4"/>
      <c r="EW128" s="139"/>
      <c r="EX128" s="140"/>
      <c r="EY128" s="141"/>
      <c r="EZ128" s="135"/>
      <c r="FA128" s="142"/>
      <c r="FB128" s="76"/>
      <c r="FC128" s="4"/>
      <c r="FD128" s="76"/>
      <c r="FE128" s="137"/>
      <c r="FF128" s="138"/>
      <c r="FG128" s="130"/>
      <c r="FH128" s="4"/>
      <c r="FI128" s="139"/>
      <c r="FJ128" s="140"/>
      <c r="FK128" s="141"/>
      <c r="FL128" s="135"/>
      <c r="FM128" s="142"/>
      <c r="FN128" s="76"/>
      <c r="FO128" s="4"/>
      <c r="FP128" s="76"/>
      <c r="FQ128" s="137"/>
      <c r="FR128" s="138"/>
      <c r="FS128" s="130"/>
      <c r="FT128" s="4"/>
      <c r="FU128" s="139"/>
      <c r="FV128" s="140"/>
      <c r="FW128" s="141"/>
      <c r="FX128" s="135"/>
      <c r="FY128" s="142"/>
      <c r="FZ128" s="76"/>
      <c r="GA128" s="4"/>
      <c r="GB128" s="76"/>
      <c r="GC128" s="137"/>
      <c r="GD128" s="138"/>
      <c r="GE128" s="130"/>
      <c r="GF128" s="4"/>
      <c r="GG128" s="139"/>
      <c r="GH128" s="140"/>
      <c r="GI128" s="141"/>
      <c r="GJ128" s="135"/>
      <c r="GK128" s="142"/>
      <c r="GL128" s="76"/>
      <c r="GM128" s="4"/>
      <c r="GN128" s="76"/>
      <c r="GO128" s="137"/>
      <c r="GP128" s="138"/>
      <c r="GQ128" s="130"/>
      <c r="GR128" s="4"/>
      <c r="GS128" s="139"/>
      <c r="GT128" s="140"/>
      <c r="GU128" s="141"/>
      <c r="GV128" s="135"/>
      <c r="GW128" s="142"/>
      <c r="GX128" s="76"/>
      <c r="GY128" s="4"/>
      <c r="GZ128" s="76"/>
      <c r="HA128" s="137"/>
      <c r="HB128" s="138"/>
      <c r="HC128" s="130"/>
      <c r="HD128" s="4"/>
      <c r="HE128" s="139"/>
      <c r="HF128" s="140"/>
      <c r="HG128" s="141"/>
      <c r="HH128" s="135"/>
      <c r="HI128" s="142"/>
      <c r="HJ128" s="76"/>
      <c r="HK128" s="4"/>
      <c r="HL128" s="76"/>
      <c r="HM128" s="137"/>
      <c r="HN128" s="138"/>
      <c r="HO128" s="130"/>
      <c r="HP128" s="4"/>
      <c r="HQ128" s="139"/>
      <c r="HR128" s="140"/>
      <c r="HS128" s="141"/>
      <c r="HT128" s="135"/>
      <c r="HU128" s="142"/>
      <c r="HV128" s="76"/>
      <c r="HW128" s="4"/>
      <c r="HX128" s="76"/>
      <c r="HY128" s="137"/>
      <c r="HZ128" s="138"/>
      <c r="IA128" s="130"/>
      <c r="IB128" s="4"/>
      <c r="IC128" s="139"/>
      <c r="ID128" s="140"/>
      <c r="IE128" s="141"/>
      <c r="IF128" s="135"/>
      <c r="IG128" s="142"/>
      <c r="IH128" s="76"/>
      <c r="II128" s="4"/>
      <c r="IJ128" s="76"/>
      <c r="IK128" s="137"/>
      <c r="IL128" s="138"/>
      <c r="IM128" s="130"/>
      <c r="IN128" s="4"/>
      <c r="IO128" s="139"/>
      <c r="IP128" s="140"/>
      <c r="IQ128" s="141"/>
      <c r="IR128" s="135"/>
      <c r="IS128" s="142"/>
      <c r="IT128" s="76"/>
      <c r="IU128" s="4"/>
      <c r="IV128" s="76"/>
      <c r="IW128" s="137"/>
      <c r="IX128" s="138"/>
      <c r="IY128" s="130"/>
      <c r="IZ128" s="4"/>
      <c r="JA128" s="139"/>
      <c r="JB128" s="140"/>
      <c r="JC128" s="141"/>
      <c r="JD128" s="135"/>
      <c r="JE128" s="142"/>
      <c r="JF128" s="76"/>
      <c r="JG128" s="4"/>
      <c r="JH128" s="76"/>
      <c r="JI128" s="137"/>
      <c r="JJ128" s="138"/>
      <c r="JK128" s="130"/>
      <c r="JL128" s="4"/>
      <c r="JM128" s="139"/>
      <c r="JN128" s="140"/>
      <c r="JO128" s="141"/>
      <c r="JP128" s="135"/>
      <c r="JQ128" s="142"/>
      <c r="JR128" s="76"/>
      <c r="JS128" s="4"/>
      <c r="JT128" s="76"/>
      <c r="JU128" s="137"/>
      <c r="JV128" s="138"/>
      <c r="JW128" s="130"/>
      <c r="JX128" s="4"/>
      <c r="JY128" s="139"/>
      <c r="JZ128" s="140"/>
      <c r="KA128" s="141"/>
      <c r="KB128" s="135"/>
      <c r="KC128" s="142"/>
      <c r="KD128" s="76"/>
      <c r="KE128" s="4"/>
      <c r="KF128" s="76"/>
    </row>
    <row r="129" spans="1:292" ht="13.5" customHeight="1">
      <c r="A129" s="84"/>
      <c r="E129" s="137"/>
      <c r="F129" s="138"/>
      <c r="G129" s="130"/>
      <c r="H129" s="4"/>
      <c r="I129" s="139"/>
      <c r="J129" s="140"/>
      <c r="K129" s="141"/>
      <c r="L129" s="135"/>
      <c r="M129" s="142"/>
      <c r="O129" s="4"/>
      <c r="Q129" s="137"/>
      <c r="R129" s="138"/>
      <c r="S129" s="130"/>
      <c r="T129" s="4"/>
      <c r="U129" s="139"/>
      <c r="V129" s="140"/>
      <c r="W129" s="141"/>
      <c r="X129" s="135"/>
      <c r="Y129" s="142"/>
      <c r="AA129" s="4"/>
      <c r="AC129" s="137"/>
      <c r="AD129" s="138"/>
      <c r="AE129" s="130"/>
      <c r="AF129" s="4"/>
      <c r="AG129" s="139"/>
      <c r="AH129" s="140"/>
      <c r="AI129" s="141"/>
      <c r="AJ129" s="135"/>
      <c r="AK129" s="142"/>
      <c r="AM129" s="4"/>
      <c r="AO129" s="137"/>
      <c r="AP129" s="138"/>
      <c r="AQ129" s="130"/>
      <c r="AR129" s="4"/>
      <c r="AS129" s="139"/>
      <c r="AT129" s="140"/>
      <c r="AU129" s="141"/>
      <c r="AV129" s="135"/>
      <c r="AW129" s="142"/>
      <c r="AX129" s="76"/>
      <c r="AY129" s="4"/>
      <c r="AZ129" s="76"/>
      <c r="BA129" s="137"/>
      <c r="BB129" s="138"/>
      <c r="BC129" s="130"/>
      <c r="BD129" s="4"/>
      <c r="BE129" s="139"/>
      <c r="BF129" s="140"/>
      <c r="BG129" s="141"/>
      <c r="BH129" s="135"/>
      <c r="BI129" s="142"/>
      <c r="BJ129" s="76"/>
      <c r="BK129" s="4"/>
      <c r="BL129" s="76"/>
      <c r="BM129" s="137"/>
      <c r="BN129" s="138"/>
      <c r="BO129" s="130"/>
      <c r="BP129" s="4"/>
      <c r="BQ129" s="139"/>
      <c r="BR129" s="140"/>
      <c r="BS129" s="141"/>
      <c r="BT129" s="135"/>
      <c r="BU129" s="142"/>
      <c r="BV129" s="76"/>
      <c r="BW129" s="4"/>
      <c r="BX129" s="76"/>
      <c r="BY129" s="137"/>
      <c r="BZ129" s="138"/>
      <c r="CA129" s="130"/>
      <c r="CB129" s="4"/>
      <c r="CC129" s="139"/>
      <c r="CD129" s="140"/>
      <c r="CE129" s="141"/>
      <c r="CF129" s="135"/>
      <c r="CG129" s="142"/>
      <c r="CH129" s="76"/>
      <c r="CI129" s="4"/>
      <c r="CJ129" s="76"/>
      <c r="CK129" s="137"/>
      <c r="CL129" s="138"/>
      <c r="CM129" s="130"/>
      <c r="CN129" s="4"/>
      <c r="CO129" s="139"/>
      <c r="CP129" s="140"/>
      <c r="CQ129" s="141"/>
      <c r="CR129" s="135"/>
      <c r="CS129" s="142"/>
      <c r="CT129" s="76"/>
      <c r="CU129" s="4"/>
      <c r="CV129" s="76"/>
      <c r="CW129" s="137"/>
      <c r="CX129" s="138"/>
      <c r="CY129" s="130"/>
      <c r="CZ129" s="4"/>
      <c r="DA129" s="139"/>
      <c r="DB129" s="140"/>
      <c r="DC129" s="141"/>
      <c r="DD129" s="135"/>
      <c r="DE129" s="142"/>
      <c r="DF129" s="76"/>
      <c r="DG129" s="4"/>
      <c r="DH129" s="76"/>
      <c r="DI129" s="137"/>
      <c r="DJ129" s="138"/>
      <c r="DK129" s="130"/>
      <c r="DL129" s="4"/>
      <c r="DM129" s="139"/>
      <c r="DN129" s="140"/>
      <c r="DO129" s="141"/>
      <c r="DP129" s="135"/>
      <c r="DQ129" s="142"/>
      <c r="DR129" s="76"/>
      <c r="DS129" s="4"/>
      <c r="DT129" s="76"/>
      <c r="DU129" s="137"/>
      <c r="DV129" s="138"/>
      <c r="DW129" s="130"/>
      <c r="DX129" s="4"/>
      <c r="DY129" s="139"/>
      <c r="DZ129" s="140"/>
      <c r="EA129" s="141"/>
      <c r="EB129" s="135"/>
      <c r="EC129" s="142"/>
      <c r="ED129" s="76"/>
      <c r="EE129" s="4"/>
      <c r="EF129" s="76"/>
      <c r="EG129" s="137"/>
      <c r="EH129" s="138"/>
      <c r="EI129" s="130"/>
      <c r="EJ129" s="4"/>
      <c r="EK129" s="139"/>
      <c r="EL129" s="140"/>
      <c r="EM129" s="141"/>
      <c r="EN129" s="135"/>
      <c r="EO129" s="142"/>
      <c r="EP129" s="76"/>
      <c r="EQ129" s="4"/>
      <c r="ER129" s="76"/>
      <c r="ES129" s="137"/>
      <c r="ET129" s="138"/>
      <c r="EU129" s="130"/>
      <c r="EV129" s="4"/>
      <c r="EW129" s="139"/>
      <c r="EX129" s="140"/>
      <c r="EY129" s="141"/>
      <c r="EZ129" s="135"/>
      <c r="FA129" s="142"/>
      <c r="FB129" s="76"/>
      <c r="FC129" s="4"/>
      <c r="FD129" s="76"/>
      <c r="FE129" s="137"/>
      <c r="FF129" s="138"/>
      <c r="FG129" s="130"/>
      <c r="FH129" s="4"/>
      <c r="FI129" s="139"/>
      <c r="FJ129" s="140"/>
      <c r="FK129" s="141"/>
      <c r="FL129" s="135"/>
      <c r="FM129" s="142"/>
      <c r="FN129" s="76"/>
      <c r="FO129" s="4"/>
      <c r="FP129" s="76"/>
      <c r="FQ129" s="137"/>
      <c r="FR129" s="138"/>
      <c r="FS129" s="130"/>
      <c r="FT129" s="4"/>
      <c r="FU129" s="139"/>
      <c r="FV129" s="140"/>
      <c r="FW129" s="141"/>
      <c r="FX129" s="135"/>
      <c r="FY129" s="142"/>
      <c r="FZ129" s="76"/>
      <c r="GA129" s="4"/>
      <c r="GB129" s="76"/>
      <c r="GC129" s="137"/>
      <c r="GD129" s="138"/>
      <c r="GE129" s="130"/>
      <c r="GF129" s="4"/>
      <c r="GG129" s="139"/>
      <c r="GH129" s="140"/>
      <c r="GI129" s="141"/>
      <c r="GJ129" s="135"/>
      <c r="GK129" s="142"/>
      <c r="GL129" s="76"/>
      <c r="GM129" s="4"/>
      <c r="GN129" s="76"/>
      <c r="GO129" s="137"/>
      <c r="GP129" s="138"/>
      <c r="GQ129" s="130"/>
      <c r="GR129" s="4"/>
      <c r="GS129" s="139"/>
      <c r="GT129" s="140"/>
      <c r="GU129" s="141"/>
      <c r="GV129" s="135"/>
      <c r="GW129" s="142"/>
      <c r="GX129" s="76"/>
      <c r="GY129" s="4"/>
      <c r="GZ129" s="76"/>
      <c r="HA129" s="137"/>
      <c r="HB129" s="138"/>
      <c r="HC129" s="130"/>
      <c r="HD129" s="4"/>
      <c r="HE129" s="139"/>
      <c r="HF129" s="140"/>
      <c r="HG129" s="141"/>
      <c r="HH129" s="135"/>
      <c r="HI129" s="142"/>
      <c r="HJ129" s="76"/>
      <c r="HK129" s="4"/>
      <c r="HL129" s="76"/>
      <c r="HM129" s="137"/>
      <c r="HN129" s="138"/>
      <c r="HO129" s="130"/>
      <c r="HP129" s="4"/>
      <c r="HQ129" s="139"/>
      <c r="HR129" s="140"/>
      <c r="HS129" s="141"/>
      <c r="HT129" s="135"/>
      <c r="HU129" s="142"/>
      <c r="HV129" s="76"/>
      <c r="HW129" s="4"/>
      <c r="HX129" s="76"/>
      <c r="HY129" s="137"/>
      <c r="HZ129" s="138"/>
      <c r="IA129" s="130"/>
      <c r="IB129" s="4"/>
      <c r="IC129" s="139"/>
      <c r="ID129" s="140"/>
      <c r="IE129" s="141"/>
      <c r="IF129" s="135"/>
      <c r="IG129" s="142"/>
      <c r="IH129" s="76"/>
      <c r="II129" s="4"/>
      <c r="IJ129" s="76"/>
      <c r="IK129" s="137"/>
      <c r="IL129" s="138"/>
      <c r="IM129" s="130"/>
      <c r="IN129" s="4"/>
      <c r="IO129" s="139"/>
      <c r="IP129" s="140"/>
      <c r="IQ129" s="141"/>
      <c r="IR129" s="135"/>
      <c r="IS129" s="142"/>
      <c r="IT129" s="76"/>
      <c r="IU129" s="4"/>
      <c r="IV129" s="76"/>
      <c r="IW129" s="137"/>
      <c r="IX129" s="138"/>
      <c r="IY129" s="130"/>
      <c r="IZ129" s="4"/>
      <c r="JA129" s="139"/>
      <c r="JB129" s="140"/>
      <c r="JC129" s="141"/>
      <c r="JD129" s="135"/>
      <c r="JE129" s="142"/>
      <c r="JF129" s="76"/>
      <c r="JG129" s="4"/>
      <c r="JH129" s="76"/>
      <c r="JI129" s="137"/>
      <c r="JJ129" s="138"/>
      <c r="JK129" s="130"/>
      <c r="JL129" s="4"/>
      <c r="JM129" s="139"/>
      <c r="JN129" s="140"/>
      <c r="JO129" s="141"/>
      <c r="JP129" s="135"/>
      <c r="JQ129" s="142"/>
      <c r="JR129" s="76"/>
      <c r="JS129" s="4"/>
      <c r="JT129" s="76"/>
      <c r="JU129" s="137"/>
      <c r="JV129" s="138"/>
      <c r="JW129" s="130"/>
      <c r="JX129" s="4"/>
      <c r="JY129" s="139"/>
      <c r="JZ129" s="140"/>
      <c r="KA129" s="141"/>
      <c r="KB129" s="135"/>
      <c r="KC129" s="142"/>
      <c r="KD129" s="76"/>
      <c r="KE129" s="4"/>
      <c r="KF129" s="76"/>
    </row>
    <row r="130" spans="1:292" ht="13.5" customHeight="1">
      <c r="A130" s="84"/>
      <c r="E130" s="137"/>
      <c r="F130" s="138"/>
      <c r="G130" s="130"/>
      <c r="H130" s="4"/>
      <c r="I130" s="139"/>
      <c r="J130" s="140"/>
      <c r="K130" s="141"/>
      <c r="L130" s="135"/>
      <c r="M130" s="142"/>
      <c r="O130" s="4"/>
      <c r="Q130" s="137"/>
      <c r="R130" s="138"/>
      <c r="S130" s="130"/>
      <c r="T130" s="4"/>
      <c r="U130" s="139"/>
      <c r="V130" s="140"/>
      <c r="W130" s="141"/>
      <c r="X130" s="135"/>
      <c r="Y130" s="142"/>
      <c r="AA130" s="4"/>
      <c r="AC130" s="137"/>
      <c r="AD130" s="138"/>
      <c r="AE130" s="130"/>
      <c r="AF130" s="4"/>
      <c r="AG130" s="139"/>
      <c r="AH130" s="140"/>
      <c r="AI130" s="141"/>
      <c r="AJ130" s="135"/>
      <c r="AK130" s="142"/>
      <c r="AM130" s="4"/>
      <c r="AO130" s="137"/>
      <c r="AP130" s="138"/>
      <c r="AQ130" s="130"/>
      <c r="AR130" s="4"/>
      <c r="AS130" s="139"/>
      <c r="AT130" s="140"/>
      <c r="AU130" s="141"/>
      <c r="AV130" s="135"/>
      <c r="AW130" s="142"/>
      <c r="AX130" s="76"/>
      <c r="AY130" s="4"/>
      <c r="AZ130" s="76"/>
      <c r="BA130" s="137"/>
      <c r="BB130" s="138"/>
      <c r="BC130" s="130"/>
      <c r="BD130" s="4"/>
      <c r="BE130" s="139"/>
      <c r="BF130" s="140"/>
      <c r="BG130" s="141"/>
      <c r="BH130" s="135"/>
      <c r="BI130" s="142"/>
      <c r="BJ130" s="76"/>
      <c r="BK130" s="4"/>
      <c r="BL130" s="76"/>
      <c r="BM130" s="137"/>
      <c r="BN130" s="138"/>
      <c r="BO130" s="130"/>
      <c r="BP130" s="4"/>
      <c r="BQ130" s="139"/>
      <c r="BR130" s="140"/>
      <c r="BS130" s="141"/>
      <c r="BT130" s="135"/>
      <c r="BU130" s="142"/>
      <c r="BV130" s="76"/>
      <c r="BW130" s="4"/>
      <c r="BX130" s="76"/>
      <c r="BY130" s="137"/>
      <c r="BZ130" s="138"/>
      <c r="CA130" s="130"/>
      <c r="CB130" s="4"/>
      <c r="CC130" s="139"/>
      <c r="CD130" s="140"/>
      <c r="CE130" s="141"/>
      <c r="CF130" s="135"/>
      <c r="CG130" s="142"/>
      <c r="CH130" s="76"/>
      <c r="CI130" s="4"/>
      <c r="CJ130" s="76"/>
      <c r="CK130" s="137"/>
      <c r="CL130" s="138"/>
      <c r="CM130" s="130"/>
      <c r="CN130" s="4"/>
      <c r="CO130" s="139"/>
      <c r="CP130" s="140"/>
      <c r="CQ130" s="141"/>
      <c r="CR130" s="135"/>
      <c r="CS130" s="142"/>
      <c r="CT130" s="76"/>
      <c r="CU130" s="4"/>
      <c r="CV130" s="76"/>
      <c r="CW130" s="137"/>
      <c r="CX130" s="138"/>
      <c r="CY130" s="130"/>
      <c r="CZ130" s="4"/>
      <c r="DA130" s="139"/>
      <c r="DB130" s="140"/>
      <c r="DC130" s="141"/>
      <c r="DD130" s="135"/>
      <c r="DE130" s="142"/>
      <c r="DF130" s="76"/>
      <c r="DG130" s="4"/>
      <c r="DH130" s="76"/>
      <c r="DI130" s="137"/>
      <c r="DJ130" s="138"/>
      <c r="DK130" s="130"/>
      <c r="DL130" s="4"/>
      <c r="DM130" s="139"/>
      <c r="DN130" s="140"/>
      <c r="DO130" s="141"/>
      <c r="DP130" s="135"/>
      <c r="DQ130" s="142"/>
      <c r="DR130" s="76"/>
      <c r="DS130" s="4"/>
      <c r="DT130" s="76"/>
      <c r="DU130" s="137"/>
      <c r="DV130" s="138"/>
      <c r="DW130" s="130"/>
      <c r="DX130" s="4"/>
      <c r="DY130" s="139"/>
      <c r="DZ130" s="140"/>
      <c r="EA130" s="141"/>
      <c r="EB130" s="135"/>
      <c r="EC130" s="142"/>
      <c r="ED130" s="76"/>
      <c r="EE130" s="4"/>
      <c r="EF130" s="76"/>
      <c r="EG130" s="137"/>
      <c r="EH130" s="138"/>
      <c r="EI130" s="130"/>
      <c r="EJ130" s="4"/>
      <c r="EK130" s="139"/>
      <c r="EL130" s="140"/>
      <c r="EM130" s="141"/>
      <c r="EN130" s="135"/>
      <c r="EO130" s="142"/>
      <c r="EP130" s="76"/>
      <c r="EQ130" s="4"/>
      <c r="ER130" s="76"/>
      <c r="ES130" s="137"/>
      <c r="ET130" s="138"/>
      <c r="EU130" s="130"/>
      <c r="EV130" s="4"/>
      <c r="EW130" s="139"/>
      <c r="EX130" s="140"/>
      <c r="EY130" s="141"/>
      <c r="EZ130" s="135"/>
      <c r="FA130" s="142"/>
      <c r="FB130" s="76"/>
      <c r="FC130" s="4"/>
      <c r="FD130" s="76"/>
      <c r="FE130" s="137"/>
      <c r="FF130" s="138"/>
      <c r="FG130" s="130"/>
      <c r="FH130" s="4"/>
      <c r="FI130" s="139"/>
      <c r="FJ130" s="140"/>
      <c r="FK130" s="141"/>
      <c r="FL130" s="135"/>
      <c r="FM130" s="142"/>
      <c r="FN130" s="76"/>
      <c r="FO130" s="4"/>
      <c r="FP130" s="76"/>
      <c r="FQ130" s="137"/>
      <c r="FR130" s="138"/>
      <c r="FS130" s="130"/>
      <c r="FT130" s="4"/>
      <c r="FU130" s="139"/>
      <c r="FV130" s="140"/>
      <c r="FW130" s="141"/>
      <c r="FX130" s="135"/>
      <c r="FY130" s="142"/>
      <c r="FZ130" s="76"/>
      <c r="GA130" s="4"/>
      <c r="GB130" s="76"/>
      <c r="GC130" s="137"/>
      <c r="GD130" s="138"/>
      <c r="GE130" s="130"/>
      <c r="GF130" s="4"/>
      <c r="GG130" s="139"/>
      <c r="GH130" s="140"/>
      <c r="GI130" s="141"/>
      <c r="GJ130" s="135"/>
      <c r="GK130" s="142"/>
      <c r="GL130" s="76"/>
      <c r="GM130" s="4"/>
      <c r="GN130" s="76"/>
      <c r="GO130" s="137"/>
      <c r="GP130" s="138"/>
      <c r="GQ130" s="130"/>
      <c r="GR130" s="4"/>
      <c r="GS130" s="139"/>
      <c r="GT130" s="140"/>
      <c r="GU130" s="141"/>
      <c r="GV130" s="135"/>
      <c r="GW130" s="142"/>
      <c r="GX130" s="76"/>
      <c r="GY130" s="4"/>
      <c r="GZ130" s="76"/>
      <c r="HA130" s="137"/>
      <c r="HB130" s="138"/>
      <c r="HC130" s="130"/>
      <c r="HD130" s="4"/>
      <c r="HE130" s="139"/>
      <c r="HF130" s="140"/>
      <c r="HG130" s="141"/>
      <c r="HH130" s="135"/>
      <c r="HI130" s="142"/>
      <c r="HJ130" s="76"/>
      <c r="HK130" s="4"/>
      <c r="HL130" s="76"/>
      <c r="HM130" s="137"/>
      <c r="HN130" s="138"/>
      <c r="HO130" s="130"/>
      <c r="HP130" s="4"/>
      <c r="HQ130" s="139"/>
      <c r="HR130" s="140"/>
      <c r="HS130" s="141"/>
      <c r="HT130" s="135"/>
      <c r="HU130" s="142"/>
      <c r="HV130" s="76"/>
      <c r="HW130" s="4"/>
      <c r="HX130" s="76"/>
      <c r="HY130" s="137"/>
      <c r="HZ130" s="138"/>
      <c r="IA130" s="130"/>
      <c r="IB130" s="4"/>
      <c r="IC130" s="139"/>
      <c r="ID130" s="140"/>
      <c r="IE130" s="141"/>
      <c r="IF130" s="135"/>
      <c r="IG130" s="142"/>
      <c r="IH130" s="76"/>
      <c r="II130" s="4"/>
      <c r="IJ130" s="76"/>
      <c r="IK130" s="137"/>
      <c r="IL130" s="138"/>
      <c r="IM130" s="130"/>
      <c r="IN130" s="4"/>
      <c r="IO130" s="139"/>
      <c r="IP130" s="140"/>
      <c r="IQ130" s="141"/>
      <c r="IR130" s="135"/>
      <c r="IS130" s="142"/>
      <c r="IT130" s="76"/>
      <c r="IU130" s="4"/>
      <c r="IV130" s="76"/>
      <c r="IW130" s="137"/>
      <c r="IX130" s="138"/>
      <c r="IY130" s="130"/>
      <c r="IZ130" s="4"/>
      <c r="JA130" s="139"/>
      <c r="JB130" s="140"/>
      <c r="JC130" s="141"/>
      <c r="JD130" s="135"/>
      <c r="JE130" s="142"/>
      <c r="JF130" s="76"/>
      <c r="JG130" s="4"/>
      <c r="JH130" s="76"/>
      <c r="JI130" s="137"/>
      <c r="JJ130" s="138"/>
      <c r="JK130" s="130"/>
      <c r="JL130" s="4"/>
      <c r="JM130" s="139"/>
      <c r="JN130" s="140"/>
      <c r="JO130" s="141"/>
      <c r="JP130" s="135"/>
      <c r="JQ130" s="142"/>
      <c r="JR130" s="76"/>
      <c r="JS130" s="4"/>
      <c r="JT130" s="76"/>
      <c r="JU130" s="137"/>
      <c r="JV130" s="138"/>
      <c r="JW130" s="130"/>
      <c r="JX130" s="4"/>
      <c r="JY130" s="139"/>
      <c r="JZ130" s="140"/>
      <c r="KA130" s="141"/>
      <c r="KB130" s="135"/>
      <c r="KC130" s="142"/>
      <c r="KD130" s="76"/>
      <c r="KE130" s="4"/>
      <c r="KF130" s="76"/>
    </row>
    <row r="131" spans="1:292" ht="13.5" customHeight="1">
      <c r="A131" s="84"/>
      <c r="E131" s="137"/>
      <c r="F131" s="138"/>
      <c r="G131" s="130"/>
      <c r="H131" s="4"/>
      <c r="I131" s="139"/>
      <c r="J131" s="140"/>
      <c r="K131" s="141"/>
      <c r="L131" s="135"/>
      <c r="M131" s="142"/>
      <c r="O131" s="4"/>
      <c r="Q131" s="137"/>
      <c r="R131" s="138"/>
      <c r="S131" s="130"/>
      <c r="T131" s="4"/>
      <c r="U131" s="139"/>
      <c r="V131" s="140"/>
      <c r="W131" s="141"/>
      <c r="X131" s="135"/>
      <c r="Y131" s="142"/>
      <c r="AA131" s="4"/>
      <c r="AC131" s="137"/>
      <c r="AD131" s="138"/>
      <c r="AE131" s="130"/>
      <c r="AF131" s="4"/>
      <c r="AG131" s="139"/>
      <c r="AH131" s="140"/>
      <c r="AI131" s="141"/>
      <c r="AJ131" s="135"/>
      <c r="AK131" s="142"/>
      <c r="AM131" s="4"/>
      <c r="AO131" s="137"/>
      <c r="AP131" s="138"/>
      <c r="AQ131" s="130"/>
      <c r="AR131" s="4"/>
      <c r="AS131" s="139"/>
      <c r="AT131" s="140"/>
      <c r="AU131" s="141"/>
      <c r="AV131" s="135"/>
      <c r="AW131" s="142"/>
      <c r="AX131" s="76"/>
      <c r="AY131" s="4"/>
      <c r="AZ131" s="76"/>
      <c r="BA131" s="137"/>
      <c r="BB131" s="138"/>
      <c r="BC131" s="130"/>
      <c r="BD131" s="4"/>
      <c r="BE131" s="139"/>
      <c r="BF131" s="140"/>
      <c r="BG131" s="141"/>
      <c r="BH131" s="135"/>
      <c r="BI131" s="142"/>
      <c r="BJ131" s="76"/>
      <c r="BK131" s="4"/>
      <c r="BL131" s="76"/>
      <c r="BM131" s="137"/>
      <c r="BN131" s="138"/>
      <c r="BO131" s="130"/>
      <c r="BP131" s="4"/>
      <c r="BQ131" s="139"/>
      <c r="BR131" s="140"/>
      <c r="BS131" s="141"/>
      <c r="BT131" s="135"/>
      <c r="BU131" s="142"/>
      <c r="BV131" s="76"/>
      <c r="BW131" s="4"/>
      <c r="BX131" s="76"/>
      <c r="BY131" s="137"/>
      <c r="BZ131" s="138"/>
      <c r="CA131" s="130"/>
      <c r="CB131" s="4"/>
      <c r="CC131" s="139"/>
      <c r="CD131" s="140"/>
      <c r="CE131" s="141"/>
      <c r="CF131" s="135"/>
      <c r="CG131" s="142"/>
      <c r="CH131" s="76"/>
      <c r="CI131" s="4"/>
      <c r="CJ131" s="76"/>
      <c r="CK131" s="137"/>
      <c r="CL131" s="138"/>
      <c r="CM131" s="130"/>
      <c r="CN131" s="4"/>
      <c r="CO131" s="139"/>
      <c r="CP131" s="140"/>
      <c r="CQ131" s="141"/>
      <c r="CR131" s="135"/>
      <c r="CS131" s="142"/>
      <c r="CT131" s="76"/>
      <c r="CU131" s="4"/>
      <c r="CV131" s="76"/>
      <c r="CW131" s="137"/>
      <c r="CX131" s="138"/>
      <c r="CY131" s="130"/>
      <c r="CZ131" s="4"/>
      <c r="DA131" s="139"/>
      <c r="DB131" s="140"/>
      <c r="DC131" s="141"/>
      <c r="DD131" s="135"/>
      <c r="DE131" s="142"/>
      <c r="DF131" s="76"/>
      <c r="DG131" s="4"/>
      <c r="DH131" s="76"/>
      <c r="DI131" s="137"/>
      <c r="DJ131" s="138"/>
      <c r="DK131" s="130"/>
      <c r="DL131" s="4"/>
      <c r="DM131" s="139"/>
      <c r="DN131" s="140"/>
      <c r="DO131" s="141"/>
      <c r="DP131" s="135"/>
      <c r="DQ131" s="142"/>
      <c r="DR131" s="76"/>
      <c r="DS131" s="4"/>
      <c r="DT131" s="76"/>
      <c r="DU131" s="137"/>
      <c r="DV131" s="138"/>
      <c r="DW131" s="130"/>
      <c r="DX131" s="4"/>
      <c r="DY131" s="139"/>
      <c r="DZ131" s="140"/>
      <c r="EA131" s="141"/>
      <c r="EB131" s="135"/>
      <c r="EC131" s="142"/>
      <c r="ED131" s="76"/>
      <c r="EE131" s="4"/>
      <c r="EF131" s="76"/>
      <c r="EG131" s="137"/>
      <c r="EH131" s="138"/>
      <c r="EI131" s="130"/>
      <c r="EJ131" s="4"/>
      <c r="EK131" s="139"/>
      <c r="EL131" s="140"/>
      <c r="EM131" s="141"/>
      <c r="EN131" s="135"/>
      <c r="EO131" s="142"/>
      <c r="EP131" s="76"/>
      <c r="EQ131" s="4"/>
      <c r="ER131" s="76"/>
      <c r="ES131" s="137"/>
      <c r="ET131" s="138"/>
      <c r="EU131" s="130"/>
      <c r="EV131" s="4"/>
      <c r="EW131" s="139"/>
      <c r="EX131" s="140"/>
      <c r="EY131" s="141"/>
      <c r="EZ131" s="135"/>
      <c r="FA131" s="142"/>
      <c r="FB131" s="76"/>
      <c r="FC131" s="4"/>
      <c r="FD131" s="76"/>
      <c r="FE131" s="137"/>
      <c r="FF131" s="138"/>
      <c r="FG131" s="130"/>
      <c r="FH131" s="4"/>
      <c r="FI131" s="139"/>
      <c r="FJ131" s="140"/>
      <c r="FK131" s="141"/>
      <c r="FL131" s="135"/>
      <c r="FM131" s="142"/>
      <c r="FN131" s="76"/>
      <c r="FO131" s="4"/>
      <c r="FP131" s="76"/>
      <c r="FQ131" s="137"/>
      <c r="FR131" s="138"/>
      <c r="FS131" s="130"/>
      <c r="FT131" s="4"/>
      <c r="FU131" s="139"/>
      <c r="FV131" s="140"/>
      <c r="FW131" s="141"/>
      <c r="FX131" s="135"/>
      <c r="FY131" s="142"/>
      <c r="FZ131" s="76"/>
      <c r="GA131" s="4"/>
      <c r="GB131" s="76"/>
      <c r="GC131" s="137"/>
      <c r="GD131" s="138"/>
      <c r="GE131" s="130"/>
      <c r="GF131" s="4"/>
      <c r="GG131" s="139"/>
      <c r="GH131" s="140"/>
      <c r="GI131" s="141"/>
      <c r="GJ131" s="135"/>
      <c r="GK131" s="142"/>
      <c r="GL131" s="76"/>
      <c r="GM131" s="4"/>
      <c r="GN131" s="76"/>
      <c r="GO131" s="137"/>
      <c r="GP131" s="138"/>
      <c r="GQ131" s="130"/>
      <c r="GR131" s="4"/>
      <c r="GS131" s="139"/>
      <c r="GT131" s="140"/>
      <c r="GU131" s="141"/>
      <c r="GV131" s="135"/>
      <c r="GW131" s="142"/>
      <c r="GX131" s="76"/>
      <c r="GY131" s="4"/>
      <c r="GZ131" s="76"/>
      <c r="HA131" s="137"/>
      <c r="HB131" s="138"/>
      <c r="HC131" s="130"/>
      <c r="HD131" s="4"/>
      <c r="HE131" s="139"/>
      <c r="HF131" s="140"/>
      <c r="HG131" s="141"/>
      <c r="HH131" s="135"/>
      <c r="HI131" s="142"/>
      <c r="HJ131" s="76"/>
      <c r="HK131" s="4"/>
      <c r="HL131" s="76"/>
      <c r="HM131" s="137"/>
      <c r="HN131" s="138"/>
      <c r="HO131" s="130"/>
      <c r="HP131" s="4"/>
      <c r="HQ131" s="139"/>
      <c r="HR131" s="140"/>
      <c r="HS131" s="141"/>
      <c r="HT131" s="135"/>
      <c r="HU131" s="142"/>
      <c r="HV131" s="76"/>
      <c r="HW131" s="4"/>
      <c r="HX131" s="76"/>
      <c r="HY131" s="137"/>
      <c r="HZ131" s="138"/>
      <c r="IA131" s="130"/>
      <c r="IB131" s="4"/>
      <c r="IC131" s="139"/>
      <c r="ID131" s="140"/>
      <c r="IE131" s="141"/>
      <c r="IF131" s="135"/>
      <c r="IG131" s="142"/>
      <c r="IH131" s="76"/>
      <c r="II131" s="4"/>
      <c r="IJ131" s="76"/>
      <c r="IK131" s="137"/>
      <c r="IL131" s="138"/>
      <c r="IM131" s="130"/>
      <c r="IN131" s="4"/>
      <c r="IO131" s="139"/>
      <c r="IP131" s="140"/>
      <c r="IQ131" s="141"/>
      <c r="IR131" s="135"/>
      <c r="IS131" s="142"/>
      <c r="IT131" s="76"/>
      <c r="IU131" s="4"/>
      <c r="IV131" s="76"/>
      <c r="IW131" s="137"/>
      <c r="IX131" s="138"/>
      <c r="IY131" s="130"/>
      <c r="IZ131" s="4"/>
      <c r="JA131" s="139"/>
      <c r="JB131" s="140"/>
      <c r="JC131" s="141"/>
      <c r="JD131" s="135"/>
      <c r="JE131" s="142"/>
      <c r="JF131" s="76"/>
      <c r="JG131" s="4"/>
      <c r="JH131" s="76"/>
      <c r="JI131" s="137"/>
      <c r="JJ131" s="138"/>
      <c r="JK131" s="130"/>
      <c r="JL131" s="4"/>
      <c r="JM131" s="139"/>
      <c r="JN131" s="140"/>
      <c r="JO131" s="141"/>
      <c r="JP131" s="135"/>
      <c r="JQ131" s="142"/>
      <c r="JR131" s="76"/>
      <c r="JS131" s="4"/>
      <c r="JT131" s="76"/>
      <c r="JU131" s="137"/>
      <c r="JV131" s="138"/>
      <c r="JW131" s="130"/>
      <c r="JX131" s="4"/>
      <c r="JY131" s="139"/>
      <c r="JZ131" s="140"/>
      <c r="KA131" s="141"/>
      <c r="KB131" s="135"/>
      <c r="KC131" s="142"/>
      <c r="KD131" s="76"/>
      <c r="KE131" s="4"/>
      <c r="KF131" s="76"/>
    </row>
    <row r="132" spans="1:292" ht="13.5" customHeight="1">
      <c r="A132" s="84"/>
      <c r="E132" s="137"/>
      <c r="F132" s="138"/>
      <c r="G132" s="130"/>
      <c r="H132" s="4"/>
      <c r="I132" s="139"/>
      <c r="J132" s="140"/>
      <c r="K132" s="141"/>
      <c r="L132" s="135"/>
      <c r="M132" s="142"/>
      <c r="O132" s="4"/>
      <c r="Q132" s="137"/>
      <c r="R132" s="138"/>
      <c r="S132" s="130"/>
      <c r="T132" s="4"/>
      <c r="U132" s="139"/>
      <c r="V132" s="140"/>
      <c r="W132" s="141"/>
      <c r="X132" s="135"/>
      <c r="Y132" s="142"/>
      <c r="AA132" s="4"/>
      <c r="AC132" s="137"/>
      <c r="AD132" s="138"/>
      <c r="AE132" s="130"/>
      <c r="AF132" s="4"/>
      <c r="AG132" s="139"/>
      <c r="AH132" s="140"/>
      <c r="AI132" s="141"/>
      <c r="AJ132" s="135"/>
      <c r="AK132" s="142"/>
      <c r="AM132" s="4"/>
      <c r="AO132" s="137"/>
      <c r="AP132" s="138"/>
      <c r="AQ132" s="130"/>
      <c r="AR132" s="4"/>
      <c r="AS132" s="139"/>
      <c r="AT132" s="140"/>
      <c r="AU132" s="141"/>
      <c r="AV132" s="135"/>
      <c r="AW132" s="142"/>
      <c r="AX132" s="76"/>
      <c r="AY132" s="4"/>
      <c r="AZ132" s="76"/>
      <c r="BA132" s="137"/>
      <c r="BB132" s="138"/>
      <c r="BC132" s="130"/>
      <c r="BD132" s="4"/>
      <c r="BE132" s="139"/>
      <c r="BF132" s="140"/>
      <c r="BG132" s="141"/>
      <c r="BH132" s="135"/>
      <c r="BI132" s="142"/>
      <c r="BJ132" s="76"/>
      <c r="BK132" s="4"/>
      <c r="BL132" s="76"/>
      <c r="BM132" s="137"/>
      <c r="BN132" s="138"/>
      <c r="BO132" s="130"/>
      <c r="BP132" s="4"/>
      <c r="BQ132" s="139"/>
      <c r="BR132" s="140"/>
      <c r="BS132" s="141"/>
      <c r="BT132" s="135"/>
      <c r="BU132" s="142"/>
      <c r="BV132" s="76"/>
      <c r="BW132" s="4"/>
      <c r="BX132" s="76"/>
      <c r="BY132" s="137"/>
      <c r="BZ132" s="138"/>
      <c r="CA132" s="130"/>
      <c r="CB132" s="4"/>
      <c r="CC132" s="139"/>
      <c r="CD132" s="140"/>
      <c r="CE132" s="141"/>
      <c r="CF132" s="135"/>
      <c r="CG132" s="142"/>
      <c r="CH132" s="76"/>
      <c r="CI132" s="4"/>
      <c r="CJ132" s="76"/>
      <c r="CK132" s="137"/>
      <c r="CL132" s="138"/>
      <c r="CM132" s="130"/>
      <c r="CN132" s="4"/>
      <c r="CO132" s="139"/>
      <c r="CP132" s="140"/>
      <c r="CQ132" s="141"/>
      <c r="CR132" s="135"/>
      <c r="CS132" s="142"/>
      <c r="CT132" s="76"/>
      <c r="CU132" s="4"/>
      <c r="CV132" s="76"/>
      <c r="CW132" s="137"/>
      <c r="CX132" s="138"/>
      <c r="CY132" s="130"/>
      <c r="CZ132" s="4"/>
      <c r="DA132" s="139"/>
      <c r="DB132" s="140"/>
      <c r="DC132" s="141"/>
      <c r="DD132" s="135"/>
      <c r="DE132" s="142"/>
      <c r="DF132" s="76"/>
      <c r="DG132" s="4"/>
      <c r="DH132" s="76"/>
      <c r="DI132" s="137"/>
      <c r="DJ132" s="138"/>
      <c r="DK132" s="130"/>
      <c r="DL132" s="4"/>
      <c r="DM132" s="139"/>
      <c r="DN132" s="140"/>
      <c r="DO132" s="141"/>
      <c r="DP132" s="135"/>
      <c r="DQ132" s="142"/>
      <c r="DR132" s="76"/>
      <c r="DS132" s="4"/>
      <c r="DT132" s="76"/>
      <c r="DU132" s="137"/>
      <c r="DV132" s="138"/>
      <c r="DW132" s="130"/>
      <c r="DX132" s="4"/>
      <c r="DY132" s="139"/>
      <c r="DZ132" s="140"/>
      <c r="EA132" s="141"/>
      <c r="EB132" s="135"/>
      <c r="EC132" s="142"/>
      <c r="ED132" s="76"/>
      <c r="EE132" s="4"/>
      <c r="EF132" s="76"/>
      <c r="EG132" s="137"/>
      <c r="EH132" s="138"/>
      <c r="EI132" s="130"/>
      <c r="EJ132" s="4"/>
      <c r="EK132" s="139"/>
      <c r="EL132" s="140"/>
      <c r="EM132" s="141"/>
      <c r="EN132" s="135"/>
      <c r="EO132" s="142"/>
      <c r="EP132" s="76"/>
      <c r="EQ132" s="4"/>
      <c r="ER132" s="76"/>
      <c r="ES132" s="137"/>
      <c r="ET132" s="138"/>
      <c r="EU132" s="130"/>
      <c r="EV132" s="4"/>
      <c r="EW132" s="139"/>
      <c r="EX132" s="140"/>
      <c r="EY132" s="141"/>
      <c r="EZ132" s="135"/>
      <c r="FA132" s="142"/>
      <c r="FB132" s="76"/>
      <c r="FC132" s="4"/>
      <c r="FD132" s="76"/>
      <c r="FE132" s="137"/>
      <c r="FF132" s="138"/>
      <c r="FG132" s="130"/>
      <c r="FH132" s="4"/>
      <c r="FI132" s="139"/>
      <c r="FJ132" s="140"/>
      <c r="FK132" s="141"/>
      <c r="FL132" s="135"/>
      <c r="FM132" s="142"/>
      <c r="FN132" s="76"/>
      <c r="FO132" s="4"/>
      <c r="FP132" s="76"/>
      <c r="FQ132" s="137"/>
      <c r="FR132" s="138"/>
      <c r="FS132" s="130"/>
      <c r="FT132" s="4"/>
      <c r="FU132" s="139"/>
      <c r="FV132" s="140"/>
      <c r="FW132" s="141"/>
      <c r="FX132" s="135"/>
      <c r="FY132" s="142"/>
      <c r="FZ132" s="76"/>
      <c r="GA132" s="4"/>
      <c r="GB132" s="76"/>
      <c r="GC132" s="137"/>
      <c r="GD132" s="138"/>
      <c r="GE132" s="130"/>
      <c r="GF132" s="4"/>
      <c r="GG132" s="139"/>
      <c r="GH132" s="140"/>
      <c r="GI132" s="141"/>
      <c r="GJ132" s="135"/>
      <c r="GK132" s="142"/>
      <c r="GL132" s="76"/>
      <c r="GM132" s="4"/>
      <c r="GN132" s="76"/>
      <c r="GO132" s="137"/>
      <c r="GP132" s="138"/>
      <c r="GQ132" s="130"/>
      <c r="GR132" s="4"/>
      <c r="GS132" s="139"/>
      <c r="GT132" s="140"/>
      <c r="GU132" s="141"/>
      <c r="GV132" s="135"/>
      <c r="GW132" s="142"/>
      <c r="GX132" s="76"/>
      <c r="GY132" s="4"/>
      <c r="GZ132" s="76"/>
      <c r="HA132" s="137"/>
      <c r="HB132" s="138"/>
      <c r="HC132" s="130"/>
      <c r="HD132" s="4"/>
      <c r="HE132" s="139"/>
      <c r="HF132" s="140"/>
      <c r="HG132" s="141"/>
      <c r="HH132" s="135"/>
      <c r="HI132" s="142"/>
      <c r="HJ132" s="76"/>
      <c r="HK132" s="4"/>
      <c r="HL132" s="76"/>
      <c r="HM132" s="137"/>
      <c r="HN132" s="138"/>
      <c r="HO132" s="130"/>
      <c r="HP132" s="4"/>
      <c r="HQ132" s="139"/>
      <c r="HR132" s="140"/>
      <c r="HS132" s="141"/>
      <c r="HT132" s="135"/>
      <c r="HU132" s="142"/>
      <c r="HV132" s="76"/>
      <c r="HW132" s="4"/>
      <c r="HX132" s="76"/>
      <c r="HY132" s="137"/>
      <c r="HZ132" s="138"/>
      <c r="IA132" s="130"/>
      <c r="IB132" s="4"/>
      <c r="IC132" s="139"/>
      <c r="ID132" s="140"/>
      <c r="IE132" s="141"/>
      <c r="IF132" s="135"/>
      <c r="IG132" s="142"/>
      <c r="IH132" s="76"/>
      <c r="II132" s="4"/>
      <c r="IJ132" s="76"/>
      <c r="IK132" s="137"/>
      <c r="IL132" s="138"/>
      <c r="IM132" s="130"/>
      <c r="IN132" s="4"/>
      <c r="IO132" s="139"/>
      <c r="IP132" s="140"/>
      <c r="IQ132" s="141"/>
      <c r="IR132" s="135"/>
      <c r="IS132" s="142"/>
      <c r="IT132" s="76"/>
      <c r="IU132" s="4"/>
      <c r="IV132" s="76"/>
      <c r="IW132" s="137"/>
      <c r="IX132" s="138"/>
      <c r="IY132" s="130"/>
      <c r="IZ132" s="4"/>
      <c r="JA132" s="139"/>
      <c r="JB132" s="140"/>
      <c r="JC132" s="141"/>
      <c r="JD132" s="135"/>
      <c r="JE132" s="142"/>
      <c r="JF132" s="76"/>
      <c r="JG132" s="4"/>
      <c r="JH132" s="76"/>
      <c r="JI132" s="137"/>
      <c r="JJ132" s="138"/>
      <c r="JK132" s="130"/>
      <c r="JL132" s="4"/>
      <c r="JM132" s="139"/>
      <c r="JN132" s="140"/>
      <c r="JO132" s="141"/>
      <c r="JP132" s="135"/>
      <c r="JQ132" s="142"/>
      <c r="JR132" s="76"/>
      <c r="JS132" s="4"/>
      <c r="JT132" s="76"/>
      <c r="JU132" s="137"/>
      <c r="JV132" s="138"/>
      <c r="JW132" s="130"/>
      <c r="JX132" s="4"/>
      <c r="JY132" s="139"/>
      <c r="JZ132" s="140"/>
      <c r="KA132" s="141"/>
      <c r="KB132" s="135"/>
      <c r="KC132" s="142"/>
      <c r="KD132" s="76"/>
      <c r="KE132" s="4"/>
      <c r="KF132" s="76"/>
    </row>
    <row r="133" spans="1:292" ht="13.5" customHeight="1">
      <c r="A133" s="84"/>
      <c r="E133" s="137"/>
      <c r="F133" s="138"/>
      <c r="G133" s="130"/>
      <c r="H133" s="4"/>
      <c r="I133" s="139"/>
      <c r="J133" s="140"/>
      <c r="K133" s="141"/>
      <c r="L133" s="135"/>
      <c r="M133" s="142"/>
      <c r="O133" s="4"/>
      <c r="Q133" s="137"/>
      <c r="R133" s="138"/>
      <c r="S133" s="130"/>
      <c r="T133" s="4"/>
      <c r="U133" s="139"/>
      <c r="V133" s="140"/>
      <c r="W133" s="141"/>
      <c r="X133" s="135"/>
      <c r="Y133" s="142"/>
      <c r="AA133" s="4"/>
      <c r="AC133" s="137"/>
      <c r="AD133" s="138"/>
      <c r="AE133" s="130"/>
      <c r="AF133" s="4"/>
      <c r="AG133" s="139"/>
      <c r="AH133" s="140"/>
      <c r="AI133" s="141"/>
      <c r="AJ133" s="135"/>
      <c r="AK133" s="142"/>
      <c r="AM133" s="4"/>
      <c r="AO133" s="137"/>
      <c r="AP133" s="138"/>
      <c r="AQ133" s="130"/>
      <c r="AR133" s="4"/>
      <c r="AS133" s="139"/>
      <c r="AT133" s="140"/>
      <c r="AU133" s="141"/>
      <c r="AV133" s="135"/>
      <c r="AW133" s="142"/>
      <c r="AX133" s="76"/>
      <c r="AY133" s="4"/>
      <c r="AZ133" s="76"/>
      <c r="BA133" s="137"/>
      <c r="BB133" s="138"/>
      <c r="BC133" s="130"/>
      <c r="BD133" s="4"/>
      <c r="BE133" s="139"/>
      <c r="BF133" s="140"/>
      <c r="BG133" s="141"/>
      <c r="BH133" s="135"/>
      <c r="BI133" s="142"/>
      <c r="BJ133" s="76"/>
      <c r="BK133" s="4"/>
      <c r="BL133" s="76"/>
      <c r="BM133" s="137"/>
      <c r="BN133" s="138"/>
      <c r="BO133" s="130"/>
      <c r="BP133" s="4"/>
      <c r="BQ133" s="139"/>
      <c r="BR133" s="140"/>
      <c r="BS133" s="141"/>
      <c r="BT133" s="135"/>
      <c r="BU133" s="142"/>
      <c r="BV133" s="76"/>
      <c r="BW133" s="4"/>
      <c r="BX133" s="76"/>
      <c r="BY133" s="137"/>
      <c r="BZ133" s="138"/>
      <c r="CA133" s="130"/>
      <c r="CB133" s="4"/>
      <c r="CC133" s="139"/>
      <c r="CD133" s="140"/>
      <c r="CE133" s="141"/>
      <c r="CF133" s="135"/>
      <c r="CG133" s="142"/>
      <c r="CH133" s="76"/>
      <c r="CI133" s="4"/>
      <c r="CJ133" s="76"/>
      <c r="CK133" s="137"/>
      <c r="CL133" s="138"/>
      <c r="CM133" s="130"/>
      <c r="CN133" s="4"/>
      <c r="CO133" s="139"/>
      <c r="CP133" s="140"/>
      <c r="CQ133" s="141"/>
      <c r="CR133" s="135"/>
      <c r="CS133" s="142"/>
      <c r="CT133" s="76"/>
      <c r="CU133" s="4"/>
      <c r="CV133" s="76"/>
      <c r="CW133" s="137"/>
      <c r="CX133" s="138"/>
      <c r="CY133" s="130"/>
      <c r="CZ133" s="4"/>
      <c r="DA133" s="139"/>
      <c r="DB133" s="140"/>
      <c r="DC133" s="141"/>
      <c r="DD133" s="135"/>
      <c r="DE133" s="142"/>
      <c r="DF133" s="76"/>
      <c r="DG133" s="4"/>
      <c r="DH133" s="76"/>
      <c r="DI133" s="137"/>
      <c r="DJ133" s="138"/>
      <c r="DK133" s="130"/>
      <c r="DL133" s="4"/>
      <c r="DM133" s="139"/>
      <c r="DN133" s="140"/>
      <c r="DO133" s="141"/>
      <c r="DP133" s="135"/>
      <c r="DQ133" s="142"/>
      <c r="DR133" s="76"/>
      <c r="DS133" s="4"/>
      <c r="DT133" s="76"/>
      <c r="DU133" s="137"/>
      <c r="DV133" s="138"/>
      <c r="DW133" s="130"/>
      <c r="DX133" s="4"/>
      <c r="DY133" s="139"/>
      <c r="DZ133" s="140"/>
      <c r="EA133" s="141"/>
      <c r="EB133" s="135"/>
      <c r="EC133" s="142"/>
      <c r="ED133" s="76"/>
      <c r="EE133" s="4"/>
      <c r="EF133" s="76"/>
      <c r="EG133" s="137"/>
      <c r="EH133" s="138"/>
      <c r="EI133" s="130"/>
      <c r="EJ133" s="4"/>
      <c r="EK133" s="139"/>
      <c r="EL133" s="140"/>
      <c r="EM133" s="141"/>
      <c r="EN133" s="135"/>
      <c r="EO133" s="142"/>
      <c r="EP133" s="76"/>
      <c r="EQ133" s="4"/>
      <c r="ER133" s="76"/>
      <c r="ES133" s="137"/>
      <c r="ET133" s="138"/>
      <c r="EU133" s="130"/>
      <c r="EV133" s="4"/>
      <c r="EW133" s="139"/>
      <c r="EX133" s="140"/>
      <c r="EY133" s="141"/>
      <c r="EZ133" s="135"/>
      <c r="FA133" s="142"/>
      <c r="FB133" s="76"/>
      <c r="FC133" s="4"/>
      <c r="FD133" s="76"/>
      <c r="FE133" s="137"/>
      <c r="FF133" s="138"/>
      <c r="FG133" s="130"/>
      <c r="FH133" s="4"/>
      <c r="FI133" s="139"/>
      <c r="FJ133" s="140"/>
      <c r="FK133" s="141"/>
      <c r="FL133" s="135"/>
      <c r="FM133" s="142"/>
      <c r="FN133" s="76"/>
      <c r="FO133" s="4"/>
      <c r="FP133" s="76"/>
      <c r="FQ133" s="137"/>
      <c r="FR133" s="138"/>
      <c r="FS133" s="130"/>
      <c r="FT133" s="4"/>
      <c r="FU133" s="139"/>
      <c r="FV133" s="140"/>
      <c r="FW133" s="141"/>
      <c r="FX133" s="135"/>
      <c r="FY133" s="142"/>
      <c r="FZ133" s="76"/>
      <c r="GA133" s="4"/>
      <c r="GB133" s="76"/>
      <c r="GC133" s="137"/>
      <c r="GD133" s="138"/>
      <c r="GE133" s="130"/>
      <c r="GF133" s="4"/>
      <c r="GG133" s="139"/>
      <c r="GH133" s="140"/>
      <c r="GI133" s="141"/>
      <c r="GJ133" s="135"/>
      <c r="GK133" s="142"/>
      <c r="GL133" s="76"/>
      <c r="GM133" s="4"/>
      <c r="GN133" s="76"/>
      <c r="GO133" s="137"/>
      <c r="GP133" s="138"/>
      <c r="GQ133" s="130"/>
      <c r="GR133" s="4"/>
      <c r="GS133" s="139"/>
      <c r="GT133" s="140"/>
      <c r="GU133" s="141"/>
      <c r="GV133" s="135"/>
      <c r="GW133" s="142"/>
      <c r="GX133" s="76"/>
      <c r="GY133" s="4"/>
      <c r="GZ133" s="76"/>
      <c r="HA133" s="137"/>
      <c r="HB133" s="138"/>
      <c r="HC133" s="130"/>
      <c r="HD133" s="4"/>
      <c r="HE133" s="139"/>
      <c r="HF133" s="140"/>
      <c r="HG133" s="141"/>
      <c r="HH133" s="135"/>
      <c r="HI133" s="142"/>
      <c r="HJ133" s="76"/>
      <c r="HK133" s="4"/>
      <c r="HL133" s="76"/>
      <c r="HM133" s="137"/>
      <c r="HN133" s="138"/>
      <c r="HO133" s="130"/>
      <c r="HP133" s="4"/>
      <c r="HQ133" s="139"/>
      <c r="HR133" s="140"/>
      <c r="HS133" s="141"/>
      <c r="HT133" s="135"/>
      <c r="HU133" s="142"/>
      <c r="HV133" s="76"/>
      <c r="HW133" s="4"/>
      <c r="HX133" s="76"/>
      <c r="HY133" s="137"/>
      <c r="HZ133" s="138"/>
      <c r="IA133" s="130"/>
      <c r="IB133" s="4"/>
      <c r="IC133" s="139"/>
      <c r="ID133" s="140"/>
      <c r="IE133" s="141"/>
      <c r="IF133" s="135"/>
      <c r="IG133" s="142"/>
      <c r="IH133" s="76"/>
      <c r="II133" s="4"/>
      <c r="IJ133" s="76"/>
      <c r="IK133" s="137"/>
      <c r="IL133" s="138"/>
      <c r="IM133" s="130"/>
      <c r="IN133" s="4"/>
      <c r="IO133" s="139"/>
      <c r="IP133" s="140"/>
      <c r="IQ133" s="141"/>
      <c r="IR133" s="135"/>
      <c r="IS133" s="142"/>
      <c r="IT133" s="76"/>
      <c r="IU133" s="4"/>
      <c r="IV133" s="76"/>
      <c r="IW133" s="137"/>
      <c r="IX133" s="138"/>
      <c r="IY133" s="130"/>
      <c r="IZ133" s="4"/>
      <c r="JA133" s="139"/>
      <c r="JB133" s="140"/>
      <c r="JC133" s="141"/>
      <c r="JD133" s="135"/>
      <c r="JE133" s="142"/>
      <c r="JF133" s="76"/>
      <c r="JG133" s="4"/>
      <c r="JH133" s="76"/>
      <c r="JI133" s="137"/>
      <c r="JJ133" s="138"/>
      <c r="JK133" s="130"/>
      <c r="JL133" s="4"/>
      <c r="JM133" s="139"/>
      <c r="JN133" s="140"/>
      <c r="JO133" s="141"/>
      <c r="JP133" s="135"/>
      <c r="JQ133" s="142"/>
      <c r="JR133" s="76"/>
      <c r="JS133" s="4"/>
      <c r="JT133" s="76"/>
      <c r="JU133" s="137"/>
      <c r="JV133" s="138"/>
      <c r="JW133" s="130"/>
      <c r="JX133" s="4"/>
      <c r="JY133" s="139"/>
      <c r="JZ133" s="140"/>
      <c r="KA133" s="141"/>
      <c r="KB133" s="135"/>
      <c r="KC133" s="142"/>
      <c r="KD133" s="76"/>
      <c r="KE133" s="4"/>
      <c r="KF133" s="76"/>
    </row>
    <row r="134" spans="1:292" ht="13.5" customHeight="1">
      <c r="A134" s="84"/>
      <c r="E134" s="137"/>
      <c r="F134" s="138"/>
      <c r="G134" s="130"/>
      <c r="H134" s="4"/>
      <c r="I134" s="139"/>
      <c r="J134" s="140"/>
      <c r="K134" s="141"/>
      <c r="L134" s="135"/>
      <c r="M134" s="142"/>
      <c r="O134" s="4"/>
      <c r="Q134" s="137"/>
      <c r="R134" s="138"/>
      <c r="S134" s="130"/>
      <c r="T134" s="4"/>
      <c r="U134" s="139"/>
      <c r="V134" s="140"/>
      <c r="W134" s="141"/>
      <c r="X134" s="135"/>
      <c r="Y134" s="142"/>
      <c r="AA134" s="4"/>
      <c r="AC134" s="137"/>
      <c r="AD134" s="138"/>
      <c r="AE134" s="130"/>
      <c r="AF134" s="4"/>
      <c r="AG134" s="139"/>
      <c r="AH134" s="140"/>
      <c r="AI134" s="141"/>
      <c r="AJ134" s="135"/>
      <c r="AK134" s="142"/>
      <c r="AM134" s="4"/>
      <c r="AO134" s="137"/>
      <c r="AP134" s="138"/>
      <c r="AQ134" s="130"/>
      <c r="AR134" s="4"/>
      <c r="AS134" s="139"/>
      <c r="AT134" s="140"/>
      <c r="AU134" s="141"/>
      <c r="AV134" s="135"/>
      <c r="AW134" s="142"/>
      <c r="AX134" s="76"/>
      <c r="AY134" s="4"/>
      <c r="AZ134" s="76"/>
      <c r="BA134" s="137"/>
      <c r="BB134" s="138"/>
      <c r="BC134" s="130"/>
      <c r="BD134" s="4"/>
      <c r="BE134" s="139"/>
      <c r="BF134" s="140"/>
      <c r="BG134" s="141"/>
      <c r="BH134" s="135"/>
      <c r="BI134" s="142"/>
      <c r="BJ134" s="76"/>
      <c r="BK134" s="4"/>
      <c r="BL134" s="76"/>
      <c r="BM134" s="137"/>
      <c r="BN134" s="138"/>
      <c r="BO134" s="130"/>
      <c r="BP134" s="4"/>
      <c r="BQ134" s="139"/>
      <c r="BR134" s="140"/>
      <c r="BS134" s="141"/>
      <c r="BT134" s="135"/>
      <c r="BU134" s="142"/>
      <c r="BV134" s="76"/>
      <c r="BW134" s="4"/>
      <c r="BX134" s="76"/>
      <c r="BY134" s="137"/>
      <c r="BZ134" s="138"/>
      <c r="CA134" s="130"/>
      <c r="CB134" s="4"/>
      <c r="CC134" s="139"/>
      <c r="CD134" s="140"/>
      <c r="CE134" s="141"/>
      <c r="CF134" s="135"/>
      <c r="CG134" s="142"/>
      <c r="CH134" s="76"/>
      <c r="CI134" s="4"/>
      <c r="CJ134" s="76"/>
      <c r="CK134" s="137"/>
      <c r="CL134" s="138"/>
      <c r="CM134" s="130"/>
      <c r="CN134" s="4"/>
      <c r="CO134" s="139"/>
      <c r="CP134" s="140"/>
      <c r="CQ134" s="141"/>
      <c r="CR134" s="135"/>
      <c r="CS134" s="142"/>
      <c r="CT134" s="76"/>
      <c r="CU134" s="4"/>
      <c r="CV134" s="76"/>
      <c r="CW134" s="137"/>
      <c r="CX134" s="138"/>
      <c r="CY134" s="130"/>
      <c r="CZ134" s="4"/>
      <c r="DA134" s="139"/>
      <c r="DB134" s="140"/>
      <c r="DC134" s="141"/>
      <c r="DD134" s="135"/>
      <c r="DE134" s="142"/>
      <c r="DF134" s="76"/>
      <c r="DG134" s="4"/>
      <c r="DH134" s="76"/>
      <c r="DI134" s="137"/>
      <c r="DJ134" s="138"/>
      <c r="DK134" s="130"/>
      <c r="DL134" s="4"/>
      <c r="DM134" s="139"/>
      <c r="DN134" s="140"/>
      <c r="DO134" s="141"/>
      <c r="DP134" s="135"/>
      <c r="DQ134" s="142"/>
      <c r="DR134" s="76"/>
      <c r="DS134" s="4"/>
      <c r="DT134" s="76"/>
      <c r="DU134" s="137"/>
      <c r="DV134" s="138"/>
      <c r="DW134" s="130"/>
      <c r="DX134" s="4"/>
      <c r="DY134" s="139"/>
      <c r="DZ134" s="140"/>
      <c r="EA134" s="141"/>
      <c r="EB134" s="135"/>
      <c r="EC134" s="142"/>
      <c r="ED134" s="76"/>
      <c r="EE134" s="4"/>
      <c r="EF134" s="76"/>
      <c r="EG134" s="137"/>
      <c r="EH134" s="138"/>
      <c r="EI134" s="130"/>
      <c r="EJ134" s="4"/>
      <c r="EK134" s="139"/>
      <c r="EL134" s="140"/>
      <c r="EM134" s="141"/>
      <c r="EN134" s="135"/>
      <c r="EO134" s="142"/>
      <c r="EP134" s="76"/>
      <c r="EQ134" s="4"/>
      <c r="ER134" s="76"/>
      <c r="ES134" s="137"/>
      <c r="ET134" s="138"/>
      <c r="EU134" s="130"/>
      <c r="EV134" s="4"/>
      <c r="EW134" s="139"/>
      <c r="EX134" s="140"/>
      <c r="EY134" s="141"/>
      <c r="EZ134" s="135"/>
      <c r="FA134" s="142"/>
      <c r="FB134" s="76"/>
      <c r="FC134" s="4"/>
      <c r="FD134" s="76"/>
      <c r="FE134" s="137"/>
      <c r="FF134" s="138"/>
      <c r="FG134" s="130"/>
      <c r="FH134" s="4"/>
      <c r="FI134" s="139"/>
      <c r="FJ134" s="140"/>
      <c r="FK134" s="141"/>
      <c r="FL134" s="135"/>
      <c r="FM134" s="142"/>
      <c r="FN134" s="76"/>
      <c r="FO134" s="4"/>
      <c r="FP134" s="76"/>
      <c r="FQ134" s="137"/>
      <c r="FR134" s="138"/>
      <c r="FS134" s="130"/>
      <c r="FT134" s="4"/>
      <c r="FU134" s="139"/>
      <c r="FV134" s="140"/>
      <c r="FW134" s="141"/>
      <c r="FX134" s="135"/>
      <c r="FY134" s="142"/>
      <c r="FZ134" s="76"/>
      <c r="GA134" s="4"/>
      <c r="GB134" s="76"/>
      <c r="GC134" s="137"/>
      <c r="GD134" s="138"/>
      <c r="GE134" s="130"/>
      <c r="GF134" s="4"/>
      <c r="GG134" s="139"/>
      <c r="GH134" s="140"/>
      <c r="GI134" s="141"/>
      <c r="GJ134" s="135"/>
      <c r="GK134" s="142"/>
      <c r="GL134" s="76"/>
      <c r="GM134" s="4"/>
      <c r="GN134" s="76"/>
      <c r="GO134" s="137"/>
      <c r="GP134" s="138"/>
      <c r="GQ134" s="130"/>
      <c r="GR134" s="4"/>
      <c r="GS134" s="139"/>
      <c r="GT134" s="140"/>
      <c r="GU134" s="141"/>
      <c r="GV134" s="135"/>
      <c r="GW134" s="142"/>
      <c r="GX134" s="76"/>
      <c r="GY134" s="4"/>
      <c r="GZ134" s="76"/>
      <c r="HA134" s="137"/>
      <c r="HB134" s="138"/>
      <c r="HC134" s="130"/>
      <c r="HD134" s="4"/>
      <c r="HE134" s="139"/>
      <c r="HF134" s="140"/>
      <c r="HG134" s="141"/>
      <c r="HH134" s="135"/>
      <c r="HI134" s="142"/>
      <c r="HJ134" s="76"/>
      <c r="HK134" s="4"/>
      <c r="HL134" s="76"/>
      <c r="HM134" s="137"/>
      <c r="HN134" s="138"/>
      <c r="HO134" s="130"/>
      <c r="HP134" s="4"/>
      <c r="HQ134" s="139"/>
      <c r="HR134" s="140"/>
      <c r="HS134" s="141"/>
      <c r="HT134" s="135"/>
      <c r="HU134" s="142"/>
      <c r="HV134" s="76"/>
      <c r="HW134" s="4"/>
      <c r="HX134" s="76"/>
      <c r="HY134" s="137"/>
      <c r="HZ134" s="138"/>
      <c r="IA134" s="130"/>
      <c r="IB134" s="4"/>
      <c r="IC134" s="139"/>
      <c r="ID134" s="140"/>
      <c r="IE134" s="141"/>
      <c r="IF134" s="135"/>
      <c r="IG134" s="142"/>
      <c r="IH134" s="76"/>
      <c r="II134" s="4"/>
      <c r="IJ134" s="76"/>
      <c r="IK134" s="137"/>
      <c r="IL134" s="138"/>
      <c r="IM134" s="130"/>
      <c r="IN134" s="4"/>
      <c r="IO134" s="139"/>
      <c r="IP134" s="140"/>
      <c r="IQ134" s="141"/>
      <c r="IR134" s="135"/>
      <c r="IS134" s="142"/>
      <c r="IT134" s="76"/>
      <c r="IU134" s="4"/>
      <c r="IV134" s="76"/>
      <c r="IW134" s="137"/>
      <c r="IX134" s="138"/>
      <c r="IY134" s="130"/>
      <c r="IZ134" s="4"/>
      <c r="JA134" s="139"/>
      <c r="JB134" s="140"/>
      <c r="JC134" s="141"/>
      <c r="JD134" s="135"/>
      <c r="JE134" s="142"/>
      <c r="JF134" s="76"/>
      <c r="JG134" s="4"/>
      <c r="JH134" s="76"/>
      <c r="JI134" s="137"/>
      <c r="JJ134" s="138"/>
      <c r="JK134" s="130"/>
      <c r="JL134" s="4"/>
      <c r="JM134" s="139"/>
      <c r="JN134" s="140"/>
      <c r="JO134" s="141"/>
      <c r="JP134" s="135"/>
      <c r="JQ134" s="142"/>
      <c r="JR134" s="76"/>
      <c r="JS134" s="4"/>
      <c r="JT134" s="76"/>
      <c r="JU134" s="137"/>
      <c r="JV134" s="138"/>
      <c r="JW134" s="130"/>
      <c r="JX134" s="4"/>
      <c r="JY134" s="139"/>
      <c r="JZ134" s="140"/>
      <c r="KA134" s="141"/>
      <c r="KB134" s="135"/>
      <c r="KC134" s="142"/>
      <c r="KD134" s="76"/>
      <c r="KE134" s="4"/>
      <c r="KF134" s="76"/>
    </row>
    <row r="135" spans="1:292" ht="13.5" customHeight="1">
      <c r="A135" s="84"/>
      <c r="E135" s="137"/>
      <c r="F135" s="138"/>
      <c r="G135" s="130"/>
      <c r="H135" s="4"/>
      <c r="I135" s="139"/>
      <c r="J135" s="140"/>
      <c r="K135" s="141"/>
      <c r="L135" s="135"/>
      <c r="M135" s="142"/>
      <c r="O135" s="4"/>
      <c r="Q135" s="137"/>
      <c r="R135" s="138"/>
      <c r="S135" s="130"/>
      <c r="T135" s="4"/>
      <c r="U135" s="139"/>
      <c r="V135" s="140"/>
      <c r="W135" s="141"/>
      <c r="X135" s="135"/>
      <c r="Y135" s="142"/>
      <c r="AA135" s="4"/>
      <c r="AC135" s="137"/>
      <c r="AD135" s="138"/>
      <c r="AE135" s="130"/>
      <c r="AF135" s="4"/>
      <c r="AG135" s="139"/>
      <c r="AH135" s="140"/>
      <c r="AI135" s="141"/>
      <c r="AJ135" s="135"/>
      <c r="AK135" s="142"/>
      <c r="AM135" s="4"/>
      <c r="AO135" s="137"/>
      <c r="AP135" s="138"/>
      <c r="AQ135" s="130"/>
      <c r="AR135" s="4"/>
      <c r="AS135" s="139"/>
      <c r="AT135" s="140"/>
      <c r="AU135" s="141"/>
      <c r="AV135" s="135"/>
      <c r="AW135" s="142"/>
      <c r="AX135" s="76"/>
      <c r="AY135" s="4"/>
      <c r="AZ135" s="76"/>
      <c r="BA135" s="137"/>
      <c r="BB135" s="138"/>
      <c r="BC135" s="130"/>
      <c r="BD135" s="4"/>
      <c r="BE135" s="139"/>
      <c r="BF135" s="140"/>
      <c r="BG135" s="141"/>
      <c r="BH135" s="135"/>
      <c r="BI135" s="142"/>
      <c r="BJ135" s="76"/>
      <c r="BK135" s="4"/>
      <c r="BL135" s="76"/>
      <c r="BM135" s="137"/>
      <c r="BN135" s="138"/>
      <c r="BO135" s="130"/>
      <c r="BP135" s="4"/>
      <c r="BQ135" s="139"/>
      <c r="BR135" s="140"/>
      <c r="BS135" s="141"/>
      <c r="BT135" s="135"/>
      <c r="BU135" s="142"/>
      <c r="BV135" s="76"/>
      <c r="BW135" s="4"/>
      <c r="BX135" s="76"/>
      <c r="BY135" s="137"/>
      <c r="BZ135" s="138"/>
      <c r="CA135" s="130"/>
      <c r="CB135" s="4"/>
      <c r="CC135" s="139"/>
      <c r="CD135" s="140"/>
      <c r="CE135" s="141"/>
      <c r="CF135" s="135"/>
      <c r="CG135" s="142"/>
      <c r="CH135" s="76"/>
      <c r="CI135" s="4"/>
      <c r="CJ135" s="76"/>
      <c r="CK135" s="137"/>
      <c r="CL135" s="138"/>
      <c r="CM135" s="130"/>
      <c r="CN135" s="4"/>
      <c r="CO135" s="139"/>
      <c r="CP135" s="140"/>
      <c r="CQ135" s="141"/>
      <c r="CR135" s="135"/>
      <c r="CS135" s="142"/>
      <c r="CT135" s="76"/>
      <c r="CU135" s="4"/>
      <c r="CV135" s="76"/>
      <c r="CW135" s="137"/>
      <c r="CX135" s="138"/>
      <c r="CY135" s="130"/>
      <c r="CZ135" s="4"/>
      <c r="DA135" s="139"/>
      <c r="DB135" s="140"/>
      <c r="DC135" s="141"/>
      <c r="DD135" s="135"/>
      <c r="DE135" s="142"/>
      <c r="DF135" s="76"/>
      <c r="DG135" s="4"/>
      <c r="DH135" s="76"/>
      <c r="DI135" s="137"/>
      <c r="DJ135" s="138"/>
      <c r="DK135" s="130"/>
      <c r="DL135" s="4"/>
      <c r="DM135" s="139"/>
      <c r="DN135" s="140"/>
      <c r="DO135" s="141"/>
      <c r="DP135" s="135"/>
      <c r="DQ135" s="142"/>
      <c r="DR135" s="76"/>
      <c r="DS135" s="4"/>
      <c r="DT135" s="76"/>
      <c r="DU135" s="137"/>
      <c r="DV135" s="138"/>
      <c r="DW135" s="130"/>
      <c r="DX135" s="4"/>
      <c r="DY135" s="139"/>
      <c r="DZ135" s="140"/>
      <c r="EA135" s="141"/>
      <c r="EB135" s="135"/>
      <c r="EC135" s="142"/>
      <c r="ED135" s="76"/>
      <c r="EE135" s="4"/>
      <c r="EF135" s="76"/>
      <c r="EG135" s="137"/>
      <c r="EH135" s="138"/>
      <c r="EI135" s="130"/>
      <c r="EJ135" s="4"/>
      <c r="EK135" s="139"/>
      <c r="EL135" s="140"/>
      <c r="EM135" s="141"/>
      <c r="EN135" s="135"/>
      <c r="EO135" s="142"/>
      <c r="EP135" s="76"/>
      <c r="EQ135" s="4"/>
      <c r="ER135" s="76"/>
      <c r="ES135" s="137"/>
      <c r="ET135" s="138"/>
      <c r="EU135" s="130"/>
      <c r="EV135" s="4"/>
      <c r="EW135" s="139"/>
      <c r="EX135" s="140"/>
      <c r="EY135" s="141"/>
      <c r="EZ135" s="135"/>
      <c r="FA135" s="142"/>
      <c r="FB135" s="76"/>
      <c r="FC135" s="4"/>
      <c r="FD135" s="76"/>
      <c r="FE135" s="137"/>
      <c r="FF135" s="138"/>
      <c r="FG135" s="130"/>
      <c r="FH135" s="4"/>
      <c r="FI135" s="139"/>
      <c r="FJ135" s="140"/>
      <c r="FK135" s="141"/>
      <c r="FL135" s="135"/>
      <c r="FM135" s="142"/>
      <c r="FN135" s="76"/>
      <c r="FO135" s="4"/>
      <c r="FP135" s="76"/>
      <c r="FQ135" s="137"/>
      <c r="FR135" s="138"/>
      <c r="FS135" s="130"/>
      <c r="FT135" s="4"/>
      <c r="FU135" s="139"/>
      <c r="FV135" s="140"/>
      <c r="FW135" s="141"/>
      <c r="FX135" s="135"/>
      <c r="FY135" s="142"/>
      <c r="FZ135" s="76"/>
      <c r="GA135" s="4"/>
      <c r="GB135" s="76"/>
      <c r="GC135" s="137"/>
      <c r="GD135" s="138"/>
      <c r="GE135" s="130"/>
      <c r="GF135" s="4"/>
      <c r="GG135" s="139"/>
      <c r="GH135" s="140"/>
      <c r="GI135" s="141"/>
      <c r="GJ135" s="135"/>
      <c r="GK135" s="142"/>
      <c r="GL135" s="76"/>
      <c r="GM135" s="4"/>
      <c r="GN135" s="76"/>
      <c r="GO135" s="137"/>
      <c r="GP135" s="138"/>
      <c r="GQ135" s="130"/>
      <c r="GR135" s="4"/>
      <c r="GS135" s="139"/>
      <c r="GT135" s="140"/>
      <c r="GU135" s="141"/>
      <c r="GV135" s="135"/>
      <c r="GW135" s="142"/>
      <c r="GX135" s="76"/>
      <c r="GY135" s="4"/>
      <c r="GZ135" s="76"/>
      <c r="HA135" s="137"/>
      <c r="HB135" s="138"/>
      <c r="HC135" s="130"/>
      <c r="HD135" s="4"/>
      <c r="HE135" s="139"/>
      <c r="HF135" s="140"/>
      <c r="HG135" s="141"/>
      <c r="HH135" s="135"/>
      <c r="HI135" s="142"/>
      <c r="HJ135" s="76"/>
      <c r="HK135" s="4"/>
      <c r="HL135" s="76"/>
      <c r="HM135" s="137"/>
      <c r="HN135" s="138"/>
      <c r="HO135" s="130"/>
      <c r="HP135" s="4"/>
      <c r="HQ135" s="139"/>
      <c r="HR135" s="140"/>
      <c r="HS135" s="141"/>
      <c r="HT135" s="135"/>
      <c r="HU135" s="142"/>
      <c r="HV135" s="76"/>
      <c r="HW135" s="4"/>
      <c r="HX135" s="76"/>
      <c r="HY135" s="137"/>
      <c r="HZ135" s="138"/>
      <c r="IA135" s="130"/>
      <c r="IB135" s="4"/>
      <c r="IC135" s="139"/>
      <c r="ID135" s="140"/>
      <c r="IE135" s="141"/>
      <c r="IF135" s="135"/>
      <c r="IG135" s="142"/>
      <c r="IH135" s="76"/>
      <c r="II135" s="4"/>
      <c r="IJ135" s="76"/>
      <c r="IK135" s="137"/>
      <c r="IL135" s="138"/>
      <c r="IM135" s="130"/>
      <c r="IN135" s="4"/>
      <c r="IO135" s="139"/>
      <c r="IP135" s="140"/>
      <c r="IQ135" s="141"/>
      <c r="IR135" s="135"/>
      <c r="IS135" s="142"/>
      <c r="IT135" s="76"/>
      <c r="IU135" s="4"/>
      <c r="IV135" s="76"/>
      <c r="IW135" s="137"/>
      <c r="IX135" s="138"/>
      <c r="IY135" s="130"/>
      <c r="IZ135" s="4"/>
      <c r="JA135" s="139"/>
      <c r="JB135" s="140"/>
      <c r="JC135" s="141"/>
      <c r="JD135" s="135"/>
      <c r="JE135" s="142"/>
      <c r="JF135" s="76"/>
      <c r="JG135" s="4"/>
      <c r="JH135" s="76"/>
      <c r="JI135" s="137"/>
      <c r="JJ135" s="138"/>
      <c r="JK135" s="130"/>
      <c r="JL135" s="4"/>
      <c r="JM135" s="139"/>
      <c r="JN135" s="140"/>
      <c r="JO135" s="141"/>
      <c r="JP135" s="135"/>
      <c r="JQ135" s="142"/>
      <c r="JR135" s="76"/>
      <c r="JS135" s="4"/>
      <c r="JT135" s="76"/>
      <c r="JU135" s="137"/>
      <c r="JV135" s="138"/>
      <c r="JW135" s="130"/>
      <c r="JX135" s="4"/>
      <c r="JY135" s="139"/>
      <c r="JZ135" s="140"/>
      <c r="KA135" s="141"/>
      <c r="KB135" s="135"/>
      <c r="KC135" s="142"/>
      <c r="KD135" s="76"/>
      <c r="KE135" s="4"/>
      <c r="KF135" s="76"/>
    </row>
    <row r="136" spans="1:292" ht="13.5" customHeight="1">
      <c r="A136" s="84"/>
      <c r="E136" s="137"/>
      <c r="F136" s="138"/>
      <c r="G136" s="130"/>
      <c r="H136" s="4"/>
      <c r="I136" s="139"/>
      <c r="J136" s="140"/>
      <c r="K136" s="141"/>
      <c r="L136" s="135"/>
      <c r="M136" s="142"/>
      <c r="O136" s="4"/>
      <c r="Q136" s="137"/>
      <c r="R136" s="138"/>
      <c r="S136" s="130"/>
      <c r="T136" s="4"/>
      <c r="U136" s="139"/>
      <c r="V136" s="140"/>
      <c r="W136" s="141"/>
      <c r="X136" s="135"/>
      <c r="Y136" s="142"/>
      <c r="AA136" s="4"/>
      <c r="AC136" s="137"/>
      <c r="AD136" s="138"/>
      <c r="AE136" s="130"/>
      <c r="AF136" s="4"/>
      <c r="AG136" s="139"/>
      <c r="AH136" s="140"/>
      <c r="AI136" s="141"/>
      <c r="AJ136" s="135"/>
      <c r="AK136" s="142"/>
      <c r="AM136" s="4"/>
      <c r="AO136" s="137"/>
      <c r="AP136" s="138"/>
      <c r="AQ136" s="130"/>
      <c r="AR136" s="4"/>
      <c r="AS136" s="139"/>
      <c r="AT136" s="140"/>
      <c r="AU136" s="141"/>
      <c r="AV136" s="135"/>
      <c r="AW136" s="142"/>
      <c r="AX136" s="76"/>
      <c r="AY136" s="4"/>
      <c r="AZ136" s="76"/>
      <c r="BA136" s="137"/>
      <c r="BB136" s="138"/>
      <c r="BC136" s="130"/>
      <c r="BD136" s="4"/>
      <c r="BE136" s="139"/>
      <c r="BF136" s="140"/>
      <c r="BG136" s="141"/>
      <c r="BH136" s="135"/>
      <c r="BI136" s="142"/>
      <c r="BJ136" s="76"/>
      <c r="BK136" s="4"/>
      <c r="BL136" s="76"/>
      <c r="BM136" s="137"/>
      <c r="BN136" s="138"/>
      <c r="BO136" s="130"/>
      <c r="BP136" s="4"/>
      <c r="BQ136" s="139"/>
      <c r="BR136" s="140"/>
      <c r="BS136" s="141"/>
      <c r="BT136" s="135"/>
      <c r="BU136" s="142"/>
      <c r="BV136" s="76"/>
      <c r="BW136" s="4"/>
      <c r="BX136" s="76"/>
      <c r="BY136" s="137"/>
      <c r="BZ136" s="138"/>
      <c r="CA136" s="130"/>
      <c r="CB136" s="4"/>
      <c r="CC136" s="139"/>
      <c r="CD136" s="140"/>
      <c r="CE136" s="141"/>
      <c r="CF136" s="135"/>
      <c r="CG136" s="142"/>
      <c r="CH136" s="76"/>
      <c r="CI136" s="4"/>
      <c r="CJ136" s="76"/>
      <c r="CK136" s="137"/>
      <c r="CL136" s="138"/>
      <c r="CM136" s="130"/>
      <c r="CN136" s="4"/>
      <c r="CO136" s="139"/>
      <c r="CP136" s="140"/>
      <c r="CQ136" s="141"/>
      <c r="CR136" s="135"/>
      <c r="CS136" s="142"/>
      <c r="CT136" s="76"/>
      <c r="CU136" s="4"/>
      <c r="CV136" s="76"/>
      <c r="CW136" s="137"/>
      <c r="CX136" s="138"/>
      <c r="CY136" s="130"/>
      <c r="CZ136" s="4"/>
      <c r="DA136" s="139"/>
      <c r="DB136" s="140"/>
      <c r="DC136" s="141"/>
      <c r="DD136" s="135"/>
      <c r="DE136" s="142"/>
      <c r="DF136" s="76"/>
      <c r="DG136" s="4"/>
      <c r="DH136" s="76"/>
      <c r="DI136" s="137"/>
      <c r="DJ136" s="138"/>
      <c r="DK136" s="130"/>
      <c r="DL136" s="4"/>
      <c r="DM136" s="139"/>
      <c r="DN136" s="140"/>
      <c r="DO136" s="141"/>
      <c r="DP136" s="135"/>
      <c r="DQ136" s="142"/>
      <c r="DR136" s="76"/>
      <c r="DS136" s="4"/>
      <c r="DT136" s="76"/>
      <c r="DU136" s="137"/>
      <c r="DV136" s="138"/>
      <c r="DW136" s="130"/>
      <c r="DX136" s="4"/>
      <c r="DY136" s="139"/>
      <c r="DZ136" s="140"/>
      <c r="EA136" s="141"/>
      <c r="EB136" s="135"/>
      <c r="EC136" s="142"/>
      <c r="ED136" s="76"/>
      <c r="EE136" s="4"/>
      <c r="EF136" s="76"/>
      <c r="EG136" s="137"/>
      <c r="EH136" s="138"/>
      <c r="EI136" s="130"/>
      <c r="EJ136" s="4"/>
      <c r="EK136" s="139"/>
      <c r="EL136" s="140"/>
      <c r="EM136" s="141"/>
      <c r="EN136" s="135"/>
      <c r="EO136" s="142"/>
      <c r="EP136" s="76"/>
      <c r="EQ136" s="4"/>
      <c r="ER136" s="76"/>
      <c r="ES136" s="137"/>
      <c r="ET136" s="138"/>
      <c r="EU136" s="130"/>
      <c r="EV136" s="4"/>
      <c r="EW136" s="139"/>
      <c r="EX136" s="140"/>
      <c r="EY136" s="141"/>
      <c r="EZ136" s="135"/>
      <c r="FA136" s="142"/>
      <c r="FB136" s="76"/>
      <c r="FC136" s="4"/>
      <c r="FD136" s="76"/>
      <c r="FE136" s="137"/>
      <c r="FF136" s="138"/>
      <c r="FG136" s="130"/>
      <c r="FH136" s="4"/>
      <c r="FI136" s="139"/>
      <c r="FJ136" s="140"/>
      <c r="FK136" s="141"/>
      <c r="FL136" s="135"/>
      <c r="FM136" s="142"/>
      <c r="FN136" s="76"/>
      <c r="FO136" s="4"/>
      <c r="FP136" s="76"/>
      <c r="FQ136" s="137"/>
      <c r="FR136" s="138"/>
      <c r="FS136" s="130"/>
      <c r="FT136" s="4"/>
      <c r="FU136" s="139"/>
      <c r="FV136" s="140"/>
      <c r="FW136" s="141"/>
      <c r="FX136" s="135"/>
      <c r="FY136" s="142"/>
      <c r="FZ136" s="76"/>
      <c r="GA136" s="4"/>
      <c r="GB136" s="76"/>
      <c r="GC136" s="137"/>
      <c r="GD136" s="138"/>
      <c r="GE136" s="130"/>
      <c r="GF136" s="4"/>
      <c r="GG136" s="139"/>
      <c r="GH136" s="140"/>
      <c r="GI136" s="141"/>
      <c r="GJ136" s="135"/>
      <c r="GK136" s="142"/>
      <c r="GL136" s="76"/>
      <c r="GM136" s="4"/>
      <c r="GN136" s="76"/>
      <c r="GO136" s="137"/>
      <c r="GP136" s="138"/>
      <c r="GQ136" s="130"/>
      <c r="GR136" s="4"/>
      <c r="GS136" s="139"/>
      <c r="GT136" s="140"/>
      <c r="GU136" s="141"/>
      <c r="GV136" s="135"/>
      <c r="GW136" s="142"/>
      <c r="GX136" s="76"/>
      <c r="GY136" s="4"/>
      <c r="GZ136" s="76"/>
      <c r="HA136" s="137"/>
      <c r="HB136" s="138"/>
      <c r="HC136" s="130"/>
      <c r="HD136" s="4"/>
      <c r="HE136" s="139"/>
      <c r="HF136" s="140"/>
      <c r="HG136" s="141"/>
      <c r="HH136" s="135"/>
      <c r="HI136" s="142"/>
      <c r="HJ136" s="76"/>
      <c r="HK136" s="4"/>
      <c r="HL136" s="76"/>
      <c r="HM136" s="137"/>
      <c r="HN136" s="138"/>
      <c r="HO136" s="130"/>
      <c r="HP136" s="4"/>
      <c r="HQ136" s="139"/>
      <c r="HR136" s="140"/>
      <c r="HS136" s="141"/>
      <c r="HT136" s="135"/>
      <c r="HU136" s="142"/>
      <c r="HV136" s="76"/>
      <c r="HW136" s="4"/>
      <c r="HX136" s="76"/>
      <c r="HY136" s="137"/>
      <c r="HZ136" s="138"/>
      <c r="IA136" s="130"/>
      <c r="IB136" s="4"/>
      <c r="IC136" s="139"/>
      <c r="ID136" s="140"/>
      <c r="IE136" s="141"/>
      <c r="IF136" s="135"/>
      <c r="IG136" s="142"/>
      <c r="IH136" s="76"/>
      <c r="II136" s="4"/>
      <c r="IJ136" s="76"/>
      <c r="IK136" s="137"/>
      <c r="IL136" s="138"/>
      <c r="IM136" s="130"/>
      <c r="IN136" s="4"/>
      <c r="IO136" s="139"/>
      <c r="IP136" s="140"/>
      <c r="IQ136" s="141"/>
      <c r="IR136" s="135"/>
      <c r="IS136" s="142"/>
      <c r="IT136" s="76"/>
      <c r="IU136" s="4"/>
      <c r="IV136" s="76"/>
      <c r="IW136" s="137"/>
      <c r="IX136" s="138"/>
      <c r="IY136" s="130"/>
      <c r="IZ136" s="4"/>
      <c r="JA136" s="139"/>
      <c r="JB136" s="140"/>
      <c r="JC136" s="141"/>
      <c r="JD136" s="135"/>
      <c r="JE136" s="142"/>
      <c r="JF136" s="76"/>
      <c r="JG136" s="4"/>
      <c r="JH136" s="76"/>
      <c r="JI136" s="137"/>
      <c r="JJ136" s="138"/>
      <c r="JK136" s="130"/>
      <c r="JL136" s="4"/>
      <c r="JM136" s="139"/>
      <c r="JN136" s="140"/>
      <c r="JO136" s="141"/>
      <c r="JP136" s="135"/>
      <c r="JQ136" s="142"/>
      <c r="JR136" s="76"/>
      <c r="JS136" s="4"/>
      <c r="JT136" s="76"/>
      <c r="JU136" s="137"/>
      <c r="JV136" s="138"/>
      <c r="JW136" s="130"/>
      <c r="JX136" s="4"/>
      <c r="JY136" s="139"/>
      <c r="JZ136" s="140"/>
      <c r="KA136" s="141"/>
      <c r="KB136" s="135"/>
      <c r="KC136" s="142"/>
      <c r="KD136" s="76"/>
      <c r="KE136" s="4"/>
      <c r="KF136" s="76"/>
    </row>
    <row r="137" spans="1:292" ht="13.5" customHeight="1">
      <c r="A137" s="84"/>
      <c r="E137" s="137"/>
      <c r="F137" s="138"/>
      <c r="G137" s="130"/>
      <c r="H137" s="4"/>
      <c r="I137" s="139"/>
      <c r="J137" s="140"/>
      <c r="K137" s="141"/>
      <c r="L137" s="135"/>
      <c r="M137" s="142"/>
      <c r="O137" s="4"/>
      <c r="Q137" s="137"/>
      <c r="R137" s="138"/>
      <c r="S137" s="130"/>
      <c r="T137" s="4"/>
      <c r="U137" s="139"/>
      <c r="V137" s="140"/>
      <c r="W137" s="141"/>
      <c r="X137" s="135"/>
      <c r="Y137" s="142"/>
      <c r="AA137" s="4"/>
      <c r="AC137" s="137"/>
      <c r="AD137" s="138"/>
      <c r="AE137" s="130"/>
      <c r="AF137" s="4"/>
      <c r="AG137" s="139"/>
      <c r="AH137" s="140"/>
      <c r="AI137" s="141"/>
      <c r="AJ137" s="135"/>
      <c r="AK137" s="142"/>
      <c r="AM137" s="4"/>
      <c r="AO137" s="137"/>
      <c r="AP137" s="138"/>
      <c r="AQ137" s="130"/>
      <c r="AR137" s="4"/>
      <c r="AS137" s="139"/>
      <c r="AT137" s="140"/>
      <c r="AU137" s="141"/>
      <c r="AV137" s="135"/>
      <c r="AW137" s="142"/>
      <c r="AX137" s="76"/>
      <c r="AY137" s="4"/>
      <c r="AZ137" s="76"/>
      <c r="BA137" s="137"/>
      <c r="BB137" s="138"/>
      <c r="BC137" s="130"/>
      <c r="BD137" s="4"/>
      <c r="BE137" s="139"/>
      <c r="BF137" s="140"/>
      <c r="BG137" s="141"/>
      <c r="BH137" s="135"/>
      <c r="BI137" s="142"/>
      <c r="BJ137" s="76"/>
      <c r="BK137" s="4"/>
      <c r="BL137" s="76"/>
      <c r="BM137" s="137"/>
      <c r="BN137" s="138"/>
      <c r="BO137" s="130"/>
      <c r="BP137" s="4"/>
      <c r="BQ137" s="139"/>
      <c r="BR137" s="140"/>
      <c r="BS137" s="141"/>
      <c r="BT137" s="135"/>
      <c r="BU137" s="142"/>
      <c r="BV137" s="76"/>
      <c r="BW137" s="4"/>
      <c r="BX137" s="76"/>
      <c r="BY137" s="137"/>
      <c r="BZ137" s="138"/>
      <c r="CA137" s="130"/>
      <c r="CB137" s="4"/>
      <c r="CC137" s="139"/>
      <c r="CD137" s="140"/>
      <c r="CE137" s="141"/>
      <c r="CF137" s="135"/>
      <c r="CG137" s="142"/>
      <c r="CH137" s="76"/>
      <c r="CI137" s="4"/>
      <c r="CJ137" s="76"/>
      <c r="CK137" s="137"/>
      <c r="CL137" s="138"/>
      <c r="CM137" s="130"/>
      <c r="CN137" s="4"/>
      <c r="CO137" s="139"/>
      <c r="CP137" s="140"/>
      <c r="CQ137" s="141"/>
      <c r="CR137" s="135"/>
      <c r="CS137" s="142"/>
      <c r="CT137" s="76"/>
      <c r="CU137" s="4"/>
      <c r="CV137" s="76"/>
      <c r="CW137" s="137"/>
      <c r="CX137" s="138"/>
      <c r="CY137" s="130"/>
      <c r="CZ137" s="4"/>
      <c r="DA137" s="139"/>
      <c r="DB137" s="140"/>
      <c r="DC137" s="141"/>
      <c r="DD137" s="135"/>
      <c r="DE137" s="142"/>
      <c r="DF137" s="76"/>
      <c r="DG137" s="4"/>
      <c r="DH137" s="76"/>
      <c r="DI137" s="137"/>
      <c r="DJ137" s="138"/>
      <c r="DK137" s="130"/>
      <c r="DL137" s="4"/>
      <c r="DM137" s="139"/>
      <c r="DN137" s="140"/>
      <c r="DO137" s="141"/>
      <c r="DP137" s="135"/>
      <c r="DQ137" s="142"/>
      <c r="DR137" s="76"/>
      <c r="DS137" s="4"/>
      <c r="DT137" s="76"/>
      <c r="DU137" s="137"/>
      <c r="DV137" s="138"/>
      <c r="DW137" s="130"/>
      <c r="DX137" s="4"/>
      <c r="DY137" s="139"/>
      <c r="DZ137" s="140"/>
      <c r="EA137" s="141"/>
      <c r="EB137" s="135"/>
      <c r="EC137" s="142"/>
      <c r="ED137" s="76"/>
      <c r="EE137" s="4"/>
      <c r="EF137" s="76"/>
      <c r="EG137" s="137"/>
      <c r="EH137" s="138"/>
      <c r="EI137" s="130"/>
      <c r="EJ137" s="4"/>
      <c r="EK137" s="139"/>
      <c r="EL137" s="140"/>
      <c r="EM137" s="141"/>
      <c r="EN137" s="135"/>
      <c r="EO137" s="142"/>
      <c r="EP137" s="76"/>
      <c r="EQ137" s="4"/>
      <c r="ER137" s="76"/>
      <c r="ES137" s="137"/>
      <c r="ET137" s="138"/>
      <c r="EU137" s="130"/>
      <c r="EV137" s="4"/>
      <c r="EW137" s="139"/>
      <c r="EX137" s="140"/>
      <c r="EY137" s="141"/>
      <c r="EZ137" s="135"/>
      <c r="FA137" s="142"/>
      <c r="FB137" s="76"/>
      <c r="FC137" s="4"/>
      <c r="FD137" s="76"/>
      <c r="FE137" s="137"/>
      <c r="FF137" s="138"/>
      <c r="FG137" s="130"/>
      <c r="FH137" s="4"/>
      <c r="FI137" s="139"/>
      <c r="FJ137" s="140"/>
      <c r="FK137" s="141"/>
      <c r="FL137" s="135"/>
      <c r="FM137" s="142"/>
      <c r="FN137" s="76"/>
      <c r="FO137" s="4"/>
      <c r="FP137" s="76"/>
      <c r="FQ137" s="137"/>
      <c r="FR137" s="138"/>
      <c r="FS137" s="130"/>
      <c r="FT137" s="4"/>
      <c r="FU137" s="139"/>
      <c r="FV137" s="140"/>
      <c r="FW137" s="141"/>
      <c r="FX137" s="135"/>
      <c r="FY137" s="142"/>
      <c r="FZ137" s="76"/>
      <c r="GA137" s="4"/>
      <c r="GB137" s="76"/>
      <c r="GC137" s="137"/>
      <c r="GD137" s="138"/>
      <c r="GE137" s="130"/>
      <c r="GF137" s="4"/>
      <c r="GG137" s="139"/>
      <c r="GH137" s="140"/>
      <c r="GI137" s="141"/>
      <c r="GJ137" s="135"/>
      <c r="GK137" s="142"/>
      <c r="GL137" s="76"/>
      <c r="GM137" s="4"/>
      <c r="GN137" s="76"/>
      <c r="GO137" s="137"/>
      <c r="GP137" s="138"/>
      <c r="GQ137" s="130"/>
      <c r="GR137" s="4"/>
      <c r="GS137" s="139"/>
      <c r="GT137" s="140"/>
      <c r="GU137" s="141"/>
      <c r="GV137" s="135"/>
      <c r="GW137" s="142"/>
      <c r="GX137" s="76"/>
      <c r="GY137" s="4"/>
      <c r="GZ137" s="76"/>
      <c r="HA137" s="137"/>
      <c r="HB137" s="138"/>
      <c r="HC137" s="130"/>
      <c r="HD137" s="4"/>
      <c r="HE137" s="139"/>
      <c r="HF137" s="140"/>
      <c r="HG137" s="141"/>
      <c r="HH137" s="135"/>
      <c r="HI137" s="142"/>
      <c r="HJ137" s="76"/>
      <c r="HK137" s="4"/>
      <c r="HL137" s="76"/>
      <c r="HM137" s="137"/>
      <c r="HN137" s="138"/>
      <c r="HO137" s="130"/>
      <c r="HP137" s="4"/>
      <c r="HQ137" s="139"/>
      <c r="HR137" s="140"/>
      <c r="HS137" s="141"/>
      <c r="HT137" s="135"/>
      <c r="HU137" s="142"/>
      <c r="HV137" s="76"/>
      <c r="HW137" s="4"/>
      <c r="HX137" s="76"/>
      <c r="HY137" s="137"/>
      <c r="HZ137" s="138"/>
      <c r="IA137" s="130"/>
      <c r="IB137" s="4"/>
      <c r="IC137" s="139"/>
      <c r="ID137" s="140"/>
      <c r="IE137" s="141"/>
      <c r="IF137" s="135"/>
      <c r="IG137" s="142"/>
      <c r="IH137" s="76"/>
      <c r="II137" s="4"/>
      <c r="IJ137" s="76"/>
      <c r="IK137" s="137"/>
      <c r="IL137" s="138"/>
      <c r="IM137" s="130"/>
      <c r="IN137" s="4"/>
      <c r="IO137" s="139"/>
      <c r="IP137" s="140"/>
      <c r="IQ137" s="141"/>
      <c r="IR137" s="135"/>
      <c r="IS137" s="142"/>
      <c r="IT137" s="76"/>
      <c r="IU137" s="4"/>
      <c r="IV137" s="76"/>
      <c r="IW137" s="137"/>
      <c r="IX137" s="138"/>
      <c r="IY137" s="130"/>
      <c r="IZ137" s="4"/>
      <c r="JA137" s="139"/>
      <c r="JB137" s="140"/>
      <c r="JC137" s="141"/>
      <c r="JD137" s="135"/>
      <c r="JE137" s="142"/>
      <c r="JF137" s="76"/>
      <c r="JG137" s="4"/>
      <c r="JH137" s="76"/>
      <c r="JI137" s="137"/>
      <c r="JJ137" s="138"/>
      <c r="JK137" s="130"/>
      <c r="JL137" s="4"/>
      <c r="JM137" s="139"/>
      <c r="JN137" s="140"/>
      <c r="JO137" s="141"/>
      <c r="JP137" s="135"/>
      <c r="JQ137" s="142"/>
      <c r="JR137" s="76"/>
      <c r="JS137" s="4"/>
      <c r="JT137" s="76"/>
      <c r="JU137" s="137"/>
      <c r="JV137" s="138"/>
      <c r="JW137" s="130"/>
      <c r="JX137" s="4"/>
      <c r="JY137" s="139"/>
      <c r="JZ137" s="140"/>
      <c r="KA137" s="141"/>
      <c r="KB137" s="135"/>
      <c r="KC137" s="142"/>
      <c r="KD137" s="76"/>
      <c r="KE137" s="4"/>
      <c r="KF137" s="76"/>
    </row>
    <row r="138" spans="1:292" ht="13.5" customHeight="1">
      <c r="A138" s="84"/>
      <c r="E138" s="137"/>
      <c r="F138" s="138"/>
      <c r="G138" s="130"/>
      <c r="H138" s="4"/>
      <c r="I138" s="139"/>
      <c r="J138" s="140"/>
      <c r="K138" s="141"/>
      <c r="L138" s="135"/>
      <c r="M138" s="142"/>
      <c r="O138" s="4"/>
      <c r="Q138" s="137"/>
      <c r="R138" s="138"/>
      <c r="S138" s="130"/>
      <c r="T138" s="4"/>
      <c r="U138" s="139"/>
      <c r="V138" s="140"/>
      <c r="W138" s="141"/>
      <c r="X138" s="135"/>
      <c r="Y138" s="142"/>
      <c r="AA138" s="4"/>
      <c r="AC138" s="137"/>
      <c r="AD138" s="138"/>
      <c r="AE138" s="130"/>
      <c r="AF138" s="4"/>
      <c r="AG138" s="139"/>
      <c r="AH138" s="140"/>
      <c r="AI138" s="141"/>
      <c r="AJ138" s="135"/>
      <c r="AK138" s="142"/>
      <c r="AM138" s="4"/>
      <c r="AO138" s="137"/>
      <c r="AP138" s="138"/>
      <c r="AQ138" s="130"/>
      <c r="AR138" s="4"/>
      <c r="AS138" s="139"/>
      <c r="AT138" s="140"/>
      <c r="AU138" s="141"/>
      <c r="AV138" s="135"/>
      <c r="AW138" s="142"/>
      <c r="AX138" s="76"/>
      <c r="AY138" s="4"/>
      <c r="AZ138" s="76"/>
      <c r="BA138" s="137"/>
      <c r="BB138" s="138"/>
      <c r="BC138" s="130"/>
      <c r="BD138" s="4"/>
      <c r="BE138" s="139"/>
      <c r="BF138" s="140"/>
      <c r="BG138" s="141"/>
      <c r="BH138" s="135"/>
      <c r="BI138" s="142"/>
      <c r="BJ138" s="76"/>
      <c r="BK138" s="4"/>
      <c r="BL138" s="76"/>
      <c r="BM138" s="137"/>
      <c r="BN138" s="138"/>
      <c r="BO138" s="130"/>
      <c r="BP138" s="4"/>
      <c r="BQ138" s="139"/>
      <c r="BR138" s="140"/>
      <c r="BS138" s="141"/>
      <c r="BT138" s="135"/>
      <c r="BU138" s="142"/>
      <c r="BV138" s="76"/>
      <c r="BW138" s="4"/>
      <c r="BX138" s="76"/>
      <c r="BY138" s="137"/>
      <c r="BZ138" s="138"/>
      <c r="CA138" s="130"/>
      <c r="CB138" s="4"/>
      <c r="CC138" s="139"/>
      <c r="CD138" s="140"/>
      <c r="CE138" s="141"/>
      <c r="CF138" s="135"/>
      <c r="CG138" s="142"/>
      <c r="CH138" s="76"/>
      <c r="CI138" s="4"/>
      <c r="CJ138" s="76"/>
      <c r="CK138" s="137"/>
      <c r="CL138" s="138"/>
      <c r="CM138" s="130"/>
      <c r="CN138" s="4"/>
      <c r="CO138" s="139"/>
      <c r="CP138" s="140"/>
      <c r="CQ138" s="141"/>
      <c r="CR138" s="135"/>
      <c r="CS138" s="142"/>
      <c r="CT138" s="76"/>
      <c r="CU138" s="4"/>
      <c r="CV138" s="76"/>
      <c r="CW138" s="137"/>
      <c r="CX138" s="138"/>
      <c r="CY138" s="130"/>
      <c r="CZ138" s="4"/>
      <c r="DA138" s="139"/>
      <c r="DB138" s="140"/>
      <c r="DC138" s="141"/>
      <c r="DD138" s="135"/>
      <c r="DE138" s="142"/>
      <c r="DF138" s="76"/>
      <c r="DG138" s="4"/>
      <c r="DH138" s="76"/>
      <c r="DI138" s="137"/>
      <c r="DJ138" s="138"/>
      <c r="DK138" s="130"/>
      <c r="DL138" s="4"/>
      <c r="DM138" s="139"/>
      <c r="DN138" s="140"/>
      <c r="DO138" s="141"/>
      <c r="DP138" s="135"/>
      <c r="DQ138" s="142"/>
      <c r="DR138" s="76"/>
      <c r="DS138" s="4"/>
      <c r="DT138" s="76"/>
      <c r="DU138" s="137"/>
      <c r="DV138" s="138"/>
      <c r="DW138" s="130"/>
      <c r="DX138" s="4"/>
      <c r="DY138" s="139"/>
      <c r="DZ138" s="140"/>
      <c r="EA138" s="141"/>
      <c r="EB138" s="135"/>
      <c r="EC138" s="142"/>
      <c r="ED138" s="76"/>
      <c r="EE138" s="4"/>
      <c r="EF138" s="76"/>
      <c r="EG138" s="137"/>
      <c r="EH138" s="138"/>
      <c r="EI138" s="130"/>
      <c r="EJ138" s="4"/>
      <c r="EK138" s="139"/>
      <c r="EL138" s="140"/>
      <c r="EM138" s="141"/>
      <c r="EN138" s="135"/>
      <c r="EO138" s="142"/>
      <c r="EP138" s="76"/>
      <c r="EQ138" s="4"/>
      <c r="ER138" s="76"/>
      <c r="ES138" s="137"/>
      <c r="ET138" s="138"/>
      <c r="EU138" s="130"/>
      <c r="EV138" s="4"/>
      <c r="EW138" s="139"/>
      <c r="EX138" s="140"/>
      <c r="EY138" s="141"/>
      <c r="EZ138" s="135"/>
      <c r="FA138" s="142"/>
      <c r="FB138" s="76"/>
      <c r="FC138" s="4"/>
      <c r="FD138" s="76"/>
      <c r="FE138" s="137"/>
      <c r="FF138" s="138"/>
      <c r="FG138" s="130"/>
      <c r="FH138" s="4"/>
      <c r="FI138" s="139"/>
      <c r="FJ138" s="140"/>
      <c r="FK138" s="141"/>
      <c r="FL138" s="135"/>
      <c r="FM138" s="142"/>
      <c r="FN138" s="76"/>
      <c r="FO138" s="4"/>
      <c r="FP138" s="76"/>
      <c r="FQ138" s="137"/>
      <c r="FR138" s="138"/>
      <c r="FS138" s="130"/>
      <c r="FT138" s="4"/>
      <c r="FU138" s="139"/>
      <c r="FV138" s="140"/>
      <c r="FW138" s="141"/>
      <c r="FX138" s="135"/>
      <c r="FY138" s="142"/>
      <c r="FZ138" s="76"/>
      <c r="GA138" s="4"/>
      <c r="GB138" s="76"/>
      <c r="GC138" s="137"/>
      <c r="GD138" s="138"/>
      <c r="GE138" s="130"/>
      <c r="GF138" s="4"/>
      <c r="GG138" s="139"/>
      <c r="GH138" s="140"/>
      <c r="GI138" s="141"/>
      <c r="GJ138" s="135"/>
      <c r="GK138" s="142"/>
      <c r="GL138" s="76"/>
      <c r="GM138" s="4"/>
      <c r="GN138" s="76"/>
      <c r="GO138" s="137"/>
      <c r="GP138" s="138"/>
      <c r="GQ138" s="130"/>
      <c r="GR138" s="4"/>
      <c r="GS138" s="139"/>
      <c r="GT138" s="140"/>
      <c r="GU138" s="141"/>
      <c r="GV138" s="135"/>
      <c r="GW138" s="142"/>
      <c r="GX138" s="76"/>
      <c r="GY138" s="4"/>
      <c r="GZ138" s="76"/>
      <c r="HA138" s="137"/>
      <c r="HB138" s="138"/>
      <c r="HC138" s="130"/>
      <c r="HD138" s="4"/>
      <c r="HE138" s="139"/>
      <c r="HF138" s="140"/>
      <c r="HG138" s="141"/>
      <c r="HH138" s="135"/>
      <c r="HI138" s="142"/>
      <c r="HJ138" s="76"/>
      <c r="HK138" s="4"/>
      <c r="HL138" s="76"/>
      <c r="HM138" s="137"/>
      <c r="HN138" s="138"/>
      <c r="HO138" s="130"/>
      <c r="HP138" s="4"/>
      <c r="HQ138" s="139"/>
      <c r="HR138" s="140"/>
      <c r="HS138" s="141"/>
      <c r="HT138" s="135"/>
      <c r="HU138" s="142"/>
      <c r="HV138" s="76"/>
      <c r="HW138" s="4"/>
      <c r="HX138" s="76"/>
      <c r="HY138" s="137"/>
      <c r="HZ138" s="138"/>
      <c r="IA138" s="130"/>
      <c r="IB138" s="4"/>
      <c r="IC138" s="139"/>
      <c r="ID138" s="140"/>
      <c r="IE138" s="141"/>
      <c r="IF138" s="135"/>
      <c r="IG138" s="142"/>
      <c r="IH138" s="76"/>
      <c r="II138" s="4"/>
      <c r="IJ138" s="76"/>
      <c r="IK138" s="137"/>
      <c r="IL138" s="138"/>
      <c r="IM138" s="130"/>
      <c r="IN138" s="4"/>
      <c r="IO138" s="139"/>
      <c r="IP138" s="140"/>
      <c r="IQ138" s="141"/>
      <c r="IR138" s="135"/>
      <c r="IS138" s="142"/>
      <c r="IT138" s="76"/>
      <c r="IU138" s="4"/>
      <c r="IV138" s="76"/>
      <c r="IW138" s="137"/>
      <c r="IX138" s="138"/>
      <c r="IY138" s="130"/>
      <c r="IZ138" s="4"/>
      <c r="JA138" s="139"/>
      <c r="JB138" s="140"/>
      <c r="JC138" s="141"/>
      <c r="JD138" s="135"/>
      <c r="JE138" s="142"/>
      <c r="JF138" s="76"/>
      <c r="JG138" s="4"/>
      <c r="JH138" s="76"/>
      <c r="JI138" s="137"/>
      <c r="JJ138" s="138"/>
      <c r="JK138" s="130"/>
      <c r="JL138" s="4"/>
      <c r="JM138" s="139"/>
      <c r="JN138" s="140"/>
      <c r="JO138" s="141"/>
      <c r="JP138" s="135"/>
      <c r="JQ138" s="142"/>
      <c r="JR138" s="76"/>
      <c r="JS138" s="4"/>
      <c r="JT138" s="76"/>
      <c r="JU138" s="137"/>
      <c r="JV138" s="138"/>
      <c r="JW138" s="130"/>
      <c r="JX138" s="4"/>
      <c r="JY138" s="139"/>
      <c r="JZ138" s="140"/>
      <c r="KA138" s="141"/>
      <c r="KB138" s="135"/>
      <c r="KC138" s="142"/>
      <c r="KD138" s="76"/>
      <c r="KE138" s="4"/>
      <c r="KF138" s="76"/>
    </row>
    <row r="139" spans="1:292" ht="13.5" customHeight="1">
      <c r="A139" s="84"/>
      <c r="E139" s="137"/>
      <c r="F139" s="138"/>
      <c r="G139" s="130"/>
      <c r="H139" s="4"/>
      <c r="I139" s="139"/>
      <c r="J139" s="140"/>
      <c r="K139" s="141"/>
      <c r="L139" s="135"/>
      <c r="M139" s="142"/>
      <c r="O139" s="4"/>
      <c r="Q139" s="137"/>
      <c r="R139" s="138"/>
      <c r="S139" s="130"/>
      <c r="T139" s="4"/>
      <c r="U139" s="139"/>
      <c r="V139" s="140"/>
      <c r="W139" s="141"/>
      <c r="X139" s="135"/>
      <c r="Y139" s="142"/>
      <c r="AA139" s="4"/>
      <c r="AC139" s="137"/>
      <c r="AD139" s="138"/>
      <c r="AE139" s="130"/>
      <c r="AF139" s="4"/>
      <c r="AG139" s="139"/>
      <c r="AH139" s="140"/>
      <c r="AI139" s="141"/>
      <c r="AJ139" s="135"/>
      <c r="AK139" s="142"/>
      <c r="AM139" s="4"/>
      <c r="AO139" s="137"/>
      <c r="AP139" s="138"/>
      <c r="AQ139" s="130"/>
      <c r="AR139" s="4"/>
      <c r="AS139" s="139"/>
      <c r="AT139" s="140"/>
      <c r="AU139" s="141"/>
      <c r="AV139" s="135"/>
      <c r="AW139" s="142"/>
      <c r="AX139" s="76"/>
      <c r="AY139" s="4"/>
      <c r="AZ139" s="76"/>
      <c r="BA139" s="137"/>
      <c r="BB139" s="138"/>
      <c r="BC139" s="130"/>
      <c r="BD139" s="4"/>
      <c r="BE139" s="139"/>
      <c r="BF139" s="140"/>
      <c r="BG139" s="141"/>
      <c r="BH139" s="135"/>
      <c r="BI139" s="142"/>
      <c r="BJ139" s="76"/>
      <c r="BK139" s="4"/>
      <c r="BL139" s="76"/>
      <c r="BM139" s="137"/>
      <c r="BN139" s="138"/>
      <c r="BO139" s="130"/>
      <c r="BP139" s="4"/>
      <c r="BQ139" s="139"/>
      <c r="BR139" s="140"/>
      <c r="BS139" s="141"/>
      <c r="BT139" s="135"/>
      <c r="BU139" s="142"/>
      <c r="BV139" s="76"/>
      <c r="BW139" s="4"/>
      <c r="BX139" s="76"/>
      <c r="BY139" s="137"/>
      <c r="BZ139" s="138"/>
      <c r="CA139" s="130"/>
      <c r="CB139" s="4"/>
      <c r="CC139" s="139"/>
      <c r="CD139" s="140"/>
      <c r="CE139" s="141"/>
      <c r="CF139" s="135"/>
      <c r="CG139" s="142"/>
      <c r="CH139" s="76"/>
      <c r="CI139" s="4"/>
      <c r="CJ139" s="76"/>
      <c r="CK139" s="137"/>
      <c r="CL139" s="138"/>
      <c r="CM139" s="130"/>
      <c r="CN139" s="4"/>
      <c r="CO139" s="139"/>
      <c r="CP139" s="140"/>
      <c r="CQ139" s="141"/>
      <c r="CR139" s="135"/>
      <c r="CS139" s="142"/>
      <c r="CT139" s="76"/>
      <c r="CU139" s="4"/>
      <c r="CV139" s="76"/>
      <c r="CW139" s="137"/>
      <c r="CX139" s="138"/>
      <c r="CY139" s="130"/>
      <c r="CZ139" s="4"/>
      <c r="DA139" s="139"/>
      <c r="DB139" s="140"/>
      <c r="DC139" s="141"/>
      <c r="DD139" s="135"/>
      <c r="DE139" s="142"/>
      <c r="DF139" s="76"/>
      <c r="DG139" s="4"/>
      <c r="DH139" s="76"/>
      <c r="DI139" s="137"/>
      <c r="DJ139" s="138"/>
      <c r="DK139" s="130"/>
      <c r="DL139" s="4"/>
      <c r="DM139" s="139"/>
      <c r="DN139" s="140"/>
      <c r="DO139" s="141"/>
      <c r="DP139" s="135"/>
      <c r="DQ139" s="142"/>
      <c r="DR139" s="76"/>
      <c r="DS139" s="4"/>
      <c r="DT139" s="76"/>
      <c r="DU139" s="137"/>
      <c r="DV139" s="138"/>
      <c r="DW139" s="130"/>
      <c r="DX139" s="4"/>
      <c r="DY139" s="139"/>
      <c r="DZ139" s="140"/>
      <c r="EA139" s="141"/>
      <c r="EB139" s="135"/>
      <c r="EC139" s="142"/>
      <c r="ED139" s="76"/>
      <c r="EE139" s="4"/>
      <c r="EF139" s="76"/>
      <c r="EG139" s="137"/>
      <c r="EH139" s="138"/>
      <c r="EI139" s="130"/>
      <c r="EJ139" s="4"/>
      <c r="EK139" s="139"/>
      <c r="EL139" s="140"/>
      <c r="EM139" s="141"/>
      <c r="EN139" s="135"/>
      <c r="EO139" s="142"/>
      <c r="EP139" s="76"/>
      <c r="EQ139" s="4"/>
      <c r="ER139" s="76"/>
      <c r="ES139" s="137"/>
      <c r="ET139" s="138"/>
      <c r="EU139" s="130"/>
      <c r="EV139" s="4"/>
      <c r="EW139" s="139"/>
      <c r="EX139" s="140"/>
      <c r="EY139" s="141"/>
      <c r="EZ139" s="135"/>
      <c r="FA139" s="142"/>
      <c r="FB139" s="76"/>
      <c r="FC139" s="4"/>
      <c r="FD139" s="76"/>
      <c r="FE139" s="137"/>
      <c r="FF139" s="138"/>
      <c r="FG139" s="130"/>
      <c r="FH139" s="4"/>
      <c r="FI139" s="139"/>
      <c r="FJ139" s="140"/>
      <c r="FK139" s="141"/>
      <c r="FL139" s="135"/>
      <c r="FM139" s="142"/>
      <c r="FN139" s="76"/>
      <c r="FO139" s="4"/>
      <c r="FP139" s="76"/>
      <c r="FQ139" s="137"/>
      <c r="FR139" s="138"/>
      <c r="FS139" s="130"/>
      <c r="FT139" s="4"/>
      <c r="FU139" s="139"/>
      <c r="FV139" s="140"/>
      <c r="FW139" s="141"/>
      <c r="FX139" s="135"/>
      <c r="FY139" s="142"/>
      <c r="FZ139" s="76"/>
      <c r="GA139" s="4"/>
      <c r="GB139" s="76"/>
      <c r="GC139" s="137"/>
      <c r="GD139" s="138"/>
      <c r="GE139" s="130"/>
      <c r="GF139" s="4"/>
      <c r="GG139" s="139"/>
      <c r="GH139" s="140"/>
      <c r="GI139" s="141"/>
      <c r="GJ139" s="135"/>
      <c r="GK139" s="142"/>
      <c r="GL139" s="76"/>
      <c r="GM139" s="4"/>
      <c r="GN139" s="76"/>
      <c r="GO139" s="137"/>
      <c r="GP139" s="138"/>
      <c r="GQ139" s="130"/>
      <c r="GR139" s="4"/>
      <c r="GS139" s="139"/>
      <c r="GT139" s="140"/>
      <c r="GU139" s="141"/>
      <c r="GV139" s="135"/>
      <c r="GW139" s="142"/>
      <c r="GX139" s="76"/>
      <c r="GY139" s="4"/>
      <c r="GZ139" s="76"/>
      <c r="HA139" s="137"/>
      <c r="HB139" s="138"/>
      <c r="HC139" s="130"/>
      <c r="HD139" s="4"/>
      <c r="HE139" s="139"/>
      <c r="HF139" s="140"/>
      <c r="HG139" s="141"/>
      <c r="HH139" s="135"/>
      <c r="HI139" s="142"/>
      <c r="HJ139" s="76"/>
      <c r="HK139" s="4"/>
      <c r="HL139" s="76"/>
      <c r="HM139" s="137"/>
      <c r="HN139" s="138"/>
      <c r="HO139" s="130"/>
      <c r="HP139" s="4"/>
      <c r="HQ139" s="139"/>
      <c r="HR139" s="140"/>
      <c r="HS139" s="141"/>
      <c r="HT139" s="135"/>
      <c r="HU139" s="142"/>
      <c r="HV139" s="76"/>
      <c r="HW139" s="4"/>
      <c r="HX139" s="76"/>
      <c r="HY139" s="137"/>
      <c r="HZ139" s="138"/>
      <c r="IA139" s="130"/>
      <c r="IB139" s="4"/>
      <c r="IC139" s="139"/>
      <c r="ID139" s="140"/>
      <c r="IE139" s="141"/>
      <c r="IF139" s="135"/>
      <c r="IG139" s="142"/>
      <c r="IH139" s="76"/>
      <c r="II139" s="4"/>
      <c r="IJ139" s="76"/>
      <c r="IK139" s="137"/>
      <c r="IL139" s="138"/>
      <c r="IM139" s="130"/>
      <c r="IN139" s="4"/>
      <c r="IO139" s="139"/>
      <c r="IP139" s="140"/>
      <c r="IQ139" s="141"/>
      <c r="IR139" s="135"/>
      <c r="IS139" s="142"/>
      <c r="IT139" s="76"/>
      <c r="IU139" s="4"/>
      <c r="IV139" s="76"/>
      <c r="IW139" s="137"/>
      <c r="IX139" s="138"/>
      <c r="IY139" s="130"/>
      <c r="IZ139" s="4"/>
      <c r="JA139" s="139"/>
      <c r="JB139" s="140"/>
      <c r="JC139" s="141"/>
      <c r="JD139" s="135"/>
      <c r="JE139" s="142"/>
      <c r="JF139" s="76"/>
      <c r="JG139" s="4"/>
      <c r="JH139" s="76"/>
      <c r="JI139" s="137"/>
      <c r="JJ139" s="138"/>
      <c r="JK139" s="130"/>
      <c r="JL139" s="4"/>
      <c r="JM139" s="139"/>
      <c r="JN139" s="140"/>
      <c r="JO139" s="141"/>
      <c r="JP139" s="135"/>
      <c r="JQ139" s="142"/>
      <c r="JR139" s="76"/>
      <c r="JS139" s="4"/>
      <c r="JT139" s="76"/>
      <c r="JU139" s="137"/>
      <c r="JV139" s="138"/>
      <c r="JW139" s="130"/>
      <c r="JX139" s="4"/>
      <c r="JY139" s="139"/>
      <c r="JZ139" s="140"/>
      <c r="KA139" s="141"/>
      <c r="KB139" s="135"/>
      <c r="KC139" s="142"/>
      <c r="KD139" s="76"/>
      <c r="KE139" s="4"/>
      <c r="KF139" s="76"/>
    </row>
    <row r="140" spans="1:292" ht="13.5" customHeight="1">
      <c r="A140" s="84"/>
      <c r="E140" s="137"/>
      <c r="F140" s="138"/>
      <c r="G140" s="130"/>
      <c r="H140" s="4"/>
      <c r="I140" s="139"/>
      <c r="J140" s="140"/>
      <c r="K140" s="141"/>
      <c r="L140" s="135"/>
      <c r="M140" s="142"/>
      <c r="O140" s="4"/>
      <c r="Q140" s="137"/>
      <c r="R140" s="138"/>
      <c r="S140" s="130"/>
      <c r="T140" s="4"/>
      <c r="U140" s="139"/>
      <c r="V140" s="140"/>
      <c r="W140" s="141"/>
      <c r="X140" s="135"/>
      <c r="Y140" s="142"/>
      <c r="AA140" s="4"/>
      <c r="AC140" s="137"/>
      <c r="AD140" s="138"/>
      <c r="AE140" s="130"/>
      <c r="AF140" s="4"/>
      <c r="AG140" s="139"/>
      <c r="AH140" s="140"/>
      <c r="AI140" s="141"/>
      <c r="AJ140" s="135"/>
      <c r="AK140" s="142"/>
      <c r="AM140" s="4"/>
      <c r="AO140" s="137"/>
      <c r="AP140" s="138"/>
      <c r="AQ140" s="130"/>
      <c r="AR140" s="4"/>
      <c r="AS140" s="139"/>
      <c r="AT140" s="140"/>
      <c r="AU140" s="141"/>
      <c r="AV140" s="135"/>
      <c r="AW140" s="142"/>
      <c r="AX140" s="76"/>
      <c r="AY140" s="4"/>
      <c r="AZ140" s="76"/>
      <c r="BA140" s="137"/>
      <c r="BB140" s="138"/>
      <c r="BC140" s="130"/>
      <c r="BD140" s="4"/>
      <c r="BE140" s="139"/>
      <c r="BF140" s="140"/>
      <c r="BG140" s="141"/>
      <c r="BH140" s="135"/>
      <c r="BI140" s="142"/>
      <c r="BJ140" s="76"/>
      <c r="BK140" s="4"/>
      <c r="BL140" s="76"/>
      <c r="BM140" s="137"/>
      <c r="BN140" s="138"/>
      <c r="BO140" s="130"/>
      <c r="BP140" s="4"/>
      <c r="BQ140" s="139"/>
      <c r="BR140" s="140"/>
      <c r="BS140" s="141"/>
      <c r="BT140" s="135"/>
      <c r="BU140" s="142"/>
      <c r="BV140" s="76"/>
      <c r="BW140" s="4"/>
      <c r="BX140" s="76"/>
      <c r="BY140" s="137"/>
      <c r="BZ140" s="138"/>
      <c r="CA140" s="130"/>
      <c r="CB140" s="4"/>
      <c r="CC140" s="139"/>
      <c r="CD140" s="140"/>
      <c r="CE140" s="141"/>
      <c r="CF140" s="135"/>
      <c r="CG140" s="142"/>
      <c r="CH140" s="76"/>
      <c r="CI140" s="4"/>
      <c r="CJ140" s="76"/>
      <c r="CK140" s="137"/>
      <c r="CL140" s="138"/>
      <c r="CM140" s="130"/>
      <c r="CN140" s="4"/>
      <c r="CO140" s="139"/>
      <c r="CP140" s="140"/>
      <c r="CQ140" s="141"/>
      <c r="CR140" s="135"/>
      <c r="CS140" s="142"/>
      <c r="CT140" s="76"/>
      <c r="CU140" s="4"/>
      <c r="CV140" s="76"/>
      <c r="CW140" s="137"/>
      <c r="CX140" s="138"/>
      <c r="CY140" s="130"/>
      <c r="CZ140" s="4"/>
      <c r="DA140" s="139"/>
      <c r="DB140" s="140"/>
      <c r="DC140" s="141"/>
      <c r="DD140" s="135"/>
      <c r="DE140" s="142"/>
      <c r="DF140" s="76"/>
      <c r="DG140" s="4"/>
      <c r="DH140" s="76"/>
      <c r="DI140" s="137"/>
      <c r="DJ140" s="138"/>
      <c r="DK140" s="130"/>
      <c r="DL140" s="4"/>
      <c r="DM140" s="139"/>
      <c r="DN140" s="140"/>
      <c r="DO140" s="141"/>
      <c r="DP140" s="135"/>
      <c r="DQ140" s="142"/>
      <c r="DR140" s="76"/>
      <c r="DS140" s="4"/>
      <c r="DT140" s="76"/>
      <c r="DU140" s="137"/>
      <c r="DV140" s="138"/>
      <c r="DW140" s="130"/>
      <c r="DX140" s="4"/>
      <c r="DY140" s="139"/>
      <c r="DZ140" s="140"/>
      <c r="EA140" s="141"/>
      <c r="EB140" s="135"/>
      <c r="EC140" s="142"/>
      <c r="ED140" s="76"/>
      <c r="EE140" s="4"/>
      <c r="EF140" s="76"/>
      <c r="EG140" s="137"/>
      <c r="EH140" s="138"/>
      <c r="EI140" s="130"/>
      <c r="EJ140" s="4"/>
      <c r="EK140" s="139"/>
      <c r="EL140" s="140"/>
      <c r="EM140" s="141"/>
      <c r="EN140" s="135"/>
      <c r="EO140" s="142"/>
      <c r="EP140" s="76"/>
      <c r="EQ140" s="4"/>
      <c r="ER140" s="76"/>
      <c r="ES140" s="137"/>
      <c r="ET140" s="138"/>
      <c r="EU140" s="130"/>
      <c r="EV140" s="4"/>
      <c r="EW140" s="139"/>
      <c r="EX140" s="140"/>
      <c r="EY140" s="141"/>
      <c r="EZ140" s="135"/>
      <c r="FA140" s="142"/>
      <c r="FB140" s="76"/>
      <c r="FC140" s="4"/>
      <c r="FD140" s="76"/>
      <c r="FE140" s="137"/>
      <c r="FF140" s="138"/>
      <c r="FG140" s="130"/>
      <c r="FH140" s="4"/>
      <c r="FI140" s="139"/>
      <c r="FJ140" s="140"/>
      <c r="FK140" s="141"/>
      <c r="FL140" s="135"/>
      <c r="FM140" s="142"/>
      <c r="FN140" s="76"/>
      <c r="FO140" s="4"/>
      <c r="FP140" s="76"/>
      <c r="FQ140" s="137"/>
      <c r="FR140" s="138"/>
      <c r="FS140" s="130"/>
      <c r="FT140" s="4"/>
      <c r="FU140" s="139"/>
      <c r="FV140" s="140"/>
      <c r="FW140" s="141"/>
      <c r="FX140" s="135"/>
      <c r="FY140" s="142"/>
      <c r="FZ140" s="76"/>
      <c r="GA140" s="4"/>
      <c r="GB140" s="76"/>
      <c r="GC140" s="137"/>
      <c r="GD140" s="138"/>
      <c r="GE140" s="130"/>
      <c r="GF140" s="4"/>
      <c r="GG140" s="139"/>
      <c r="GH140" s="140"/>
      <c r="GI140" s="141"/>
      <c r="GJ140" s="135"/>
      <c r="GK140" s="142"/>
      <c r="GL140" s="76"/>
      <c r="GM140" s="4"/>
      <c r="GN140" s="76"/>
      <c r="GO140" s="137"/>
      <c r="GP140" s="138"/>
      <c r="GQ140" s="130"/>
      <c r="GR140" s="4"/>
      <c r="GS140" s="139"/>
      <c r="GT140" s="140"/>
      <c r="GU140" s="141"/>
      <c r="GV140" s="135"/>
      <c r="GW140" s="142"/>
      <c r="GX140" s="76"/>
      <c r="GY140" s="4"/>
      <c r="GZ140" s="76"/>
      <c r="HA140" s="137"/>
      <c r="HB140" s="138"/>
      <c r="HC140" s="130"/>
      <c r="HD140" s="4"/>
      <c r="HE140" s="139"/>
      <c r="HF140" s="140"/>
      <c r="HG140" s="141"/>
      <c r="HH140" s="135"/>
      <c r="HI140" s="142"/>
      <c r="HJ140" s="76"/>
      <c r="HK140" s="4"/>
      <c r="HL140" s="76"/>
      <c r="HM140" s="137"/>
      <c r="HN140" s="138"/>
      <c r="HO140" s="130"/>
      <c r="HP140" s="4"/>
      <c r="HQ140" s="139"/>
      <c r="HR140" s="140"/>
      <c r="HS140" s="141"/>
      <c r="HT140" s="135"/>
      <c r="HU140" s="142"/>
      <c r="HV140" s="76"/>
      <c r="HW140" s="4"/>
      <c r="HX140" s="76"/>
      <c r="HY140" s="137"/>
      <c r="HZ140" s="138"/>
      <c r="IA140" s="130"/>
      <c r="IB140" s="4"/>
      <c r="IC140" s="139"/>
      <c r="ID140" s="140"/>
      <c r="IE140" s="141"/>
      <c r="IF140" s="135"/>
      <c r="IG140" s="142"/>
      <c r="IH140" s="76"/>
      <c r="II140" s="4"/>
      <c r="IJ140" s="76"/>
      <c r="IK140" s="137"/>
      <c r="IL140" s="138"/>
      <c r="IM140" s="130"/>
      <c r="IN140" s="4"/>
      <c r="IO140" s="139"/>
      <c r="IP140" s="140"/>
      <c r="IQ140" s="141"/>
      <c r="IR140" s="135"/>
      <c r="IS140" s="142"/>
      <c r="IT140" s="76"/>
      <c r="IU140" s="4"/>
      <c r="IV140" s="76"/>
      <c r="IW140" s="137"/>
      <c r="IX140" s="138"/>
      <c r="IY140" s="130"/>
      <c r="IZ140" s="4"/>
      <c r="JA140" s="139"/>
      <c r="JB140" s="140"/>
      <c r="JC140" s="141"/>
      <c r="JD140" s="135"/>
      <c r="JE140" s="142"/>
      <c r="JF140" s="76"/>
      <c r="JG140" s="4"/>
      <c r="JH140" s="76"/>
      <c r="JI140" s="137"/>
      <c r="JJ140" s="138"/>
      <c r="JK140" s="130"/>
      <c r="JL140" s="4"/>
      <c r="JM140" s="139"/>
      <c r="JN140" s="140"/>
      <c r="JO140" s="141"/>
      <c r="JP140" s="135"/>
      <c r="JQ140" s="142"/>
      <c r="JR140" s="76"/>
      <c r="JS140" s="4"/>
      <c r="JT140" s="76"/>
      <c r="JU140" s="137"/>
      <c r="JV140" s="138"/>
      <c r="JW140" s="130"/>
      <c r="JX140" s="4"/>
      <c r="JY140" s="139"/>
      <c r="JZ140" s="140"/>
      <c r="KA140" s="141"/>
      <c r="KB140" s="135"/>
      <c r="KC140" s="142"/>
      <c r="KD140" s="76"/>
      <c r="KE140" s="4"/>
      <c r="KF140" s="76"/>
    </row>
    <row r="141" spans="1:292" ht="13.5" customHeight="1">
      <c r="A141" s="84"/>
      <c r="E141" s="137"/>
      <c r="F141" s="138"/>
      <c r="G141" s="130"/>
      <c r="H141" s="4"/>
      <c r="I141" s="139"/>
      <c r="J141" s="140"/>
      <c r="K141" s="141"/>
      <c r="L141" s="135"/>
      <c r="M141" s="142"/>
      <c r="O141" s="4"/>
      <c r="Q141" s="137"/>
      <c r="R141" s="138"/>
      <c r="S141" s="130"/>
      <c r="T141" s="4"/>
      <c r="U141" s="139"/>
      <c r="V141" s="140"/>
      <c r="W141" s="141"/>
      <c r="X141" s="135"/>
      <c r="Y141" s="142"/>
      <c r="AA141" s="4"/>
      <c r="AC141" s="137"/>
      <c r="AD141" s="138"/>
      <c r="AE141" s="130"/>
      <c r="AF141" s="4"/>
      <c r="AG141" s="139"/>
      <c r="AH141" s="140"/>
      <c r="AI141" s="141"/>
      <c r="AJ141" s="135"/>
      <c r="AK141" s="142"/>
      <c r="AM141" s="4"/>
      <c r="AO141" s="137"/>
      <c r="AP141" s="138"/>
      <c r="AQ141" s="130"/>
      <c r="AR141" s="4"/>
      <c r="AS141" s="139"/>
      <c r="AT141" s="140"/>
      <c r="AU141" s="141"/>
      <c r="AV141" s="135"/>
      <c r="AW141" s="142"/>
      <c r="AX141" s="76"/>
      <c r="AY141" s="4"/>
      <c r="AZ141" s="76"/>
      <c r="BA141" s="137"/>
      <c r="BB141" s="138"/>
      <c r="BC141" s="130"/>
      <c r="BD141" s="4"/>
      <c r="BE141" s="139"/>
      <c r="BF141" s="140"/>
      <c r="BG141" s="141"/>
      <c r="BH141" s="135"/>
      <c r="BI141" s="142"/>
      <c r="BJ141" s="76"/>
      <c r="BK141" s="4"/>
      <c r="BL141" s="76"/>
      <c r="BM141" s="137"/>
      <c r="BN141" s="138"/>
      <c r="BO141" s="130"/>
      <c r="BP141" s="4"/>
      <c r="BQ141" s="139"/>
      <c r="BR141" s="140"/>
      <c r="BS141" s="141"/>
      <c r="BT141" s="135"/>
      <c r="BU141" s="142"/>
      <c r="BV141" s="76"/>
      <c r="BW141" s="4"/>
      <c r="BX141" s="76"/>
      <c r="BY141" s="137"/>
      <c r="BZ141" s="138"/>
      <c r="CA141" s="130"/>
      <c r="CB141" s="4"/>
      <c r="CC141" s="139"/>
      <c r="CD141" s="140"/>
      <c r="CE141" s="141"/>
      <c r="CF141" s="135"/>
      <c r="CG141" s="142"/>
      <c r="CH141" s="76"/>
      <c r="CI141" s="4"/>
      <c r="CJ141" s="76"/>
      <c r="CK141" s="137"/>
      <c r="CL141" s="138"/>
      <c r="CM141" s="130"/>
      <c r="CN141" s="4"/>
      <c r="CO141" s="139"/>
      <c r="CP141" s="140"/>
      <c r="CQ141" s="141"/>
      <c r="CR141" s="135"/>
      <c r="CS141" s="142"/>
      <c r="CT141" s="76"/>
      <c r="CU141" s="4"/>
      <c r="CV141" s="76"/>
      <c r="CW141" s="137"/>
      <c r="CX141" s="138"/>
      <c r="CY141" s="130"/>
      <c r="CZ141" s="4"/>
      <c r="DA141" s="139"/>
      <c r="DB141" s="140"/>
      <c r="DC141" s="141"/>
      <c r="DD141" s="135"/>
      <c r="DE141" s="142"/>
      <c r="DF141" s="76"/>
      <c r="DG141" s="4"/>
      <c r="DH141" s="76"/>
      <c r="DI141" s="137"/>
      <c r="DJ141" s="138"/>
      <c r="DK141" s="130"/>
      <c r="DL141" s="4"/>
      <c r="DM141" s="139"/>
      <c r="DN141" s="140"/>
      <c r="DO141" s="141"/>
      <c r="DP141" s="135"/>
      <c r="DQ141" s="142"/>
      <c r="DR141" s="76"/>
      <c r="DS141" s="4"/>
      <c r="DT141" s="76"/>
      <c r="DU141" s="137"/>
      <c r="DV141" s="138"/>
      <c r="DW141" s="130"/>
      <c r="DX141" s="4"/>
      <c r="DY141" s="139"/>
      <c r="DZ141" s="140"/>
      <c r="EA141" s="141"/>
      <c r="EB141" s="135"/>
      <c r="EC141" s="142"/>
      <c r="ED141" s="76"/>
      <c r="EE141" s="4"/>
      <c r="EF141" s="76"/>
      <c r="EG141" s="137"/>
      <c r="EH141" s="138"/>
      <c r="EI141" s="130"/>
      <c r="EJ141" s="4"/>
      <c r="EK141" s="139"/>
      <c r="EL141" s="140"/>
      <c r="EM141" s="141"/>
      <c r="EN141" s="135"/>
      <c r="EO141" s="142"/>
      <c r="EP141" s="76"/>
      <c r="EQ141" s="4"/>
      <c r="ER141" s="76"/>
      <c r="ES141" s="137"/>
      <c r="ET141" s="138"/>
      <c r="EU141" s="130"/>
      <c r="EV141" s="4"/>
      <c r="EW141" s="139"/>
      <c r="EX141" s="140"/>
      <c r="EY141" s="141"/>
      <c r="EZ141" s="135"/>
      <c r="FA141" s="142"/>
      <c r="FB141" s="76"/>
      <c r="FC141" s="4"/>
      <c r="FD141" s="76"/>
      <c r="FE141" s="137"/>
      <c r="FF141" s="138"/>
      <c r="FG141" s="130"/>
      <c r="FH141" s="4"/>
      <c r="FI141" s="139"/>
      <c r="FJ141" s="140"/>
      <c r="FK141" s="141"/>
      <c r="FL141" s="135"/>
      <c r="FM141" s="142"/>
      <c r="FN141" s="76"/>
      <c r="FO141" s="4"/>
      <c r="FP141" s="76"/>
      <c r="FQ141" s="137"/>
      <c r="FR141" s="138"/>
      <c r="FS141" s="130"/>
      <c r="FT141" s="4"/>
      <c r="FU141" s="139"/>
      <c r="FV141" s="140"/>
      <c r="FW141" s="141"/>
      <c r="FX141" s="135"/>
      <c r="FY141" s="142"/>
      <c r="FZ141" s="76"/>
      <c r="GA141" s="4"/>
      <c r="GB141" s="76"/>
      <c r="GC141" s="137"/>
      <c r="GD141" s="138"/>
      <c r="GE141" s="130"/>
      <c r="GF141" s="4"/>
      <c r="GG141" s="139"/>
      <c r="GH141" s="140"/>
      <c r="GI141" s="141"/>
      <c r="GJ141" s="135"/>
      <c r="GK141" s="142"/>
      <c r="GL141" s="76"/>
      <c r="GM141" s="4"/>
      <c r="GN141" s="76"/>
      <c r="GO141" s="137"/>
      <c r="GP141" s="138"/>
      <c r="GQ141" s="130"/>
      <c r="GR141" s="4"/>
      <c r="GS141" s="139"/>
      <c r="GT141" s="140"/>
      <c r="GU141" s="141"/>
      <c r="GV141" s="135"/>
      <c r="GW141" s="142"/>
      <c r="GX141" s="76"/>
      <c r="GY141" s="4"/>
      <c r="GZ141" s="76"/>
      <c r="HA141" s="137"/>
      <c r="HB141" s="138"/>
      <c r="HC141" s="130"/>
      <c r="HD141" s="4"/>
      <c r="HE141" s="139"/>
      <c r="HF141" s="140"/>
      <c r="HG141" s="141"/>
      <c r="HH141" s="135"/>
      <c r="HI141" s="142"/>
      <c r="HJ141" s="76"/>
      <c r="HK141" s="4"/>
      <c r="HL141" s="76"/>
      <c r="HM141" s="137"/>
      <c r="HN141" s="138"/>
      <c r="HO141" s="130"/>
      <c r="HP141" s="4"/>
      <c r="HQ141" s="139"/>
      <c r="HR141" s="140"/>
      <c r="HS141" s="141"/>
      <c r="HT141" s="135"/>
      <c r="HU141" s="142"/>
      <c r="HV141" s="76"/>
      <c r="HW141" s="4"/>
      <c r="HX141" s="76"/>
      <c r="HY141" s="137"/>
      <c r="HZ141" s="138"/>
      <c r="IA141" s="130"/>
      <c r="IB141" s="4"/>
      <c r="IC141" s="139"/>
      <c r="ID141" s="140"/>
      <c r="IE141" s="141"/>
      <c r="IF141" s="135"/>
      <c r="IG141" s="142"/>
      <c r="IH141" s="76"/>
      <c r="II141" s="4"/>
      <c r="IJ141" s="76"/>
      <c r="IK141" s="137"/>
      <c r="IL141" s="138"/>
      <c r="IM141" s="130"/>
      <c r="IN141" s="4"/>
      <c r="IO141" s="139"/>
      <c r="IP141" s="140"/>
      <c r="IQ141" s="141"/>
      <c r="IR141" s="135"/>
      <c r="IS141" s="142"/>
      <c r="IT141" s="76"/>
      <c r="IU141" s="4"/>
      <c r="IV141" s="76"/>
      <c r="IW141" s="137"/>
      <c r="IX141" s="138"/>
      <c r="IY141" s="130"/>
      <c r="IZ141" s="4"/>
      <c r="JA141" s="139"/>
      <c r="JB141" s="140"/>
      <c r="JC141" s="141"/>
      <c r="JD141" s="135"/>
      <c r="JE141" s="142"/>
      <c r="JF141" s="76"/>
      <c r="JG141" s="4"/>
      <c r="JH141" s="76"/>
      <c r="JI141" s="137"/>
      <c r="JJ141" s="138"/>
      <c r="JK141" s="130"/>
      <c r="JL141" s="4"/>
      <c r="JM141" s="139"/>
      <c r="JN141" s="140"/>
      <c r="JO141" s="141"/>
      <c r="JP141" s="135"/>
      <c r="JQ141" s="142"/>
      <c r="JR141" s="76"/>
      <c r="JS141" s="4"/>
      <c r="JT141" s="76"/>
      <c r="JU141" s="137"/>
      <c r="JV141" s="138"/>
      <c r="JW141" s="130"/>
      <c r="JX141" s="4"/>
      <c r="JY141" s="139"/>
      <c r="JZ141" s="140"/>
      <c r="KA141" s="141"/>
      <c r="KB141" s="135"/>
      <c r="KC141" s="142"/>
      <c r="KD141" s="76"/>
      <c r="KE141" s="4"/>
      <c r="KF141" s="76"/>
    </row>
    <row r="142" spans="1:292" ht="13.5" customHeight="1">
      <c r="A142" s="84"/>
      <c r="E142" s="137"/>
      <c r="F142" s="138"/>
      <c r="G142" s="130"/>
      <c r="H142" s="4"/>
      <c r="I142" s="139"/>
      <c r="J142" s="140"/>
      <c r="K142" s="141"/>
      <c r="L142" s="135"/>
      <c r="M142" s="142"/>
      <c r="O142" s="4"/>
      <c r="Q142" s="137"/>
      <c r="R142" s="138"/>
      <c r="S142" s="130"/>
      <c r="T142" s="4"/>
      <c r="U142" s="139"/>
      <c r="V142" s="140"/>
      <c r="W142" s="141"/>
      <c r="X142" s="135"/>
      <c r="Y142" s="142"/>
      <c r="AA142" s="4"/>
      <c r="AC142" s="137"/>
      <c r="AD142" s="138"/>
      <c r="AE142" s="130"/>
      <c r="AF142" s="4"/>
      <c r="AG142" s="139"/>
      <c r="AH142" s="140"/>
      <c r="AI142" s="141"/>
      <c r="AJ142" s="135"/>
      <c r="AK142" s="142"/>
      <c r="AM142" s="4"/>
      <c r="AO142" s="137"/>
      <c r="AP142" s="138"/>
      <c r="AQ142" s="130"/>
      <c r="AR142" s="4"/>
      <c r="AS142" s="139"/>
      <c r="AT142" s="140"/>
      <c r="AU142" s="141"/>
      <c r="AV142" s="135"/>
      <c r="AW142" s="142"/>
      <c r="AX142" s="76"/>
      <c r="AY142" s="4"/>
      <c r="AZ142" s="76"/>
      <c r="BA142" s="137"/>
      <c r="BB142" s="138"/>
      <c r="BC142" s="130"/>
      <c r="BD142" s="4"/>
      <c r="BE142" s="139"/>
      <c r="BF142" s="140"/>
      <c r="BG142" s="141"/>
      <c r="BH142" s="135"/>
      <c r="BI142" s="142"/>
      <c r="BJ142" s="76"/>
      <c r="BK142" s="4"/>
      <c r="BL142" s="76"/>
      <c r="BM142" s="137"/>
      <c r="BN142" s="138"/>
      <c r="BO142" s="130"/>
      <c r="BP142" s="4"/>
      <c r="BQ142" s="139"/>
      <c r="BR142" s="140"/>
      <c r="BS142" s="141"/>
      <c r="BT142" s="135"/>
      <c r="BU142" s="142"/>
      <c r="BV142" s="76"/>
      <c r="BW142" s="4"/>
      <c r="BX142" s="76"/>
      <c r="BY142" s="137"/>
      <c r="BZ142" s="138"/>
      <c r="CA142" s="130"/>
      <c r="CB142" s="4"/>
      <c r="CC142" s="139"/>
      <c r="CD142" s="140"/>
      <c r="CE142" s="141"/>
      <c r="CF142" s="135"/>
      <c r="CG142" s="142"/>
      <c r="CH142" s="76"/>
      <c r="CI142" s="4"/>
      <c r="CJ142" s="76"/>
      <c r="CK142" s="137"/>
      <c r="CL142" s="138"/>
      <c r="CM142" s="130"/>
      <c r="CN142" s="4"/>
      <c r="CO142" s="139"/>
      <c r="CP142" s="140"/>
      <c r="CQ142" s="141"/>
      <c r="CR142" s="135"/>
      <c r="CS142" s="142"/>
      <c r="CT142" s="76"/>
      <c r="CU142" s="4"/>
      <c r="CV142" s="76"/>
      <c r="CW142" s="137"/>
      <c r="CX142" s="138"/>
      <c r="CY142" s="130"/>
      <c r="CZ142" s="4"/>
      <c r="DA142" s="139"/>
      <c r="DB142" s="140"/>
      <c r="DC142" s="141"/>
      <c r="DD142" s="135"/>
      <c r="DE142" s="142"/>
      <c r="DF142" s="76"/>
      <c r="DG142" s="4"/>
      <c r="DH142" s="76"/>
      <c r="DI142" s="137"/>
      <c r="DJ142" s="138"/>
      <c r="DK142" s="130"/>
      <c r="DL142" s="4"/>
      <c r="DM142" s="139"/>
      <c r="DN142" s="140"/>
      <c r="DO142" s="141"/>
      <c r="DP142" s="135"/>
      <c r="DQ142" s="142"/>
      <c r="DR142" s="76"/>
      <c r="DS142" s="4"/>
      <c r="DT142" s="76"/>
      <c r="DU142" s="137"/>
      <c r="DV142" s="138"/>
      <c r="DW142" s="130"/>
      <c r="DX142" s="4"/>
      <c r="DY142" s="139"/>
      <c r="DZ142" s="140"/>
      <c r="EA142" s="141"/>
      <c r="EB142" s="135"/>
      <c r="EC142" s="142"/>
      <c r="ED142" s="76"/>
      <c r="EE142" s="4"/>
      <c r="EF142" s="76"/>
      <c r="EG142" s="137"/>
      <c r="EH142" s="138"/>
      <c r="EI142" s="130"/>
      <c r="EJ142" s="4"/>
      <c r="EK142" s="139"/>
      <c r="EL142" s="140"/>
      <c r="EM142" s="141"/>
      <c r="EN142" s="135"/>
      <c r="EO142" s="142"/>
      <c r="EP142" s="76"/>
      <c r="EQ142" s="4"/>
      <c r="ER142" s="76"/>
      <c r="ES142" s="137"/>
      <c r="ET142" s="138"/>
      <c r="EU142" s="130"/>
      <c r="EV142" s="4"/>
      <c r="EW142" s="139"/>
      <c r="EX142" s="140"/>
      <c r="EY142" s="141"/>
      <c r="EZ142" s="135"/>
      <c r="FA142" s="142"/>
      <c r="FB142" s="76"/>
      <c r="FC142" s="4"/>
      <c r="FD142" s="76"/>
      <c r="FE142" s="137"/>
      <c r="FF142" s="138"/>
      <c r="FG142" s="130"/>
      <c r="FH142" s="4"/>
      <c r="FI142" s="139"/>
      <c r="FJ142" s="140"/>
      <c r="FK142" s="141"/>
      <c r="FL142" s="135"/>
      <c r="FM142" s="142"/>
      <c r="FN142" s="76"/>
      <c r="FO142" s="4"/>
      <c r="FP142" s="76"/>
      <c r="FQ142" s="137"/>
      <c r="FR142" s="138"/>
      <c r="FS142" s="130"/>
      <c r="FT142" s="4"/>
      <c r="FU142" s="139"/>
      <c r="FV142" s="140"/>
      <c r="FW142" s="141"/>
      <c r="FX142" s="135"/>
      <c r="FY142" s="142"/>
      <c r="FZ142" s="76"/>
      <c r="GA142" s="4"/>
      <c r="GB142" s="76"/>
      <c r="GC142" s="137"/>
      <c r="GD142" s="138"/>
      <c r="GE142" s="130"/>
      <c r="GF142" s="4"/>
      <c r="GG142" s="139"/>
      <c r="GH142" s="140"/>
      <c r="GI142" s="141"/>
      <c r="GJ142" s="135"/>
      <c r="GK142" s="142"/>
      <c r="GL142" s="76"/>
      <c r="GM142" s="4"/>
      <c r="GN142" s="76"/>
      <c r="GO142" s="137"/>
      <c r="GP142" s="138"/>
      <c r="GQ142" s="130"/>
      <c r="GR142" s="4"/>
      <c r="GS142" s="139"/>
      <c r="GT142" s="140"/>
      <c r="GU142" s="141"/>
      <c r="GV142" s="135"/>
      <c r="GW142" s="142"/>
      <c r="GX142" s="76"/>
      <c r="GY142" s="4"/>
      <c r="GZ142" s="76"/>
      <c r="HA142" s="137"/>
      <c r="HB142" s="138"/>
      <c r="HC142" s="130"/>
      <c r="HD142" s="4"/>
      <c r="HE142" s="139"/>
      <c r="HF142" s="140"/>
      <c r="HG142" s="141"/>
      <c r="HH142" s="135"/>
      <c r="HI142" s="142"/>
      <c r="HJ142" s="76"/>
      <c r="HK142" s="4"/>
      <c r="HL142" s="76"/>
      <c r="HM142" s="137"/>
      <c r="HN142" s="138"/>
      <c r="HO142" s="130"/>
      <c r="HP142" s="4"/>
      <c r="HQ142" s="139"/>
      <c r="HR142" s="140"/>
      <c r="HS142" s="141"/>
      <c r="HT142" s="135"/>
      <c r="HU142" s="142"/>
      <c r="HV142" s="76"/>
      <c r="HW142" s="4"/>
      <c r="HX142" s="76"/>
      <c r="HY142" s="137"/>
      <c r="HZ142" s="138"/>
      <c r="IA142" s="130"/>
      <c r="IB142" s="4"/>
      <c r="IC142" s="139"/>
      <c r="ID142" s="140"/>
      <c r="IE142" s="141"/>
      <c r="IF142" s="135"/>
      <c r="IG142" s="142"/>
      <c r="IH142" s="76"/>
      <c r="II142" s="4"/>
      <c r="IJ142" s="76"/>
      <c r="IK142" s="137"/>
      <c r="IL142" s="138"/>
      <c r="IM142" s="130"/>
      <c r="IN142" s="4"/>
      <c r="IO142" s="139"/>
      <c r="IP142" s="140"/>
      <c r="IQ142" s="141"/>
      <c r="IR142" s="135"/>
      <c r="IS142" s="142"/>
      <c r="IT142" s="76"/>
      <c r="IU142" s="4"/>
      <c r="IV142" s="76"/>
      <c r="IW142" s="137"/>
      <c r="IX142" s="138"/>
      <c r="IY142" s="130"/>
      <c r="IZ142" s="4"/>
      <c r="JA142" s="139"/>
      <c r="JB142" s="140"/>
      <c r="JC142" s="141"/>
      <c r="JD142" s="135"/>
      <c r="JE142" s="142"/>
      <c r="JF142" s="76"/>
      <c r="JG142" s="4"/>
      <c r="JH142" s="76"/>
      <c r="JI142" s="137"/>
      <c r="JJ142" s="138"/>
      <c r="JK142" s="130"/>
      <c r="JL142" s="4"/>
      <c r="JM142" s="139"/>
      <c r="JN142" s="140"/>
      <c r="JO142" s="141"/>
      <c r="JP142" s="135"/>
      <c r="JQ142" s="142"/>
      <c r="JR142" s="76"/>
      <c r="JS142" s="4"/>
      <c r="JT142" s="76"/>
      <c r="JU142" s="137"/>
      <c r="JV142" s="138"/>
      <c r="JW142" s="130"/>
      <c r="JX142" s="4"/>
      <c r="JY142" s="139"/>
      <c r="JZ142" s="140"/>
      <c r="KA142" s="141"/>
      <c r="KB142" s="135"/>
      <c r="KC142" s="142"/>
      <c r="KD142" s="76"/>
      <c r="KE142" s="4"/>
      <c r="KF142" s="76"/>
    </row>
    <row r="143" spans="1:292" ht="13.5" customHeight="1">
      <c r="A143" s="84"/>
      <c r="E143" s="137"/>
      <c r="F143" s="138"/>
      <c r="G143" s="130"/>
      <c r="H143" s="4"/>
      <c r="I143" s="139"/>
      <c r="J143" s="140"/>
      <c r="K143" s="141"/>
      <c r="L143" s="135"/>
      <c r="M143" s="142"/>
      <c r="O143" s="4"/>
      <c r="Q143" s="137"/>
      <c r="R143" s="138"/>
      <c r="S143" s="130"/>
      <c r="T143" s="4"/>
      <c r="U143" s="139"/>
      <c r="V143" s="140"/>
      <c r="W143" s="141"/>
      <c r="X143" s="135"/>
      <c r="Y143" s="142"/>
      <c r="AA143" s="4"/>
      <c r="AC143" s="137"/>
      <c r="AD143" s="138"/>
      <c r="AE143" s="130"/>
      <c r="AF143" s="4"/>
      <c r="AG143" s="139"/>
      <c r="AH143" s="140"/>
      <c r="AI143" s="141"/>
      <c r="AJ143" s="135"/>
      <c r="AK143" s="142"/>
      <c r="AM143" s="4"/>
      <c r="AO143" s="137"/>
      <c r="AP143" s="138"/>
      <c r="AQ143" s="130"/>
      <c r="AR143" s="4"/>
      <c r="AS143" s="139"/>
      <c r="AT143" s="140"/>
      <c r="AU143" s="141"/>
      <c r="AV143" s="135"/>
      <c r="AW143" s="142"/>
      <c r="AX143" s="76"/>
      <c r="AY143" s="4"/>
      <c r="AZ143" s="76"/>
      <c r="BA143" s="137"/>
      <c r="BB143" s="138"/>
      <c r="BC143" s="130"/>
      <c r="BD143" s="4"/>
      <c r="BE143" s="139"/>
      <c r="BF143" s="140"/>
      <c r="BG143" s="141"/>
      <c r="BH143" s="135"/>
      <c r="BI143" s="142"/>
      <c r="BJ143" s="76"/>
      <c r="BK143" s="4"/>
      <c r="BL143" s="76"/>
      <c r="BM143" s="137"/>
      <c r="BN143" s="138"/>
      <c r="BO143" s="130"/>
      <c r="BP143" s="4"/>
      <c r="BQ143" s="139"/>
      <c r="BR143" s="140"/>
      <c r="BS143" s="141"/>
      <c r="BT143" s="135"/>
      <c r="BU143" s="142"/>
      <c r="BV143" s="76"/>
      <c r="BW143" s="4"/>
      <c r="BX143" s="76"/>
      <c r="BY143" s="137"/>
      <c r="BZ143" s="138"/>
      <c r="CA143" s="130"/>
      <c r="CB143" s="4"/>
      <c r="CC143" s="139"/>
      <c r="CD143" s="140"/>
      <c r="CE143" s="141"/>
      <c r="CF143" s="135"/>
      <c r="CG143" s="142"/>
      <c r="CH143" s="76"/>
      <c r="CI143" s="4"/>
      <c r="CJ143" s="76"/>
      <c r="CK143" s="137"/>
      <c r="CL143" s="138"/>
      <c r="CM143" s="130"/>
      <c r="CN143" s="4"/>
      <c r="CO143" s="139"/>
      <c r="CP143" s="140"/>
      <c r="CQ143" s="141"/>
      <c r="CR143" s="135"/>
      <c r="CS143" s="142"/>
      <c r="CT143" s="76"/>
      <c r="CU143" s="4"/>
      <c r="CV143" s="76"/>
      <c r="CW143" s="137"/>
      <c r="CX143" s="138"/>
      <c r="CY143" s="130"/>
      <c r="CZ143" s="4"/>
      <c r="DA143" s="139"/>
      <c r="DB143" s="140"/>
      <c r="DC143" s="141"/>
      <c r="DD143" s="135"/>
      <c r="DE143" s="142"/>
      <c r="DF143" s="76"/>
      <c r="DG143" s="4"/>
      <c r="DH143" s="76"/>
      <c r="DI143" s="137"/>
      <c r="DJ143" s="138"/>
      <c r="DK143" s="130"/>
      <c r="DL143" s="4"/>
      <c r="DM143" s="139"/>
      <c r="DN143" s="140"/>
      <c r="DO143" s="141"/>
      <c r="DP143" s="135"/>
      <c r="DQ143" s="142"/>
      <c r="DR143" s="76"/>
      <c r="DS143" s="4"/>
      <c r="DT143" s="76"/>
      <c r="DU143" s="137"/>
      <c r="DV143" s="138"/>
      <c r="DW143" s="130"/>
      <c r="DX143" s="4"/>
      <c r="DY143" s="139"/>
      <c r="DZ143" s="140"/>
      <c r="EA143" s="141"/>
      <c r="EB143" s="135"/>
      <c r="EC143" s="142"/>
      <c r="ED143" s="76"/>
      <c r="EE143" s="4"/>
      <c r="EF143" s="76"/>
      <c r="EG143" s="137"/>
      <c r="EH143" s="138"/>
      <c r="EI143" s="130"/>
      <c r="EJ143" s="4"/>
      <c r="EK143" s="139"/>
      <c r="EL143" s="140"/>
      <c r="EM143" s="141"/>
      <c r="EN143" s="135"/>
      <c r="EO143" s="142"/>
      <c r="EP143" s="76"/>
      <c r="EQ143" s="4"/>
      <c r="ER143" s="76"/>
      <c r="ES143" s="137"/>
      <c r="ET143" s="138"/>
      <c r="EU143" s="130"/>
      <c r="EV143" s="4"/>
      <c r="EW143" s="139"/>
      <c r="EX143" s="140"/>
      <c r="EY143" s="141"/>
      <c r="EZ143" s="135"/>
      <c r="FA143" s="142"/>
      <c r="FB143" s="76"/>
      <c r="FC143" s="4"/>
      <c r="FD143" s="76"/>
      <c r="FE143" s="137"/>
      <c r="FF143" s="138"/>
      <c r="FG143" s="130"/>
      <c r="FH143" s="4"/>
      <c r="FI143" s="139"/>
      <c r="FJ143" s="140"/>
      <c r="FK143" s="141"/>
      <c r="FL143" s="135"/>
      <c r="FM143" s="142"/>
      <c r="FN143" s="76"/>
      <c r="FO143" s="4"/>
      <c r="FP143" s="76"/>
      <c r="FQ143" s="137"/>
      <c r="FR143" s="138"/>
      <c r="FS143" s="130"/>
      <c r="FT143" s="4"/>
      <c r="FU143" s="139"/>
      <c r="FV143" s="140"/>
      <c r="FW143" s="141"/>
      <c r="FX143" s="135"/>
      <c r="FY143" s="142"/>
      <c r="FZ143" s="76"/>
      <c r="GA143" s="4"/>
      <c r="GB143" s="76"/>
      <c r="GC143" s="137"/>
      <c r="GD143" s="138"/>
      <c r="GE143" s="130"/>
      <c r="GF143" s="4"/>
      <c r="GG143" s="139"/>
      <c r="GH143" s="140"/>
      <c r="GI143" s="141"/>
      <c r="GJ143" s="135"/>
      <c r="GK143" s="142"/>
      <c r="GL143" s="76"/>
      <c r="GM143" s="4"/>
      <c r="GN143" s="76"/>
      <c r="GO143" s="137"/>
      <c r="GP143" s="138"/>
      <c r="GQ143" s="130"/>
      <c r="GR143" s="4"/>
      <c r="GS143" s="139"/>
      <c r="GT143" s="140"/>
      <c r="GU143" s="141"/>
      <c r="GV143" s="135"/>
      <c r="GW143" s="142"/>
      <c r="GX143" s="76"/>
      <c r="GY143" s="4"/>
      <c r="GZ143" s="76"/>
      <c r="HA143" s="137"/>
      <c r="HB143" s="138"/>
      <c r="HC143" s="130"/>
      <c r="HD143" s="4"/>
      <c r="HE143" s="139"/>
      <c r="HF143" s="140"/>
      <c r="HG143" s="141"/>
      <c r="HH143" s="135"/>
      <c r="HI143" s="142"/>
      <c r="HJ143" s="76"/>
      <c r="HK143" s="4"/>
      <c r="HL143" s="76"/>
      <c r="HM143" s="137"/>
      <c r="HN143" s="138"/>
      <c r="HO143" s="130"/>
      <c r="HP143" s="4"/>
      <c r="HQ143" s="139"/>
      <c r="HR143" s="140"/>
      <c r="HS143" s="141"/>
      <c r="HT143" s="135"/>
      <c r="HU143" s="142"/>
      <c r="HV143" s="76"/>
      <c r="HW143" s="4"/>
      <c r="HX143" s="76"/>
      <c r="HY143" s="137"/>
      <c r="HZ143" s="138"/>
      <c r="IA143" s="130"/>
      <c r="IB143" s="4"/>
      <c r="IC143" s="139"/>
      <c r="ID143" s="140"/>
      <c r="IE143" s="141"/>
      <c r="IF143" s="135"/>
      <c r="IG143" s="142"/>
      <c r="IH143" s="76"/>
      <c r="II143" s="4"/>
      <c r="IJ143" s="76"/>
      <c r="IK143" s="137"/>
      <c r="IL143" s="138"/>
      <c r="IM143" s="130"/>
      <c r="IN143" s="4"/>
      <c r="IO143" s="139"/>
      <c r="IP143" s="140"/>
      <c r="IQ143" s="141"/>
      <c r="IR143" s="135"/>
      <c r="IS143" s="142"/>
      <c r="IT143" s="76"/>
      <c r="IU143" s="4"/>
      <c r="IV143" s="76"/>
      <c r="IW143" s="137"/>
      <c r="IX143" s="138"/>
      <c r="IY143" s="130"/>
      <c r="IZ143" s="4"/>
      <c r="JA143" s="139"/>
      <c r="JB143" s="140"/>
      <c r="JC143" s="141"/>
      <c r="JD143" s="135"/>
      <c r="JE143" s="142"/>
      <c r="JF143" s="76"/>
      <c r="JG143" s="4"/>
      <c r="JH143" s="76"/>
      <c r="JI143" s="137"/>
      <c r="JJ143" s="138"/>
      <c r="JK143" s="130"/>
      <c r="JL143" s="4"/>
      <c r="JM143" s="139"/>
      <c r="JN143" s="140"/>
      <c r="JO143" s="141"/>
      <c r="JP143" s="135"/>
      <c r="JQ143" s="142"/>
      <c r="JR143" s="76"/>
      <c r="JS143" s="4"/>
      <c r="JT143" s="76"/>
      <c r="JU143" s="137"/>
      <c r="JV143" s="138"/>
      <c r="JW143" s="130"/>
      <c r="JX143" s="4"/>
      <c r="JY143" s="139"/>
      <c r="JZ143" s="140"/>
      <c r="KA143" s="141"/>
      <c r="KB143" s="135"/>
      <c r="KC143" s="142"/>
      <c r="KD143" s="76"/>
      <c r="KE143" s="4"/>
      <c r="KF143" s="76"/>
    </row>
    <row r="144" spans="1:292" ht="13.5" customHeight="1">
      <c r="A144" s="84"/>
      <c r="E144" s="137"/>
      <c r="F144" s="138"/>
      <c r="G144" s="130"/>
      <c r="H144" s="4"/>
      <c r="I144" s="139"/>
      <c r="J144" s="140"/>
      <c r="K144" s="141"/>
      <c r="L144" s="135"/>
      <c r="M144" s="142"/>
      <c r="O144" s="4"/>
      <c r="Q144" s="137"/>
      <c r="R144" s="138"/>
      <c r="S144" s="130"/>
      <c r="T144" s="4"/>
      <c r="U144" s="139"/>
      <c r="V144" s="140"/>
      <c r="W144" s="141"/>
      <c r="X144" s="135"/>
      <c r="Y144" s="142"/>
      <c r="AA144" s="4"/>
      <c r="AC144" s="137"/>
      <c r="AD144" s="138"/>
      <c r="AE144" s="130"/>
      <c r="AF144" s="4"/>
      <c r="AG144" s="139"/>
      <c r="AH144" s="140"/>
      <c r="AI144" s="141"/>
      <c r="AJ144" s="135"/>
      <c r="AK144" s="142"/>
      <c r="AM144" s="4"/>
      <c r="AO144" s="137"/>
      <c r="AP144" s="138"/>
      <c r="AQ144" s="130"/>
      <c r="AR144" s="4"/>
      <c r="AS144" s="139"/>
      <c r="AT144" s="140"/>
      <c r="AU144" s="141"/>
      <c r="AV144" s="135"/>
      <c r="AW144" s="142"/>
      <c r="AX144" s="76"/>
      <c r="AY144" s="4"/>
      <c r="AZ144" s="76"/>
      <c r="BA144" s="137"/>
      <c r="BB144" s="138"/>
      <c r="BC144" s="130"/>
      <c r="BD144" s="4"/>
      <c r="BE144" s="139"/>
      <c r="BF144" s="140"/>
      <c r="BG144" s="141"/>
      <c r="BH144" s="135"/>
      <c r="BI144" s="142"/>
      <c r="BJ144" s="76"/>
      <c r="BK144" s="4"/>
      <c r="BL144" s="76"/>
      <c r="BM144" s="137"/>
      <c r="BN144" s="138"/>
      <c r="BO144" s="130"/>
      <c r="BP144" s="4"/>
      <c r="BQ144" s="139"/>
      <c r="BR144" s="140"/>
      <c r="BS144" s="141"/>
      <c r="BT144" s="135"/>
      <c r="BU144" s="142"/>
      <c r="BV144" s="76"/>
      <c r="BW144" s="4"/>
      <c r="BX144" s="76"/>
      <c r="BY144" s="137"/>
      <c r="BZ144" s="138"/>
      <c r="CA144" s="130"/>
      <c r="CB144" s="4"/>
      <c r="CC144" s="139"/>
      <c r="CD144" s="140"/>
      <c r="CE144" s="141"/>
      <c r="CF144" s="135"/>
      <c r="CG144" s="142"/>
      <c r="CH144" s="76"/>
      <c r="CI144" s="4"/>
      <c r="CJ144" s="76"/>
      <c r="CK144" s="137"/>
      <c r="CL144" s="138"/>
      <c r="CM144" s="130"/>
      <c r="CN144" s="4"/>
      <c r="CO144" s="139"/>
      <c r="CP144" s="140"/>
      <c r="CQ144" s="141"/>
      <c r="CR144" s="135"/>
      <c r="CS144" s="142"/>
      <c r="CT144" s="76"/>
      <c r="CU144" s="4"/>
      <c r="CV144" s="76"/>
      <c r="CW144" s="137"/>
      <c r="CX144" s="138"/>
      <c r="CY144" s="130"/>
      <c r="CZ144" s="4"/>
      <c r="DA144" s="139"/>
      <c r="DB144" s="140"/>
      <c r="DC144" s="141"/>
      <c r="DD144" s="135"/>
      <c r="DE144" s="142"/>
      <c r="DF144" s="76"/>
      <c r="DG144" s="4"/>
      <c r="DH144" s="76"/>
      <c r="DI144" s="137"/>
      <c r="DJ144" s="138"/>
      <c r="DK144" s="130"/>
      <c r="DL144" s="4"/>
      <c r="DM144" s="139"/>
      <c r="DN144" s="140"/>
      <c r="DO144" s="141"/>
      <c r="DP144" s="135"/>
      <c r="DQ144" s="142"/>
      <c r="DR144" s="76"/>
      <c r="DS144" s="4"/>
      <c r="DT144" s="76"/>
      <c r="DU144" s="137"/>
      <c r="DV144" s="138"/>
      <c r="DW144" s="130"/>
      <c r="DX144" s="4"/>
      <c r="DY144" s="139"/>
      <c r="DZ144" s="140"/>
      <c r="EA144" s="141"/>
      <c r="EB144" s="135"/>
      <c r="EC144" s="142"/>
      <c r="ED144" s="76"/>
      <c r="EE144" s="4"/>
      <c r="EF144" s="76"/>
      <c r="EG144" s="137"/>
      <c r="EH144" s="138"/>
      <c r="EI144" s="130"/>
      <c r="EJ144" s="4"/>
      <c r="EK144" s="139"/>
      <c r="EL144" s="140"/>
      <c r="EM144" s="141"/>
      <c r="EN144" s="135"/>
      <c r="EO144" s="142"/>
      <c r="EP144" s="76"/>
      <c r="EQ144" s="4"/>
      <c r="ER144" s="76"/>
      <c r="ES144" s="137"/>
      <c r="ET144" s="138"/>
      <c r="EU144" s="130"/>
      <c r="EV144" s="4"/>
      <c r="EW144" s="139"/>
      <c r="EX144" s="140"/>
      <c r="EY144" s="141"/>
      <c r="EZ144" s="135"/>
      <c r="FA144" s="142"/>
      <c r="FB144" s="76"/>
      <c r="FC144" s="4"/>
      <c r="FD144" s="76"/>
      <c r="FE144" s="137"/>
      <c r="FF144" s="138"/>
      <c r="FG144" s="130"/>
      <c r="FH144" s="4"/>
      <c r="FI144" s="139"/>
      <c r="FJ144" s="140"/>
      <c r="FK144" s="141"/>
      <c r="FL144" s="135"/>
      <c r="FM144" s="142"/>
      <c r="FN144" s="76"/>
      <c r="FO144" s="4"/>
      <c r="FP144" s="76"/>
      <c r="FQ144" s="137"/>
      <c r="FR144" s="138"/>
      <c r="FS144" s="130"/>
      <c r="FT144" s="4"/>
      <c r="FU144" s="139"/>
      <c r="FV144" s="140"/>
      <c r="FW144" s="141"/>
      <c r="FX144" s="135"/>
      <c r="FY144" s="142"/>
      <c r="FZ144" s="76"/>
      <c r="GA144" s="4"/>
      <c r="GB144" s="76"/>
      <c r="GC144" s="137"/>
      <c r="GD144" s="138"/>
      <c r="GE144" s="130"/>
      <c r="GF144" s="4"/>
      <c r="GG144" s="139"/>
      <c r="GH144" s="140"/>
      <c r="GI144" s="141"/>
      <c r="GJ144" s="135"/>
      <c r="GK144" s="142"/>
      <c r="GL144" s="76"/>
      <c r="GM144" s="4"/>
      <c r="GN144" s="76"/>
      <c r="GO144" s="137"/>
      <c r="GP144" s="138"/>
      <c r="GQ144" s="130"/>
      <c r="GR144" s="4"/>
      <c r="GS144" s="139"/>
      <c r="GT144" s="140"/>
      <c r="GU144" s="141"/>
      <c r="GV144" s="135"/>
      <c r="GW144" s="142"/>
      <c r="GX144" s="76"/>
      <c r="GY144" s="4"/>
      <c r="GZ144" s="76"/>
      <c r="HA144" s="137"/>
      <c r="HB144" s="138"/>
      <c r="HC144" s="130"/>
      <c r="HD144" s="4"/>
      <c r="HE144" s="139"/>
      <c r="HF144" s="140"/>
      <c r="HG144" s="141"/>
      <c r="HH144" s="135"/>
      <c r="HI144" s="142"/>
      <c r="HJ144" s="76"/>
      <c r="HK144" s="4"/>
      <c r="HL144" s="76"/>
      <c r="HM144" s="137"/>
      <c r="HN144" s="138"/>
      <c r="HO144" s="130"/>
      <c r="HP144" s="4"/>
      <c r="HQ144" s="139"/>
      <c r="HR144" s="140"/>
      <c r="HS144" s="141"/>
      <c r="HT144" s="135"/>
      <c r="HU144" s="142"/>
      <c r="HV144" s="76"/>
      <c r="HW144" s="4"/>
      <c r="HX144" s="76"/>
      <c r="HY144" s="137"/>
      <c r="HZ144" s="138"/>
      <c r="IA144" s="130"/>
      <c r="IB144" s="4"/>
      <c r="IC144" s="139"/>
      <c r="ID144" s="140"/>
      <c r="IE144" s="141"/>
      <c r="IF144" s="135"/>
      <c r="IG144" s="142"/>
      <c r="IH144" s="76"/>
      <c r="II144" s="4"/>
      <c r="IJ144" s="76"/>
      <c r="IK144" s="137"/>
      <c r="IL144" s="138"/>
      <c r="IM144" s="130"/>
      <c r="IN144" s="4"/>
      <c r="IO144" s="139"/>
      <c r="IP144" s="140"/>
      <c r="IQ144" s="141"/>
      <c r="IR144" s="135"/>
      <c r="IS144" s="142"/>
      <c r="IT144" s="76"/>
      <c r="IU144" s="4"/>
      <c r="IV144" s="76"/>
      <c r="IW144" s="137"/>
      <c r="IX144" s="138"/>
      <c r="IY144" s="130"/>
      <c r="IZ144" s="4"/>
      <c r="JA144" s="139"/>
      <c r="JB144" s="140"/>
      <c r="JC144" s="141"/>
      <c r="JD144" s="135"/>
      <c r="JE144" s="142"/>
      <c r="JF144" s="76"/>
      <c r="JG144" s="4"/>
      <c r="JH144" s="76"/>
      <c r="JI144" s="137"/>
      <c r="JJ144" s="138"/>
      <c r="JK144" s="130"/>
      <c r="JL144" s="4"/>
      <c r="JM144" s="139"/>
      <c r="JN144" s="140"/>
      <c r="JO144" s="141"/>
      <c r="JP144" s="135"/>
      <c r="JQ144" s="142"/>
      <c r="JR144" s="76"/>
      <c r="JS144" s="4"/>
      <c r="JT144" s="76"/>
      <c r="JU144" s="137"/>
      <c r="JV144" s="138"/>
      <c r="JW144" s="130"/>
      <c r="JX144" s="4"/>
      <c r="JY144" s="139"/>
      <c r="JZ144" s="140"/>
      <c r="KA144" s="141"/>
      <c r="KB144" s="135"/>
      <c r="KC144" s="142"/>
      <c r="KD144" s="76"/>
      <c r="KE144" s="4"/>
      <c r="KF144" s="76"/>
    </row>
    <row r="145" spans="1:292" ht="13.5" customHeight="1">
      <c r="A145" s="84"/>
      <c r="E145" s="137"/>
      <c r="F145" s="138"/>
      <c r="G145" s="130"/>
      <c r="H145" s="4"/>
      <c r="I145" s="139"/>
      <c r="J145" s="140"/>
      <c r="K145" s="141"/>
      <c r="L145" s="135"/>
      <c r="M145" s="142"/>
      <c r="O145" s="4"/>
      <c r="Q145" s="137"/>
      <c r="R145" s="138"/>
      <c r="S145" s="130"/>
      <c r="T145" s="4"/>
      <c r="U145" s="139"/>
      <c r="V145" s="140"/>
      <c r="W145" s="141"/>
      <c r="X145" s="135"/>
      <c r="Y145" s="142"/>
      <c r="AA145" s="4"/>
      <c r="AC145" s="137"/>
      <c r="AD145" s="138"/>
      <c r="AE145" s="130"/>
      <c r="AF145" s="4"/>
      <c r="AG145" s="139"/>
      <c r="AH145" s="140"/>
      <c r="AI145" s="141"/>
      <c r="AJ145" s="135"/>
      <c r="AK145" s="142"/>
      <c r="AM145" s="4"/>
      <c r="AO145" s="137"/>
      <c r="AP145" s="138"/>
      <c r="AQ145" s="130"/>
      <c r="AR145" s="4"/>
      <c r="AS145" s="139"/>
      <c r="AT145" s="140"/>
      <c r="AU145" s="141"/>
      <c r="AV145" s="135"/>
      <c r="AW145" s="142"/>
      <c r="AX145" s="76"/>
      <c r="AY145" s="4"/>
      <c r="AZ145" s="76"/>
      <c r="BA145" s="137"/>
      <c r="BB145" s="138"/>
      <c r="BC145" s="130"/>
      <c r="BD145" s="4"/>
      <c r="BE145" s="139"/>
      <c r="BF145" s="140"/>
      <c r="BG145" s="141"/>
      <c r="BH145" s="135"/>
      <c r="BI145" s="142"/>
      <c r="BJ145" s="76"/>
      <c r="BK145" s="4"/>
      <c r="BL145" s="76"/>
      <c r="BM145" s="137"/>
      <c r="BN145" s="138"/>
      <c r="BO145" s="130"/>
      <c r="BP145" s="4"/>
      <c r="BQ145" s="139"/>
      <c r="BR145" s="140"/>
      <c r="BS145" s="141"/>
      <c r="BT145" s="135"/>
      <c r="BU145" s="142"/>
      <c r="BV145" s="76"/>
      <c r="BW145" s="4"/>
      <c r="BX145" s="76"/>
      <c r="BY145" s="137"/>
      <c r="BZ145" s="138"/>
      <c r="CA145" s="130"/>
      <c r="CB145" s="4"/>
      <c r="CC145" s="139"/>
      <c r="CD145" s="140"/>
      <c r="CE145" s="141"/>
      <c r="CF145" s="135"/>
      <c r="CG145" s="142"/>
      <c r="CH145" s="76"/>
      <c r="CI145" s="4"/>
      <c r="CJ145" s="76"/>
      <c r="CK145" s="137"/>
      <c r="CL145" s="138"/>
      <c r="CM145" s="130"/>
      <c r="CN145" s="4"/>
      <c r="CO145" s="139"/>
      <c r="CP145" s="140"/>
      <c r="CQ145" s="141"/>
      <c r="CR145" s="135"/>
      <c r="CS145" s="142"/>
      <c r="CT145" s="76"/>
      <c r="CU145" s="4"/>
      <c r="CV145" s="76"/>
      <c r="CW145" s="137"/>
      <c r="CX145" s="138"/>
      <c r="CY145" s="130"/>
      <c r="CZ145" s="4"/>
      <c r="DA145" s="139"/>
      <c r="DB145" s="140"/>
      <c r="DC145" s="141"/>
      <c r="DD145" s="135"/>
      <c r="DE145" s="142"/>
      <c r="DF145" s="76"/>
      <c r="DG145" s="4"/>
      <c r="DH145" s="76"/>
      <c r="DI145" s="137"/>
      <c r="DJ145" s="138"/>
      <c r="DK145" s="130"/>
      <c r="DL145" s="4"/>
      <c r="DM145" s="139"/>
      <c r="DN145" s="140"/>
      <c r="DO145" s="141"/>
      <c r="DP145" s="135"/>
      <c r="DQ145" s="142"/>
      <c r="DR145" s="76"/>
      <c r="DS145" s="4"/>
      <c r="DT145" s="76"/>
      <c r="DU145" s="137"/>
      <c r="DV145" s="138"/>
      <c r="DW145" s="130"/>
      <c r="DX145" s="4"/>
      <c r="DY145" s="139"/>
      <c r="DZ145" s="140"/>
      <c r="EA145" s="141"/>
      <c r="EB145" s="135"/>
      <c r="EC145" s="142"/>
      <c r="ED145" s="76"/>
      <c r="EE145" s="4"/>
      <c r="EF145" s="76"/>
      <c r="EG145" s="137"/>
      <c r="EH145" s="138"/>
      <c r="EI145" s="130"/>
      <c r="EJ145" s="4"/>
      <c r="EK145" s="139"/>
      <c r="EL145" s="140"/>
      <c r="EM145" s="141"/>
      <c r="EN145" s="135"/>
      <c r="EO145" s="142"/>
      <c r="EP145" s="76"/>
      <c r="EQ145" s="4"/>
      <c r="ER145" s="76"/>
      <c r="ES145" s="137"/>
      <c r="ET145" s="138"/>
      <c r="EU145" s="130"/>
      <c r="EV145" s="4"/>
      <c r="EW145" s="139"/>
      <c r="EX145" s="140"/>
      <c r="EY145" s="141"/>
      <c r="EZ145" s="135"/>
      <c r="FA145" s="142"/>
      <c r="FB145" s="76"/>
      <c r="FC145" s="4"/>
      <c r="FD145" s="76"/>
      <c r="FE145" s="137"/>
      <c r="FF145" s="138"/>
      <c r="FG145" s="130"/>
      <c r="FH145" s="4"/>
      <c r="FI145" s="139"/>
      <c r="FJ145" s="140"/>
      <c r="FK145" s="141"/>
      <c r="FL145" s="135"/>
      <c r="FM145" s="142"/>
      <c r="FN145" s="76"/>
      <c r="FO145" s="4"/>
      <c r="FP145" s="76"/>
      <c r="FQ145" s="137"/>
      <c r="FR145" s="138"/>
      <c r="FS145" s="130"/>
      <c r="FT145" s="4"/>
      <c r="FU145" s="139"/>
      <c r="FV145" s="140"/>
      <c r="FW145" s="141"/>
      <c r="FX145" s="135"/>
      <c r="FY145" s="142"/>
      <c r="FZ145" s="76"/>
      <c r="GA145" s="4"/>
      <c r="GB145" s="76"/>
      <c r="GC145" s="137"/>
      <c r="GD145" s="138"/>
      <c r="GE145" s="130"/>
      <c r="GF145" s="4"/>
      <c r="GG145" s="139"/>
      <c r="GH145" s="140"/>
      <c r="GI145" s="141"/>
      <c r="GJ145" s="135"/>
      <c r="GK145" s="142"/>
      <c r="GL145" s="76"/>
      <c r="GM145" s="4"/>
      <c r="GN145" s="76"/>
      <c r="GO145" s="137"/>
      <c r="GP145" s="138"/>
      <c r="GQ145" s="130"/>
      <c r="GR145" s="4"/>
      <c r="GS145" s="139"/>
      <c r="GT145" s="140"/>
      <c r="GU145" s="141"/>
      <c r="GV145" s="135"/>
      <c r="GW145" s="142"/>
      <c r="GX145" s="76"/>
      <c r="GY145" s="4"/>
      <c r="GZ145" s="76"/>
      <c r="HA145" s="137"/>
      <c r="HB145" s="138"/>
      <c r="HC145" s="130"/>
      <c r="HD145" s="4"/>
      <c r="HE145" s="139"/>
      <c r="HF145" s="140"/>
      <c r="HG145" s="141"/>
      <c r="HH145" s="135"/>
      <c r="HI145" s="142"/>
      <c r="HJ145" s="76"/>
      <c r="HK145" s="4"/>
      <c r="HL145" s="76"/>
      <c r="HM145" s="137"/>
      <c r="HN145" s="138"/>
      <c r="HO145" s="130"/>
      <c r="HP145" s="4"/>
      <c r="HQ145" s="139"/>
      <c r="HR145" s="140"/>
      <c r="HS145" s="141"/>
      <c r="HT145" s="135"/>
      <c r="HU145" s="142"/>
      <c r="HV145" s="76"/>
      <c r="HW145" s="4"/>
      <c r="HX145" s="76"/>
      <c r="HY145" s="137"/>
      <c r="HZ145" s="138"/>
      <c r="IA145" s="130"/>
      <c r="IB145" s="4"/>
      <c r="IC145" s="139"/>
      <c r="ID145" s="140"/>
      <c r="IE145" s="141"/>
      <c r="IF145" s="135"/>
      <c r="IG145" s="142"/>
      <c r="IH145" s="76"/>
      <c r="II145" s="4"/>
      <c r="IJ145" s="76"/>
      <c r="IK145" s="137"/>
      <c r="IL145" s="138"/>
      <c r="IM145" s="130"/>
      <c r="IN145" s="4"/>
      <c r="IO145" s="139"/>
      <c r="IP145" s="140"/>
      <c r="IQ145" s="141"/>
      <c r="IR145" s="135"/>
      <c r="IS145" s="142"/>
      <c r="IT145" s="76"/>
      <c r="IU145" s="4"/>
      <c r="IV145" s="76"/>
      <c r="IW145" s="137"/>
      <c r="IX145" s="138"/>
      <c r="IY145" s="130"/>
      <c r="IZ145" s="4"/>
      <c r="JA145" s="139"/>
      <c r="JB145" s="140"/>
      <c r="JC145" s="141"/>
      <c r="JD145" s="135"/>
      <c r="JE145" s="142"/>
      <c r="JF145" s="76"/>
      <c r="JG145" s="4"/>
      <c r="JH145" s="76"/>
      <c r="JI145" s="137"/>
      <c r="JJ145" s="138"/>
      <c r="JK145" s="130"/>
      <c r="JL145" s="4"/>
      <c r="JM145" s="139"/>
      <c r="JN145" s="140"/>
      <c r="JO145" s="141"/>
      <c r="JP145" s="135"/>
      <c r="JQ145" s="142"/>
      <c r="JR145" s="76"/>
      <c r="JS145" s="4"/>
      <c r="JT145" s="76"/>
      <c r="JU145" s="137"/>
      <c r="JV145" s="138"/>
      <c r="JW145" s="130"/>
      <c r="JX145" s="4"/>
      <c r="JY145" s="139"/>
      <c r="JZ145" s="140"/>
      <c r="KA145" s="141"/>
      <c r="KB145" s="135"/>
      <c r="KC145" s="142"/>
      <c r="KD145" s="76"/>
      <c r="KE145" s="4"/>
      <c r="KF145" s="76"/>
    </row>
    <row r="146" spans="1:292" ht="13.5" customHeight="1">
      <c r="A146" s="84"/>
      <c r="E146" s="137"/>
      <c r="F146" s="138"/>
      <c r="G146" s="130"/>
      <c r="H146" s="4"/>
      <c r="I146" s="139"/>
      <c r="J146" s="140"/>
      <c r="K146" s="141"/>
      <c r="L146" s="135"/>
      <c r="M146" s="142"/>
      <c r="O146" s="4"/>
      <c r="Q146" s="137"/>
      <c r="R146" s="138"/>
      <c r="S146" s="130"/>
      <c r="T146" s="4"/>
      <c r="U146" s="139"/>
      <c r="V146" s="140"/>
      <c r="W146" s="141"/>
      <c r="X146" s="135"/>
      <c r="Y146" s="142"/>
      <c r="AA146" s="4"/>
      <c r="AC146" s="137"/>
      <c r="AD146" s="138"/>
      <c r="AE146" s="130"/>
      <c r="AF146" s="4"/>
      <c r="AG146" s="139"/>
      <c r="AH146" s="140"/>
      <c r="AI146" s="141"/>
      <c r="AJ146" s="135"/>
      <c r="AK146" s="142"/>
      <c r="AM146" s="4"/>
      <c r="AO146" s="137"/>
      <c r="AP146" s="138"/>
      <c r="AQ146" s="130"/>
      <c r="AR146" s="4"/>
      <c r="AS146" s="139"/>
      <c r="AT146" s="140"/>
      <c r="AU146" s="141"/>
      <c r="AV146" s="135"/>
      <c r="AW146" s="142"/>
      <c r="AX146" s="76"/>
      <c r="AY146" s="4"/>
      <c r="AZ146" s="76"/>
      <c r="BA146" s="137"/>
      <c r="BB146" s="138"/>
      <c r="BC146" s="130"/>
      <c r="BD146" s="4"/>
      <c r="BE146" s="139"/>
      <c r="BF146" s="140"/>
      <c r="BG146" s="141"/>
      <c r="BH146" s="135"/>
      <c r="BI146" s="142"/>
      <c r="BJ146" s="76"/>
      <c r="BK146" s="4"/>
      <c r="BL146" s="76"/>
      <c r="BM146" s="137"/>
      <c r="BN146" s="138"/>
      <c r="BO146" s="130"/>
      <c r="BP146" s="4"/>
      <c r="BQ146" s="139"/>
      <c r="BR146" s="140"/>
      <c r="BS146" s="141"/>
      <c r="BT146" s="135"/>
      <c r="BU146" s="142"/>
      <c r="BV146" s="76"/>
      <c r="BW146" s="4"/>
      <c r="BX146" s="76"/>
      <c r="BY146" s="137"/>
      <c r="BZ146" s="138"/>
      <c r="CA146" s="130"/>
      <c r="CB146" s="4"/>
      <c r="CC146" s="139"/>
      <c r="CD146" s="140"/>
      <c r="CE146" s="141"/>
      <c r="CF146" s="135"/>
      <c r="CG146" s="142"/>
      <c r="CH146" s="76"/>
      <c r="CI146" s="4"/>
      <c r="CJ146" s="76"/>
      <c r="CK146" s="137"/>
      <c r="CL146" s="138"/>
      <c r="CM146" s="130"/>
      <c r="CN146" s="4"/>
      <c r="CO146" s="139"/>
      <c r="CP146" s="140"/>
      <c r="CQ146" s="141"/>
      <c r="CR146" s="135"/>
      <c r="CS146" s="142"/>
      <c r="CT146" s="76"/>
      <c r="CU146" s="4"/>
      <c r="CV146" s="76"/>
      <c r="CW146" s="137"/>
      <c r="CX146" s="138"/>
      <c r="CY146" s="130"/>
      <c r="CZ146" s="4"/>
      <c r="DA146" s="139"/>
      <c r="DB146" s="140"/>
      <c r="DC146" s="141"/>
      <c r="DD146" s="135"/>
      <c r="DE146" s="142"/>
      <c r="DF146" s="76"/>
      <c r="DG146" s="4"/>
      <c r="DH146" s="76"/>
      <c r="DI146" s="137"/>
      <c r="DJ146" s="138"/>
      <c r="DK146" s="130"/>
      <c r="DL146" s="4"/>
      <c r="DM146" s="139"/>
      <c r="DN146" s="140"/>
      <c r="DO146" s="141"/>
      <c r="DP146" s="135"/>
      <c r="DQ146" s="142"/>
      <c r="DR146" s="76"/>
      <c r="DS146" s="4"/>
      <c r="DT146" s="76"/>
      <c r="DU146" s="137"/>
      <c r="DV146" s="138"/>
      <c r="DW146" s="130"/>
      <c r="DX146" s="4"/>
      <c r="DY146" s="139"/>
      <c r="DZ146" s="140"/>
      <c r="EA146" s="141"/>
      <c r="EB146" s="135"/>
      <c r="EC146" s="142"/>
      <c r="ED146" s="76"/>
      <c r="EE146" s="4"/>
      <c r="EF146" s="76"/>
      <c r="EG146" s="137"/>
      <c r="EH146" s="138"/>
      <c r="EI146" s="130"/>
      <c r="EJ146" s="4"/>
      <c r="EK146" s="139"/>
      <c r="EL146" s="140"/>
      <c r="EM146" s="141"/>
      <c r="EN146" s="135"/>
      <c r="EO146" s="142"/>
      <c r="EP146" s="76"/>
      <c r="EQ146" s="4"/>
      <c r="ER146" s="76"/>
      <c r="ES146" s="137"/>
      <c r="ET146" s="138"/>
      <c r="EU146" s="130"/>
      <c r="EV146" s="4"/>
      <c r="EW146" s="139"/>
      <c r="EX146" s="140"/>
      <c r="EY146" s="141"/>
      <c r="EZ146" s="135"/>
      <c r="FA146" s="142"/>
      <c r="FB146" s="76"/>
      <c r="FC146" s="4"/>
      <c r="FD146" s="76"/>
      <c r="FE146" s="137"/>
      <c r="FF146" s="138"/>
      <c r="FG146" s="130"/>
      <c r="FH146" s="4"/>
      <c r="FI146" s="139"/>
      <c r="FJ146" s="140"/>
      <c r="FK146" s="141"/>
      <c r="FL146" s="135"/>
      <c r="FM146" s="142"/>
      <c r="FN146" s="76"/>
      <c r="FO146" s="4"/>
      <c r="FP146" s="76"/>
      <c r="FQ146" s="137"/>
      <c r="FR146" s="138"/>
      <c r="FS146" s="130"/>
      <c r="FT146" s="4"/>
      <c r="FU146" s="139"/>
      <c r="FV146" s="140"/>
      <c r="FW146" s="141"/>
      <c r="FX146" s="135"/>
      <c r="FY146" s="142"/>
      <c r="FZ146" s="76"/>
      <c r="GA146" s="4"/>
      <c r="GB146" s="76"/>
      <c r="GC146" s="137"/>
      <c r="GD146" s="138"/>
      <c r="GE146" s="130"/>
      <c r="GF146" s="4"/>
      <c r="GG146" s="139"/>
      <c r="GH146" s="140"/>
      <c r="GI146" s="141"/>
      <c r="GJ146" s="135"/>
      <c r="GK146" s="142"/>
      <c r="GL146" s="76"/>
      <c r="GM146" s="4"/>
      <c r="GN146" s="76"/>
      <c r="GO146" s="137"/>
      <c r="GP146" s="138"/>
      <c r="GQ146" s="130"/>
      <c r="GR146" s="4"/>
      <c r="GS146" s="139"/>
      <c r="GT146" s="140"/>
      <c r="GU146" s="141"/>
      <c r="GV146" s="135"/>
      <c r="GW146" s="142"/>
      <c r="GX146" s="76"/>
      <c r="GY146" s="4"/>
      <c r="GZ146" s="76"/>
      <c r="HA146" s="137"/>
      <c r="HB146" s="138"/>
      <c r="HC146" s="130"/>
      <c r="HD146" s="4"/>
      <c r="HE146" s="139"/>
      <c r="HF146" s="140"/>
      <c r="HG146" s="141"/>
      <c r="HH146" s="135"/>
      <c r="HI146" s="142"/>
      <c r="HJ146" s="76"/>
      <c r="HK146" s="4"/>
      <c r="HL146" s="76"/>
      <c r="HM146" s="137"/>
      <c r="HN146" s="138"/>
      <c r="HO146" s="130"/>
      <c r="HP146" s="4"/>
      <c r="HQ146" s="139"/>
      <c r="HR146" s="140"/>
      <c r="HS146" s="141"/>
      <c r="HT146" s="135"/>
      <c r="HU146" s="142"/>
      <c r="HV146" s="76"/>
      <c r="HW146" s="4"/>
      <c r="HX146" s="76"/>
      <c r="HY146" s="137"/>
      <c r="HZ146" s="138"/>
      <c r="IA146" s="130"/>
      <c r="IB146" s="4"/>
      <c r="IC146" s="139"/>
      <c r="ID146" s="140"/>
      <c r="IE146" s="141"/>
      <c r="IF146" s="135"/>
      <c r="IG146" s="142"/>
      <c r="IH146" s="76"/>
      <c r="II146" s="4"/>
      <c r="IJ146" s="76"/>
      <c r="IK146" s="137"/>
      <c r="IL146" s="138"/>
      <c r="IM146" s="130"/>
      <c r="IN146" s="4"/>
      <c r="IO146" s="139"/>
      <c r="IP146" s="140"/>
      <c r="IQ146" s="141"/>
      <c r="IR146" s="135"/>
      <c r="IS146" s="142"/>
      <c r="IT146" s="76"/>
      <c r="IU146" s="4"/>
      <c r="IV146" s="76"/>
      <c r="IW146" s="137"/>
      <c r="IX146" s="138"/>
      <c r="IY146" s="130"/>
      <c r="IZ146" s="4"/>
      <c r="JA146" s="139"/>
      <c r="JB146" s="140"/>
      <c r="JC146" s="141"/>
      <c r="JD146" s="135"/>
      <c r="JE146" s="142"/>
      <c r="JF146" s="76"/>
      <c r="JG146" s="4"/>
      <c r="JH146" s="76"/>
      <c r="JI146" s="137"/>
      <c r="JJ146" s="138"/>
      <c r="JK146" s="130"/>
      <c r="JL146" s="4"/>
      <c r="JM146" s="139"/>
      <c r="JN146" s="140"/>
      <c r="JO146" s="141"/>
      <c r="JP146" s="135"/>
      <c r="JQ146" s="142"/>
      <c r="JR146" s="76"/>
      <c r="JS146" s="4"/>
      <c r="JT146" s="76"/>
      <c r="JU146" s="137"/>
      <c r="JV146" s="138"/>
      <c r="JW146" s="130"/>
      <c r="JX146" s="4"/>
      <c r="JY146" s="139"/>
      <c r="JZ146" s="140"/>
      <c r="KA146" s="141"/>
      <c r="KB146" s="135"/>
      <c r="KC146" s="142"/>
      <c r="KD146" s="76"/>
      <c r="KE146" s="4"/>
      <c r="KF146" s="76"/>
    </row>
    <row r="147" spans="1:292" ht="13.5" customHeight="1">
      <c r="A147" s="84"/>
      <c r="E147" s="137"/>
      <c r="F147" s="138"/>
      <c r="G147" s="130"/>
      <c r="H147" s="4"/>
      <c r="I147" s="139"/>
      <c r="J147" s="140"/>
      <c r="K147" s="141"/>
      <c r="L147" s="135"/>
      <c r="M147" s="142"/>
      <c r="O147" s="4"/>
      <c r="Q147" s="137"/>
      <c r="R147" s="138"/>
      <c r="S147" s="130"/>
      <c r="T147" s="4"/>
      <c r="U147" s="139"/>
      <c r="V147" s="140"/>
      <c r="W147" s="141"/>
      <c r="X147" s="135"/>
      <c r="Y147" s="142"/>
      <c r="AA147" s="4"/>
      <c r="AC147" s="137"/>
      <c r="AD147" s="138"/>
      <c r="AE147" s="130"/>
      <c r="AF147" s="4"/>
      <c r="AG147" s="139"/>
      <c r="AH147" s="140"/>
      <c r="AI147" s="141"/>
      <c r="AJ147" s="135"/>
      <c r="AK147" s="142"/>
      <c r="AM147" s="4"/>
      <c r="AO147" s="137"/>
      <c r="AP147" s="138"/>
      <c r="AQ147" s="130"/>
      <c r="AR147" s="4"/>
      <c r="AS147" s="139"/>
      <c r="AT147" s="140"/>
      <c r="AU147" s="141"/>
      <c r="AV147" s="135"/>
      <c r="AW147" s="142"/>
      <c r="AX147" s="76"/>
      <c r="AY147" s="4"/>
      <c r="AZ147" s="76"/>
      <c r="BA147" s="137"/>
      <c r="BB147" s="138"/>
      <c r="BC147" s="130"/>
      <c r="BD147" s="4"/>
      <c r="BE147" s="139"/>
      <c r="BF147" s="140"/>
      <c r="BG147" s="141"/>
      <c r="BH147" s="135"/>
      <c r="BI147" s="142"/>
      <c r="BJ147" s="76"/>
      <c r="BK147" s="4"/>
      <c r="BL147" s="76"/>
      <c r="BM147" s="137"/>
      <c r="BN147" s="138"/>
      <c r="BO147" s="130"/>
      <c r="BP147" s="4"/>
      <c r="BQ147" s="139"/>
      <c r="BR147" s="140"/>
      <c r="BS147" s="141"/>
      <c r="BT147" s="135"/>
      <c r="BU147" s="142"/>
      <c r="BV147" s="76"/>
      <c r="BW147" s="4"/>
      <c r="BX147" s="76"/>
      <c r="BY147" s="137"/>
      <c r="BZ147" s="138"/>
      <c r="CA147" s="130"/>
      <c r="CB147" s="4"/>
      <c r="CC147" s="139"/>
      <c r="CD147" s="140"/>
      <c r="CE147" s="141"/>
      <c r="CF147" s="135"/>
      <c r="CG147" s="142"/>
      <c r="CH147" s="76"/>
      <c r="CI147" s="4"/>
      <c r="CJ147" s="76"/>
      <c r="CK147" s="137"/>
      <c r="CL147" s="138"/>
      <c r="CM147" s="130"/>
      <c r="CN147" s="4"/>
      <c r="CO147" s="139"/>
      <c r="CP147" s="140"/>
      <c r="CQ147" s="141"/>
      <c r="CR147" s="135"/>
      <c r="CS147" s="142"/>
      <c r="CT147" s="76"/>
      <c r="CU147" s="4"/>
      <c r="CV147" s="76"/>
      <c r="CW147" s="137"/>
      <c r="CX147" s="138"/>
      <c r="CY147" s="130"/>
      <c r="CZ147" s="4"/>
      <c r="DA147" s="139"/>
      <c r="DB147" s="140"/>
      <c r="DC147" s="141"/>
      <c r="DD147" s="135"/>
      <c r="DE147" s="142"/>
      <c r="DF147" s="76"/>
      <c r="DG147" s="4"/>
      <c r="DH147" s="76"/>
      <c r="DI147" s="137"/>
      <c r="DJ147" s="138"/>
      <c r="DK147" s="130"/>
      <c r="DL147" s="4"/>
      <c r="DM147" s="139"/>
      <c r="DN147" s="140"/>
      <c r="DO147" s="141"/>
      <c r="DP147" s="135"/>
      <c r="DQ147" s="142"/>
      <c r="DR147" s="76"/>
      <c r="DS147" s="4"/>
      <c r="DT147" s="76"/>
      <c r="DU147" s="137"/>
      <c r="DV147" s="138"/>
      <c r="DW147" s="130"/>
      <c r="DX147" s="4"/>
      <c r="DY147" s="139"/>
      <c r="DZ147" s="140"/>
      <c r="EA147" s="141"/>
      <c r="EB147" s="135"/>
      <c r="EC147" s="142"/>
      <c r="ED147" s="76"/>
      <c r="EE147" s="4"/>
      <c r="EF147" s="76"/>
      <c r="EG147" s="137"/>
      <c r="EH147" s="138"/>
      <c r="EI147" s="130"/>
      <c r="EJ147" s="4"/>
      <c r="EK147" s="139"/>
      <c r="EL147" s="140"/>
      <c r="EM147" s="141"/>
      <c r="EN147" s="135"/>
      <c r="EO147" s="142"/>
      <c r="EP147" s="76"/>
      <c r="EQ147" s="4"/>
      <c r="ER147" s="76"/>
      <c r="ES147" s="137"/>
      <c r="ET147" s="138"/>
      <c r="EU147" s="130"/>
      <c r="EV147" s="4"/>
      <c r="EW147" s="139"/>
      <c r="EX147" s="140"/>
      <c r="EY147" s="141"/>
      <c r="EZ147" s="135"/>
      <c r="FA147" s="142"/>
      <c r="FB147" s="76"/>
      <c r="FC147" s="4"/>
      <c r="FD147" s="76"/>
      <c r="FE147" s="137"/>
      <c r="FF147" s="138"/>
      <c r="FG147" s="130"/>
      <c r="FH147" s="4"/>
      <c r="FI147" s="139"/>
      <c r="FJ147" s="140"/>
      <c r="FK147" s="141"/>
      <c r="FL147" s="135"/>
      <c r="FM147" s="142"/>
      <c r="FN147" s="76"/>
      <c r="FO147" s="4"/>
      <c r="FP147" s="76"/>
      <c r="FQ147" s="137"/>
      <c r="FR147" s="138"/>
      <c r="FS147" s="130"/>
      <c r="FT147" s="4"/>
      <c r="FU147" s="139"/>
      <c r="FV147" s="140"/>
      <c r="FW147" s="141"/>
      <c r="FX147" s="135"/>
      <c r="FY147" s="142"/>
      <c r="FZ147" s="76"/>
      <c r="GA147" s="4"/>
      <c r="GB147" s="76"/>
      <c r="GC147" s="137"/>
      <c r="GD147" s="138"/>
      <c r="GE147" s="130"/>
      <c r="GF147" s="4"/>
      <c r="GG147" s="139"/>
      <c r="GH147" s="140"/>
      <c r="GI147" s="141"/>
      <c r="GJ147" s="135"/>
      <c r="GK147" s="142"/>
      <c r="GL147" s="76"/>
      <c r="GM147" s="4"/>
      <c r="GN147" s="76"/>
      <c r="GO147" s="137"/>
      <c r="GP147" s="138"/>
      <c r="GQ147" s="130"/>
      <c r="GR147" s="4"/>
      <c r="GS147" s="139"/>
      <c r="GT147" s="140"/>
      <c r="GU147" s="141"/>
      <c r="GV147" s="135"/>
      <c r="GW147" s="142"/>
      <c r="GX147" s="76"/>
      <c r="GY147" s="4"/>
      <c r="GZ147" s="76"/>
      <c r="HA147" s="137"/>
      <c r="HB147" s="138"/>
      <c r="HC147" s="130"/>
      <c r="HD147" s="4"/>
      <c r="HE147" s="139"/>
      <c r="HF147" s="140"/>
      <c r="HG147" s="141"/>
      <c r="HH147" s="135"/>
      <c r="HI147" s="142"/>
      <c r="HJ147" s="76"/>
      <c r="HK147" s="4"/>
      <c r="HL147" s="76"/>
      <c r="HM147" s="137"/>
      <c r="HN147" s="138"/>
      <c r="HO147" s="130"/>
      <c r="HP147" s="4"/>
      <c r="HQ147" s="139"/>
      <c r="HR147" s="140"/>
      <c r="HS147" s="141"/>
      <c r="HT147" s="135"/>
      <c r="HU147" s="142"/>
      <c r="HV147" s="76"/>
      <c r="HW147" s="4"/>
      <c r="HX147" s="76"/>
      <c r="HY147" s="137"/>
      <c r="HZ147" s="138"/>
      <c r="IA147" s="130"/>
      <c r="IB147" s="4"/>
      <c r="IC147" s="139"/>
      <c r="ID147" s="140"/>
      <c r="IE147" s="141"/>
      <c r="IF147" s="135"/>
      <c r="IG147" s="142"/>
      <c r="IH147" s="76"/>
      <c r="II147" s="4"/>
      <c r="IJ147" s="76"/>
      <c r="IK147" s="137"/>
      <c r="IL147" s="138"/>
      <c r="IM147" s="130"/>
      <c r="IN147" s="4"/>
      <c r="IO147" s="139"/>
      <c r="IP147" s="140"/>
      <c r="IQ147" s="141"/>
      <c r="IR147" s="135"/>
      <c r="IS147" s="142"/>
      <c r="IT147" s="76"/>
      <c r="IU147" s="4"/>
      <c r="IV147" s="76"/>
      <c r="IW147" s="137"/>
      <c r="IX147" s="138"/>
      <c r="IY147" s="130"/>
      <c r="IZ147" s="4"/>
      <c r="JA147" s="139"/>
      <c r="JB147" s="140"/>
      <c r="JC147" s="141"/>
      <c r="JD147" s="135"/>
      <c r="JE147" s="142"/>
      <c r="JF147" s="76"/>
      <c r="JG147" s="4"/>
      <c r="JH147" s="76"/>
      <c r="JI147" s="137"/>
      <c r="JJ147" s="138"/>
      <c r="JK147" s="130"/>
      <c r="JL147" s="4"/>
      <c r="JM147" s="139"/>
      <c r="JN147" s="140"/>
      <c r="JO147" s="141"/>
      <c r="JP147" s="135"/>
      <c r="JQ147" s="142"/>
      <c r="JR147" s="76"/>
      <c r="JS147" s="4"/>
      <c r="JT147" s="76"/>
      <c r="JU147" s="137"/>
      <c r="JV147" s="138"/>
      <c r="JW147" s="130"/>
      <c r="JX147" s="4"/>
      <c r="JY147" s="139"/>
      <c r="JZ147" s="140"/>
      <c r="KA147" s="141"/>
      <c r="KB147" s="135"/>
      <c r="KC147" s="142"/>
      <c r="KD147" s="76"/>
      <c r="KE147" s="4"/>
      <c r="KF147" s="76"/>
    </row>
    <row r="148" spans="1:292" ht="13.5" customHeight="1">
      <c r="A148" s="84"/>
      <c r="E148" s="137"/>
      <c r="F148" s="138"/>
      <c r="G148" s="130"/>
      <c r="H148" s="4"/>
      <c r="I148" s="139"/>
      <c r="J148" s="140"/>
      <c r="K148" s="141"/>
      <c r="L148" s="135"/>
      <c r="M148" s="142"/>
      <c r="O148" s="4"/>
      <c r="Q148" s="137"/>
      <c r="R148" s="138"/>
      <c r="S148" s="130"/>
      <c r="T148" s="4"/>
      <c r="U148" s="139"/>
      <c r="V148" s="140"/>
      <c r="W148" s="141"/>
      <c r="X148" s="135"/>
      <c r="Y148" s="142"/>
      <c r="AA148" s="4"/>
      <c r="AC148" s="137"/>
      <c r="AD148" s="138"/>
      <c r="AE148" s="130"/>
      <c r="AF148" s="4"/>
      <c r="AG148" s="139"/>
      <c r="AH148" s="140"/>
      <c r="AI148" s="141"/>
      <c r="AJ148" s="135"/>
      <c r="AK148" s="142"/>
      <c r="AM148" s="4"/>
      <c r="AO148" s="137"/>
      <c r="AP148" s="138"/>
      <c r="AQ148" s="130"/>
      <c r="AR148" s="4"/>
      <c r="AS148" s="139"/>
      <c r="AT148" s="140"/>
      <c r="AU148" s="141"/>
      <c r="AV148" s="135"/>
      <c r="AW148" s="142"/>
      <c r="AX148" s="76"/>
      <c r="AY148" s="4"/>
      <c r="AZ148" s="76"/>
      <c r="BA148" s="137"/>
      <c r="BB148" s="138"/>
      <c r="BC148" s="130"/>
      <c r="BD148" s="4"/>
      <c r="BE148" s="139"/>
      <c r="BF148" s="140"/>
      <c r="BG148" s="141"/>
      <c r="BH148" s="135"/>
      <c r="BI148" s="142"/>
      <c r="BJ148" s="76"/>
      <c r="BK148" s="4"/>
      <c r="BL148" s="76"/>
      <c r="BM148" s="137"/>
      <c r="BN148" s="138"/>
      <c r="BO148" s="130"/>
      <c r="BP148" s="4"/>
      <c r="BQ148" s="139"/>
      <c r="BR148" s="140"/>
      <c r="BS148" s="141"/>
      <c r="BT148" s="135"/>
      <c r="BU148" s="142"/>
      <c r="BV148" s="76"/>
      <c r="BW148" s="4"/>
      <c r="BX148" s="76"/>
      <c r="BY148" s="137"/>
      <c r="BZ148" s="138"/>
      <c r="CA148" s="130"/>
      <c r="CB148" s="4"/>
      <c r="CC148" s="139"/>
      <c r="CD148" s="140"/>
      <c r="CE148" s="141"/>
      <c r="CF148" s="135"/>
      <c r="CG148" s="142"/>
      <c r="CH148" s="76"/>
      <c r="CI148" s="4"/>
      <c r="CJ148" s="76"/>
      <c r="CK148" s="137"/>
      <c r="CL148" s="138"/>
      <c r="CM148" s="130"/>
      <c r="CN148" s="4"/>
      <c r="CO148" s="139"/>
      <c r="CP148" s="140"/>
      <c r="CQ148" s="141"/>
      <c r="CR148" s="135"/>
      <c r="CS148" s="142"/>
      <c r="CT148" s="76"/>
      <c r="CU148" s="4"/>
      <c r="CV148" s="76"/>
      <c r="CW148" s="137"/>
      <c r="CX148" s="138"/>
      <c r="CY148" s="130"/>
      <c r="CZ148" s="4"/>
      <c r="DA148" s="139"/>
      <c r="DB148" s="140"/>
      <c r="DC148" s="141"/>
      <c r="DD148" s="135"/>
      <c r="DE148" s="142"/>
      <c r="DF148" s="76"/>
      <c r="DG148" s="4"/>
      <c r="DH148" s="76"/>
      <c r="DI148" s="137"/>
      <c r="DJ148" s="138"/>
      <c r="DK148" s="130"/>
      <c r="DL148" s="4"/>
      <c r="DM148" s="139"/>
      <c r="DN148" s="140"/>
      <c r="DO148" s="141"/>
      <c r="DP148" s="135"/>
      <c r="DQ148" s="142"/>
      <c r="DR148" s="76"/>
      <c r="DS148" s="4"/>
      <c r="DT148" s="76"/>
      <c r="DU148" s="137"/>
      <c r="DV148" s="138"/>
      <c r="DW148" s="130"/>
      <c r="DX148" s="4"/>
      <c r="DY148" s="139"/>
      <c r="DZ148" s="140"/>
      <c r="EA148" s="141"/>
      <c r="EB148" s="135"/>
      <c r="EC148" s="142"/>
      <c r="ED148" s="76"/>
      <c r="EE148" s="4"/>
      <c r="EF148" s="76"/>
      <c r="EG148" s="137"/>
      <c r="EH148" s="138"/>
      <c r="EI148" s="130"/>
      <c r="EJ148" s="4"/>
      <c r="EK148" s="139"/>
      <c r="EL148" s="140"/>
      <c r="EM148" s="141"/>
      <c r="EN148" s="135"/>
      <c r="EO148" s="142"/>
      <c r="EP148" s="76"/>
      <c r="EQ148" s="4"/>
      <c r="ER148" s="76"/>
      <c r="ES148" s="137"/>
      <c r="ET148" s="138"/>
      <c r="EU148" s="130"/>
      <c r="EV148" s="4"/>
      <c r="EW148" s="139"/>
      <c r="EX148" s="140"/>
      <c r="EY148" s="141"/>
      <c r="EZ148" s="135"/>
      <c r="FA148" s="142"/>
      <c r="FB148" s="76"/>
      <c r="FC148" s="4"/>
      <c r="FD148" s="76"/>
      <c r="FE148" s="137"/>
      <c r="FF148" s="138"/>
      <c r="FG148" s="130"/>
      <c r="FH148" s="4"/>
      <c r="FI148" s="139"/>
      <c r="FJ148" s="140"/>
      <c r="FK148" s="141"/>
      <c r="FL148" s="135"/>
      <c r="FM148" s="142"/>
      <c r="FN148" s="76"/>
      <c r="FO148" s="4"/>
      <c r="FP148" s="76"/>
      <c r="FQ148" s="137"/>
      <c r="FR148" s="138"/>
      <c r="FS148" s="130"/>
      <c r="FT148" s="4"/>
      <c r="FU148" s="139"/>
      <c r="FV148" s="140"/>
      <c r="FW148" s="141"/>
      <c r="FX148" s="135"/>
      <c r="FY148" s="142"/>
      <c r="FZ148" s="76"/>
      <c r="GA148" s="4"/>
      <c r="GB148" s="76"/>
      <c r="GC148" s="137"/>
      <c r="GD148" s="138"/>
      <c r="GE148" s="130"/>
      <c r="GF148" s="4"/>
      <c r="GG148" s="139"/>
      <c r="GH148" s="140"/>
      <c r="GI148" s="141"/>
      <c r="GJ148" s="135"/>
      <c r="GK148" s="142"/>
      <c r="GL148" s="76"/>
      <c r="GM148" s="4"/>
      <c r="GN148" s="76"/>
      <c r="GO148" s="137"/>
      <c r="GP148" s="138"/>
      <c r="GQ148" s="130"/>
      <c r="GR148" s="4"/>
      <c r="GS148" s="139"/>
      <c r="GT148" s="140"/>
      <c r="GU148" s="141"/>
      <c r="GV148" s="135"/>
      <c r="GW148" s="142"/>
      <c r="GX148" s="76"/>
      <c r="GY148" s="4"/>
      <c r="GZ148" s="76"/>
      <c r="HA148" s="137"/>
      <c r="HB148" s="138"/>
      <c r="HC148" s="130"/>
      <c r="HD148" s="4"/>
      <c r="HE148" s="139"/>
      <c r="HF148" s="140"/>
      <c r="HG148" s="141"/>
      <c r="HH148" s="135"/>
      <c r="HI148" s="142"/>
      <c r="HJ148" s="76"/>
      <c r="HK148" s="4"/>
      <c r="HL148" s="76"/>
      <c r="HM148" s="137"/>
      <c r="HN148" s="138"/>
      <c r="HO148" s="130"/>
      <c r="HP148" s="4"/>
      <c r="HQ148" s="139"/>
      <c r="HR148" s="140"/>
      <c r="HS148" s="141"/>
      <c r="HT148" s="135"/>
      <c r="HU148" s="142"/>
      <c r="HV148" s="76"/>
      <c r="HW148" s="4"/>
      <c r="HX148" s="76"/>
      <c r="HY148" s="137"/>
      <c r="HZ148" s="138"/>
      <c r="IA148" s="130"/>
      <c r="IB148" s="4"/>
      <c r="IC148" s="139"/>
      <c r="ID148" s="140"/>
      <c r="IE148" s="141"/>
      <c r="IF148" s="135"/>
      <c r="IG148" s="142"/>
      <c r="IH148" s="76"/>
      <c r="II148" s="4"/>
      <c r="IJ148" s="76"/>
      <c r="IK148" s="137"/>
      <c r="IL148" s="138"/>
      <c r="IM148" s="130"/>
      <c r="IN148" s="4"/>
      <c r="IO148" s="139"/>
      <c r="IP148" s="140"/>
      <c r="IQ148" s="141"/>
      <c r="IR148" s="135"/>
      <c r="IS148" s="142"/>
      <c r="IT148" s="76"/>
      <c r="IU148" s="4"/>
      <c r="IV148" s="76"/>
      <c r="IW148" s="137"/>
      <c r="IX148" s="138"/>
      <c r="IY148" s="130"/>
      <c r="IZ148" s="4"/>
      <c r="JA148" s="139"/>
      <c r="JB148" s="140"/>
      <c r="JC148" s="141"/>
      <c r="JD148" s="135"/>
      <c r="JE148" s="142"/>
      <c r="JF148" s="76"/>
      <c r="JG148" s="4"/>
      <c r="JH148" s="76"/>
      <c r="JI148" s="137"/>
      <c r="JJ148" s="138"/>
      <c r="JK148" s="130"/>
      <c r="JL148" s="4"/>
      <c r="JM148" s="139"/>
      <c r="JN148" s="140"/>
      <c r="JO148" s="141"/>
      <c r="JP148" s="135"/>
      <c r="JQ148" s="142"/>
      <c r="JR148" s="76"/>
      <c r="JS148" s="4"/>
      <c r="JT148" s="76"/>
      <c r="JU148" s="137"/>
      <c r="JV148" s="138"/>
      <c r="JW148" s="130"/>
      <c r="JX148" s="4"/>
      <c r="JY148" s="139"/>
      <c r="JZ148" s="140"/>
      <c r="KA148" s="141"/>
      <c r="KB148" s="135"/>
      <c r="KC148" s="142"/>
      <c r="KD148" s="76"/>
      <c r="KE148" s="4"/>
      <c r="KF148" s="76"/>
    </row>
    <row r="149" spans="1:292" ht="13.5" customHeight="1">
      <c r="A149" s="84"/>
      <c r="E149" s="137"/>
      <c r="F149" s="138"/>
      <c r="G149" s="130"/>
      <c r="H149" s="4"/>
      <c r="I149" s="139"/>
      <c r="J149" s="140"/>
      <c r="K149" s="141"/>
      <c r="L149" s="135"/>
      <c r="M149" s="142"/>
      <c r="O149" s="4"/>
      <c r="Q149" s="137"/>
      <c r="R149" s="138"/>
      <c r="S149" s="130"/>
      <c r="T149" s="4"/>
      <c r="U149" s="139"/>
      <c r="V149" s="140"/>
      <c r="W149" s="141"/>
      <c r="X149" s="135"/>
      <c r="Y149" s="142"/>
      <c r="AA149" s="4"/>
      <c r="AC149" s="137"/>
      <c r="AD149" s="138"/>
      <c r="AE149" s="130"/>
      <c r="AF149" s="4"/>
      <c r="AG149" s="139"/>
      <c r="AH149" s="140"/>
      <c r="AI149" s="141"/>
      <c r="AJ149" s="135"/>
      <c r="AK149" s="142"/>
      <c r="AM149" s="4"/>
      <c r="AO149" s="137"/>
      <c r="AP149" s="138"/>
      <c r="AQ149" s="130"/>
      <c r="AR149" s="4"/>
      <c r="AS149" s="139"/>
      <c r="AT149" s="140"/>
      <c r="AU149" s="141"/>
      <c r="AV149" s="135"/>
      <c r="AW149" s="142"/>
      <c r="AX149" s="76"/>
      <c r="AY149" s="4"/>
      <c r="AZ149" s="76"/>
      <c r="BA149" s="137"/>
      <c r="BB149" s="138"/>
      <c r="BC149" s="130"/>
      <c r="BD149" s="4"/>
      <c r="BE149" s="139"/>
      <c r="BF149" s="140"/>
      <c r="BG149" s="141"/>
      <c r="BH149" s="135"/>
      <c r="BI149" s="142"/>
      <c r="BJ149" s="76"/>
      <c r="BK149" s="4"/>
      <c r="BL149" s="76"/>
      <c r="BM149" s="137"/>
      <c r="BN149" s="138"/>
      <c r="BO149" s="130"/>
      <c r="BP149" s="4"/>
      <c r="BQ149" s="139"/>
      <c r="BR149" s="140"/>
      <c r="BS149" s="141"/>
      <c r="BT149" s="135"/>
      <c r="BU149" s="142"/>
      <c r="BV149" s="76"/>
      <c r="BW149" s="4"/>
      <c r="BX149" s="76"/>
      <c r="BY149" s="137"/>
      <c r="BZ149" s="138"/>
      <c r="CA149" s="130"/>
      <c r="CB149" s="4"/>
      <c r="CC149" s="139"/>
      <c r="CD149" s="140"/>
      <c r="CE149" s="141"/>
      <c r="CF149" s="135"/>
      <c r="CG149" s="142"/>
      <c r="CH149" s="76"/>
      <c r="CI149" s="4"/>
      <c r="CJ149" s="76"/>
      <c r="CK149" s="137"/>
      <c r="CL149" s="138"/>
      <c r="CM149" s="130"/>
      <c r="CN149" s="4"/>
      <c r="CO149" s="139"/>
      <c r="CP149" s="140"/>
      <c r="CQ149" s="141"/>
      <c r="CR149" s="135"/>
      <c r="CS149" s="142"/>
      <c r="CT149" s="76"/>
      <c r="CU149" s="4"/>
      <c r="CV149" s="76"/>
      <c r="CW149" s="137"/>
      <c r="CX149" s="138"/>
      <c r="CY149" s="130"/>
      <c r="CZ149" s="4"/>
      <c r="DA149" s="139"/>
      <c r="DB149" s="140"/>
      <c r="DC149" s="141"/>
      <c r="DD149" s="135"/>
      <c r="DE149" s="142"/>
      <c r="DF149" s="76"/>
      <c r="DG149" s="4"/>
      <c r="DH149" s="76"/>
      <c r="DI149" s="137"/>
      <c r="DJ149" s="138"/>
      <c r="DK149" s="130"/>
      <c r="DL149" s="4"/>
      <c r="DM149" s="139"/>
      <c r="DN149" s="140"/>
      <c r="DO149" s="141"/>
      <c r="DP149" s="135"/>
      <c r="DQ149" s="142"/>
      <c r="DR149" s="76"/>
      <c r="DS149" s="4"/>
      <c r="DT149" s="76"/>
      <c r="DU149" s="137"/>
      <c r="DV149" s="138"/>
      <c r="DW149" s="130"/>
      <c r="DX149" s="4"/>
      <c r="DY149" s="139"/>
      <c r="DZ149" s="140"/>
      <c r="EA149" s="141"/>
      <c r="EB149" s="135"/>
      <c r="EC149" s="142"/>
      <c r="ED149" s="76"/>
      <c r="EE149" s="4"/>
      <c r="EF149" s="76"/>
      <c r="EG149" s="137"/>
      <c r="EH149" s="138"/>
      <c r="EI149" s="130"/>
      <c r="EJ149" s="4"/>
      <c r="EK149" s="139"/>
      <c r="EL149" s="140"/>
      <c r="EM149" s="141"/>
      <c r="EN149" s="135"/>
      <c r="EO149" s="142"/>
      <c r="EP149" s="76"/>
      <c r="EQ149" s="4"/>
      <c r="ER149" s="76"/>
      <c r="ES149" s="137"/>
      <c r="ET149" s="138"/>
      <c r="EU149" s="130"/>
      <c r="EV149" s="4"/>
      <c r="EW149" s="139"/>
      <c r="EX149" s="140"/>
      <c r="EY149" s="141"/>
      <c r="EZ149" s="135"/>
      <c r="FA149" s="142"/>
      <c r="FB149" s="76"/>
      <c r="FC149" s="4"/>
      <c r="FD149" s="76"/>
      <c r="FE149" s="137"/>
      <c r="FF149" s="138"/>
      <c r="FG149" s="130"/>
      <c r="FH149" s="4"/>
      <c r="FI149" s="139"/>
      <c r="FJ149" s="140"/>
      <c r="FK149" s="141"/>
      <c r="FL149" s="135"/>
      <c r="FM149" s="142"/>
      <c r="FN149" s="76"/>
      <c r="FO149" s="4"/>
      <c r="FP149" s="76"/>
      <c r="FQ149" s="137"/>
      <c r="FR149" s="138"/>
      <c r="FS149" s="130"/>
      <c r="FT149" s="4"/>
      <c r="FU149" s="139"/>
      <c r="FV149" s="140"/>
      <c r="FW149" s="141"/>
      <c r="FX149" s="135"/>
      <c r="FY149" s="142"/>
      <c r="FZ149" s="76"/>
      <c r="GA149" s="4"/>
      <c r="GB149" s="76"/>
      <c r="GC149" s="137"/>
      <c r="GD149" s="138"/>
      <c r="GE149" s="130"/>
      <c r="GF149" s="4"/>
      <c r="GG149" s="139"/>
      <c r="GH149" s="140"/>
      <c r="GI149" s="141"/>
      <c r="GJ149" s="135"/>
      <c r="GK149" s="142"/>
      <c r="GL149" s="76"/>
      <c r="GM149" s="4"/>
      <c r="GN149" s="76"/>
      <c r="GO149" s="137"/>
      <c r="GP149" s="138"/>
      <c r="GQ149" s="130"/>
      <c r="GR149" s="4"/>
      <c r="GS149" s="139"/>
      <c r="GT149" s="140"/>
      <c r="GU149" s="141"/>
      <c r="GV149" s="135"/>
      <c r="GW149" s="142"/>
      <c r="GX149" s="76"/>
      <c r="GY149" s="4"/>
      <c r="GZ149" s="76"/>
      <c r="HA149" s="137"/>
      <c r="HB149" s="138"/>
      <c r="HC149" s="130"/>
      <c r="HD149" s="4"/>
      <c r="HE149" s="139"/>
      <c r="HF149" s="140"/>
      <c r="HG149" s="141"/>
      <c r="HH149" s="135"/>
      <c r="HI149" s="142"/>
      <c r="HJ149" s="76"/>
      <c r="HK149" s="4"/>
      <c r="HL149" s="76"/>
      <c r="HM149" s="137"/>
      <c r="HN149" s="138"/>
      <c r="HO149" s="130"/>
      <c r="HP149" s="4"/>
      <c r="HQ149" s="139"/>
      <c r="HR149" s="140"/>
      <c r="HS149" s="141"/>
      <c r="HT149" s="135"/>
      <c r="HU149" s="142"/>
      <c r="HV149" s="76"/>
      <c r="HW149" s="4"/>
      <c r="HX149" s="76"/>
      <c r="HY149" s="137"/>
      <c r="HZ149" s="138"/>
      <c r="IA149" s="130"/>
      <c r="IB149" s="4"/>
      <c r="IC149" s="139"/>
      <c r="ID149" s="140"/>
      <c r="IE149" s="141"/>
      <c r="IF149" s="135"/>
      <c r="IG149" s="142"/>
      <c r="IH149" s="76"/>
      <c r="II149" s="4"/>
      <c r="IJ149" s="76"/>
      <c r="IK149" s="137"/>
      <c r="IL149" s="138"/>
      <c r="IM149" s="130"/>
      <c r="IN149" s="4"/>
      <c r="IO149" s="139"/>
      <c r="IP149" s="140"/>
      <c r="IQ149" s="141"/>
      <c r="IR149" s="135"/>
      <c r="IS149" s="142"/>
      <c r="IT149" s="76"/>
      <c r="IU149" s="4"/>
      <c r="IV149" s="76"/>
      <c r="IW149" s="137"/>
      <c r="IX149" s="138"/>
      <c r="IY149" s="130"/>
      <c r="IZ149" s="4"/>
      <c r="JA149" s="139"/>
      <c r="JB149" s="140"/>
      <c r="JC149" s="141"/>
      <c r="JD149" s="135"/>
      <c r="JE149" s="142"/>
      <c r="JF149" s="76"/>
      <c r="JG149" s="4"/>
      <c r="JH149" s="76"/>
      <c r="JI149" s="137"/>
      <c r="JJ149" s="138"/>
      <c r="JK149" s="130"/>
      <c r="JL149" s="4"/>
      <c r="JM149" s="139"/>
      <c r="JN149" s="140"/>
      <c r="JO149" s="141"/>
      <c r="JP149" s="135"/>
      <c r="JQ149" s="142"/>
      <c r="JR149" s="76"/>
      <c r="JS149" s="4"/>
      <c r="JT149" s="76"/>
      <c r="JU149" s="137"/>
      <c r="JV149" s="138"/>
      <c r="JW149" s="130"/>
      <c r="JX149" s="4"/>
      <c r="JY149" s="139"/>
      <c r="JZ149" s="140"/>
      <c r="KA149" s="141"/>
      <c r="KB149" s="135"/>
      <c r="KC149" s="142"/>
      <c r="KD149" s="76"/>
      <c r="KE149" s="4"/>
      <c r="KF149" s="76"/>
    </row>
    <row r="150" spans="1:292" ht="13.5" customHeight="1">
      <c r="A150" s="84"/>
      <c r="E150" s="137"/>
      <c r="F150" s="138"/>
      <c r="G150" s="130"/>
      <c r="H150" s="4"/>
      <c r="I150" s="139"/>
      <c r="J150" s="140"/>
      <c r="K150" s="141"/>
      <c r="L150" s="135"/>
      <c r="M150" s="142"/>
      <c r="O150" s="4"/>
      <c r="Q150" s="137"/>
      <c r="R150" s="138"/>
      <c r="S150" s="130"/>
      <c r="T150" s="4"/>
      <c r="U150" s="139"/>
      <c r="V150" s="140"/>
      <c r="W150" s="141"/>
      <c r="X150" s="135"/>
      <c r="Y150" s="142"/>
      <c r="AA150" s="4"/>
      <c r="AC150" s="137"/>
      <c r="AD150" s="138"/>
      <c r="AE150" s="130"/>
      <c r="AF150" s="4"/>
      <c r="AG150" s="139"/>
      <c r="AH150" s="140"/>
      <c r="AI150" s="141"/>
      <c r="AJ150" s="135"/>
      <c r="AK150" s="142"/>
      <c r="AM150" s="4"/>
      <c r="AO150" s="137"/>
      <c r="AP150" s="138"/>
      <c r="AQ150" s="130"/>
      <c r="AR150" s="4"/>
      <c r="AS150" s="139"/>
      <c r="AT150" s="140"/>
      <c r="AU150" s="141"/>
      <c r="AV150" s="135"/>
      <c r="AW150" s="142"/>
      <c r="AX150" s="76"/>
      <c r="AY150" s="4"/>
      <c r="AZ150" s="76"/>
      <c r="BA150" s="137"/>
      <c r="BB150" s="138"/>
      <c r="BC150" s="130"/>
      <c r="BD150" s="4"/>
      <c r="BE150" s="139"/>
      <c r="BF150" s="140"/>
      <c r="BG150" s="141"/>
      <c r="BH150" s="135"/>
      <c r="BI150" s="142"/>
      <c r="BJ150" s="76"/>
      <c r="BK150" s="4"/>
      <c r="BL150" s="76"/>
      <c r="BM150" s="137"/>
      <c r="BN150" s="138"/>
      <c r="BO150" s="130"/>
      <c r="BP150" s="4"/>
      <c r="BQ150" s="139"/>
      <c r="BR150" s="140"/>
      <c r="BS150" s="141"/>
      <c r="BT150" s="135"/>
      <c r="BU150" s="142"/>
      <c r="BV150" s="76"/>
      <c r="BW150" s="4"/>
      <c r="BX150" s="76"/>
      <c r="BY150" s="137"/>
      <c r="BZ150" s="138"/>
      <c r="CA150" s="130"/>
      <c r="CB150" s="4"/>
      <c r="CC150" s="139"/>
      <c r="CD150" s="140"/>
      <c r="CE150" s="141"/>
      <c r="CF150" s="135"/>
      <c r="CG150" s="142"/>
      <c r="CH150" s="76"/>
      <c r="CI150" s="4"/>
      <c r="CJ150" s="76"/>
      <c r="CK150" s="137"/>
      <c r="CL150" s="138"/>
      <c r="CM150" s="130"/>
      <c r="CN150" s="4"/>
      <c r="CO150" s="139"/>
      <c r="CP150" s="140"/>
      <c r="CQ150" s="141"/>
      <c r="CR150" s="135"/>
      <c r="CS150" s="142"/>
      <c r="CT150" s="76"/>
      <c r="CU150" s="4"/>
      <c r="CV150" s="76"/>
      <c r="CW150" s="137"/>
      <c r="CX150" s="138"/>
      <c r="CY150" s="130"/>
      <c r="CZ150" s="4"/>
      <c r="DA150" s="139"/>
      <c r="DB150" s="140"/>
      <c r="DC150" s="141"/>
      <c r="DD150" s="135"/>
      <c r="DE150" s="142"/>
      <c r="DF150" s="76"/>
      <c r="DG150" s="4"/>
      <c r="DH150" s="76"/>
      <c r="DI150" s="137"/>
      <c r="DJ150" s="138"/>
      <c r="DK150" s="130"/>
      <c r="DL150" s="4"/>
      <c r="DM150" s="139"/>
      <c r="DN150" s="140"/>
      <c r="DO150" s="141"/>
      <c r="DP150" s="135"/>
      <c r="DQ150" s="142"/>
      <c r="DR150" s="76"/>
      <c r="DS150" s="4"/>
      <c r="DT150" s="76"/>
      <c r="DU150" s="137"/>
      <c r="DV150" s="138"/>
      <c r="DW150" s="130"/>
      <c r="DX150" s="4"/>
      <c r="DY150" s="139"/>
      <c r="DZ150" s="140"/>
      <c r="EA150" s="141"/>
      <c r="EB150" s="135"/>
      <c r="EC150" s="142"/>
      <c r="ED150" s="76"/>
      <c r="EE150" s="4"/>
      <c r="EF150" s="76"/>
      <c r="EG150" s="137"/>
      <c r="EH150" s="138"/>
      <c r="EI150" s="130"/>
      <c r="EJ150" s="4"/>
      <c r="EK150" s="139"/>
      <c r="EL150" s="140"/>
      <c r="EM150" s="141"/>
      <c r="EN150" s="135"/>
      <c r="EO150" s="142"/>
      <c r="EP150" s="76"/>
      <c r="EQ150" s="4"/>
      <c r="ER150" s="76"/>
      <c r="ES150" s="137"/>
      <c r="ET150" s="138"/>
      <c r="EU150" s="130"/>
      <c r="EV150" s="4"/>
      <c r="EW150" s="139"/>
      <c r="EX150" s="140"/>
      <c r="EY150" s="141"/>
      <c r="EZ150" s="135"/>
      <c r="FA150" s="142"/>
      <c r="FB150" s="76"/>
      <c r="FC150" s="4"/>
      <c r="FD150" s="76"/>
      <c r="FE150" s="137"/>
      <c r="FF150" s="138"/>
      <c r="FG150" s="130"/>
      <c r="FH150" s="4"/>
      <c r="FI150" s="139"/>
      <c r="FJ150" s="140"/>
      <c r="FK150" s="141"/>
      <c r="FL150" s="135"/>
      <c r="FM150" s="142"/>
      <c r="FN150" s="76"/>
      <c r="FO150" s="4"/>
      <c r="FP150" s="76"/>
      <c r="FQ150" s="137"/>
      <c r="FR150" s="138"/>
      <c r="FS150" s="130"/>
      <c r="FT150" s="4"/>
      <c r="FU150" s="139"/>
      <c r="FV150" s="140"/>
      <c r="FW150" s="141"/>
      <c r="FX150" s="135"/>
      <c r="FY150" s="142"/>
      <c r="FZ150" s="76"/>
      <c r="GA150" s="4"/>
      <c r="GB150" s="76"/>
      <c r="GC150" s="137"/>
      <c r="GD150" s="138"/>
      <c r="GE150" s="130"/>
      <c r="GF150" s="4"/>
      <c r="GG150" s="139"/>
      <c r="GH150" s="140"/>
      <c r="GI150" s="141"/>
      <c r="GJ150" s="135"/>
      <c r="GK150" s="142"/>
      <c r="GL150" s="76"/>
      <c r="GM150" s="4"/>
      <c r="GN150" s="76"/>
      <c r="GO150" s="137"/>
      <c r="GP150" s="138"/>
      <c r="GQ150" s="130"/>
      <c r="GR150" s="4"/>
      <c r="GS150" s="139"/>
      <c r="GT150" s="140"/>
      <c r="GU150" s="141"/>
      <c r="GV150" s="135"/>
      <c r="GW150" s="142"/>
      <c r="GX150" s="76"/>
      <c r="GY150" s="4"/>
      <c r="GZ150" s="76"/>
      <c r="HA150" s="137"/>
      <c r="HB150" s="138"/>
      <c r="HC150" s="130"/>
      <c r="HD150" s="4"/>
      <c r="HE150" s="139"/>
      <c r="HF150" s="140"/>
      <c r="HG150" s="141"/>
      <c r="HH150" s="135"/>
      <c r="HI150" s="142"/>
      <c r="HJ150" s="76"/>
      <c r="HK150" s="4"/>
      <c r="HL150" s="76"/>
      <c r="HM150" s="137"/>
      <c r="HN150" s="138"/>
      <c r="HO150" s="130"/>
      <c r="HP150" s="4"/>
      <c r="HQ150" s="139"/>
      <c r="HR150" s="140"/>
      <c r="HS150" s="141"/>
      <c r="HT150" s="135"/>
      <c r="HU150" s="142"/>
      <c r="HV150" s="76"/>
      <c r="HW150" s="4"/>
      <c r="HX150" s="76"/>
      <c r="HY150" s="137"/>
      <c r="HZ150" s="138"/>
      <c r="IA150" s="130"/>
      <c r="IB150" s="4"/>
      <c r="IC150" s="139"/>
      <c r="ID150" s="140"/>
      <c r="IE150" s="141"/>
      <c r="IF150" s="135"/>
      <c r="IG150" s="142"/>
      <c r="IH150" s="76"/>
      <c r="II150" s="4"/>
      <c r="IJ150" s="76"/>
      <c r="IK150" s="137"/>
      <c r="IL150" s="138"/>
      <c r="IM150" s="130"/>
      <c r="IN150" s="4"/>
      <c r="IO150" s="139"/>
      <c r="IP150" s="140"/>
      <c r="IQ150" s="141"/>
      <c r="IR150" s="135"/>
      <c r="IS150" s="142"/>
      <c r="IT150" s="76"/>
      <c r="IU150" s="4"/>
      <c r="IV150" s="76"/>
      <c r="IW150" s="137"/>
      <c r="IX150" s="138"/>
      <c r="IY150" s="130"/>
      <c r="IZ150" s="4"/>
      <c r="JA150" s="139"/>
      <c r="JB150" s="140"/>
      <c r="JC150" s="141"/>
      <c r="JD150" s="135"/>
      <c r="JE150" s="142"/>
      <c r="JF150" s="76"/>
      <c r="JG150" s="4"/>
      <c r="JH150" s="76"/>
      <c r="JI150" s="137"/>
      <c r="JJ150" s="138"/>
      <c r="JK150" s="130"/>
      <c r="JL150" s="4"/>
      <c r="JM150" s="139"/>
      <c r="JN150" s="140"/>
      <c r="JO150" s="141"/>
      <c r="JP150" s="135"/>
      <c r="JQ150" s="142"/>
      <c r="JR150" s="76"/>
      <c r="JS150" s="4"/>
      <c r="JT150" s="76"/>
      <c r="JU150" s="137"/>
      <c r="JV150" s="138"/>
      <c r="JW150" s="130"/>
      <c r="JX150" s="4"/>
      <c r="JY150" s="139"/>
      <c r="JZ150" s="140"/>
      <c r="KA150" s="141"/>
      <c r="KB150" s="135"/>
      <c r="KC150" s="142"/>
      <c r="KD150" s="76"/>
      <c r="KE150" s="4"/>
      <c r="KF150" s="76"/>
    </row>
    <row r="151" spans="1:292" ht="13.5" customHeight="1">
      <c r="A151" s="84"/>
      <c r="E151" s="137"/>
      <c r="F151" s="138"/>
      <c r="G151" s="130"/>
      <c r="H151" s="4"/>
      <c r="I151" s="139"/>
      <c r="J151" s="140"/>
      <c r="K151" s="141"/>
      <c r="L151" s="135"/>
      <c r="M151" s="142"/>
      <c r="O151" s="4"/>
      <c r="Q151" s="137"/>
      <c r="R151" s="138"/>
      <c r="S151" s="130"/>
      <c r="T151" s="4"/>
      <c r="U151" s="139"/>
      <c r="V151" s="140"/>
      <c r="W151" s="141"/>
      <c r="X151" s="135"/>
      <c r="Y151" s="142"/>
      <c r="AA151" s="4"/>
      <c r="AC151" s="137"/>
      <c r="AD151" s="138"/>
      <c r="AE151" s="130"/>
      <c r="AF151" s="4"/>
      <c r="AG151" s="139"/>
      <c r="AH151" s="140"/>
      <c r="AI151" s="141"/>
      <c r="AJ151" s="135"/>
      <c r="AK151" s="142"/>
      <c r="AM151" s="4"/>
      <c r="AO151" s="137"/>
      <c r="AP151" s="138"/>
      <c r="AQ151" s="130"/>
      <c r="AR151" s="4"/>
      <c r="AS151" s="139"/>
      <c r="AT151" s="140"/>
      <c r="AU151" s="141"/>
      <c r="AV151" s="135"/>
      <c r="AW151" s="142"/>
      <c r="AX151" s="76"/>
      <c r="AY151" s="4"/>
      <c r="AZ151" s="76"/>
      <c r="BA151" s="137"/>
      <c r="BB151" s="138"/>
      <c r="BC151" s="130"/>
      <c r="BD151" s="4"/>
      <c r="BE151" s="139"/>
      <c r="BF151" s="140"/>
      <c r="BG151" s="141"/>
      <c r="BH151" s="135"/>
      <c r="BI151" s="142"/>
      <c r="BJ151" s="76"/>
      <c r="BK151" s="4"/>
      <c r="BL151" s="76"/>
      <c r="BM151" s="137"/>
      <c r="BN151" s="138"/>
      <c r="BO151" s="130"/>
      <c r="BP151" s="4"/>
      <c r="BQ151" s="139"/>
      <c r="BR151" s="140"/>
      <c r="BS151" s="141"/>
      <c r="BT151" s="135"/>
      <c r="BU151" s="142"/>
      <c r="BV151" s="76"/>
      <c r="BW151" s="4"/>
      <c r="BX151" s="76"/>
      <c r="BY151" s="137"/>
      <c r="BZ151" s="138"/>
      <c r="CA151" s="130"/>
      <c r="CB151" s="4"/>
      <c r="CC151" s="139"/>
      <c r="CD151" s="140"/>
      <c r="CE151" s="141"/>
      <c r="CF151" s="135"/>
      <c r="CG151" s="142"/>
      <c r="CH151" s="76"/>
      <c r="CI151" s="4"/>
      <c r="CJ151" s="76"/>
      <c r="CK151" s="137"/>
      <c r="CL151" s="138"/>
      <c r="CM151" s="130"/>
      <c r="CN151" s="4"/>
      <c r="CO151" s="139"/>
      <c r="CP151" s="140"/>
      <c r="CQ151" s="141"/>
      <c r="CR151" s="135"/>
      <c r="CS151" s="142"/>
      <c r="CT151" s="76"/>
      <c r="CU151" s="4"/>
      <c r="CV151" s="76"/>
      <c r="CW151" s="137"/>
      <c r="CX151" s="138"/>
      <c r="CY151" s="130"/>
      <c r="CZ151" s="4"/>
      <c r="DA151" s="139"/>
      <c r="DB151" s="140"/>
      <c r="DC151" s="141"/>
      <c r="DD151" s="135"/>
      <c r="DE151" s="142"/>
      <c r="DF151" s="76"/>
      <c r="DG151" s="4"/>
      <c r="DH151" s="76"/>
      <c r="DI151" s="137"/>
      <c r="DJ151" s="138"/>
      <c r="DK151" s="130"/>
      <c r="DL151" s="4"/>
      <c r="DM151" s="139"/>
      <c r="DN151" s="140"/>
      <c r="DO151" s="141"/>
      <c r="DP151" s="135"/>
      <c r="DQ151" s="142"/>
      <c r="DR151" s="76"/>
      <c r="DS151" s="4"/>
      <c r="DT151" s="76"/>
      <c r="DU151" s="137"/>
      <c r="DV151" s="138"/>
      <c r="DW151" s="130"/>
      <c r="DX151" s="4"/>
      <c r="DY151" s="139"/>
      <c r="DZ151" s="140"/>
      <c r="EA151" s="141"/>
      <c r="EB151" s="135"/>
      <c r="EC151" s="142"/>
      <c r="ED151" s="76"/>
      <c r="EE151" s="4"/>
      <c r="EF151" s="76"/>
      <c r="EG151" s="137"/>
      <c r="EH151" s="138"/>
      <c r="EI151" s="130"/>
      <c r="EJ151" s="4"/>
      <c r="EK151" s="139"/>
      <c r="EL151" s="140"/>
      <c r="EM151" s="141"/>
      <c r="EN151" s="135"/>
      <c r="EO151" s="142"/>
      <c r="EP151" s="76"/>
      <c r="EQ151" s="4"/>
      <c r="ER151" s="76"/>
      <c r="ES151" s="137"/>
      <c r="ET151" s="138"/>
      <c r="EU151" s="130"/>
      <c r="EV151" s="4"/>
      <c r="EW151" s="139"/>
      <c r="EX151" s="140"/>
      <c r="EY151" s="141"/>
      <c r="EZ151" s="135"/>
      <c r="FA151" s="142"/>
      <c r="FB151" s="76"/>
      <c r="FC151" s="4"/>
      <c r="FD151" s="76"/>
      <c r="FE151" s="137"/>
      <c r="FF151" s="138"/>
      <c r="FG151" s="130"/>
      <c r="FH151" s="4"/>
      <c r="FI151" s="139"/>
      <c r="FJ151" s="140"/>
      <c r="FK151" s="141"/>
      <c r="FL151" s="135"/>
      <c r="FM151" s="142"/>
      <c r="FN151" s="76"/>
      <c r="FO151" s="4"/>
      <c r="FP151" s="76"/>
      <c r="FQ151" s="137"/>
      <c r="FR151" s="138"/>
      <c r="FS151" s="130"/>
      <c r="FT151" s="4"/>
      <c r="FU151" s="139"/>
      <c r="FV151" s="140"/>
      <c r="FW151" s="141"/>
      <c r="FX151" s="135"/>
      <c r="FY151" s="142"/>
      <c r="FZ151" s="76"/>
      <c r="GA151" s="4"/>
      <c r="GB151" s="76"/>
      <c r="GC151" s="137"/>
      <c r="GD151" s="138"/>
      <c r="GE151" s="130"/>
      <c r="GF151" s="4"/>
      <c r="GG151" s="139"/>
      <c r="GH151" s="140"/>
      <c r="GI151" s="141"/>
      <c r="GJ151" s="135"/>
      <c r="GK151" s="142"/>
      <c r="GL151" s="76"/>
      <c r="GM151" s="4"/>
      <c r="GN151" s="76"/>
      <c r="GO151" s="137"/>
      <c r="GP151" s="138"/>
      <c r="GQ151" s="130"/>
      <c r="GR151" s="4"/>
      <c r="GS151" s="139"/>
      <c r="GT151" s="140"/>
      <c r="GU151" s="141"/>
      <c r="GV151" s="135"/>
      <c r="GW151" s="142"/>
      <c r="GX151" s="76"/>
      <c r="GY151" s="4"/>
      <c r="GZ151" s="76"/>
      <c r="HA151" s="137"/>
      <c r="HB151" s="138"/>
      <c r="HC151" s="130"/>
      <c r="HD151" s="4"/>
      <c r="HE151" s="139"/>
      <c r="HF151" s="140"/>
      <c r="HG151" s="141"/>
      <c r="HH151" s="135"/>
      <c r="HI151" s="142"/>
      <c r="HJ151" s="76"/>
      <c r="HK151" s="4"/>
      <c r="HL151" s="76"/>
      <c r="HM151" s="137"/>
      <c r="HN151" s="138"/>
      <c r="HO151" s="130"/>
      <c r="HP151" s="4"/>
      <c r="HQ151" s="139"/>
      <c r="HR151" s="140"/>
      <c r="HS151" s="141"/>
      <c r="HT151" s="135"/>
      <c r="HU151" s="142"/>
      <c r="HV151" s="76"/>
      <c r="HW151" s="4"/>
      <c r="HX151" s="76"/>
      <c r="HY151" s="137"/>
      <c r="HZ151" s="138"/>
      <c r="IA151" s="130"/>
      <c r="IB151" s="4"/>
      <c r="IC151" s="139"/>
      <c r="ID151" s="140"/>
      <c r="IE151" s="141"/>
      <c r="IF151" s="135"/>
      <c r="IG151" s="142"/>
      <c r="IH151" s="76"/>
      <c r="II151" s="4"/>
      <c r="IJ151" s="76"/>
      <c r="IK151" s="137"/>
      <c r="IL151" s="138"/>
      <c r="IM151" s="130"/>
      <c r="IN151" s="4"/>
      <c r="IO151" s="139"/>
      <c r="IP151" s="140"/>
      <c r="IQ151" s="141"/>
      <c r="IR151" s="135"/>
      <c r="IS151" s="142"/>
      <c r="IT151" s="76"/>
      <c r="IU151" s="4"/>
      <c r="IV151" s="76"/>
      <c r="IW151" s="137"/>
      <c r="IX151" s="138"/>
      <c r="IY151" s="130"/>
      <c r="IZ151" s="4"/>
      <c r="JA151" s="139"/>
      <c r="JB151" s="140"/>
      <c r="JC151" s="141"/>
      <c r="JD151" s="135"/>
      <c r="JE151" s="142"/>
      <c r="JF151" s="76"/>
      <c r="JG151" s="4"/>
      <c r="JH151" s="76"/>
      <c r="JI151" s="137"/>
      <c r="JJ151" s="138"/>
      <c r="JK151" s="130"/>
      <c r="JL151" s="4"/>
      <c r="JM151" s="139"/>
      <c r="JN151" s="140"/>
      <c r="JO151" s="141"/>
      <c r="JP151" s="135"/>
      <c r="JQ151" s="142"/>
      <c r="JR151" s="76"/>
      <c r="JS151" s="4"/>
      <c r="JT151" s="76"/>
      <c r="JU151" s="137"/>
      <c r="JV151" s="138"/>
      <c r="JW151" s="130"/>
      <c r="JX151" s="4"/>
      <c r="JY151" s="139"/>
      <c r="JZ151" s="140"/>
      <c r="KA151" s="141"/>
      <c r="KB151" s="135"/>
      <c r="KC151" s="142"/>
      <c r="KD151" s="76"/>
      <c r="KE151" s="4"/>
      <c r="KF151" s="76"/>
    </row>
    <row r="152" spans="1:292" ht="13.5" customHeight="1">
      <c r="A152" s="84"/>
      <c r="E152" s="137"/>
      <c r="F152" s="138"/>
      <c r="G152" s="130"/>
      <c r="H152" s="4"/>
      <c r="I152" s="139"/>
      <c r="J152" s="140"/>
      <c r="K152" s="141"/>
      <c r="L152" s="135"/>
      <c r="M152" s="142"/>
      <c r="O152" s="4"/>
      <c r="Q152" s="137"/>
      <c r="R152" s="138"/>
      <c r="S152" s="130"/>
      <c r="T152" s="4"/>
      <c r="U152" s="139"/>
      <c r="V152" s="140"/>
      <c r="W152" s="141"/>
      <c r="X152" s="135"/>
      <c r="Y152" s="142"/>
      <c r="AA152" s="4"/>
      <c r="AC152" s="137"/>
      <c r="AD152" s="138"/>
      <c r="AE152" s="130"/>
      <c r="AF152" s="4"/>
      <c r="AG152" s="139"/>
      <c r="AH152" s="140"/>
      <c r="AI152" s="141"/>
      <c r="AJ152" s="135"/>
      <c r="AK152" s="142"/>
      <c r="AM152" s="4"/>
      <c r="AO152" s="137"/>
      <c r="AP152" s="138"/>
      <c r="AQ152" s="130"/>
      <c r="AR152" s="4"/>
      <c r="AS152" s="139"/>
      <c r="AT152" s="140"/>
      <c r="AU152" s="141"/>
      <c r="AV152" s="135"/>
      <c r="AW152" s="142"/>
      <c r="AX152" s="76"/>
      <c r="AY152" s="4"/>
      <c r="AZ152" s="76"/>
      <c r="BA152" s="137"/>
      <c r="BB152" s="138"/>
      <c r="BC152" s="130"/>
      <c r="BD152" s="4"/>
      <c r="BE152" s="139"/>
      <c r="BF152" s="140"/>
      <c r="BG152" s="141"/>
      <c r="BH152" s="135"/>
      <c r="BI152" s="142"/>
      <c r="BJ152" s="76"/>
      <c r="BK152" s="4"/>
      <c r="BL152" s="76"/>
      <c r="BM152" s="137"/>
      <c r="BN152" s="138"/>
      <c r="BO152" s="130"/>
      <c r="BP152" s="4"/>
      <c r="BQ152" s="139"/>
      <c r="BR152" s="140"/>
      <c r="BS152" s="141"/>
      <c r="BT152" s="135"/>
      <c r="BU152" s="142"/>
      <c r="BV152" s="76"/>
      <c r="BW152" s="4"/>
      <c r="BX152" s="76"/>
      <c r="BY152" s="137"/>
      <c r="BZ152" s="138"/>
      <c r="CA152" s="130"/>
      <c r="CB152" s="4"/>
      <c r="CC152" s="139"/>
      <c r="CD152" s="140"/>
      <c r="CE152" s="141"/>
      <c r="CF152" s="135"/>
      <c r="CG152" s="142"/>
      <c r="CH152" s="76"/>
      <c r="CI152" s="4"/>
      <c r="CJ152" s="76"/>
      <c r="CK152" s="137"/>
      <c r="CL152" s="138"/>
      <c r="CM152" s="130"/>
      <c r="CN152" s="4"/>
      <c r="CO152" s="139"/>
      <c r="CP152" s="140"/>
      <c r="CQ152" s="141"/>
      <c r="CR152" s="135"/>
      <c r="CS152" s="142"/>
      <c r="CT152" s="76"/>
      <c r="CU152" s="4"/>
      <c r="CV152" s="76"/>
      <c r="CW152" s="137"/>
      <c r="CX152" s="138"/>
      <c r="CY152" s="130"/>
      <c r="CZ152" s="4"/>
      <c r="DA152" s="139"/>
      <c r="DB152" s="140"/>
      <c r="DC152" s="141"/>
      <c r="DD152" s="135"/>
      <c r="DE152" s="142"/>
      <c r="DF152" s="76"/>
      <c r="DG152" s="4"/>
      <c r="DH152" s="76"/>
      <c r="DI152" s="137"/>
      <c r="DJ152" s="138"/>
      <c r="DK152" s="130"/>
      <c r="DL152" s="4"/>
      <c r="DM152" s="139"/>
      <c r="DN152" s="140"/>
      <c r="DO152" s="141"/>
      <c r="DP152" s="135"/>
      <c r="DQ152" s="142"/>
      <c r="DR152" s="76"/>
      <c r="DS152" s="4"/>
      <c r="DT152" s="76"/>
      <c r="DU152" s="137"/>
      <c r="DV152" s="138"/>
      <c r="DW152" s="130"/>
      <c r="DX152" s="4"/>
      <c r="DY152" s="139"/>
      <c r="DZ152" s="140"/>
      <c r="EA152" s="141"/>
      <c r="EB152" s="135"/>
      <c r="EC152" s="142"/>
      <c r="ED152" s="76"/>
      <c r="EE152" s="4"/>
      <c r="EF152" s="76"/>
      <c r="EG152" s="137"/>
      <c r="EH152" s="138"/>
      <c r="EI152" s="130"/>
      <c r="EJ152" s="4"/>
      <c r="EK152" s="139"/>
      <c r="EL152" s="140"/>
      <c r="EM152" s="141"/>
      <c r="EN152" s="135"/>
      <c r="EO152" s="142"/>
      <c r="EP152" s="76"/>
      <c r="EQ152" s="4"/>
      <c r="ER152" s="76"/>
      <c r="ES152" s="137"/>
      <c r="ET152" s="138"/>
      <c r="EU152" s="130"/>
      <c r="EV152" s="4"/>
      <c r="EW152" s="139"/>
      <c r="EX152" s="140"/>
      <c r="EY152" s="141"/>
      <c r="EZ152" s="135"/>
      <c r="FA152" s="142"/>
      <c r="FB152" s="76"/>
      <c r="FC152" s="4"/>
      <c r="FD152" s="76"/>
      <c r="FE152" s="137"/>
      <c r="FF152" s="138"/>
      <c r="FG152" s="130"/>
      <c r="FH152" s="4"/>
      <c r="FI152" s="139"/>
      <c r="FJ152" s="140"/>
      <c r="FK152" s="141"/>
      <c r="FL152" s="135"/>
      <c r="FM152" s="142"/>
      <c r="FN152" s="76"/>
      <c r="FO152" s="4"/>
      <c r="FP152" s="76"/>
      <c r="FQ152" s="137"/>
      <c r="FR152" s="138"/>
      <c r="FS152" s="130"/>
      <c r="FT152" s="4"/>
      <c r="FU152" s="139"/>
      <c r="FV152" s="140"/>
      <c r="FW152" s="141"/>
      <c r="FX152" s="135"/>
      <c r="FY152" s="142"/>
      <c r="FZ152" s="76"/>
      <c r="GA152" s="4"/>
      <c r="GB152" s="76"/>
      <c r="GC152" s="137"/>
      <c r="GD152" s="138"/>
      <c r="GE152" s="130"/>
      <c r="GF152" s="4"/>
      <c r="GG152" s="139"/>
      <c r="GH152" s="140"/>
      <c r="GI152" s="141"/>
      <c r="GJ152" s="135"/>
      <c r="GK152" s="142"/>
      <c r="GL152" s="76"/>
      <c r="GM152" s="4"/>
      <c r="GN152" s="76"/>
      <c r="GO152" s="137"/>
      <c r="GP152" s="138"/>
      <c r="GQ152" s="130"/>
      <c r="GR152" s="4"/>
      <c r="GS152" s="139"/>
      <c r="GT152" s="140"/>
      <c r="GU152" s="141"/>
      <c r="GV152" s="135"/>
      <c r="GW152" s="142"/>
      <c r="GX152" s="76"/>
      <c r="GY152" s="4"/>
      <c r="GZ152" s="76"/>
      <c r="HA152" s="137"/>
      <c r="HB152" s="138"/>
      <c r="HC152" s="130"/>
      <c r="HD152" s="4"/>
      <c r="HE152" s="139"/>
      <c r="HF152" s="140"/>
      <c r="HG152" s="141"/>
      <c r="HH152" s="135"/>
      <c r="HI152" s="142"/>
      <c r="HJ152" s="76"/>
      <c r="HK152" s="4"/>
      <c r="HL152" s="76"/>
      <c r="HM152" s="137"/>
      <c r="HN152" s="138"/>
      <c r="HO152" s="130"/>
      <c r="HP152" s="4"/>
      <c r="HQ152" s="139"/>
      <c r="HR152" s="140"/>
      <c r="HS152" s="141"/>
      <c r="HT152" s="135"/>
      <c r="HU152" s="142"/>
      <c r="HV152" s="76"/>
      <c r="HW152" s="4"/>
      <c r="HX152" s="76"/>
      <c r="HY152" s="137"/>
      <c r="HZ152" s="138"/>
      <c r="IA152" s="130"/>
      <c r="IB152" s="4"/>
      <c r="IC152" s="139"/>
      <c r="ID152" s="140"/>
      <c r="IE152" s="141"/>
      <c r="IF152" s="135"/>
      <c r="IG152" s="142"/>
      <c r="IH152" s="76"/>
      <c r="II152" s="4"/>
      <c r="IJ152" s="76"/>
      <c r="IK152" s="137"/>
      <c r="IL152" s="138"/>
      <c r="IM152" s="130"/>
      <c r="IN152" s="4"/>
      <c r="IO152" s="139"/>
      <c r="IP152" s="140"/>
      <c r="IQ152" s="141"/>
      <c r="IR152" s="135"/>
      <c r="IS152" s="142"/>
      <c r="IT152" s="76"/>
      <c r="IU152" s="4"/>
      <c r="IV152" s="76"/>
      <c r="IW152" s="137"/>
      <c r="IX152" s="138"/>
      <c r="IY152" s="130"/>
      <c r="IZ152" s="4"/>
      <c r="JA152" s="139"/>
      <c r="JB152" s="140"/>
      <c r="JC152" s="141"/>
      <c r="JD152" s="135"/>
      <c r="JE152" s="142"/>
      <c r="JF152" s="76"/>
      <c r="JG152" s="4"/>
      <c r="JH152" s="76"/>
      <c r="JI152" s="137"/>
      <c r="JJ152" s="138"/>
      <c r="JK152" s="130"/>
      <c r="JL152" s="4"/>
      <c r="JM152" s="139"/>
      <c r="JN152" s="140"/>
      <c r="JO152" s="141"/>
      <c r="JP152" s="135"/>
      <c r="JQ152" s="142"/>
      <c r="JR152" s="76"/>
      <c r="JS152" s="4"/>
      <c r="JT152" s="76"/>
      <c r="JU152" s="137"/>
      <c r="JV152" s="138"/>
      <c r="JW152" s="130"/>
      <c r="JX152" s="4"/>
      <c r="JY152" s="139"/>
      <c r="JZ152" s="140"/>
      <c r="KA152" s="141"/>
      <c r="KB152" s="135"/>
      <c r="KC152" s="142"/>
      <c r="KD152" s="76"/>
      <c r="KE152" s="4"/>
      <c r="KF152" s="76"/>
    </row>
    <row r="153" spans="1:292" ht="13.5" customHeight="1">
      <c r="A153" s="84"/>
      <c r="E153" s="137"/>
      <c r="F153" s="138"/>
      <c r="G153" s="130"/>
      <c r="H153" s="4"/>
      <c r="I153" s="139"/>
      <c r="J153" s="140"/>
      <c r="K153" s="141"/>
      <c r="L153" s="135"/>
      <c r="M153" s="142"/>
      <c r="O153" s="4"/>
      <c r="Q153" s="137"/>
      <c r="R153" s="138"/>
      <c r="S153" s="130"/>
      <c r="T153" s="4"/>
      <c r="U153" s="139"/>
      <c r="V153" s="140"/>
      <c r="W153" s="141"/>
      <c r="X153" s="135"/>
      <c r="Y153" s="142"/>
      <c r="AA153" s="4"/>
      <c r="AC153" s="137"/>
      <c r="AD153" s="138"/>
      <c r="AE153" s="130"/>
      <c r="AF153" s="4"/>
      <c r="AG153" s="139"/>
      <c r="AH153" s="140"/>
      <c r="AI153" s="141"/>
      <c r="AJ153" s="135"/>
      <c r="AK153" s="142"/>
      <c r="AM153" s="4"/>
      <c r="AO153" s="137"/>
      <c r="AP153" s="138"/>
      <c r="AQ153" s="130"/>
      <c r="AR153" s="4"/>
      <c r="AS153" s="139"/>
      <c r="AT153" s="140"/>
      <c r="AU153" s="141"/>
      <c r="AV153" s="135"/>
      <c r="AW153" s="142"/>
      <c r="AX153" s="76"/>
      <c r="AY153" s="4"/>
      <c r="AZ153" s="76"/>
      <c r="BA153" s="137"/>
      <c r="BB153" s="138"/>
      <c r="BC153" s="130"/>
      <c r="BD153" s="4"/>
      <c r="BE153" s="139"/>
      <c r="BF153" s="140"/>
      <c r="BG153" s="141"/>
      <c r="BH153" s="135"/>
      <c r="BI153" s="142"/>
      <c r="BJ153" s="76"/>
      <c r="BK153" s="4"/>
      <c r="BL153" s="76"/>
      <c r="BM153" s="137"/>
      <c r="BN153" s="138"/>
      <c r="BO153" s="130"/>
      <c r="BP153" s="4"/>
      <c r="BQ153" s="139"/>
      <c r="BR153" s="140"/>
      <c r="BS153" s="141"/>
      <c r="BT153" s="135"/>
      <c r="BU153" s="142"/>
      <c r="BV153" s="76"/>
      <c r="BW153" s="4"/>
      <c r="BX153" s="76"/>
      <c r="BY153" s="137"/>
      <c r="BZ153" s="138"/>
      <c r="CA153" s="130"/>
      <c r="CB153" s="4"/>
      <c r="CC153" s="139"/>
      <c r="CD153" s="140"/>
      <c r="CE153" s="141"/>
      <c r="CF153" s="135"/>
      <c r="CG153" s="142"/>
      <c r="CH153" s="76"/>
      <c r="CI153" s="4"/>
      <c r="CJ153" s="76"/>
      <c r="CK153" s="137"/>
      <c r="CL153" s="138"/>
      <c r="CM153" s="130"/>
      <c r="CN153" s="4"/>
      <c r="CO153" s="139"/>
      <c r="CP153" s="140"/>
      <c r="CQ153" s="141"/>
      <c r="CR153" s="135"/>
      <c r="CS153" s="142"/>
      <c r="CT153" s="76"/>
      <c r="CU153" s="4"/>
      <c r="CV153" s="76"/>
      <c r="CW153" s="137"/>
      <c r="CX153" s="138"/>
      <c r="CY153" s="130"/>
      <c r="CZ153" s="4"/>
      <c r="DA153" s="139"/>
      <c r="DB153" s="140"/>
      <c r="DC153" s="141"/>
      <c r="DD153" s="135"/>
      <c r="DE153" s="142"/>
      <c r="DF153" s="76"/>
      <c r="DG153" s="4"/>
      <c r="DH153" s="76"/>
      <c r="DI153" s="137"/>
      <c r="DJ153" s="138"/>
      <c r="DK153" s="130"/>
      <c r="DL153" s="4"/>
      <c r="DM153" s="139"/>
      <c r="DN153" s="140"/>
      <c r="DO153" s="141"/>
      <c r="DP153" s="135"/>
      <c r="DQ153" s="142"/>
      <c r="DR153" s="76"/>
      <c r="DS153" s="4"/>
      <c r="DT153" s="76"/>
      <c r="DU153" s="137"/>
      <c r="DV153" s="138"/>
      <c r="DW153" s="130"/>
      <c r="DX153" s="4"/>
      <c r="DY153" s="139"/>
      <c r="DZ153" s="140"/>
      <c r="EA153" s="141"/>
      <c r="EB153" s="135"/>
      <c r="EC153" s="142"/>
      <c r="ED153" s="76"/>
      <c r="EE153" s="4"/>
      <c r="EF153" s="76"/>
      <c r="EG153" s="137"/>
      <c r="EH153" s="138"/>
      <c r="EI153" s="130"/>
      <c r="EJ153" s="4"/>
      <c r="EK153" s="139"/>
      <c r="EL153" s="140"/>
      <c r="EM153" s="141"/>
      <c r="EN153" s="135"/>
      <c r="EO153" s="142"/>
      <c r="EP153" s="76"/>
      <c r="EQ153" s="4"/>
      <c r="ER153" s="76"/>
      <c r="ES153" s="137"/>
      <c r="ET153" s="138"/>
      <c r="EU153" s="130"/>
      <c r="EV153" s="4"/>
      <c r="EW153" s="139"/>
      <c r="EX153" s="140"/>
      <c r="EY153" s="141"/>
      <c r="EZ153" s="135"/>
      <c r="FA153" s="142"/>
      <c r="FB153" s="76"/>
      <c r="FC153" s="4"/>
      <c r="FD153" s="76"/>
      <c r="FE153" s="137"/>
      <c r="FF153" s="138"/>
      <c r="FG153" s="130"/>
      <c r="FH153" s="4"/>
      <c r="FI153" s="139"/>
      <c r="FJ153" s="140"/>
      <c r="FK153" s="141"/>
      <c r="FL153" s="135"/>
      <c r="FM153" s="142"/>
      <c r="FN153" s="76"/>
      <c r="FO153" s="4"/>
      <c r="FP153" s="76"/>
      <c r="FQ153" s="137"/>
      <c r="FR153" s="138"/>
      <c r="FS153" s="130"/>
      <c r="FT153" s="4"/>
      <c r="FU153" s="139"/>
      <c r="FV153" s="140"/>
      <c r="FW153" s="141"/>
      <c r="FX153" s="135"/>
      <c r="FY153" s="142"/>
      <c r="FZ153" s="76"/>
      <c r="GA153" s="4"/>
      <c r="GB153" s="76"/>
      <c r="GC153" s="137"/>
      <c r="GD153" s="138"/>
      <c r="GE153" s="130"/>
      <c r="GF153" s="4"/>
      <c r="GG153" s="139"/>
      <c r="GH153" s="140"/>
      <c r="GI153" s="141"/>
      <c r="GJ153" s="135"/>
      <c r="GK153" s="142"/>
      <c r="GL153" s="76"/>
      <c r="GM153" s="4"/>
      <c r="GN153" s="76"/>
      <c r="GO153" s="137"/>
      <c r="GP153" s="138"/>
      <c r="GQ153" s="130"/>
      <c r="GR153" s="4"/>
      <c r="GS153" s="139"/>
      <c r="GT153" s="140"/>
      <c r="GU153" s="141"/>
      <c r="GV153" s="135"/>
      <c r="GW153" s="142"/>
      <c r="GX153" s="76"/>
      <c r="GY153" s="4"/>
      <c r="GZ153" s="76"/>
      <c r="HA153" s="137"/>
      <c r="HB153" s="138"/>
      <c r="HC153" s="130"/>
      <c r="HD153" s="4"/>
      <c r="HE153" s="139"/>
      <c r="HF153" s="140"/>
      <c r="HG153" s="141"/>
      <c r="HH153" s="135"/>
      <c r="HI153" s="142"/>
      <c r="HJ153" s="76"/>
      <c r="HK153" s="4"/>
      <c r="HL153" s="76"/>
      <c r="HM153" s="137"/>
      <c r="HN153" s="138"/>
      <c r="HO153" s="130"/>
      <c r="HP153" s="4"/>
      <c r="HQ153" s="139"/>
      <c r="HR153" s="140"/>
      <c r="HS153" s="141"/>
      <c r="HT153" s="135"/>
      <c r="HU153" s="142"/>
      <c r="HV153" s="76"/>
      <c r="HW153" s="4"/>
      <c r="HX153" s="76"/>
      <c r="HY153" s="137"/>
      <c r="HZ153" s="138"/>
      <c r="IA153" s="130"/>
      <c r="IB153" s="4"/>
      <c r="IC153" s="139"/>
      <c r="ID153" s="140"/>
      <c r="IE153" s="141"/>
      <c r="IF153" s="135"/>
      <c r="IG153" s="142"/>
      <c r="IH153" s="76"/>
      <c r="II153" s="4"/>
      <c r="IJ153" s="76"/>
      <c r="IK153" s="137"/>
      <c r="IL153" s="138"/>
      <c r="IM153" s="130"/>
      <c r="IN153" s="4"/>
      <c r="IO153" s="139"/>
      <c r="IP153" s="140"/>
      <c r="IQ153" s="141"/>
      <c r="IR153" s="135"/>
      <c r="IS153" s="142"/>
      <c r="IT153" s="76"/>
      <c r="IU153" s="4"/>
      <c r="IV153" s="76"/>
      <c r="IW153" s="137"/>
      <c r="IX153" s="138"/>
      <c r="IY153" s="130"/>
      <c r="IZ153" s="4"/>
      <c r="JA153" s="139"/>
      <c r="JB153" s="140"/>
      <c r="JC153" s="141"/>
      <c r="JD153" s="135"/>
      <c r="JE153" s="142"/>
      <c r="JF153" s="76"/>
      <c r="JG153" s="4"/>
      <c r="JH153" s="76"/>
      <c r="JI153" s="137"/>
      <c r="JJ153" s="138"/>
      <c r="JK153" s="130"/>
      <c r="JL153" s="4"/>
      <c r="JM153" s="139"/>
      <c r="JN153" s="140"/>
      <c r="JO153" s="141"/>
      <c r="JP153" s="135"/>
      <c r="JQ153" s="142"/>
      <c r="JR153" s="76"/>
      <c r="JS153" s="4"/>
      <c r="JT153" s="76"/>
      <c r="JU153" s="137"/>
      <c r="JV153" s="138"/>
      <c r="JW153" s="130"/>
      <c r="JX153" s="4"/>
      <c r="JY153" s="139"/>
      <c r="JZ153" s="140"/>
      <c r="KA153" s="141"/>
      <c r="KB153" s="135"/>
      <c r="KC153" s="142"/>
      <c r="KD153" s="76"/>
      <c r="KE153" s="4"/>
      <c r="KF153" s="76"/>
    </row>
    <row r="154" spans="1:292" ht="13.5" customHeight="1">
      <c r="A154" s="84"/>
      <c r="E154" s="137"/>
      <c r="F154" s="138"/>
      <c r="G154" s="130"/>
      <c r="H154" s="4"/>
      <c r="I154" s="139"/>
      <c r="J154" s="140"/>
      <c r="K154" s="141"/>
      <c r="L154" s="135"/>
      <c r="M154" s="142"/>
      <c r="O154" s="4"/>
      <c r="Q154" s="137"/>
      <c r="R154" s="138"/>
      <c r="S154" s="130"/>
      <c r="T154" s="4"/>
      <c r="U154" s="139"/>
      <c r="V154" s="140"/>
      <c r="W154" s="141"/>
      <c r="X154" s="135"/>
      <c r="Y154" s="142"/>
      <c r="AA154" s="4"/>
      <c r="AC154" s="137"/>
      <c r="AD154" s="138"/>
      <c r="AE154" s="130"/>
      <c r="AF154" s="4"/>
      <c r="AG154" s="139"/>
      <c r="AH154" s="140"/>
      <c r="AI154" s="141"/>
      <c r="AJ154" s="135"/>
      <c r="AK154" s="142"/>
      <c r="AM154" s="4"/>
      <c r="AO154" s="137"/>
      <c r="AP154" s="138"/>
      <c r="AQ154" s="130"/>
      <c r="AR154" s="4"/>
      <c r="AS154" s="139"/>
      <c r="AT154" s="140"/>
      <c r="AU154" s="141"/>
      <c r="AV154" s="135"/>
      <c r="AW154" s="142"/>
      <c r="AX154" s="76"/>
      <c r="AY154" s="4"/>
      <c r="AZ154" s="76"/>
      <c r="BA154" s="137"/>
      <c r="BB154" s="138"/>
      <c r="BC154" s="130"/>
      <c r="BD154" s="4"/>
      <c r="BE154" s="139"/>
      <c r="BF154" s="140"/>
      <c r="BG154" s="141"/>
      <c r="BH154" s="135"/>
      <c r="BI154" s="142"/>
      <c r="BJ154" s="76"/>
      <c r="BK154" s="4"/>
      <c r="BL154" s="76"/>
      <c r="BM154" s="137"/>
      <c r="BN154" s="138"/>
      <c r="BO154" s="130"/>
      <c r="BP154" s="4"/>
      <c r="BQ154" s="139"/>
      <c r="BR154" s="140"/>
      <c r="BS154" s="141"/>
      <c r="BT154" s="135"/>
      <c r="BU154" s="142"/>
      <c r="BV154" s="76"/>
      <c r="BW154" s="4"/>
      <c r="BX154" s="76"/>
      <c r="BY154" s="137"/>
      <c r="BZ154" s="138"/>
      <c r="CA154" s="130"/>
      <c r="CB154" s="4"/>
      <c r="CC154" s="139"/>
      <c r="CD154" s="140"/>
      <c r="CE154" s="141"/>
      <c r="CF154" s="135"/>
      <c r="CG154" s="142"/>
      <c r="CH154" s="76"/>
      <c r="CI154" s="4"/>
      <c r="CJ154" s="76"/>
      <c r="CK154" s="137"/>
      <c r="CL154" s="138"/>
      <c r="CM154" s="130"/>
      <c r="CN154" s="4"/>
      <c r="CO154" s="139"/>
      <c r="CP154" s="140"/>
      <c r="CQ154" s="141"/>
      <c r="CR154" s="135"/>
      <c r="CS154" s="142"/>
      <c r="CT154" s="76"/>
      <c r="CU154" s="4"/>
      <c r="CV154" s="76"/>
      <c r="CW154" s="137"/>
      <c r="CX154" s="138"/>
      <c r="CY154" s="130"/>
      <c r="CZ154" s="4"/>
      <c r="DA154" s="139"/>
      <c r="DB154" s="140"/>
      <c r="DC154" s="141"/>
      <c r="DD154" s="135"/>
      <c r="DE154" s="142"/>
      <c r="DF154" s="76"/>
      <c r="DG154" s="4"/>
      <c r="DH154" s="76"/>
      <c r="DI154" s="137"/>
      <c r="DJ154" s="138"/>
      <c r="DK154" s="130"/>
      <c r="DL154" s="4"/>
      <c r="DM154" s="139"/>
      <c r="DN154" s="140"/>
      <c r="DO154" s="141"/>
      <c r="DP154" s="135"/>
      <c r="DQ154" s="142"/>
      <c r="DR154" s="76"/>
      <c r="DS154" s="4"/>
      <c r="DT154" s="76"/>
      <c r="DU154" s="137"/>
      <c r="DV154" s="138"/>
      <c r="DW154" s="130"/>
      <c r="DX154" s="4"/>
      <c r="DY154" s="139"/>
      <c r="DZ154" s="140"/>
      <c r="EA154" s="141"/>
      <c r="EB154" s="135"/>
      <c r="EC154" s="142"/>
      <c r="ED154" s="76"/>
      <c r="EE154" s="4"/>
      <c r="EF154" s="76"/>
      <c r="EG154" s="137"/>
      <c r="EH154" s="138"/>
      <c r="EI154" s="130"/>
      <c r="EJ154" s="4"/>
      <c r="EK154" s="139"/>
      <c r="EL154" s="140"/>
      <c r="EM154" s="141"/>
      <c r="EN154" s="135"/>
      <c r="EO154" s="142"/>
      <c r="EP154" s="76"/>
      <c r="EQ154" s="4"/>
      <c r="ER154" s="76"/>
      <c r="ES154" s="137"/>
      <c r="ET154" s="138"/>
      <c r="EU154" s="130"/>
      <c r="EV154" s="4"/>
      <c r="EW154" s="139"/>
      <c r="EX154" s="140"/>
      <c r="EY154" s="141"/>
      <c r="EZ154" s="135"/>
      <c r="FA154" s="142"/>
      <c r="FB154" s="76"/>
      <c r="FC154" s="4"/>
      <c r="FD154" s="76"/>
      <c r="FE154" s="137"/>
      <c r="FF154" s="138"/>
      <c r="FG154" s="130"/>
      <c r="FH154" s="4"/>
      <c r="FI154" s="139"/>
      <c r="FJ154" s="140"/>
      <c r="FK154" s="141"/>
      <c r="FL154" s="135"/>
      <c r="FM154" s="142"/>
      <c r="FN154" s="76"/>
      <c r="FO154" s="4"/>
      <c r="FP154" s="76"/>
      <c r="FQ154" s="137"/>
      <c r="FR154" s="138"/>
      <c r="FS154" s="130"/>
      <c r="FT154" s="4"/>
      <c r="FU154" s="139"/>
      <c r="FV154" s="140"/>
      <c r="FW154" s="141"/>
      <c r="FX154" s="135"/>
      <c r="FY154" s="142"/>
      <c r="FZ154" s="76"/>
      <c r="GA154" s="4"/>
      <c r="GB154" s="76"/>
      <c r="GC154" s="137"/>
      <c r="GD154" s="138"/>
      <c r="GE154" s="130"/>
      <c r="GF154" s="4"/>
      <c r="GG154" s="139"/>
      <c r="GH154" s="140"/>
      <c r="GI154" s="141"/>
      <c r="GJ154" s="135"/>
      <c r="GK154" s="142"/>
      <c r="GL154" s="76"/>
      <c r="GM154" s="4"/>
      <c r="GN154" s="76"/>
      <c r="GO154" s="137"/>
      <c r="GP154" s="138"/>
      <c r="GQ154" s="130"/>
      <c r="GR154" s="4"/>
      <c r="GS154" s="139"/>
      <c r="GT154" s="140"/>
      <c r="GU154" s="141"/>
      <c r="GV154" s="135"/>
      <c r="GW154" s="142"/>
      <c r="GX154" s="76"/>
      <c r="GY154" s="4"/>
      <c r="GZ154" s="76"/>
      <c r="HA154" s="137"/>
      <c r="HB154" s="138"/>
      <c r="HC154" s="130"/>
      <c r="HD154" s="4"/>
      <c r="HE154" s="139"/>
      <c r="HF154" s="140"/>
      <c r="HG154" s="141"/>
      <c r="HH154" s="135"/>
      <c r="HI154" s="142"/>
      <c r="HJ154" s="76"/>
      <c r="HK154" s="4"/>
      <c r="HL154" s="76"/>
      <c r="HM154" s="137"/>
      <c r="HN154" s="138"/>
      <c r="HO154" s="130"/>
      <c r="HP154" s="4"/>
      <c r="HQ154" s="139"/>
      <c r="HR154" s="140"/>
      <c r="HS154" s="141"/>
      <c r="HT154" s="135"/>
      <c r="HU154" s="142"/>
      <c r="HV154" s="76"/>
      <c r="HW154" s="4"/>
      <c r="HX154" s="76"/>
      <c r="HY154" s="137"/>
      <c r="HZ154" s="138"/>
      <c r="IA154" s="130"/>
      <c r="IB154" s="4"/>
      <c r="IC154" s="139"/>
      <c r="ID154" s="140"/>
      <c r="IE154" s="141"/>
      <c r="IF154" s="135"/>
      <c r="IG154" s="142"/>
      <c r="IH154" s="76"/>
      <c r="II154" s="4"/>
      <c r="IJ154" s="76"/>
      <c r="IK154" s="137"/>
      <c r="IL154" s="138"/>
      <c r="IM154" s="130"/>
      <c r="IN154" s="4"/>
      <c r="IO154" s="139"/>
      <c r="IP154" s="140"/>
      <c r="IQ154" s="141"/>
      <c r="IR154" s="135"/>
      <c r="IS154" s="142"/>
      <c r="IT154" s="76"/>
      <c r="IU154" s="4"/>
      <c r="IV154" s="76"/>
      <c r="IW154" s="137"/>
      <c r="IX154" s="138"/>
      <c r="IY154" s="130"/>
      <c r="IZ154" s="4"/>
      <c r="JA154" s="139"/>
      <c r="JB154" s="140"/>
      <c r="JC154" s="141"/>
      <c r="JD154" s="135"/>
      <c r="JE154" s="142"/>
      <c r="JF154" s="76"/>
      <c r="JG154" s="4"/>
      <c r="JH154" s="76"/>
      <c r="JI154" s="137"/>
      <c r="JJ154" s="138"/>
      <c r="JK154" s="130"/>
      <c r="JL154" s="4"/>
      <c r="JM154" s="139"/>
      <c r="JN154" s="140"/>
      <c r="JO154" s="141"/>
      <c r="JP154" s="135"/>
      <c r="JQ154" s="142"/>
      <c r="JR154" s="76"/>
      <c r="JS154" s="4"/>
      <c r="JT154" s="76"/>
      <c r="JU154" s="137"/>
      <c r="JV154" s="138"/>
      <c r="JW154" s="130"/>
      <c r="JX154" s="4"/>
      <c r="JY154" s="139"/>
      <c r="JZ154" s="140"/>
      <c r="KA154" s="141"/>
      <c r="KB154" s="135"/>
      <c r="KC154" s="142"/>
      <c r="KD154" s="76"/>
      <c r="KE154" s="4"/>
      <c r="KF154" s="76"/>
    </row>
    <row r="155" spans="1:292" ht="13.5" customHeight="1">
      <c r="A155" s="84"/>
      <c r="E155" s="137"/>
      <c r="F155" s="138"/>
      <c r="G155" s="130"/>
      <c r="H155" s="4"/>
      <c r="I155" s="139"/>
      <c r="J155" s="140"/>
      <c r="K155" s="141"/>
      <c r="L155" s="135"/>
      <c r="M155" s="142"/>
      <c r="O155" s="4"/>
      <c r="Q155" s="137"/>
      <c r="R155" s="138"/>
      <c r="S155" s="130"/>
      <c r="T155" s="4"/>
      <c r="U155" s="139"/>
      <c r="V155" s="140"/>
      <c r="W155" s="141"/>
      <c r="X155" s="135"/>
      <c r="Y155" s="142"/>
      <c r="AA155" s="4"/>
      <c r="AC155" s="137"/>
      <c r="AD155" s="138"/>
      <c r="AE155" s="130"/>
      <c r="AF155" s="4"/>
      <c r="AG155" s="139"/>
      <c r="AH155" s="140"/>
      <c r="AI155" s="141"/>
      <c r="AJ155" s="135"/>
      <c r="AK155" s="142"/>
      <c r="AM155" s="4"/>
      <c r="AO155" s="137"/>
      <c r="AP155" s="138"/>
      <c r="AQ155" s="130"/>
      <c r="AR155" s="4"/>
      <c r="AS155" s="139"/>
      <c r="AT155" s="140"/>
      <c r="AU155" s="141"/>
      <c r="AV155" s="135"/>
      <c r="AW155" s="142"/>
      <c r="AX155" s="76"/>
      <c r="AY155" s="4"/>
      <c r="AZ155" s="76"/>
      <c r="BA155" s="137"/>
      <c r="BB155" s="138"/>
      <c r="BC155" s="130"/>
      <c r="BD155" s="4"/>
      <c r="BE155" s="139"/>
      <c r="BF155" s="140"/>
      <c r="BG155" s="141"/>
      <c r="BH155" s="135"/>
      <c r="BI155" s="142"/>
      <c r="BJ155" s="76"/>
      <c r="BK155" s="4"/>
      <c r="BL155" s="76"/>
      <c r="BM155" s="137"/>
      <c r="BN155" s="138"/>
      <c r="BO155" s="130"/>
      <c r="BP155" s="4"/>
      <c r="BQ155" s="139"/>
      <c r="BR155" s="140"/>
      <c r="BS155" s="141"/>
      <c r="BT155" s="135"/>
      <c r="BU155" s="142"/>
      <c r="BV155" s="76"/>
      <c r="BW155" s="4"/>
      <c r="BX155" s="76"/>
      <c r="BY155" s="137"/>
      <c r="BZ155" s="138"/>
      <c r="CA155" s="130"/>
      <c r="CB155" s="4"/>
      <c r="CC155" s="139"/>
      <c r="CD155" s="140"/>
      <c r="CE155" s="141"/>
      <c r="CF155" s="135"/>
      <c r="CG155" s="142"/>
      <c r="CH155" s="76"/>
      <c r="CI155" s="4"/>
      <c r="CJ155" s="76"/>
      <c r="CK155" s="137"/>
      <c r="CL155" s="138"/>
      <c r="CM155" s="130"/>
      <c r="CN155" s="4"/>
      <c r="CO155" s="139"/>
      <c r="CP155" s="140"/>
      <c r="CQ155" s="141"/>
      <c r="CR155" s="135"/>
      <c r="CS155" s="142"/>
      <c r="CT155" s="76"/>
      <c r="CU155" s="4"/>
      <c r="CV155" s="76"/>
      <c r="CW155" s="137"/>
      <c r="CX155" s="138"/>
      <c r="CY155" s="130"/>
      <c r="CZ155" s="4"/>
      <c r="DA155" s="139"/>
      <c r="DB155" s="140"/>
      <c r="DC155" s="141"/>
      <c r="DD155" s="135"/>
      <c r="DE155" s="142"/>
      <c r="DF155" s="76"/>
      <c r="DG155" s="4"/>
      <c r="DH155" s="76"/>
      <c r="DI155" s="137"/>
      <c r="DJ155" s="138"/>
      <c r="DK155" s="130"/>
      <c r="DL155" s="4"/>
      <c r="DM155" s="139"/>
      <c r="DN155" s="140"/>
      <c r="DO155" s="141"/>
      <c r="DP155" s="135"/>
      <c r="DQ155" s="142"/>
      <c r="DR155" s="76"/>
      <c r="DS155" s="4"/>
      <c r="DT155" s="76"/>
      <c r="DU155" s="137"/>
      <c r="DV155" s="138"/>
      <c r="DW155" s="130"/>
      <c r="DX155" s="4"/>
      <c r="DY155" s="139"/>
      <c r="DZ155" s="140"/>
      <c r="EA155" s="141"/>
      <c r="EB155" s="135"/>
      <c r="EC155" s="142"/>
      <c r="ED155" s="76"/>
      <c r="EE155" s="4"/>
      <c r="EF155" s="76"/>
      <c r="EG155" s="137"/>
      <c r="EH155" s="138"/>
      <c r="EI155" s="130"/>
      <c r="EJ155" s="4"/>
      <c r="EK155" s="139"/>
      <c r="EL155" s="140"/>
      <c r="EM155" s="141"/>
      <c r="EN155" s="135"/>
      <c r="EO155" s="142"/>
      <c r="EP155" s="76"/>
      <c r="EQ155" s="4"/>
      <c r="ER155" s="76"/>
      <c r="ES155" s="137"/>
      <c r="ET155" s="138"/>
      <c r="EU155" s="130"/>
      <c r="EV155" s="4"/>
      <c r="EW155" s="139"/>
      <c r="EX155" s="140"/>
      <c r="EY155" s="141"/>
      <c r="EZ155" s="135"/>
      <c r="FA155" s="142"/>
      <c r="FB155" s="76"/>
      <c r="FC155" s="4"/>
      <c r="FD155" s="76"/>
      <c r="FE155" s="137"/>
      <c r="FF155" s="138"/>
      <c r="FG155" s="130"/>
      <c r="FH155" s="4"/>
      <c r="FI155" s="139"/>
      <c r="FJ155" s="140"/>
      <c r="FK155" s="141"/>
      <c r="FL155" s="135"/>
      <c r="FM155" s="142"/>
      <c r="FN155" s="76"/>
      <c r="FO155" s="4"/>
      <c r="FP155" s="76"/>
      <c r="FQ155" s="137"/>
      <c r="FR155" s="138"/>
      <c r="FS155" s="130"/>
      <c r="FT155" s="4"/>
      <c r="FU155" s="139"/>
      <c r="FV155" s="140"/>
      <c r="FW155" s="141"/>
      <c r="FX155" s="135"/>
      <c r="FY155" s="142"/>
      <c r="FZ155" s="76"/>
      <c r="GA155" s="4"/>
      <c r="GB155" s="76"/>
      <c r="GC155" s="137"/>
      <c r="GD155" s="138"/>
      <c r="GE155" s="130"/>
      <c r="GF155" s="4"/>
      <c r="GG155" s="139"/>
      <c r="GH155" s="140"/>
      <c r="GI155" s="141"/>
      <c r="GJ155" s="135"/>
      <c r="GK155" s="142"/>
      <c r="GL155" s="76"/>
      <c r="GM155" s="4"/>
      <c r="GN155" s="76"/>
      <c r="GO155" s="137"/>
      <c r="GP155" s="138"/>
      <c r="GQ155" s="130"/>
      <c r="GR155" s="4"/>
      <c r="GS155" s="139"/>
      <c r="GT155" s="140"/>
      <c r="GU155" s="141"/>
      <c r="GV155" s="135"/>
      <c r="GW155" s="142"/>
      <c r="GX155" s="76"/>
      <c r="GY155" s="4"/>
      <c r="GZ155" s="76"/>
      <c r="HA155" s="137"/>
      <c r="HB155" s="138"/>
      <c r="HC155" s="130"/>
      <c r="HD155" s="4"/>
      <c r="HE155" s="139"/>
      <c r="HF155" s="140"/>
      <c r="HG155" s="141"/>
      <c r="HH155" s="135"/>
      <c r="HI155" s="142"/>
      <c r="HJ155" s="76"/>
      <c r="HK155" s="4"/>
      <c r="HL155" s="76"/>
      <c r="HM155" s="137"/>
      <c r="HN155" s="138"/>
      <c r="HO155" s="130"/>
      <c r="HP155" s="4"/>
      <c r="HQ155" s="139"/>
      <c r="HR155" s="140"/>
      <c r="HS155" s="141"/>
      <c r="HT155" s="135"/>
      <c r="HU155" s="142"/>
      <c r="HV155" s="76"/>
      <c r="HW155" s="4"/>
      <c r="HX155" s="76"/>
      <c r="HY155" s="137"/>
      <c r="HZ155" s="138"/>
      <c r="IA155" s="130"/>
      <c r="IB155" s="4"/>
      <c r="IC155" s="139"/>
      <c r="ID155" s="140"/>
      <c r="IE155" s="141"/>
      <c r="IF155" s="135"/>
      <c r="IG155" s="142"/>
      <c r="IH155" s="76"/>
      <c r="II155" s="4"/>
      <c r="IJ155" s="76"/>
      <c r="IK155" s="137"/>
      <c r="IL155" s="138"/>
      <c r="IM155" s="130"/>
      <c r="IN155" s="4"/>
      <c r="IO155" s="139"/>
      <c r="IP155" s="140"/>
      <c r="IQ155" s="141"/>
      <c r="IR155" s="135"/>
      <c r="IS155" s="142"/>
      <c r="IT155" s="76"/>
      <c r="IU155" s="4"/>
      <c r="IV155" s="76"/>
      <c r="IW155" s="137"/>
      <c r="IX155" s="138"/>
      <c r="IY155" s="130"/>
      <c r="IZ155" s="4"/>
      <c r="JA155" s="139"/>
      <c r="JB155" s="140"/>
      <c r="JC155" s="141"/>
      <c r="JD155" s="135"/>
      <c r="JE155" s="142"/>
      <c r="JF155" s="76"/>
      <c r="JG155" s="4"/>
      <c r="JH155" s="76"/>
      <c r="JI155" s="137"/>
      <c r="JJ155" s="138"/>
      <c r="JK155" s="130"/>
      <c r="JL155" s="4"/>
      <c r="JM155" s="139"/>
      <c r="JN155" s="140"/>
      <c r="JO155" s="141"/>
      <c r="JP155" s="135"/>
      <c r="JQ155" s="142"/>
      <c r="JR155" s="76"/>
      <c r="JS155" s="4"/>
      <c r="JT155" s="76"/>
      <c r="JU155" s="137"/>
      <c r="JV155" s="138"/>
      <c r="JW155" s="130"/>
      <c r="JX155" s="4"/>
      <c r="JY155" s="139"/>
      <c r="JZ155" s="140"/>
      <c r="KA155" s="141"/>
      <c r="KB155" s="135"/>
      <c r="KC155" s="142"/>
      <c r="KD155" s="76"/>
      <c r="KE155" s="4"/>
      <c r="KF155" s="76"/>
    </row>
    <row r="156" spans="1:292" ht="13.5" customHeight="1">
      <c r="A156" s="84"/>
      <c r="E156" s="137"/>
      <c r="F156" s="138"/>
      <c r="G156" s="130"/>
      <c r="H156" s="4"/>
      <c r="I156" s="139"/>
      <c r="J156" s="140"/>
      <c r="K156" s="141"/>
      <c r="L156" s="135"/>
      <c r="M156" s="142"/>
      <c r="O156" s="4"/>
      <c r="Q156" s="137"/>
      <c r="R156" s="138"/>
      <c r="S156" s="130"/>
      <c r="T156" s="4"/>
      <c r="U156" s="139"/>
      <c r="V156" s="140"/>
      <c r="W156" s="141"/>
      <c r="X156" s="135"/>
      <c r="Y156" s="142"/>
      <c r="AA156" s="4"/>
      <c r="AC156" s="137"/>
      <c r="AD156" s="138"/>
      <c r="AE156" s="130"/>
      <c r="AF156" s="4"/>
      <c r="AG156" s="139"/>
      <c r="AH156" s="140"/>
      <c r="AI156" s="141"/>
      <c r="AJ156" s="135"/>
      <c r="AK156" s="142"/>
      <c r="AM156" s="4"/>
      <c r="AO156" s="137"/>
      <c r="AP156" s="138"/>
      <c r="AQ156" s="130"/>
      <c r="AR156" s="4"/>
      <c r="AS156" s="139"/>
      <c r="AT156" s="140"/>
      <c r="AU156" s="141"/>
      <c r="AV156" s="135"/>
      <c r="AW156" s="142"/>
      <c r="AX156" s="76"/>
      <c r="AY156" s="4"/>
      <c r="AZ156" s="76"/>
      <c r="BA156" s="137"/>
      <c r="BB156" s="138"/>
      <c r="BC156" s="130"/>
      <c r="BD156" s="4"/>
      <c r="BE156" s="139"/>
      <c r="BF156" s="140"/>
      <c r="BG156" s="141"/>
      <c r="BH156" s="135"/>
      <c r="BI156" s="142"/>
      <c r="BJ156" s="76"/>
      <c r="BK156" s="4"/>
      <c r="BL156" s="76"/>
      <c r="BM156" s="137"/>
      <c r="BN156" s="138"/>
      <c r="BO156" s="130"/>
      <c r="BP156" s="4"/>
      <c r="BQ156" s="139"/>
      <c r="BR156" s="140"/>
      <c r="BS156" s="141"/>
      <c r="BT156" s="135"/>
      <c r="BU156" s="142"/>
      <c r="BV156" s="76"/>
      <c r="BW156" s="4"/>
      <c r="BX156" s="76"/>
      <c r="BY156" s="137"/>
      <c r="BZ156" s="138"/>
      <c r="CA156" s="130"/>
      <c r="CB156" s="4"/>
      <c r="CC156" s="139"/>
      <c r="CD156" s="140"/>
      <c r="CE156" s="141"/>
      <c r="CF156" s="135"/>
      <c r="CG156" s="142"/>
      <c r="CH156" s="76"/>
      <c r="CI156" s="4"/>
      <c r="CJ156" s="76"/>
      <c r="CK156" s="137"/>
      <c r="CL156" s="138"/>
      <c r="CM156" s="130"/>
      <c r="CN156" s="4"/>
      <c r="CO156" s="139"/>
      <c r="CP156" s="140"/>
      <c r="CQ156" s="141"/>
      <c r="CR156" s="135"/>
      <c r="CS156" s="142"/>
      <c r="CT156" s="76"/>
      <c r="CU156" s="4"/>
      <c r="CV156" s="76"/>
      <c r="CW156" s="137"/>
      <c r="CX156" s="138"/>
      <c r="CY156" s="130"/>
      <c r="CZ156" s="4"/>
      <c r="DA156" s="139"/>
      <c r="DB156" s="140"/>
      <c r="DC156" s="141"/>
      <c r="DD156" s="135"/>
      <c r="DE156" s="142"/>
      <c r="DF156" s="76"/>
      <c r="DG156" s="4"/>
      <c r="DH156" s="76"/>
      <c r="DI156" s="137"/>
      <c r="DJ156" s="138"/>
      <c r="DK156" s="130"/>
      <c r="DL156" s="4"/>
      <c r="DM156" s="139"/>
      <c r="DN156" s="140"/>
      <c r="DO156" s="141"/>
      <c r="DP156" s="135"/>
      <c r="DQ156" s="142"/>
      <c r="DR156" s="76"/>
      <c r="DS156" s="4"/>
      <c r="DT156" s="76"/>
      <c r="DU156" s="137"/>
      <c r="DV156" s="138"/>
      <c r="DW156" s="130"/>
      <c r="DX156" s="4"/>
      <c r="DY156" s="139"/>
      <c r="DZ156" s="140"/>
      <c r="EA156" s="141"/>
      <c r="EB156" s="135"/>
      <c r="EC156" s="142"/>
      <c r="ED156" s="76"/>
      <c r="EE156" s="4"/>
      <c r="EF156" s="76"/>
      <c r="EG156" s="137"/>
      <c r="EH156" s="138"/>
      <c r="EI156" s="130"/>
      <c r="EJ156" s="4"/>
      <c r="EK156" s="139"/>
      <c r="EL156" s="140"/>
      <c r="EM156" s="141"/>
      <c r="EN156" s="135"/>
      <c r="EO156" s="142"/>
      <c r="EP156" s="76"/>
      <c r="EQ156" s="4"/>
      <c r="ER156" s="76"/>
      <c r="ES156" s="137"/>
      <c r="ET156" s="138"/>
      <c r="EU156" s="130"/>
      <c r="EV156" s="4"/>
      <c r="EW156" s="139"/>
      <c r="EX156" s="140"/>
      <c r="EY156" s="141"/>
      <c r="EZ156" s="135"/>
      <c r="FA156" s="142"/>
      <c r="FB156" s="76"/>
      <c r="FC156" s="4"/>
      <c r="FD156" s="76"/>
      <c r="FE156" s="137"/>
      <c r="FF156" s="138"/>
      <c r="FG156" s="130"/>
      <c r="FH156" s="4"/>
      <c r="FI156" s="139"/>
      <c r="FJ156" s="140"/>
      <c r="FK156" s="141"/>
      <c r="FL156" s="135"/>
      <c r="FM156" s="142"/>
      <c r="FN156" s="76"/>
      <c r="FO156" s="4"/>
      <c r="FP156" s="76"/>
      <c r="FQ156" s="137"/>
      <c r="FR156" s="138"/>
      <c r="FS156" s="130"/>
      <c r="FT156" s="4"/>
      <c r="FU156" s="139"/>
      <c r="FV156" s="140"/>
      <c r="FW156" s="141"/>
      <c r="FX156" s="135"/>
      <c r="FY156" s="142"/>
      <c r="FZ156" s="76"/>
      <c r="GA156" s="4"/>
      <c r="GB156" s="76"/>
      <c r="GC156" s="137"/>
      <c r="GD156" s="138"/>
      <c r="GE156" s="130"/>
      <c r="GF156" s="4"/>
      <c r="GG156" s="139"/>
      <c r="GH156" s="140"/>
      <c r="GI156" s="141"/>
      <c r="GJ156" s="135"/>
      <c r="GK156" s="142"/>
      <c r="GL156" s="76"/>
      <c r="GM156" s="4"/>
      <c r="GN156" s="76"/>
      <c r="GO156" s="137"/>
      <c r="GP156" s="138"/>
      <c r="GQ156" s="130"/>
      <c r="GR156" s="4"/>
      <c r="GS156" s="139"/>
      <c r="GT156" s="140"/>
      <c r="GU156" s="141"/>
      <c r="GV156" s="135"/>
      <c r="GW156" s="142"/>
      <c r="GX156" s="76"/>
      <c r="GY156" s="4"/>
      <c r="GZ156" s="76"/>
      <c r="HA156" s="137"/>
      <c r="HB156" s="138"/>
      <c r="HC156" s="130"/>
      <c r="HD156" s="4"/>
      <c r="HE156" s="139"/>
      <c r="HF156" s="140"/>
      <c r="HG156" s="141"/>
      <c r="HH156" s="135"/>
      <c r="HI156" s="142"/>
      <c r="HJ156" s="76"/>
      <c r="HK156" s="4"/>
      <c r="HL156" s="76"/>
      <c r="HM156" s="137"/>
      <c r="HN156" s="138"/>
      <c r="HO156" s="130"/>
      <c r="HP156" s="4"/>
      <c r="HQ156" s="139"/>
      <c r="HR156" s="140"/>
      <c r="HS156" s="141"/>
      <c r="HT156" s="135"/>
      <c r="HU156" s="142"/>
      <c r="HV156" s="76"/>
      <c r="HW156" s="4"/>
      <c r="HX156" s="76"/>
      <c r="HY156" s="137"/>
      <c r="HZ156" s="138"/>
      <c r="IA156" s="130"/>
      <c r="IB156" s="4"/>
      <c r="IC156" s="139"/>
      <c r="ID156" s="140"/>
      <c r="IE156" s="141"/>
      <c r="IF156" s="135"/>
      <c r="IG156" s="142"/>
      <c r="IH156" s="76"/>
      <c r="II156" s="4"/>
      <c r="IJ156" s="76"/>
      <c r="IK156" s="137"/>
      <c r="IL156" s="138"/>
      <c r="IM156" s="130"/>
      <c r="IN156" s="4"/>
      <c r="IO156" s="139"/>
      <c r="IP156" s="140"/>
      <c r="IQ156" s="141"/>
      <c r="IR156" s="135"/>
      <c r="IS156" s="142"/>
      <c r="IT156" s="76"/>
      <c r="IU156" s="4"/>
      <c r="IV156" s="76"/>
      <c r="IW156" s="137"/>
      <c r="IX156" s="138"/>
      <c r="IY156" s="130"/>
      <c r="IZ156" s="4"/>
      <c r="JA156" s="139"/>
      <c r="JB156" s="140"/>
      <c r="JC156" s="141"/>
      <c r="JD156" s="135"/>
      <c r="JE156" s="142"/>
      <c r="JF156" s="76"/>
      <c r="JG156" s="4"/>
      <c r="JH156" s="76"/>
      <c r="JI156" s="137"/>
      <c r="JJ156" s="138"/>
      <c r="JK156" s="130"/>
      <c r="JL156" s="4"/>
      <c r="JM156" s="139"/>
      <c r="JN156" s="140"/>
      <c r="JO156" s="141"/>
      <c r="JP156" s="135"/>
      <c r="JQ156" s="142"/>
      <c r="JR156" s="76"/>
      <c r="JS156" s="4"/>
      <c r="JT156" s="76"/>
      <c r="JU156" s="137"/>
      <c r="JV156" s="138"/>
      <c r="JW156" s="130"/>
      <c r="JX156" s="4"/>
      <c r="JY156" s="139"/>
      <c r="JZ156" s="140"/>
      <c r="KA156" s="141"/>
      <c r="KB156" s="135"/>
      <c r="KC156" s="142"/>
      <c r="KD156" s="76"/>
      <c r="KE156" s="4"/>
      <c r="KF156" s="76"/>
    </row>
    <row r="157" spans="1:292" ht="13.5" customHeight="1">
      <c r="A157" s="84"/>
      <c r="E157" s="137"/>
      <c r="F157" s="138"/>
      <c r="G157" s="130"/>
      <c r="H157" s="4"/>
      <c r="I157" s="139"/>
      <c r="J157" s="140"/>
      <c r="K157" s="141"/>
      <c r="L157" s="135"/>
      <c r="M157" s="142"/>
      <c r="O157" s="4"/>
      <c r="Q157" s="137"/>
      <c r="R157" s="138"/>
      <c r="S157" s="130"/>
      <c r="T157" s="4"/>
      <c r="U157" s="139"/>
      <c r="V157" s="140"/>
      <c r="W157" s="141"/>
      <c r="X157" s="135"/>
      <c r="Y157" s="142"/>
      <c r="AA157" s="4"/>
      <c r="AC157" s="137"/>
      <c r="AD157" s="138"/>
      <c r="AE157" s="130"/>
      <c r="AF157" s="4"/>
      <c r="AG157" s="139"/>
      <c r="AH157" s="140"/>
      <c r="AI157" s="141"/>
      <c r="AJ157" s="135"/>
      <c r="AK157" s="142"/>
      <c r="AM157" s="4"/>
      <c r="AO157" s="137"/>
      <c r="AP157" s="138"/>
      <c r="AQ157" s="130"/>
      <c r="AR157" s="4"/>
      <c r="AS157" s="139"/>
      <c r="AT157" s="140"/>
      <c r="AU157" s="141"/>
      <c r="AV157" s="135"/>
      <c r="AW157" s="142"/>
      <c r="AX157" s="76"/>
      <c r="AY157" s="4"/>
      <c r="AZ157" s="76"/>
      <c r="BA157" s="137"/>
      <c r="BB157" s="138"/>
      <c r="BC157" s="130"/>
      <c r="BD157" s="4"/>
      <c r="BE157" s="139"/>
      <c r="BF157" s="140"/>
      <c r="BG157" s="141"/>
      <c r="BH157" s="135"/>
      <c r="BI157" s="142"/>
      <c r="BJ157" s="76"/>
      <c r="BK157" s="4"/>
      <c r="BL157" s="76"/>
      <c r="BM157" s="137"/>
      <c r="BN157" s="138"/>
      <c r="BO157" s="130"/>
      <c r="BP157" s="4"/>
      <c r="BQ157" s="139"/>
      <c r="BR157" s="140"/>
      <c r="BS157" s="141"/>
      <c r="BT157" s="135"/>
      <c r="BU157" s="142"/>
      <c r="BV157" s="76"/>
      <c r="BW157" s="4"/>
      <c r="BX157" s="76"/>
      <c r="BY157" s="137"/>
      <c r="BZ157" s="138"/>
      <c r="CA157" s="130"/>
      <c r="CB157" s="4"/>
      <c r="CC157" s="139"/>
      <c r="CD157" s="140"/>
      <c r="CE157" s="141"/>
      <c r="CF157" s="135"/>
      <c r="CG157" s="142"/>
      <c r="CH157" s="76"/>
      <c r="CI157" s="4"/>
      <c r="CJ157" s="76"/>
      <c r="CK157" s="137"/>
      <c r="CL157" s="138"/>
      <c r="CM157" s="130"/>
      <c r="CN157" s="4"/>
      <c r="CO157" s="139"/>
      <c r="CP157" s="140"/>
      <c r="CQ157" s="141"/>
      <c r="CR157" s="135"/>
      <c r="CS157" s="142"/>
      <c r="CT157" s="76"/>
      <c r="CU157" s="4"/>
      <c r="CV157" s="76"/>
      <c r="CW157" s="137"/>
      <c r="CX157" s="138"/>
      <c r="CY157" s="130"/>
      <c r="CZ157" s="4"/>
      <c r="DA157" s="139"/>
      <c r="DB157" s="140"/>
      <c r="DC157" s="141"/>
      <c r="DD157" s="135"/>
      <c r="DE157" s="142"/>
      <c r="DF157" s="76"/>
      <c r="DG157" s="4"/>
      <c r="DH157" s="76"/>
      <c r="DI157" s="137"/>
      <c r="DJ157" s="138"/>
      <c r="DK157" s="130"/>
      <c r="DL157" s="4"/>
      <c r="DM157" s="139"/>
      <c r="DN157" s="140"/>
      <c r="DO157" s="141"/>
      <c r="DP157" s="135"/>
      <c r="DQ157" s="142"/>
      <c r="DR157" s="76"/>
      <c r="DS157" s="4"/>
      <c r="DT157" s="76"/>
      <c r="DU157" s="137"/>
      <c r="DV157" s="138"/>
      <c r="DW157" s="130"/>
      <c r="DX157" s="4"/>
      <c r="DY157" s="139"/>
      <c r="DZ157" s="140"/>
      <c r="EA157" s="141"/>
      <c r="EB157" s="135"/>
      <c r="EC157" s="142"/>
      <c r="ED157" s="76"/>
      <c r="EE157" s="4"/>
      <c r="EF157" s="76"/>
      <c r="EG157" s="137"/>
      <c r="EH157" s="138"/>
      <c r="EI157" s="130"/>
      <c r="EJ157" s="4"/>
      <c r="EK157" s="139"/>
      <c r="EL157" s="140"/>
      <c r="EM157" s="141"/>
      <c r="EN157" s="135"/>
      <c r="EO157" s="142"/>
      <c r="EP157" s="76"/>
      <c r="EQ157" s="4"/>
      <c r="ER157" s="76"/>
      <c r="ES157" s="137"/>
      <c r="ET157" s="138"/>
      <c r="EU157" s="130"/>
      <c r="EV157" s="4"/>
      <c r="EW157" s="139"/>
      <c r="EX157" s="140"/>
      <c r="EY157" s="141"/>
      <c r="EZ157" s="135"/>
      <c r="FA157" s="142"/>
      <c r="FB157" s="76"/>
      <c r="FC157" s="4"/>
      <c r="FD157" s="76"/>
      <c r="FE157" s="137"/>
      <c r="FF157" s="138"/>
      <c r="FG157" s="130"/>
      <c r="FH157" s="4"/>
      <c r="FI157" s="139"/>
      <c r="FJ157" s="140"/>
      <c r="FK157" s="141"/>
      <c r="FL157" s="135"/>
      <c r="FM157" s="142"/>
      <c r="FN157" s="76"/>
      <c r="FO157" s="4"/>
      <c r="FP157" s="76"/>
      <c r="FQ157" s="137"/>
      <c r="FR157" s="138"/>
      <c r="FS157" s="130"/>
      <c r="FT157" s="4"/>
      <c r="FU157" s="139"/>
      <c r="FV157" s="140"/>
      <c r="FW157" s="141"/>
      <c r="FX157" s="135"/>
      <c r="FY157" s="142"/>
      <c r="FZ157" s="76"/>
      <c r="GA157" s="4"/>
      <c r="GB157" s="76"/>
      <c r="GC157" s="137"/>
      <c r="GD157" s="138"/>
      <c r="GE157" s="130"/>
      <c r="GF157" s="4"/>
      <c r="GG157" s="139"/>
      <c r="GH157" s="140"/>
      <c r="GI157" s="141"/>
      <c r="GJ157" s="135"/>
      <c r="GK157" s="142"/>
      <c r="GL157" s="76"/>
      <c r="GM157" s="4"/>
      <c r="GN157" s="76"/>
      <c r="GO157" s="137"/>
      <c r="GP157" s="138"/>
      <c r="GQ157" s="130"/>
      <c r="GR157" s="4"/>
      <c r="GS157" s="139"/>
      <c r="GT157" s="140"/>
      <c r="GU157" s="141"/>
      <c r="GV157" s="135"/>
      <c r="GW157" s="142"/>
      <c r="GX157" s="76"/>
      <c r="GY157" s="4"/>
      <c r="GZ157" s="76"/>
      <c r="HA157" s="137"/>
      <c r="HB157" s="138"/>
      <c r="HC157" s="130"/>
      <c r="HD157" s="4"/>
      <c r="HE157" s="139"/>
      <c r="HF157" s="140"/>
      <c r="HG157" s="141"/>
      <c r="HH157" s="135"/>
      <c r="HI157" s="142"/>
      <c r="HJ157" s="76"/>
      <c r="HK157" s="4"/>
      <c r="HL157" s="76"/>
      <c r="HM157" s="137"/>
      <c r="HN157" s="138"/>
      <c r="HO157" s="130"/>
      <c r="HP157" s="4"/>
      <c r="HQ157" s="139"/>
      <c r="HR157" s="140"/>
      <c r="HS157" s="141"/>
      <c r="HT157" s="135"/>
      <c r="HU157" s="142"/>
      <c r="HV157" s="76"/>
      <c r="HW157" s="4"/>
      <c r="HX157" s="76"/>
      <c r="HY157" s="137"/>
      <c r="HZ157" s="138"/>
      <c r="IA157" s="130"/>
      <c r="IB157" s="4"/>
      <c r="IC157" s="139"/>
      <c r="ID157" s="140"/>
      <c r="IE157" s="141"/>
      <c r="IF157" s="135"/>
      <c r="IG157" s="142"/>
      <c r="IH157" s="76"/>
      <c r="II157" s="4"/>
      <c r="IJ157" s="76"/>
      <c r="IK157" s="137"/>
      <c r="IL157" s="138"/>
      <c r="IM157" s="130"/>
      <c r="IN157" s="4"/>
      <c r="IO157" s="139"/>
      <c r="IP157" s="140"/>
      <c r="IQ157" s="141"/>
      <c r="IR157" s="135"/>
      <c r="IS157" s="142"/>
      <c r="IT157" s="76"/>
      <c r="IU157" s="4"/>
      <c r="IV157" s="76"/>
      <c r="IW157" s="137"/>
      <c r="IX157" s="138"/>
      <c r="IY157" s="130"/>
      <c r="IZ157" s="4"/>
      <c r="JA157" s="139"/>
      <c r="JB157" s="140"/>
      <c r="JC157" s="141"/>
      <c r="JD157" s="135"/>
      <c r="JE157" s="142"/>
      <c r="JF157" s="76"/>
      <c r="JG157" s="4"/>
      <c r="JH157" s="76"/>
      <c r="JI157" s="137"/>
      <c r="JJ157" s="138"/>
      <c r="JK157" s="130"/>
      <c r="JL157" s="4"/>
      <c r="JM157" s="139"/>
      <c r="JN157" s="140"/>
      <c r="JO157" s="141"/>
      <c r="JP157" s="135"/>
      <c r="JQ157" s="142"/>
      <c r="JR157" s="76"/>
      <c r="JS157" s="4"/>
      <c r="JT157" s="76"/>
      <c r="JU157" s="137"/>
      <c r="JV157" s="138"/>
      <c r="JW157" s="130"/>
      <c r="JX157" s="4"/>
      <c r="JY157" s="139"/>
      <c r="JZ157" s="140"/>
      <c r="KA157" s="141"/>
      <c r="KB157" s="135"/>
      <c r="KC157" s="142"/>
      <c r="KD157" s="76"/>
      <c r="KE157" s="4"/>
      <c r="KF157" s="76"/>
    </row>
    <row r="158" spans="1:292" ht="13.5" customHeight="1">
      <c r="A158" s="84"/>
      <c r="E158" s="137"/>
      <c r="F158" s="138"/>
      <c r="G158" s="130"/>
      <c r="H158" s="4"/>
      <c r="I158" s="139"/>
      <c r="J158" s="140"/>
      <c r="K158" s="141"/>
      <c r="L158" s="135"/>
      <c r="M158" s="142"/>
      <c r="O158" s="4"/>
      <c r="Q158" s="137"/>
      <c r="R158" s="138"/>
      <c r="S158" s="130"/>
      <c r="T158" s="4"/>
      <c r="U158" s="139"/>
      <c r="V158" s="140"/>
      <c r="W158" s="141"/>
      <c r="X158" s="135"/>
      <c r="Y158" s="142"/>
      <c r="AA158" s="4"/>
      <c r="AC158" s="137"/>
      <c r="AD158" s="138"/>
      <c r="AE158" s="130"/>
      <c r="AF158" s="4"/>
      <c r="AG158" s="139"/>
      <c r="AH158" s="140"/>
      <c r="AI158" s="141"/>
      <c r="AJ158" s="135"/>
      <c r="AK158" s="142"/>
      <c r="AM158" s="4"/>
      <c r="AO158" s="137"/>
      <c r="AP158" s="138"/>
      <c r="AQ158" s="130"/>
      <c r="AR158" s="4"/>
      <c r="AS158" s="139"/>
      <c r="AT158" s="140"/>
      <c r="AU158" s="141"/>
      <c r="AV158" s="135"/>
      <c r="AW158" s="142"/>
      <c r="AX158" s="76"/>
      <c r="AY158" s="4"/>
      <c r="AZ158" s="76"/>
      <c r="BA158" s="137"/>
      <c r="BB158" s="138"/>
      <c r="BC158" s="130"/>
      <c r="BD158" s="4"/>
      <c r="BE158" s="139"/>
      <c r="BF158" s="140"/>
      <c r="BG158" s="141"/>
      <c r="BH158" s="135"/>
      <c r="BI158" s="142"/>
      <c r="BJ158" s="76"/>
      <c r="BK158" s="4"/>
      <c r="BL158" s="76"/>
      <c r="BM158" s="137"/>
      <c r="BN158" s="138"/>
      <c r="BO158" s="130"/>
      <c r="BP158" s="4"/>
      <c r="BQ158" s="139"/>
      <c r="BR158" s="140"/>
      <c r="BS158" s="141"/>
      <c r="BT158" s="135"/>
      <c r="BU158" s="142"/>
      <c r="BV158" s="76"/>
      <c r="BW158" s="4"/>
      <c r="BX158" s="76"/>
      <c r="BY158" s="137"/>
      <c r="BZ158" s="138"/>
      <c r="CA158" s="130"/>
      <c r="CB158" s="4"/>
      <c r="CC158" s="139"/>
      <c r="CD158" s="140"/>
      <c r="CE158" s="141"/>
      <c r="CF158" s="135"/>
      <c r="CG158" s="142"/>
      <c r="CH158" s="76"/>
      <c r="CI158" s="4"/>
      <c r="CJ158" s="76"/>
      <c r="CK158" s="137"/>
      <c r="CL158" s="138"/>
      <c r="CM158" s="130"/>
      <c r="CN158" s="4"/>
      <c r="CO158" s="139"/>
      <c r="CP158" s="140"/>
      <c r="CQ158" s="141"/>
      <c r="CR158" s="135"/>
      <c r="CS158" s="142"/>
      <c r="CT158" s="76"/>
      <c r="CU158" s="4"/>
      <c r="CV158" s="76"/>
      <c r="CW158" s="137"/>
      <c r="CX158" s="138"/>
      <c r="CY158" s="130"/>
      <c r="CZ158" s="4"/>
      <c r="DA158" s="139"/>
      <c r="DB158" s="140"/>
      <c r="DC158" s="141"/>
      <c r="DD158" s="135"/>
      <c r="DE158" s="142"/>
      <c r="DF158" s="76"/>
      <c r="DG158" s="4"/>
      <c r="DH158" s="76"/>
      <c r="DI158" s="137"/>
      <c r="DJ158" s="138"/>
      <c r="DK158" s="130"/>
      <c r="DL158" s="4"/>
      <c r="DM158" s="139"/>
      <c r="DN158" s="140"/>
      <c r="DO158" s="141"/>
      <c r="DP158" s="135"/>
      <c r="DQ158" s="142"/>
      <c r="DR158" s="76"/>
      <c r="DS158" s="4"/>
      <c r="DT158" s="76"/>
      <c r="DU158" s="137"/>
      <c r="DV158" s="138"/>
      <c r="DW158" s="130"/>
      <c r="DX158" s="4"/>
      <c r="DY158" s="139"/>
      <c r="DZ158" s="140"/>
      <c r="EA158" s="141"/>
      <c r="EB158" s="135"/>
      <c r="EC158" s="142"/>
      <c r="ED158" s="76"/>
      <c r="EE158" s="4"/>
      <c r="EF158" s="76"/>
      <c r="EG158" s="137"/>
      <c r="EH158" s="138"/>
      <c r="EI158" s="130"/>
      <c r="EJ158" s="4"/>
      <c r="EK158" s="139"/>
      <c r="EL158" s="140"/>
      <c r="EM158" s="141"/>
      <c r="EN158" s="135"/>
      <c r="EO158" s="142"/>
      <c r="EP158" s="76"/>
      <c r="EQ158" s="4"/>
      <c r="ER158" s="76"/>
      <c r="ES158" s="137"/>
      <c r="ET158" s="138"/>
      <c r="EU158" s="130"/>
      <c r="EV158" s="4"/>
      <c r="EW158" s="139"/>
      <c r="EX158" s="140"/>
      <c r="EY158" s="141"/>
      <c r="EZ158" s="135"/>
      <c r="FA158" s="142"/>
      <c r="FB158" s="76"/>
      <c r="FC158" s="4"/>
      <c r="FD158" s="76"/>
      <c r="FE158" s="137"/>
      <c r="FF158" s="138"/>
      <c r="FG158" s="130"/>
      <c r="FH158" s="4"/>
      <c r="FI158" s="139"/>
      <c r="FJ158" s="140"/>
      <c r="FK158" s="141"/>
      <c r="FL158" s="135"/>
      <c r="FM158" s="142"/>
      <c r="FN158" s="76"/>
      <c r="FO158" s="4"/>
      <c r="FP158" s="76"/>
      <c r="FQ158" s="137"/>
      <c r="FR158" s="138"/>
      <c r="FS158" s="130"/>
      <c r="FT158" s="4"/>
      <c r="FU158" s="139"/>
      <c r="FV158" s="140"/>
      <c r="FW158" s="141"/>
      <c r="FX158" s="135"/>
      <c r="FY158" s="142"/>
      <c r="FZ158" s="76"/>
      <c r="GA158" s="4"/>
      <c r="GB158" s="76"/>
      <c r="GC158" s="137"/>
      <c r="GD158" s="138"/>
      <c r="GE158" s="130"/>
      <c r="GF158" s="4"/>
      <c r="GG158" s="139"/>
      <c r="GH158" s="140"/>
      <c r="GI158" s="141"/>
      <c r="GJ158" s="135"/>
      <c r="GK158" s="142"/>
      <c r="GL158" s="76"/>
      <c r="GM158" s="4"/>
      <c r="GN158" s="76"/>
      <c r="GO158" s="137"/>
      <c r="GP158" s="138"/>
      <c r="GQ158" s="130"/>
      <c r="GR158" s="4"/>
      <c r="GS158" s="139"/>
      <c r="GT158" s="140"/>
      <c r="GU158" s="141"/>
      <c r="GV158" s="135"/>
      <c r="GW158" s="142"/>
      <c r="GX158" s="76"/>
      <c r="GY158" s="4"/>
      <c r="GZ158" s="76"/>
      <c r="HA158" s="137"/>
      <c r="HB158" s="138"/>
      <c r="HC158" s="130"/>
      <c r="HD158" s="4"/>
      <c r="HE158" s="139"/>
      <c r="HF158" s="140"/>
      <c r="HG158" s="141"/>
      <c r="HH158" s="135"/>
      <c r="HI158" s="142"/>
      <c r="HJ158" s="76"/>
      <c r="HK158" s="4"/>
      <c r="HL158" s="76"/>
      <c r="HM158" s="137"/>
      <c r="HN158" s="138"/>
      <c r="HO158" s="130"/>
      <c r="HP158" s="4"/>
      <c r="HQ158" s="139"/>
      <c r="HR158" s="140"/>
      <c r="HS158" s="141"/>
      <c r="HT158" s="135"/>
      <c r="HU158" s="142"/>
      <c r="HV158" s="76"/>
      <c r="HW158" s="4"/>
      <c r="HX158" s="76"/>
      <c r="HY158" s="137"/>
      <c r="HZ158" s="138"/>
      <c r="IA158" s="130"/>
      <c r="IB158" s="4"/>
      <c r="IC158" s="139"/>
      <c r="ID158" s="140"/>
      <c r="IE158" s="141"/>
      <c r="IF158" s="135"/>
      <c r="IG158" s="142"/>
      <c r="IH158" s="76"/>
      <c r="II158" s="4"/>
      <c r="IJ158" s="76"/>
      <c r="IK158" s="137"/>
      <c r="IL158" s="138"/>
      <c r="IM158" s="130"/>
      <c r="IN158" s="4"/>
      <c r="IO158" s="139"/>
      <c r="IP158" s="140"/>
      <c r="IQ158" s="141"/>
      <c r="IR158" s="135"/>
      <c r="IS158" s="142"/>
      <c r="IT158" s="76"/>
      <c r="IU158" s="4"/>
      <c r="IV158" s="76"/>
      <c r="IW158" s="137"/>
      <c r="IX158" s="138"/>
      <c r="IY158" s="130"/>
      <c r="IZ158" s="4"/>
      <c r="JA158" s="139"/>
      <c r="JB158" s="140"/>
      <c r="JC158" s="141"/>
      <c r="JD158" s="135"/>
      <c r="JE158" s="142"/>
      <c r="JF158" s="76"/>
      <c r="JG158" s="4"/>
      <c r="JH158" s="76"/>
      <c r="JI158" s="137"/>
      <c r="JJ158" s="138"/>
      <c r="JK158" s="130"/>
      <c r="JL158" s="4"/>
      <c r="JM158" s="139"/>
      <c r="JN158" s="140"/>
      <c r="JO158" s="141"/>
      <c r="JP158" s="135"/>
      <c r="JQ158" s="142"/>
      <c r="JR158" s="76"/>
      <c r="JS158" s="4"/>
      <c r="JT158" s="76"/>
      <c r="JU158" s="137"/>
      <c r="JV158" s="138"/>
      <c r="JW158" s="130"/>
      <c r="JX158" s="4"/>
      <c r="JY158" s="139"/>
      <c r="JZ158" s="140"/>
      <c r="KA158" s="141"/>
      <c r="KB158" s="135"/>
      <c r="KC158" s="142"/>
      <c r="KD158" s="76"/>
      <c r="KE158" s="4"/>
      <c r="KF158" s="76"/>
    </row>
    <row r="159" spans="1:292" ht="13.5" customHeight="1">
      <c r="A159" s="84"/>
      <c r="E159" s="137"/>
      <c r="F159" s="138"/>
      <c r="G159" s="130"/>
      <c r="H159" s="4"/>
      <c r="I159" s="139"/>
      <c r="J159" s="140"/>
      <c r="K159" s="141"/>
      <c r="L159" s="135"/>
      <c r="M159" s="142"/>
      <c r="O159" s="4"/>
      <c r="Q159" s="137"/>
      <c r="R159" s="138"/>
      <c r="S159" s="130"/>
      <c r="T159" s="4"/>
      <c r="U159" s="139"/>
      <c r="V159" s="140"/>
      <c r="W159" s="141"/>
      <c r="X159" s="135"/>
      <c r="Y159" s="142"/>
      <c r="AA159" s="4"/>
      <c r="AC159" s="137"/>
      <c r="AD159" s="138"/>
      <c r="AE159" s="130"/>
      <c r="AF159" s="4"/>
      <c r="AG159" s="139"/>
      <c r="AH159" s="140"/>
      <c r="AI159" s="141"/>
      <c r="AJ159" s="135"/>
      <c r="AK159" s="142"/>
      <c r="AM159" s="4"/>
      <c r="AO159" s="137"/>
      <c r="AP159" s="138"/>
      <c r="AQ159" s="130"/>
      <c r="AR159" s="4"/>
      <c r="AS159" s="139"/>
      <c r="AT159" s="140"/>
      <c r="AU159" s="141"/>
      <c r="AV159" s="135"/>
      <c r="AW159" s="142"/>
      <c r="AX159" s="76"/>
      <c r="AY159" s="4"/>
      <c r="AZ159" s="76"/>
      <c r="BA159" s="137"/>
      <c r="BB159" s="138"/>
      <c r="BC159" s="130"/>
      <c r="BD159" s="4"/>
      <c r="BE159" s="139"/>
      <c r="BF159" s="140"/>
      <c r="BG159" s="141"/>
      <c r="BH159" s="135"/>
      <c r="BI159" s="142"/>
      <c r="BJ159" s="76"/>
      <c r="BK159" s="4"/>
      <c r="BL159" s="76"/>
      <c r="BM159" s="137"/>
      <c r="BN159" s="138"/>
      <c r="BO159" s="130"/>
      <c r="BP159" s="4"/>
      <c r="BQ159" s="139"/>
      <c r="BR159" s="140"/>
      <c r="BS159" s="141"/>
      <c r="BT159" s="135"/>
      <c r="BU159" s="142"/>
      <c r="BV159" s="76"/>
      <c r="BW159" s="4"/>
      <c r="BX159" s="76"/>
      <c r="BY159" s="137"/>
      <c r="BZ159" s="138"/>
      <c r="CA159" s="130"/>
      <c r="CB159" s="4"/>
      <c r="CC159" s="139"/>
      <c r="CD159" s="140"/>
      <c r="CE159" s="141"/>
      <c r="CF159" s="135"/>
      <c r="CG159" s="142"/>
      <c r="CH159" s="76"/>
      <c r="CI159" s="4"/>
      <c r="CJ159" s="76"/>
      <c r="CK159" s="137"/>
      <c r="CL159" s="138"/>
      <c r="CM159" s="130"/>
      <c r="CN159" s="4"/>
      <c r="CO159" s="139"/>
      <c r="CP159" s="140"/>
      <c r="CQ159" s="141"/>
      <c r="CR159" s="135"/>
      <c r="CS159" s="142"/>
      <c r="CT159" s="76"/>
      <c r="CU159" s="4"/>
      <c r="CV159" s="76"/>
      <c r="CW159" s="137"/>
      <c r="CX159" s="138"/>
      <c r="CY159" s="130"/>
      <c r="CZ159" s="4"/>
      <c r="DA159" s="139"/>
      <c r="DB159" s="140"/>
      <c r="DC159" s="141"/>
      <c r="DD159" s="135"/>
      <c r="DE159" s="142"/>
      <c r="DF159" s="76"/>
      <c r="DG159" s="4"/>
      <c r="DH159" s="76"/>
      <c r="DI159" s="137"/>
      <c r="DJ159" s="138"/>
      <c r="DK159" s="130"/>
      <c r="DL159" s="4"/>
      <c r="DM159" s="139"/>
      <c r="DN159" s="140"/>
      <c r="DO159" s="141"/>
      <c r="DP159" s="135"/>
      <c r="DQ159" s="142"/>
      <c r="DR159" s="76"/>
      <c r="DS159" s="4"/>
      <c r="DT159" s="76"/>
      <c r="DU159" s="137"/>
      <c r="DV159" s="138"/>
      <c r="DW159" s="130"/>
      <c r="DX159" s="4"/>
      <c r="DY159" s="139"/>
      <c r="DZ159" s="140"/>
      <c r="EA159" s="141"/>
      <c r="EB159" s="135"/>
      <c r="EC159" s="142"/>
      <c r="ED159" s="76"/>
      <c r="EE159" s="4"/>
      <c r="EF159" s="76"/>
      <c r="EG159" s="137"/>
      <c r="EH159" s="138"/>
      <c r="EI159" s="130"/>
      <c r="EJ159" s="4"/>
      <c r="EK159" s="139"/>
      <c r="EL159" s="140"/>
      <c r="EM159" s="141"/>
      <c r="EN159" s="135"/>
      <c r="EO159" s="142"/>
      <c r="EP159" s="76"/>
      <c r="EQ159" s="4"/>
      <c r="ER159" s="76"/>
      <c r="ES159" s="137"/>
      <c r="ET159" s="138"/>
      <c r="EU159" s="130"/>
      <c r="EV159" s="4"/>
      <c r="EW159" s="139"/>
      <c r="EX159" s="140"/>
      <c r="EY159" s="141"/>
      <c r="EZ159" s="135"/>
      <c r="FA159" s="142"/>
      <c r="FB159" s="76"/>
      <c r="FC159" s="4"/>
      <c r="FD159" s="76"/>
      <c r="FE159" s="137"/>
      <c r="FF159" s="138"/>
      <c r="FG159" s="130"/>
      <c r="FH159" s="4"/>
      <c r="FI159" s="139"/>
      <c r="FJ159" s="140"/>
      <c r="FK159" s="141"/>
      <c r="FL159" s="135"/>
      <c r="FM159" s="142"/>
      <c r="FN159" s="76"/>
      <c r="FO159" s="4"/>
      <c r="FP159" s="76"/>
      <c r="FQ159" s="137"/>
      <c r="FR159" s="138"/>
      <c r="FS159" s="130"/>
      <c r="FT159" s="4"/>
      <c r="FU159" s="139"/>
      <c r="FV159" s="140"/>
      <c r="FW159" s="141"/>
      <c r="FX159" s="135"/>
      <c r="FY159" s="142"/>
      <c r="FZ159" s="76"/>
      <c r="GA159" s="4"/>
      <c r="GB159" s="76"/>
      <c r="GC159" s="137"/>
      <c r="GD159" s="138"/>
      <c r="GE159" s="130"/>
      <c r="GF159" s="4"/>
      <c r="GG159" s="139"/>
      <c r="GH159" s="140"/>
      <c r="GI159" s="141"/>
      <c r="GJ159" s="135"/>
      <c r="GK159" s="142"/>
      <c r="GL159" s="76"/>
      <c r="GM159" s="4"/>
      <c r="GN159" s="76"/>
      <c r="GO159" s="137"/>
      <c r="GP159" s="138"/>
      <c r="GQ159" s="130"/>
      <c r="GR159" s="4"/>
      <c r="GS159" s="139"/>
      <c r="GT159" s="140"/>
      <c r="GU159" s="141"/>
      <c r="GV159" s="135"/>
      <c r="GW159" s="142"/>
      <c r="GX159" s="76"/>
      <c r="GY159" s="4"/>
      <c r="GZ159" s="76"/>
      <c r="HA159" s="137"/>
      <c r="HB159" s="138"/>
      <c r="HC159" s="130"/>
      <c r="HD159" s="4"/>
      <c r="HE159" s="139"/>
      <c r="HF159" s="140"/>
      <c r="HG159" s="141"/>
      <c r="HH159" s="135"/>
      <c r="HI159" s="142"/>
      <c r="HJ159" s="76"/>
      <c r="HK159" s="4"/>
      <c r="HL159" s="76"/>
      <c r="HM159" s="137"/>
      <c r="HN159" s="138"/>
      <c r="HO159" s="130"/>
      <c r="HP159" s="4"/>
      <c r="HQ159" s="139"/>
      <c r="HR159" s="140"/>
      <c r="HS159" s="141"/>
      <c r="HT159" s="135"/>
      <c r="HU159" s="142"/>
      <c r="HV159" s="76"/>
      <c r="HW159" s="4"/>
      <c r="HX159" s="76"/>
      <c r="HY159" s="137"/>
      <c r="HZ159" s="138"/>
      <c r="IA159" s="130"/>
      <c r="IB159" s="4"/>
      <c r="IC159" s="139"/>
      <c r="ID159" s="140"/>
      <c r="IE159" s="141"/>
      <c r="IF159" s="135"/>
      <c r="IG159" s="142"/>
      <c r="IH159" s="76"/>
      <c r="II159" s="4"/>
      <c r="IJ159" s="76"/>
      <c r="IK159" s="137"/>
      <c r="IL159" s="138"/>
      <c r="IM159" s="130"/>
      <c r="IN159" s="4"/>
      <c r="IO159" s="139"/>
      <c r="IP159" s="140"/>
      <c r="IQ159" s="141"/>
      <c r="IR159" s="135"/>
      <c r="IS159" s="142"/>
      <c r="IT159" s="76"/>
      <c r="IU159" s="4"/>
      <c r="IV159" s="76"/>
      <c r="IW159" s="137"/>
      <c r="IX159" s="138"/>
      <c r="IY159" s="130"/>
      <c r="IZ159" s="4"/>
      <c r="JA159" s="139"/>
      <c r="JB159" s="140"/>
      <c r="JC159" s="141"/>
      <c r="JD159" s="135"/>
      <c r="JE159" s="142"/>
      <c r="JF159" s="76"/>
      <c r="JG159" s="4"/>
      <c r="JH159" s="76"/>
      <c r="JI159" s="137"/>
      <c r="JJ159" s="138"/>
      <c r="JK159" s="130"/>
      <c r="JL159" s="4"/>
      <c r="JM159" s="139"/>
      <c r="JN159" s="140"/>
      <c r="JO159" s="141"/>
      <c r="JP159" s="135"/>
      <c r="JQ159" s="142"/>
      <c r="JR159" s="76"/>
      <c r="JS159" s="4"/>
      <c r="JT159" s="76"/>
      <c r="JU159" s="137"/>
      <c r="JV159" s="138"/>
      <c r="JW159" s="130"/>
      <c r="JX159" s="4"/>
      <c r="JY159" s="139"/>
      <c r="JZ159" s="140"/>
      <c r="KA159" s="141"/>
      <c r="KB159" s="135"/>
      <c r="KC159" s="142"/>
      <c r="KD159" s="76"/>
      <c r="KE159" s="4"/>
      <c r="KF159" s="76"/>
    </row>
    <row r="160" spans="1:292" ht="13.5" customHeight="1">
      <c r="A160" s="84"/>
      <c r="E160" s="137"/>
      <c r="F160" s="138"/>
      <c r="G160" s="130"/>
      <c r="H160" s="4"/>
      <c r="I160" s="139"/>
      <c r="J160" s="140"/>
      <c r="K160" s="141"/>
      <c r="L160" s="135"/>
      <c r="M160" s="142"/>
      <c r="O160" s="4"/>
      <c r="Q160" s="137"/>
      <c r="R160" s="138"/>
      <c r="S160" s="130"/>
      <c r="T160" s="4"/>
      <c r="U160" s="139"/>
      <c r="V160" s="140"/>
      <c r="W160" s="141"/>
      <c r="X160" s="135"/>
      <c r="Y160" s="142"/>
      <c r="AA160" s="4"/>
      <c r="AC160" s="137"/>
      <c r="AD160" s="138"/>
      <c r="AE160" s="130"/>
      <c r="AF160" s="4"/>
      <c r="AG160" s="139"/>
      <c r="AH160" s="140"/>
      <c r="AI160" s="141"/>
      <c r="AJ160" s="135"/>
      <c r="AK160" s="142"/>
      <c r="AM160" s="4"/>
      <c r="AO160" s="137"/>
      <c r="AP160" s="138"/>
      <c r="AQ160" s="130"/>
      <c r="AR160" s="4"/>
      <c r="AS160" s="139"/>
      <c r="AT160" s="140"/>
      <c r="AU160" s="141"/>
      <c r="AV160" s="135"/>
      <c r="AW160" s="142"/>
      <c r="AX160" s="76"/>
      <c r="AY160" s="4"/>
      <c r="AZ160" s="76"/>
      <c r="BA160" s="137"/>
      <c r="BB160" s="138"/>
      <c r="BC160" s="130"/>
      <c r="BD160" s="4"/>
      <c r="BE160" s="139"/>
      <c r="BF160" s="140"/>
      <c r="BG160" s="141"/>
      <c r="BH160" s="135"/>
      <c r="BI160" s="142"/>
      <c r="BJ160" s="76"/>
      <c r="BK160" s="4"/>
      <c r="BL160" s="76"/>
      <c r="BM160" s="137"/>
      <c r="BN160" s="138"/>
      <c r="BO160" s="130"/>
      <c r="BP160" s="4"/>
      <c r="BQ160" s="139"/>
      <c r="BR160" s="140"/>
      <c r="BS160" s="141"/>
      <c r="BT160" s="135"/>
      <c r="BU160" s="142"/>
      <c r="BV160" s="76"/>
      <c r="BW160" s="4"/>
      <c r="BX160" s="76"/>
      <c r="BY160" s="137"/>
      <c r="BZ160" s="138"/>
      <c r="CA160" s="130"/>
      <c r="CB160" s="4"/>
      <c r="CC160" s="139"/>
      <c r="CD160" s="140"/>
      <c r="CE160" s="141"/>
      <c r="CF160" s="135"/>
      <c r="CG160" s="142"/>
      <c r="CH160" s="76"/>
      <c r="CI160" s="4"/>
      <c r="CJ160" s="76"/>
      <c r="CK160" s="137"/>
      <c r="CL160" s="138"/>
      <c r="CM160" s="130"/>
      <c r="CN160" s="4"/>
      <c r="CO160" s="139"/>
      <c r="CP160" s="140"/>
      <c r="CQ160" s="141"/>
      <c r="CR160" s="135"/>
      <c r="CS160" s="142"/>
      <c r="CT160" s="76"/>
      <c r="CU160" s="4"/>
      <c r="CV160" s="76"/>
      <c r="CW160" s="137"/>
      <c r="CX160" s="138"/>
      <c r="CY160" s="130"/>
      <c r="CZ160" s="4"/>
      <c r="DA160" s="139"/>
      <c r="DB160" s="140"/>
      <c r="DC160" s="141"/>
      <c r="DD160" s="135"/>
      <c r="DE160" s="142"/>
      <c r="DF160" s="76"/>
      <c r="DG160" s="4"/>
      <c r="DH160" s="76"/>
      <c r="DI160" s="137"/>
      <c r="DJ160" s="138"/>
      <c r="DK160" s="130"/>
      <c r="DL160" s="4"/>
      <c r="DM160" s="139"/>
      <c r="DN160" s="140"/>
      <c r="DO160" s="141"/>
      <c r="DP160" s="135"/>
      <c r="DQ160" s="142"/>
      <c r="DR160" s="76"/>
      <c r="DS160" s="4"/>
      <c r="DT160" s="76"/>
      <c r="DU160" s="137"/>
      <c r="DV160" s="138"/>
      <c r="DW160" s="130"/>
      <c r="DX160" s="4"/>
      <c r="DY160" s="139"/>
      <c r="DZ160" s="140"/>
      <c r="EA160" s="141"/>
      <c r="EB160" s="135"/>
      <c r="EC160" s="142"/>
      <c r="ED160" s="76"/>
      <c r="EE160" s="4"/>
      <c r="EF160" s="76"/>
      <c r="EG160" s="137"/>
      <c r="EH160" s="138"/>
      <c r="EI160" s="130"/>
      <c r="EJ160" s="4"/>
      <c r="EK160" s="139"/>
      <c r="EL160" s="140"/>
      <c r="EM160" s="141"/>
      <c r="EN160" s="135"/>
      <c r="EO160" s="142"/>
      <c r="EP160" s="76"/>
      <c r="EQ160" s="4"/>
      <c r="ER160" s="76"/>
      <c r="ES160" s="137"/>
      <c r="ET160" s="138"/>
      <c r="EU160" s="130"/>
      <c r="EV160" s="4"/>
      <c r="EW160" s="139"/>
      <c r="EX160" s="140"/>
      <c r="EY160" s="141"/>
      <c r="EZ160" s="135"/>
      <c r="FA160" s="142"/>
      <c r="FB160" s="76"/>
      <c r="FC160" s="4"/>
      <c r="FD160" s="76"/>
      <c r="FE160" s="137"/>
      <c r="FF160" s="138"/>
      <c r="FG160" s="130"/>
      <c r="FH160" s="4"/>
      <c r="FI160" s="139"/>
      <c r="FJ160" s="140"/>
      <c r="FK160" s="141"/>
      <c r="FL160" s="135"/>
      <c r="FM160" s="142"/>
      <c r="FN160" s="76"/>
      <c r="FO160" s="4"/>
      <c r="FP160" s="76"/>
      <c r="FQ160" s="137"/>
      <c r="FR160" s="138"/>
      <c r="FS160" s="130"/>
      <c r="FT160" s="4"/>
      <c r="FU160" s="139"/>
      <c r="FV160" s="140"/>
      <c r="FW160" s="141"/>
      <c r="FX160" s="135"/>
      <c r="FY160" s="142"/>
      <c r="FZ160" s="76"/>
      <c r="GA160" s="4"/>
      <c r="GB160" s="76"/>
      <c r="GC160" s="137"/>
      <c r="GD160" s="138"/>
      <c r="GE160" s="130"/>
      <c r="GF160" s="4"/>
      <c r="GG160" s="139"/>
      <c r="GH160" s="140"/>
      <c r="GI160" s="141"/>
      <c r="GJ160" s="135"/>
      <c r="GK160" s="142"/>
      <c r="GL160" s="76"/>
      <c r="GM160" s="4"/>
      <c r="GN160" s="76"/>
      <c r="GO160" s="137"/>
      <c r="GP160" s="138"/>
      <c r="GQ160" s="130"/>
      <c r="GR160" s="4"/>
      <c r="GS160" s="139"/>
      <c r="GT160" s="140"/>
      <c r="GU160" s="141"/>
      <c r="GV160" s="135"/>
      <c r="GW160" s="142"/>
      <c r="GX160" s="76"/>
      <c r="GY160" s="4"/>
      <c r="GZ160" s="76"/>
      <c r="HA160" s="137"/>
      <c r="HB160" s="138"/>
      <c r="HC160" s="130"/>
      <c r="HD160" s="4"/>
      <c r="HE160" s="139"/>
      <c r="HF160" s="140"/>
      <c r="HG160" s="141"/>
      <c r="HH160" s="135"/>
      <c r="HI160" s="142"/>
      <c r="HJ160" s="76"/>
      <c r="HK160" s="4"/>
      <c r="HL160" s="76"/>
      <c r="HM160" s="137"/>
      <c r="HN160" s="138"/>
      <c r="HO160" s="130"/>
      <c r="HP160" s="4"/>
      <c r="HQ160" s="139"/>
      <c r="HR160" s="140"/>
      <c r="HS160" s="141"/>
      <c r="HT160" s="135"/>
      <c r="HU160" s="142"/>
      <c r="HV160" s="76"/>
      <c r="HW160" s="4"/>
      <c r="HX160" s="76"/>
      <c r="HY160" s="137"/>
      <c r="HZ160" s="138"/>
      <c r="IA160" s="130"/>
      <c r="IB160" s="4"/>
      <c r="IC160" s="139"/>
      <c r="ID160" s="140"/>
      <c r="IE160" s="141"/>
      <c r="IF160" s="135"/>
      <c r="IG160" s="142"/>
      <c r="IH160" s="76"/>
      <c r="II160" s="4"/>
      <c r="IJ160" s="76"/>
      <c r="IK160" s="137"/>
      <c r="IL160" s="138"/>
      <c r="IM160" s="130"/>
      <c r="IN160" s="4"/>
      <c r="IO160" s="139"/>
      <c r="IP160" s="140"/>
      <c r="IQ160" s="141"/>
      <c r="IR160" s="135"/>
      <c r="IS160" s="142"/>
      <c r="IT160" s="76"/>
      <c r="IU160" s="4"/>
      <c r="IV160" s="76"/>
      <c r="IW160" s="137"/>
      <c r="IX160" s="138"/>
      <c r="IY160" s="130"/>
      <c r="IZ160" s="4"/>
      <c r="JA160" s="139"/>
      <c r="JB160" s="140"/>
      <c r="JC160" s="141"/>
      <c r="JD160" s="135"/>
      <c r="JE160" s="142"/>
      <c r="JF160" s="76"/>
      <c r="JG160" s="4"/>
      <c r="JH160" s="76"/>
      <c r="JI160" s="137"/>
      <c r="JJ160" s="138"/>
      <c r="JK160" s="130"/>
      <c r="JL160" s="4"/>
      <c r="JM160" s="139"/>
      <c r="JN160" s="140"/>
      <c r="JO160" s="141"/>
      <c r="JP160" s="135"/>
      <c r="JQ160" s="142"/>
      <c r="JR160" s="76"/>
      <c r="JS160" s="4"/>
      <c r="JT160" s="76"/>
      <c r="JU160" s="137"/>
      <c r="JV160" s="138"/>
      <c r="JW160" s="130"/>
      <c r="JX160" s="4"/>
      <c r="JY160" s="139"/>
      <c r="JZ160" s="140"/>
      <c r="KA160" s="141"/>
      <c r="KB160" s="135"/>
      <c r="KC160" s="142"/>
      <c r="KD160" s="76"/>
      <c r="KE160" s="4"/>
      <c r="KF160" s="76"/>
    </row>
    <row r="161" spans="1:292" ht="13.5" customHeight="1">
      <c r="A161" s="84"/>
      <c r="E161" s="137"/>
      <c r="F161" s="138"/>
      <c r="G161" s="130"/>
      <c r="H161" s="4"/>
      <c r="I161" s="139"/>
      <c r="J161" s="140"/>
      <c r="K161" s="141"/>
      <c r="L161" s="135"/>
      <c r="M161" s="142"/>
      <c r="O161" s="4"/>
      <c r="Q161" s="137"/>
      <c r="R161" s="138"/>
      <c r="S161" s="130"/>
      <c r="T161" s="4"/>
      <c r="U161" s="139"/>
      <c r="V161" s="140"/>
      <c r="W161" s="141"/>
      <c r="X161" s="135"/>
      <c r="Y161" s="142"/>
      <c r="AA161" s="4"/>
      <c r="AC161" s="137"/>
      <c r="AD161" s="138"/>
      <c r="AE161" s="130"/>
      <c r="AF161" s="4"/>
      <c r="AG161" s="139"/>
      <c r="AH161" s="140"/>
      <c r="AI161" s="141"/>
      <c r="AJ161" s="135"/>
      <c r="AK161" s="142"/>
      <c r="AM161" s="4"/>
      <c r="AO161" s="137"/>
      <c r="AP161" s="138"/>
      <c r="AQ161" s="130"/>
      <c r="AR161" s="4"/>
      <c r="AS161" s="139"/>
      <c r="AT161" s="140"/>
      <c r="AU161" s="141"/>
      <c r="AV161" s="135"/>
      <c r="AW161" s="142"/>
      <c r="AX161" s="76"/>
      <c r="AY161" s="4"/>
      <c r="AZ161" s="76"/>
      <c r="BA161" s="137"/>
      <c r="BB161" s="138"/>
      <c r="BC161" s="130"/>
      <c r="BD161" s="4"/>
      <c r="BE161" s="139"/>
      <c r="BF161" s="140"/>
      <c r="BG161" s="141"/>
      <c r="BH161" s="135"/>
      <c r="BI161" s="142"/>
      <c r="BJ161" s="76"/>
      <c r="BK161" s="4"/>
      <c r="BL161" s="76"/>
      <c r="BM161" s="137"/>
      <c r="BN161" s="138"/>
      <c r="BO161" s="130"/>
      <c r="BP161" s="4"/>
      <c r="BQ161" s="139"/>
      <c r="BR161" s="140"/>
      <c r="BS161" s="141"/>
      <c r="BT161" s="135"/>
      <c r="BU161" s="142"/>
      <c r="BV161" s="76"/>
      <c r="BW161" s="4"/>
      <c r="BX161" s="76"/>
      <c r="BY161" s="137"/>
      <c r="BZ161" s="138"/>
      <c r="CA161" s="130"/>
      <c r="CB161" s="4"/>
      <c r="CC161" s="139"/>
      <c r="CD161" s="140"/>
      <c r="CE161" s="141"/>
      <c r="CF161" s="135"/>
      <c r="CG161" s="142"/>
      <c r="CH161" s="76"/>
      <c r="CI161" s="4"/>
      <c r="CJ161" s="76"/>
      <c r="CK161" s="137"/>
      <c r="CL161" s="138"/>
      <c r="CM161" s="130"/>
      <c r="CN161" s="4"/>
      <c r="CO161" s="139"/>
      <c r="CP161" s="140"/>
      <c r="CQ161" s="141"/>
      <c r="CR161" s="135"/>
      <c r="CS161" s="142"/>
      <c r="CT161" s="76"/>
      <c r="CU161" s="4"/>
      <c r="CV161" s="76"/>
      <c r="CW161" s="137"/>
      <c r="CX161" s="138"/>
      <c r="CY161" s="130"/>
      <c r="CZ161" s="4"/>
      <c r="DA161" s="139"/>
      <c r="DB161" s="140"/>
      <c r="DC161" s="141"/>
      <c r="DD161" s="135"/>
      <c r="DE161" s="142"/>
      <c r="DF161" s="76"/>
      <c r="DG161" s="4"/>
      <c r="DH161" s="76"/>
      <c r="DI161" s="137"/>
      <c r="DJ161" s="138"/>
      <c r="DK161" s="130"/>
      <c r="DL161" s="4"/>
      <c r="DM161" s="139"/>
      <c r="DN161" s="140"/>
      <c r="DO161" s="141"/>
      <c r="DP161" s="135"/>
      <c r="DQ161" s="142"/>
      <c r="DR161" s="76"/>
      <c r="DS161" s="4"/>
      <c r="DT161" s="76"/>
      <c r="DU161" s="137"/>
      <c r="DV161" s="138"/>
      <c r="DW161" s="130"/>
      <c r="DX161" s="4"/>
      <c r="DY161" s="139"/>
      <c r="DZ161" s="140"/>
      <c r="EA161" s="141"/>
      <c r="EB161" s="135"/>
      <c r="EC161" s="142"/>
      <c r="ED161" s="76"/>
      <c r="EE161" s="4"/>
      <c r="EF161" s="76"/>
      <c r="EG161" s="137"/>
      <c r="EH161" s="138"/>
      <c r="EI161" s="130"/>
      <c r="EJ161" s="4"/>
      <c r="EK161" s="139"/>
      <c r="EL161" s="140"/>
      <c r="EM161" s="141"/>
      <c r="EN161" s="135"/>
      <c r="EO161" s="142"/>
      <c r="EP161" s="76"/>
      <c r="EQ161" s="4"/>
      <c r="ER161" s="76"/>
      <c r="ES161" s="137"/>
      <c r="ET161" s="138"/>
      <c r="EU161" s="130"/>
      <c r="EV161" s="4"/>
      <c r="EW161" s="139"/>
      <c r="EX161" s="140"/>
      <c r="EY161" s="141"/>
      <c r="EZ161" s="135"/>
      <c r="FA161" s="142"/>
      <c r="FB161" s="76"/>
      <c r="FC161" s="4"/>
      <c r="FD161" s="76"/>
      <c r="FE161" s="137"/>
      <c r="FF161" s="138"/>
      <c r="FG161" s="130"/>
      <c r="FH161" s="4"/>
      <c r="FI161" s="139"/>
      <c r="FJ161" s="140"/>
      <c r="FK161" s="141"/>
      <c r="FL161" s="135"/>
      <c r="FM161" s="142"/>
      <c r="FN161" s="76"/>
      <c r="FO161" s="4"/>
      <c r="FP161" s="76"/>
      <c r="FQ161" s="137"/>
      <c r="FR161" s="138"/>
      <c r="FS161" s="130"/>
      <c r="FT161" s="4"/>
      <c r="FU161" s="139"/>
      <c r="FV161" s="140"/>
      <c r="FW161" s="141"/>
      <c r="FX161" s="135"/>
      <c r="FY161" s="142"/>
      <c r="FZ161" s="76"/>
      <c r="GA161" s="4"/>
      <c r="GB161" s="76"/>
      <c r="GC161" s="137"/>
      <c r="GD161" s="138"/>
      <c r="GE161" s="130"/>
      <c r="GF161" s="4"/>
      <c r="GG161" s="139"/>
      <c r="GH161" s="140"/>
      <c r="GI161" s="141"/>
      <c r="GJ161" s="135"/>
      <c r="GK161" s="142"/>
      <c r="GL161" s="76"/>
      <c r="GM161" s="4"/>
      <c r="GN161" s="76"/>
      <c r="GO161" s="137"/>
      <c r="GP161" s="138"/>
      <c r="GQ161" s="130"/>
      <c r="GR161" s="4"/>
      <c r="GS161" s="139"/>
      <c r="GT161" s="140"/>
      <c r="GU161" s="141"/>
      <c r="GV161" s="135"/>
      <c r="GW161" s="142"/>
      <c r="GX161" s="76"/>
      <c r="GY161" s="4"/>
      <c r="GZ161" s="76"/>
      <c r="HA161" s="137"/>
      <c r="HB161" s="138"/>
      <c r="HC161" s="130"/>
      <c r="HD161" s="4"/>
      <c r="HE161" s="139"/>
      <c r="HF161" s="140"/>
      <c r="HG161" s="141"/>
      <c r="HH161" s="135"/>
      <c r="HI161" s="142"/>
      <c r="HJ161" s="76"/>
      <c r="HK161" s="4"/>
      <c r="HL161" s="76"/>
      <c r="HM161" s="137"/>
      <c r="HN161" s="138"/>
      <c r="HO161" s="130"/>
      <c r="HP161" s="4"/>
      <c r="HQ161" s="139"/>
      <c r="HR161" s="140"/>
      <c r="HS161" s="141"/>
      <c r="HT161" s="135"/>
      <c r="HU161" s="142"/>
      <c r="HV161" s="76"/>
      <c r="HW161" s="4"/>
      <c r="HX161" s="76"/>
      <c r="HY161" s="137"/>
      <c r="HZ161" s="138"/>
      <c r="IA161" s="130"/>
      <c r="IB161" s="4"/>
      <c r="IC161" s="139"/>
      <c r="ID161" s="140"/>
      <c r="IE161" s="141"/>
      <c r="IF161" s="135"/>
      <c r="IG161" s="142"/>
      <c r="IH161" s="76"/>
      <c r="II161" s="4"/>
      <c r="IJ161" s="76"/>
      <c r="IK161" s="137"/>
      <c r="IL161" s="138"/>
      <c r="IM161" s="130"/>
      <c r="IN161" s="4"/>
      <c r="IO161" s="139"/>
      <c r="IP161" s="140"/>
      <c r="IQ161" s="141"/>
      <c r="IR161" s="135"/>
      <c r="IS161" s="142"/>
      <c r="IT161" s="76"/>
      <c r="IU161" s="4"/>
      <c r="IV161" s="76"/>
      <c r="IW161" s="137"/>
      <c r="IX161" s="138"/>
      <c r="IY161" s="130"/>
      <c r="IZ161" s="4"/>
      <c r="JA161" s="139"/>
      <c r="JB161" s="140"/>
      <c r="JC161" s="141"/>
      <c r="JD161" s="135"/>
      <c r="JE161" s="142"/>
      <c r="JF161" s="76"/>
      <c r="JG161" s="4"/>
      <c r="JH161" s="76"/>
      <c r="JI161" s="137"/>
      <c r="JJ161" s="138"/>
      <c r="JK161" s="130"/>
      <c r="JL161" s="4"/>
      <c r="JM161" s="139"/>
      <c r="JN161" s="140"/>
      <c r="JO161" s="141"/>
      <c r="JP161" s="135"/>
      <c r="JQ161" s="142"/>
      <c r="JR161" s="76"/>
      <c r="JS161" s="4"/>
      <c r="JT161" s="76"/>
      <c r="JU161" s="137"/>
      <c r="JV161" s="138"/>
      <c r="JW161" s="130"/>
      <c r="JX161" s="4"/>
      <c r="JY161" s="139"/>
      <c r="JZ161" s="140"/>
      <c r="KA161" s="141"/>
      <c r="KB161" s="135"/>
      <c r="KC161" s="142"/>
      <c r="KD161" s="76"/>
      <c r="KE161" s="4"/>
      <c r="KF161" s="76"/>
    </row>
    <row r="162" spans="1:292" ht="13.5" customHeight="1">
      <c r="A162" s="84"/>
      <c r="E162" s="137"/>
      <c r="F162" s="138"/>
      <c r="G162" s="130"/>
      <c r="H162" s="4"/>
      <c r="I162" s="139"/>
      <c r="J162" s="140"/>
      <c r="K162" s="141"/>
      <c r="L162" s="135"/>
      <c r="M162" s="142"/>
      <c r="O162" s="4"/>
      <c r="Q162" s="137"/>
      <c r="R162" s="138"/>
      <c r="S162" s="130"/>
      <c r="T162" s="4"/>
      <c r="U162" s="139"/>
      <c r="V162" s="140"/>
      <c r="W162" s="141"/>
      <c r="X162" s="135"/>
      <c r="Y162" s="142"/>
      <c r="AA162" s="4"/>
      <c r="AC162" s="137"/>
      <c r="AD162" s="138"/>
      <c r="AE162" s="130"/>
      <c r="AF162" s="4"/>
      <c r="AG162" s="139"/>
      <c r="AH162" s="140"/>
      <c r="AI162" s="141"/>
      <c r="AJ162" s="135"/>
      <c r="AK162" s="142"/>
      <c r="AM162" s="4"/>
      <c r="AO162" s="137"/>
      <c r="AP162" s="138"/>
      <c r="AQ162" s="130"/>
      <c r="AR162" s="4"/>
      <c r="AS162" s="139"/>
      <c r="AT162" s="140"/>
      <c r="AU162" s="141"/>
      <c r="AV162" s="135"/>
      <c r="AW162" s="142"/>
      <c r="AX162" s="76"/>
      <c r="AY162" s="4"/>
      <c r="AZ162" s="76"/>
      <c r="BA162" s="137"/>
      <c r="BB162" s="138"/>
      <c r="BC162" s="130"/>
      <c r="BD162" s="4"/>
      <c r="BE162" s="139"/>
      <c r="BF162" s="140"/>
      <c r="BG162" s="141"/>
      <c r="BH162" s="135"/>
      <c r="BI162" s="142"/>
      <c r="BJ162" s="76"/>
      <c r="BK162" s="4"/>
      <c r="BL162" s="76"/>
      <c r="BM162" s="137"/>
      <c r="BN162" s="138"/>
      <c r="BO162" s="130"/>
      <c r="BP162" s="4"/>
      <c r="BQ162" s="139"/>
      <c r="BR162" s="140"/>
      <c r="BS162" s="141"/>
      <c r="BT162" s="135"/>
      <c r="BU162" s="142"/>
      <c r="BV162" s="76"/>
      <c r="BW162" s="4"/>
      <c r="BX162" s="76"/>
      <c r="BY162" s="137"/>
      <c r="BZ162" s="138"/>
      <c r="CA162" s="130"/>
      <c r="CB162" s="4"/>
      <c r="CC162" s="139"/>
      <c r="CD162" s="140"/>
      <c r="CE162" s="141"/>
      <c r="CF162" s="135"/>
      <c r="CG162" s="142"/>
      <c r="CH162" s="76"/>
      <c r="CI162" s="4"/>
      <c r="CJ162" s="76"/>
      <c r="CK162" s="137"/>
      <c r="CL162" s="138"/>
      <c r="CM162" s="130"/>
      <c r="CN162" s="4"/>
      <c r="CO162" s="139"/>
      <c r="CP162" s="140"/>
      <c r="CQ162" s="141"/>
      <c r="CR162" s="135"/>
      <c r="CS162" s="142"/>
      <c r="CT162" s="76"/>
      <c r="CU162" s="4"/>
      <c r="CV162" s="76"/>
      <c r="CW162" s="137"/>
      <c r="CX162" s="138"/>
      <c r="CY162" s="130"/>
      <c r="CZ162" s="4"/>
      <c r="DA162" s="139"/>
      <c r="DB162" s="140"/>
      <c r="DC162" s="141"/>
      <c r="DD162" s="135"/>
      <c r="DE162" s="142"/>
      <c r="DF162" s="76"/>
      <c r="DG162" s="4"/>
      <c r="DH162" s="76"/>
      <c r="DI162" s="137"/>
      <c r="DJ162" s="138"/>
      <c r="DK162" s="130"/>
      <c r="DL162" s="4"/>
      <c r="DM162" s="139"/>
      <c r="DN162" s="140"/>
      <c r="DO162" s="141"/>
      <c r="DP162" s="135"/>
      <c r="DQ162" s="142"/>
      <c r="DR162" s="76"/>
      <c r="DS162" s="4"/>
      <c r="DT162" s="76"/>
      <c r="DU162" s="137"/>
      <c r="DV162" s="138"/>
      <c r="DW162" s="130"/>
      <c r="DX162" s="4"/>
      <c r="DY162" s="139"/>
      <c r="DZ162" s="140"/>
      <c r="EA162" s="141"/>
      <c r="EB162" s="135"/>
      <c r="EC162" s="142"/>
      <c r="ED162" s="76"/>
      <c r="EE162" s="4"/>
      <c r="EF162" s="76"/>
      <c r="EG162" s="137"/>
      <c r="EH162" s="138"/>
      <c r="EI162" s="130"/>
      <c r="EJ162" s="4"/>
      <c r="EK162" s="139"/>
      <c r="EL162" s="140"/>
      <c r="EM162" s="141"/>
      <c r="EN162" s="135"/>
      <c r="EO162" s="142"/>
      <c r="EP162" s="76"/>
      <c r="EQ162" s="4"/>
      <c r="ER162" s="76"/>
      <c r="ES162" s="137"/>
      <c r="ET162" s="138"/>
      <c r="EU162" s="130"/>
      <c r="EV162" s="4"/>
      <c r="EW162" s="139"/>
      <c r="EX162" s="140"/>
      <c r="EY162" s="141"/>
      <c r="EZ162" s="135"/>
      <c r="FA162" s="142"/>
      <c r="FB162" s="76"/>
      <c r="FC162" s="4"/>
      <c r="FD162" s="76"/>
      <c r="FE162" s="137"/>
      <c r="FF162" s="138"/>
      <c r="FG162" s="130"/>
      <c r="FH162" s="4"/>
      <c r="FI162" s="139"/>
      <c r="FJ162" s="140"/>
      <c r="FK162" s="141"/>
      <c r="FL162" s="135"/>
      <c r="FM162" s="142"/>
      <c r="FN162" s="76"/>
      <c r="FO162" s="4"/>
      <c r="FP162" s="76"/>
      <c r="FQ162" s="137"/>
      <c r="FR162" s="138"/>
      <c r="FS162" s="130"/>
      <c r="FT162" s="4"/>
      <c r="FU162" s="139"/>
      <c r="FV162" s="140"/>
      <c r="FW162" s="141"/>
      <c r="FX162" s="135"/>
      <c r="FY162" s="142"/>
      <c r="FZ162" s="76"/>
      <c r="GA162" s="4"/>
      <c r="GB162" s="76"/>
      <c r="GC162" s="137"/>
      <c r="GD162" s="138"/>
      <c r="GE162" s="130"/>
      <c r="GF162" s="4"/>
      <c r="GG162" s="139"/>
      <c r="GH162" s="140"/>
      <c r="GI162" s="141"/>
      <c r="GJ162" s="135"/>
      <c r="GK162" s="142"/>
      <c r="GL162" s="76"/>
      <c r="GM162" s="4"/>
      <c r="GN162" s="76"/>
      <c r="GO162" s="137"/>
      <c r="GP162" s="138"/>
      <c r="GQ162" s="130"/>
      <c r="GR162" s="4"/>
      <c r="GS162" s="139"/>
      <c r="GT162" s="140"/>
      <c r="GU162" s="141"/>
      <c r="GV162" s="135"/>
      <c r="GW162" s="142"/>
      <c r="GX162" s="76"/>
      <c r="GY162" s="4"/>
      <c r="GZ162" s="76"/>
      <c r="HA162" s="137"/>
      <c r="HB162" s="138"/>
      <c r="HC162" s="130"/>
      <c r="HD162" s="4"/>
      <c r="HE162" s="139"/>
      <c r="HF162" s="140"/>
      <c r="HG162" s="141"/>
      <c r="HH162" s="135"/>
      <c r="HI162" s="142"/>
      <c r="HJ162" s="76"/>
      <c r="HK162" s="4"/>
      <c r="HL162" s="76"/>
      <c r="HM162" s="137"/>
      <c r="HN162" s="138"/>
      <c r="HO162" s="130"/>
      <c r="HP162" s="4"/>
      <c r="HQ162" s="139"/>
      <c r="HR162" s="140"/>
      <c r="HS162" s="141"/>
      <c r="HT162" s="135"/>
      <c r="HU162" s="142"/>
      <c r="HV162" s="76"/>
      <c r="HW162" s="4"/>
      <c r="HX162" s="76"/>
      <c r="HY162" s="137"/>
      <c r="HZ162" s="138"/>
      <c r="IA162" s="130"/>
      <c r="IB162" s="4"/>
      <c r="IC162" s="139"/>
      <c r="ID162" s="140"/>
      <c r="IE162" s="141"/>
      <c r="IF162" s="135"/>
      <c r="IG162" s="142"/>
      <c r="IH162" s="76"/>
      <c r="II162" s="4"/>
      <c r="IJ162" s="76"/>
      <c r="IK162" s="137"/>
      <c r="IL162" s="138"/>
      <c r="IM162" s="130"/>
      <c r="IN162" s="4"/>
      <c r="IO162" s="139"/>
      <c r="IP162" s="140"/>
      <c r="IQ162" s="141"/>
      <c r="IR162" s="135"/>
      <c r="IS162" s="142"/>
      <c r="IT162" s="76"/>
      <c r="IU162" s="4"/>
      <c r="IV162" s="76"/>
      <c r="IW162" s="137"/>
      <c r="IX162" s="138"/>
      <c r="IY162" s="130"/>
      <c r="IZ162" s="4"/>
      <c r="JA162" s="139"/>
      <c r="JB162" s="140"/>
      <c r="JC162" s="141"/>
      <c r="JD162" s="135"/>
      <c r="JE162" s="142"/>
      <c r="JF162" s="76"/>
      <c r="JG162" s="4"/>
      <c r="JH162" s="76"/>
      <c r="JI162" s="137"/>
      <c r="JJ162" s="138"/>
      <c r="JK162" s="130"/>
      <c r="JL162" s="4"/>
      <c r="JM162" s="139"/>
      <c r="JN162" s="140"/>
      <c r="JO162" s="141"/>
      <c r="JP162" s="135"/>
      <c r="JQ162" s="142"/>
      <c r="JR162" s="76"/>
      <c r="JS162" s="4"/>
      <c r="JT162" s="76"/>
      <c r="JU162" s="137"/>
      <c r="JV162" s="138"/>
      <c r="JW162" s="130"/>
      <c r="JX162" s="4"/>
      <c r="JY162" s="139"/>
      <c r="JZ162" s="140"/>
      <c r="KA162" s="141"/>
      <c r="KB162" s="135"/>
      <c r="KC162" s="142"/>
      <c r="KD162" s="76"/>
      <c r="KE162" s="4"/>
      <c r="KF162" s="76"/>
    </row>
    <row r="163" spans="1:292" ht="13.5" customHeight="1">
      <c r="A163" s="84"/>
      <c r="E163" s="137"/>
      <c r="F163" s="138"/>
      <c r="G163" s="130"/>
      <c r="H163" s="4"/>
      <c r="I163" s="139"/>
      <c r="J163" s="140"/>
      <c r="K163" s="141"/>
      <c r="L163" s="135"/>
      <c r="M163" s="142"/>
      <c r="O163" s="4"/>
      <c r="Q163" s="137"/>
      <c r="R163" s="138"/>
      <c r="S163" s="130"/>
      <c r="T163" s="4"/>
      <c r="U163" s="139"/>
      <c r="V163" s="140"/>
      <c r="W163" s="141"/>
      <c r="X163" s="135"/>
      <c r="Y163" s="142"/>
      <c r="AA163" s="4"/>
      <c r="AC163" s="137"/>
      <c r="AD163" s="138"/>
      <c r="AE163" s="130"/>
      <c r="AF163" s="4"/>
      <c r="AG163" s="139"/>
      <c r="AH163" s="140"/>
      <c r="AI163" s="141"/>
      <c r="AJ163" s="135"/>
      <c r="AK163" s="142"/>
      <c r="AM163" s="4"/>
      <c r="AO163" s="137"/>
      <c r="AP163" s="138"/>
      <c r="AQ163" s="130"/>
      <c r="AR163" s="4"/>
      <c r="AS163" s="139"/>
      <c r="AT163" s="140"/>
      <c r="AU163" s="141"/>
      <c r="AV163" s="135"/>
      <c r="AW163" s="142"/>
      <c r="AX163" s="76"/>
      <c r="AY163" s="4"/>
      <c r="AZ163" s="76"/>
      <c r="BA163" s="137"/>
      <c r="BB163" s="138"/>
      <c r="BC163" s="130"/>
      <c r="BD163" s="4"/>
      <c r="BE163" s="139"/>
      <c r="BF163" s="140"/>
      <c r="BG163" s="141"/>
      <c r="BH163" s="135"/>
      <c r="BI163" s="142"/>
      <c r="BJ163" s="76"/>
      <c r="BK163" s="4"/>
      <c r="BL163" s="76"/>
      <c r="BM163" s="137"/>
      <c r="BN163" s="138"/>
      <c r="BO163" s="130"/>
      <c r="BP163" s="4"/>
      <c r="BQ163" s="139"/>
      <c r="BR163" s="140"/>
      <c r="BS163" s="141"/>
      <c r="BT163" s="135"/>
      <c r="BU163" s="142"/>
      <c r="BV163" s="76"/>
      <c r="BW163" s="4"/>
      <c r="BX163" s="76"/>
      <c r="BY163" s="137"/>
      <c r="BZ163" s="138"/>
      <c r="CA163" s="130"/>
      <c r="CB163" s="4"/>
      <c r="CC163" s="139"/>
      <c r="CD163" s="140"/>
      <c r="CE163" s="141"/>
      <c r="CF163" s="135"/>
      <c r="CG163" s="142"/>
      <c r="CH163" s="76"/>
      <c r="CI163" s="4"/>
      <c r="CJ163" s="76"/>
      <c r="CK163" s="137"/>
      <c r="CL163" s="138"/>
      <c r="CM163" s="130"/>
      <c r="CN163" s="4"/>
      <c r="CO163" s="139"/>
      <c r="CP163" s="140"/>
      <c r="CQ163" s="141"/>
      <c r="CR163" s="135"/>
      <c r="CS163" s="142"/>
      <c r="CT163" s="76"/>
      <c r="CU163" s="4"/>
      <c r="CV163" s="76"/>
      <c r="CW163" s="137"/>
      <c r="CX163" s="138"/>
      <c r="CY163" s="130"/>
      <c r="CZ163" s="4"/>
      <c r="DA163" s="139"/>
      <c r="DB163" s="140"/>
      <c r="DC163" s="141"/>
      <c r="DD163" s="135"/>
      <c r="DE163" s="142"/>
      <c r="DF163" s="76"/>
      <c r="DG163" s="4"/>
      <c r="DH163" s="76"/>
      <c r="DI163" s="137"/>
      <c r="DJ163" s="138"/>
      <c r="DK163" s="130"/>
      <c r="DL163" s="4"/>
      <c r="DM163" s="139"/>
      <c r="DN163" s="140"/>
      <c r="DO163" s="141"/>
      <c r="DP163" s="135"/>
      <c r="DQ163" s="142"/>
      <c r="DR163" s="76"/>
      <c r="DS163" s="4"/>
      <c r="DT163" s="76"/>
      <c r="DU163" s="137"/>
      <c r="DV163" s="138"/>
      <c r="DW163" s="130"/>
      <c r="DX163" s="4"/>
      <c r="DY163" s="139"/>
      <c r="DZ163" s="140"/>
      <c r="EA163" s="141"/>
      <c r="EB163" s="135"/>
      <c r="EC163" s="142"/>
      <c r="ED163" s="76"/>
      <c r="EE163" s="4"/>
      <c r="EF163" s="76"/>
      <c r="EG163" s="137"/>
      <c r="EH163" s="138"/>
      <c r="EI163" s="130"/>
      <c r="EJ163" s="4"/>
      <c r="EK163" s="139"/>
      <c r="EL163" s="140"/>
      <c r="EM163" s="141"/>
      <c r="EN163" s="135"/>
      <c r="EO163" s="142"/>
      <c r="EP163" s="76"/>
      <c r="EQ163" s="4"/>
      <c r="ER163" s="76"/>
      <c r="ES163" s="137"/>
      <c r="ET163" s="138"/>
      <c r="EU163" s="130"/>
      <c r="EV163" s="4"/>
      <c r="EW163" s="139"/>
      <c r="EX163" s="140"/>
      <c r="EY163" s="141"/>
      <c r="EZ163" s="135"/>
      <c r="FA163" s="142"/>
      <c r="FB163" s="76"/>
      <c r="FC163" s="4"/>
      <c r="FD163" s="76"/>
      <c r="FE163" s="137"/>
      <c r="FF163" s="138"/>
      <c r="FG163" s="130"/>
      <c r="FH163" s="4"/>
      <c r="FI163" s="139"/>
      <c r="FJ163" s="140"/>
      <c r="FK163" s="141"/>
      <c r="FL163" s="135"/>
      <c r="FM163" s="142"/>
      <c r="FN163" s="76"/>
      <c r="FO163" s="4"/>
      <c r="FP163" s="76"/>
      <c r="FQ163" s="137"/>
      <c r="FR163" s="138"/>
      <c r="FS163" s="130"/>
      <c r="FT163" s="4"/>
      <c r="FU163" s="139"/>
      <c r="FV163" s="140"/>
      <c r="FW163" s="141"/>
      <c r="FX163" s="135"/>
      <c r="FY163" s="142"/>
      <c r="FZ163" s="76"/>
      <c r="GA163" s="4"/>
      <c r="GB163" s="76"/>
      <c r="GC163" s="137"/>
      <c r="GD163" s="138"/>
      <c r="GE163" s="130"/>
      <c r="GF163" s="4"/>
      <c r="GG163" s="139"/>
      <c r="GH163" s="140"/>
      <c r="GI163" s="141"/>
      <c r="GJ163" s="135"/>
      <c r="GK163" s="142"/>
      <c r="GL163" s="76"/>
      <c r="GM163" s="4"/>
      <c r="GN163" s="76"/>
      <c r="GO163" s="137"/>
      <c r="GP163" s="138"/>
      <c r="GQ163" s="130"/>
      <c r="GR163" s="4"/>
      <c r="GS163" s="139"/>
      <c r="GT163" s="140"/>
      <c r="GU163" s="141"/>
      <c r="GV163" s="135"/>
      <c r="GW163" s="142"/>
      <c r="GX163" s="76"/>
      <c r="GY163" s="4"/>
      <c r="GZ163" s="76"/>
      <c r="HA163" s="137"/>
      <c r="HB163" s="138"/>
      <c r="HC163" s="130"/>
      <c r="HD163" s="4"/>
      <c r="HE163" s="139"/>
      <c r="HF163" s="140"/>
      <c r="HG163" s="141"/>
      <c r="HH163" s="135"/>
      <c r="HI163" s="142"/>
      <c r="HJ163" s="76"/>
      <c r="HK163" s="4"/>
      <c r="HL163" s="76"/>
      <c r="HM163" s="137"/>
      <c r="HN163" s="138"/>
      <c r="HO163" s="130"/>
      <c r="HP163" s="4"/>
      <c r="HQ163" s="139"/>
      <c r="HR163" s="140"/>
      <c r="HS163" s="141"/>
      <c r="HT163" s="135"/>
      <c r="HU163" s="142"/>
      <c r="HV163" s="76"/>
      <c r="HW163" s="4"/>
      <c r="HX163" s="76"/>
      <c r="HY163" s="137"/>
      <c r="HZ163" s="138"/>
      <c r="IA163" s="130"/>
      <c r="IB163" s="4"/>
      <c r="IC163" s="139"/>
      <c r="ID163" s="140"/>
      <c r="IE163" s="141"/>
      <c r="IF163" s="135"/>
      <c r="IG163" s="142"/>
      <c r="IH163" s="76"/>
      <c r="II163" s="4"/>
      <c r="IJ163" s="76"/>
      <c r="IK163" s="137"/>
      <c r="IL163" s="138"/>
      <c r="IM163" s="130"/>
      <c r="IN163" s="4"/>
      <c r="IO163" s="139"/>
      <c r="IP163" s="140"/>
      <c r="IQ163" s="141"/>
      <c r="IR163" s="135"/>
      <c r="IS163" s="142"/>
      <c r="IT163" s="76"/>
      <c r="IU163" s="4"/>
      <c r="IV163" s="76"/>
      <c r="IW163" s="137"/>
      <c r="IX163" s="138"/>
      <c r="IY163" s="130"/>
      <c r="IZ163" s="4"/>
      <c r="JA163" s="139"/>
      <c r="JB163" s="140"/>
      <c r="JC163" s="141"/>
      <c r="JD163" s="135"/>
      <c r="JE163" s="142"/>
      <c r="JF163" s="76"/>
      <c r="JG163" s="4"/>
      <c r="JH163" s="76"/>
      <c r="JI163" s="137"/>
      <c r="JJ163" s="138"/>
      <c r="JK163" s="130"/>
      <c r="JL163" s="4"/>
      <c r="JM163" s="139"/>
      <c r="JN163" s="140"/>
      <c r="JO163" s="141"/>
      <c r="JP163" s="135"/>
      <c r="JQ163" s="142"/>
      <c r="JR163" s="76"/>
      <c r="JS163" s="4"/>
      <c r="JT163" s="76"/>
      <c r="JU163" s="137"/>
      <c r="JV163" s="138"/>
      <c r="JW163" s="130"/>
      <c r="JX163" s="4"/>
      <c r="JY163" s="139"/>
      <c r="JZ163" s="140"/>
      <c r="KA163" s="141"/>
      <c r="KB163" s="135"/>
      <c r="KC163" s="142"/>
      <c r="KD163" s="76"/>
      <c r="KE163" s="4"/>
      <c r="KF163" s="76"/>
    </row>
    <row r="164" spans="1:292" ht="13.5" customHeight="1">
      <c r="A164" s="84"/>
      <c r="E164" s="137"/>
      <c r="F164" s="138"/>
      <c r="G164" s="130"/>
      <c r="H164" s="4"/>
      <c r="I164" s="139"/>
      <c r="J164" s="140"/>
      <c r="K164" s="141"/>
      <c r="L164" s="135"/>
      <c r="M164" s="142"/>
      <c r="O164" s="4"/>
      <c r="Q164" s="137"/>
      <c r="R164" s="138"/>
      <c r="S164" s="130"/>
      <c r="T164" s="4"/>
      <c r="U164" s="139"/>
      <c r="V164" s="140"/>
      <c r="W164" s="141"/>
      <c r="X164" s="135"/>
      <c r="Y164" s="142"/>
      <c r="AA164" s="4"/>
      <c r="AC164" s="137"/>
      <c r="AD164" s="138"/>
      <c r="AE164" s="130"/>
      <c r="AF164" s="4"/>
      <c r="AG164" s="139"/>
      <c r="AH164" s="140"/>
      <c r="AI164" s="141"/>
      <c r="AJ164" s="135"/>
      <c r="AK164" s="142"/>
      <c r="AM164" s="4"/>
      <c r="AO164" s="137"/>
      <c r="AP164" s="138"/>
      <c r="AQ164" s="130"/>
      <c r="AR164" s="4"/>
      <c r="AS164" s="139"/>
      <c r="AT164" s="140"/>
      <c r="AU164" s="141"/>
      <c r="AV164" s="135"/>
      <c r="AW164" s="142"/>
      <c r="AX164" s="76"/>
      <c r="AY164" s="4"/>
      <c r="AZ164" s="76"/>
      <c r="BA164" s="137"/>
      <c r="BB164" s="138"/>
      <c r="BC164" s="130"/>
      <c r="BD164" s="4"/>
      <c r="BE164" s="139"/>
      <c r="BF164" s="140"/>
      <c r="BG164" s="141"/>
      <c r="BH164" s="135"/>
      <c r="BI164" s="142"/>
      <c r="BJ164" s="76"/>
      <c r="BK164" s="4"/>
      <c r="BL164" s="76"/>
      <c r="BM164" s="137"/>
      <c r="BN164" s="138"/>
      <c r="BO164" s="130"/>
      <c r="BP164" s="4"/>
      <c r="BQ164" s="139"/>
      <c r="BR164" s="140"/>
      <c r="BS164" s="141"/>
      <c r="BT164" s="135"/>
      <c r="BU164" s="142"/>
      <c r="BV164" s="76"/>
      <c r="BW164" s="4"/>
      <c r="BX164" s="76"/>
      <c r="BY164" s="137"/>
      <c r="BZ164" s="138"/>
      <c r="CA164" s="130"/>
      <c r="CB164" s="4"/>
      <c r="CC164" s="139"/>
      <c r="CD164" s="140"/>
      <c r="CE164" s="141"/>
      <c r="CF164" s="135"/>
      <c r="CG164" s="142"/>
      <c r="CH164" s="76"/>
      <c r="CI164" s="4"/>
      <c r="CJ164" s="76"/>
      <c r="CK164" s="137"/>
      <c r="CL164" s="138"/>
      <c r="CM164" s="130"/>
      <c r="CN164" s="4"/>
      <c r="CO164" s="139"/>
      <c r="CP164" s="140"/>
      <c r="CQ164" s="141"/>
      <c r="CR164" s="135"/>
      <c r="CS164" s="142"/>
      <c r="CT164" s="76"/>
      <c r="CU164" s="4"/>
      <c r="CV164" s="76"/>
      <c r="CW164" s="137"/>
      <c r="CX164" s="138"/>
      <c r="CY164" s="130"/>
      <c r="CZ164" s="4"/>
      <c r="DA164" s="139"/>
      <c r="DB164" s="140"/>
      <c r="DC164" s="141"/>
      <c r="DD164" s="135"/>
      <c r="DE164" s="142"/>
      <c r="DF164" s="76"/>
      <c r="DG164" s="4"/>
      <c r="DH164" s="76"/>
      <c r="DI164" s="137"/>
      <c r="DJ164" s="138"/>
      <c r="DK164" s="130"/>
      <c r="DL164" s="4"/>
      <c r="DM164" s="139"/>
      <c r="DN164" s="140"/>
      <c r="DO164" s="141"/>
      <c r="DP164" s="135"/>
      <c r="DQ164" s="142"/>
      <c r="DR164" s="76"/>
      <c r="DS164" s="4"/>
      <c r="DT164" s="76"/>
      <c r="DU164" s="137"/>
      <c r="DV164" s="138"/>
      <c r="DW164" s="130"/>
      <c r="DX164" s="4"/>
      <c r="DY164" s="139"/>
      <c r="DZ164" s="140"/>
      <c r="EA164" s="141"/>
      <c r="EB164" s="135"/>
      <c r="EC164" s="142"/>
      <c r="ED164" s="76"/>
      <c r="EE164" s="4"/>
      <c r="EF164" s="76"/>
      <c r="EG164" s="137"/>
      <c r="EH164" s="138"/>
      <c r="EI164" s="130"/>
      <c r="EJ164" s="4"/>
      <c r="EK164" s="139"/>
      <c r="EL164" s="140"/>
      <c r="EM164" s="141"/>
      <c r="EN164" s="135"/>
      <c r="EO164" s="142"/>
      <c r="EP164" s="76"/>
      <c r="EQ164" s="4"/>
      <c r="ER164" s="76"/>
      <c r="ES164" s="137"/>
      <c r="ET164" s="138"/>
      <c r="EU164" s="130"/>
      <c r="EV164" s="4"/>
      <c r="EW164" s="139"/>
      <c r="EX164" s="140"/>
      <c r="EY164" s="141"/>
      <c r="EZ164" s="135"/>
      <c r="FA164" s="142"/>
      <c r="FB164" s="76"/>
      <c r="FC164" s="4"/>
      <c r="FD164" s="76"/>
      <c r="FE164" s="137"/>
      <c r="FF164" s="138"/>
      <c r="FG164" s="130"/>
      <c r="FH164" s="4"/>
      <c r="FI164" s="139"/>
      <c r="FJ164" s="140"/>
      <c r="FK164" s="141"/>
      <c r="FL164" s="135"/>
      <c r="FM164" s="142"/>
      <c r="FN164" s="76"/>
      <c r="FO164" s="4"/>
      <c r="FP164" s="76"/>
      <c r="FQ164" s="137"/>
      <c r="FR164" s="138"/>
      <c r="FS164" s="130"/>
      <c r="FT164" s="4"/>
      <c r="FU164" s="139"/>
      <c r="FV164" s="140"/>
      <c r="FW164" s="141"/>
      <c r="FX164" s="135"/>
      <c r="FY164" s="142"/>
      <c r="FZ164" s="76"/>
      <c r="GA164" s="4"/>
      <c r="GB164" s="76"/>
      <c r="GC164" s="137"/>
      <c r="GD164" s="138"/>
      <c r="GE164" s="130"/>
      <c r="GF164" s="4"/>
      <c r="GG164" s="139"/>
      <c r="GH164" s="140"/>
      <c r="GI164" s="141"/>
      <c r="GJ164" s="135"/>
      <c r="GK164" s="142"/>
      <c r="GL164" s="76"/>
      <c r="GM164" s="4"/>
      <c r="GN164" s="76"/>
      <c r="GO164" s="137"/>
      <c r="GP164" s="138"/>
      <c r="GQ164" s="130"/>
      <c r="GR164" s="4"/>
      <c r="GS164" s="139"/>
      <c r="GT164" s="140"/>
      <c r="GU164" s="141"/>
      <c r="GV164" s="135"/>
      <c r="GW164" s="142"/>
      <c r="GX164" s="76"/>
      <c r="GY164" s="4"/>
      <c r="GZ164" s="76"/>
      <c r="HA164" s="137"/>
      <c r="HB164" s="138"/>
      <c r="HC164" s="130"/>
      <c r="HD164" s="4"/>
      <c r="HE164" s="139"/>
      <c r="HF164" s="140"/>
      <c r="HG164" s="141"/>
      <c r="HH164" s="135"/>
      <c r="HI164" s="142"/>
      <c r="HJ164" s="76"/>
      <c r="HK164" s="4"/>
      <c r="HL164" s="76"/>
      <c r="HM164" s="137"/>
      <c r="HN164" s="138"/>
      <c r="HO164" s="130"/>
      <c r="HP164" s="4"/>
      <c r="HQ164" s="139"/>
      <c r="HR164" s="140"/>
      <c r="HS164" s="141"/>
      <c r="HT164" s="135"/>
      <c r="HU164" s="142"/>
      <c r="HV164" s="76"/>
      <c r="HW164" s="4"/>
      <c r="HX164" s="76"/>
      <c r="HY164" s="137"/>
      <c r="HZ164" s="138"/>
      <c r="IA164" s="130"/>
      <c r="IB164" s="4"/>
      <c r="IC164" s="139"/>
      <c r="ID164" s="140"/>
      <c r="IE164" s="141"/>
      <c r="IF164" s="135"/>
      <c r="IG164" s="142"/>
      <c r="IH164" s="76"/>
      <c r="II164" s="4"/>
      <c r="IJ164" s="76"/>
      <c r="IK164" s="137"/>
      <c r="IL164" s="138"/>
      <c r="IM164" s="130"/>
      <c r="IN164" s="4"/>
      <c r="IO164" s="139"/>
      <c r="IP164" s="140"/>
      <c r="IQ164" s="141"/>
      <c r="IR164" s="135"/>
      <c r="IS164" s="142"/>
      <c r="IT164" s="76"/>
      <c r="IU164" s="4"/>
      <c r="IV164" s="76"/>
      <c r="IW164" s="137"/>
      <c r="IX164" s="138"/>
      <c r="IY164" s="130"/>
      <c r="IZ164" s="4"/>
      <c r="JA164" s="139"/>
      <c r="JB164" s="140"/>
      <c r="JC164" s="141"/>
      <c r="JD164" s="135"/>
      <c r="JE164" s="142"/>
      <c r="JF164" s="76"/>
      <c r="JG164" s="4"/>
      <c r="JH164" s="76"/>
      <c r="JI164" s="137"/>
      <c r="JJ164" s="138"/>
      <c r="JK164" s="130"/>
      <c r="JL164" s="4"/>
      <c r="JM164" s="139"/>
      <c r="JN164" s="140"/>
      <c r="JO164" s="141"/>
      <c r="JP164" s="135"/>
      <c r="JQ164" s="142"/>
      <c r="JR164" s="76"/>
      <c r="JS164" s="4"/>
      <c r="JT164" s="76"/>
      <c r="JU164" s="137"/>
      <c r="JV164" s="138"/>
      <c r="JW164" s="130"/>
      <c r="JX164" s="4"/>
      <c r="JY164" s="139"/>
      <c r="JZ164" s="140"/>
      <c r="KA164" s="141"/>
      <c r="KB164" s="135"/>
      <c r="KC164" s="142"/>
      <c r="KD164" s="76"/>
      <c r="KE164" s="4"/>
      <c r="KF164" s="76"/>
    </row>
    <row r="165" spans="1:292" ht="13.5" customHeight="1">
      <c r="A165" s="84"/>
      <c r="E165" s="137"/>
      <c r="F165" s="138"/>
      <c r="G165" s="130"/>
      <c r="H165" s="4"/>
      <c r="I165" s="139"/>
      <c r="J165" s="140"/>
      <c r="K165" s="141"/>
      <c r="L165" s="135"/>
      <c r="M165" s="142"/>
      <c r="O165" s="4"/>
      <c r="Q165" s="137"/>
      <c r="R165" s="138"/>
      <c r="S165" s="130"/>
      <c r="T165" s="4"/>
      <c r="U165" s="139"/>
      <c r="V165" s="140"/>
      <c r="W165" s="141"/>
      <c r="X165" s="135"/>
      <c r="Y165" s="142"/>
      <c r="AA165" s="4"/>
      <c r="AC165" s="137"/>
      <c r="AD165" s="138"/>
      <c r="AE165" s="130"/>
      <c r="AF165" s="4"/>
      <c r="AG165" s="139"/>
      <c r="AH165" s="140"/>
      <c r="AI165" s="141"/>
      <c r="AJ165" s="135"/>
      <c r="AK165" s="142"/>
      <c r="AM165" s="4"/>
      <c r="AO165" s="137"/>
      <c r="AP165" s="138"/>
      <c r="AQ165" s="130"/>
      <c r="AR165" s="4"/>
      <c r="AS165" s="139"/>
      <c r="AT165" s="140"/>
      <c r="AU165" s="141"/>
      <c r="AV165" s="135"/>
      <c r="AW165" s="142"/>
      <c r="AX165" s="76"/>
      <c r="AY165" s="4"/>
      <c r="AZ165" s="76"/>
      <c r="BA165" s="137"/>
      <c r="BB165" s="138"/>
      <c r="BC165" s="130"/>
      <c r="BD165" s="4"/>
      <c r="BE165" s="139"/>
      <c r="BF165" s="140"/>
      <c r="BG165" s="141"/>
      <c r="BH165" s="135"/>
      <c r="BI165" s="142"/>
      <c r="BJ165" s="76"/>
      <c r="BK165" s="4"/>
      <c r="BL165" s="76"/>
      <c r="BM165" s="137"/>
      <c r="BN165" s="138"/>
      <c r="BO165" s="130"/>
      <c r="BP165" s="4"/>
      <c r="BQ165" s="139"/>
      <c r="BR165" s="140"/>
      <c r="BS165" s="141"/>
      <c r="BT165" s="135"/>
      <c r="BU165" s="142"/>
      <c r="BV165" s="76"/>
      <c r="BW165" s="4"/>
      <c r="BX165" s="76"/>
      <c r="BY165" s="137"/>
      <c r="BZ165" s="138"/>
      <c r="CA165" s="130"/>
      <c r="CB165" s="4"/>
      <c r="CC165" s="139"/>
      <c r="CD165" s="140"/>
      <c r="CE165" s="141"/>
      <c r="CF165" s="135"/>
      <c r="CG165" s="142"/>
      <c r="CH165" s="76"/>
      <c r="CI165" s="4"/>
      <c r="CJ165" s="76"/>
      <c r="CK165" s="137"/>
      <c r="CL165" s="138"/>
      <c r="CM165" s="130"/>
      <c r="CN165" s="4"/>
      <c r="CO165" s="139"/>
      <c r="CP165" s="140"/>
      <c r="CQ165" s="141"/>
      <c r="CR165" s="135"/>
      <c r="CS165" s="142"/>
      <c r="CT165" s="76"/>
      <c r="CU165" s="4"/>
      <c r="CV165" s="76"/>
      <c r="CW165" s="137"/>
      <c r="CX165" s="138"/>
      <c r="CY165" s="130"/>
      <c r="CZ165" s="4"/>
      <c r="DA165" s="139"/>
      <c r="DB165" s="140"/>
      <c r="DC165" s="141"/>
      <c r="DD165" s="135"/>
      <c r="DE165" s="142"/>
      <c r="DF165" s="76"/>
      <c r="DG165" s="4"/>
      <c r="DH165" s="76"/>
      <c r="DI165" s="137"/>
      <c r="DJ165" s="138"/>
      <c r="DK165" s="130"/>
      <c r="DL165" s="4"/>
      <c r="DM165" s="139"/>
      <c r="DN165" s="140"/>
      <c r="DO165" s="141"/>
      <c r="DP165" s="135"/>
      <c r="DQ165" s="142"/>
      <c r="DR165" s="76"/>
      <c r="DS165" s="4"/>
      <c r="DT165" s="76"/>
      <c r="DU165" s="137"/>
      <c r="DV165" s="138"/>
      <c r="DW165" s="130"/>
      <c r="DX165" s="4"/>
      <c r="DY165" s="139"/>
      <c r="DZ165" s="140"/>
      <c r="EA165" s="141"/>
      <c r="EB165" s="135"/>
      <c r="EC165" s="142"/>
      <c r="ED165" s="76"/>
      <c r="EE165" s="4"/>
      <c r="EF165" s="76"/>
      <c r="EG165" s="137"/>
      <c r="EH165" s="138"/>
      <c r="EI165" s="130"/>
      <c r="EJ165" s="4"/>
      <c r="EK165" s="139"/>
      <c r="EL165" s="140"/>
      <c r="EM165" s="141"/>
      <c r="EN165" s="135"/>
      <c r="EO165" s="142"/>
      <c r="EP165" s="76"/>
      <c r="EQ165" s="4"/>
      <c r="ER165" s="76"/>
      <c r="ES165" s="137"/>
      <c r="ET165" s="138"/>
      <c r="EU165" s="130"/>
      <c r="EV165" s="4"/>
      <c r="EW165" s="139"/>
      <c r="EX165" s="140"/>
      <c r="EY165" s="141"/>
      <c r="EZ165" s="135"/>
      <c r="FA165" s="142"/>
      <c r="FB165" s="76"/>
      <c r="FC165" s="4"/>
      <c r="FD165" s="76"/>
      <c r="FE165" s="137"/>
      <c r="FF165" s="138"/>
      <c r="FG165" s="130"/>
      <c r="FH165" s="4"/>
      <c r="FI165" s="139"/>
      <c r="FJ165" s="140"/>
      <c r="FK165" s="141"/>
      <c r="FL165" s="135"/>
      <c r="FM165" s="142"/>
      <c r="FN165" s="76"/>
      <c r="FO165" s="4"/>
      <c r="FP165" s="76"/>
      <c r="FQ165" s="137"/>
      <c r="FR165" s="138"/>
      <c r="FS165" s="130"/>
      <c r="FT165" s="4"/>
      <c r="FU165" s="139"/>
      <c r="FV165" s="140"/>
      <c r="FW165" s="141"/>
      <c r="FX165" s="135"/>
      <c r="FY165" s="142"/>
      <c r="FZ165" s="76"/>
      <c r="GA165" s="4"/>
      <c r="GB165" s="76"/>
      <c r="GC165" s="137"/>
      <c r="GD165" s="138"/>
      <c r="GE165" s="130"/>
      <c r="GF165" s="4"/>
      <c r="GG165" s="139"/>
      <c r="GH165" s="140"/>
      <c r="GI165" s="141"/>
      <c r="GJ165" s="135"/>
      <c r="GK165" s="142"/>
      <c r="GL165" s="76"/>
      <c r="GM165" s="4"/>
      <c r="GN165" s="76"/>
      <c r="GO165" s="137"/>
      <c r="GP165" s="138"/>
      <c r="GQ165" s="130"/>
      <c r="GR165" s="4"/>
      <c r="GS165" s="139"/>
      <c r="GT165" s="140"/>
      <c r="GU165" s="141"/>
      <c r="GV165" s="135"/>
      <c r="GW165" s="142"/>
      <c r="GX165" s="76"/>
      <c r="GY165" s="4"/>
      <c r="GZ165" s="76"/>
      <c r="HA165" s="137"/>
      <c r="HB165" s="138"/>
      <c r="HC165" s="130"/>
      <c r="HD165" s="4"/>
      <c r="HE165" s="139"/>
      <c r="HF165" s="140"/>
      <c r="HG165" s="141"/>
      <c r="HH165" s="135"/>
      <c r="HI165" s="142"/>
      <c r="HJ165" s="76"/>
      <c r="HK165" s="4"/>
      <c r="HL165" s="76"/>
      <c r="HM165" s="137"/>
      <c r="HN165" s="138"/>
      <c r="HO165" s="130"/>
      <c r="HP165" s="4"/>
      <c r="HQ165" s="139"/>
      <c r="HR165" s="140"/>
      <c r="HS165" s="141"/>
      <c r="HT165" s="135"/>
      <c r="HU165" s="142"/>
      <c r="HV165" s="76"/>
      <c r="HW165" s="4"/>
      <c r="HX165" s="76"/>
      <c r="HY165" s="137"/>
      <c r="HZ165" s="138"/>
      <c r="IA165" s="130"/>
      <c r="IB165" s="4"/>
      <c r="IC165" s="139"/>
      <c r="ID165" s="140"/>
      <c r="IE165" s="141"/>
      <c r="IF165" s="135"/>
      <c r="IG165" s="142"/>
      <c r="IH165" s="76"/>
      <c r="II165" s="4"/>
      <c r="IJ165" s="76"/>
      <c r="IK165" s="137"/>
      <c r="IL165" s="138"/>
      <c r="IM165" s="130"/>
      <c r="IN165" s="4"/>
      <c r="IO165" s="139"/>
      <c r="IP165" s="140"/>
      <c r="IQ165" s="141"/>
      <c r="IR165" s="135"/>
      <c r="IS165" s="142"/>
      <c r="IT165" s="76"/>
      <c r="IU165" s="4"/>
      <c r="IV165" s="76"/>
      <c r="IW165" s="137"/>
      <c r="IX165" s="138"/>
      <c r="IY165" s="130"/>
      <c r="IZ165" s="4"/>
      <c r="JA165" s="139"/>
      <c r="JB165" s="140"/>
      <c r="JC165" s="141"/>
      <c r="JD165" s="135"/>
      <c r="JE165" s="142"/>
      <c r="JF165" s="76"/>
      <c r="JG165" s="4"/>
      <c r="JH165" s="76"/>
      <c r="JI165" s="137"/>
      <c r="JJ165" s="138"/>
      <c r="JK165" s="130"/>
      <c r="JL165" s="4"/>
      <c r="JM165" s="139"/>
      <c r="JN165" s="140"/>
      <c r="JO165" s="141"/>
      <c r="JP165" s="135"/>
      <c r="JQ165" s="142"/>
      <c r="JR165" s="76"/>
      <c r="JS165" s="4"/>
      <c r="JT165" s="76"/>
      <c r="JU165" s="137"/>
      <c r="JV165" s="138"/>
      <c r="JW165" s="130"/>
      <c r="JX165" s="4"/>
      <c r="JY165" s="139"/>
      <c r="JZ165" s="140"/>
      <c r="KA165" s="141"/>
      <c r="KB165" s="135"/>
      <c r="KC165" s="142"/>
      <c r="KD165" s="76"/>
      <c r="KE165" s="4"/>
      <c r="KF165" s="76"/>
    </row>
    <row r="166" spans="1:292" ht="13.5" customHeight="1">
      <c r="A166" s="84"/>
      <c r="E166" s="137"/>
      <c r="F166" s="138"/>
      <c r="G166" s="130"/>
      <c r="H166" s="4"/>
      <c r="I166" s="139"/>
      <c r="J166" s="140"/>
      <c r="K166" s="141"/>
      <c r="L166" s="135"/>
      <c r="M166" s="142"/>
      <c r="O166" s="4"/>
      <c r="Q166" s="137"/>
      <c r="R166" s="138"/>
      <c r="S166" s="130"/>
      <c r="T166" s="4"/>
      <c r="U166" s="139"/>
      <c r="V166" s="140"/>
      <c r="W166" s="141"/>
      <c r="X166" s="135"/>
      <c r="Y166" s="142"/>
      <c r="AA166" s="4"/>
      <c r="AC166" s="137"/>
      <c r="AD166" s="138"/>
      <c r="AE166" s="130"/>
      <c r="AF166" s="4"/>
      <c r="AG166" s="139"/>
      <c r="AH166" s="140"/>
      <c r="AI166" s="141"/>
      <c r="AJ166" s="135"/>
      <c r="AK166" s="142"/>
      <c r="AM166" s="4"/>
      <c r="AO166" s="137"/>
      <c r="AP166" s="138"/>
      <c r="AQ166" s="130"/>
      <c r="AR166" s="4"/>
      <c r="AS166" s="139"/>
      <c r="AT166" s="140"/>
      <c r="AU166" s="141"/>
      <c r="AV166" s="135"/>
      <c r="AW166" s="142"/>
      <c r="AX166" s="76"/>
      <c r="AY166" s="4"/>
      <c r="AZ166" s="76"/>
      <c r="BA166" s="137"/>
      <c r="BB166" s="138"/>
      <c r="BC166" s="130"/>
      <c r="BD166" s="4"/>
      <c r="BE166" s="139"/>
      <c r="BF166" s="140"/>
      <c r="BG166" s="141"/>
      <c r="BH166" s="135"/>
      <c r="BI166" s="142"/>
      <c r="BJ166" s="76"/>
      <c r="BK166" s="4"/>
      <c r="BL166" s="76"/>
      <c r="BM166" s="137"/>
      <c r="BN166" s="138"/>
      <c r="BO166" s="130"/>
      <c r="BP166" s="4"/>
      <c r="BQ166" s="139"/>
      <c r="BR166" s="140"/>
      <c r="BS166" s="141"/>
      <c r="BT166" s="135"/>
      <c r="BU166" s="142"/>
      <c r="BV166" s="76"/>
      <c r="BW166" s="4"/>
      <c r="BX166" s="76"/>
      <c r="BY166" s="137"/>
      <c r="BZ166" s="138"/>
      <c r="CA166" s="130"/>
      <c r="CB166" s="4"/>
      <c r="CC166" s="139"/>
      <c r="CD166" s="140"/>
      <c r="CE166" s="141"/>
      <c r="CF166" s="135"/>
      <c r="CG166" s="142"/>
      <c r="CH166" s="76"/>
      <c r="CI166" s="4"/>
      <c r="CJ166" s="76"/>
      <c r="CK166" s="137"/>
      <c r="CL166" s="138"/>
      <c r="CM166" s="130"/>
      <c r="CN166" s="4"/>
      <c r="CO166" s="139"/>
      <c r="CP166" s="140"/>
      <c r="CQ166" s="141"/>
      <c r="CR166" s="135"/>
      <c r="CS166" s="142"/>
      <c r="CT166" s="76"/>
      <c r="CU166" s="4"/>
      <c r="CV166" s="76"/>
      <c r="CW166" s="137"/>
      <c r="CX166" s="138"/>
      <c r="CY166" s="130"/>
      <c r="CZ166" s="4"/>
      <c r="DA166" s="139"/>
      <c r="DB166" s="140"/>
      <c r="DC166" s="141"/>
      <c r="DD166" s="135"/>
      <c r="DE166" s="142"/>
      <c r="DF166" s="76"/>
      <c r="DG166" s="4"/>
      <c r="DH166" s="76"/>
      <c r="DI166" s="137"/>
      <c r="DJ166" s="138"/>
      <c r="DK166" s="130"/>
      <c r="DL166" s="4"/>
      <c r="DM166" s="139"/>
      <c r="DN166" s="140"/>
      <c r="DO166" s="141"/>
      <c r="DP166" s="135"/>
      <c r="DQ166" s="142"/>
      <c r="DR166" s="76"/>
      <c r="DS166" s="4"/>
      <c r="DT166" s="76"/>
      <c r="DU166" s="137"/>
      <c r="DV166" s="138"/>
      <c r="DW166" s="130"/>
      <c r="DX166" s="4"/>
      <c r="DY166" s="139"/>
      <c r="DZ166" s="140"/>
      <c r="EA166" s="141"/>
      <c r="EB166" s="135"/>
      <c r="EC166" s="142"/>
      <c r="ED166" s="76"/>
      <c r="EE166" s="4"/>
      <c r="EF166" s="76"/>
      <c r="EG166" s="137"/>
      <c r="EH166" s="138"/>
      <c r="EI166" s="130"/>
      <c r="EJ166" s="4"/>
      <c r="EK166" s="139"/>
      <c r="EL166" s="140"/>
      <c r="EM166" s="141"/>
      <c r="EN166" s="135"/>
      <c r="EO166" s="142"/>
      <c r="EP166" s="76"/>
      <c r="EQ166" s="4"/>
      <c r="ER166" s="76"/>
      <c r="ES166" s="137"/>
      <c r="ET166" s="138"/>
      <c r="EU166" s="130"/>
      <c r="EV166" s="4"/>
      <c r="EW166" s="139"/>
      <c r="EX166" s="140"/>
      <c r="EY166" s="141"/>
      <c r="EZ166" s="135"/>
      <c r="FA166" s="142"/>
      <c r="FB166" s="76"/>
      <c r="FC166" s="4"/>
      <c r="FD166" s="76"/>
      <c r="FE166" s="137"/>
      <c r="FF166" s="138"/>
      <c r="FG166" s="130"/>
      <c r="FH166" s="4"/>
      <c r="FI166" s="139"/>
      <c r="FJ166" s="140"/>
      <c r="FK166" s="141"/>
      <c r="FL166" s="135"/>
      <c r="FM166" s="142"/>
      <c r="FN166" s="76"/>
      <c r="FO166" s="4"/>
      <c r="FP166" s="76"/>
      <c r="FQ166" s="137"/>
      <c r="FR166" s="138"/>
      <c r="FS166" s="130"/>
      <c r="FT166" s="4"/>
      <c r="FU166" s="139"/>
      <c r="FV166" s="140"/>
      <c r="FW166" s="141"/>
      <c r="FX166" s="135"/>
      <c r="FY166" s="142"/>
      <c r="FZ166" s="76"/>
      <c r="GA166" s="4"/>
      <c r="GB166" s="76"/>
      <c r="GC166" s="137"/>
      <c r="GD166" s="138"/>
      <c r="GE166" s="130"/>
      <c r="GF166" s="4"/>
      <c r="GG166" s="139"/>
      <c r="GH166" s="140"/>
      <c r="GI166" s="141"/>
      <c r="GJ166" s="135"/>
      <c r="GK166" s="142"/>
      <c r="GL166" s="76"/>
      <c r="GM166" s="4"/>
      <c r="GN166" s="76"/>
      <c r="GO166" s="137"/>
      <c r="GP166" s="138"/>
      <c r="GQ166" s="130"/>
      <c r="GR166" s="4"/>
      <c r="GS166" s="139"/>
      <c r="GT166" s="140"/>
      <c r="GU166" s="141"/>
      <c r="GV166" s="135"/>
      <c r="GW166" s="142"/>
      <c r="GX166" s="76"/>
      <c r="GY166" s="4"/>
      <c r="GZ166" s="76"/>
      <c r="HA166" s="137"/>
      <c r="HB166" s="138"/>
      <c r="HC166" s="130"/>
      <c r="HD166" s="4"/>
      <c r="HE166" s="139"/>
      <c r="HF166" s="140"/>
      <c r="HG166" s="141"/>
      <c r="HH166" s="135"/>
      <c r="HI166" s="142"/>
      <c r="HJ166" s="76"/>
      <c r="HK166" s="4"/>
      <c r="HL166" s="76"/>
      <c r="HM166" s="137"/>
      <c r="HN166" s="138"/>
      <c r="HO166" s="130"/>
      <c r="HP166" s="4"/>
      <c r="HQ166" s="139"/>
      <c r="HR166" s="140"/>
      <c r="HS166" s="141"/>
      <c r="HT166" s="135"/>
      <c r="HU166" s="142"/>
      <c r="HV166" s="76"/>
      <c r="HW166" s="4"/>
      <c r="HX166" s="76"/>
      <c r="HY166" s="137"/>
      <c r="HZ166" s="138"/>
      <c r="IA166" s="130"/>
      <c r="IB166" s="4"/>
      <c r="IC166" s="139"/>
      <c r="ID166" s="140"/>
      <c r="IE166" s="141"/>
      <c r="IF166" s="135"/>
      <c r="IG166" s="142"/>
      <c r="IH166" s="76"/>
      <c r="II166" s="4"/>
      <c r="IJ166" s="76"/>
      <c r="IK166" s="137"/>
      <c r="IL166" s="138"/>
      <c r="IM166" s="130"/>
      <c r="IN166" s="4"/>
      <c r="IO166" s="139"/>
      <c r="IP166" s="140"/>
      <c r="IQ166" s="141"/>
      <c r="IR166" s="135"/>
      <c r="IS166" s="142"/>
      <c r="IT166" s="76"/>
      <c r="IU166" s="4"/>
      <c r="IV166" s="76"/>
      <c r="IW166" s="137"/>
      <c r="IX166" s="138"/>
      <c r="IY166" s="130"/>
      <c r="IZ166" s="4"/>
      <c r="JA166" s="139"/>
      <c r="JB166" s="140"/>
      <c r="JC166" s="141"/>
      <c r="JD166" s="135"/>
      <c r="JE166" s="142"/>
      <c r="JF166" s="76"/>
      <c r="JG166" s="4"/>
      <c r="JH166" s="76"/>
      <c r="JI166" s="137"/>
      <c r="JJ166" s="138"/>
      <c r="JK166" s="130"/>
      <c r="JL166" s="4"/>
      <c r="JM166" s="139"/>
      <c r="JN166" s="140"/>
      <c r="JO166" s="141"/>
      <c r="JP166" s="135"/>
      <c r="JQ166" s="142"/>
      <c r="JR166" s="76"/>
      <c r="JS166" s="4"/>
      <c r="JT166" s="76"/>
      <c r="JU166" s="137"/>
      <c r="JV166" s="138"/>
      <c r="JW166" s="130"/>
      <c r="JX166" s="4"/>
      <c r="JY166" s="139"/>
      <c r="JZ166" s="140"/>
      <c r="KA166" s="141"/>
      <c r="KB166" s="135"/>
      <c r="KC166" s="142"/>
      <c r="KD166" s="76"/>
      <c r="KE166" s="4"/>
      <c r="KF166" s="76"/>
    </row>
    <row r="167" spans="1:292" ht="13.5" customHeight="1">
      <c r="A167" s="84"/>
      <c r="E167" s="137"/>
      <c r="F167" s="138"/>
      <c r="G167" s="130"/>
      <c r="H167" s="4"/>
      <c r="I167" s="139"/>
      <c r="J167" s="140"/>
      <c r="K167" s="141"/>
      <c r="L167" s="135"/>
      <c r="M167" s="142"/>
      <c r="O167" s="4"/>
      <c r="Q167" s="137"/>
      <c r="R167" s="138"/>
      <c r="S167" s="130"/>
      <c r="T167" s="4"/>
      <c r="U167" s="139"/>
      <c r="V167" s="140"/>
      <c r="W167" s="141"/>
      <c r="X167" s="135"/>
      <c r="Y167" s="142"/>
      <c r="AA167" s="4"/>
      <c r="AC167" s="137"/>
      <c r="AD167" s="138"/>
      <c r="AE167" s="130"/>
      <c r="AF167" s="4"/>
      <c r="AG167" s="139"/>
      <c r="AH167" s="140"/>
      <c r="AI167" s="141"/>
      <c r="AJ167" s="135"/>
      <c r="AK167" s="142"/>
      <c r="AM167" s="4"/>
      <c r="AO167" s="137"/>
      <c r="AP167" s="138"/>
      <c r="AQ167" s="130"/>
      <c r="AR167" s="4"/>
      <c r="AS167" s="139"/>
      <c r="AT167" s="140"/>
      <c r="AU167" s="141"/>
      <c r="AV167" s="135"/>
      <c r="AW167" s="142"/>
      <c r="AX167" s="76"/>
      <c r="AY167" s="4"/>
      <c r="AZ167" s="76"/>
      <c r="BA167" s="137"/>
      <c r="BB167" s="138"/>
      <c r="BC167" s="130"/>
      <c r="BD167" s="4"/>
      <c r="BE167" s="139"/>
      <c r="BF167" s="140"/>
      <c r="BG167" s="141"/>
      <c r="BH167" s="135"/>
      <c r="BI167" s="142"/>
      <c r="BJ167" s="76"/>
      <c r="BK167" s="4"/>
      <c r="BL167" s="76"/>
      <c r="BM167" s="137"/>
      <c r="BN167" s="138"/>
      <c r="BO167" s="130"/>
      <c r="BP167" s="4"/>
      <c r="BQ167" s="139"/>
      <c r="BR167" s="140"/>
      <c r="BS167" s="141"/>
      <c r="BT167" s="135"/>
      <c r="BU167" s="142"/>
      <c r="BV167" s="76"/>
      <c r="BW167" s="4"/>
      <c r="BX167" s="76"/>
      <c r="BY167" s="137"/>
      <c r="BZ167" s="138"/>
      <c r="CA167" s="130"/>
      <c r="CB167" s="4"/>
      <c r="CC167" s="139"/>
      <c r="CD167" s="140"/>
      <c r="CE167" s="141"/>
      <c r="CF167" s="135"/>
      <c r="CG167" s="142"/>
      <c r="CH167" s="76"/>
      <c r="CI167" s="4"/>
      <c r="CJ167" s="76"/>
      <c r="CK167" s="137"/>
      <c r="CL167" s="138"/>
      <c r="CM167" s="130"/>
      <c r="CN167" s="4"/>
      <c r="CO167" s="139"/>
      <c r="CP167" s="140"/>
      <c r="CQ167" s="141"/>
      <c r="CR167" s="135"/>
      <c r="CS167" s="142"/>
      <c r="CT167" s="76"/>
      <c r="CU167" s="4"/>
      <c r="CV167" s="76"/>
      <c r="CW167" s="137"/>
      <c r="CX167" s="138"/>
      <c r="CY167" s="130"/>
      <c r="CZ167" s="4"/>
      <c r="DA167" s="139"/>
      <c r="DB167" s="140"/>
      <c r="DC167" s="141"/>
      <c r="DD167" s="135"/>
      <c r="DE167" s="142"/>
      <c r="DF167" s="76"/>
      <c r="DG167" s="4"/>
      <c r="DH167" s="76"/>
      <c r="DI167" s="137"/>
      <c r="DJ167" s="138"/>
      <c r="DK167" s="130"/>
      <c r="DL167" s="4"/>
      <c r="DM167" s="139"/>
      <c r="DN167" s="140"/>
      <c r="DO167" s="141"/>
      <c r="DP167" s="135"/>
      <c r="DQ167" s="142"/>
      <c r="DR167" s="76"/>
      <c r="DS167" s="4"/>
      <c r="DT167" s="76"/>
      <c r="DU167" s="137"/>
      <c r="DV167" s="138"/>
      <c r="DW167" s="130"/>
      <c r="DX167" s="4"/>
      <c r="DY167" s="139"/>
      <c r="DZ167" s="140"/>
      <c r="EA167" s="141"/>
      <c r="EB167" s="135"/>
      <c r="EC167" s="142"/>
      <c r="ED167" s="76"/>
      <c r="EE167" s="4"/>
      <c r="EF167" s="76"/>
      <c r="EG167" s="137"/>
      <c r="EH167" s="138"/>
      <c r="EI167" s="130"/>
      <c r="EJ167" s="4"/>
      <c r="EK167" s="139"/>
      <c r="EL167" s="140"/>
      <c r="EM167" s="141"/>
      <c r="EN167" s="135"/>
      <c r="EO167" s="142"/>
      <c r="EP167" s="76"/>
      <c r="EQ167" s="4"/>
      <c r="ER167" s="76"/>
      <c r="ES167" s="137"/>
      <c r="ET167" s="138"/>
      <c r="EU167" s="130"/>
      <c r="EV167" s="4"/>
      <c r="EW167" s="139"/>
      <c r="EX167" s="140"/>
      <c r="EY167" s="141"/>
      <c r="EZ167" s="135"/>
      <c r="FA167" s="142"/>
      <c r="FB167" s="76"/>
      <c r="FC167" s="4"/>
      <c r="FD167" s="76"/>
      <c r="FE167" s="137"/>
      <c r="FF167" s="138"/>
      <c r="FG167" s="130"/>
      <c r="FH167" s="4"/>
      <c r="FI167" s="139"/>
      <c r="FJ167" s="140"/>
      <c r="FK167" s="141"/>
      <c r="FL167" s="135"/>
      <c r="FM167" s="142"/>
      <c r="FN167" s="76"/>
      <c r="FO167" s="4"/>
      <c r="FP167" s="76"/>
      <c r="FQ167" s="137"/>
      <c r="FR167" s="138"/>
      <c r="FS167" s="130"/>
      <c r="FT167" s="4"/>
      <c r="FU167" s="139"/>
      <c r="FV167" s="140"/>
      <c r="FW167" s="141"/>
      <c r="FX167" s="135"/>
      <c r="FY167" s="142"/>
      <c r="FZ167" s="76"/>
      <c r="GA167" s="4"/>
      <c r="GB167" s="76"/>
      <c r="GC167" s="137"/>
      <c r="GD167" s="138"/>
      <c r="GE167" s="130"/>
      <c r="GF167" s="4"/>
      <c r="GG167" s="139"/>
      <c r="GH167" s="140"/>
      <c r="GI167" s="141"/>
      <c r="GJ167" s="135"/>
      <c r="GK167" s="142"/>
      <c r="GL167" s="76"/>
      <c r="GM167" s="4"/>
      <c r="GN167" s="76"/>
      <c r="GO167" s="137"/>
      <c r="GP167" s="138"/>
      <c r="GQ167" s="130"/>
      <c r="GR167" s="4"/>
      <c r="GS167" s="139"/>
      <c r="GT167" s="140"/>
      <c r="GU167" s="141"/>
      <c r="GV167" s="135"/>
      <c r="GW167" s="142"/>
      <c r="GX167" s="76"/>
      <c r="GY167" s="4"/>
      <c r="GZ167" s="76"/>
      <c r="HA167" s="137"/>
      <c r="HB167" s="138"/>
      <c r="HC167" s="130"/>
      <c r="HD167" s="4"/>
      <c r="HE167" s="139"/>
      <c r="HF167" s="140"/>
      <c r="HG167" s="141"/>
      <c r="HH167" s="135"/>
      <c r="HI167" s="142"/>
      <c r="HJ167" s="76"/>
      <c r="HK167" s="4"/>
      <c r="HL167" s="76"/>
      <c r="HM167" s="137"/>
      <c r="HN167" s="138"/>
      <c r="HO167" s="130"/>
      <c r="HP167" s="4"/>
      <c r="HQ167" s="139"/>
      <c r="HR167" s="140"/>
      <c r="HS167" s="141"/>
      <c r="HT167" s="135"/>
      <c r="HU167" s="142"/>
      <c r="HV167" s="76"/>
      <c r="HW167" s="4"/>
      <c r="HX167" s="76"/>
      <c r="HY167" s="137"/>
      <c r="HZ167" s="138"/>
      <c r="IA167" s="130"/>
      <c r="IB167" s="4"/>
      <c r="IC167" s="139"/>
      <c r="ID167" s="140"/>
      <c r="IE167" s="141"/>
      <c r="IF167" s="135"/>
      <c r="IG167" s="142"/>
      <c r="IH167" s="76"/>
      <c r="II167" s="4"/>
      <c r="IJ167" s="76"/>
      <c r="IK167" s="137"/>
      <c r="IL167" s="138"/>
      <c r="IM167" s="130"/>
      <c r="IN167" s="4"/>
      <c r="IO167" s="139"/>
      <c r="IP167" s="140"/>
      <c r="IQ167" s="141"/>
      <c r="IR167" s="135"/>
      <c r="IS167" s="142"/>
      <c r="IT167" s="76"/>
      <c r="IU167" s="4"/>
      <c r="IV167" s="76"/>
      <c r="IW167" s="137"/>
      <c r="IX167" s="138"/>
      <c r="IY167" s="130"/>
      <c r="IZ167" s="4"/>
      <c r="JA167" s="139"/>
      <c r="JB167" s="140"/>
      <c r="JC167" s="141"/>
      <c r="JD167" s="135"/>
      <c r="JE167" s="142"/>
      <c r="JF167" s="76"/>
      <c r="JG167" s="4"/>
      <c r="JH167" s="76"/>
      <c r="JI167" s="137"/>
      <c r="JJ167" s="138"/>
      <c r="JK167" s="130"/>
      <c r="JL167" s="4"/>
      <c r="JM167" s="139"/>
      <c r="JN167" s="140"/>
      <c r="JO167" s="141"/>
      <c r="JP167" s="135"/>
      <c r="JQ167" s="142"/>
      <c r="JR167" s="76"/>
      <c r="JS167" s="4"/>
      <c r="JT167" s="76"/>
      <c r="JU167" s="137"/>
      <c r="JV167" s="138"/>
      <c r="JW167" s="130"/>
      <c r="JX167" s="4"/>
      <c r="JY167" s="139"/>
      <c r="JZ167" s="140"/>
      <c r="KA167" s="141"/>
      <c r="KB167" s="135"/>
      <c r="KC167" s="142"/>
      <c r="KD167" s="76"/>
      <c r="KE167" s="4"/>
      <c r="KF167" s="76"/>
    </row>
    <row r="168" spans="1:292" ht="13.5" customHeight="1">
      <c r="A168" s="84"/>
      <c r="E168" s="137"/>
      <c r="F168" s="138"/>
      <c r="G168" s="130"/>
      <c r="H168" s="4"/>
      <c r="I168" s="139"/>
      <c r="J168" s="140"/>
      <c r="K168" s="141"/>
      <c r="L168" s="135"/>
      <c r="M168" s="142"/>
      <c r="O168" s="4"/>
      <c r="Q168" s="137"/>
      <c r="R168" s="138"/>
      <c r="S168" s="130"/>
      <c r="T168" s="4"/>
      <c r="U168" s="139"/>
      <c r="V168" s="140"/>
      <c r="W168" s="141"/>
      <c r="X168" s="135"/>
      <c r="Y168" s="142"/>
      <c r="AA168" s="4"/>
      <c r="AC168" s="137"/>
      <c r="AD168" s="138"/>
      <c r="AE168" s="130"/>
      <c r="AF168" s="4"/>
      <c r="AG168" s="139"/>
      <c r="AH168" s="140"/>
      <c r="AI168" s="141"/>
      <c r="AJ168" s="135"/>
      <c r="AK168" s="142"/>
      <c r="AM168" s="4"/>
      <c r="AO168" s="137"/>
      <c r="AP168" s="138"/>
      <c r="AQ168" s="130"/>
      <c r="AR168" s="4"/>
      <c r="AS168" s="139"/>
      <c r="AT168" s="140"/>
      <c r="AU168" s="141"/>
      <c r="AV168" s="135"/>
      <c r="AW168" s="142"/>
      <c r="AX168" s="76"/>
      <c r="AY168" s="4"/>
      <c r="AZ168" s="76"/>
      <c r="BA168" s="137"/>
      <c r="BB168" s="138"/>
      <c r="BC168" s="130"/>
      <c r="BD168" s="4"/>
      <c r="BE168" s="139"/>
      <c r="BF168" s="140"/>
      <c r="BG168" s="141"/>
      <c r="BH168" s="135"/>
      <c r="BI168" s="142"/>
      <c r="BJ168" s="76"/>
      <c r="BK168" s="4"/>
      <c r="BL168" s="76"/>
      <c r="BM168" s="137"/>
      <c r="BN168" s="138"/>
      <c r="BO168" s="130"/>
      <c r="BP168" s="4"/>
      <c r="BQ168" s="139"/>
      <c r="BR168" s="140"/>
      <c r="BS168" s="141"/>
      <c r="BT168" s="135"/>
      <c r="BU168" s="142"/>
      <c r="BV168" s="76"/>
      <c r="BW168" s="4"/>
      <c r="BX168" s="76"/>
      <c r="BY168" s="137"/>
      <c r="BZ168" s="138"/>
      <c r="CA168" s="130"/>
      <c r="CB168" s="4"/>
      <c r="CC168" s="139"/>
      <c r="CD168" s="140"/>
      <c r="CE168" s="141"/>
      <c r="CF168" s="135"/>
      <c r="CG168" s="142"/>
      <c r="CH168" s="76"/>
      <c r="CI168" s="4"/>
      <c r="CJ168" s="76"/>
      <c r="CK168" s="137"/>
      <c r="CL168" s="138"/>
      <c r="CM168" s="130"/>
      <c r="CN168" s="4"/>
      <c r="CO168" s="139"/>
      <c r="CP168" s="140"/>
      <c r="CQ168" s="141"/>
      <c r="CR168" s="135"/>
      <c r="CS168" s="142"/>
      <c r="CT168" s="76"/>
      <c r="CU168" s="4"/>
      <c r="CV168" s="76"/>
      <c r="CW168" s="137"/>
      <c r="CX168" s="138"/>
      <c r="CY168" s="130"/>
      <c r="CZ168" s="4"/>
      <c r="DA168" s="139"/>
      <c r="DB168" s="140"/>
      <c r="DC168" s="141"/>
      <c r="DD168" s="135"/>
      <c r="DE168" s="142"/>
      <c r="DF168" s="76"/>
      <c r="DG168" s="4"/>
      <c r="DH168" s="76"/>
      <c r="DI168" s="137"/>
      <c r="DJ168" s="138"/>
      <c r="DK168" s="130"/>
      <c r="DL168" s="4"/>
      <c r="DM168" s="139"/>
      <c r="DN168" s="140"/>
      <c r="DO168" s="141"/>
      <c r="DP168" s="135"/>
      <c r="DQ168" s="142"/>
      <c r="DR168" s="76"/>
      <c r="DS168" s="4"/>
      <c r="DT168" s="76"/>
      <c r="DU168" s="137"/>
      <c r="DV168" s="138"/>
      <c r="DW168" s="130"/>
      <c r="DX168" s="4"/>
      <c r="DY168" s="139"/>
      <c r="DZ168" s="140"/>
      <c r="EA168" s="141"/>
      <c r="EB168" s="135"/>
      <c r="EC168" s="142"/>
      <c r="ED168" s="76"/>
      <c r="EE168" s="4"/>
      <c r="EF168" s="76"/>
      <c r="EG168" s="137"/>
      <c r="EH168" s="138"/>
      <c r="EI168" s="130"/>
      <c r="EJ168" s="4"/>
      <c r="EK168" s="139"/>
      <c r="EL168" s="140"/>
      <c r="EM168" s="141"/>
      <c r="EN168" s="135"/>
      <c r="EO168" s="142"/>
      <c r="EP168" s="76"/>
      <c r="EQ168" s="4"/>
      <c r="ER168" s="76"/>
      <c r="ES168" s="137"/>
      <c r="ET168" s="138"/>
      <c r="EU168" s="130"/>
      <c r="EV168" s="4"/>
      <c r="EW168" s="139"/>
      <c r="EX168" s="140"/>
      <c r="EY168" s="141"/>
      <c r="EZ168" s="135"/>
      <c r="FA168" s="142"/>
      <c r="FB168" s="76"/>
      <c r="FC168" s="4"/>
      <c r="FD168" s="76"/>
      <c r="FE168" s="137"/>
      <c r="FF168" s="138"/>
      <c r="FG168" s="130"/>
      <c r="FH168" s="4"/>
      <c r="FI168" s="139"/>
      <c r="FJ168" s="140"/>
      <c r="FK168" s="141"/>
      <c r="FL168" s="135"/>
      <c r="FM168" s="142"/>
      <c r="FN168" s="76"/>
      <c r="FO168" s="4"/>
      <c r="FP168" s="76"/>
      <c r="FQ168" s="137"/>
      <c r="FR168" s="138"/>
      <c r="FS168" s="130"/>
      <c r="FT168" s="4"/>
      <c r="FU168" s="139"/>
      <c r="FV168" s="140"/>
      <c r="FW168" s="141"/>
      <c r="FX168" s="135"/>
      <c r="FY168" s="142"/>
      <c r="FZ168" s="76"/>
      <c r="GA168" s="4"/>
      <c r="GB168" s="76"/>
      <c r="GC168" s="137"/>
      <c r="GD168" s="138"/>
      <c r="GE168" s="130"/>
      <c r="GF168" s="4"/>
      <c r="GG168" s="139"/>
      <c r="GH168" s="140"/>
      <c r="GI168" s="141"/>
      <c r="GJ168" s="135"/>
      <c r="GK168" s="142"/>
      <c r="GL168" s="76"/>
      <c r="GM168" s="4"/>
      <c r="GN168" s="76"/>
      <c r="GO168" s="137"/>
      <c r="GP168" s="138"/>
      <c r="GQ168" s="130"/>
      <c r="GR168" s="4"/>
      <c r="GS168" s="139"/>
      <c r="GT168" s="140"/>
      <c r="GU168" s="141"/>
      <c r="GV168" s="135"/>
      <c r="GW168" s="142"/>
      <c r="GX168" s="76"/>
      <c r="GY168" s="4"/>
      <c r="GZ168" s="76"/>
      <c r="HA168" s="137"/>
      <c r="HB168" s="138"/>
      <c r="HC168" s="130"/>
      <c r="HD168" s="4"/>
      <c r="HE168" s="139"/>
      <c r="HF168" s="140"/>
      <c r="HG168" s="141"/>
      <c r="HH168" s="135"/>
      <c r="HI168" s="142"/>
      <c r="HJ168" s="76"/>
      <c r="HK168" s="4"/>
      <c r="HL168" s="76"/>
      <c r="HM168" s="137"/>
      <c r="HN168" s="138"/>
      <c r="HO168" s="130"/>
      <c r="HP168" s="4"/>
      <c r="HQ168" s="139"/>
      <c r="HR168" s="140"/>
      <c r="HS168" s="141"/>
      <c r="HT168" s="135"/>
      <c r="HU168" s="142"/>
      <c r="HV168" s="76"/>
      <c r="HW168" s="4"/>
      <c r="HX168" s="76"/>
      <c r="HY168" s="137"/>
      <c r="HZ168" s="138"/>
      <c r="IA168" s="130"/>
      <c r="IB168" s="4"/>
      <c r="IC168" s="139"/>
      <c r="ID168" s="140"/>
      <c r="IE168" s="141"/>
      <c r="IF168" s="135"/>
      <c r="IG168" s="142"/>
      <c r="IH168" s="76"/>
      <c r="II168" s="4"/>
      <c r="IJ168" s="76"/>
      <c r="IK168" s="137"/>
      <c r="IL168" s="138"/>
      <c r="IM168" s="130"/>
      <c r="IN168" s="4"/>
      <c r="IO168" s="139"/>
      <c r="IP168" s="140"/>
      <c r="IQ168" s="141"/>
      <c r="IR168" s="135"/>
      <c r="IS168" s="142"/>
      <c r="IT168" s="76"/>
      <c r="IU168" s="4"/>
      <c r="IV168" s="76"/>
      <c r="IW168" s="137"/>
      <c r="IX168" s="138"/>
      <c r="IY168" s="130"/>
      <c r="IZ168" s="4"/>
      <c r="JA168" s="139"/>
      <c r="JB168" s="140"/>
      <c r="JC168" s="141"/>
      <c r="JD168" s="135"/>
      <c r="JE168" s="142"/>
      <c r="JF168" s="76"/>
      <c r="JG168" s="4"/>
      <c r="JH168" s="76"/>
      <c r="JI168" s="137"/>
      <c r="JJ168" s="138"/>
      <c r="JK168" s="130"/>
      <c r="JL168" s="4"/>
      <c r="JM168" s="139"/>
      <c r="JN168" s="140"/>
      <c r="JO168" s="141"/>
      <c r="JP168" s="135"/>
      <c r="JQ168" s="142"/>
      <c r="JR168" s="76"/>
      <c r="JS168" s="4"/>
      <c r="JT168" s="76"/>
      <c r="JU168" s="137"/>
      <c r="JV168" s="138"/>
      <c r="JW168" s="130"/>
      <c r="JX168" s="4"/>
      <c r="JY168" s="139"/>
      <c r="JZ168" s="140"/>
      <c r="KA168" s="141"/>
      <c r="KB168" s="135"/>
      <c r="KC168" s="142"/>
      <c r="KD168" s="76"/>
      <c r="KE168" s="4"/>
      <c r="KF168" s="76"/>
    </row>
    <row r="169" spans="1:292" ht="13.5" customHeight="1">
      <c r="A169" s="84"/>
      <c r="E169" s="137"/>
      <c r="F169" s="138"/>
      <c r="G169" s="130"/>
      <c r="H169" s="4"/>
      <c r="I169" s="139"/>
      <c r="J169" s="140"/>
      <c r="K169" s="141"/>
      <c r="L169" s="135"/>
      <c r="M169" s="142"/>
      <c r="O169" s="4"/>
      <c r="Q169" s="137"/>
      <c r="R169" s="138"/>
      <c r="S169" s="130"/>
      <c r="T169" s="4"/>
      <c r="U169" s="139"/>
      <c r="V169" s="140"/>
      <c r="W169" s="141"/>
      <c r="X169" s="135"/>
      <c r="Y169" s="142"/>
      <c r="AA169" s="4"/>
      <c r="AC169" s="137"/>
      <c r="AD169" s="138"/>
      <c r="AE169" s="130"/>
      <c r="AF169" s="4"/>
      <c r="AG169" s="139"/>
      <c r="AH169" s="140"/>
      <c r="AI169" s="141"/>
      <c r="AJ169" s="135"/>
      <c r="AK169" s="142"/>
      <c r="AM169" s="4"/>
      <c r="AO169" s="137"/>
      <c r="AP169" s="138"/>
      <c r="AQ169" s="130"/>
      <c r="AR169" s="4"/>
      <c r="AS169" s="139"/>
      <c r="AT169" s="140"/>
      <c r="AU169" s="141"/>
      <c r="AV169" s="135"/>
      <c r="AW169" s="142"/>
      <c r="AX169" s="76"/>
      <c r="AY169" s="4"/>
      <c r="AZ169" s="76"/>
      <c r="BA169" s="137"/>
      <c r="BB169" s="138"/>
      <c r="BC169" s="130"/>
      <c r="BD169" s="4"/>
      <c r="BE169" s="139"/>
      <c r="BF169" s="140"/>
      <c r="BG169" s="141"/>
      <c r="BH169" s="135"/>
      <c r="BI169" s="142"/>
      <c r="BJ169" s="76"/>
      <c r="BK169" s="4"/>
      <c r="BL169" s="76"/>
      <c r="BM169" s="137"/>
      <c r="BN169" s="138"/>
      <c r="BO169" s="130"/>
      <c r="BP169" s="4"/>
      <c r="BQ169" s="139"/>
      <c r="BR169" s="140"/>
      <c r="BS169" s="141"/>
      <c r="BT169" s="135"/>
      <c r="BU169" s="142"/>
      <c r="BV169" s="76"/>
      <c r="BW169" s="4"/>
      <c r="BX169" s="76"/>
      <c r="BY169" s="137"/>
      <c r="BZ169" s="138"/>
      <c r="CA169" s="130"/>
      <c r="CB169" s="4"/>
      <c r="CC169" s="139"/>
      <c r="CD169" s="140"/>
      <c r="CE169" s="141"/>
      <c r="CF169" s="135"/>
      <c r="CG169" s="142"/>
      <c r="CH169" s="76"/>
      <c r="CI169" s="4"/>
      <c r="CJ169" s="76"/>
      <c r="CK169" s="137"/>
      <c r="CL169" s="138"/>
      <c r="CM169" s="130"/>
      <c r="CN169" s="4"/>
      <c r="CO169" s="139"/>
      <c r="CP169" s="140"/>
      <c r="CQ169" s="141"/>
      <c r="CR169" s="135"/>
      <c r="CS169" s="142"/>
      <c r="CT169" s="76"/>
      <c r="CU169" s="4"/>
      <c r="CV169" s="76"/>
      <c r="CW169" s="137"/>
      <c r="CX169" s="138"/>
      <c r="CY169" s="130"/>
      <c r="CZ169" s="4"/>
      <c r="DA169" s="139"/>
      <c r="DB169" s="140"/>
      <c r="DC169" s="141"/>
      <c r="DD169" s="135"/>
      <c r="DE169" s="142"/>
      <c r="DF169" s="76"/>
      <c r="DG169" s="4"/>
      <c r="DH169" s="76"/>
      <c r="DI169" s="137"/>
      <c r="DJ169" s="138"/>
      <c r="DK169" s="130"/>
      <c r="DL169" s="4"/>
      <c r="DM169" s="139"/>
      <c r="DN169" s="140"/>
      <c r="DO169" s="141"/>
      <c r="DP169" s="135"/>
      <c r="DQ169" s="142"/>
      <c r="DR169" s="76"/>
      <c r="DS169" s="4"/>
      <c r="DT169" s="76"/>
      <c r="DU169" s="137"/>
      <c r="DV169" s="138"/>
      <c r="DW169" s="130"/>
      <c r="DX169" s="4"/>
      <c r="DY169" s="139"/>
      <c r="DZ169" s="140"/>
      <c r="EA169" s="141"/>
      <c r="EB169" s="135"/>
      <c r="EC169" s="142"/>
      <c r="ED169" s="76"/>
      <c r="EE169" s="4"/>
      <c r="EF169" s="76"/>
      <c r="EG169" s="137"/>
      <c r="EH169" s="138"/>
      <c r="EI169" s="130"/>
      <c r="EJ169" s="4"/>
      <c r="EK169" s="139"/>
      <c r="EL169" s="140"/>
      <c r="EM169" s="141"/>
      <c r="EN169" s="135"/>
      <c r="EO169" s="142"/>
      <c r="EP169" s="76"/>
      <c r="EQ169" s="4"/>
      <c r="ER169" s="76"/>
      <c r="ES169" s="137"/>
      <c r="ET169" s="138"/>
      <c r="EU169" s="130"/>
      <c r="EV169" s="4"/>
      <c r="EW169" s="139"/>
      <c r="EX169" s="140"/>
      <c r="EY169" s="141"/>
      <c r="EZ169" s="135"/>
      <c r="FA169" s="142"/>
      <c r="FB169" s="76"/>
      <c r="FC169" s="4"/>
      <c r="FD169" s="76"/>
      <c r="FE169" s="137"/>
      <c r="FF169" s="138"/>
      <c r="FG169" s="130"/>
      <c r="FH169" s="4"/>
      <c r="FI169" s="139"/>
      <c r="FJ169" s="140"/>
      <c r="FK169" s="141"/>
      <c r="FL169" s="135"/>
      <c r="FM169" s="142"/>
      <c r="FN169" s="76"/>
      <c r="FO169" s="4"/>
      <c r="FP169" s="76"/>
      <c r="FQ169" s="137"/>
      <c r="FR169" s="138"/>
      <c r="FS169" s="130"/>
      <c r="FT169" s="4"/>
      <c r="FU169" s="139"/>
      <c r="FV169" s="140"/>
      <c r="FW169" s="141"/>
      <c r="FX169" s="135"/>
      <c r="FY169" s="142"/>
      <c r="FZ169" s="76"/>
      <c r="GA169" s="4"/>
      <c r="GB169" s="76"/>
      <c r="GC169" s="137"/>
      <c r="GD169" s="138"/>
      <c r="GE169" s="130"/>
      <c r="GF169" s="4"/>
      <c r="GG169" s="139"/>
      <c r="GH169" s="140"/>
      <c r="GI169" s="141"/>
      <c r="GJ169" s="135"/>
      <c r="GK169" s="142"/>
      <c r="GL169" s="76"/>
      <c r="GM169" s="4"/>
      <c r="GN169" s="76"/>
      <c r="GO169" s="137"/>
      <c r="GP169" s="138"/>
      <c r="GQ169" s="130"/>
      <c r="GR169" s="4"/>
      <c r="GS169" s="139"/>
      <c r="GT169" s="140"/>
      <c r="GU169" s="141"/>
      <c r="GV169" s="135"/>
      <c r="GW169" s="142"/>
      <c r="GX169" s="76"/>
      <c r="GY169" s="4"/>
      <c r="GZ169" s="76"/>
      <c r="HA169" s="137"/>
      <c r="HB169" s="138"/>
      <c r="HC169" s="130"/>
      <c r="HD169" s="4"/>
      <c r="HE169" s="139"/>
      <c r="HF169" s="140"/>
      <c r="HG169" s="141"/>
      <c r="HH169" s="135"/>
      <c r="HI169" s="142"/>
      <c r="HJ169" s="76"/>
      <c r="HK169" s="4"/>
      <c r="HL169" s="76"/>
      <c r="HM169" s="137"/>
      <c r="HN169" s="138"/>
      <c r="HO169" s="130"/>
      <c r="HP169" s="4"/>
      <c r="HQ169" s="139"/>
      <c r="HR169" s="140"/>
      <c r="HS169" s="141"/>
      <c r="HT169" s="135"/>
      <c r="HU169" s="142"/>
      <c r="HV169" s="76"/>
      <c r="HW169" s="4"/>
      <c r="HX169" s="76"/>
      <c r="HY169" s="137"/>
      <c r="HZ169" s="138"/>
      <c r="IA169" s="130"/>
      <c r="IB169" s="4"/>
      <c r="IC169" s="139"/>
      <c r="ID169" s="140"/>
      <c r="IE169" s="141"/>
      <c r="IF169" s="135"/>
      <c r="IG169" s="142"/>
      <c r="IH169" s="76"/>
      <c r="II169" s="4"/>
      <c r="IJ169" s="76"/>
      <c r="IK169" s="137"/>
      <c r="IL169" s="138"/>
      <c r="IM169" s="130"/>
      <c r="IN169" s="4"/>
      <c r="IO169" s="139"/>
      <c r="IP169" s="140"/>
      <c r="IQ169" s="141"/>
      <c r="IR169" s="135"/>
      <c r="IS169" s="142"/>
      <c r="IT169" s="76"/>
      <c r="IU169" s="4"/>
      <c r="IV169" s="76"/>
      <c r="IW169" s="137"/>
      <c r="IX169" s="138"/>
      <c r="IY169" s="130"/>
      <c r="IZ169" s="4"/>
      <c r="JA169" s="139"/>
      <c r="JB169" s="140"/>
      <c r="JC169" s="141"/>
      <c r="JD169" s="135"/>
      <c r="JE169" s="142"/>
      <c r="JF169" s="76"/>
      <c r="JG169" s="4"/>
      <c r="JH169" s="76"/>
      <c r="JI169" s="137"/>
      <c r="JJ169" s="138"/>
      <c r="JK169" s="130"/>
      <c r="JL169" s="4"/>
      <c r="JM169" s="139"/>
      <c r="JN169" s="140"/>
      <c r="JO169" s="141"/>
      <c r="JP169" s="135"/>
      <c r="JQ169" s="142"/>
      <c r="JR169" s="76"/>
      <c r="JS169" s="4"/>
      <c r="JT169" s="76"/>
      <c r="JU169" s="137"/>
      <c r="JV169" s="138"/>
      <c r="JW169" s="130"/>
      <c r="JX169" s="4"/>
      <c r="JY169" s="139"/>
      <c r="JZ169" s="140"/>
      <c r="KA169" s="141"/>
      <c r="KB169" s="135"/>
      <c r="KC169" s="142"/>
      <c r="KD169" s="76"/>
      <c r="KE169" s="4"/>
      <c r="KF169" s="76"/>
    </row>
    <row r="170" spans="1:292" ht="13.5" customHeight="1">
      <c r="A170" s="84"/>
      <c r="E170" s="137"/>
      <c r="F170" s="138"/>
      <c r="G170" s="130"/>
      <c r="H170" s="4"/>
      <c r="I170" s="139"/>
      <c r="J170" s="140"/>
      <c r="K170" s="141"/>
      <c r="L170" s="135"/>
      <c r="M170" s="142"/>
      <c r="O170" s="4"/>
      <c r="Q170" s="137"/>
      <c r="R170" s="138"/>
      <c r="S170" s="130"/>
      <c r="T170" s="4"/>
      <c r="U170" s="139"/>
      <c r="V170" s="140"/>
      <c r="W170" s="141"/>
      <c r="X170" s="135"/>
      <c r="Y170" s="142"/>
      <c r="AA170" s="4"/>
      <c r="AC170" s="137"/>
      <c r="AD170" s="138"/>
      <c r="AE170" s="130"/>
      <c r="AF170" s="4"/>
      <c r="AG170" s="139"/>
      <c r="AH170" s="140"/>
      <c r="AI170" s="141"/>
      <c r="AJ170" s="135"/>
      <c r="AK170" s="142"/>
      <c r="AM170" s="4"/>
      <c r="AO170" s="137"/>
      <c r="AP170" s="138"/>
      <c r="AQ170" s="130"/>
      <c r="AR170" s="4"/>
      <c r="AS170" s="139"/>
      <c r="AT170" s="140"/>
      <c r="AU170" s="141"/>
      <c r="AV170" s="135"/>
      <c r="AW170" s="142"/>
      <c r="AX170" s="76"/>
      <c r="AY170" s="4"/>
      <c r="AZ170" s="76"/>
      <c r="BA170" s="137"/>
      <c r="BB170" s="138"/>
      <c r="BC170" s="130"/>
      <c r="BD170" s="4"/>
      <c r="BE170" s="139"/>
      <c r="BF170" s="140"/>
      <c r="BG170" s="141"/>
      <c r="BH170" s="135"/>
      <c r="BI170" s="142"/>
      <c r="BJ170" s="76"/>
      <c r="BK170" s="4"/>
      <c r="BL170" s="76"/>
      <c r="BM170" s="137"/>
      <c r="BN170" s="138"/>
      <c r="BO170" s="130"/>
      <c r="BP170" s="4"/>
      <c r="BQ170" s="139"/>
      <c r="BR170" s="140"/>
      <c r="BS170" s="141"/>
      <c r="BT170" s="135"/>
      <c r="BU170" s="142"/>
      <c r="BV170" s="76"/>
      <c r="BW170" s="4"/>
      <c r="BX170" s="76"/>
      <c r="BY170" s="137"/>
      <c r="BZ170" s="138"/>
      <c r="CA170" s="130"/>
      <c r="CB170" s="4"/>
      <c r="CC170" s="139"/>
      <c r="CD170" s="140"/>
      <c r="CE170" s="141"/>
      <c r="CF170" s="135"/>
      <c r="CG170" s="142"/>
      <c r="CH170" s="76"/>
      <c r="CI170" s="4"/>
      <c r="CJ170" s="76"/>
      <c r="CK170" s="137"/>
      <c r="CL170" s="138"/>
      <c r="CM170" s="130"/>
      <c r="CN170" s="4"/>
      <c r="CO170" s="139"/>
      <c r="CP170" s="140"/>
      <c r="CQ170" s="141"/>
      <c r="CR170" s="135"/>
      <c r="CS170" s="142"/>
      <c r="CT170" s="76"/>
      <c r="CU170" s="4"/>
      <c r="CV170" s="76"/>
      <c r="CW170" s="137"/>
      <c r="CX170" s="138"/>
      <c r="CY170" s="130"/>
      <c r="CZ170" s="4"/>
      <c r="DA170" s="139"/>
      <c r="DB170" s="140"/>
      <c r="DC170" s="141"/>
      <c r="DD170" s="135"/>
      <c r="DE170" s="142"/>
      <c r="DF170" s="76"/>
      <c r="DG170" s="4"/>
      <c r="DH170" s="76"/>
      <c r="DI170" s="137"/>
      <c r="DJ170" s="138"/>
      <c r="DK170" s="130"/>
      <c r="DL170" s="4"/>
      <c r="DM170" s="139"/>
      <c r="DN170" s="140"/>
      <c r="DO170" s="141"/>
      <c r="DP170" s="135"/>
      <c r="DQ170" s="142"/>
      <c r="DR170" s="76"/>
      <c r="DS170" s="4"/>
      <c r="DT170" s="76"/>
      <c r="DU170" s="137"/>
      <c r="DV170" s="138"/>
      <c r="DW170" s="130"/>
      <c r="DX170" s="4"/>
      <c r="DY170" s="139"/>
      <c r="DZ170" s="140"/>
      <c r="EA170" s="141"/>
      <c r="EB170" s="135"/>
      <c r="EC170" s="142"/>
      <c r="ED170" s="76"/>
      <c r="EE170" s="4"/>
      <c r="EF170" s="76"/>
      <c r="EG170" s="137"/>
      <c r="EH170" s="138"/>
      <c r="EI170" s="130"/>
      <c r="EJ170" s="4"/>
      <c r="EK170" s="139"/>
      <c r="EL170" s="140"/>
      <c r="EM170" s="141"/>
      <c r="EN170" s="135"/>
      <c r="EO170" s="142"/>
      <c r="EP170" s="76"/>
      <c r="EQ170" s="4"/>
      <c r="ER170" s="76"/>
      <c r="ES170" s="137"/>
      <c r="ET170" s="138"/>
      <c r="EU170" s="130"/>
      <c r="EV170" s="4"/>
      <c r="EW170" s="139"/>
      <c r="EX170" s="140"/>
      <c r="EY170" s="141"/>
      <c r="EZ170" s="135"/>
      <c r="FA170" s="142"/>
      <c r="FB170" s="76"/>
      <c r="FC170" s="4"/>
      <c r="FD170" s="76"/>
      <c r="FE170" s="137"/>
      <c r="FF170" s="138"/>
      <c r="FG170" s="130"/>
      <c r="FH170" s="4"/>
      <c r="FI170" s="139"/>
      <c r="FJ170" s="140"/>
      <c r="FK170" s="141"/>
      <c r="FL170" s="135"/>
      <c r="FM170" s="142"/>
      <c r="FN170" s="76"/>
      <c r="FO170" s="4"/>
      <c r="FP170" s="76"/>
      <c r="FQ170" s="137"/>
      <c r="FR170" s="138"/>
      <c r="FS170" s="130"/>
      <c r="FT170" s="4"/>
      <c r="FU170" s="139"/>
      <c r="FV170" s="140"/>
      <c r="FW170" s="141"/>
      <c r="FX170" s="135"/>
      <c r="FY170" s="142"/>
      <c r="FZ170" s="76"/>
      <c r="GA170" s="4"/>
      <c r="GB170" s="76"/>
      <c r="GC170" s="137"/>
      <c r="GD170" s="138"/>
      <c r="GE170" s="130"/>
      <c r="GF170" s="4"/>
      <c r="GG170" s="139"/>
      <c r="GH170" s="140"/>
      <c r="GI170" s="141"/>
      <c r="GJ170" s="135"/>
      <c r="GK170" s="142"/>
      <c r="GL170" s="76"/>
      <c r="GM170" s="4"/>
      <c r="GN170" s="76"/>
      <c r="GO170" s="137"/>
      <c r="GP170" s="138"/>
      <c r="GQ170" s="130"/>
      <c r="GR170" s="4"/>
      <c r="GS170" s="139"/>
      <c r="GT170" s="140"/>
      <c r="GU170" s="141"/>
      <c r="GV170" s="135"/>
      <c r="GW170" s="142"/>
      <c r="GX170" s="76"/>
      <c r="GY170" s="4"/>
      <c r="GZ170" s="76"/>
      <c r="HA170" s="137"/>
      <c r="HB170" s="138"/>
      <c r="HC170" s="130"/>
      <c r="HD170" s="4"/>
      <c r="HE170" s="139"/>
      <c r="HF170" s="140"/>
      <c r="HG170" s="141"/>
      <c r="HH170" s="135"/>
      <c r="HI170" s="142"/>
      <c r="HJ170" s="76"/>
      <c r="HK170" s="4"/>
      <c r="HL170" s="76"/>
      <c r="HM170" s="137"/>
      <c r="HN170" s="138"/>
      <c r="HO170" s="130"/>
      <c r="HP170" s="4"/>
      <c r="HQ170" s="139"/>
      <c r="HR170" s="140"/>
      <c r="HS170" s="141"/>
      <c r="HT170" s="135"/>
      <c r="HU170" s="142"/>
      <c r="HV170" s="76"/>
      <c r="HW170" s="4"/>
      <c r="HX170" s="76"/>
      <c r="HY170" s="137"/>
      <c r="HZ170" s="138"/>
      <c r="IA170" s="130"/>
      <c r="IB170" s="4"/>
      <c r="IC170" s="139"/>
      <c r="ID170" s="140"/>
      <c r="IE170" s="141"/>
      <c r="IF170" s="135"/>
      <c r="IG170" s="142"/>
      <c r="IH170" s="76"/>
      <c r="II170" s="4"/>
      <c r="IJ170" s="76"/>
      <c r="IK170" s="137"/>
      <c r="IL170" s="138"/>
      <c r="IM170" s="130"/>
      <c r="IN170" s="4"/>
      <c r="IO170" s="139"/>
      <c r="IP170" s="140"/>
      <c r="IQ170" s="141"/>
      <c r="IR170" s="135"/>
      <c r="IS170" s="142"/>
      <c r="IT170" s="76"/>
      <c r="IU170" s="4"/>
      <c r="IV170" s="76"/>
      <c r="IW170" s="137"/>
      <c r="IX170" s="138"/>
      <c r="IY170" s="130"/>
      <c r="IZ170" s="4"/>
      <c r="JA170" s="139"/>
      <c r="JB170" s="140"/>
      <c r="JC170" s="141"/>
      <c r="JD170" s="135"/>
      <c r="JE170" s="142"/>
      <c r="JF170" s="76"/>
      <c r="JG170" s="4"/>
      <c r="JH170" s="76"/>
      <c r="JI170" s="137"/>
      <c r="JJ170" s="138"/>
      <c r="JK170" s="130"/>
      <c r="JL170" s="4"/>
      <c r="JM170" s="139"/>
      <c r="JN170" s="140"/>
      <c r="JO170" s="141"/>
      <c r="JP170" s="135"/>
      <c r="JQ170" s="142"/>
      <c r="JR170" s="76"/>
      <c r="JS170" s="4"/>
      <c r="JT170" s="76"/>
      <c r="JU170" s="137"/>
      <c r="JV170" s="138"/>
      <c r="JW170" s="130"/>
      <c r="JX170" s="4"/>
      <c r="JY170" s="139"/>
      <c r="JZ170" s="140"/>
      <c r="KA170" s="141"/>
      <c r="KB170" s="135"/>
      <c r="KC170" s="142"/>
      <c r="KD170" s="76"/>
      <c r="KE170" s="4"/>
      <c r="KF170" s="76"/>
    </row>
    <row r="171" spans="1:292" ht="13.5" customHeight="1">
      <c r="A171" s="84"/>
      <c r="E171" s="137"/>
      <c r="F171" s="138"/>
      <c r="G171" s="130"/>
      <c r="H171" s="4"/>
      <c r="I171" s="139"/>
      <c r="J171" s="140"/>
      <c r="K171" s="141"/>
      <c r="L171" s="135"/>
      <c r="M171" s="142"/>
      <c r="O171" s="4"/>
      <c r="Q171" s="137"/>
      <c r="R171" s="138"/>
      <c r="S171" s="130"/>
      <c r="T171" s="4"/>
      <c r="U171" s="139"/>
      <c r="V171" s="140"/>
      <c r="W171" s="141"/>
      <c r="X171" s="135"/>
      <c r="Y171" s="142"/>
      <c r="AA171" s="4"/>
      <c r="AC171" s="137"/>
      <c r="AD171" s="138"/>
      <c r="AE171" s="130"/>
      <c r="AF171" s="4"/>
      <c r="AG171" s="139"/>
      <c r="AH171" s="140"/>
      <c r="AI171" s="141"/>
      <c r="AJ171" s="135"/>
      <c r="AK171" s="142"/>
      <c r="AM171" s="4"/>
      <c r="AO171" s="137"/>
      <c r="AP171" s="138"/>
      <c r="AQ171" s="130"/>
      <c r="AR171" s="4"/>
      <c r="AS171" s="139"/>
      <c r="AT171" s="140"/>
      <c r="AU171" s="141"/>
      <c r="AV171" s="135"/>
      <c r="AW171" s="142"/>
      <c r="AX171" s="76"/>
      <c r="AY171" s="4"/>
      <c r="AZ171" s="76"/>
      <c r="BA171" s="137"/>
      <c r="BB171" s="138"/>
      <c r="BC171" s="130"/>
      <c r="BD171" s="4"/>
      <c r="BE171" s="139"/>
      <c r="BF171" s="140"/>
      <c r="BG171" s="141"/>
      <c r="BH171" s="135"/>
      <c r="BI171" s="142"/>
      <c r="BJ171" s="76"/>
      <c r="BK171" s="4"/>
      <c r="BL171" s="76"/>
      <c r="BM171" s="137"/>
      <c r="BN171" s="138"/>
      <c r="BO171" s="130"/>
      <c r="BP171" s="4"/>
      <c r="BQ171" s="139"/>
      <c r="BR171" s="140"/>
      <c r="BS171" s="141"/>
      <c r="BT171" s="135"/>
      <c r="BU171" s="142"/>
      <c r="BV171" s="76"/>
      <c r="BW171" s="4"/>
      <c r="BX171" s="76"/>
      <c r="BY171" s="137"/>
      <c r="BZ171" s="138"/>
      <c r="CA171" s="130"/>
      <c r="CB171" s="4"/>
      <c r="CC171" s="139"/>
      <c r="CD171" s="140"/>
      <c r="CE171" s="141"/>
      <c r="CF171" s="135"/>
      <c r="CG171" s="142"/>
      <c r="CH171" s="76"/>
      <c r="CI171" s="4"/>
      <c r="CJ171" s="76"/>
      <c r="CK171" s="137"/>
      <c r="CL171" s="138"/>
      <c r="CM171" s="130"/>
      <c r="CN171" s="4"/>
      <c r="CO171" s="139"/>
      <c r="CP171" s="140"/>
      <c r="CQ171" s="141"/>
      <c r="CR171" s="135"/>
      <c r="CS171" s="142"/>
      <c r="CT171" s="76"/>
      <c r="CU171" s="4"/>
      <c r="CV171" s="76"/>
      <c r="CW171" s="137"/>
      <c r="CX171" s="138"/>
      <c r="CY171" s="130"/>
      <c r="CZ171" s="4"/>
      <c r="DA171" s="139"/>
      <c r="DB171" s="140"/>
      <c r="DC171" s="141"/>
      <c r="DD171" s="135"/>
      <c r="DE171" s="142"/>
      <c r="DF171" s="76"/>
      <c r="DG171" s="4"/>
      <c r="DH171" s="76"/>
      <c r="DI171" s="137"/>
      <c r="DJ171" s="138"/>
      <c r="DK171" s="130"/>
      <c r="DL171" s="4"/>
      <c r="DM171" s="139"/>
      <c r="DN171" s="140"/>
      <c r="DO171" s="141"/>
      <c r="DP171" s="135"/>
      <c r="DQ171" s="142"/>
      <c r="DR171" s="76"/>
      <c r="DS171" s="4"/>
      <c r="DT171" s="76"/>
      <c r="DU171" s="137"/>
      <c r="DV171" s="138"/>
      <c r="DW171" s="130"/>
      <c r="DX171" s="4"/>
      <c r="DY171" s="139"/>
      <c r="DZ171" s="140"/>
      <c r="EA171" s="141"/>
      <c r="EB171" s="135"/>
      <c r="EC171" s="142"/>
      <c r="ED171" s="76"/>
      <c r="EE171" s="4"/>
      <c r="EF171" s="76"/>
      <c r="EG171" s="137"/>
      <c r="EH171" s="138"/>
      <c r="EI171" s="130"/>
      <c r="EJ171" s="4"/>
      <c r="EK171" s="139"/>
      <c r="EL171" s="140"/>
      <c r="EM171" s="141"/>
      <c r="EN171" s="135"/>
      <c r="EO171" s="142"/>
      <c r="EP171" s="76"/>
      <c r="EQ171" s="4"/>
      <c r="ER171" s="76"/>
      <c r="ES171" s="137"/>
      <c r="ET171" s="138"/>
      <c r="EU171" s="130"/>
      <c r="EV171" s="4"/>
      <c r="EW171" s="139"/>
      <c r="EX171" s="140"/>
      <c r="EY171" s="141"/>
      <c r="EZ171" s="135"/>
      <c r="FA171" s="142"/>
      <c r="FB171" s="76"/>
      <c r="FC171" s="4"/>
      <c r="FD171" s="76"/>
      <c r="FE171" s="137"/>
      <c r="FF171" s="138"/>
      <c r="FG171" s="130"/>
      <c r="FH171" s="4"/>
      <c r="FI171" s="139"/>
      <c r="FJ171" s="140"/>
      <c r="FK171" s="141"/>
      <c r="FL171" s="135"/>
      <c r="FM171" s="142"/>
      <c r="FN171" s="76"/>
      <c r="FO171" s="4"/>
      <c r="FP171" s="76"/>
      <c r="FQ171" s="137"/>
      <c r="FR171" s="138"/>
      <c r="FS171" s="130"/>
      <c r="FT171" s="4"/>
      <c r="FU171" s="139"/>
      <c r="FV171" s="140"/>
      <c r="FW171" s="141"/>
      <c r="FX171" s="135"/>
      <c r="FY171" s="142"/>
      <c r="FZ171" s="76"/>
      <c r="GA171" s="4"/>
      <c r="GB171" s="76"/>
      <c r="GC171" s="137"/>
      <c r="GD171" s="138"/>
      <c r="GE171" s="130"/>
      <c r="GF171" s="4"/>
      <c r="GG171" s="139"/>
      <c r="GH171" s="140"/>
      <c r="GI171" s="141"/>
      <c r="GJ171" s="135"/>
      <c r="GK171" s="142"/>
      <c r="GL171" s="76"/>
      <c r="GM171" s="4"/>
      <c r="GN171" s="76"/>
      <c r="GO171" s="137"/>
      <c r="GP171" s="138"/>
      <c r="GQ171" s="130"/>
      <c r="GR171" s="4"/>
      <c r="GS171" s="139"/>
      <c r="GT171" s="140"/>
      <c r="GU171" s="141"/>
      <c r="GV171" s="135"/>
      <c r="GW171" s="142"/>
      <c r="GX171" s="76"/>
      <c r="GY171" s="4"/>
      <c r="GZ171" s="76"/>
      <c r="HA171" s="137"/>
      <c r="HB171" s="138"/>
      <c r="HC171" s="130"/>
      <c r="HD171" s="4"/>
      <c r="HE171" s="139"/>
      <c r="HF171" s="140"/>
      <c r="HG171" s="141"/>
      <c r="HH171" s="135"/>
      <c r="HI171" s="142"/>
      <c r="HJ171" s="76"/>
      <c r="HK171" s="4"/>
      <c r="HL171" s="76"/>
      <c r="HM171" s="137"/>
      <c r="HN171" s="138"/>
      <c r="HO171" s="130"/>
      <c r="HP171" s="4"/>
      <c r="HQ171" s="139"/>
      <c r="HR171" s="140"/>
      <c r="HS171" s="141"/>
      <c r="HT171" s="135"/>
      <c r="HU171" s="142"/>
      <c r="HV171" s="76"/>
      <c r="HW171" s="4"/>
      <c r="HX171" s="76"/>
      <c r="HY171" s="137"/>
      <c r="HZ171" s="138"/>
      <c r="IA171" s="130"/>
      <c r="IB171" s="4"/>
      <c r="IC171" s="139"/>
      <c r="ID171" s="140"/>
      <c r="IE171" s="141"/>
      <c r="IF171" s="135"/>
      <c r="IG171" s="142"/>
      <c r="IH171" s="76"/>
      <c r="II171" s="4"/>
      <c r="IJ171" s="76"/>
      <c r="IK171" s="137"/>
      <c r="IL171" s="138"/>
      <c r="IM171" s="130"/>
      <c r="IN171" s="4"/>
      <c r="IO171" s="139"/>
      <c r="IP171" s="140"/>
      <c r="IQ171" s="141"/>
      <c r="IR171" s="135"/>
      <c r="IS171" s="142"/>
      <c r="IT171" s="76"/>
      <c r="IU171" s="4"/>
      <c r="IV171" s="76"/>
      <c r="IW171" s="137"/>
      <c r="IX171" s="138"/>
      <c r="IY171" s="130"/>
      <c r="IZ171" s="4"/>
      <c r="JA171" s="139"/>
      <c r="JB171" s="140"/>
      <c r="JC171" s="141"/>
      <c r="JD171" s="135"/>
      <c r="JE171" s="142"/>
      <c r="JF171" s="76"/>
      <c r="JG171" s="4"/>
      <c r="JH171" s="76"/>
      <c r="JI171" s="137"/>
      <c r="JJ171" s="138"/>
      <c r="JK171" s="130"/>
      <c r="JL171" s="4"/>
      <c r="JM171" s="139"/>
      <c r="JN171" s="140"/>
      <c r="JO171" s="141"/>
      <c r="JP171" s="135"/>
      <c r="JQ171" s="142"/>
      <c r="JR171" s="76"/>
      <c r="JS171" s="4"/>
      <c r="JT171" s="76"/>
      <c r="JU171" s="137"/>
      <c r="JV171" s="138"/>
      <c r="JW171" s="130"/>
      <c r="JX171" s="4"/>
      <c r="JY171" s="139"/>
      <c r="JZ171" s="140"/>
      <c r="KA171" s="141"/>
      <c r="KB171" s="135"/>
      <c r="KC171" s="142"/>
      <c r="KD171" s="76"/>
      <c r="KE171" s="4"/>
      <c r="KF171" s="76"/>
    </row>
    <row r="172" spans="1:292" ht="13.5" customHeight="1">
      <c r="A172" s="84"/>
      <c r="E172" s="137"/>
      <c r="F172" s="138"/>
      <c r="G172" s="130"/>
      <c r="H172" s="4"/>
      <c r="I172" s="139"/>
      <c r="J172" s="140"/>
      <c r="K172" s="141"/>
      <c r="L172" s="135"/>
      <c r="M172" s="142"/>
      <c r="O172" s="4"/>
      <c r="Q172" s="137"/>
      <c r="R172" s="138"/>
      <c r="S172" s="130"/>
      <c r="T172" s="4"/>
      <c r="U172" s="139"/>
      <c r="V172" s="140"/>
      <c r="W172" s="141"/>
      <c r="X172" s="135"/>
      <c r="Y172" s="142"/>
      <c r="AA172" s="4"/>
      <c r="AC172" s="137"/>
      <c r="AD172" s="138"/>
      <c r="AE172" s="130"/>
      <c r="AF172" s="4"/>
      <c r="AG172" s="139"/>
      <c r="AH172" s="140"/>
      <c r="AI172" s="141"/>
      <c r="AJ172" s="135"/>
      <c r="AK172" s="142"/>
      <c r="AM172" s="4"/>
      <c r="AO172" s="137"/>
      <c r="AP172" s="138"/>
      <c r="AQ172" s="130"/>
      <c r="AR172" s="4"/>
      <c r="AS172" s="139"/>
      <c r="AT172" s="140"/>
      <c r="AU172" s="141"/>
      <c r="AV172" s="135"/>
      <c r="AW172" s="142"/>
      <c r="AX172" s="76"/>
      <c r="AY172" s="4"/>
      <c r="AZ172" s="76"/>
      <c r="BA172" s="137"/>
      <c r="BB172" s="138"/>
      <c r="BC172" s="130"/>
      <c r="BD172" s="4"/>
      <c r="BE172" s="139"/>
      <c r="BF172" s="140"/>
      <c r="BG172" s="141"/>
      <c r="BH172" s="135"/>
      <c r="BI172" s="142"/>
      <c r="BJ172" s="76"/>
      <c r="BK172" s="4"/>
      <c r="BL172" s="76"/>
      <c r="BM172" s="137"/>
      <c r="BN172" s="138"/>
      <c r="BO172" s="130"/>
      <c r="BP172" s="4"/>
      <c r="BQ172" s="139"/>
      <c r="BR172" s="140"/>
      <c r="BS172" s="141"/>
      <c r="BT172" s="135"/>
      <c r="BU172" s="142"/>
      <c r="BV172" s="76"/>
      <c r="BW172" s="4"/>
      <c r="BX172" s="76"/>
      <c r="BY172" s="137"/>
      <c r="BZ172" s="138"/>
      <c r="CA172" s="130"/>
      <c r="CB172" s="4"/>
      <c r="CC172" s="139"/>
      <c r="CD172" s="140"/>
      <c r="CE172" s="141"/>
      <c r="CF172" s="135"/>
      <c r="CG172" s="142"/>
      <c r="CH172" s="76"/>
      <c r="CI172" s="4"/>
      <c r="CJ172" s="76"/>
      <c r="CK172" s="137"/>
      <c r="CL172" s="138"/>
      <c r="CM172" s="130"/>
      <c r="CN172" s="4"/>
      <c r="CO172" s="139"/>
      <c r="CP172" s="140"/>
      <c r="CQ172" s="141"/>
      <c r="CR172" s="135"/>
      <c r="CS172" s="142"/>
      <c r="CT172" s="76"/>
      <c r="CU172" s="4"/>
      <c r="CV172" s="76"/>
      <c r="CW172" s="137"/>
      <c r="CX172" s="138"/>
      <c r="CY172" s="130"/>
      <c r="CZ172" s="4"/>
      <c r="DA172" s="139"/>
      <c r="DB172" s="140"/>
      <c r="DC172" s="141"/>
      <c r="DD172" s="135"/>
      <c r="DE172" s="142"/>
      <c r="DF172" s="76"/>
      <c r="DG172" s="4"/>
      <c r="DH172" s="76"/>
      <c r="DI172" s="137"/>
      <c r="DJ172" s="138"/>
      <c r="DK172" s="130"/>
      <c r="DL172" s="4"/>
      <c r="DM172" s="139"/>
      <c r="DN172" s="140"/>
      <c r="DO172" s="141"/>
      <c r="DP172" s="135"/>
      <c r="DQ172" s="142"/>
      <c r="DR172" s="76"/>
      <c r="DS172" s="4"/>
      <c r="DT172" s="76"/>
      <c r="DU172" s="137"/>
      <c r="DV172" s="138"/>
      <c r="DW172" s="130"/>
      <c r="DX172" s="4"/>
      <c r="DY172" s="139"/>
      <c r="DZ172" s="140"/>
      <c r="EA172" s="141"/>
      <c r="EB172" s="135"/>
      <c r="EC172" s="142"/>
      <c r="ED172" s="76"/>
      <c r="EE172" s="4"/>
      <c r="EF172" s="76"/>
      <c r="EG172" s="137"/>
      <c r="EH172" s="138"/>
      <c r="EI172" s="130"/>
      <c r="EJ172" s="4"/>
      <c r="EK172" s="139"/>
      <c r="EL172" s="140"/>
      <c r="EM172" s="141"/>
      <c r="EN172" s="135"/>
      <c r="EO172" s="142"/>
      <c r="EP172" s="76"/>
      <c r="EQ172" s="4"/>
      <c r="ER172" s="76"/>
      <c r="ES172" s="137"/>
      <c r="ET172" s="138"/>
      <c r="EU172" s="130"/>
      <c r="EV172" s="4"/>
      <c r="EW172" s="139"/>
      <c r="EX172" s="140"/>
      <c r="EY172" s="141"/>
      <c r="EZ172" s="135"/>
      <c r="FA172" s="142"/>
      <c r="FB172" s="76"/>
      <c r="FC172" s="4"/>
      <c r="FD172" s="76"/>
      <c r="FE172" s="137"/>
      <c r="FF172" s="138"/>
      <c r="FG172" s="130"/>
      <c r="FH172" s="4"/>
      <c r="FI172" s="139"/>
      <c r="FJ172" s="140"/>
      <c r="FK172" s="141"/>
      <c r="FL172" s="135"/>
      <c r="FM172" s="142"/>
      <c r="FN172" s="76"/>
      <c r="FO172" s="4"/>
      <c r="FP172" s="76"/>
      <c r="FQ172" s="137"/>
      <c r="FR172" s="138"/>
      <c r="FS172" s="130"/>
      <c r="FT172" s="4"/>
      <c r="FU172" s="139"/>
      <c r="FV172" s="140"/>
      <c r="FW172" s="141"/>
      <c r="FX172" s="135"/>
      <c r="FY172" s="142"/>
      <c r="FZ172" s="76"/>
      <c r="GA172" s="4"/>
      <c r="GB172" s="76"/>
      <c r="GC172" s="137"/>
      <c r="GD172" s="138"/>
      <c r="GE172" s="130"/>
      <c r="GF172" s="4"/>
      <c r="GG172" s="139"/>
      <c r="GH172" s="140"/>
      <c r="GI172" s="141"/>
      <c r="GJ172" s="135"/>
      <c r="GK172" s="142"/>
      <c r="GL172" s="76"/>
      <c r="GM172" s="4"/>
      <c r="GN172" s="76"/>
      <c r="GO172" s="137"/>
      <c r="GP172" s="138"/>
      <c r="GQ172" s="130"/>
      <c r="GR172" s="4"/>
      <c r="GS172" s="139"/>
      <c r="GT172" s="140"/>
      <c r="GU172" s="141"/>
      <c r="GV172" s="135"/>
      <c r="GW172" s="142"/>
      <c r="GX172" s="76"/>
      <c r="GY172" s="4"/>
      <c r="GZ172" s="76"/>
      <c r="HA172" s="137"/>
      <c r="HB172" s="138"/>
      <c r="HC172" s="130"/>
      <c r="HD172" s="4"/>
      <c r="HE172" s="139"/>
      <c r="HF172" s="140"/>
      <c r="HG172" s="141"/>
      <c r="HH172" s="135"/>
      <c r="HI172" s="142"/>
      <c r="HJ172" s="76"/>
      <c r="HK172" s="4"/>
      <c r="HL172" s="76"/>
      <c r="HM172" s="137"/>
      <c r="HN172" s="138"/>
      <c r="HO172" s="130"/>
      <c r="HP172" s="4"/>
      <c r="HQ172" s="139"/>
      <c r="HR172" s="140"/>
      <c r="HS172" s="141"/>
      <c r="HT172" s="135"/>
      <c r="HU172" s="142"/>
      <c r="HV172" s="76"/>
      <c r="HW172" s="4"/>
      <c r="HX172" s="76"/>
      <c r="HY172" s="137"/>
      <c r="HZ172" s="138"/>
      <c r="IA172" s="130"/>
      <c r="IB172" s="4"/>
      <c r="IC172" s="139"/>
      <c r="ID172" s="140"/>
      <c r="IE172" s="141"/>
      <c r="IF172" s="135"/>
      <c r="IG172" s="142"/>
      <c r="IH172" s="76"/>
      <c r="II172" s="4"/>
      <c r="IJ172" s="76"/>
      <c r="IK172" s="137"/>
      <c r="IL172" s="138"/>
      <c r="IM172" s="130"/>
      <c r="IN172" s="4"/>
      <c r="IO172" s="139"/>
      <c r="IP172" s="140"/>
      <c r="IQ172" s="141"/>
      <c r="IR172" s="135"/>
      <c r="IS172" s="142"/>
      <c r="IT172" s="76"/>
      <c r="IU172" s="4"/>
      <c r="IV172" s="76"/>
      <c r="IW172" s="137"/>
      <c r="IX172" s="138"/>
      <c r="IY172" s="130"/>
      <c r="IZ172" s="4"/>
      <c r="JA172" s="139"/>
      <c r="JB172" s="140"/>
      <c r="JC172" s="141"/>
      <c r="JD172" s="135"/>
      <c r="JE172" s="142"/>
      <c r="JF172" s="76"/>
      <c r="JG172" s="4"/>
      <c r="JH172" s="76"/>
      <c r="JI172" s="137"/>
      <c r="JJ172" s="138"/>
      <c r="JK172" s="130"/>
      <c r="JL172" s="4"/>
      <c r="JM172" s="139"/>
      <c r="JN172" s="140"/>
      <c r="JO172" s="141"/>
      <c r="JP172" s="135"/>
      <c r="JQ172" s="142"/>
      <c r="JR172" s="76"/>
      <c r="JS172" s="4"/>
      <c r="JT172" s="76"/>
      <c r="JU172" s="137"/>
      <c r="JV172" s="138"/>
      <c r="JW172" s="130"/>
      <c r="JX172" s="4"/>
      <c r="JY172" s="139"/>
      <c r="JZ172" s="140"/>
      <c r="KA172" s="141"/>
      <c r="KB172" s="135"/>
      <c r="KC172" s="142"/>
      <c r="KD172" s="76"/>
      <c r="KE172" s="4"/>
      <c r="KF172" s="76"/>
    </row>
    <row r="173" spans="1:292" ht="13.5" customHeight="1">
      <c r="A173" s="84"/>
      <c r="E173" s="137"/>
      <c r="F173" s="138"/>
      <c r="G173" s="130"/>
      <c r="H173" s="4"/>
      <c r="I173" s="139"/>
      <c r="J173" s="140"/>
      <c r="K173" s="141"/>
      <c r="L173" s="135"/>
      <c r="M173" s="142"/>
      <c r="O173" s="4"/>
      <c r="Q173" s="137"/>
      <c r="R173" s="138"/>
      <c r="S173" s="130"/>
      <c r="T173" s="4"/>
      <c r="U173" s="139"/>
      <c r="V173" s="140"/>
      <c r="W173" s="141"/>
      <c r="X173" s="135"/>
      <c r="Y173" s="142"/>
      <c r="AA173" s="4"/>
      <c r="AC173" s="137"/>
      <c r="AD173" s="138"/>
      <c r="AE173" s="130"/>
      <c r="AF173" s="4"/>
      <c r="AG173" s="139"/>
      <c r="AH173" s="140"/>
      <c r="AI173" s="141"/>
      <c r="AJ173" s="135"/>
      <c r="AK173" s="142"/>
      <c r="AM173" s="4"/>
      <c r="AO173" s="137"/>
      <c r="AP173" s="138"/>
      <c r="AQ173" s="130"/>
      <c r="AR173" s="4"/>
      <c r="AS173" s="139"/>
      <c r="AT173" s="140"/>
      <c r="AU173" s="141"/>
      <c r="AV173" s="135"/>
      <c r="AW173" s="142"/>
      <c r="AX173" s="76"/>
      <c r="AY173" s="4"/>
      <c r="AZ173" s="76"/>
      <c r="BA173" s="137"/>
      <c r="BB173" s="138"/>
      <c r="BC173" s="130"/>
      <c r="BD173" s="4"/>
      <c r="BE173" s="139"/>
      <c r="BF173" s="140"/>
      <c r="BG173" s="141"/>
      <c r="BH173" s="135"/>
      <c r="BI173" s="142"/>
      <c r="BJ173" s="76"/>
      <c r="BK173" s="4"/>
      <c r="BL173" s="76"/>
      <c r="BM173" s="137"/>
      <c r="BN173" s="138"/>
      <c r="BO173" s="130"/>
      <c r="BP173" s="4"/>
      <c r="BQ173" s="139"/>
      <c r="BR173" s="140"/>
      <c r="BS173" s="141"/>
      <c r="BT173" s="135"/>
      <c r="BU173" s="142"/>
      <c r="BV173" s="76"/>
      <c r="BW173" s="4"/>
      <c r="BX173" s="76"/>
      <c r="BY173" s="137"/>
      <c r="BZ173" s="138"/>
      <c r="CA173" s="130"/>
      <c r="CB173" s="4"/>
      <c r="CC173" s="139"/>
      <c r="CD173" s="140"/>
      <c r="CE173" s="141"/>
      <c r="CF173" s="135"/>
      <c r="CG173" s="142"/>
      <c r="CH173" s="76"/>
      <c r="CI173" s="4"/>
      <c r="CJ173" s="76"/>
      <c r="CK173" s="137"/>
      <c r="CL173" s="138"/>
      <c r="CM173" s="130"/>
      <c r="CN173" s="4"/>
      <c r="CO173" s="139"/>
      <c r="CP173" s="140"/>
      <c r="CQ173" s="141"/>
      <c r="CR173" s="135"/>
      <c r="CS173" s="142"/>
      <c r="CT173" s="76"/>
      <c r="CU173" s="4"/>
      <c r="CV173" s="76"/>
      <c r="CW173" s="137"/>
      <c r="CX173" s="138"/>
      <c r="CY173" s="130"/>
      <c r="CZ173" s="4"/>
      <c r="DA173" s="139"/>
      <c r="DB173" s="140"/>
      <c r="DC173" s="141"/>
      <c r="DD173" s="135"/>
      <c r="DE173" s="142"/>
      <c r="DF173" s="76"/>
      <c r="DG173" s="4"/>
      <c r="DH173" s="76"/>
      <c r="DI173" s="137"/>
      <c r="DJ173" s="138"/>
      <c r="DK173" s="130"/>
      <c r="DL173" s="4"/>
      <c r="DM173" s="139"/>
      <c r="DN173" s="140"/>
      <c r="DO173" s="141"/>
      <c r="DP173" s="135"/>
      <c r="DQ173" s="142"/>
      <c r="DR173" s="76"/>
      <c r="DS173" s="4"/>
      <c r="DT173" s="76"/>
      <c r="DU173" s="137"/>
      <c r="DV173" s="138"/>
      <c r="DW173" s="130"/>
      <c r="DX173" s="4"/>
      <c r="DY173" s="139"/>
      <c r="DZ173" s="140"/>
      <c r="EA173" s="141"/>
      <c r="EB173" s="135"/>
      <c r="EC173" s="142"/>
      <c r="ED173" s="76"/>
      <c r="EE173" s="4"/>
      <c r="EF173" s="76"/>
      <c r="EG173" s="137"/>
      <c r="EH173" s="138"/>
      <c r="EI173" s="130"/>
      <c r="EJ173" s="4"/>
      <c r="EK173" s="139"/>
      <c r="EL173" s="140"/>
      <c r="EM173" s="141"/>
      <c r="EN173" s="135"/>
      <c r="EO173" s="142"/>
      <c r="EP173" s="76"/>
      <c r="EQ173" s="4"/>
      <c r="ER173" s="76"/>
      <c r="ES173" s="137"/>
      <c r="ET173" s="138"/>
      <c r="EU173" s="130"/>
      <c r="EV173" s="4"/>
      <c r="EW173" s="139"/>
      <c r="EX173" s="140"/>
      <c r="EY173" s="141"/>
      <c r="EZ173" s="135"/>
      <c r="FA173" s="142"/>
      <c r="FB173" s="76"/>
      <c r="FC173" s="4"/>
      <c r="FD173" s="76"/>
      <c r="FE173" s="137"/>
      <c r="FF173" s="138"/>
      <c r="FG173" s="130"/>
      <c r="FH173" s="4"/>
      <c r="FI173" s="139"/>
      <c r="FJ173" s="140"/>
      <c r="FK173" s="141"/>
      <c r="FL173" s="135"/>
      <c r="FM173" s="142"/>
      <c r="FN173" s="76"/>
      <c r="FO173" s="4"/>
      <c r="FP173" s="76"/>
      <c r="FQ173" s="137"/>
      <c r="FR173" s="138"/>
      <c r="FS173" s="130"/>
      <c r="FT173" s="4"/>
      <c r="FU173" s="139"/>
      <c r="FV173" s="140"/>
      <c r="FW173" s="141"/>
      <c r="FX173" s="135"/>
      <c r="FY173" s="142"/>
      <c r="FZ173" s="76"/>
      <c r="GA173" s="4"/>
      <c r="GB173" s="76"/>
      <c r="GC173" s="137"/>
      <c r="GD173" s="138"/>
      <c r="GE173" s="130"/>
      <c r="GF173" s="4"/>
      <c r="GG173" s="139"/>
      <c r="GH173" s="140"/>
      <c r="GI173" s="141"/>
      <c r="GJ173" s="135"/>
      <c r="GK173" s="142"/>
      <c r="GL173" s="76"/>
      <c r="GM173" s="4"/>
      <c r="GN173" s="76"/>
      <c r="GO173" s="137"/>
      <c r="GP173" s="138"/>
      <c r="GQ173" s="130"/>
      <c r="GR173" s="4"/>
      <c r="GS173" s="139"/>
      <c r="GT173" s="140"/>
      <c r="GU173" s="141"/>
      <c r="GV173" s="135"/>
      <c r="GW173" s="142"/>
      <c r="GX173" s="76"/>
      <c r="GY173" s="4"/>
      <c r="GZ173" s="76"/>
      <c r="HA173" s="137"/>
      <c r="HB173" s="138"/>
      <c r="HC173" s="130"/>
      <c r="HD173" s="4"/>
      <c r="HE173" s="139"/>
      <c r="HF173" s="140"/>
      <c r="HG173" s="141"/>
      <c r="HH173" s="135"/>
      <c r="HI173" s="142"/>
      <c r="HJ173" s="76"/>
      <c r="HK173" s="4"/>
      <c r="HL173" s="76"/>
      <c r="HM173" s="137"/>
      <c r="HN173" s="138"/>
      <c r="HO173" s="130"/>
      <c r="HP173" s="4"/>
      <c r="HQ173" s="139"/>
      <c r="HR173" s="140"/>
      <c r="HS173" s="141"/>
      <c r="HT173" s="135"/>
      <c r="HU173" s="142"/>
      <c r="HV173" s="76"/>
      <c r="HW173" s="4"/>
      <c r="HX173" s="76"/>
      <c r="HY173" s="137"/>
      <c r="HZ173" s="138"/>
      <c r="IA173" s="130"/>
      <c r="IB173" s="4"/>
      <c r="IC173" s="139"/>
      <c r="ID173" s="140"/>
      <c r="IE173" s="141"/>
      <c r="IF173" s="135"/>
      <c r="IG173" s="142"/>
      <c r="IH173" s="76"/>
      <c r="II173" s="4"/>
      <c r="IJ173" s="76"/>
      <c r="IK173" s="137"/>
      <c r="IL173" s="138"/>
      <c r="IM173" s="130"/>
      <c r="IN173" s="4"/>
      <c r="IO173" s="139"/>
      <c r="IP173" s="140"/>
      <c r="IQ173" s="141"/>
      <c r="IR173" s="135"/>
      <c r="IS173" s="142"/>
      <c r="IT173" s="76"/>
      <c r="IU173" s="4"/>
      <c r="IV173" s="76"/>
      <c r="IW173" s="137"/>
      <c r="IX173" s="138"/>
      <c r="IY173" s="130"/>
      <c r="IZ173" s="4"/>
      <c r="JA173" s="139"/>
      <c r="JB173" s="140"/>
      <c r="JC173" s="141"/>
      <c r="JD173" s="135"/>
      <c r="JE173" s="142"/>
      <c r="JF173" s="76"/>
      <c r="JG173" s="4"/>
      <c r="JH173" s="76"/>
      <c r="JI173" s="137"/>
      <c r="JJ173" s="138"/>
      <c r="JK173" s="130"/>
      <c r="JL173" s="4"/>
      <c r="JM173" s="139"/>
      <c r="JN173" s="140"/>
      <c r="JO173" s="141"/>
      <c r="JP173" s="135"/>
      <c r="JQ173" s="142"/>
      <c r="JR173" s="76"/>
      <c r="JS173" s="4"/>
      <c r="JT173" s="76"/>
      <c r="JU173" s="137"/>
      <c r="JV173" s="138"/>
      <c r="JW173" s="130"/>
      <c r="JX173" s="4"/>
      <c r="JY173" s="139"/>
      <c r="JZ173" s="140"/>
      <c r="KA173" s="141"/>
      <c r="KB173" s="135"/>
      <c r="KC173" s="142"/>
      <c r="KD173" s="76"/>
      <c r="KE173" s="4"/>
      <c r="KF173" s="76"/>
    </row>
    <row r="174" spans="1:292" ht="13.5" customHeight="1">
      <c r="A174" s="84"/>
      <c r="E174" s="137"/>
      <c r="F174" s="138"/>
      <c r="G174" s="130"/>
      <c r="H174" s="4"/>
      <c r="I174" s="139"/>
      <c r="J174" s="140"/>
      <c r="K174" s="141"/>
      <c r="L174" s="135"/>
      <c r="M174" s="142"/>
      <c r="O174" s="4"/>
      <c r="Q174" s="137"/>
      <c r="R174" s="138"/>
      <c r="S174" s="130"/>
      <c r="T174" s="4"/>
      <c r="U174" s="139"/>
      <c r="V174" s="140"/>
      <c r="W174" s="141"/>
      <c r="X174" s="135"/>
      <c r="Y174" s="142"/>
      <c r="AA174" s="4"/>
      <c r="AC174" s="137"/>
      <c r="AD174" s="138"/>
      <c r="AE174" s="130"/>
      <c r="AF174" s="4"/>
      <c r="AG174" s="139"/>
      <c r="AH174" s="140"/>
      <c r="AI174" s="141"/>
      <c r="AJ174" s="135"/>
      <c r="AK174" s="142"/>
      <c r="AM174" s="4"/>
      <c r="AO174" s="137"/>
      <c r="AP174" s="138"/>
      <c r="AQ174" s="130"/>
      <c r="AR174" s="4"/>
      <c r="AS174" s="139"/>
      <c r="AT174" s="140"/>
      <c r="AU174" s="141"/>
      <c r="AV174" s="135"/>
      <c r="AW174" s="142"/>
      <c r="AX174" s="76"/>
      <c r="AY174" s="4"/>
      <c r="AZ174" s="76"/>
      <c r="BA174" s="137"/>
      <c r="BB174" s="138"/>
      <c r="BC174" s="130"/>
      <c r="BD174" s="4"/>
      <c r="BE174" s="139"/>
      <c r="BF174" s="140"/>
      <c r="BG174" s="141"/>
      <c r="BH174" s="135"/>
      <c r="BI174" s="142"/>
      <c r="BJ174" s="76"/>
      <c r="BK174" s="4"/>
      <c r="BL174" s="76"/>
      <c r="BM174" s="137"/>
      <c r="BN174" s="138"/>
      <c r="BO174" s="130"/>
      <c r="BP174" s="4"/>
      <c r="BQ174" s="139"/>
      <c r="BR174" s="140"/>
      <c r="BS174" s="141"/>
      <c r="BT174" s="135"/>
      <c r="BU174" s="142"/>
      <c r="BV174" s="76"/>
      <c r="BW174" s="4"/>
      <c r="BX174" s="76"/>
      <c r="BY174" s="137"/>
      <c r="BZ174" s="138"/>
      <c r="CA174" s="130"/>
      <c r="CB174" s="4"/>
      <c r="CC174" s="139"/>
      <c r="CD174" s="140"/>
      <c r="CE174" s="141"/>
      <c r="CF174" s="135"/>
      <c r="CG174" s="142"/>
      <c r="CH174" s="76"/>
      <c r="CI174" s="4"/>
      <c r="CJ174" s="76"/>
      <c r="CK174" s="137"/>
      <c r="CL174" s="138"/>
      <c r="CM174" s="130"/>
      <c r="CN174" s="4"/>
      <c r="CO174" s="139"/>
      <c r="CP174" s="140"/>
      <c r="CQ174" s="141"/>
      <c r="CR174" s="135"/>
      <c r="CS174" s="142"/>
      <c r="CT174" s="76"/>
      <c r="CU174" s="4"/>
      <c r="CV174" s="76"/>
      <c r="CW174" s="137"/>
      <c r="CX174" s="138"/>
      <c r="CY174" s="130"/>
      <c r="CZ174" s="4"/>
      <c r="DA174" s="139"/>
      <c r="DB174" s="140"/>
      <c r="DC174" s="141"/>
      <c r="DD174" s="135"/>
      <c r="DE174" s="142"/>
      <c r="DF174" s="76"/>
      <c r="DG174" s="4"/>
      <c r="DH174" s="76"/>
      <c r="DI174" s="137"/>
      <c r="DJ174" s="138"/>
      <c r="DK174" s="130"/>
      <c r="DL174" s="4"/>
      <c r="DM174" s="139"/>
      <c r="DN174" s="140"/>
      <c r="DO174" s="141"/>
      <c r="DP174" s="135"/>
      <c r="DQ174" s="142"/>
      <c r="DR174" s="76"/>
      <c r="DS174" s="4"/>
      <c r="DT174" s="76"/>
      <c r="DU174" s="137"/>
      <c r="DV174" s="138"/>
      <c r="DW174" s="130"/>
      <c r="DX174" s="4"/>
      <c r="DY174" s="139"/>
      <c r="DZ174" s="140"/>
      <c r="EA174" s="141"/>
      <c r="EB174" s="135"/>
      <c r="EC174" s="142"/>
      <c r="ED174" s="76"/>
      <c r="EE174" s="4"/>
      <c r="EF174" s="76"/>
      <c r="EG174" s="137"/>
      <c r="EH174" s="138"/>
      <c r="EI174" s="130"/>
      <c r="EJ174" s="4"/>
      <c r="EK174" s="139"/>
      <c r="EL174" s="140"/>
      <c r="EM174" s="141"/>
      <c r="EN174" s="135"/>
      <c r="EO174" s="142"/>
      <c r="EP174" s="76"/>
      <c r="EQ174" s="4"/>
      <c r="ER174" s="76"/>
      <c r="ES174" s="137"/>
      <c r="ET174" s="138"/>
      <c r="EU174" s="130"/>
      <c r="EV174" s="4"/>
      <c r="EW174" s="139"/>
      <c r="EX174" s="140"/>
      <c r="EY174" s="141"/>
      <c r="EZ174" s="135"/>
      <c r="FA174" s="142"/>
      <c r="FB174" s="76"/>
      <c r="FC174" s="4"/>
      <c r="FD174" s="76"/>
      <c r="FE174" s="137"/>
      <c r="FF174" s="138"/>
      <c r="FG174" s="130"/>
      <c r="FH174" s="4"/>
      <c r="FI174" s="139"/>
      <c r="FJ174" s="140"/>
      <c r="FK174" s="141"/>
      <c r="FL174" s="135"/>
      <c r="FM174" s="142"/>
      <c r="FN174" s="76"/>
      <c r="FO174" s="4"/>
      <c r="FP174" s="76"/>
      <c r="FQ174" s="137"/>
      <c r="FR174" s="138"/>
      <c r="FS174" s="130"/>
      <c r="FT174" s="4"/>
      <c r="FU174" s="139"/>
      <c r="FV174" s="140"/>
      <c r="FW174" s="141"/>
      <c r="FX174" s="135"/>
      <c r="FY174" s="142"/>
      <c r="FZ174" s="76"/>
      <c r="GA174" s="4"/>
      <c r="GB174" s="76"/>
      <c r="GC174" s="137"/>
      <c r="GD174" s="138"/>
      <c r="GE174" s="130"/>
      <c r="GF174" s="4"/>
      <c r="GG174" s="139"/>
      <c r="GH174" s="140"/>
      <c r="GI174" s="141"/>
      <c r="GJ174" s="135"/>
      <c r="GK174" s="142"/>
      <c r="GL174" s="76"/>
      <c r="GM174" s="4"/>
      <c r="GN174" s="76"/>
      <c r="GO174" s="137"/>
      <c r="GP174" s="138"/>
      <c r="GQ174" s="130"/>
      <c r="GR174" s="4"/>
      <c r="GS174" s="139"/>
      <c r="GT174" s="140"/>
      <c r="GU174" s="141"/>
      <c r="GV174" s="135"/>
      <c r="GW174" s="142"/>
      <c r="GX174" s="76"/>
      <c r="GY174" s="4"/>
      <c r="GZ174" s="76"/>
      <c r="HA174" s="137"/>
      <c r="HB174" s="138"/>
      <c r="HC174" s="130"/>
      <c r="HD174" s="4"/>
      <c r="HE174" s="139"/>
      <c r="HF174" s="140"/>
      <c r="HG174" s="141"/>
      <c r="HH174" s="135"/>
      <c r="HI174" s="142"/>
      <c r="HJ174" s="76"/>
      <c r="HK174" s="4"/>
      <c r="HL174" s="76"/>
      <c r="HM174" s="137"/>
      <c r="HN174" s="138"/>
      <c r="HO174" s="130"/>
      <c r="HP174" s="4"/>
      <c r="HQ174" s="139"/>
      <c r="HR174" s="140"/>
      <c r="HS174" s="141"/>
      <c r="HT174" s="135"/>
      <c r="HU174" s="142"/>
      <c r="HV174" s="76"/>
      <c r="HW174" s="4"/>
      <c r="HX174" s="76"/>
      <c r="HY174" s="137"/>
      <c r="HZ174" s="138"/>
      <c r="IA174" s="130"/>
      <c r="IB174" s="4"/>
      <c r="IC174" s="139"/>
      <c r="ID174" s="140"/>
      <c r="IE174" s="141"/>
      <c r="IF174" s="135"/>
      <c r="IG174" s="142"/>
      <c r="IH174" s="76"/>
      <c r="II174" s="4"/>
      <c r="IJ174" s="76"/>
      <c r="IK174" s="137"/>
      <c r="IL174" s="138"/>
      <c r="IM174" s="130"/>
      <c r="IN174" s="4"/>
      <c r="IO174" s="139"/>
      <c r="IP174" s="140"/>
      <c r="IQ174" s="141"/>
      <c r="IR174" s="135"/>
      <c r="IS174" s="142"/>
      <c r="IT174" s="76"/>
      <c r="IU174" s="4"/>
      <c r="IV174" s="76"/>
      <c r="IW174" s="137"/>
      <c r="IX174" s="138"/>
      <c r="IY174" s="130"/>
      <c r="IZ174" s="4"/>
      <c r="JA174" s="139"/>
      <c r="JB174" s="140"/>
      <c r="JC174" s="141"/>
      <c r="JD174" s="135"/>
      <c r="JE174" s="142"/>
      <c r="JF174" s="76"/>
      <c r="JG174" s="4"/>
      <c r="JH174" s="76"/>
      <c r="JI174" s="137"/>
      <c r="JJ174" s="138"/>
      <c r="JK174" s="130"/>
      <c r="JL174" s="4"/>
      <c r="JM174" s="139"/>
      <c r="JN174" s="140"/>
      <c r="JO174" s="141"/>
      <c r="JP174" s="135"/>
      <c r="JQ174" s="142"/>
      <c r="JR174" s="76"/>
      <c r="JS174" s="4"/>
      <c r="JT174" s="76"/>
      <c r="JU174" s="137"/>
      <c r="JV174" s="138"/>
      <c r="JW174" s="130"/>
      <c r="JX174" s="4"/>
      <c r="JY174" s="139"/>
      <c r="JZ174" s="140"/>
      <c r="KA174" s="141"/>
      <c r="KB174" s="135"/>
      <c r="KC174" s="142"/>
      <c r="KD174" s="76"/>
      <c r="KE174" s="4"/>
      <c r="KF174" s="76"/>
    </row>
    <row r="175" spans="1:292" ht="13.5" customHeight="1">
      <c r="A175" s="84"/>
      <c r="E175" s="137"/>
      <c r="F175" s="138"/>
      <c r="G175" s="130"/>
      <c r="H175" s="4"/>
      <c r="I175" s="139"/>
      <c r="J175" s="140"/>
      <c r="K175" s="141"/>
      <c r="L175" s="135"/>
      <c r="M175" s="142"/>
      <c r="O175" s="4"/>
      <c r="Q175" s="137"/>
      <c r="R175" s="138"/>
      <c r="S175" s="130"/>
      <c r="T175" s="4"/>
      <c r="U175" s="139"/>
      <c r="V175" s="140"/>
      <c r="W175" s="141"/>
      <c r="X175" s="135"/>
      <c r="Y175" s="142"/>
      <c r="AA175" s="4"/>
      <c r="AC175" s="137"/>
      <c r="AD175" s="138"/>
      <c r="AE175" s="130"/>
      <c r="AF175" s="4"/>
      <c r="AG175" s="139"/>
      <c r="AH175" s="140"/>
      <c r="AI175" s="141"/>
      <c r="AJ175" s="135"/>
      <c r="AK175" s="142"/>
      <c r="AM175" s="4"/>
      <c r="AO175" s="137"/>
      <c r="AP175" s="138"/>
      <c r="AQ175" s="130"/>
      <c r="AR175" s="4"/>
      <c r="AS175" s="139"/>
      <c r="AT175" s="140"/>
      <c r="AU175" s="141"/>
      <c r="AV175" s="135"/>
      <c r="AW175" s="142"/>
      <c r="AX175" s="76"/>
      <c r="AY175" s="4"/>
      <c r="AZ175" s="76"/>
      <c r="BA175" s="137"/>
      <c r="BB175" s="138"/>
      <c r="BC175" s="130"/>
      <c r="BD175" s="4"/>
      <c r="BE175" s="139"/>
      <c r="BF175" s="140"/>
      <c r="BG175" s="141"/>
      <c r="BH175" s="135"/>
      <c r="BI175" s="142"/>
      <c r="BJ175" s="76"/>
      <c r="BK175" s="4"/>
      <c r="BL175" s="76"/>
      <c r="BM175" s="137"/>
      <c r="BN175" s="138"/>
      <c r="BO175" s="130"/>
      <c r="BP175" s="4"/>
      <c r="BQ175" s="139"/>
      <c r="BR175" s="140"/>
      <c r="BS175" s="141"/>
      <c r="BT175" s="135"/>
      <c r="BU175" s="142"/>
      <c r="BV175" s="76"/>
      <c r="BW175" s="4"/>
      <c r="BX175" s="76"/>
      <c r="BY175" s="137"/>
      <c r="BZ175" s="138"/>
      <c r="CA175" s="130"/>
      <c r="CB175" s="4"/>
      <c r="CC175" s="139"/>
      <c r="CD175" s="140"/>
      <c r="CE175" s="141"/>
      <c r="CF175" s="135"/>
      <c r="CG175" s="142"/>
      <c r="CH175" s="76"/>
      <c r="CI175" s="4"/>
      <c r="CJ175" s="76"/>
      <c r="CK175" s="137"/>
      <c r="CL175" s="138"/>
      <c r="CM175" s="130"/>
      <c r="CN175" s="4"/>
      <c r="CO175" s="139"/>
      <c r="CP175" s="140"/>
      <c r="CQ175" s="141"/>
      <c r="CR175" s="135"/>
      <c r="CS175" s="142"/>
      <c r="CT175" s="76"/>
      <c r="CU175" s="4"/>
      <c r="CV175" s="76"/>
      <c r="CW175" s="137"/>
      <c r="CX175" s="138"/>
      <c r="CY175" s="130"/>
      <c r="CZ175" s="4"/>
      <c r="DA175" s="139"/>
      <c r="DB175" s="140"/>
      <c r="DC175" s="141"/>
      <c r="DD175" s="135"/>
      <c r="DE175" s="142"/>
      <c r="DF175" s="76"/>
      <c r="DG175" s="4"/>
      <c r="DH175" s="76"/>
      <c r="DI175" s="137"/>
      <c r="DJ175" s="138"/>
      <c r="DK175" s="130"/>
      <c r="DL175" s="4"/>
      <c r="DM175" s="139"/>
      <c r="DN175" s="140"/>
      <c r="DO175" s="141"/>
      <c r="DP175" s="135"/>
      <c r="DQ175" s="142"/>
      <c r="DR175" s="76"/>
      <c r="DS175" s="4"/>
      <c r="DT175" s="76"/>
      <c r="DU175" s="137"/>
      <c r="DV175" s="138"/>
      <c r="DW175" s="130"/>
      <c r="DX175" s="4"/>
      <c r="DY175" s="139"/>
      <c r="DZ175" s="140"/>
      <c r="EA175" s="141"/>
      <c r="EB175" s="135"/>
      <c r="EC175" s="142"/>
      <c r="ED175" s="76"/>
      <c r="EE175" s="4"/>
      <c r="EF175" s="76"/>
      <c r="EG175" s="137"/>
      <c r="EH175" s="138"/>
      <c r="EI175" s="130"/>
      <c r="EJ175" s="4"/>
      <c r="EK175" s="139"/>
      <c r="EL175" s="140"/>
      <c r="EM175" s="141"/>
      <c r="EN175" s="135"/>
      <c r="EO175" s="142"/>
      <c r="EP175" s="76"/>
      <c r="EQ175" s="4"/>
      <c r="ER175" s="76"/>
      <c r="ES175" s="137"/>
      <c r="ET175" s="138"/>
      <c r="EU175" s="130"/>
      <c r="EV175" s="4"/>
      <c r="EW175" s="139"/>
      <c r="EX175" s="140"/>
      <c r="EY175" s="141"/>
      <c r="EZ175" s="135"/>
      <c r="FA175" s="142"/>
      <c r="FB175" s="76"/>
      <c r="FC175" s="4"/>
      <c r="FD175" s="76"/>
      <c r="FE175" s="137"/>
      <c r="FF175" s="138"/>
      <c r="FG175" s="130"/>
      <c r="FH175" s="4"/>
      <c r="FI175" s="139"/>
      <c r="FJ175" s="140"/>
      <c r="FK175" s="141"/>
      <c r="FL175" s="135"/>
      <c r="FM175" s="142"/>
      <c r="FN175" s="76"/>
      <c r="FO175" s="4"/>
      <c r="FP175" s="76"/>
      <c r="FQ175" s="137"/>
      <c r="FR175" s="138"/>
      <c r="FS175" s="130"/>
      <c r="FT175" s="4"/>
      <c r="FU175" s="139"/>
      <c r="FV175" s="140"/>
      <c r="FW175" s="141"/>
      <c r="FX175" s="135"/>
      <c r="FY175" s="142"/>
      <c r="FZ175" s="76"/>
      <c r="GA175" s="4"/>
      <c r="GB175" s="76"/>
      <c r="GC175" s="137"/>
      <c r="GD175" s="138"/>
      <c r="GE175" s="130"/>
      <c r="GF175" s="4"/>
      <c r="GG175" s="139"/>
      <c r="GH175" s="140"/>
      <c r="GI175" s="141"/>
      <c r="GJ175" s="135"/>
      <c r="GK175" s="142"/>
      <c r="GL175" s="76"/>
      <c r="GM175" s="4"/>
      <c r="GN175" s="76"/>
      <c r="GO175" s="137"/>
      <c r="GP175" s="138"/>
      <c r="GQ175" s="130"/>
      <c r="GR175" s="4"/>
      <c r="GS175" s="139"/>
      <c r="GT175" s="140"/>
      <c r="GU175" s="141"/>
      <c r="GV175" s="135"/>
      <c r="GW175" s="142"/>
      <c r="GX175" s="76"/>
      <c r="GY175" s="4"/>
      <c r="GZ175" s="76"/>
      <c r="HA175" s="137"/>
      <c r="HB175" s="138"/>
      <c r="HC175" s="130"/>
      <c r="HD175" s="4"/>
      <c r="HE175" s="139"/>
      <c r="HF175" s="140"/>
      <c r="HG175" s="141"/>
      <c r="HH175" s="135"/>
      <c r="HI175" s="142"/>
      <c r="HJ175" s="76"/>
      <c r="HK175" s="4"/>
      <c r="HL175" s="76"/>
      <c r="HM175" s="137"/>
      <c r="HN175" s="138"/>
      <c r="HO175" s="130"/>
      <c r="HP175" s="4"/>
      <c r="HQ175" s="139"/>
      <c r="HR175" s="140"/>
      <c r="HS175" s="141"/>
      <c r="HT175" s="135"/>
      <c r="HU175" s="142"/>
      <c r="HV175" s="76"/>
      <c r="HW175" s="4"/>
      <c r="HX175" s="76"/>
      <c r="HY175" s="137"/>
      <c r="HZ175" s="138"/>
      <c r="IA175" s="130"/>
      <c r="IB175" s="4"/>
      <c r="IC175" s="139"/>
      <c r="ID175" s="140"/>
      <c r="IE175" s="141"/>
      <c r="IF175" s="135"/>
      <c r="IG175" s="142"/>
      <c r="IH175" s="76"/>
      <c r="II175" s="4"/>
      <c r="IJ175" s="76"/>
      <c r="IK175" s="137"/>
      <c r="IL175" s="138"/>
      <c r="IM175" s="130"/>
      <c r="IN175" s="4"/>
      <c r="IO175" s="139"/>
      <c r="IP175" s="140"/>
      <c r="IQ175" s="141"/>
      <c r="IR175" s="135"/>
      <c r="IS175" s="142"/>
      <c r="IT175" s="76"/>
      <c r="IU175" s="4"/>
      <c r="IV175" s="76"/>
      <c r="IW175" s="137"/>
      <c r="IX175" s="138"/>
      <c r="IY175" s="130"/>
      <c r="IZ175" s="4"/>
      <c r="JA175" s="139"/>
      <c r="JB175" s="140"/>
      <c r="JC175" s="141"/>
      <c r="JD175" s="135"/>
      <c r="JE175" s="142"/>
      <c r="JF175" s="76"/>
      <c r="JG175" s="4"/>
      <c r="JH175" s="76"/>
      <c r="JI175" s="137"/>
      <c r="JJ175" s="138"/>
      <c r="JK175" s="130"/>
      <c r="JL175" s="4"/>
      <c r="JM175" s="139"/>
      <c r="JN175" s="140"/>
      <c r="JO175" s="141"/>
      <c r="JP175" s="135"/>
      <c r="JQ175" s="142"/>
      <c r="JR175" s="76"/>
      <c r="JS175" s="4"/>
      <c r="JT175" s="76"/>
      <c r="JU175" s="137"/>
      <c r="JV175" s="138"/>
      <c r="JW175" s="130"/>
      <c r="JX175" s="4"/>
      <c r="JY175" s="139"/>
      <c r="JZ175" s="140"/>
      <c r="KA175" s="141"/>
      <c r="KB175" s="135"/>
      <c r="KC175" s="142"/>
      <c r="KD175" s="76"/>
      <c r="KE175" s="4"/>
      <c r="KF175" s="76"/>
    </row>
    <row r="176" spans="1:292" ht="13.5" customHeight="1">
      <c r="A176" s="84"/>
      <c r="E176" s="137"/>
      <c r="F176" s="138"/>
      <c r="G176" s="130"/>
      <c r="H176" s="4"/>
      <c r="I176" s="139"/>
      <c r="J176" s="140"/>
      <c r="K176" s="141"/>
      <c r="L176" s="135"/>
      <c r="M176" s="142"/>
      <c r="O176" s="4"/>
      <c r="Q176" s="137"/>
      <c r="R176" s="138"/>
      <c r="S176" s="130"/>
      <c r="T176" s="4"/>
      <c r="U176" s="139"/>
      <c r="V176" s="140"/>
      <c r="W176" s="141"/>
      <c r="X176" s="135"/>
      <c r="Y176" s="142"/>
      <c r="AA176" s="4"/>
      <c r="AC176" s="137"/>
      <c r="AD176" s="138"/>
      <c r="AE176" s="130"/>
      <c r="AF176" s="4"/>
      <c r="AG176" s="139"/>
      <c r="AH176" s="140"/>
      <c r="AI176" s="141"/>
      <c r="AJ176" s="135"/>
      <c r="AK176" s="142"/>
      <c r="AM176" s="4"/>
      <c r="AO176" s="137"/>
      <c r="AP176" s="138"/>
      <c r="AQ176" s="130"/>
      <c r="AR176" s="4"/>
      <c r="AS176" s="139"/>
      <c r="AT176" s="140"/>
      <c r="AU176" s="141"/>
      <c r="AV176" s="135"/>
      <c r="AW176" s="142"/>
      <c r="AX176" s="76"/>
      <c r="AY176" s="4"/>
      <c r="AZ176" s="76"/>
      <c r="BA176" s="137"/>
      <c r="BB176" s="138"/>
      <c r="BC176" s="130"/>
      <c r="BD176" s="4"/>
      <c r="BE176" s="139"/>
      <c r="BF176" s="140"/>
      <c r="BG176" s="141"/>
      <c r="BH176" s="135"/>
      <c r="BI176" s="142"/>
      <c r="BJ176" s="76"/>
      <c r="BK176" s="4"/>
      <c r="BL176" s="76"/>
      <c r="BM176" s="137"/>
      <c r="BN176" s="138"/>
      <c r="BO176" s="130"/>
      <c r="BP176" s="4"/>
      <c r="BQ176" s="139"/>
      <c r="BR176" s="140"/>
      <c r="BS176" s="141"/>
      <c r="BT176" s="135"/>
      <c r="BU176" s="142"/>
      <c r="BV176" s="76"/>
      <c r="BW176" s="4"/>
      <c r="BX176" s="76"/>
      <c r="BY176" s="137"/>
      <c r="BZ176" s="138"/>
      <c r="CA176" s="130"/>
      <c r="CB176" s="4"/>
      <c r="CC176" s="139"/>
      <c r="CD176" s="140"/>
      <c r="CE176" s="141"/>
      <c r="CF176" s="135"/>
      <c r="CG176" s="142"/>
      <c r="CH176" s="76"/>
      <c r="CI176" s="4"/>
      <c r="CJ176" s="76"/>
      <c r="CK176" s="137"/>
      <c r="CL176" s="138"/>
      <c r="CM176" s="130"/>
      <c r="CN176" s="4"/>
      <c r="CO176" s="139"/>
      <c r="CP176" s="140"/>
      <c r="CQ176" s="141"/>
      <c r="CR176" s="135"/>
      <c r="CS176" s="142"/>
      <c r="CT176" s="76"/>
      <c r="CU176" s="4"/>
      <c r="CV176" s="76"/>
      <c r="CW176" s="137"/>
      <c r="CX176" s="138"/>
      <c r="CY176" s="130"/>
      <c r="CZ176" s="4"/>
      <c r="DA176" s="139"/>
      <c r="DB176" s="140"/>
      <c r="DC176" s="141"/>
      <c r="DD176" s="135"/>
      <c r="DE176" s="142"/>
      <c r="DF176" s="76"/>
      <c r="DG176" s="4"/>
      <c r="DH176" s="76"/>
      <c r="DI176" s="137"/>
      <c r="DJ176" s="138"/>
      <c r="DK176" s="130"/>
      <c r="DL176" s="4"/>
      <c r="DM176" s="139"/>
      <c r="DN176" s="140"/>
      <c r="DO176" s="141"/>
      <c r="DP176" s="135"/>
      <c r="DQ176" s="142"/>
      <c r="DR176" s="76"/>
      <c r="DS176" s="4"/>
      <c r="DT176" s="76"/>
      <c r="DU176" s="137"/>
      <c r="DV176" s="138"/>
      <c r="DW176" s="130"/>
      <c r="DX176" s="4"/>
      <c r="DY176" s="139"/>
      <c r="DZ176" s="140"/>
      <c r="EA176" s="141"/>
      <c r="EB176" s="135"/>
      <c r="EC176" s="142"/>
      <c r="ED176" s="76"/>
      <c r="EE176" s="4"/>
      <c r="EF176" s="76"/>
      <c r="EG176" s="137"/>
      <c r="EH176" s="138"/>
      <c r="EI176" s="130"/>
      <c r="EJ176" s="4"/>
      <c r="EK176" s="139"/>
      <c r="EL176" s="140"/>
      <c r="EM176" s="141"/>
      <c r="EN176" s="135"/>
      <c r="EO176" s="142"/>
      <c r="EP176" s="76"/>
      <c r="EQ176" s="4"/>
      <c r="ER176" s="76"/>
      <c r="ES176" s="137"/>
      <c r="ET176" s="138"/>
      <c r="EU176" s="130"/>
      <c r="EV176" s="4"/>
      <c r="EW176" s="139"/>
      <c r="EX176" s="140"/>
      <c r="EY176" s="141"/>
      <c r="EZ176" s="135"/>
      <c r="FA176" s="142"/>
      <c r="FB176" s="76"/>
      <c r="FC176" s="4"/>
      <c r="FD176" s="76"/>
      <c r="FE176" s="137"/>
      <c r="FF176" s="138"/>
      <c r="FG176" s="130"/>
      <c r="FH176" s="4"/>
      <c r="FI176" s="139"/>
      <c r="FJ176" s="140"/>
      <c r="FK176" s="141"/>
      <c r="FL176" s="135"/>
      <c r="FM176" s="142"/>
      <c r="FN176" s="76"/>
      <c r="FO176" s="4"/>
      <c r="FP176" s="76"/>
      <c r="FQ176" s="137"/>
      <c r="FR176" s="138"/>
      <c r="FS176" s="130"/>
      <c r="FT176" s="4"/>
      <c r="FU176" s="139"/>
      <c r="FV176" s="140"/>
      <c r="FW176" s="141"/>
      <c r="FX176" s="135"/>
      <c r="FY176" s="142"/>
      <c r="FZ176" s="76"/>
      <c r="GA176" s="4"/>
      <c r="GB176" s="76"/>
      <c r="GC176" s="137"/>
      <c r="GD176" s="138"/>
      <c r="GE176" s="130"/>
      <c r="GF176" s="4"/>
      <c r="GG176" s="139"/>
      <c r="GH176" s="140"/>
      <c r="GI176" s="141"/>
      <c r="GJ176" s="135"/>
      <c r="GK176" s="142"/>
      <c r="GL176" s="76"/>
      <c r="GM176" s="4"/>
      <c r="GN176" s="76"/>
      <c r="GO176" s="137"/>
      <c r="GP176" s="138"/>
      <c r="GQ176" s="130"/>
      <c r="GR176" s="4"/>
      <c r="GS176" s="139"/>
      <c r="GT176" s="140"/>
      <c r="GU176" s="141"/>
      <c r="GV176" s="135"/>
      <c r="GW176" s="142"/>
      <c r="GX176" s="76"/>
      <c r="GY176" s="4"/>
      <c r="GZ176" s="76"/>
      <c r="HA176" s="137"/>
      <c r="HB176" s="138"/>
      <c r="HC176" s="130"/>
      <c r="HD176" s="4"/>
      <c r="HE176" s="139"/>
      <c r="HF176" s="140"/>
      <c r="HG176" s="141"/>
      <c r="HH176" s="135"/>
      <c r="HI176" s="142"/>
      <c r="HJ176" s="76"/>
      <c r="HK176" s="4"/>
      <c r="HL176" s="76"/>
      <c r="HM176" s="137"/>
      <c r="HN176" s="138"/>
      <c r="HO176" s="130"/>
      <c r="HP176" s="4"/>
      <c r="HQ176" s="139"/>
      <c r="HR176" s="140"/>
      <c r="HS176" s="141"/>
      <c r="HT176" s="135"/>
      <c r="HU176" s="142"/>
      <c r="HV176" s="76"/>
      <c r="HW176" s="4"/>
      <c r="HX176" s="76"/>
      <c r="HY176" s="137"/>
      <c r="HZ176" s="138"/>
      <c r="IA176" s="130"/>
      <c r="IB176" s="4"/>
      <c r="IC176" s="139"/>
      <c r="ID176" s="140"/>
      <c r="IE176" s="141"/>
      <c r="IF176" s="135"/>
      <c r="IG176" s="142"/>
      <c r="IH176" s="76"/>
      <c r="II176" s="4"/>
      <c r="IJ176" s="76"/>
      <c r="IK176" s="137"/>
      <c r="IL176" s="138"/>
      <c r="IM176" s="130"/>
      <c r="IN176" s="4"/>
      <c r="IO176" s="139"/>
      <c r="IP176" s="140"/>
      <c r="IQ176" s="141"/>
      <c r="IR176" s="135"/>
      <c r="IS176" s="142"/>
      <c r="IT176" s="76"/>
      <c r="IU176" s="4"/>
      <c r="IV176" s="76"/>
      <c r="IW176" s="137"/>
      <c r="IX176" s="138"/>
      <c r="IY176" s="130"/>
      <c r="IZ176" s="4"/>
      <c r="JA176" s="139"/>
      <c r="JB176" s="140"/>
      <c r="JC176" s="141"/>
      <c r="JD176" s="135"/>
      <c r="JE176" s="142"/>
      <c r="JF176" s="76"/>
      <c r="JG176" s="4"/>
      <c r="JH176" s="76"/>
      <c r="JI176" s="137"/>
      <c r="JJ176" s="138"/>
      <c r="JK176" s="130"/>
      <c r="JL176" s="4"/>
      <c r="JM176" s="139"/>
      <c r="JN176" s="140"/>
      <c r="JO176" s="141"/>
      <c r="JP176" s="135"/>
      <c r="JQ176" s="142"/>
      <c r="JR176" s="76"/>
      <c r="JS176" s="4"/>
      <c r="JT176" s="76"/>
      <c r="JU176" s="137"/>
      <c r="JV176" s="138"/>
      <c r="JW176" s="130"/>
      <c r="JX176" s="4"/>
      <c r="JY176" s="139"/>
      <c r="JZ176" s="140"/>
      <c r="KA176" s="141"/>
      <c r="KB176" s="135"/>
      <c r="KC176" s="142"/>
      <c r="KD176" s="76"/>
      <c r="KE176" s="4"/>
      <c r="KF176" s="76"/>
    </row>
    <row r="177" spans="1:292" ht="13.5" customHeight="1">
      <c r="A177" s="84"/>
      <c r="E177" s="137"/>
      <c r="F177" s="138"/>
      <c r="G177" s="130"/>
      <c r="H177" s="4"/>
      <c r="I177" s="139"/>
      <c r="J177" s="140"/>
      <c r="K177" s="141"/>
      <c r="L177" s="135"/>
      <c r="M177" s="142"/>
      <c r="O177" s="4"/>
      <c r="Q177" s="137"/>
      <c r="R177" s="138"/>
      <c r="S177" s="130"/>
      <c r="T177" s="4"/>
      <c r="U177" s="139"/>
      <c r="V177" s="140"/>
      <c r="W177" s="141"/>
      <c r="X177" s="135"/>
      <c r="Y177" s="142"/>
      <c r="AA177" s="4"/>
      <c r="AC177" s="137"/>
      <c r="AD177" s="138"/>
      <c r="AE177" s="130"/>
      <c r="AF177" s="4"/>
      <c r="AG177" s="139"/>
      <c r="AH177" s="140"/>
      <c r="AI177" s="141"/>
      <c r="AJ177" s="135"/>
      <c r="AK177" s="142"/>
      <c r="AM177" s="4"/>
      <c r="AO177" s="137"/>
      <c r="AP177" s="138"/>
      <c r="AQ177" s="130"/>
      <c r="AR177" s="4"/>
      <c r="AS177" s="139"/>
      <c r="AT177" s="140"/>
      <c r="AU177" s="141"/>
      <c r="AV177" s="135"/>
      <c r="AW177" s="142"/>
      <c r="AX177" s="76"/>
      <c r="AY177" s="4"/>
      <c r="AZ177" s="76"/>
      <c r="BA177" s="137"/>
      <c r="BB177" s="138"/>
      <c r="BC177" s="130"/>
      <c r="BD177" s="4"/>
      <c r="BE177" s="139"/>
      <c r="BF177" s="140"/>
      <c r="BG177" s="141"/>
      <c r="BH177" s="135"/>
      <c r="BI177" s="142"/>
      <c r="BJ177" s="76"/>
      <c r="BK177" s="4"/>
      <c r="BL177" s="76"/>
      <c r="BM177" s="137"/>
      <c r="BN177" s="138"/>
      <c r="BO177" s="130"/>
      <c r="BP177" s="4"/>
      <c r="BQ177" s="139"/>
      <c r="BR177" s="140"/>
      <c r="BS177" s="141"/>
      <c r="BT177" s="135"/>
      <c r="BU177" s="142"/>
      <c r="BV177" s="76"/>
      <c r="BW177" s="4"/>
      <c r="BX177" s="76"/>
      <c r="BY177" s="137"/>
      <c r="BZ177" s="138"/>
      <c r="CA177" s="130"/>
      <c r="CB177" s="4"/>
      <c r="CC177" s="139"/>
      <c r="CD177" s="140"/>
      <c r="CE177" s="141"/>
      <c r="CF177" s="135"/>
      <c r="CG177" s="142"/>
      <c r="CH177" s="76"/>
      <c r="CI177" s="4"/>
      <c r="CJ177" s="76"/>
      <c r="CK177" s="137"/>
      <c r="CL177" s="138"/>
      <c r="CM177" s="130"/>
      <c r="CN177" s="4"/>
      <c r="CO177" s="139"/>
      <c r="CP177" s="140"/>
      <c r="CQ177" s="141"/>
      <c r="CR177" s="135"/>
      <c r="CS177" s="142"/>
      <c r="CT177" s="76"/>
      <c r="CU177" s="4"/>
      <c r="CV177" s="76"/>
      <c r="CW177" s="137"/>
      <c r="CX177" s="138"/>
      <c r="CY177" s="130"/>
      <c r="CZ177" s="4"/>
      <c r="DA177" s="139"/>
      <c r="DB177" s="140"/>
      <c r="DC177" s="141"/>
      <c r="DD177" s="135"/>
      <c r="DE177" s="142"/>
      <c r="DF177" s="76"/>
      <c r="DG177" s="4"/>
      <c r="DH177" s="76"/>
      <c r="DI177" s="137"/>
      <c r="DJ177" s="138"/>
      <c r="DK177" s="130"/>
      <c r="DL177" s="4"/>
      <c r="DM177" s="139"/>
      <c r="DN177" s="140"/>
      <c r="DO177" s="141"/>
      <c r="DP177" s="135"/>
      <c r="DQ177" s="142"/>
      <c r="DR177" s="76"/>
      <c r="DS177" s="4"/>
      <c r="DT177" s="76"/>
      <c r="DU177" s="137"/>
      <c r="DV177" s="138"/>
      <c r="DW177" s="130"/>
      <c r="DX177" s="4"/>
      <c r="DY177" s="139"/>
      <c r="DZ177" s="140"/>
      <c r="EA177" s="141"/>
      <c r="EB177" s="135"/>
      <c r="EC177" s="142"/>
      <c r="ED177" s="76"/>
      <c r="EE177" s="4"/>
      <c r="EF177" s="76"/>
      <c r="EG177" s="137"/>
      <c r="EH177" s="138"/>
      <c r="EI177" s="130"/>
      <c r="EJ177" s="4"/>
      <c r="EK177" s="139"/>
      <c r="EL177" s="140"/>
      <c r="EM177" s="141"/>
      <c r="EN177" s="135"/>
      <c r="EO177" s="142"/>
      <c r="EP177" s="76"/>
      <c r="EQ177" s="4"/>
      <c r="ER177" s="76"/>
      <c r="ES177" s="137"/>
      <c r="ET177" s="138"/>
      <c r="EU177" s="130"/>
      <c r="EV177" s="4"/>
      <c r="EW177" s="139"/>
      <c r="EX177" s="140"/>
      <c r="EY177" s="141"/>
      <c r="EZ177" s="135"/>
      <c r="FA177" s="142"/>
      <c r="FB177" s="76"/>
      <c r="FC177" s="4"/>
      <c r="FD177" s="76"/>
      <c r="FE177" s="137"/>
      <c r="FF177" s="138"/>
      <c r="FG177" s="130"/>
      <c r="FH177" s="4"/>
      <c r="FI177" s="139"/>
      <c r="FJ177" s="140"/>
      <c r="FK177" s="141"/>
      <c r="FL177" s="135"/>
      <c r="FM177" s="142"/>
      <c r="FN177" s="76"/>
      <c r="FO177" s="4"/>
      <c r="FP177" s="76"/>
      <c r="FQ177" s="137"/>
      <c r="FR177" s="138"/>
      <c r="FS177" s="130"/>
      <c r="FT177" s="4"/>
      <c r="FU177" s="139"/>
      <c r="FV177" s="140"/>
      <c r="FW177" s="141"/>
      <c r="FX177" s="135"/>
      <c r="FY177" s="142"/>
      <c r="FZ177" s="76"/>
      <c r="GA177" s="4"/>
      <c r="GB177" s="76"/>
      <c r="GC177" s="137"/>
      <c r="GD177" s="138"/>
      <c r="GE177" s="130"/>
      <c r="GF177" s="4"/>
      <c r="GG177" s="139"/>
      <c r="GH177" s="140"/>
      <c r="GI177" s="141"/>
      <c r="GJ177" s="135"/>
      <c r="GK177" s="142"/>
      <c r="GL177" s="76"/>
      <c r="GM177" s="4"/>
      <c r="GN177" s="76"/>
      <c r="GO177" s="137"/>
      <c r="GP177" s="138"/>
      <c r="GQ177" s="130"/>
      <c r="GR177" s="4"/>
      <c r="GS177" s="139"/>
      <c r="GT177" s="140"/>
      <c r="GU177" s="141"/>
      <c r="GV177" s="135"/>
      <c r="GW177" s="142"/>
      <c r="GX177" s="76"/>
      <c r="GY177" s="4"/>
      <c r="GZ177" s="76"/>
      <c r="HA177" s="137"/>
      <c r="HB177" s="138"/>
      <c r="HC177" s="130"/>
      <c r="HD177" s="4"/>
      <c r="HE177" s="139"/>
      <c r="HF177" s="140"/>
      <c r="HG177" s="141"/>
      <c r="HH177" s="135"/>
      <c r="HI177" s="142"/>
      <c r="HJ177" s="76"/>
      <c r="HK177" s="4"/>
      <c r="HL177" s="76"/>
      <c r="HM177" s="137"/>
      <c r="HN177" s="138"/>
      <c r="HO177" s="130"/>
      <c r="HP177" s="4"/>
      <c r="HQ177" s="139"/>
      <c r="HR177" s="140"/>
      <c r="HS177" s="141"/>
      <c r="HT177" s="135"/>
      <c r="HU177" s="142"/>
      <c r="HV177" s="76"/>
      <c r="HW177" s="4"/>
      <c r="HX177" s="76"/>
      <c r="HY177" s="137"/>
      <c r="HZ177" s="138"/>
      <c r="IA177" s="130"/>
      <c r="IB177" s="4"/>
      <c r="IC177" s="139"/>
      <c r="ID177" s="140"/>
      <c r="IE177" s="141"/>
      <c r="IF177" s="135"/>
      <c r="IG177" s="142"/>
      <c r="IH177" s="76"/>
      <c r="II177" s="4"/>
      <c r="IJ177" s="76"/>
      <c r="IK177" s="137"/>
      <c r="IL177" s="138"/>
      <c r="IM177" s="130"/>
      <c r="IN177" s="4"/>
      <c r="IO177" s="139"/>
      <c r="IP177" s="140"/>
      <c r="IQ177" s="141"/>
      <c r="IR177" s="135"/>
      <c r="IS177" s="142"/>
      <c r="IT177" s="76"/>
      <c r="IU177" s="4"/>
      <c r="IV177" s="76"/>
      <c r="IW177" s="137"/>
      <c r="IX177" s="138"/>
      <c r="IY177" s="130"/>
      <c r="IZ177" s="4"/>
      <c r="JA177" s="139"/>
      <c r="JB177" s="140"/>
      <c r="JC177" s="141"/>
      <c r="JD177" s="135"/>
      <c r="JE177" s="142"/>
      <c r="JF177" s="76"/>
      <c r="JG177" s="4"/>
      <c r="JH177" s="76"/>
      <c r="JI177" s="137"/>
      <c r="JJ177" s="138"/>
      <c r="JK177" s="130"/>
      <c r="JL177" s="4"/>
      <c r="JM177" s="139"/>
      <c r="JN177" s="140"/>
      <c r="JO177" s="141"/>
      <c r="JP177" s="135"/>
      <c r="JQ177" s="142"/>
      <c r="JR177" s="76"/>
      <c r="JS177" s="4"/>
      <c r="JT177" s="76"/>
      <c r="JU177" s="137"/>
      <c r="JV177" s="138"/>
      <c r="JW177" s="130"/>
      <c r="JX177" s="4"/>
      <c r="JY177" s="139"/>
      <c r="JZ177" s="140"/>
      <c r="KA177" s="141"/>
      <c r="KB177" s="135"/>
      <c r="KC177" s="142"/>
      <c r="KD177" s="76"/>
      <c r="KE177" s="4"/>
      <c r="KF177" s="76"/>
    </row>
    <row r="178" spans="1:292" ht="13.5" customHeight="1">
      <c r="A178" s="84"/>
      <c r="E178" s="137"/>
      <c r="F178" s="138"/>
      <c r="G178" s="130"/>
      <c r="H178" s="4"/>
      <c r="I178" s="139"/>
      <c r="J178" s="140"/>
      <c r="K178" s="141"/>
      <c r="L178" s="135"/>
      <c r="M178" s="142"/>
      <c r="O178" s="4"/>
      <c r="Q178" s="137"/>
      <c r="R178" s="138"/>
      <c r="S178" s="130"/>
      <c r="T178" s="4"/>
      <c r="U178" s="139"/>
      <c r="V178" s="140"/>
      <c r="W178" s="141"/>
      <c r="X178" s="135"/>
      <c r="Y178" s="142"/>
      <c r="AA178" s="4"/>
      <c r="AC178" s="137"/>
      <c r="AD178" s="138"/>
      <c r="AE178" s="130"/>
      <c r="AF178" s="4"/>
      <c r="AG178" s="139"/>
      <c r="AH178" s="140"/>
      <c r="AI178" s="141"/>
      <c r="AJ178" s="135"/>
      <c r="AK178" s="142"/>
      <c r="AM178" s="4"/>
      <c r="AO178" s="137"/>
      <c r="AP178" s="138"/>
      <c r="AQ178" s="130"/>
      <c r="AR178" s="4"/>
      <c r="AS178" s="139"/>
      <c r="AT178" s="140"/>
      <c r="AU178" s="141"/>
      <c r="AV178" s="135"/>
      <c r="AW178" s="142"/>
      <c r="AX178" s="76"/>
      <c r="AY178" s="4"/>
      <c r="AZ178" s="76"/>
      <c r="BA178" s="137"/>
      <c r="BB178" s="138"/>
      <c r="BC178" s="130"/>
      <c r="BD178" s="4"/>
      <c r="BE178" s="139"/>
      <c r="BF178" s="140"/>
      <c r="BG178" s="141"/>
      <c r="BH178" s="135"/>
      <c r="BI178" s="142"/>
      <c r="BJ178" s="76"/>
      <c r="BK178" s="4"/>
      <c r="BL178" s="76"/>
      <c r="BM178" s="137"/>
      <c r="BN178" s="138"/>
      <c r="BO178" s="130"/>
      <c r="BP178" s="4"/>
      <c r="BQ178" s="139"/>
      <c r="BR178" s="140"/>
      <c r="BS178" s="141"/>
      <c r="BT178" s="135"/>
      <c r="BU178" s="142"/>
      <c r="BV178" s="76"/>
      <c r="BW178" s="4"/>
      <c r="BX178" s="76"/>
      <c r="BY178" s="137"/>
      <c r="BZ178" s="138"/>
      <c r="CA178" s="130"/>
      <c r="CB178" s="4"/>
      <c r="CC178" s="139"/>
      <c r="CD178" s="140"/>
      <c r="CE178" s="141"/>
      <c r="CF178" s="135"/>
      <c r="CG178" s="142"/>
      <c r="CH178" s="76"/>
      <c r="CI178" s="4"/>
      <c r="CJ178" s="76"/>
      <c r="CK178" s="137"/>
      <c r="CL178" s="138"/>
      <c r="CM178" s="130"/>
      <c r="CN178" s="4"/>
      <c r="CO178" s="139"/>
      <c r="CP178" s="140"/>
      <c r="CQ178" s="141"/>
      <c r="CR178" s="135"/>
      <c r="CS178" s="142"/>
      <c r="CT178" s="76"/>
      <c r="CU178" s="4"/>
      <c r="CV178" s="76"/>
      <c r="CW178" s="137"/>
      <c r="CX178" s="138"/>
      <c r="CY178" s="130"/>
      <c r="CZ178" s="4"/>
      <c r="DA178" s="139"/>
      <c r="DB178" s="140"/>
      <c r="DC178" s="141"/>
      <c r="DD178" s="135"/>
      <c r="DE178" s="142"/>
      <c r="DF178" s="76"/>
      <c r="DG178" s="4"/>
      <c r="DH178" s="76"/>
      <c r="DI178" s="137"/>
      <c r="DJ178" s="138"/>
      <c r="DK178" s="130"/>
      <c r="DL178" s="4"/>
      <c r="DM178" s="139"/>
      <c r="DN178" s="140"/>
      <c r="DO178" s="141"/>
      <c r="DP178" s="135"/>
      <c r="DQ178" s="142"/>
      <c r="DR178" s="76"/>
      <c r="DS178" s="4"/>
      <c r="DT178" s="76"/>
      <c r="DU178" s="137"/>
      <c r="DV178" s="138"/>
      <c r="DW178" s="130"/>
      <c r="DX178" s="4"/>
      <c r="DY178" s="139"/>
      <c r="DZ178" s="140"/>
      <c r="EA178" s="141"/>
      <c r="EB178" s="135"/>
      <c r="EC178" s="142"/>
      <c r="ED178" s="76"/>
      <c r="EE178" s="4"/>
      <c r="EF178" s="76"/>
      <c r="EG178" s="137"/>
      <c r="EH178" s="138"/>
      <c r="EI178" s="130"/>
      <c r="EJ178" s="4"/>
      <c r="EK178" s="139"/>
      <c r="EL178" s="140"/>
      <c r="EM178" s="141"/>
      <c r="EN178" s="135"/>
      <c r="EO178" s="142"/>
      <c r="EP178" s="76"/>
      <c r="EQ178" s="4"/>
      <c r="ER178" s="76"/>
      <c r="ES178" s="137"/>
      <c r="ET178" s="138"/>
      <c r="EU178" s="130"/>
      <c r="EV178" s="4"/>
      <c r="EW178" s="139"/>
      <c r="EX178" s="140"/>
      <c r="EY178" s="141"/>
      <c r="EZ178" s="135"/>
      <c r="FA178" s="142"/>
      <c r="FB178" s="76"/>
      <c r="FC178" s="4"/>
      <c r="FD178" s="76"/>
      <c r="FE178" s="137"/>
      <c r="FF178" s="138"/>
      <c r="FG178" s="130"/>
      <c r="FH178" s="4"/>
      <c r="FI178" s="139"/>
      <c r="FJ178" s="140"/>
      <c r="FK178" s="141"/>
      <c r="FL178" s="135"/>
      <c r="FM178" s="142"/>
      <c r="FN178" s="76"/>
      <c r="FO178" s="4"/>
      <c r="FP178" s="76"/>
      <c r="FQ178" s="137"/>
      <c r="FR178" s="138"/>
      <c r="FS178" s="130"/>
      <c r="FT178" s="4"/>
      <c r="FU178" s="139"/>
      <c r="FV178" s="140"/>
      <c r="FW178" s="141"/>
      <c r="FX178" s="135"/>
      <c r="FY178" s="142"/>
      <c r="FZ178" s="76"/>
      <c r="GA178" s="4"/>
      <c r="GB178" s="76"/>
      <c r="GC178" s="137"/>
      <c r="GD178" s="138"/>
      <c r="GE178" s="130"/>
      <c r="GF178" s="4"/>
      <c r="GG178" s="139"/>
      <c r="GH178" s="140"/>
      <c r="GI178" s="141"/>
      <c r="GJ178" s="135"/>
      <c r="GK178" s="142"/>
      <c r="GL178" s="76"/>
      <c r="GM178" s="4"/>
      <c r="GN178" s="76"/>
      <c r="GO178" s="137"/>
      <c r="GP178" s="138"/>
      <c r="GQ178" s="130"/>
      <c r="GR178" s="4"/>
      <c r="GS178" s="139"/>
      <c r="GT178" s="140"/>
      <c r="GU178" s="141"/>
      <c r="GV178" s="135"/>
      <c r="GW178" s="142"/>
      <c r="GX178" s="76"/>
      <c r="GY178" s="4"/>
      <c r="GZ178" s="76"/>
      <c r="HA178" s="137"/>
      <c r="HB178" s="138"/>
      <c r="HC178" s="130"/>
      <c r="HD178" s="4"/>
      <c r="HE178" s="139"/>
      <c r="HF178" s="140"/>
      <c r="HG178" s="141"/>
      <c r="HH178" s="135"/>
      <c r="HI178" s="142"/>
      <c r="HJ178" s="76"/>
      <c r="HK178" s="4"/>
      <c r="HL178" s="76"/>
      <c r="HM178" s="137"/>
      <c r="HN178" s="138"/>
      <c r="HO178" s="130"/>
      <c r="HP178" s="4"/>
      <c r="HQ178" s="139"/>
      <c r="HR178" s="140"/>
      <c r="HS178" s="141"/>
      <c r="HT178" s="135"/>
      <c r="HU178" s="142"/>
      <c r="HV178" s="76"/>
      <c r="HW178" s="4"/>
      <c r="HX178" s="76"/>
      <c r="HY178" s="137"/>
      <c r="HZ178" s="138"/>
      <c r="IA178" s="130"/>
      <c r="IB178" s="4"/>
      <c r="IC178" s="139"/>
      <c r="ID178" s="140"/>
      <c r="IE178" s="141"/>
      <c r="IF178" s="135"/>
      <c r="IG178" s="142"/>
      <c r="IH178" s="76"/>
      <c r="II178" s="4"/>
      <c r="IJ178" s="76"/>
      <c r="IK178" s="137"/>
      <c r="IL178" s="138"/>
      <c r="IM178" s="130"/>
      <c r="IN178" s="4"/>
      <c r="IO178" s="139"/>
      <c r="IP178" s="140"/>
      <c r="IQ178" s="141"/>
      <c r="IR178" s="135"/>
      <c r="IS178" s="142"/>
      <c r="IT178" s="76"/>
      <c r="IU178" s="4"/>
      <c r="IV178" s="76"/>
      <c r="IW178" s="137"/>
      <c r="IX178" s="138"/>
      <c r="IY178" s="130"/>
      <c r="IZ178" s="4"/>
      <c r="JA178" s="139"/>
      <c r="JB178" s="140"/>
      <c r="JC178" s="141"/>
      <c r="JD178" s="135"/>
      <c r="JE178" s="142"/>
      <c r="JF178" s="76"/>
      <c r="JG178" s="4"/>
      <c r="JH178" s="76"/>
      <c r="JI178" s="137"/>
      <c r="JJ178" s="138"/>
      <c r="JK178" s="130"/>
      <c r="JL178" s="4"/>
      <c r="JM178" s="139"/>
      <c r="JN178" s="140"/>
      <c r="JO178" s="141"/>
      <c r="JP178" s="135"/>
      <c r="JQ178" s="142"/>
      <c r="JR178" s="76"/>
      <c r="JS178" s="4"/>
      <c r="JT178" s="76"/>
      <c r="JU178" s="137"/>
      <c r="JV178" s="138"/>
      <c r="JW178" s="130"/>
      <c r="JX178" s="4"/>
      <c r="JY178" s="139"/>
      <c r="JZ178" s="140"/>
      <c r="KA178" s="141"/>
      <c r="KB178" s="135"/>
      <c r="KC178" s="142"/>
      <c r="KD178" s="76"/>
      <c r="KE178" s="4"/>
      <c r="KF178" s="76"/>
    </row>
    <row r="179" spans="1:292" ht="13.5" customHeight="1">
      <c r="A179" s="84"/>
      <c r="E179" s="137"/>
      <c r="F179" s="138"/>
      <c r="G179" s="130"/>
      <c r="H179" s="4"/>
      <c r="I179" s="139"/>
      <c r="J179" s="140"/>
      <c r="K179" s="141"/>
      <c r="L179" s="135"/>
      <c r="M179" s="142"/>
      <c r="O179" s="4"/>
      <c r="Q179" s="137"/>
      <c r="R179" s="138"/>
      <c r="S179" s="130"/>
      <c r="T179" s="4"/>
      <c r="U179" s="139"/>
      <c r="V179" s="140"/>
      <c r="W179" s="141"/>
      <c r="X179" s="135"/>
      <c r="Y179" s="142"/>
      <c r="AA179" s="4"/>
      <c r="AC179" s="137"/>
      <c r="AD179" s="138"/>
      <c r="AE179" s="130"/>
      <c r="AF179" s="4"/>
      <c r="AG179" s="139"/>
      <c r="AH179" s="140"/>
      <c r="AI179" s="141"/>
      <c r="AJ179" s="135"/>
      <c r="AK179" s="142"/>
      <c r="AM179" s="4"/>
      <c r="AO179" s="137"/>
      <c r="AP179" s="138"/>
      <c r="AQ179" s="130"/>
      <c r="AR179" s="4"/>
      <c r="AS179" s="139"/>
      <c r="AT179" s="140"/>
      <c r="AU179" s="141"/>
      <c r="AV179" s="135"/>
      <c r="AW179" s="142"/>
      <c r="AX179" s="76"/>
      <c r="AY179" s="4"/>
      <c r="AZ179" s="76"/>
      <c r="BA179" s="137"/>
      <c r="BB179" s="138"/>
      <c r="BC179" s="130"/>
      <c r="BD179" s="4"/>
      <c r="BE179" s="139"/>
      <c r="BF179" s="140"/>
      <c r="BG179" s="141"/>
      <c r="BH179" s="135"/>
      <c r="BI179" s="142"/>
      <c r="BJ179" s="76"/>
      <c r="BK179" s="4"/>
      <c r="BL179" s="76"/>
      <c r="BM179" s="137"/>
      <c r="BN179" s="138"/>
      <c r="BO179" s="130"/>
      <c r="BP179" s="4"/>
      <c r="BQ179" s="139"/>
      <c r="BR179" s="140"/>
      <c r="BS179" s="141"/>
      <c r="BT179" s="135"/>
      <c r="BU179" s="142"/>
      <c r="BV179" s="76"/>
      <c r="BW179" s="4"/>
      <c r="BX179" s="76"/>
      <c r="BY179" s="137"/>
      <c r="BZ179" s="138"/>
      <c r="CA179" s="130"/>
      <c r="CB179" s="4"/>
      <c r="CC179" s="139"/>
      <c r="CD179" s="140"/>
      <c r="CE179" s="141"/>
      <c r="CF179" s="135"/>
      <c r="CG179" s="142"/>
      <c r="CH179" s="76"/>
      <c r="CI179" s="4"/>
      <c r="CJ179" s="76"/>
      <c r="CK179" s="137"/>
      <c r="CL179" s="138"/>
      <c r="CM179" s="130"/>
      <c r="CN179" s="4"/>
      <c r="CO179" s="139"/>
      <c r="CP179" s="140"/>
      <c r="CQ179" s="141"/>
      <c r="CR179" s="135"/>
      <c r="CS179" s="142"/>
      <c r="CT179" s="76"/>
      <c r="CU179" s="4"/>
      <c r="CV179" s="76"/>
      <c r="CW179" s="137"/>
      <c r="CX179" s="138"/>
      <c r="CY179" s="130"/>
      <c r="CZ179" s="4"/>
      <c r="DA179" s="139"/>
      <c r="DB179" s="140"/>
      <c r="DC179" s="141"/>
      <c r="DD179" s="135"/>
      <c r="DE179" s="142"/>
      <c r="DF179" s="76"/>
      <c r="DG179" s="4"/>
      <c r="DH179" s="76"/>
      <c r="DI179" s="137"/>
      <c r="DJ179" s="138"/>
      <c r="DK179" s="130"/>
      <c r="DL179" s="4"/>
      <c r="DM179" s="139"/>
      <c r="DN179" s="140"/>
      <c r="DO179" s="141"/>
      <c r="DP179" s="135"/>
      <c r="DQ179" s="142"/>
      <c r="DR179" s="76"/>
      <c r="DS179" s="4"/>
      <c r="DT179" s="76"/>
      <c r="DU179" s="137"/>
      <c r="DV179" s="138"/>
      <c r="DW179" s="130"/>
      <c r="DX179" s="4"/>
      <c r="DY179" s="139"/>
      <c r="DZ179" s="140"/>
      <c r="EA179" s="141"/>
      <c r="EB179" s="135"/>
      <c r="EC179" s="142"/>
      <c r="ED179" s="76"/>
      <c r="EE179" s="4"/>
      <c r="EF179" s="76"/>
      <c r="EG179" s="137"/>
      <c r="EH179" s="138"/>
      <c r="EI179" s="130"/>
      <c r="EJ179" s="4"/>
      <c r="EK179" s="139"/>
      <c r="EL179" s="140"/>
      <c r="EM179" s="141"/>
      <c r="EN179" s="135"/>
      <c r="EO179" s="142"/>
      <c r="EP179" s="76"/>
      <c r="EQ179" s="4"/>
      <c r="ER179" s="76"/>
      <c r="ES179" s="137"/>
      <c r="ET179" s="138"/>
      <c r="EU179" s="130"/>
      <c r="EV179" s="4"/>
      <c r="EW179" s="139"/>
      <c r="EX179" s="140"/>
      <c r="EY179" s="141"/>
      <c r="EZ179" s="135"/>
      <c r="FA179" s="142"/>
      <c r="FB179" s="76"/>
      <c r="FC179" s="4"/>
      <c r="FD179" s="76"/>
      <c r="FE179" s="137"/>
      <c r="FF179" s="138"/>
      <c r="FG179" s="130"/>
      <c r="FH179" s="4"/>
      <c r="FI179" s="139"/>
      <c r="FJ179" s="140"/>
      <c r="FK179" s="141"/>
      <c r="FL179" s="135"/>
      <c r="FM179" s="142"/>
      <c r="FN179" s="76"/>
      <c r="FO179" s="4"/>
      <c r="FP179" s="76"/>
      <c r="FQ179" s="137"/>
      <c r="FR179" s="138"/>
      <c r="FS179" s="130"/>
      <c r="FT179" s="4"/>
      <c r="FU179" s="139"/>
      <c r="FV179" s="140"/>
      <c r="FW179" s="141"/>
      <c r="FX179" s="135"/>
      <c r="FY179" s="142"/>
      <c r="FZ179" s="76"/>
      <c r="GA179" s="4"/>
      <c r="GB179" s="76"/>
      <c r="GC179" s="137"/>
      <c r="GD179" s="138"/>
      <c r="GE179" s="130"/>
      <c r="GF179" s="4"/>
      <c r="GG179" s="139"/>
      <c r="GH179" s="140"/>
      <c r="GI179" s="141"/>
      <c r="GJ179" s="135"/>
      <c r="GK179" s="142"/>
      <c r="GL179" s="76"/>
      <c r="GM179" s="4"/>
      <c r="GN179" s="76"/>
      <c r="GO179" s="137"/>
      <c r="GP179" s="138"/>
      <c r="GQ179" s="130"/>
      <c r="GR179" s="4"/>
      <c r="GS179" s="139"/>
      <c r="GT179" s="140"/>
      <c r="GU179" s="141"/>
      <c r="GV179" s="135"/>
      <c r="GW179" s="142"/>
      <c r="GX179" s="76"/>
      <c r="GY179" s="4"/>
      <c r="GZ179" s="76"/>
      <c r="HA179" s="137"/>
      <c r="HB179" s="138"/>
      <c r="HC179" s="130"/>
      <c r="HD179" s="4"/>
      <c r="HE179" s="139"/>
      <c r="HF179" s="140"/>
      <c r="HG179" s="141"/>
      <c r="HH179" s="135"/>
      <c r="HI179" s="142"/>
      <c r="HJ179" s="76"/>
      <c r="HK179" s="4"/>
      <c r="HL179" s="76"/>
      <c r="HM179" s="137"/>
      <c r="HN179" s="138"/>
      <c r="HO179" s="130"/>
      <c r="HP179" s="4"/>
      <c r="HQ179" s="139"/>
      <c r="HR179" s="140"/>
      <c r="HS179" s="141"/>
      <c r="HT179" s="135"/>
      <c r="HU179" s="142"/>
      <c r="HV179" s="76"/>
      <c r="HW179" s="4"/>
      <c r="HX179" s="76"/>
      <c r="HY179" s="137"/>
      <c r="HZ179" s="138"/>
      <c r="IA179" s="130"/>
      <c r="IB179" s="4"/>
      <c r="IC179" s="139"/>
      <c r="ID179" s="140"/>
      <c r="IE179" s="141"/>
      <c r="IF179" s="135"/>
      <c r="IG179" s="142"/>
      <c r="IH179" s="76"/>
      <c r="II179" s="4"/>
      <c r="IJ179" s="76"/>
      <c r="IK179" s="137"/>
      <c r="IL179" s="138"/>
      <c r="IM179" s="130"/>
      <c r="IN179" s="4"/>
      <c r="IO179" s="139"/>
      <c r="IP179" s="140"/>
      <c r="IQ179" s="141"/>
      <c r="IR179" s="135"/>
      <c r="IS179" s="142"/>
      <c r="IT179" s="76"/>
      <c r="IU179" s="4"/>
      <c r="IV179" s="76"/>
      <c r="IW179" s="137"/>
      <c r="IX179" s="138"/>
      <c r="IY179" s="130"/>
      <c r="IZ179" s="4"/>
      <c r="JA179" s="139"/>
      <c r="JB179" s="140"/>
      <c r="JC179" s="141"/>
      <c r="JD179" s="135"/>
      <c r="JE179" s="142"/>
      <c r="JF179" s="76"/>
      <c r="JG179" s="4"/>
      <c r="JH179" s="76"/>
      <c r="JI179" s="137"/>
      <c r="JJ179" s="138"/>
      <c r="JK179" s="130"/>
      <c r="JL179" s="4"/>
      <c r="JM179" s="139"/>
      <c r="JN179" s="140"/>
      <c r="JO179" s="141"/>
      <c r="JP179" s="135"/>
      <c r="JQ179" s="142"/>
      <c r="JR179" s="76"/>
      <c r="JS179" s="4"/>
      <c r="JT179" s="76"/>
      <c r="JU179" s="137"/>
      <c r="JV179" s="138"/>
      <c r="JW179" s="130"/>
      <c r="JX179" s="4"/>
      <c r="JY179" s="139"/>
      <c r="JZ179" s="140"/>
      <c r="KA179" s="141"/>
      <c r="KB179" s="135"/>
      <c r="KC179" s="142"/>
      <c r="KD179" s="76"/>
      <c r="KE179" s="4"/>
      <c r="KF179" s="76"/>
    </row>
    <row r="180" spans="1:292" ht="13.5" customHeight="1">
      <c r="A180" s="84"/>
      <c r="E180" s="137"/>
      <c r="F180" s="138"/>
      <c r="G180" s="130"/>
      <c r="H180" s="4"/>
      <c r="I180" s="139"/>
      <c r="J180" s="140"/>
      <c r="K180" s="141"/>
      <c r="L180" s="135"/>
      <c r="M180" s="142"/>
      <c r="O180" s="4"/>
      <c r="Q180" s="137"/>
      <c r="R180" s="138"/>
      <c r="S180" s="130"/>
      <c r="T180" s="4"/>
      <c r="U180" s="139"/>
      <c r="V180" s="140"/>
      <c r="W180" s="141"/>
      <c r="X180" s="135"/>
      <c r="Y180" s="142"/>
      <c r="AA180" s="4"/>
      <c r="AC180" s="137"/>
      <c r="AD180" s="138"/>
      <c r="AE180" s="130"/>
      <c r="AF180" s="4"/>
      <c r="AG180" s="139"/>
      <c r="AH180" s="140"/>
      <c r="AI180" s="141"/>
      <c r="AJ180" s="135"/>
      <c r="AK180" s="142"/>
      <c r="AM180" s="4"/>
      <c r="AO180" s="137"/>
      <c r="AP180" s="138"/>
      <c r="AQ180" s="130"/>
      <c r="AR180" s="4"/>
      <c r="AS180" s="139"/>
      <c r="AT180" s="140"/>
      <c r="AU180" s="141"/>
      <c r="AV180" s="135"/>
      <c r="AW180" s="142"/>
      <c r="AX180" s="76"/>
      <c r="AY180" s="4"/>
      <c r="AZ180" s="76"/>
      <c r="BA180" s="137"/>
      <c r="BB180" s="138"/>
      <c r="BC180" s="130"/>
      <c r="BD180" s="4"/>
      <c r="BE180" s="139"/>
      <c r="BF180" s="140"/>
      <c r="BG180" s="141"/>
      <c r="BH180" s="135"/>
      <c r="BI180" s="142"/>
      <c r="BJ180" s="76"/>
      <c r="BK180" s="4"/>
      <c r="BL180" s="76"/>
      <c r="BM180" s="137"/>
      <c r="BN180" s="138"/>
      <c r="BO180" s="130"/>
      <c r="BP180" s="4"/>
      <c r="BQ180" s="139"/>
      <c r="BR180" s="140"/>
      <c r="BS180" s="141"/>
      <c r="BT180" s="135"/>
      <c r="BU180" s="142"/>
      <c r="BV180" s="76"/>
      <c r="BW180" s="4"/>
      <c r="BX180" s="76"/>
      <c r="BY180" s="137"/>
      <c r="BZ180" s="138"/>
      <c r="CA180" s="130"/>
      <c r="CB180" s="4"/>
      <c r="CC180" s="139"/>
      <c r="CD180" s="140"/>
      <c r="CE180" s="141"/>
      <c r="CF180" s="135"/>
      <c r="CG180" s="142"/>
      <c r="CH180" s="76"/>
      <c r="CI180" s="4"/>
      <c r="CJ180" s="76"/>
      <c r="CK180" s="137"/>
      <c r="CL180" s="138"/>
      <c r="CM180" s="130"/>
      <c r="CN180" s="4"/>
      <c r="CO180" s="139"/>
      <c r="CP180" s="140"/>
      <c r="CQ180" s="141"/>
      <c r="CR180" s="135"/>
      <c r="CS180" s="142"/>
      <c r="CT180" s="76"/>
      <c r="CU180" s="4"/>
      <c r="CV180" s="76"/>
      <c r="CW180" s="137"/>
      <c r="CX180" s="138"/>
      <c r="CY180" s="130"/>
      <c r="CZ180" s="4"/>
      <c r="DA180" s="139"/>
      <c r="DB180" s="140"/>
      <c r="DC180" s="141"/>
      <c r="DD180" s="135"/>
      <c r="DE180" s="142"/>
      <c r="DF180" s="76"/>
      <c r="DG180" s="4"/>
      <c r="DH180" s="76"/>
      <c r="DI180" s="137"/>
      <c r="DJ180" s="138"/>
      <c r="DK180" s="130"/>
      <c r="DL180" s="4"/>
      <c r="DM180" s="139"/>
      <c r="DN180" s="140"/>
      <c r="DO180" s="141"/>
      <c r="DP180" s="135"/>
      <c r="DQ180" s="142"/>
      <c r="DR180" s="76"/>
      <c r="DS180" s="4"/>
      <c r="DT180" s="76"/>
      <c r="DU180" s="137"/>
      <c r="DV180" s="138"/>
      <c r="DW180" s="130"/>
      <c r="DX180" s="4"/>
      <c r="DY180" s="139"/>
      <c r="DZ180" s="140"/>
      <c r="EA180" s="141"/>
      <c r="EB180" s="135"/>
      <c r="EC180" s="142"/>
      <c r="ED180" s="76"/>
      <c r="EE180" s="4"/>
      <c r="EF180" s="76"/>
      <c r="EG180" s="137"/>
      <c r="EH180" s="138"/>
      <c r="EI180" s="130"/>
      <c r="EJ180" s="4"/>
      <c r="EK180" s="139"/>
      <c r="EL180" s="140"/>
      <c r="EM180" s="141"/>
      <c r="EN180" s="135"/>
      <c r="EO180" s="142"/>
      <c r="EP180" s="76"/>
      <c r="EQ180" s="4"/>
      <c r="ER180" s="76"/>
      <c r="ES180" s="137"/>
      <c r="ET180" s="138"/>
      <c r="EU180" s="130"/>
      <c r="EV180" s="4"/>
      <c r="EW180" s="139"/>
      <c r="EX180" s="140"/>
      <c r="EY180" s="141"/>
      <c r="EZ180" s="135"/>
      <c r="FA180" s="142"/>
      <c r="FB180" s="76"/>
      <c r="FC180" s="4"/>
      <c r="FD180" s="76"/>
      <c r="FE180" s="137"/>
      <c r="FF180" s="138"/>
      <c r="FG180" s="130"/>
      <c r="FH180" s="4"/>
      <c r="FI180" s="139"/>
      <c r="FJ180" s="140"/>
      <c r="FK180" s="141"/>
      <c r="FL180" s="135"/>
      <c r="FM180" s="142"/>
      <c r="FN180" s="76"/>
      <c r="FO180" s="4"/>
      <c r="FP180" s="76"/>
      <c r="FQ180" s="137"/>
      <c r="FR180" s="138"/>
      <c r="FS180" s="130"/>
      <c r="FT180" s="4"/>
      <c r="FU180" s="139"/>
      <c r="FV180" s="140"/>
      <c r="FW180" s="141"/>
      <c r="FX180" s="135"/>
      <c r="FY180" s="142"/>
      <c r="FZ180" s="76"/>
      <c r="GA180" s="4"/>
      <c r="GB180" s="76"/>
      <c r="GC180" s="137"/>
      <c r="GD180" s="138"/>
      <c r="GE180" s="130"/>
      <c r="GF180" s="4"/>
      <c r="GG180" s="139"/>
      <c r="GH180" s="140"/>
      <c r="GI180" s="141"/>
      <c r="GJ180" s="135"/>
      <c r="GK180" s="142"/>
      <c r="GL180" s="76"/>
      <c r="GM180" s="4"/>
      <c r="GN180" s="76"/>
      <c r="GO180" s="137"/>
      <c r="GP180" s="138"/>
      <c r="GQ180" s="130"/>
      <c r="GR180" s="4"/>
      <c r="GS180" s="139"/>
      <c r="GT180" s="140"/>
      <c r="GU180" s="141"/>
      <c r="GV180" s="135"/>
      <c r="GW180" s="142"/>
      <c r="GX180" s="76"/>
      <c r="GY180" s="4"/>
      <c r="GZ180" s="76"/>
      <c r="HA180" s="137"/>
      <c r="HB180" s="138"/>
      <c r="HC180" s="130"/>
      <c r="HD180" s="4"/>
      <c r="HE180" s="139"/>
      <c r="HF180" s="140"/>
      <c r="HG180" s="141"/>
      <c r="HH180" s="135"/>
      <c r="HI180" s="142"/>
      <c r="HJ180" s="76"/>
      <c r="HK180" s="4"/>
      <c r="HL180" s="76"/>
      <c r="HM180" s="137"/>
      <c r="HN180" s="138"/>
      <c r="HO180" s="130"/>
      <c r="HP180" s="4"/>
      <c r="HQ180" s="139"/>
      <c r="HR180" s="140"/>
      <c r="HS180" s="141"/>
      <c r="HT180" s="135"/>
      <c r="HU180" s="142"/>
      <c r="HV180" s="76"/>
      <c r="HW180" s="4"/>
      <c r="HX180" s="76"/>
      <c r="HY180" s="137"/>
      <c r="HZ180" s="138"/>
      <c r="IA180" s="130"/>
      <c r="IB180" s="4"/>
      <c r="IC180" s="139"/>
      <c r="ID180" s="140"/>
      <c r="IE180" s="141"/>
      <c r="IF180" s="135"/>
      <c r="IG180" s="142"/>
      <c r="IH180" s="76"/>
      <c r="II180" s="4"/>
      <c r="IJ180" s="76"/>
      <c r="IK180" s="137"/>
      <c r="IL180" s="138"/>
      <c r="IM180" s="130"/>
      <c r="IN180" s="4"/>
      <c r="IO180" s="139"/>
      <c r="IP180" s="140"/>
      <c r="IQ180" s="141"/>
      <c r="IR180" s="135"/>
      <c r="IS180" s="142"/>
      <c r="IT180" s="76"/>
      <c r="IU180" s="4"/>
      <c r="IV180" s="76"/>
      <c r="IW180" s="137"/>
      <c r="IX180" s="138"/>
      <c r="IY180" s="130"/>
      <c r="IZ180" s="4"/>
      <c r="JA180" s="139"/>
      <c r="JB180" s="140"/>
      <c r="JC180" s="141"/>
      <c r="JD180" s="135"/>
      <c r="JE180" s="142"/>
      <c r="JF180" s="76"/>
      <c r="JG180" s="4"/>
      <c r="JH180" s="76"/>
      <c r="JI180" s="137"/>
      <c r="JJ180" s="138"/>
      <c r="JK180" s="130"/>
      <c r="JL180" s="4"/>
      <c r="JM180" s="139"/>
      <c r="JN180" s="140"/>
      <c r="JO180" s="141"/>
      <c r="JP180" s="135"/>
      <c r="JQ180" s="142"/>
      <c r="JR180" s="76"/>
      <c r="JS180" s="4"/>
      <c r="JT180" s="76"/>
      <c r="JU180" s="137"/>
      <c r="JV180" s="138"/>
      <c r="JW180" s="130"/>
      <c r="JX180" s="4"/>
      <c r="JY180" s="139"/>
      <c r="JZ180" s="140"/>
      <c r="KA180" s="141"/>
      <c r="KB180" s="135"/>
      <c r="KC180" s="142"/>
      <c r="KD180" s="76"/>
      <c r="KE180" s="4"/>
      <c r="KF180" s="76"/>
    </row>
    <row r="181" spans="1:292" ht="13.5" customHeight="1">
      <c r="A181" s="84"/>
      <c r="E181" s="137"/>
      <c r="F181" s="138"/>
      <c r="G181" s="130"/>
      <c r="H181" s="4"/>
      <c r="I181" s="139"/>
      <c r="J181" s="140"/>
      <c r="K181" s="141"/>
      <c r="L181" s="135"/>
      <c r="M181" s="142"/>
      <c r="O181" s="4"/>
      <c r="Q181" s="137"/>
      <c r="R181" s="138"/>
      <c r="S181" s="130"/>
      <c r="T181" s="4"/>
      <c r="U181" s="139"/>
      <c r="V181" s="140"/>
      <c r="W181" s="141"/>
      <c r="X181" s="135"/>
      <c r="Y181" s="142"/>
      <c r="AA181" s="4"/>
      <c r="AC181" s="137"/>
      <c r="AD181" s="138"/>
      <c r="AE181" s="130"/>
      <c r="AF181" s="4"/>
      <c r="AG181" s="139"/>
      <c r="AH181" s="140"/>
      <c r="AI181" s="141"/>
      <c r="AJ181" s="135"/>
      <c r="AK181" s="142"/>
      <c r="AM181" s="4"/>
      <c r="AO181" s="137"/>
      <c r="AP181" s="138"/>
      <c r="AQ181" s="130"/>
      <c r="AR181" s="4"/>
      <c r="AS181" s="139"/>
      <c r="AT181" s="140"/>
      <c r="AU181" s="141"/>
      <c r="AV181" s="135"/>
      <c r="AW181" s="142"/>
      <c r="AX181" s="76"/>
      <c r="AY181" s="4"/>
      <c r="AZ181" s="76"/>
      <c r="BA181" s="137"/>
      <c r="BB181" s="138"/>
      <c r="BC181" s="130"/>
      <c r="BD181" s="4"/>
      <c r="BE181" s="139"/>
      <c r="BF181" s="140"/>
      <c r="BG181" s="141"/>
      <c r="BH181" s="135"/>
      <c r="BI181" s="142"/>
      <c r="BJ181" s="76"/>
      <c r="BK181" s="4"/>
      <c r="BL181" s="76"/>
      <c r="BM181" s="137"/>
      <c r="BN181" s="138"/>
      <c r="BO181" s="130"/>
      <c r="BP181" s="4"/>
      <c r="BQ181" s="139"/>
      <c r="BR181" s="140"/>
      <c r="BS181" s="141"/>
      <c r="BT181" s="135"/>
      <c r="BU181" s="142"/>
      <c r="BV181" s="76"/>
      <c r="BW181" s="4"/>
      <c r="BX181" s="76"/>
      <c r="BY181" s="137"/>
      <c r="BZ181" s="138"/>
      <c r="CA181" s="130"/>
      <c r="CB181" s="4"/>
      <c r="CC181" s="139"/>
      <c r="CD181" s="140"/>
      <c r="CE181" s="141"/>
      <c r="CF181" s="135"/>
      <c r="CG181" s="142"/>
      <c r="CH181" s="76"/>
      <c r="CI181" s="4"/>
      <c r="CJ181" s="76"/>
      <c r="CK181" s="137"/>
      <c r="CL181" s="138"/>
      <c r="CM181" s="130"/>
      <c r="CN181" s="4"/>
      <c r="CO181" s="139"/>
      <c r="CP181" s="140"/>
      <c r="CQ181" s="141"/>
      <c r="CR181" s="135"/>
      <c r="CS181" s="142"/>
      <c r="CT181" s="76"/>
      <c r="CU181" s="4"/>
      <c r="CV181" s="76"/>
      <c r="CW181" s="137"/>
      <c r="CX181" s="138"/>
      <c r="CY181" s="130"/>
      <c r="CZ181" s="4"/>
      <c r="DA181" s="139"/>
      <c r="DB181" s="140"/>
      <c r="DC181" s="141"/>
      <c r="DD181" s="135"/>
      <c r="DE181" s="142"/>
      <c r="DF181" s="76"/>
      <c r="DG181" s="4"/>
      <c r="DH181" s="76"/>
      <c r="DI181" s="137"/>
      <c r="DJ181" s="138"/>
      <c r="DK181" s="130"/>
      <c r="DL181" s="4"/>
      <c r="DM181" s="139"/>
      <c r="DN181" s="140"/>
      <c r="DO181" s="141"/>
      <c r="DP181" s="135"/>
      <c r="DQ181" s="142"/>
      <c r="DR181" s="76"/>
      <c r="DS181" s="4"/>
      <c r="DT181" s="76"/>
      <c r="DU181" s="137"/>
      <c r="DV181" s="138"/>
      <c r="DW181" s="130"/>
      <c r="DX181" s="4"/>
      <c r="DY181" s="139"/>
      <c r="DZ181" s="140"/>
      <c r="EA181" s="141"/>
      <c r="EB181" s="135"/>
      <c r="EC181" s="142"/>
      <c r="ED181" s="76"/>
      <c r="EE181" s="4"/>
      <c r="EF181" s="76"/>
      <c r="EG181" s="137"/>
      <c r="EH181" s="138"/>
      <c r="EI181" s="130"/>
      <c r="EJ181" s="4"/>
      <c r="EK181" s="139"/>
      <c r="EL181" s="140"/>
      <c r="EM181" s="141"/>
      <c r="EN181" s="135"/>
      <c r="EO181" s="142"/>
      <c r="EP181" s="76"/>
      <c r="EQ181" s="4"/>
      <c r="ER181" s="76"/>
      <c r="ES181" s="137"/>
      <c r="ET181" s="138"/>
      <c r="EU181" s="130"/>
      <c r="EV181" s="4"/>
      <c r="EW181" s="139"/>
      <c r="EX181" s="140"/>
      <c r="EY181" s="141"/>
      <c r="EZ181" s="135"/>
      <c r="FA181" s="142"/>
      <c r="FB181" s="76"/>
      <c r="FC181" s="4"/>
      <c r="FD181" s="76"/>
      <c r="FE181" s="137"/>
      <c r="FF181" s="138"/>
      <c r="FG181" s="130"/>
      <c r="FH181" s="4"/>
      <c r="FI181" s="139"/>
      <c r="FJ181" s="140"/>
      <c r="FK181" s="141"/>
      <c r="FL181" s="135"/>
      <c r="FM181" s="142"/>
      <c r="FN181" s="76"/>
      <c r="FO181" s="4"/>
      <c r="FP181" s="76"/>
      <c r="FQ181" s="137"/>
      <c r="FR181" s="138"/>
      <c r="FS181" s="130"/>
      <c r="FT181" s="4"/>
      <c r="FU181" s="139"/>
      <c r="FV181" s="140"/>
      <c r="FW181" s="141"/>
      <c r="FX181" s="135"/>
      <c r="FY181" s="142"/>
      <c r="FZ181" s="76"/>
      <c r="GA181" s="4"/>
      <c r="GB181" s="76"/>
      <c r="GC181" s="137"/>
      <c r="GD181" s="138"/>
      <c r="GE181" s="130"/>
      <c r="GF181" s="4"/>
      <c r="GG181" s="139"/>
      <c r="GH181" s="140"/>
      <c r="GI181" s="141"/>
      <c r="GJ181" s="135"/>
      <c r="GK181" s="142"/>
      <c r="GL181" s="76"/>
      <c r="GM181" s="4"/>
      <c r="GN181" s="76"/>
      <c r="GO181" s="137"/>
      <c r="GP181" s="138"/>
      <c r="GQ181" s="130"/>
      <c r="GR181" s="4"/>
      <c r="GS181" s="139"/>
      <c r="GT181" s="140"/>
      <c r="GU181" s="141"/>
      <c r="GV181" s="135"/>
      <c r="GW181" s="142"/>
      <c r="GX181" s="76"/>
      <c r="GY181" s="4"/>
      <c r="GZ181" s="76"/>
      <c r="HA181" s="137"/>
      <c r="HB181" s="138"/>
      <c r="HC181" s="130"/>
      <c r="HD181" s="4"/>
      <c r="HE181" s="139"/>
      <c r="HF181" s="140"/>
      <c r="HG181" s="141"/>
      <c r="HH181" s="135"/>
      <c r="HI181" s="142"/>
      <c r="HJ181" s="76"/>
      <c r="HK181" s="4"/>
      <c r="HL181" s="76"/>
      <c r="HM181" s="137"/>
      <c r="HN181" s="138"/>
      <c r="HO181" s="130"/>
      <c r="HP181" s="4"/>
      <c r="HQ181" s="139"/>
      <c r="HR181" s="140"/>
      <c r="HS181" s="141"/>
      <c r="HT181" s="135"/>
      <c r="HU181" s="142"/>
      <c r="HV181" s="76"/>
      <c r="HW181" s="4"/>
      <c r="HX181" s="76"/>
      <c r="HY181" s="137"/>
      <c r="HZ181" s="138"/>
      <c r="IA181" s="130"/>
      <c r="IB181" s="4"/>
      <c r="IC181" s="139"/>
      <c r="ID181" s="140"/>
      <c r="IE181" s="141"/>
      <c r="IF181" s="135"/>
      <c r="IG181" s="142"/>
      <c r="IH181" s="76"/>
      <c r="II181" s="4"/>
      <c r="IJ181" s="76"/>
      <c r="IK181" s="137"/>
      <c r="IL181" s="138"/>
      <c r="IM181" s="130"/>
      <c r="IN181" s="4"/>
      <c r="IO181" s="139"/>
      <c r="IP181" s="140"/>
      <c r="IQ181" s="141"/>
      <c r="IR181" s="135"/>
      <c r="IS181" s="142"/>
      <c r="IT181" s="76"/>
      <c r="IU181" s="4"/>
      <c r="IV181" s="76"/>
      <c r="IW181" s="137"/>
      <c r="IX181" s="138"/>
      <c r="IY181" s="130"/>
      <c r="IZ181" s="4"/>
      <c r="JA181" s="139"/>
      <c r="JB181" s="140"/>
      <c r="JC181" s="141"/>
      <c r="JD181" s="135"/>
      <c r="JE181" s="142"/>
      <c r="JF181" s="76"/>
      <c r="JG181" s="4"/>
      <c r="JH181" s="76"/>
      <c r="JI181" s="137"/>
      <c r="JJ181" s="138"/>
      <c r="JK181" s="130"/>
      <c r="JL181" s="4"/>
      <c r="JM181" s="139"/>
      <c r="JN181" s="140"/>
      <c r="JO181" s="141"/>
      <c r="JP181" s="135"/>
      <c r="JQ181" s="142"/>
      <c r="JR181" s="76"/>
      <c r="JS181" s="4"/>
      <c r="JT181" s="76"/>
      <c r="JU181" s="137"/>
      <c r="JV181" s="138"/>
      <c r="JW181" s="130"/>
      <c r="JX181" s="4"/>
      <c r="JY181" s="139"/>
      <c r="JZ181" s="140"/>
      <c r="KA181" s="141"/>
      <c r="KB181" s="135"/>
      <c r="KC181" s="142"/>
      <c r="KD181" s="76"/>
      <c r="KE181" s="4"/>
      <c r="KF181" s="76"/>
    </row>
    <row r="182" spans="1:292" ht="13.5" customHeight="1">
      <c r="A182" s="84"/>
      <c r="E182" s="137"/>
      <c r="F182" s="138"/>
      <c r="G182" s="130"/>
      <c r="H182" s="4"/>
      <c r="I182" s="139"/>
      <c r="J182" s="140"/>
      <c r="K182" s="141"/>
      <c r="L182" s="135"/>
      <c r="M182" s="142"/>
      <c r="O182" s="4"/>
      <c r="Q182" s="137"/>
      <c r="R182" s="138"/>
      <c r="S182" s="130"/>
      <c r="T182" s="4"/>
      <c r="U182" s="139"/>
      <c r="V182" s="140"/>
      <c r="W182" s="141"/>
      <c r="X182" s="135"/>
      <c r="Y182" s="142"/>
      <c r="AA182" s="4"/>
      <c r="AC182" s="137"/>
      <c r="AD182" s="138"/>
      <c r="AE182" s="130"/>
      <c r="AF182" s="4"/>
      <c r="AG182" s="139"/>
      <c r="AH182" s="140"/>
      <c r="AI182" s="141"/>
      <c r="AJ182" s="135"/>
      <c r="AK182" s="142"/>
      <c r="AM182" s="4"/>
      <c r="AO182" s="137"/>
      <c r="AP182" s="138"/>
      <c r="AQ182" s="130"/>
      <c r="AR182" s="4"/>
      <c r="AS182" s="139"/>
      <c r="AT182" s="140"/>
      <c r="AU182" s="141"/>
      <c r="AV182" s="135"/>
      <c r="AW182" s="142"/>
      <c r="AX182" s="76"/>
      <c r="AY182" s="4"/>
      <c r="AZ182" s="76"/>
      <c r="BA182" s="137"/>
      <c r="BB182" s="138"/>
      <c r="BC182" s="130"/>
      <c r="BD182" s="4"/>
      <c r="BE182" s="139"/>
      <c r="BF182" s="140"/>
      <c r="BG182" s="141"/>
      <c r="BH182" s="135"/>
      <c r="BI182" s="142"/>
      <c r="BJ182" s="76"/>
      <c r="BK182" s="4"/>
      <c r="BL182" s="76"/>
      <c r="BM182" s="137"/>
      <c r="BN182" s="138"/>
      <c r="BO182" s="130"/>
      <c r="BP182" s="4"/>
      <c r="BQ182" s="139"/>
      <c r="BR182" s="140"/>
      <c r="BS182" s="141"/>
      <c r="BT182" s="135"/>
      <c r="BU182" s="142"/>
      <c r="BV182" s="76"/>
      <c r="BW182" s="4"/>
      <c r="BX182" s="76"/>
      <c r="BY182" s="137"/>
      <c r="BZ182" s="138"/>
      <c r="CA182" s="130"/>
      <c r="CB182" s="4"/>
      <c r="CC182" s="139"/>
      <c r="CD182" s="140"/>
      <c r="CE182" s="141"/>
      <c r="CF182" s="135"/>
      <c r="CG182" s="142"/>
      <c r="CH182" s="76"/>
      <c r="CI182" s="4"/>
      <c r="CJ182" s="76"/>
      <c r="CK182" s="137"/>
      <c r="CL182" s="138"/>
      <c r="CM182" s="130"/>
      <c r="CN182" s="4"/>
      <c r="CO182" s="139"/>
      <c r="CP182" s="140"/>
      <c r="CQ182" s="141"/>
      <c r="CR182" s="135"/>
      <c r="CS182" s="142"/>
      <c r="CT182" s="76"/>
      <c r="CU182" s="4"/>
      <c r="CV182" s="76"/>
      <c r="CW182" s="137"/>
      <c r="CX182" s="138"/>
      <c r="CY182" s="130"/>
      <c r="CZ182" s="4"/>
      <c r="DA182" s="139"/>
      <c r="DB182" s="140"/>
      <c r="DC182" s="141"/>
      <c r="DD182" s="135"/>
      <c r="DE182" s="142"/>
      <c r="DF182" s="76"/>
      <c r="DG182" s="4"/>
      <c r="DH182" s="76"/>
      <c r="DI182" s="137"/>
      <c r="DJ182" s="138"/>
      <c r="DK182" s="130"/>
      <c r="DL182" s="4"/>
      <c r="DM182" s="139"/>
      <c r="DN182" s="140"/>
      <c r="DO182" s="141"/>
      <c r="DP182" s="135"/>
      <c r="DQ182" s="142"/>
      <c r="DR182" s="76"/>
      <c r="DS182" s="4"/>
      <c r="DT182" s="76"/>
      <c r="DU182" s="137"/>
      <c r="DV182" s="138"/>
      <c r="DW182" s="130"/>
      <c r="DX182" s="4"/>
      <c r="DY182" s="139"/>
      <c r="DZ182" s="140"/>
      <c r="EA182" s="141"/>
      <c r="EB182" s="135"/>
      <c r="EC182" s="142"/>
      <c r="ED182" s="76"/>
      <c r="EE182" s="4"/>
      <c r="EF182" s="76"/>
      <c r="EG182" s="137"/>
      <c r="EH182" s="138"/>
      <c r="EI182" s="130"/>
      <c r="EJ182" s="4"/>
      <c r="EK182" s="139"/>
      <c r="EL182" s="140"/>
      <c r="EM182" s="141"/>
      <c r="EN182" s="135"/>
      <c r="EO182" s="142"/>
      <c r="EP182" s="76"/>
      <c r="EQ182" s="4"/>
      <c r="ER182" s="76"/>
      <c r="ES182" s="137"/>
      <c r="ET182" s="138"/>
      <c r="EU182" s="130"/>
      <c r="EV182" s="4"/>
      <c r="EW182" s="139"/>
      <c r="EX182" s="140"/>
      <c r="EY182" s="141"/>
      <c r="EZ182" s="135"/>
      <c r="FA182" s="142"/>
      <c r="FB182" s="76"/>
      <c r="FC182" s="4"/>
      <c r="FD182" s="76"/>
      <c r="FE182" s="137"/>
      <c r="FF182" s="138"/>
      <c r="FG182" s="130"/>
      <c r="FH182" s="4"/>
      <c r="FI182" s="139"/>
      <c r="FJ182" s="140"/>
      <c r="FK182" s="141"/>
      <c r="FL182" s="135"/>
      <c r="FM182" s="142"/>
      <c r="FN182" s="76"/>
      <c r="FO182" s="4"/>
      <c r="FP182" s="76"/>
      <c r="FQ182" s="137"/>
      <c r="FR182" s="138"/>
      <c r="FS182" s="130"/>
      <c r="FT182" s="4"/>
      <c r="FU182" s="139"/>
      <c r="FV182" s="140"/>
      <c r="FW182" s="141"/>
      <c r="FX182" s="135"/>
      <c r="FY182" s="142"/>
      <c r="FZ182" s="76"/>
      <c r="GA182" s="4"/>
      <c r="GB182" s="76"/>
      <c r="GC182" s="137"/>
      <c r="GD182" s="138"/>
      <c r="GE182" s="130"/>
      <c r="GF182" s="4"/>
      <c r="GG182" s="139"/>
      <c r="GH182" s="140"/>
      <c r="GI182" s="141"/>
      <c r="GJ182" s="135"/>
      <c r="GK182" s="142"/>
      <c r="GL182" s="76"/>
      <c r="GM182" s="4"/>
      <c r="GN182" s="76"/>
      <c r="GO182" s="137"/>
      <c r="GP182" s="138"/>
      <c r="GQ182" s="130"/>
      <c r="GR182" s="4"/>
      <c r="GS182" s="139"/>
      <c r="GT182" s="140"/>
      <c r="GU182" s="141"/>
      <c r="GV182" s="135"/>
      <c r="GW182" s="142"/>
      <c r="GX182" s="76"/>
      <c r="GY182" s="4"/>
      <c r="GZ182" s="76"/>
      <c r="HA182" s="137"/>
      <c r="HB182" s="138"/>
      <c r="HC182" s="130"/>
      <c r="HD182" s="4"/>
      <c r="HE182" s="139"/>
      <c r="HF182" s="140"/>
      <c r="HG182" s="141"/>
      <c r="HH182" s="135"/>
      <c r="HI182" s="142"/>
      <c r="HJ182" s="76"/>
      <c r="HK182" s="4"/>
      <c r="HL182" s="76"/>
      <c r="HM182" s="137"/>
      <c r="HN182" s="138"/>
      <c r="HO182" s="130"/>
      <c r="HP182" s="4"/>
      <c r="HQ182" s="139"/>
      <c r="HR182" s="140"/>
      <c r="HS182" s="141"/>
      <c r="HT182" s="135"/>
      <c r="HU182" s="142"/>
      <c r="HV182" s="76"/>
      <c r="HW182" s="4"/>
      <c r="HX182" s="76"/>
      <c r="HY182" s="137"/>
      <c r="HZ182" s="138"/>
      <c r="IA182" s="130"/>
      <c r="IB182" s="4"/>
      <c r="IC182" s="139"/>
      <c r="ID182" s="140"/>
      <c r="IE182" s="141"/>
      <c r="IF182" s="135"/>
      <c r="IG182" s="142"/>
      <c r="IH182" s="76"/>
      <c r="II182" s="4"/>
      <c r="IJ182" s="76"/>
      <c r="IK182" s="137"/>
      <c r="IL182" s="138"/>
      <c r="IM182" s="130"/>
      <c r="IN182" s="4"/>
      <c r="IO182" s="139"/>
      <c r="IP182" s="140"/>
      <c r="IQ182" s="141"/>
      <c r="IR182" s="135"/>
      <c r="IS182" s="142"/>
      <c r="IT182" s="76"/>
      <c r="IU182" s="4"/>
      <c r="IV182" s="76"/>
      <c r="IW182" s="137"/>
      <c r="IX182" s="138"/>
      <c r="IY182" s="130"/>
      <c r="IZ182" s="4"/>
      <c r="JA182" s="139"/>
      <c r="JB182" s="140"/>
      <c r="JC182" s="141"/>
      <c r="JD182" s="135"/>
      <c r="JE182" s="142"/>
      <c r="JF182" s="76"/>
      <c r="JG182" s="4"/>
      <c r="JH182" s="76"/>
      <c r="JI182" s="137"/>
      <c r="JJ182" s="138"/>
      <c r="JK182" s="130"/>
      <c r="JL182" s="4"/>
      <c r="JM182" s="139"/>
      <c r="JN182" s="140"/>
      <c r="JO182" s="141"/>
      <c r="JP182" s="135"/>
      <c r="JQ182" s="142"/>
      <c r="JR182" s="76"/>
      <c r="JS182" s="4"/>
      <c r="JT182" s="76"/>
      <c r="JU182" s="137"/>
      <c r="JV182" s="138"/>
      <c r="JW182" s="130"/>
      <c r="JX182" s="4"/>
      <c r="JY182" s="139"/>
      <c r="JZ182" s="140"/>
      <c r="KA182" s="141"/>
      <c r="KB182" s="135"/>
      <c r="KC182" s="142"/>
      <c r="KD182" s="76"/>
      <c r="KE182" s="4"/>
      <c r="KF182" s="76"/>
    </row>
    <row r="183" spans="1:292" ht="13.5" customHeight="1">
      <c r="A183" s="84"/>
      <c r="E183" s="137"/>
      <c r="F183" s="138"/>
      <c r="G183" s="130"/>
      <c r="H183" s="4"/>
      <c r="I183" s="139"/>
      <c r="J183" s="140"/>
      <c r="K183" s="141"/>
      <c r="L183" s="135"/>
      <c r="M183" s="142"/>
      <c r="O183" s="4"/>
      <c r="Q183" s="137"/>
      <c r="R183" s="138"/>
      <c r="S183" s="130"/>
      <c r="T183" s="4"/>
      <c r="U183" s="139"/>
      <c r="V183" s="140"/>
      <c r="W183" s="141"/>
      <c r="X183" s="135"/>
      <c r="Y183" s="142"/>
      <c r="AA183" s="4"/>
      <c r="AC183" s="137"/>
      <c r="AD183" s="138"/>
      <c r="AE183" s="130"/>
      <c r="AF183" s="4"/>
      <c r="AG183" s="139"/>
      <c r="AH183" s="140"/>
      <c r="AI183" s="141"/>
      <c r="AJ183" s="135"/>
      <c r="AK183" s="142"/>
      <c r="AM183" s="4"/>
      <c r="AO183" s="137"/>
      <c r="AP183" s="138"/>
      <c r="AQ183" s="130"/>
      <c r="AR183" s="4"/>
      <c r="AS183" s="139"/>
      <c r="AT183" s="140"/>
      <c r="AU183" s="141"/>
      <c r="AV183" s="135"/>
      <c r="AW183" s="142"/>
      <c r="AX183" s="76"/>
      <c r="AY183" s="4"/>
      <c r="AZ183" s="76"/>
      <c r="BA183" s="137"/>
      <c r="BB183" s="138"/>
      <c r="BC183" s="130"/>
      <c r="BD183" s="4"/>
      <c r="BE183" s="139"/>
      <c r="BF183" s="140"/>
      <c r="BG183" s="141"/>
      <c r="BH183" s="135"/>
      <c r="BI183" s="142"/>
      <c r="BJ183" s="76"/>
      <c r="BK183" s="4"/>
      <c r="BL183" s="76"/>
      <c r="BM183" s="137"/>
      <c r="BN183" s="138"/>
      <c r="BO183" s="130"/>
      <c r="BP183" s="4"/>
      <c r="BQ183" s="139"/>
      <c r="BR183" s="140"/>
      <c r="BS183" s="141"/>
      <c r="BT183" s="135"/>
      <c r="BU183" s="142"/>
      <c r="BV183" s="76"/>
      <c r="BW183" s="4"/>
      <c r="BX183" s="76"/>
      <c r="BY183" s="137"/>
      <c r="BZ183" s="138"/>
      <c r="CA183" s="130"/>
      <c r="CB183" s="4"/>
      <c r="CC183" s="139"/>
      <c r="CD183" s="140"/>
      <c r="CE183" s="141"/>
      <c r="CF183" s="135"/>
      <c r="CG183" s="142"/>
      <c r="CH183" s="76"/>
      <c r="CI183" s="4"/>
      <c r="CJ183" s="76"/>
      <c r="CK183" s="137"/>
      <c r="CL183" s="138"/>
      <c r="CM183" s="130"/>
      <c r="CN183" s="4"/>
      <c r="CO183" s="139"/>
      <c r="CP183" s="140"/>
      <c r="CQ183" s="141"/>
      <c r="CR183" s="135"/>
      <c r="CS183" s="142"/>
      <c r="CT183" s="76"/>
      <c r="CU183" s="4"/>
      <c r="CV183" s="76"/>
      <c r="CW183" s="137"/>
      <c r="CX183" s="138"/>
      <c r="CY183" s="130"/>
      <c r="CZ183" s="4"/>
      <c r="DA183" s="139"/>
      <c r="DB183" s="140"/>
      <c r="DC183" s="141"/>
      <c r="DD183" s="135"/>
      <c r="DE183" s="142"/>
      <c r="DF183" s="76"/>
      <c r="DG183" s="4"/>
      <c r="DH183" s="76"/>
      <c r="DI183" s="137"/>
      <c r="DJ183" s="138"/>
      <c r="DK183" s="130"/>
      <c r="DL183" s="4"/>
      <c r="DM183" s="139"/>
      <c r="DN183" s="140"/>
      <c r="DO183" s="141"/>
      <c r="DP183" s="135"/>
      <c r="DQ183" s="142"/>
      <c r="DR183" s="76"/>
      <c r="DS183" s="4"/>
      <c r="DT183" s="76"/>
      <c r="DU183" s="137"/>
      <c r="DV183" s="138"/>
      <c r="DW183" s="130"/>
      <c r="DX183" s="4"/>
      <c r="DY183" s="139"/>
      <c r="DZ183" s="140"/>
      <c r="EA183" s="141"/>
      <c r="EB183" s="135"/>
      <c r="EC183" s="142"/>
      <c r="ED183" s="76"/>
      <c r="EE183" s="4"/>
      <c r="EF183" s="76"/>
      <c r="EG183" s="137"/>
      <c r="EH183" s="138"/>
      <c r="EI183" s="130"/>
      <c r="EJ183" s="4"/>
      <c r="EK183" s="139"/>
      <c r="EL183" s="140"/>
      <c r="EM183" s="141"/>
      <c r="EN183" s="135"/>
      <c r="EO183" s="142"/>
      <c r="EP183" s="76"/>
      <c r="EQ183" s="4"/>
      <c r="ER183" s="76"/>
      <c r="ES183" s="137"/>
      <c r="ET183" s="138"/>
      <c r="EU183" s="130"/>
      <c r="EV183" s="4"/>
      <c r="EW183" s="139"/>
      <c r="EX183" s="140"/>
      <c r="EY183" s="141"/>
      <c r="EZ183" s="135"/>
      <c r="FA183" s="142"/>
      <c r="FB183" s="76"/>
      <c r="FC183" s="4"/>
      <c r="FD183" s="76"/>
      <c r="FE183" s="137"/>
      <c r="FF183" s="138"/>
      <c r="FG183" s="130"/>
      <c r="FH183" s="4"/>
      <c r="FI183" s="139"/>
      <c r="FJ183" s="140"/>
      <c r="FK183" s="141"/>
      <c r="FL183" s="135"/>
      <c r="FM183" s="142"/>
      <c r="FN183" s="76"/>
      <c r="FO183" s="4"/>
      <c r="FP183" s="76"/>
      <c r="FQ183" s="137"/>
      <c r="FR183" s="138"/>
      <c r="FS183" s="130"/>
      <c r="FT183" s="4"/>
      <c r="FU183" s="139"/>
      <c r="FV183" s="140"/>
      <c r="FW183" s="141"/>
      <c r="FX183" s="135"/>
      <c r="FY183" s="142"/>
      <c r="FZ183" s="76"/>
      <c r="GA183" s="4"/>
      <c r="GB183" s="76"/>
      <c r="GC183" s="137"/>
      <c r="GD183" s="138"/>
      <c r="GE183" s="130"/>
      <c r="GF183" s="4"/>
      <c r="GG183" s="139"/>
      <c r="GH183" s="140"/>
      <c r="GI183" s="141"/>
      <c r="GJ183" s="135"/>
      <c r="GK183" s="142"/>
      <c r="GL183" s="76"/>
      <c r="GM183" s="4"/>
      <c r="GN183" s="76"/>
      <c r="GO183" s="137"/>
      <c r="GP183" s="138"/>
      <c r="GQ183" s="130"/>
      <c r="GR183" s="4"/>
      <c r="GS183" s="139"/>
      <c r="GT183" s="140"/>
      <c r="GU183" s="141"/>
      <c r="GV183" s="135"/>
      <c r="GW183" s="142"/>
      <c r="GX183" s="76"/>
      <c r="GY183" s="4"/>
      <c r="GZ183" s="76"/>
      <c r="HA183" s="137"/>
      <c r="HB183" s="138"/>
      <c r="HC183" s="130"/>
      <c r="HD183" s="4"/>
      <c r="HE183" s="139"/>
      <c r="HF183" s="140"/>
      <c r="HG183" s="141"/>
      <c r="HH183" s="135"/>
      <c r="HI183" s="142"/>
      <c r="HJ183" s="76"/>
      <c r="HK183" s="4"/>
      <c r="HL183" s="76"/>
      <c r="HM183" s="137"/>
      <c r="HN183" s="138"/>
      <c r="HO183" s="130"/>
      <c r="HP183" s="4"/>
      <c r="HQ183" s="139"/>
      <c r="HR183" s="140"/>
      <c r="HS183" s="141"/>
      <c r="HT183" s="135"/>
      <c r="HU183" s="142"/>
      <c r="HV183" s="76"/>
      <c r="HW183" s="4"/>
      <c r="HX183" s="76"/>
      <c r="HY183" s="137"/>
      <c r="HZ183" s="138"/>
      <c r="IA183" s="130"/>
      <c r="IB183" s="4"/>
      <c r="IC183" s="139"/>
      <c r="ID183" s="140"/>
      <c r="IE183" s="141"/>
      <c r="IF183" s="135"/>
      <c r="IG183" s="142"/>
      <c r="IH183" s="76"/>
      <c r="II183" s="4"/>
      <c r="IJ183" s="76"/>
      <c r="IK183" s="137"/>
      <c r="IL183" s="138"/>
      <c r="IM183" s="130"/>
      <c r="IN183" s="4"/>
      <c r="IO183" s="139"/>
      <c r="IP183" s="140"/>
      <c r="IQ183" s="141"/>
      <c r="IR183" s="135"/>
      <c r="IS183" s="142"/>
      <c r="IT183" s="76"/>
      <c r="IU183" s="4"/>
      <c r="IV183" s="76"/>
      <c r="IW183" s="137"/>
      <c r="IX183" s="138"/>
      <c r="IY183" s="130"/>
      <c r="IZ183" s="4"/>
      <c r="JA183" s="139"/>
      <c r="JB183" s="140"/>
      <c r="JC183" s="141"/>
      <c r="JD183" s="135"/>
      <c r="JE183" s="142"/>
      <c r="JF183" s="76"/>
      <c r="JG183" s="4"/>
      <c r="JH183" s="76"/>
      <c r="JI183" s="137"/>
      <c r="JJ183" s="138"/>
      <c r="JK183" s="130"/>
      <c r="JL183" s="4"/>
      <c r="JM183" s="139"/>
      <c r="JN183" s="140"/>
      <c r="JO183" s="141"/>
      <c r="JP183" s="135"/>
      <c r="JQ183" s="142"/>
      <c r="JR183" s="76"/>
      <c r="JS183" s="4"/>
      <c r="JT183" s="76"/>
      <c r="JU183" s="137"/>
      <c r="JV183" s="138"/>
      <c r="JW183" s="130"/>
      <c r="JX183" s="4"/>
      <c r="JY183" s="139"/>
      <c r="JZ183" s="140"/>
      <c r="KA183" s="141"/>
      <c r="KB183" s="135"/>
      <c r="KC183" s="142"/>
      <c r="KD183" s="76"/>
      <c r="KE183" s="4"/>
      <c r="KF183" s="76"/>
    </row>
    <row r="184" spans="1:292" ht="13.5" customHeight="1">
      <c r="A184" s="84"/>
      <c r="E184" s="137"/>
      <c r="F184" s="138"/>
      <c r="G184" s="130"/>
      <c r="H184" s="4"/>
      <c r="I184" s="139"/>
      <c r="J184" s="140"/>
      <c r="K184" s="141"/>
      <c r="L184" s="135"/>
      <c r="M184" s="142"/>
      <c r="O184" s="4"/>
      <c r="Q184" s="137"/>
      <c r="R184" s="138"/>
      <c r="S184" s="130"/>
      <c r="T184" s="4"/>
      <c r="U184" s="139"/>
      <c r="V184" s="140"/>
      <c r="W184" s="141"/>
      <c r="X184" s="135"/>
      <c r="Y184" s="142"/>
      <c r="AA184" s="4"/>
      <c r="AC184" s="137"/>
      <c r="AD184" s="138"/>
      <c r="AE184" s="130"/>
      <c r="AF184" s="4"/>
      <c r="AG184" s="139"/>
      <c r="AH184" s="140"/>
      <c r="AI184" s="141"/>
      <c r="AJ184" s="135"/>
      <c r="AK184" s="142"/>
      <c r="AM184" s="4"/>
      <c r="AO184" s="137"/>
      <c r="AP184" s="138"/>
      <c r="AQ184" s="130"/>
      <c r="AR184" s="4"/>
      <c r="AS184" s="139"/>
      <c r="AT184" s="140"/>
      <c r="AU184" s="141"/>
      <c r="AV184" s="135"/>
      <c r="AW184" s="142"/>
      <c r="AX184" s="76"/>
      <c r="AY184" s="4"/>
      <c r="AZ184" s="76"/>
      <c r="BA184" s="137"/>
      <c r="BB184" s="138"/>
      <c r="BC184" s="130"/>
      <c r="BD184" s="4"/>
      <c r="BE184" s="139"/>
      <c r="BF184" s="140"/>
      <c r="BG184" s="141"/>
      <c r="BH184" s="135"/>
      <c r="BI184" s="142"/>
      <c r="BJ184" s="76"/>
      <c r="BK184" s="4"/>
      <c r="BL184" s="76"/>
      <c r="BM184" s="137"/>
      <c r="BN184" s="138"/>
      <c r="BO184" s="130"/>
      <c r="BP184" s="4"/>
      <c r="BQ184" s="139"/>
      <c r="BR184" s="140"/>
      <c r="BS184" s="141"/>
      <c r="BT184" s="135"/>
      <c r="BU184" s="142"/>
      <c r="BV184" s="76"/>
      <c r="BW184" s="4"/>
      <c r="BX184" s="76"/>
      <c r="BY184" s="137"/>
      <c r="BZ184" s="138"/>
      <c r="CA184" s="130"/>
      <c r="CB184" s="4"/>
      <c r="CC184" s="139"/>
      <c r="CD184" s="140"/>
      <c r="CE184" s="141"/>
      <c r="CF184" s="135"/>
      <c r="CG184" s="142"/>
      <c r="CH184" s="76"/>
      <c r="CI184" s="4"/>
      <c r="CJ184" s="76"/>
      <c r="CK184" s="137"/>
      <c r="CL184" s="138"/>
      <c r="CM184" s="130"/>
      <c r="CN184" s="4"/>
      <c r="CO184" s="139"/>
      <c r="CP184" s="140"/>
      <c r="CQ184" s="141"/>
      <c r="CR184" s="135"/>
      <c r="CS184" s="142"/>
      <c r="CT184" s="76"/>
      <c r="CU184" s="4"/>
      <c r="CV184" s="76"/>
      <c r="CW184" s="137"/>
      <c r="CX184" s="138"/>
      <c r="CY184" s="130"/>
      <c r="CZ184" s="4"/>
      <c r="DA184" s="139"/>
      <c r="DB184" s="140"/>
      <c r="DC184" s="141"/>
      <c r="DD184" s="135"/>
      <c r="DE184" s="142"/>
      <c r="DF184" s="76"/>
      <c r="DG184" s="4"/>
      <c r="DH184" s="76"/>
      <c r="DI184" s="137"/>
      <c r="DJ184" s="138"/>
      <c r="DK184" s="130"/>
      <c r="DL184" s="4"/>
      <c r="DM184" s="139"/>
      <c r="DN184" s="140"/>
      <c r="DO184" s="141"/>
      <c r="DP184" s="135"/>
      <c r="DQ184" s="142"/>
      <c r="DR184" s="76"/>
      <c r="DS184" s="4"/>
      <c r="DT184" s="76"/>
      <c r="DU184" s="137"/>
      <c r="DV184" s="138"/>
      <c r="DW184" s="130"/>
      <c r="DX184" s="4"/>
      <c r="DY184" s="139"/>
      <c r="DZ184" s="140"/>
      <c r="EA184" s="141"/>
      <c r="EB184" s="135"/>
      <c r="EC184" s="142"/>
      <c r="ED184" s="76"/>
      <c r="EE184" s="4"/>
      <c r="EF184" s="76"/>
      <c r="EG184" s="137"/>
      <c r="EH184" s="138"/>
      <c r="EI184" s="130"/>
      <c r="EJ184" s="4"/>
      <c r="EK184" s="139"/>
      <c r="EL184" s="140"/>
      <c r="EM184" s="141"/>
      <c r="EN184" s="135"/>
      <c r="EO184" s="142"/>
      <c r="EP184" s="76"/>
      <c r="EQ184" s="4"/>
      <c r="ER184" s="76"/>
      <c r="ES184" s="137"/>
      <c r="ET184" s="138"/>
      <c r="EU184" s="130"/>
      <c r="EV184" s="4"/>
      <c r="EW184" s="139"/>
      <c r="EX184" s="140"/>
      <c r="EY184" s="141"/>
      <c r="EZ184" s="135"/>
      <c r="FA184" s="142"/>
      <c r="FB184" s="76"/>
      <c r="FC184" s="4"/>
      <c r="FD184" s="76"/>
      <c r="FE184" s="137"/>
      <c r="FF184" s="138"/>
      <c r="FG184" s="130"/>
      <c r="FH184" s="4"/>
      <c r="FI184" s="139"/>
      <c r="FJ184" s="140"/>
      <c r="FK184" s="141"/>
      <c r="FL184" s="135"/>
      <c r="FM184" s="142"/>
      <c r="FN184" s="76"/>
      <c r="FO184" s="4"/>
      <c r="FP184" s="76"/>
      <c r="FQ184" s="137"/>
      <c r="FR184" s="138"/>
      <c r="FS184" s="130"/>
      <c r="FT184" s="4"/>
      <c r="FU184" s="139"/>
      <c r="FV184" s="140"/>
      <c r="FW184" s="141"/>
      <c r="FX184" s="135"/>
      <c r="FY184" s="142"/>
      <c r="FZ184" s="76"/>
      <c r="GA184" s="4"/>
      <c r="GB184" s="76"/>
      <c r="GC184" s="137"/>
      <c r="GD184" s="138"/>
      <c r="GE184" s="130"/>
      <c r="GF184" s="4"/>
      <c r="GG184" s="139"/>
      <c r="GH184" s="140"/>
      <c r="GI184" s="141"/>
      <c r="GJ184" s="135"/>
      <c r="GK184" s="142"/>
      <c r="GL184" s="76"/>
      <c r="GM184" s="4"/>
      <c r="GN184" s="76"/>
      <c r="GO184" s="137"/>
      <c r="GP184" s="138"/>
      <c r="GQ184" s="130"/>
      <c r="GR184" s="4"/>
      <c r="GS184" s="139"/>
      <c r="GT184" s="140"/>
      <c r="GU184" s="141"/>
      <c r="GV184" s="135"/>
      <c r="GW184" s="142"/>
      <c r="GX184" s="76"/>
      <c r="GY184" s="4"/>
      <c r="GZ184" s="76"/>
      <c r="HA184" s="137"/>
      <c r="HB184" s="138"/>
      <c r="HC184" s="130"/>
      <c r="HD184" s="4"/>
      <c r="HE184" s="139"/>
      <c r="HF184" s="140"/>
      <c r="HG184" s="141"/>
      <c r="HH184" s="135"/>
      <c r="HI184" s="142"/>
      <c r="HJ184" s="76"/>
      <c r="HK184" s="4"/>
      <c r="HL184" s="76"/>
      <c r="HM184" s="137"/>
      <c r="HN184" s="138"/>
      <c r="HO184" s="130"/>
      <c r="HP184" s="4"/>
      <c r="HQ184" s="139"/>
      <c r="HR184" s="140"/>
      <c r="HS184" s="141"/>
      <c r="HT184" s="135"/>
      <c r="HU184" s="142"/>
      <c r="HV184" s="76"/>
      <c r="HW184" s="4"/>
      <c r="HX184" s="76"/>
      <c r="HY184" s="137"/>
      <c r="HZ184" s="138"/>
      <c r="IA184" s="130"/>
      <c r="IB184" s="4"/>
      <c r="IC184" s="139"/>
      <c r="ID184" s="140"/>
      <c r="IE184" s="141"/>
      <c r="IF184" s="135"/>
      <c r="IG184" s="142"/>
      <c r="IH184" s="76"/>
      <c r="II184" s="4"/>
      <c r="IJ184" s="76"/>
      <c r="IK184" s="137"/>
      <c r="IL184" s="138"/>
      <c r="IM184" s="130"/>
      <c r="IN184" s="4"/>
      <c r="IO184" s="139"/>
      <c r="IP184" s="140"/>
      <c r="IQ184" s="141"/>
      <c r="IR184" s="135"/>
      <c r="IS184" s="142"/>
      <c r="IT184" s="76"/>
      <c r="IU184" s="4"/>
      <c r="IV184" s="76"/>
      <c r="IW184" s="137"/>
      <c r="IX184" s="138"/>
      <c r="IY184" s="130"/>
      <c r="IZ184" s="4"/>
      <c r="JA184" s="139"/>
      <c r="JB184" s="140"/>
      <c r="JC184" s="141"/>
      <c r="JD184" s="135"/>
      <c r="JE184" s="142"/>
      <c r="JF184" s="76"/>
      <c r="JG184" s="4"/>
      <c r="JH184" s="76"/>
      <c r="JI184" s="137"/>
      <c r="JJ184" s="138"/>
      <c r="JK184" s="130"/>
      <c r="JL184" s="4"/>
      <c r="JM184" s="139"/>
      <c r="JN184" s="140"/>
      <c r="JO184" s="141"/>
      <c r="JP184" s="135"/>
      <c r="JQ184" s="142"/>
      <c r="JR184" s="76"/>
      <c r="JS184" s="4"/>
      <c r="JT184" s="76"/>
      <c r="JU184" s="137"/>
      <c r="JV184" s="138"/>
      <c r="JW184" s="130"/>
      <c r="JX184" s="4"/>
      <c r="JY184" s="139"/>
      <c r="JZ184" s="140"/>
      <c r="KA184" s="141"/>
      <c r="KB184" s="135"/>
      <c r="KC184" s="142"/>
      <c r="KD184" s="76"/>
      <c r="KE184" s="4"/>
      <c r="KF184" s="76"/>
    </row>
    <row r="185" spans="1:292" ht="13.5" customHeight="1">
      <c r="A185" s="84"/>
      <c r="E185" s="137"/>
      <c r="F185" s="138"/>
      <c r="G185" s="130"/>
      <c r="H185" s="4"/>
      <c r="I185" s="139"/>
      <c r="J185" s="140"/>
      <c r="K185" s="141"/>
      <c r="L185" s="135"/>
      <c r="M185" s="142"/>
      <c r="O185" s="4"/>
      <c r="Q185" s="137"/>
      <c r="R185" s="138"/>
      <c r="S185" s="130"/>
      <c r="T185" s="4"/>
      <c r="U185" s="139"/>
      <c r="V185" s="140"/>
      <c r="W185" s="141"/>
      <c r="X185" s="135"/>
      <c r="Y185" s="142"/>
      <c r="AA185" s="4"/>
      <c r="AC185" s="137"/>
      <c r="AD185" s="138"/>
      <c r="AE185" s="130"/>
      <c r="AF185" s="4"/>
      <c r="AG185" s="139"/>
      <c r="AH185" s="140"/>
      <c r="AI185" s="141"/>
      <c r="AJ185" s="135"/>
      <c r="AK185" s="142"/>
      <c r="AM185" s="4"/>
      <c r="AO185" s="137"/>
      <c r="AP185" s="138"/>
      <c r="AQ185" s="130"/>
      <c r="AR185" s="4"/>
      <c r="AS185" s="139"/>
      <c r="AT185" s="140"/>
      <c r="AU185" s="141"/>
      <c r="AV185" s="135"/>
      <c r="AW185" s="142"/>
      <c r="AX185" s="76"/>
      <c r="AY185" s="4"/>
      <c r="AZ185" s="76"/>
      <c r="BA185" s="137"/>
      <c r="BB185" s="138"/>
      <c r="BC185" s="130"/>
      <c r="BD185" s="4"/>
      <c r="BE185" s="139"/>
      <c r="BF185" s="140"/>
      <c r="BG185" s="141"/>
      <c r="BH185" s="135"/>
      <c r="BI185" s="142"/>
      <c r="BJ185" s="76"/>
      <c r="BK185" s="4"/>
      <c r="BL185" s="76"/>
      <c r="BM185" s="137"/>
      <c r="BN185" s="138"/>
      <c r="BO185" s="130"/>
      <c r="BP185" s="4"/>
      <c r="BQ185" s="139"/>
      <c r="BR185" s="140"/>
      <c r="BS185" s="141"/>
      <c r="BT185" s="135"/>
      <c r="BU185" s="142"/>
      <c r="BV185" s="76"/>
      <c r="BW185" s="4"/>
      <c r="BX185" s="76"/>
      <c r="BY185" s="137"/>
      <c r="BZ185" s="138"/>
      <c r="CA185" s="130"/>
      <c r="CB185" s="4"/>
      <c r="CC185" s="139"/>
      <c r="CD185" s="140"/>
      <c r="CE185" s="141"/>
      <c r="CF185" s="135"/>
      <c r="CG185" s="142"/>
      <c r="CH185" s="76"/>
      <c r="CI185" s="4"/>
      <c r="CJ185" s="76"/>
      <c r="CK185" s="137"/>
      <c r="CL185" s="138"/>
      <c r="CM185" s="130"/>
      <c r="CN185" s="4"/>
      <c r="CO185" s="139"/>
      <c r="CP185" s="140"/>
      <c r="CQ185" s="141"/>
      <c r="CR185" s="135"/>
      <c r="CS185" s="142"/>
      <c r="CT185" s="76"/>
      <c r="CU185" s="4"/>
      <c r="CV185" s="76"/>
      <c r="CW185" s="137"/>
      <c r="CX185" s="138"/>
      <c r="CY185" s="130"/>
      <c r="CZ185" s="4"/>
      <c r="DA185" s="139"/>
      <c r="DB185" s="140"/>
      <c r="DC185" s="141"/>
      <c r="DD185" s="135"/>
      <c r="DE185" s="142"/>
      <c r="DF185" s="76"/>
      <c r="DG185" s="4"/>
      <c r="DH185" s="76"/>
      <c r="DI185" s="137"/>
      <c r="DJ185" s="138"/>
      <c r="DK185" s="130"/>
      <c r="DL185" s="4"/>
      <c r="DM185" s="139"/>
      <c r="DN185" s="140"/>
      <c r="DO185" s="141"/>
      <c r="DP185" s="135"/>
      <c r="DQ185" s="142"/>
      <c r="DR185" s="76"/>
      <c r="DS185" s="4"/>
      <c r="DT185" s="76"/>
      <c r="DU185" s="137"/>
      <c r="DV185" s="138"/>
      <c r="DW185" s="130"/>
      <c r="DX185" s="4"/>
      <c r="DY185" s="139"/>
      <c r="DZ185" s="140"/>
      <c r="EA185" s="141"/>
      <c r="EB185" s="135"/>
      <c r="EC185" s="142"/>
      <c r="ED185" s="76"/>
      <c r="EE185" s="4"/>
      <c r="EF185" s="76"/>
      <c r="EG185" s="137"/>
      <c r="EH185" s="138"/>
      <c r="EI185" s="130"/>
      <c r="EJ185" s="4"/>
      <c r="EK185" s="139"/>
      <c r="EL185" s="140"/>
      <c r="EM185" s="141"/>
      <c r="EN185" s="135"/>
      <c r="EO185" s="142"/>
      <c r="EP185" s="76"/>
      <c r="EQ185" s="4"/>
      <c r="ER185" s="76"/>
      <c r="ES185" s="137"/>
      <c r="ET185" s="138"/>
      <c r="EU185" s="130"/>
      <c r="EV185" s="4"/>
      <c r="EW185" s="139"/>
      <c r="EX185" s="140"/>
      <c r="EY185" s="141"/>
      <c r="EZ185" s="135"/>
      <c r="FA185" s="142"/>
      <c r="FB185" s="76"/>
      <c r="FC185" s="4"/>
      <c r="FD185" s="76"/>
      <c r="FE185" s="137"/>
      <c r="FF185" s="138"/>
      <c r="FG185" s="130"/>
      <c r="FH185" s="4"/>
      <c r="FI185" s="139"/>
      <c r="FJ185" s="140"/>
      <c r="FK185" s="141"/>
      <c r="FL185" s="135"/>
      <c r="FM185" s="142"/>
      <c r="FN185" s="76"/>
      <c r="FO185" s="4"/>
      <c r="FP185" s="76"/>
      <c r="FQ185" s="137"/>
      <c r="FR185" s="138"/>
      <c r="FS185" s="130"/>
      <c r="FT185" s="4"/>
      <c r="FU185" s="139"/>
      <c r="FV185" s="140"/>
      <c r="FW185" s="141"/>
      <c r="FX185" s="135"/>
      <c r="FY185" s="142"/>
      <c r="FZ185" s="76"/>
      <c r="GA185" s="4"/>
      <c r="GB185" s="76"/>
      <c r="GC185" s="137"/>
      <c r="GD185" s="138"/>
      <c r="GE185" s="130"/>
      <c r="GF185" s="4"/>
      <c r="GG185" s="139"/>
      <c r="GH185" s="140"/>
      <c r="GI185" s="141"/>
      <c r="GJ185" s="135"/>
      <c r="GK185" s="142"/>
      <c r="GL185" s="76"/>
      <c r="GM185" s="4"/>
      <c r="GN185" s="76"/>
      <c r="GO185" s="137"/>
      <c r="GP185" s="138"/>
      <c r="GQ185" s="130"/>
      <c r="GR185" s="4"/>
      <c r="GS185" s="139"/>
      <c r="GT185" s="140"/>
      <c r="GU185" s="141"/>
      <c r="GV185" s="135"/>
      <c r="GW185" s="142"/>
      <c r="GX185" s="76"/>
      <c r="GY185" s="4"/>
      <c r="GZ185" s="76"/>
      <c r="HA185" s="137"/>
      <c r="HB185" s="138"/>
      <c r="HC185" s="130"/>
      <c r="HD185" s="4"/>
      <c r="HE185" s="139"/>
      <c r="HF185" s="140"/>
      <c r="HG185" s="141"/>
      <c r="HH185" s="135"/>
      <c r="HI185" s="142"/>
      <c r="HJ185" s="76"/>
      <c r="HK185" s="4"/>
      <c r="HL185" s="76"/>
      <c r="HM185" s="137"/>
      <c r="HN185" s="138"/>
      <c r="HO185" s="130"/>
      <c r="HP185" s="4"/>
      <c r="HQ185" s="139"/>
      <c r="HR185" s="140"/>
      <c r="HS185" s="141"/>
      <c r="HT185" s="135"/>
      <c r="HU185" s="142"/>
      <c r="HV185" s="76"/>
      <c r="HW185" s="4"/>
      <c r="HX185" s="76"/>
      <c r="HY185" s="137"/>
      <c r="HZ185" s="138"/>
      <c r="IA185" s="130"/>
      <c r="IB185" s="4"/>
      <c r="IC185" s="139"/>
      <c r="ID185" s="140"/>
      <c r="IE185" s="141"/>
      <c r="IF185" s="135"/>
      <c r="IG185" s="142"/>
      <c r="IH185" s="76"/>
      <c r="II185" s="4"/>
      <c r="IJ185" s="76"/>
      <c r="IK185" s="137"/>
      <c r="IL185" s="138"/>
      <c r="IM185" s="130"/>
      <c r="IN185" s="4"/>
      <c r="IO185" s="139"/>
      <c r="IP185" s="140"/>
      <c r="IQ185" s="141"/>
      <c r="IR185" s="135"/>
      <c r="IS185" s="142"/>
      <c r="IT185" s="76"/>
      <c r="IU185" s="4"/>
      <c r="IV185" s="76"/>
      <c r="IW185" s="137"/>
      <c r="IX185" s="138"/>
      <c r="IY185" s="130"/>
      <c r="IZ185" s="4"/>
      <c r="JA185" s="139"/>
      <c r="JB185" s="140"/>
      <c r="JC185" s="141"/>
      <c r="JD185" s="135"/>
      <c r="JE185" s="142"/>
      <c r="JF185" s="76"/>
      <c r="JG185" s="4"/>
      <c r="JH185" s="76"/>
      <c r="JI185" s="137"/>
      <c r="JJ185" s="138"/>
      <c r="JK185" s="130"/>
      <c r="JL185" s="4"/>
      <c r="JM185" s="139"/>
      <c r="JN185" s="140"/>
      <c r="JO185" s="141"/>
      <c r="JP185" s="135"/>
      <c r="JQ185" s="142"/>
      <c r="JR185" s="76"/>
      <c r="JS185" s="4"/>
      <c r="JT185" s="76"/>
      <c r="JU185" s="137"/>
      <c r="JV185" s="138"/>
      <c r="JW185" s="130"/>
      <c r="JX185" s="4"/>
      <c r="JY185" s="139"/>
      <c r="JZ185" s="140"/>
      <c r="KA185" s="141"/>
      <c r="KB185" s="135"/>
      <c r="KC185" s="142"/>
      <c r="KD185" s="76"/>
      <c r="KE185" s="4"/>
      <c r="KF185" s="76"/>
    </row>
    <row r="186" spans="1:292" ht="13.5" customHeight="1">
      <c r="A186" s="84"/>
      <c r="E186" s="137"/>
      <c r="F186" s="138"/>
      <c r="G186" s="130"/>
      <c r="H186" s="4"/>
      <c r="I186" s="139"/>
      <c r="J186" s="140"/>
      <c r="K186" s="141"/>
      <c r="L186" s="135"/>
      <c r="M186" s="142"/>
      <c r="O186" s="4"/>
      <c r="Q186" s="137"/>
      <c r="R186" s="138"/>
      <c r="S186" s="130"/>
      <c r="T186" s="4"/>
      <c r="U186" s="139"/>
      <c r="V186" s="140"/>
      <c r="W186" s="141"/>
      <c r="X186" s="135"/>
      <c r="Y186" s="142"/>
      <c r="AA186" s="4"/>
      <c r="AC186" s="137"/>
      <c r="AD186" s="138"/>
      <c r="AE186" s="130"/>
      <c r="AF186" s="4"/>
      <c r="AG186" s="139"/>
      <c r="AH186" s="140"/>
      <c r="AI186" s="141"/>
      <c r="AJ186" s="135"/>
      <c r="AK186" s="142"/>
      <c r="AM186" s="4"/>
      <c r="AO186" s="137"/>
      <c r="AP186" s="138"/>
      <c r="AQ186" s="130"/>
      <c r="AR186" s="4"/>
      <c r="AS186" s="139"/>
      <c r="AT186" s="140"/>
      <c r="AU186" s="141"/>
      <c r="AV186" s="135"/>
      <c r="AW186" s="142"/>
      <c r="AX186" s="76"/>
      <c r="AY186" s="4"/>
      <c r="AZ186" s="76"/>
      <c r="BA186" s="137"/>
      <c r="BB186" s="138"/>
      <c r="BC186" s="130"/>
      <c r="BD186" s="4"/>
      <c r="BE186" s="139"/>
      <c r="BF186" s="140"/>
      <c r="BG186" s="141"/>
      <c r="BH186" s="135"/>
      <c r="BI186" s="142"/>
      <c r="BJ186" s="76"/>
      <c r="BK186" s="4"/>
      <c r="BL186" s="76"/>
      <c r="BM186" s="137"/>
      <c r="BN186" s="138"/>
      <c r="BO186" s="130"/>
      <c r="BP186" s="4"/>
      <c r="BQ186" s="139"/>
      <c r="BR186" s="140"/>
      <c r="BS186" s="141"/>
      <c r="BT186" s="135"/>
      <c r="BU186" s="142"/>
      <c r="BV186" s="76"/>
      <c r="BW186" s="4"/>
      <c r="BX186" s="76"/>
      <c r="BY186" s="137"/>
      <c r="BZ186" s="138"/>
      <c r="CA186" s="130"/>
      <c r="CB186" s="4"/>
      <c r="CC186" s="139"/>
      <c r="CD186" s="140"/>
      <c r="CE186" s="141"/>
      <c r="CF186" s="135"/>
      <c r="CG186" s="142"/>
      <c r="CH186" s="76"/>
      <c r="CI186" s="4"/>
      <c r="CJ186" s="76"/>
      <c r="CK186" s="137"/>
      <c r="CL186" s="138"/>
      <c r="CM186" s="130"/>
      <c r="CN186" s="4"/>
      <c r="CO186" s="139"/>
      <c r="CP186" s="140"/>
      <c r="CQ186" s="141"/>
      <c r="CR186" s="135"/>
      <c r="CS186" s="142"/>
      <c r="CT186" s="76"/>
      <c r="CU186" s="4"/>
      <c r="CV186" s="76"/>
      <c r="CW186" s="137"/>
      <c r="CX186" s="138"/>
      <c r="CY186" s="130"/>
      <c r="CZ186" s="4"/>
      <c r="DA186" s="139"/>
      <c r="DB186" s="140"/>
      <c r="DC186" s="141"/>
      <c r="DD186" s="135"/>
      <c r="DE186" s="142"/>
      <c r="DF186" s="76"/>
      <c r="DG186" s="4"/>
      <c r="DH186" s="76"/>
      <c r="DI186" s="137"/>
      <c r="DJ186" s="138"/>
      <c r="DK186" s="130"/>
      <c r="DL186" s="4"/>
      <c r="DM186" s="139"/>
      <c r="DN186" s="140"/>
      <c r="DO186" s="141"/>
      <c r="DP186" s="135"/>
      <c r="DQ186" s="142"/>
      <c r="DR186" s="76"/>
      <c r="DS186" s="4"/>
      <c r="DT186" s="76"/>
      <c r="DU186" s="137"/>
      <c r="DV186" s="138"/>
      <c r="DW186" s="130"/>
      <c r="DX186" s="4"/>
      <c r="DY186" s="139"/>
      <c r="DZ186" s="140"/>
      <c r="EA186" s="141"/>
      <c r="EB186" s="135"/>
      <c r="EC186" s="142"/>
      <c r="ED186" s="76"/>
      <c r="EE186" s="4"/>
      <c r="EF186" s="76"/>
      <c r="EG186" s="137"/>
      <c r="EH186" s="138"/>
      <c r="EI186" s="130"/>
      <c r="EJ186" s="4"/>
      <c r="EK186" s="139"/>
      <c r="EL186" s="140"/>
      <c r="EM186" s="141"/>
      <c r="EN186" s="135"/>
      <c r="EO186" s="142"/>
      <c r="EP186" s="76"/>
      <c r="EQ186" s="4"/>
      <c r="ER186" s="76"/>
      <c r="ES186" s="137"/>
      <c r="ET186" s="138"/>
      <c r="EU186" s="130"/>
      <c r="EV186" s="4"/>
      <c r="EW186" s="139"/>
      <c r="EX186" s="140"/>
      <c r="EY186" s="141"/>
      <c r="EZ186" s="135"/>
      <c r="FA186" s="142"/>
      <c r="FB186" s="76"/>
      <c r="FC186" s="4"/>
      <c r="FD186" s="76"/>
      <c r="FE186" s="137"/>
      <c r="FF186" s="138"/>
      <c r="FG186" s="130"/>
      <c r="FH186" s="4"/>
      <c r="FI186" s="139"/>
      <c r="FJ186" s="140"/>
      <c r="FK186" s="141"/>
      <c r="FL186" s="135"/>
      <c r="FM186" s="142"/>
      <c r="FN186" s="76"/>
      <c r="FO186" s="4"/>
      <c r="FP186" s="76"/>
      <c r="FQ186" s="137"/>
      <c r="FR186" s="138"/>
      <c r="FS186" s="130"/>
      <c r="FT186" s="4"/>
      <c r="FU186" s="139"/>
      <c r="FV186" s="140"/>
      <c r="FW186" s="141"/>
      <c r="FX186" s="135"/>
      <c r="FY186" s="142"/>
      <c r="FZ186" s="76"/>
      <c r="GA186" s="4"/>
      <c r="GB186" s="76"/>
      <c r="GC186" s="137"/>
      <c r="GD186" s="138"/>
      <c r="GE186" s="130"/>
      <c r="GF186" s="4"/>
      <c r="GG186" s="139"/>
      <c r="GH186" s="140"/>
      <c r="GI186" s="141"/>
      <c r="GJ186" s="135"/>
      <c r="GK186" s="142"/>
      <c r="GL186" s="76"/>
      <c r="GM186" s="4"/>
      <c r="GN186" s="76"/>
      <c r="GO186" s="137"/>
      <c r="GP186" s="138"/>
      <c r="GQ186" s="130"/>
      <c r="GR186" s="4"/>
      <c r="GS186" s="139"/>
      <c r="GT186" s="140"/>
      <c r="GU186" s="141"/>
      <c r="GV186" s="135"/>
      <c r="GW186" s="142"/>
      <c r="GX186" s="76"/>
      <c r="GY186" s="4"/>
      <c r="GZ186" s="76"/>
      <c r="HA186" s="137"/>
      <c r="HB186" s="138"/>
      <c r="HC186" s="130"/>
      <c r="HD186" s="4"/>
      <c r="HE186" s="139"/>
      <c r="HF186" s="140"/>
      <c r="HG186" s="141"/>
      <c r="HH186" s="135"/>
      <c r="HI186" s="142"/>
      <c r="HJ186" s="76"/>
      <c r="HK186" s="4"/>
      <c r="HL186" s="76"/>
      <c r="HM186" s="137"/>
      <c r="HN186" s="138"/>
      <c r="HO186" s="130"/>
      <c r="HP186" s="4"/>
      <c r="HQ186" s="139"/>
      <c r="HR186" s="140"/>
      <c r="HS186" s="141"/>
      <c r="HT186" s="135"/>
      <c r="HU186" s="142"/>
      <c r="HV186" s="76"/>
      <c r="HW186" s="4"/>
      <c r="HX186" s="76"/>
      <c r="HY186" s="137"/>
      <c r="HZ186" s="138"/>
      <c r="IA186" s="130"/>
      <c r="IB186" s="4"/>
      <c r="IC186" s="139"/>
      <c r="ID186" s="140"/>
      <c r="IE186" s="141"/>
      <c r="IF186" s="135"/>
      <c r="IG186" s="142"/>
      <c r="IH186" s="76"/>
      <c r="II186" s="4"/>
      <c r="IJ186" s="76"/>
      <c r="IK186" s="137"/>
      <c r="IL186" s="138"/>
      <c r="IM186" s="130"/>
      <c r="IN186" s="4"/>
      <c r="IO186" s="139"/>
      <c r="IP186" s="140"/>
      <c r="IQ186" s="141"/>
      <c r="IR186" s="135"/>
      <c r="IS186" s="142"/>
      <c r="IT186" s="76"/>
      <c r="IU186" s="4"/>
      <c r="IV186" s="76"/>
      <c r="IW186" s="137"/>
      <c r="IX186" s="138"/>
      <c r="IY186" s="130"/>
      <c r="IZ186" s="4"/>
      <c r="JA186" s="139"/>
      <c r="JB186" s="140"/>
      <c r="JC186" s="141"/>
      <c r="JD186" s="135"/>
      <c r="JE186" s="142"/>
      <c r="JF186" s="76"/>
      <c r="JG186" s="4"/>
      <c r="JH186" s="76"/>
      <c r="JI186" s="137"/>
      <c r="JJ186" s="138"/>
      <c r="JK186" s="130"/>
      <c r="JL186" s="4"/>
      <c r="JM186" s="139"/>
      <c r="JN186" s="140"/>
      <c r="JO186" s="141"/>
      <c r="JP186" s="135"/>
      <c r="JQ186" s="142"/>
      <c r="JR186" s="76"/>
      <c r="JS186" s="4"/>
      <c r="JT186" s="76"/>
      <c r="JU186" s="137"/>
      <c r="JV186" s="138"/>
      <c r="JW186" s="130"/>
      <c r="JX186" s="4"/>
      <c r="JY186" s="139"/>
      <c r="JZ186" s="140"/>
      <c r="KA186" s="141"/>
      <c r="KB186" s="135"/>
      <c r="KC186" s="142"/>
      <c r="KD186" s="76"/>
      <c r="KE186" s="4"/>
      <c r="KF186" s="76"/>
    </row>
    <row r="187" spans="1:292" ht="13.5" customHeight="1">
      <c r="A187" s="84"/>
      <c r="E187" s="137"/>
      <c r="F187" s="138"/>
      <c r="G187" s="130"/>
      <c r="H187" s="4"/>
      <c r="I187" s="139"/>
      <c r="J187" s="140"/>
      <c r="K187" s="141"/>
      <c r="L187" s="135"/>
      <c r="M187" s="142"/>
      <c r="O187" s="4"/>
      <c r="Q187" s="137"/>
      <c r="R187" s="138"/>
      <c r="S187" s="130"/>
      <c r="T187" s="4"/>
      <c r="U187" s="139"/>
      <c r="V187" s="140"/>
      <c r="W187" s="141"/>
      <c r="X187" s="135"/>
      <c r="Y187" s="142"/>
      <c r="AA187" s="4"/>
      <c r="AC187" s="137"/>
      <c r="AD187" s="138"/>
      <c r="AE187" s="130"/>
      <c r="AF187" s="4"/>
      <c r="AG187" s="139"/>
      <c r="AH187" s="140"/>
      <c r="AI187" s="141"/>
      <c r="AJ187" s="135"/>
      <c r="AK187" s="142"/>
      <c r="AM187" s="4"/>
      <c r="AO187" s="137"/>
      <c r="AP187" s="138"/>
      <c r="AQ187" s="130"/>
      <c r="AR187" s="4"/>
      <c r="AS187" s="139"/>
      <c r="AT187" s="140"/>
      <c r="AU187" s="141"/>
      <c r="AV187" s="135"/>
      <c r="AW187" s="142"/>
      <c r="AX187" s="76"/>
      <c r="AY187" s="4"/>
      <c r="AZ187" s="76"/>
      <c r="BA187" s="137"/>
      <c r="BB187" s="138"/>
      <c r="BC187" s="130"/>
      <c r="BD187" s="4"/>
      <c r="BE187" s="139"/>
      <c r="BF187" s="140"/>
      <c r="BG187" s="141"/>
      <c r="BH187" s="135"/>
      <c r="BI187" s="142"/>
      <c r="BJ187" s="76"/>
      <c r="BK187" s="4"/>
      <c r="BL187" s="76"/>
      <c r="BM187" s="137"/>
      <c r="BN187" s="138"/>
      <c r="BO187" s="130"/>
      <c r="BP187" s="4"/>
      <c r="BQ187" s="139"/>
      <c r="BR187" s="140"/>
      <c r="BS187" s="141"/>
      <c r="BT187" s="135"/>
      <c r="BU187" s="142"/>
      <c r="BV187" s="76"/>
      <c r="BW187" s="4"/>
      <c r="BX187" s="76"/>
      <c r="BY187" s="137"/>
      <c r="BZ187" s="138"/>
      <c r="CA187" s="130"/>
      <c r="CB187" s="4"/>
      <c r="CC187" s="139"/>
      <c r="CD187" s="140"/>
      <c r="CE187" s="141"/>
      <c r="CF187" s="135"/>
      <c r="CG187" s="142"/>
      <c r="CH187" s="76"/>
      <c r="CI187" s="4"/>
      <c r="CJ187" s="76"/>
      <c r="CK187" s="137"/>
      <c r="CL187" s="138"/>
      <c r="CM187" s="130"/>
      <c r="CN187" s="4"/>
      <c r="CO187" s="139"/>
      <c r="CP187" s="140"/>
      <c r="CQ187" s="141"/>
      <c r="CR187" s="135"/>
      <c r="CS187" s="142"/>
      <c r="CT187" s="76"/>
      <c r="CU187" s="4"/>
      <c r="CV187" s="76"/>
      <c r="CW187" s="137"/>
      <c r="CX187" s="138"/>
      <c r="CY187" s="130"/>
      <c r="CZ187" s="4"/>
      <c r="DA187" s="139"/>
      <c r="DB187" s="140"/>
      <c r="DC187" s="141"/>
      <c r="DD187" s="135"/>
      <c r="DE187" s="142"/>
      <c r="DF187" s="76"/>
      <c r="DG187" s="4"/>
      <c r="DH187" s="76"/>
      <c r="DI187" s="137"/>
      <c r="DJ187" s="138"/>
      <c r="DK187" s="130"/>
      <c r="DL187" s="4"/>
      <c r="DM187" s="139"/>
      <c r="DN187" s="140"/>
      <c r="DO187" s="141"/>
      <c r="DP187" s="135"/>
      <c r="DQ187" s="142"/>
      <c r="DR187" s="76"/>
      <c r="DS187" s="4"/>
      <c r="DT187" s="76"/>
      <c r="DU187" s="137"/>
      <c r="DV187" s="138"/>
      <c r="DW187" s="130"/>
      <c r="DX187" s="4"/>
      <c r="DY187" s="139"/>
      <c r="DZ187" s="140"/>
      <c r="EA187" s="141"/>
      <c r="EB187" s="135"/>
      <c r="EC187" s="142"/>
      <c r="ED187" s="76"/>
      <c r="EE187" s="4"/>
      <c r="EF187" s="76"/>
      <c r="EG187" s="137"/>
      <c r="EH187" s="138"/>
      <c r="EI187" s="130"/>
      <c r="EJ187" s="4"/>
      <c r="EK187" s="139"/>
      <c r="EL187" s="140"/>
      <c r="EM187" s="141"/>
      <c r="EN187" s="135"/>
      <c r="EO187" s="142"/>
      <c r="EP187" s="76"/>
      <c r="EQ187" s="4"/>
      <c r="ER187" s="76"/>
      <c r="ES187" s="137"/>
      <c r="ET187" s="138"/>
      <c r="EU187" s="130"/>
      <c r="EV187" s="4"/>
      <c r="EW187" s="139"/>
      <c r="EX187" s="140"/>
      <c r="EY187" s="141"/>
      <c r="EZ187" s="135"/>
      <c r="FA187" s="142"/>
      <c r="FB187" s="76"/>
      <c r="FC187" s="4"/>
      <c r="FD187" s="76"/>
      <c r="FE187" s="137"/>
      <c r="FF187" s="138"/>
      <c r="FG187" s="130"/>
      <c r="FH187" s="4"/>
      <c r="FI187" s="139"/>
      <c r="FJ187" s="140"/>
      <c r="FK187" s="141"/>
      <c r="FL187" s="135"/>
      <c r="FM187" s="142"/>
      <c r="FN187" s="76"/>
      <c r="FO187" s="4"/>
      <c r="FP187" s="76"/>
      <c r="FQ187" s="137"/>
      <c r="FR187" s="138"/>
      <c r="FS187" s="130"/>
      <c r="FT187" s="4"/>
      <c r="FU187" s="139"/>
      <c r="FV187" s="140"/>
      <c r="FW187" s="141"/>
      <c r="FX187" s="135"/>
      <c r="FY187" s="142"/>
      <c r="FZ187" s="76"/>
      <c r="GA187" s="4"/>
      <c r="GB187" s="76"/>
      <c r="GC187" s="137"/>
      <c r="GD187" s="138"/>
      <c r="GE187" s="130"/>
      <c r="GF187" s="4"/>
      <c r="GG187" s="139"/>
      <c r="GH187" s="140"/>
      <c r="GI187" s="141"/>
      <c r="GJ187" s="135"/>
      <c r="GK187" s="142"/>
      <c r="GL187" s="76"/>
      <c r="GM187" s="4"/>
      <c r="GN187" s="76"/>
      <c r="GO187" s="137"/>
      <c r="GP187" s="138"/>
      <c r="GQ187" s="130"/>
      <c r="GR187" s="4"/>
      <c r="GS187" s="139"/>
      <c r="GT187" s="140"/>
      <c r="GU187" s="141"/>
      <c r="GV187" s="135"/>
      <c r="GW187" s="142"/>
      <c r="GX187" s="76"/>
      <c r="GY187" s="4"/>
      <c r="GZ187" s="76"/>
      <c r="HA187" s="137"/>
      <c r="HB187" s="138"/>
      <c r="HC187" s="130"/>
      <c r="HD187" s="4"/>
      <c r="HE187" s="139"/>
      <c r="HF187" s="140"/>
      <c r="HG187" s="141"/>
      <c r="HH187" s="135"/>
      <c r="HI187" s="142"/>
      <c r="HJ187" s="76"/>
      <c r="HK187" s="4"/>
      <c r="HL187" s="76"/>
      <c r="HM187" s="137"/>
      <c r="HN187" s="138"/>
      <c r="HO187" s="130"/>
      <c r="HP187" s="4"/>
      <c r="HQ187" s="139"/>
      <c r="HR187" s="140"/>
      <c r="HS187" s="141"/>
      <c r="HT187" s="135"/>
      <c r="HU187" s="142"/>
      <c r="HV187" s="76"/>
      <c r="HW187" s="4"/>
      <c r="HX187" s="76"/>
      <c r="HY187" s="137"/>
      <c r="HZ187" s="138"/>
      <c r="IA187" s="130"/>
      <c r="IB187" s="4"/>
      <c r="IC187" s="139"/>
      <c r="ID187" s="140"/>
      <c r="IE187" s="141"/>
      <c r="IF187" s="135"/>
      <c r="IG187" s="142"/>
      <c r="IH187" s="76"/>
      <c r="II187" s="4"/>
      <c r="IJ187" s="76"/>
      <c r="IK187" s="137"/>
      <c r="IL187" s="138"/>
      <c r="IM187" s="130"/>
      <c r="IN187" s="4"/>
      <c r="IO187" s="139"/>
      <c r="IP187" s="140"/>
      <c r="IQ187" s="141"/>
      <c r="IR187" s="135"/>
      <c r="IS187" s="142"/>
      <c r="IT187" s="76"/>
      <c r="IU187" s="4"/>
      <c r="IV187" s="76"/>
      <c r="IW187" s="137"/>
      <c r="IX187" s="138"/>
      <c r="IY187" s="130"/>
      <c r="IZ187" s="4"/>
      <c r="JA187" s="139"/>
      <c r="JB187" s="140"/>
      <c r="JC187" s="141"/>
      <c r="JD187" s="135"/>
      <c r="JE187" s="142"/>
      <c r="JF187" s="76"/>
      <c r="JG187" s="4"/>
      <c r="JH187" s="76"/>
      <c r="JI187" s="137"/>
      <c r="JJ187" s="138"/>
      <c r="JK187" s="130"/>
      <c r="JL187" s="4"/>
      <c r="JM187" s="139"/>
      <c r="JN187" s="140"/>
      <c r="JO187" s="141"/>
      <c r="JP187" s="135"/>
      <c r="JQ187" s="142"/>
      <c r="JR187" s="76"/>
      <c r="JS187" s="4"/>
      <c r="JT187" s="76"/>
      <c r="JU187" s="137"/>
      <c r="JV187" s="138"/>
      <c r="JW187" s="130"/>
      <c r="JX187" s="4"/>
      <c r="JY187" s="139"/>
      <c r="JZ187" s="140"/>
      <c r="KA187" s="141"/>
      <c r="KB187" s="135"/>
      <c r="KC187" s="142"/>
      <c r="KD187" s="76"/>
      <c r="KE187" s="4"/>
      <c r="KF187" s="76"/>
    </row>
    <row r="188" spans="1:292" ht="13.5" customHeight="1">
      <c r="A188" s="84"/>
      <c r="E188" s="137"/>
      <c r="F188" s="138"/>
      <c r="G188" s="130"/>
      <c r="H188" s="4"/>
      <c r="I188" s="139"/>
      <c r="J188" s="140"/>
      <c r="K188" s="141"/>
      <c r="L188" s="135"/>
      <c r="M188" s="142"/>
      <c r="O188" s="4"/>
      <c r="Q188" s="137"/>
      <c r="R188" s="138"/>
      <c r="S188" s="130"/>
      <c r="T188" s="4"/>
      <c r="U188" s="139"/>
      <c r="V188" s="140"/>
      <c r="W188" s="141"/>
      <c r="X188" s="135"/>
      <c r="Y188" s="142"/>
      <c r="AA188" s="4"/>
      <c r="AC188" s="137"/>
      <c r="AD188" s="138"/>
      <c r="AE188" s="130"/>
      <c r="AF188" s="4"/>
      <c r="AG188" s="139"/>
      <c r="AH188" s="140"/>
      <c r="AI188" s="141"/>
      <c r="AJ188" s="135"/>
      <c r="AK188" s="142"/>
      <c r="AM188" s="4"/>
      <c r="AO188" s="137"/>
      <c r="AP188" s="138"/>
      <c r="AQ188" s="130"/>
      <c r="AR188" s="4"/>
      <c r="AS188" s="139"/>
      <c r="AT188" s="140"/>
      <c r="AU188" s="141"/>
      <c r="AV188" s="135"/>
      <c r="AW188" s="142"/>
      <c r="AX188" s="76"/>
      <c r="AY188" s="4"/>
      <c r="AZ188" s="76"/>
      <c r="BA188" s="137"/>
      <c r="BB188" s="138"/>
      <c r="BC188" s="130"/>
      <c r="BD188" s="4"/>
      <c r="BE188" s="139"/>
      <c r="BF188" s="140"/>
      <c r="BG188" s="141"/>
      <c r="BH188" s="135"/>
      <c r="BI188" s="142"/>
      <c r="BJ188" s="76"/>
      <c r="BK188" s="4"/>
      <c r="BL188" s="76"/>
      <c r="BM188" s="137"/>
      <c r="BN188" s="138"/>
      <c r="BO188" s="130"/>
      <c r="BP188" s="4"/>
      <c r="BQ188" s="139"/>
      <c r="BR188" s="140"/>
      <c r="BS188" s="141"/>
      <c r="BT188" s="135"/>
      <c r="BU188" s="142"/>
      <c r="BV188" s="76"/>
      <c r="BW188" s="4"/>
      <c r="BX188" s="76"/>
      <c r="BY188" s="137"/>
      <c r="BZ188" s="138"/>
      <c r="CA188" s="130"/>
      <c r="CB188" s="4"/>
      <c r="CC188" s="139"/>
      <c r="CD188" s="140"/>
      <c r="CE188" s="141"/>
      <c r="CF188" s="135"/>
      <c r="CG188" s="142"/>
      <c r="CH188" s="76"/>
      <c r="CI188" s="4"/>
      <c r="CJ188" s="76"/>
      <c r="CK188" s="137"/>
      <c r="CL188" s="138"/>
      <c r="CM188" s="130"/>
      <c r="CN188" s="4"/>
      <c r="CO188" s="139"/>
      <c r="CP188" s="140"/>
      <c r="CQ188" s="141"/>
      <c r="CR188" s="135"/>
      <c r="CS188" s="142"/>
      <c r="CT188" s="76"/>
      <c r="CU188" s="4"/>
      <c r="CV188" s="76"/>
      <c r="CW188" s="137"/>
      <c r="CX188" s="138"/>
      <c r="CY188" s="130"/>
      <c r="CZ188" s="4"/>
      <c r="DA188" s="139"/>
      <c r="DB188" s="140"/>
      <c r="DC188" s="141"/>
      <c r="DD188" s="135"/>
      <c r="DE188" s="142"/>
      <c r="DF188" s="76"/>
      <c r="DG188" s="4"/>
      <c r="DH188" s="76"/>
      <c r="DI188" s="137"/>
      <c r="DJ188" s="138"/>
      <c r="DK188" s="130"/>
      <c r="DL188" s="4"/>
      <c r="DM188" s="139"/>
      <c r="DN188" s="140"/>
      <c r="DO188" s="141"/>
      <c r="DP188" s="135"/>
      <c r="DQ188" s="142"/>
      <c r="DR188" s="76"/>
      <c r="DS188" s="4"/>
      <c r="DT188" s="76"/>
      <c r="DU188" s="137"/>
      <c r="DV188" s="138"/>
      <c r="DW188" s="130"/>
      <c r="DX188" s="4"/>
      <c r="DY188" s="139"/>
      <c r="DZ188" s="140"/>
      <c r="EA188" s="141"/>
      <c r="EB188" s="135"/>
      <c r="EC188" s="142"/>
      <c r="ED188" s="76"/>
      <c r="EE188" s="4"/>
      <c r="EF188" s="76"/>
      <c r="EG188" s="137"/>
      <c r="EH188" s="138"/>
      <c r="EI188" s="130"/>
      <c r="EJ188" s="4"/>
      <c r="EK188" s="139"/>
      <c r="EL188" s="140"/>
      <c r="EM188" s="141"/>
      <c r="EN188" s="135"/>
      <c r="EO188" s="142"/>
      <c r="EP188" s="76"/>
      <c r="EQ188" s="4"/>
      <c r="ER188" s="76"/>
      <c r="ES188" s="137"/>
      <c r="ET188" s="138"/>
      <c r="EU188" s="130"/>
      <c r="EV188" s="4"/>
      <c r="EW188" s="139"/>
      <c r="EX188" s="140"/>
      <c r="EY188" s="141"/>
      <c r="EZ188" s="135"/>
      <c r="FA188" s="142"/>
      <c r="FB188" s="76"/>
      <c r="FC188" s="4"/>
      <c r="FD188" s="76"/>
      <c r="FE188" s="137"/>
      <c r="FF188" s="138"/>
      <c r="FG188" s="130"/>
      <c r="FH188" s="4"/>
      <c r="FI188" s="139"/>
      <c r="FJ188" s="140"/>
      <c r="FK188" s="141"/>
      <c r="FL188" s="135"/>
      <c r="FM188" s="142"/>
      <c r="FN188" s="76"/>
      <c r="FO188" s="4"/>
      <c r="FP188" s="76"/>
      <c r="FQ188" s="137"/>
      <c r="FR188" s="138"/>
      <c r="FS188" s="130"/>
      <c r="FT188" s="4"/>
      <c r="FU188" s="139"/>
      <c r="FV188" s="140"/>
      <c r="FW188" s="141"/>
      <c r="FX188" s="135"/>
      <c r="FY188" s="142"/>
      <c r="FZ188" s="76"/>
      <c r="GA188" s="4"/>
      <c r="GB188" s="76"/>
      <c r="GC188" s="137"/>
      <c r="GD188" s="138"/>
      <c r="GE188" s="130"/>
      <c r="GF188" s="4"/>
      <c r="GG188" s="139"/>
      <c r="GH188" s="140"/>
      <c r="GI188" s="141"/>
      <c r="GJ188" s="135"/>
      <c r="GK188" s="142"/>
      <c r="GL188" s="76"/>
      <c r="GM188" s="4"/>
      <c r="GN188" s="76"/>
      <c r="GO188" s="137"/>
      <c r="GP188" s="138"/>
      <c r="GQ188" s="130"/>
      <c r="GR188" s="4"/>
      <c r="GS188" s="139"/>
      <c r="GT188" s="140"/>
      <c r="GU188" s="141"/>
      <c r="GV188" s="135"/>
      <c r="GW188" s="142"/>
      <c r="GX188" s="76"/>
      <c r="GY188" s="4"/>
      <c r="GZ188" s="76"/>
      <c r="HA188" s="137"/>
      <c r="HB188" s="138"/>
      <c r="HC188" s="130"/>
      <c r="HD188" s="4"/>
      <c r="HE188" s="139"/>
      <c r="HF188" s="140"/>
      <c r="HG188" s="141"/>
      <c r="HH188" s="135"/>
      <c r="HI188" s="142"/>
      <c r="HJ188" s="76"/>
      <c r="HK188" s="4"/>
      <c r="HL188" s="76"/>
      <c r="HM188" s="137"/>
      <c r="HN188" s="138"/>
      <c r="HO188" s="130"/>
      <c r="HP188" s="4"/>
      <c r="HQ188" s="139"/>
      <c r="HR188" s="140"/>
      <c r="HS188" s="141"/>
      <c r="HT188" s="135"/>
      <c r="HU188" s="142"/>
      <c r="HV188" s="76"/>
      <c r="HW188" s="4"/>
      <c r="HX188" s="76"/>
      <c r="HY188" s="137"/>
      <c r="HZ188" s="138"/>
      <c r="IA188" s="130"/>
      <c r="IB188" s="4"/>
      <c r="IC188" s="139"/>
      <c r="ID188" s="140"/>
      <c r="IE188" s="141"/>
      <c r="IF188" s="135"/>
      <c r="IG188" s="142"/>
      <c r="IH188" s="76"/>
      <c r="II188" s="4"/>
      <c r="IJ188" s="76"/>
      <c r="IK188" s="137"/>
      <c r="IL188" s="138"/>
      <c r="IM188" s="130"/>
      <c r="IN188" s="4"/>
      <c r="IO188" s="139"/>
      <c r="IP188" s="140"/>
      <c r="IQ188" s="141"/>
      <c r="IR188" s="135"/>
      <c r="IS188" s="142"/>
      <c r="IT188" s="76"/>
      <c r="IU188" s="4"/>
      <c r="IV188" s="76"/>
      <c r="IW188" s="137"/>
      <c r="IX188" s="138"/>
      <c r="IY188" s="130"/>
      <c r="IZ188" s="4"/>
      <c r="JA188" s="139"/>
      <c r="JB188" s="140"/>
      <c r="JC188" s="141"/>
      <c r="JD188" s="135"/>
      <c r="JE188" s="142"/>
      <c r="JF188" s="76"/>
      <c r="JG188" s="4"/>
      <c r="JH188" s="76"/>
      <c r="JI188" s="137"/>
      <c r="JJ188" s="138"/>
      <c r="JK188" s="130"/>
      <c r="JL188" s="4"/>
      <c r="JM188" s="139"/>
      <c r="JN188" s="140"/>
      <c r="JO188" s="141"/>
      <c r="JP188" s="135"/>
      <c r="JQ188" s="142"/>
      <c r="JR188" s="76"/>
      <c r="JS188" s="4"/>
      <c r="JT188" s="76"/>
      <c r="JU188" s="137"/>
      <c r="JV188" s="138"/>
      <c r="JW188" s="130"/>
      <c r="JX188" s="4"/>
      <c r="JY188" s="139"/>
      <c r="JZ188" s="140"/>
      <c r="KA188" s="141"/>
      <c r="KB188" s="135"/>
      <c r="KC188" s="142"/>
      <c r="KD188" s="76"/>
      <c r="KE188" s="4"/>
      <c r="KF188" s="76"/>
    </row>
    <row r="189" spans="1:292" ht="13.5" customHeight="1">
      <c r="A189" s="84"/>
      <c r="E189" s="137"/>
      <c r="F189" s="138"/>
      <c r="G189" s="130"/>
      <c r="H189" s="4"/>
      <c r="I189" s="139"/>
      <c r="J189" s="140"/>
      <c r="K189" s="141"/>
      <c r="L189" s="135"/>
      <c r="M189" s="142"/>
      <c r="O189" s="4"/>
      <c r="Q189" s="137"/>
      <c r="R189" s="138"/>
      <c r="S189" s="130"/>
      <c r="T189" s="4"/>
      <c r="U189" s="139"/>
      <c r="V189" s="140"/>
      <c r="W189" s="141"/>
      <c r="X189" s="135"/>
      <c r="Y189" s="142"/>
      <c r="AA189" s="4"/>
      <c r="AC189" s="137"/>
      <c r="AD189" s="138"/>
      <c r="AE189" s="130"/>
      <c r="AF189" s="4"/>
      <c r="AG189" s="139"/>
      <c r="AH189" s="140"/>
      <c r="AI189" s="141"/>
      <c r="AJ189" s="135"/>
      <c r="AK189" s="142"/>
      <c r="AM189" s="4"/>
      <c r="AO189" s="137"/>
      <c r="AP189" s="138"/>
      <c r="AQ189" s="130"/>
      <c r="AR189" s="4"/>
      <c r="AS189" s="139"/>
      <c r="AT189" s="140"/>
      <c r="AU189" s="141"/>
      <c r="AV189" s="135"/>
      <c r="AW189" s="142"/>
      <c r="AX189" s="76"/>
      <c r="AY189" s="4"/>
      <c r="AZ189" s="76"/>
      <c r="BA189" s="137"/>
      <c r="BB189" s="138"/>
      <c r="BC189" s="130"/>
      <c r="BD189" s="4"/>
      <c r="BE189" s="139"/>
      <c r="BF189" s="140"/>
      <c r="BG189" s="141"/>
      <c r="BH189" s="135"/>
      <c r="BI189" s="142"/>
      <c r="BJ189" s="76"/>
      <c r="BK189" s="4"/>
      <c r="BL189" s="76"/>
      <c r="BM189" s="137"/>
      <c r="BN189" s="138"/>
      <c r="BO189" s="130"/>
      <c r="BP189" s="4"/>
      <c r="BQ189" s="139"/>
      <c r="BR189" s="140"/>
      <c r="BS189" s="141"/>
      <c r="BT189" s="135"/>
      <c r="BU189" s="142"/>
      <c r="BV189" s="76"/>
      <c r="BW189" s="4"/>
      <c r="BX189" s="76"/>
      <c r="BY189" s="137"/>
      <c r="BZ189" s="138"/>
      <c r="CA189" s="130"/>
      <c r="CB189" s="4"/>
      <c r="CC189" s="139"/>
      <c r="CD189" s="140"/>
      <c r="CE189" s="141"/>
      <c r="CF189" s="135"/>
      <c r="CG189" s="142"/>
      <c r="CH189" s="76"/>
      <c r="CI189" s="4"/>
      <c r="CJ189" s="76"/>
      <c r="CK189" s="137"/>
      <c r="CL189" s="138"/>
      <c r="CM189" s="130"/>
      <c r="CN189" s="4"/>
      <c r="CO189" s="139"/>
      <c r="CP189" s="140"/>
      <c r="CQ189" s="141"/>
      <c r="CR189" s="135"/>
      <c r="CS189" s="142"/>
      <c r="CT189" s="76"/>
      <c r="CU189" s="4"/>
      <c r="CV189" s="76"/>
      <c r="CW189" s="137"/>
      <c r="CX189" s="138"/>
      <c r="CY189" s="130"/>
      <c r="CZ189" s="4"/>
      <c r="DA189" s="139"/>
      <c r="DB189" s="140"/>
      <c r="DC189" s="141"/>
      <c r="DD189" s="135"/>
      <c r="DE189" s="142"/>
      <c r="DF189" s="76"/>
      <c r="DG189" s="4"/>
      <c r="DH189" s="76"/>
      <c r="DI189" s="137"/>
      <c r="DJ189" s="138"/>
      <c r="DK189" s="130"/>
      <c r="DL189" s="4"/>
      <c r="DM189" s="139"/>
      <c r="DN189" s="140"/>
      <c r="DO189" s="141"/>
      <c r="DP189" s="135"/>
      <c r="DQ189" s="142"/>
      <c r="DR189" s="76"/>
      <c r="DS189" s="4"/>
      <c r="DT189" s="76"/>
      <c r="DU189" s="137"/>
      <c r="DV189" s="138"/>
      <c r="DW189" s="130"/>
      <c r="DX189" s="4"/>
      <c r="DY189" s="139"/>
      <c r="DZ189" s="140"/>
      <c r="EA189" s="141"/>
      <c r="EB189" s="135"/>
      <c r="EC189" s="142"/>
      <c r="ED189" s="76"/>
      <c r="EE189" s="4"/>
      <c r="EF189" s="76"/>
      <c r="EG189" s="137"/>
      <c r="EH189" s="138"/>
      <c r="EI189" s="130"/>
      <c r="EJ189" s="4"/>
      <c r="EK189" s="139"/>
      <c r="EL189" s="140"/>
      <c r="EM189" s="141"/>
      <c r="EN189" s="135"/>
      <c r="EO189" s="142"/>
      <c r="EP189" s="76"/>
      <c r="EQ189" s="4"/>
      <c r="ER189" s="76"/>
      <c r="ES189" s="137"/>
      <c r="ET189" s="138"/>
      <c r="EU189" s="130"/>
      <c r="EV189" s="4"/>
      <c r="EW189" s="139"/>
      <c r="EX189" s="140"/>
      <c r="EY189" s="141"/>
      <c r="EZ189" s="135"/>
      <c r="FA189" s="142"/>
      <c r="FB189" s="76"/>
      <c r="FC189" s="4"/>
      <c r="FD189" s="76"/>
      <c r="FE189" s="137"/>
      <c r="FF189" s="138"/>
      <c r="FG189" s="130"/>
      <c r="FH189" s="4"/>
      <c r="FI189" s="139"/>
      <c r="FJ189" s="140"/>
      <c r="FK189" s="141"/>
      <c r="FL189" s="135"/>
      <c r="FM189" s="142"/>
      <c r="FN189" s="76"/>
      <c r="FO189" s="4"/>
      <c r="FP189" s="76"/>
      <c r="FQ189" s="137"/>
      <c r="FR189" s="138"/>
      <c r="FS189" s="130"/>
      <c r="FT189" s="4"/>
      <c r="FU189" s="139"/>
      <c r="FV189" s="140"/>
      <c r="FW189" s="141"/>
      <c r="FX189" s="135"/>
      <c r="FY189" s="142"/>
      <c r="FZ189" s="76"/>
      <c r="GA189" s="4"/>
      <c r="GB189" s="76"/>
      <c r="GC189" s="137"/>
      <c r="GD189" s="138"/>
      <c r="GE189" s="130"/>
      <c r="GF189" s="4"/>
      <c r="GG189" s="139"/>
      <c r="GH189" s="140"/>
      <c r="GI189" s="141"/>
      <c r="GJ189" s="135"/>
      <c r="GK189" s="142"/>
      <c r="GL189" s="76"/>
      <c r="GM189" s="4"/>
      <c r="GN189" s="76"/>
      <c r="GO189" s="137"/>
      <c r="GP189" s="138"/>
      <c r="GQ189" s="130"/>
      <c r="GR189" s="4"/>
      <c r="GS189" s="139"/>
      <c r="GT189" s="140"/>
      <c r="GU189" s="141"/>
      <c r="GV189" s="135"/>
      <c r="GW189" s="142"/>
      <c r="GX189" s="76"/>
      <c r="GY189" s="4"/>
      <c r="GZ189" s="76"/>
      <c r="HA189" s="137"/>
      <c r="HB189" s="138"/>
      <c r="HC189" s="130"/>
      <c r="HD189" s="4"/>
      <c r="HE189" s="139"/>
      <c r="HF189" s="140"/>
      <c r="HG189" s="141"/>
      <c r="HH189" s="135"/>
      <c r="HI189" s="142"/>
      <c r="HJ189" s="76"/>
      <c r="HK189" s="4"/>
      <c r="HL189" s="76"/>
      <c r="HM189" s="137"/>
      <c r="HN189" s="138"/>
      <c r="HO189" s="130"/>
      <c r="HP189" s="4"/>
      <c r="HQ189" s="139"/>
      <c r="HR189" s="140"/>
      <c r="HS189" s="141"/>
      <c r="HT189" s="135"/>
      <c r="HU189" s="142"/>
      <c r="HV189" s="76"/>
      <c r="HW189" s="4"/>
      <c r="HX189" s="76"/>
      <c r="HY189" s="137"/>
      <c r="HZ189" s="138"/>
      <c r="IA189" s="130"/>
      <c r="IB189" s="4"/>
      <c r="IC189" s="139"/>
      <c r="ID189" s="140"/>
      <c r="IE189" s="141"/>
      <c r="IF189" s="135"/>
      <c r="IG189" s="142"/>
      <c r="IH189" s="76"/>
      <c r="II189" s="4"/>
      <c r="IJ189" s="76"/>
      <c r="IK189" s="137"/>
      <c r="IL189" s="138"/>
      <c r="IM189" s="130"/>
      <c r="IN189" s="4"/>
      <c r="IO189" s="139"/>
      <c r="IP189" s="140"/>
      <c r="IQ189" s="141"/>
      <c r="IR189" s="135"/>
      <c r="IS189" s="142"/>
      <c r="IT189" s="76"/>
      <c r="IU189" s="4"/>
      <c r="IV189" s="76"/>
      <c r="IW189" s="137"/>
      <c r="IX189" s="138"/>
      <c r="IY189" s="130"/>
      <c r="IZ189" s="4"/>
      <c r="JA189" s="139"/>
      <c r="JB189" s="140"/>
      <c r="JC189" s="141"/>
      <c r="JD189" s="135"/>
      <c r="JE189" s="142"/>
      <c r="JF189" s="76"/>
      <c r="JG189" s="4"/>
      <c r="JH189" s="76"/>
      <c r="JI189" s="137"/>
      <c r="JJ189" s="138"/>
      <c r="JK189" s="130"/>
      <c r="JL189" s="4"/>
      <c r="JM189" s="139"/>
      <c r="JN189" s="140"/>
      <c r="JO189" s="141"/>
      <c r="JP189" s="135"/>
      <c r="JQ189" s="142"/>
      <c r="JR189" s="76"/>
      <c r="JS189" s="4"/>
      <c r="JT189" s="76"/>
      <c r="JU189" s="137"/>
      <c r="JV189" s="138"/>
      <c r="JW189" s="130"/>
      <c r="JX189" s="4"/>
      <c r="JY189" s="139"/>
      <c r="JZ189" s="140"/>
      <c r="KA189" s="141"/>
      <c r="KB189" s="135"/>
      <c r="KC189" s="142"/>
      <c r="KD189" s="76"/>
      <c r="KE189" s="4"/>
      <c r="KF189" s="76"/>
    </row>
    <row r="190" spans="1:292" ht="13.5" customHeight="1">
      <c r="A190" s="84"/>
      <c r="E190" s="137"/>
      <c r="F190" s="138"/>
      <c r="G190" s="130"/>
      <c r="H190" s="4"/>
      <c r="I190" s="139"/>
      <c r="J190" s="140"/>
      <c r="K190" s="141"/>
      <c r="L190" s="135"/>
      <c r="M190" s="142"/>
      <c r="O190" s="4"/>
      <c r="Q190" s="137"/>
      <c r="R190" s="138"/>
      <c r="S190" s="130"/>
      <c r="T190" s="4"/>
      <c r="U190" s="139"/>
      <c r="V190" s="140"/>
      <c r="W190" s="141"/>
      <c r="X190" s="135"/>
      <c r="Y190" s="142"/>
      <c r="AA190" s="4"/>
      <c r="AC190" s="137"/>
      <c r="AD190" s="138"/>
      <c r="AE190" s="130"/>
      <c r="AF190" s="4"/>
      <c r="AG190" s="139"/>
      <c r="AH190" s="140"/>
      <c r="AI190" s="141"/>
      <c r="AJ190" s="135"/>
      <c r="AK190" s="142"/>
      <c r="AM190" s="4"/>
      <c r="AO190" s="137"/>
      <c r="AP190" s="138"/>
      <c r="AQ190" s="130"/>
      <c r="AR190" s="4"/>
      <c r="AS190" s="139"/>
      <c r="AT190" s="140"/>
      <c r="AU190" s="141"/>
      <c r="AV190" s="135"/>
      <c r="AW190" s="142"/>
      <c r="AX190" s="76"/>
      <c r="AY190" s="4"/>
      <c r="AZ190" s="76"/>
      <c r="BA190" s="137"/>
      <c r="BB190" s="138"/>
      <c r="BC190" s="130"/>
      <c r="BD190" s="4"/>
      <c r="BE190" s="139"/>
      <c r="BF190" s="140"/>
      <c r="BG190" s="141"/>
      <c r="BH190" s="135"/>
      <c r="BI190" s="142"/>
      <c r="BJ190" s="76"/>
      <c r="BK190" s="4"/>
      <c r="BL190" s="76"/>
      <c r="BM190" s="137"/>
      <c r="BN190" s="138"/>
      <c r="BO190" s="130"/>
      <c r="BP190" s="4"/>
      <c r="BQ190" s="139"/>
      <c r="BR190" s="140"/>
      <c r="BS190" s="141"/>
      <c r="BT190" s="135"/>
      <c r="BU190" s="142"/>
      <c r="BV190" s="76"/>
      <c r="BW190" s="4"/>
      <c r="BX190" s="76"/>
      <c r="BY190" s="137"/>
      <c r="BZ190" s="138"/>
      <c r="CA190" s="130"/>
      <c r="CB190" s="4"/>
      <c r="CC190" s="139"/>
      <c r="CD190" s="140"/>
      <c r="CE190" s="141"/>
      <c r="CF190" s="135"/>
      <c r="CG190" s="142"/>
      <c r="CH190" s="76"/>
      <c r="CI190" s="4"/>
      <c r="CJ190" s="76"/>
      <c r="CK190" s="137"/>
      <c r="CL190" s="138"/>
      <c r="CM190" s="130"/>
      <c r="CN190" s="4"/>
      <c r="CO190" s="139"/>
      <c r="CP190" s="140"/>
      <c r="CQ190" s="141"/>
      <c r="CR190" s="135"/>
      <c r="CS190" s="142"/>
      <c r="CT190" s="76"/>
      <c r="CU190" s="4"/>
      <c r="CV190" s="76"/>
      <c r="CW190" s="137"/>
      <c r="CX190" s="138"/>
      <c r="CY190" s="130"/>
      <c r="CZ190" s="4"/>
      <c r="DA190" s="139"/>
      <c r="DB190" s="140"/>
      <c r="DC190" s="141"/>
      <c r="DD190" s="135"/>
      <c r="DE190" s="142"/>
      <c r="DF190" s="76"/>
      <c r="DG190" s="4"/>
      <c r="DH190" s="76"/>
      <c r="DI190" s="137"/>
      <c r="DJ190" s="138"/>
      <c r="DK190" s="130"/>
      <c r="DL190" s="4"/>
      <c r="DM190" s="139"/>
      <c r="DN190" s="140"/>
      <c r="DO190" s="141"/>
      <c r="DP190" s="135"/>
      <c r="DQ190" s="142"/>
      <c r="DR190" s="76"/>
      <c r="DS190" s="4"/>
      <c r="DT190" s="76"/>
      <c r="DU190" s="137"/>
      <c r="DV190" s="138"/>
      <c r="DW190" s="130"/>
      <c r="DX190" s="4"/>
      <c r="DY190" s="139"/>
      <c r="DZ190" s="140"/>
      <c r="EA190" s="141"/>
      <c r="EB190" s="135"/>
      <c r="EC190" s="142"/>
      <c r="ED190" s="76"/>
      <c r="EE190" s="4"/>
      <c r="EF190" s="76"/>
      <c r="EG190" s="137"/>
      <c r="EH190" s="138"/>
      <c r="EI190" s="130"/>
      <c r="EJ190" s="4"/>
      <c r="EK190" s="139"/>
      <c r="EL190" s="140"/>
      <c r="EM190" s="141"/>
      <c r="EN190" s="135"/>
      <c r="EO190" s="142"/>
      <c r="EP190" s="76"/>
      <c r="EQ190" s="4"/>
      <c r="ER190" s="76"/>
      <c r="ES190" s="137"/>
      <c r="ET190" s="138"/>
      <c r="EU190" s="130"/>
      <c r="EV190" s="4"/>
      <c r="EW190" s="139"/>
      <c r="EX190" s="140"/>
      <c r="EY190" s="141"/>
      <c r="EZ190" s="135"/>
      <c r="FA190" s="142"/>
      <c r="FB190" s="76"/>
      <c r="FC190" s="4"/>
      <c r="FD190" s="76"/>
      <c r="FE190" s="137"/>
      <c r="FF190" s="138"/>
      <c r="FG190" s="130"/>
      <c r="FH190" s="4"/>
      <c r="FI190" s="139"/>
      <c r="FJ190" s="140"/>
      <c r="FK190" s="141"/>
      <c r="FL190" s="135"/>
      <c r="FM190" s="142"/>
      <c r="FN190" s="76"/>
      <c r="FO190" s="4"/>
      <c r="FP190" s="76"/>
      <c r="FQ190" s="137"/>
      <c r="FR190" s="138"/>
      <c r="FS190" s="130"/>
      <c r="FT190" s="4"/>
      <c r="FU190" s="139"/>
      <c r="FV190" s="140"/>
      <c r="FW190" s="141"/>
      <c r="FX190" s="135"/>
      <c r="FY190" s="142"/>
      <c r="FZ190" s="76"/>
      <c r="GA190" s="4"/>
      <c r="GB190" s="76"/>
      <c r="GC190" s="137"/>
      <c r="GD190" s="138"/>
      <c r="GE190" s="130"/>
      <c r="GF190" s="4"/>
      <c r="GG190" s="139"/>
      <c r="GH190" s="140"/>
      <c r="GI190" s="141"/>
      <c r="GJ190" s="135"/>
      <c r="GK190" s="142"/>
      <c r="GL190" s="76"/>
      <c r="GM190" s="4"/>
      <c r="GN190" s="76"/>
      <c r="GO190" s="137"/>
      <c r="GP190" s="138"/>
      <c r="GQ190" s="130"/>
      <c r="GR190" s="4"/>
      <c r="GS190" s="139"/>
      <c r="GT190" s="140"/>
      <c r="GU190" s="141"/>
      <c r="GV190" s="135"/>
      <c r="GW190" s="142"/>
      <c r="GX190" s="76"/>
      <c r="GY190" s="4"/>
      <c r="GZ190" s="76"/>
      <c r="HA190" s="137"/>
      <c r="HB190" s="138"/>
      <c r="HC190" s="130"/>
      <c r="HD190" s="4"/>
      <c r="HE190" s="139"/>
      <c r="HF190" s="140"/>
      <c r="HG190" s="141"/>
      <c r="HH190" s="135"/>
      <c r="HI190" s="142"/>
      <c r="HJ190" s="76"/>
      <c r="HK190" s="4"/>
      <c r="HL190" s="76"/>
      <c r="HM190" s="137"/>
      <c r="HN190" s="138"/>
      <c r="HO190" s="130"/>
      <c r="HP190" s="4"/>
      <c r="HQ190" s="139"/>
      <c r="HR190" s="140"/>
      <c r="HS190" s="141"/>
      <c r="HT190" s="135"/>
      <c r="HU190" s="142"/>
      <c r="HV190" s="76"/>
      <c r="HW190" s="4"/>
      <c r="HX190" s="76"/>
      <c r="HY190" s="137"/>
      <c r="HZ190" s="138"/>
      <c r="IA190" s="130"/>
      <c r="IB190" s="4"/>
      <c r="IC190" s="139"/>
      <c r="ID190" s="140"/>
      <c r="IE190" s="141"/>
      <c r="IF190" s="135"/>
      <c r="IG190" s="142"/>
      <c r="IH190" s="76"/>
      <c r="II190" s="4"/>
      <c r="IJ190" s="76"/>
      <c r="IK190" s="137"/>
      <c r="IL190" s="138"/>
      <c r="IM190" s="130"/>
      <c r="IN190" s="4"/>
      <c r="IO190" s="139"/>
      <c r="IP190" s="140"/>
      <c r="IQ190" s="141"/>
      <c r="IR190" s="135"/>
      <c r="IS190" s="142"/>
      <c r="IT190" s="76"/>
      <c r="IU190" s="4"/>
      <c r="IV190" s="76"/>
      <c r="IW190" s="137"/>
      <c r="IX190" s="138"/>
      <c r="IY190" s="130"/>
      <c r="IZ190" s="4"/>
      <c r="JA190" s="139"/>
      <c r="JB190" s="140"/>
      <c r="JC190" s="141"/>
      <c r="JD190" s="135"/>
      <c r="JE190" s="142"/>
      <c r="JF190" s="76"/>
      <c r="JG190" s="4"/>
      <c r="JH190" s="76"/>
      <c r="JI190" s="137"/>
      <c r="JJ190" s="138"/>
      <c r="JK190" s="130"/>
      <c r="JL190" s="4"/>
      <c r="JM190" s="139"/>
      <c r="JN190" s="140"/>
      <c r="JO190" s="141"/>
      <c r="JP190" s="135"/>
      <c r="JQ190" s="142"/>
      <c r="JR190" s="76"/>
      <c r="JS190" s="4"/>
      <c r="JT190" s="76"/>
      <c r="JU190" s="137"/>
      <c r="JV190" s="138"/>
      <c r="JW190" s="130"/>
      <c r="JX190" s="4"/>
      <c r="JY190" s="139"/>
      <c r="JZ190" s="140"/>
      <c r="KA190" s="141"/>
      <c r="KB190" s="135"/>
      <c r="KC190" s="142"/>
      <c r="KD190" s="76"/>
      <c r="KE190" s="4"/>
      <c r="KF190" s="76"/>
    </row>
    <row r="191" spans="1:292" ht="13.5" customHeight="1">
      <c r="A191" s="84"/>
      <c r="E191" s="137"/>
      <c r="F191" s="138"/>
      <c r="G191" s="130"/>
      <c r="H191" s="4"/>
      <c r="I191" s="139"/>
      <c r="J191" s="140"/>
      <c r="K191" s="141"/>
      <c r="L191" s="135"/>
      <c r="M191" s="142"/>
      <c r="O191" s="4"/>
      <c r="Q191" s="137"/>
      <c r="R191" s="138"/>
      <c r="S191" s="130"/>
      <c r="T191" s="4"/>
      <c r="U191" s="139"/>
      <c r="V191" s="140"/>
      <c r="W191" s="141"/>
      <c r="X191" s="135"/>
      <c r="Y191" s="142"/>
      <c r="AA191" s="4"/>
      <c r="AC191" s="137"/>
      <c r="AD191" s="138"/>
      <c r="AE191" s="130"/>
      <c r="AF191" s="4"/>
      <c r="AG191" s="139"/>
      <c r="AH191" s="140"/>
      <c r="AI191" s="141"/>
      <c r="AJ191" s="135"/>
      <c r="AK191" s="142"/>
      <c r="AM191" s="4"/>
      <c r="AO191" s="137"/>
      <c r="AP191" s="138"/>
      <c r="AQ191" s="130"/>
      <c r="AR191" s="4"/>
      <c r="AS191" s="139"/>
      <c r="AT191" s="140"/>
      <c r="AU191" s="141"/>
      <c r="AV191" s="135"/>
      <c r="AW191" s="142"/>
      <c r="AX191" s="76"/>
      <c r="AY191" s="4"/>
      <c r="AZ191" s="76"/>
      <c r="BA191" s="137"/>
      <c r="BB191" s="138"/>
      <c r="BC191" s="130"/>
      <c r="BD191" s="4"/>
      <c r="BE191" s="139"/>
      <c r="BF191" s="140"/>
      <c r="BG191" s="141"/>
      <c r="BH191" s="135"/>
      <c r="BI191" s="142"/>
      <c r="BJ191" s="76"/>
      <c r="BK191" s="4"/>
      <c r="BL191" s="76"/>
      <c r="BM191" s="137"/>
      <c r="BN191" s="138"/>
      <c r="BO191" s="130"/>
      <c r="BP191" s="4"/>
      <c r="BQ191" s="139"/>
      <c r="BR191" s="140"/>
      <c r="BS191" s="141"/>
      <c r="BT191" s="135"/>
      <c r="BU191" s="142"/>
      <c r="BV191" s="76"/>
      <c r="BW191" s="4"/>
      <c r="BX191" s="76"/>
      <c r="BY191" s="137"/>
      <c r="BZ191" s="138"/>
      <c r="CA191" s="130"/>
      <c r="CB191" s="4"/>
      <c r="CC191" s="139"/>
      <c r="CD191" s="140"/>
      <c r="CE191" s="141"/>
      <c r="CF191" s="135"/>
      <c r="CG191" s="142"/>
      <c r="CH191" s="76"/>
      <c r="CI191" s="4"/>
      <c r="CJ191" s="76"/>
      <c r="CK191" s="137"/>
      <c r="CL191" s="138"/>
      <c r="CM191" s="130"/>
      <c r="CN191" s="4"/>
      <c r="CO191" s="139"/>
      <c r="CP191" s="140"/>
      <c r="CQ191" s="141"/>
      <c r="CR191" s="135"/>
      <c r="CS191" s="142"/>
      <c r="CT191" s="76"/>
      <c r="CU191" s="4"/>
      <c r="CV191" s="76"/>
      <c r="CW191" s="137"/>
      <c r="CX191" s="138"/>
      <c r="CY191" s="130"/>
      <c r="CZ191" s="4"/>
      <c r="DA191" s="139"/>
      <c r="DB191" s="140"/>
      <c r="DC191" s="141"/>
      <c r="DD191" s="135"/>
      <c r="DE191" s="142"/>
      <c r="DF191" s="76"/>
      <c r="DG191" s="4"/>
      <c r="DH191" s="76"/>
      <c r="DI191" s="137"/>
      <c r="DJ191" s="138"/>
      <c r="DK191" s="130"/>
      <c r="DL191" s="4"/>
      <c r="DM191" s="139"/>
      <c r="DN191" s="140"/>
      <c r="DO191" s="141"/>
      <c r="DP191" s="135"/>
      <c r="DQ191" s="142"/>
      <c r="DR191" s="76"/>
      <c r="DS191" s="4"/>
      <c r="DT191" s="76"/>
      <c r="DU191" s="137"/>
      <c r="DV191" s="138"/>
      <c r="DW191" s="130"/>
      <c r="DX191" s="4"/>
      <c r="DY191" s="139"/>
      <c r="DZ191" s="140"/>
      <c r="EA191" s="141"/>
      <c r="EB191" s="135"/>
      <c r="EC191" s="142"/>
      <c r="ED191" s="76"/>
      <c r="EE191" s="4"/>
      <c r="EF191" s="76"/>
      <c r="EG191" s="137"/>
      <c r="EH191" s="138"/>
      <c r="EI191" s="130"/>
      <c r="EJ191" s="4"/>
      <c r="EK191" s="139"/>
      <c r="EL191" s="140"/>
      <c r="EM191" s="141"/>
      <c r="EN191" s="135"/>
      <c r="EO191" s="142"/>
      <c r="EP191" s="76"/>
      <c r="EQ191" s="4"/>
      <c r="ER191" s="76"/>
      <c r="ES191" s="137"/>
      <c r="ET191" s="138"/>
      <c r="EU191" s="130"/>
      <c r="EV191" s="4"/>
      <c r="EW191" s="139"/>
      <c r="EX191" s="140"/>
      <c r="EY191" s="141"/>
      <c r="EZ191" s="135"/>
      <c r="FA191" s="142"/>
      <c r="FB191" s="76"/>
      <c r="FC191" s="4"/>
      <c r="FD191" s="76"/>
      <c r="FE191" s="137"/>
      <c r="FF191" s="138"/>
      <c r="FG191" s="130"/>
      <c r="FH191" s="4"/>
      <c r="FI191" s="139"/>
      <c r="FJ191" s="140"/>
      <c r="FK191" s="141"/>
      <c r="FL191" s="135"/>
      <c r="FM191" s="142"/>
      <c r="FN191" s="76"/>
      <c r="FO191" s="4"/>
      <c r="FP191" s="76"/>
      <c r="FQ191" s="137"/>
      <c r="FR191" s="138"/>
      <c r="FS191" s="130"/>
      <c r="FT191" s="4"/>
      <c r="FU191" s="139"/>
      <c r="FV191" s="140"/>
      <c r="FW191" s="141"/>
      <c r="FX191" s="135"/>
      <c r="FY191" s="142"/>
      <c r="FZ191" s="76"/>
      <c r="GA191" s="4"/>
      <c r="GB191" s="76"/>
      <c r="GC191" s="137"/>
      <c r="GD191" s="138"/>
      <c r="GE191" s="130"/>
      <c r="GF191" s="4"/>
      <c r="GG191" s="139"/>
      <c r="GH191" s="140"/>
      <c r="GI191" s="141"/>
      <c r="GJ191" s="135"/>
      <c r="GK191" s="142"/>
      <c r="GL191" s="76"/>
      <c r="GM191" s="4"/>
      <c r="GN191" s="76"/>
      <c r="GO191" s="137"/>
      <c r="GP191" s="138"/>
      <c r="GQ191" s="130"/>
      <c r="GR191" s="4"/>
      <c r="GS191" s="139"/>
      <c r="GT191" s="140"/>
      <c r="GU191" s="141"/>
      <c r="GV191" s="135"/>
      <c r="GW191" s="142"/>
      <c r="GX191" s="76"/>
      <c r="GY191" s="4"/>
      <c r="GZ191" s="76"/>
      <c r="HA191" s="137"/>
      <c r="HB191" s="138"/>
      <c r="HC191" s="130"/>
      <c r="HD191" s="4"/>
      <c r="HE191" s="139"/>
      <c r="HF191" s="140"/>
      <c r="HG191" s="141"/>
      <c r="HH191" s="135"/>
      <c r="HI191" s="142"/>
      <c r="HJ191" s="76"/>
      <c r="HK191" s="4"/>
      <c r="HL191" s="76"/>
      <c r="HM191" s="137"/>
      <c r="HN191" s="138"/>
      <c r="HO191" s="130"/>
      <c r="HP191" s="4"/>
      <c r="HQ191" s="139"/>
      <c r="HR191" s="140"/>
      <c r="HS191" s="141"/>
      <c r="HT191" s="135"/>
      <c r="HU191" s="142"/>
      <c r="HV191" s="76"/>
      <c r="HW191" s="4"/>
      <c r="HX191" s="76"/>
      <c r="HY191" s="137"/>
      <c r="HZ191" s="138"/>
      <c r="IA191" s="130"/>
      <c r="IB191" s="4"/>
      <c r="IC191" s="139"/>
      <c r="ID191" s="140"/>
      <c r="IE191" s="141"/>
      <c r="IF191" s="135"/>
      <c r="IG191" s="142"/>
      <c r="IH191" s="76"/>
      <c r="II191" s="4"/>
      <c r="IJ191" s="76"/>
      <c r="IK191" s="137"/>
      <c r="IL191" s="138"/>
      <c r="IM191" s="130"/>
      <c r="IN191" s="4"/>
      <c r="IO191" s="139"/>
      <c r="IP191" s="140"/>
      <c r="IQ191" s="141"/>
      <c r="IR191" s="135"/>
      <c r="IS191" s="142"/>
      <c r="IT191" s="76"/>
      <c r="IU191" s="4"/>
      <c r="IV191" s="76"/>
      <c r="IW191" s="137"/>
      <c r="IX191" s="138"/>
      <c r="IY191" s="130"/>
      <c r="IZ191" s="4"/>
      <c r="JA191" s="139"/>
      <c r="JB191" s="140"/>
      <c r="JC191" s="141"/>
      <c r="JD191" s="135"/>
      <c r="JE191" s="142"/>
      <c r="JF191" s="76"/>
      <c r="JG191" s="4"/>
      <c r="JH191" s="76"/>
      <c r="JI191" s="137"/>
      <c r="JJ191" s="138"/>
      <c r="JK191" s="130"/>
      <c r="JL191" s="4"/>
      <c r="JM191" s="139"/>
      <c r="JN191" s="140"/>
      <c r="JO191" s="141"/>
      <c r="JP191" s="135"/>
      <c r="JQ191" s="142"/>
      <c r="JR191" s="76"/>
      <c r="JS191" s="4"/>
      <c r="JT191" s="76"/>
      <c r="JU191" s="137"/>
      <c r="JV191" s="138"/>
      <c r="JW191" s="130"/>
      <c r="JX191" s="4"/>
      <c r="JY191" s="139"/>
      <c r="JZ191" s="140"/>
      <c r="KA191" s="141"/>
      <c r="KB191" s="135"/>
      <c r="KC191" s="142"/>
      <c r="KD191" s="76"/>
      <c r="KE191" s="4"/>
      <c r="KF191" s="76"/>
    </row>
    <row r="192" spans="1:292" ht="13.5" customHeight="1">
      <c r="A192" s="84"/>
      <c r="E192" s="137"/>
      <c r="F192" s="138"/>
      <c r="G192" s="130"/>
      <c r="H192" s="4"/>
      <c r="I192" s="139"/>
      <c r="J192" s="140"/>
      <c r="K192" s="141"/>
      <c r="L192" s="135"/>
      <c r="M192" s="142"/>
      <c r="O192" s="4"/>
      <c r="Q192" s="137"/>
      <c r="R192" s="138"/>
      <c r="S192" s="130"/>
      <c r="T192" s="4"/>
      <c r="U192" s="139"/>
      <c r="V192" s="140"/>
      <c r="W192" s="141"/>
      <c r="X192" s="135"/>
      <c r="Y192" s="142"/>
      <c r="AA192" s="4"/>
      <c r="AC192" s="137"/>
      <c r="AD192" s="138"/>
      <c r="AE192" s="130"/>
      <c r="AF192" s="4"/>
      <c r="AG192" s="139"/>
      <c r="AH192" s="140"/>
      <c r="AI192" s="141"/>
      <c r="AJ192" s="135"/>
      <c r="AK192" s="142"/>
      <c r="AM192" s="4"/>
      <c r="AO192" s="137"/>
      <c r="AP192" s="138"/>
      <c r="AQ192" s="130"/>
      <c r="AR192" s="4"/>
      <c r="AS192" s="139"/>
      <c r="AT192" s="140"/>
      <c r="AU192" s="141"/>
      <c r="AV192" s="135"/>
      <c r="AW192" s="142"/>
      <c r="AX192" s="76"/>
      <c r="AY192" s="4"/>
      <c r="AZ192" s="76"/>
      <c r="BA192" s="137"/>
      <c r="BB192" s="138"/>
      <c r="BC192" s="130"/>
      <c r="BD192" s="4"/>
      <c r="BE192" s="139"/>
      <c r="BF192" s="140"/>
      <c r="BG192" s="141"/>
      <c r="BH192" s="135"/>
      <c r="BI192" s="142"/>
      <c r="BJ192" s="76"/>
      <c r="BK192" s="4"/>
      <c r="BL192" s="76"/>
      <c r="BM192" s="137"/>
      <c r="BN192" s="138"/>
      <c r="BO192" s="130"/>
      <c r="BP192" s="4"/>
      <c r="BQ192" s="139"/>
      <c r="BR192" s="140"/>
      <c r="BS192" s="141"/>
      <c r="BT192" s="135"/>
      <c r="BU192" s="142"/>
      <c r="BV192" s="76"/>
      <c r="BW192" s="4"/>
      <c r="BX192" s="76"/>
      <c r="BY192" s="137"/>
      <c r="BZ192" s="138"/>
      <c r="CA192" s="130"/>
      <c r="CB192" s="4"/>
      <c r="CC192" s="139"/>
      <c r="CD192" s="140"/>
      <c r="CE192" s="141"/>
      <c r="CF192" s="135"/>
      <c r="CG192" s="142"/>
      <c r="CH192" s="76"/>
      <c r="CI192" s="4"/>
      <c r="CJ192" s="76"/>
      <c r="CK192" s="137"/>
      <c r="CL192" s="138"/>
      <c r="CM192" s="130"/>
      <c r="CN192" s="4"/>
      <c r="CO192" s="139"/>
      <c r="CP192" s="140"/>
      <c r="CQ192" s="141"/>
      <c r="CR192" s="135"/>
      <c r="CS192" s="142"/>
      <c r="CT192" s="76"/>
      <c r="CU192" s="4"/>
      <c r="CV192" s="76"/>
      <c r="CW192" s="137"/>
      <c r="CX192" s="138"/>
      <c r="CY192" s="130"/>
      <c r="CZ192" s="4"/>
      <c r="DA192" s="139"/>
      <c r="DB192" s="140"/>
      <c r="DC192" s="141"/>
      <c r="DD192" s="135"/>
      <c r="DE192" s="142"/>
      <c r="DF192" s="76"/>
      <c r="DG192" s="4"/>
      <c r="DH192" s="76"/>
      <c r="DI192" s="137"/>
      <c r="DJ192" s="138"/>
      <c r="DK192" s="130"/>
      <c r="DL192" s="4"/>
      <c r="DM192" s="139"/>
      <c r="DN192" s="140"/>
      <c r="DO192" s="141"/>
      <c r="DP192" s="135"/>
      <c r="DQ192" s="142"/>
      <c r="DR192" s="76"/>
      <c r="DS192" s="4"/>
      <c r="DT192" s="76"/>
      <c r="DU192" s="137"/>
      <c r="DV192" s="138"/>
      <c r="DW192" s="130"/>
      <c r="DX192" s="4"/>
      <c r="DY192" s="139"/>
      <c r="DZ192" s="140"/>
      <c r="EA192" s="141"/>
      <c r="EB192" s="135"/>
      <c r="EC192" s="142"/>
      <c r="ED192" s="76"/>
      <c r="EE192" s="4"/>
      <c r="EF192" s="76"/>
      <c r="EG192" s="137"/>
      <c r="EH192" s="138"/>
      <c r="EI192" s="130"/>
      <c r="EJ192" s="4"/>
      <c r="EK192" s="139"/>
      <c r="EL192" s="140"/>
      <c r="EM192" s="141"/>
      <c r="EN192" s="135"/>
      <c r="EO192" s="142"/>
      <c r="EP192" s="76"/>
      <c r="EQ192" s="4"/>
      <c r="ER192" s="76"/>
      <c r="ES192" s="137"/>
      <c r="ET192" s="138"/>
      <c r="EU192" s="130"/>
      <c r="EV192" s="4"/>
      <c r="EW192" s="139"/>
      <c r="EX192" s="140"/>
      <c r="EY192" s="141"/>
      <c r="EZ192" s="135"/>
      <c r="FA192" s="142"/>
      <c r="FB192" s="76"/>
      <c r="FC192" s="4"/>
      <c r="FD192" s="76"/>
      <c r="FE192" s="137"/>
      <c r="FF192" s="138"/>
      <c r="FG192" s="130"/>
      <c r="FH192" s="4"/>
      <c r="FI192" s="139"/>
      <c r="FJ192" s="140"/>
      <c r="FK192" s="141"/>
      <c r="FL192" s="135"/>
      <c r="FM192" s="142"/>
      <c r="FN192" s="76"/>
      <c r="FO192" s="4"/>
      <c r="FP192" s="76"/>
      <c r="FQ192" s="137"/>
      <c r="FR192" s="138"/>
      <c r="FS192" s="130"/>
      <c r="FT192" s="4"/>
      <c r="FU192" s="139"/>
      <c r="FV192" s="140"/>
      <c r="FW192" s="141"/>
      <c r="FX192" s="135"/>
      <c r="FY192" s="142"/>
      <c r="FZ192" s="76"/>
      <c r="GA192" s="4"/>
      <c r="GB192" s="76"/>
      <c r="GC192" s="137"/>
      <c r="GD192" s="138"/>
      <c r="GE192" s="130"/>
      <c r="GF192" s="4"/>
      <c r="GG192" s="139"/>
      <c r="GH192" s="140"/>
      <c r="GI192" s="141"/>
      <c r="GJ192" s="135"/>
      <c r="GK192" s="142"/>
      <c r="GL192" s="76"/>
      <c r="GM192" s="4"/>
      <c r="GN192" s="76"/>
      <c r="GO192" s="137"/>
      <c r="GP192" s="138"/>
      <c r="GQ192" s="130"/>
      <c r="GR192" s="4"/>
      <c r="GS192" s="139"/>
      <c r="GT192" s="140"/>
      <c r="GU192" s="141"/>
      <c r="GV192" s="135"/>
      <c r="GW192" s="142"/>
      <c r="GX192" s="76"/>
      <c r="GY192" s="4"/>
      <c r="GZ192" s="76"/>
      <c r="HA192" s="137"/>
      <c r="HB192" s="138"/>
      <c r="HC192" s="130"/>
      <c r="HD192" s="4"/>
      <c r="HE192" s="139"/>
      <c r="HF192" s="140"/>
      <c r="HG192" s="141"/>
      <c r="HH192" s="135"/>
      <c r="HI192" s="142"/>
      <c r="HJ192" s="76"/>
      <c r="HK192" s="4"/>
      <c r="HL192" s="76"/>
      <c r="HM192" s="137"/>
      <c r="HN192" s="138"/>
      <c r="HO192" s="130"/>
      <c r="HP192" s="4"/>
      <c r="HQ192" s="139"/>
      <c r="HR192" s="140"/>
      <c r="HS192" s="141"/>
      <c r="HT192" s="135"/>
      <c r="HU192" s="142"/>
      <c r="HV192" s="76"/>
      <c r="HW192" s="4"/>
      <c r="HX192" s="76"/>
      <c r="HY192" s="137"/>
      <c r="HZ192" s="138"/>
      <c r="IA192" s="130"/>
      <c r="IB192" s="4"/>
      <c r="IC192" s="139"/>
      <c r="ID192" s="140"/>
      <c r="IE192" s="141"/>
      <c r="IF192" s="135"/>
      <c r="IG192" s="142"/>
      <c r="IH192" s="76"/>
      <c r="II192" s="4"/>
      <c r="IJ192" s="76"/>
      <c r="IK192" s="137"/>
      <c r="IL192" s="138"/>
      <c r="IM192" s="130"/>
      <c r="IN192" s="4"/>
      <c r="IO192" s="139"/>
      <c r="IP192" s="140"/>
      <c r="IQ192" s="141"/>
      <c r="IR192" s="135"/>
      <c r="IS192" s="142"/>
      <c r="IT192" s="76"/>
      <c r="IU192" s="4"/>
      <c r="IV192" s="76"/>
      <c r="IW192" s="137"/>
      <c r="IX192" s="138"/>
      <c r="IY192" s="130"/>
      <c r="IZ192" s="4"/>
      <c r="JA192" s="139"/>
      <c r="JB192" s="140"/>
      <c r="JC192" s="141"/>
      <c r="JD192" s="135"/>
      <c r="JE192" s="142"/>
      <c r="JF192" s="76"/>
      <c r="JG192" s="4"/>
      <c r="JH192" s="76"/>
      <c r="JI192" s="137"/>
      <c r="JJ192" s="138"/>
      <c r="JK192" s="130"/>
      <c r="JL192" s="4"/>
      <c r="JM192" s="139"/>
      <c r="JN192" s="140"/>
      <c r="JO192" s="141"/>
      <c r="JP192" s="135"/>
      <c r="JQ192" s="142"/>
      <c r="JR192" s="76"/>
      <c r="JS192" s="4"/>
      <c r="JT192" s="76"/>
      <c r="JU192" s="137"/>
      <c r="JV192" s="138"/>
      <c r="JW192" s="130"/>
      <c r="JX192" s="4"/>
      <c r="JY192" s="139"/>
      <c r="JZ192" s="140"/>
      <c r="KA192" s="141"/>
      <c r="KB192" s="135"/>
      <c r="KC192" s="142"/>
      <c r="KD192" s="76"/>
      <c r="KE192" s="4"/>
      <c r="KF192" s="76"/>
    </row>
    <row r="193" spans="1:292" ht="13.5" customHeight="1">
      <c r="A193" s="84"/>
      <c r="E193" s="137"/>
      <c r="F193" s="138"/>
      <c r="G193" s="130"/>
      <c r="H193" s="4"/>
      <c r="I193" s="139"/>
      <c r="J193" s="140"/>
      <c r="K193" s="141"/>
      <c r="L193" s="135"/>
      <c r="M193" s="142"/>
      <c r="O193" s="4"/>
      <c r="Q193" s="137"/>
      <c r="R193" s="138"/>
      <c r="S193" s="130"/>
      <c r="T193" s="4"/>
      <c r="U193" s="139"/>
      <c r="V193" s="140"/>
      <c r="W193" s="141"/>
      <c r="X193" s="135"/>
      <c r="Y193" s="142"/>
      <c r="AA193" s="4"/>
      <c r="AC193" s="137"/>
      <c r="AD193" s="138"/>
      <c r="AE193" s="130"/>
      <c r="AF193" s="4"/>
      <c r="AG193" s="139"/>
      <c r="AH193" s="140"/>
      <c r="AI193" s="141"/>
      <c r="AJ193" s="135"/>
      <c r="AK193" s="142"/>
      <c r="AM193" s="4"/>
      <c r="AO193" s="137"/>
      <c r="AP193" s="138"/>
      <c r="AQ193" s="130"/>
      <c r="AR193" s="4"/>
      <c r="AS193" s="139"/>
      <c r="AT193" s="140"/>
      <c r="AU193" s="141"/>
      <c r="AV193" s="135"/>
      <c r="AW193" s="142"/>
      <c r="AX193" s="76"/>
      <c r="AY193" s="4"/>
      <c r="AZ193" s="76"/>
      <c r="BA193" s="137"/>
      <c r="BB193" s="138"/>
      <c r="BC193" s="130"/>
      <c r="BD193" s="4"/>
      <c r="BE193" s="139"/>
      <c r="BF193" s="140"/>
      <c r="BG193" s="141"/>
      <c r="BH193" s="135"/>
      <c r="BI193" s="142"/>
      <c r="BJ193" s="76"/>
      <c r="BK193" s="4"/>
      <c r="BL193" s="76"/>
      <c r="BM193" s="137"/>
      <c r="BN193" s="138"/>
      <c r="BO193" s="130"/>
      <c r="BP193" s="4"/>
      <c r="BQ193" s="139"/>
      <c r="BR193" s="140"/>
      <c r="BS193" s="141"/>
      <c r="BT193" s="135"/>
      <c r="BU193" s="142"/>
      <c r="BV193" s="76"/>
      <c r="BW193" s="4"/>
      <c r="BX193" s="76"/>
      <c r="BY193" s="137"/>
      <c r="BZ193" s="138"/>
      <c r="CA193" s="130"/>
      <c r="CB193" s="4"/>
      <c r="CC193" s="139"/>
      <c r="CD193" s="140"/>
      <c r="CE193" s="141"/>
      <c r="CF193" s="135"/>
      <c r="CG193" s="142"/>
      <c r="CH193" s="76"/>
      <c r="CI193" s="4"/>
      <c r="CJ193" s="76"/>
      <c r="CK193" s="137"/>
      <c r="CL193" s="138"/>
      <c r="CM193" s="130"/>
      <c r="CN193" s="4"/>
      <c r="CO193" s="139"/>
      <c r="CP193" s="140"/>
      <c r="CQ193" s="141"/>
      <c r="CR193" s="135"/>
      <c r="CS193" s="142"/>
      <c r="CT193" s="76"/>
      <c r="CU193" s="4"/>
      <c r="CV193" s="76"/>
      <c r="CW193" s="137"/>
      <c r="CX193" s="138"/>
      <c r="CY193" s="130"/>
      <c r="CZ193" s="4"/>
      <c r="DA193" s="139"/>
      <c r="DB193" s="140"/>
      <c r="DC193" s="141"/>
      <c r="DD193" s="135"/>
      <c r="DE193" s="142"/>
      <c r="DF193" s="76"/>
      <c r="DG193" s="4"/>
      <c r="DH193" s="76"/>
      <c r="DI193" s="137"/>
      <c r="DJ193" s="138"/>
      <c r="DK193" s="130"/>
      <c r="DL193" s="4"/>
      <c r="DM193" s="139"/>
      <c r="DN193" s="140"/>
      <c r="DO193" s="141"/>
      <c r="DP193" s="135"/>
      <c r="DQ193" s="142"/>
      <c r="DR193" s="76"/>
      <c r="DS193" s="4"/>
      <c r="DT193" s="76"/>
      <c r="DU193" s="137"/>
      <c r="DV193" s="138"/>
      <c r="DW193" s="130"/>
      <c r="DX193" s="4"/>
      <c r="DY193" s="139"/>
      <c r="DZ193" s="140"/>
      <c r="EA193" s="141"/>
      <c r="EB193" s="135"/>
      <c r="EC193" s="142"/>
      <c r="ED193" s="76"/>
      <c r="EE193" s="4"/>
      <c r="EF193" s="76"/>
      <c r="EG193" s="137"/>
      <c r="EH193" s="138"/>
      <c r="EI193" s="130"/>
      <c r="EJ193" s="4"/>
      <c r="EK193" s="139"/>
      <c r="EL193" s="140"/>
      <c r="EM193" s="141"/>
      <c r="EN193" s="135"/>
      <c r="EO193" s="142"/>
      <c r="EP193" s="76"/>
      <c r="EQ193" s="4"/>
      <c r="ER193" s="76"/>
      <c r="ES193" s="137"/>
      <c r="ET193" s="138"/>
      <c r="EU193" s="130"/>
      <c r="EV193" s="4"/>
      <c r="EW193" s="139"/>
      <c r="EX193" s="140"/>
      <c r="EY193" s="141"/>
      <c r="EZ193" s="135"/>
      <c r="FA193" s="142"/>
      <c r="FB193" s="76"/>
      <c r="FC193" s="4"/>
      <c r="FD193" s="76"/>
      <c r="FE193" s="137"/>
      <c r="FF193" s="138"/>
      <c r="FG193" s="130"/>
      <c r="FH193" s="4"/>
      <c r="FI193" s="139"/>
      <c r="FJ193" s="140"/>
      <c r="FK193" s="141"/>
      <c r="FL193" s="135"/>
      <c r="FM193" s="142"/>
      <c r="FN193" s="76"/>
      <c r="FO193" s="4"/>
      <c r="FP193" s="76"/>
      <c r="FQ193" s="137"/>
      <c r="FR193" s="138"/>
      <c r="FS193" s="130"/>
      <c r="FT193" s="4"/>
      <c r="FU193" s="139"/>
      <c r="FV193" s="140"/>
      <c r="FW193" s="141"/>
      <c r="FX193" s="135"/>
      <c r="FY193" s="142"/>
      <c r="FZ193" s="76"/>
      <c r="GA193" s="4"/>
      <c r="GB193" s="76"/>
      <c r="GC193" s="137"/>
      <c r="GD193" s="138"/>
      <c r="GE193" s="130"/>
      <c r="GF193" s="4"/>
      <c r="GG193" s="139"/>
      <c r="GH193" s="140"/>
      <c r="GI193" s="141"/>
      <c r="GJ193" s="135"/>
      <c r="GK193" s="142"/>
      <c r="GL193" s="76"/>
      <c r="GM193" s="4"/>
      <c r="GN193" s="76"/>
      <c r="GO193" s="137"/>
      <c r="GP193" s="138"/>
      <c r="GQ193" s="130"/>
      <c r="GR193" s="4"/>
      <c r="GS193" s="139"/>
      <c r="GT193" s="140"/>
      <c r="GU193" s="141"/>
      <c r="GV193" s="135"/>
      <c r="GW193" s="142"/>
      <c r="GX193" s="76"/>
      <c r="GY193" s="4"/>
      <c r="GZ193" s="76"/>
      <c r="HA193" s="137"/>
      <c r="HB193" s="138"/>
      <c r="HC193" s="130"/>
      <c r="HD193" s="4"/>
      <c r="HE193" s="139"/>
      <c r="HF193" s="140"/>
      <c r="HG193" s="141"/>
      <c r="HH193" s="135"/>
      <c r="HI193" s="142"/>
      <c r="HJ193" s="76"/>
      <c r="HK193" s="4"/>
      <c r="HL193" s="76"/>
      <c r="HM193" s="137"/>
      <c r="HN193" s="138"/>
      <c r="HO193" s="130"/>
      <c r="HP193" s="4"/>
      <c r="HQ193" s="139"/>
      <c r="HR193" s="140"/>
      <c r="HS193" s="141"/>
      <c r="HT193" s="135"/>
      <c r="HU193" s="142"/>
      <c r="HV193" s="76"/>
      <c r="HW193" s="4"/>
      <c r="HX193" s="76"/>
      <c r="HY193" s="137"/>
      <c r="HZ193" s="138"/>
      <c r="IA193" s="130"/>
      <c r="IB193" s="4"/>
      <c r="IC193" s="139"/>
      <c r="ID193" s="140"/>
      <c r="IE193" s="141"/>
      <c r="IF193" s="135"/>
      <c r="IG193" s="142"/>
      <c r="IH193" s="76"/>
      <c r="II193" s="4"/>
      <c r="IJ193" s="76"/>
      <c r="IK193" s="137"/>
      <c r="IL193" s="138"/>
      <c r="IM193" s="130"/>
      <c r="IN193" s="4"/>
      <c r="IO193" s="139"/>
      <c r="IP193" s="140"/>
      <c r="IQ193" s="141"/>
      <c r="IR193" s="135"/>
      <c r="IS193" s="142"/>
      <c r="IT193" s="76"/>
      <c r="IU193" s="4"/>
      <c r="IV193" s="76"/>
      <c r="IW193" s="137"/>
      <c r="IX193" s="138"/>
      <c r="IY193" s="130"/>
      <c r="IZ193" s="4"/>
      <c r="JA193" s="139"/>
      <c r="JB193" s="140"/>
      <c r="JC193" s="141"/>
      <c r="JD193" s="135"/>
      <c r="JE193" s="142"/>
      <c r="JF193" s="76"/>
      <c r="JG193" s="4"/>
      <c r="JH193" s="76"/>
      <c r="JI193" s="137"/>
      <c r="JJ193" s="138"/>
      <c r="JK193" s="130"/>
      <c r="JL193" s="4"/>
      <c r="JM193" s="139"/>
      <c r="JN193" s="140"/>
      <c r="JO193" s="141"/>
      <c r="JP193" s="135"/>
      <c r="JQ193" s="142"/>
      <c r="JR193" s="76"/>
      <c r="JS193" s="4"/>
      <c r="JT193" s="76"/>
      <c r="JU193" s="137"/>
      <c r="JV193" s="138"/>
      <c r="JW193" s="130"/>
      <c r="JX193" s="4"/>
      <c r="JY193" s="139"/>
      <c r="JZ193" s="140"/>
      <c r="KA193" s="141"/>
      <c r="KB193" s="135"/>
      <c r="KC193" s="142"/>
      <c r="KD193" s="76"/>
      <c r="KE193" s="4"/>
      <c r="KF193" s="76"/>
    </row>
    <row r="194" spans="1:292" ht="13.5" customHeight="1">
      <c r="A194" s="84"/>
      <c r="E194" s="137"/>
      <c r="F194" s="138"/>
      <c r="G194" s="130"/>
      <c r="H194" s="4"/>
      <c r="I194" s="139"/>
      <c r="J194" s="140"/>
      <c r="K194" s="141"/>
      <c r="L194" s="135"/>
      <c r="M194" s="142"/>
      <c r="O194" s="4"/>
      <c r="Q194" s="137"/>
      <c r="R194" s="138"/>
      <c r="S194" s="130"/>
      <c r="T194" s="4"/>
      <c r="U194" s="139"/>
      <c r="V194" s="140"/>
      <c r="W194" s="141"/>
      <c r="X194" s="135"/>
      <c r="Y194" s="142"/>
      <c r="AA194" s="4"/>
      <c r="AC194" s="137"/>
      <c r="AD194" s="138"/>
      <c r="AE194" s="130"/>
      <c r="AF194" s="4"/>
      <c r="AG194" s="139"/>
      <c r="AH194" s="140"/>
      <c r="AI194" s="141"/>
      <c r="AJ194" s="135"/>
      <c r="AK194" s="142"/>
      <c r="AM194" s="4"/>
      <c r="AO194" s="137"/>
      <c r="AP194" s="138"/>
      <c r="AQ194" s="130"/>
      <c r="AR194" s="4"/>
      <c r="AS194" s="139"/>
      <c r="AT194" s="140"/>
      <c r="AU194" s="141"/>
      <c r="AV194" s="135"/>
      <c r="AW194" s="142"/>
      <c r="AX194" s="76"/>
      <c r="AY194" s="4"/>
      <c r="AZ194" s="76"/>
      <c r="BA194" s="137"/>
      <c r="BB194" s="138"/>
      <c r="BC194" s="130"/>
      <c r="BD194" s="4"/>
      <c r="BE194" s="139"/>
      <c r="BF194" s="140"/>
      <c r="BG194" s="141"/>
      <c r="BH194" s="135"/>
      <c r="BI194" s="142"/>
      <c r="BJ194" s="76"/>
      <c r="BK194" s="4"/>
      <c r="BL194" s="76"/>
      <c r="BM194" s="137"/>
      <c r="BN194" s="138"/>
      <c r="BO194" s="130"/>
      <c r="BP194" s="4"/>
      <c r="BQ194" s="139"/>
      <c r="BR194" s="140"/>
      <c r="BS194" s="141"/>
      <c r="BT194" s="135"/>
      <c r="BU194" s="142"/>
      <c r="BV194" s="76"/>
      <c r="BW194" s="4"/>
      <c r="BX194" s="76"/>
      <c r="BY194" s="137"/>
      <c r="BZ194" s="138"/>
      <c r="CA194" s="130"/>
      <c r="CB194" s="4"/>
      <c r="CC194" s="139"/>
      <c r="CD194" s="140"/>
      <c r="CE194" s="141"/>
      <c r="CF194" s="135"/>
      <c r="CG194" s="142"/>
      <c r="CH194" s="76"/>
      <c r="CI194" s="4"/>
      <c r="CJ194" s="76"/>
      <c r="CK194" s="137"/>
      <c r="CL194" s="138"/>
      <c r="CM194" s="130"/>
      <c r="CN194" s="4"/>
      <c r="CO194" s="139"/>
      <c r="CP194" s="140"/>
      <c r="CQ194" s="141"/>
      <c r="CR194" s="135"/>
      <c r="CS194" s="142"/>
      <c r="CT194" s="76"/>
      <c r="CU194" s="4"/>
      <c r="CV194" s="76"/>
      <c r="CW194" s="137"/>
      <c r="CX194" s="138"/>
      <c r="CY194" s="130"/>
      <c r="CZ194" s="4"/>
      <c r="DA194" s="139"/>
      <c r="DB194" s="140"/>
      <c r="DC194" s="141"/>
      <c r="DD194" s="135"/>
      <c r="DE194" s="142"/>
      <c r="DF194" s="76"/>
      <c r="DG194" s="4"/>
      <c r="DH194" s="76"/>
      <c r="DI194" s="137"/>
      <c r="DJ194" s="138"/>
      <c r="DK194" s="130"/>
      <c r="DL194" s="4"/>
      <c r="DM194" s="139"/>
      <c r="DN194" s="140"/>
      <c r="DO194" s="141"/>
      <c r="DP194" s="135"/>
      <c r="DQ194" s="142"/>
      <c r="DR194" s="76"/>
      <c r="DS194" s="4"/>
      <c r="DT194" s="76"/>
      <c r="DU194" s="137"/>
      <c r="DV194" s="138"/>
      <c r="DW194" s="130"/>
      <c r="DX194" s="4"/>
      <c r="DY194" s="139"/>
      <c r="DZ194" s="140"/>
      <c r="EA194" s="141"/>
      <c r="EB194" s="135"/>
      <c r="EC194" s="142"/>
      <c r="ED194" s="76"/>
      <c r="EE194" s="4"/>
      <c r="EF194" s="76"/>
      <c r="EG194" s="137"/>
      <c r="EH194" s="138"/>
      <c r="EI194" s="130"/>
      <c r="EJ194" s="4"/>
      <c r="EK194" s="139"/>
      <c r="EL194" s="140"/>
      <c r="EM194" s="141"/>
      <c r="EN194" s="135"/>
      <c r="EO194" s="142"/>
      <c r="EP194" s="76"/>
      <c r="EQ194" s="4"/>
      <c r="ER194" s="76"/>
      <c r="ES194" s="137"/>
      <c r="ET194" s="138"/>
      <c r="EU194" s="130"/>
      <c r="EV194" s="4"/>
      <c r="EW194" s="139"/>
      <c r="EX194" s="140"/>
      <c r="EY194" s="141"/>
      <c r="EZ194" s="135"/>
      <c r="FA194" s="142"/>
      <c r="FB194" s="76"/>
      <c r="FC194" s="4"/>
      <c r="FD194" s="76"/>
      <c r="FE194" s="137"/>
      <c r="FF194" s="138"/>
      <c r="FG194" s="130"/>
      <c r="FH194" s="4"/>
      <c r="FI194" s="139"/>
      <c r="FJ194" s="140"/>
      <c r="FK194" s="141"/>
      <c r="FL194" s="135"/>
      <c r="FM194" s="142"/>
      <c r="FN194" s="76"/>
      <c r="FO194" s="4"/>
      <c r="FP194" s="76"/>
      <c r="FQ194" s="137"/>
      <c r="FR194" s="138"/>
      <c r="FS194" s="130"/>
      <c r="FT194" s="4"/>
      <c r="FU194" s="139"/>
      <c r="FV194" s="140"/>
      <c r="FW194" s="141"/>
      <c r="FX194" s="135"/>
      <c r="FY194" s="142"/>
      <c r="FZ194" s="76"/>
      <c r="GA194" s="4"/>
      <c r="GB194" s="76"/>
      <c r="GC194" s="137"/>
      <c r="GD194" s="138"/>
      <c r="GE194" s="130"/>
      <c r="GF194" s="4"/>
      <c r="GG194" s="139"/>
      <c r="GH194" s="140"/>
      <c r="GI194" s="141"/>
      <c r="GJ194" s="135"/>
      <c r="GK194" s="142"/>
      <c r="GL194" s="76"/>
      <c r="GM194" s="4"/>
      <c r="GN194" s="76"/>
      <c r="GO194" s="137"/>
      <c r="GP194" s="138"/>
      <c r="GQ194" s="130"/>
      <c r="GR194" s="4"/>
      <c r="GS194" s="139"/>
      <c r="GT194" s="140"/>
      <c r="GU194" s="141"/>
      <c r="GV194" s="135"/>
      <c r="GW194" s="142"/>
      <c r="GX194" s="76"/>
      <c r="GY194" s="4"/>
      <c r="GZ194" s="76"/>
      <c r="HA194" s="137"/>
      <c r="HB194" s="138"/>
      <c r="HC194" s="130"/>
      <c r="HD194" s="4"/>
      <c r="HE194" s="139"/>
      <c r="HF194" s="140"/>
      <c r="HG194" s="141"/>
      <c r="HH194" s="135"/>
      <c r="HI194" s="142"/>
      <c r="HJ194" s="76"/>
      <c r="HK194" s="4"/>
      <c r="HL194" s="76"/>
      <c r="HM194" s="137"/>
      <c r="HN194" s="138"/>
      <c r="HO194" s="130"/>
      <c r="HP194" s="4"/>
      <c r="HQ194" s="139"/>
      <c r="HR194" s="140"/>
      <c r="HS194" s="141"/>
      <c r="HT194" s="135"/>
      <c r="HU194" s="142"/>
      <c r="HV194" s="76"/>
      <c r="HW194" s="4"/>
      <c r="HX194" s="76"/>
      <c r="HY194" s="137"/>
      <c r="HZ194" s="138"/>
      <c r="IA194" s="130"/>
      <c r="IB194" s="4"/>
      <c r="IC194" s="139"/>
      <c r="ID194" s="140"/>
      <c r="IE194" s="141"/>
      <c r="IF194" s="135"/>
      <c r="IG194" s="142"/>
      <c r="IH194" s="76"/>
      <c r="II194" s="4"/>
      <c r="IJ194" s="76"/>
      <c r="IK194" s="137"/>
      <c r="IL194" s="138"/>
      <c r="IM194" s="130"/>
      <c r="IN194" s="4"/>
      <c r="IO194" s="139"/>
      <c r="IP194" s="140"/>
      <c r="IQ194" s="141"/>
      <c r="IR194" s="135"/>
      <c r="IS194" s="142"/>
      <c r="IT194" s="76"/>
      <c r="IU194" s="4"/>
      <c r="IV194" s="76"/>
      <c r="IW194" s="137"/>
      <c r="IX194" s="138"/>
      <c r="IY194" s="130"/>
      <c r="IZ194" s="4"/>
      <c r="JA194" s="139"/>
      <c r="JB194" s="140"/>
      <c r="JC194" s="141"/>
      <c r="JD194" s="135"/>
      <c r="JE194" s="142"/>
      <c r="JF194" s="76"/>
      <c r="JG194" s="4"/>
      <c r="JH194" s="76"/>
      <c r="JI194" s="137"/>
      <c r="JJ194" s="138"/>
      <c r="JK194" s="130"/>
      <c r="JL194" s="4"/>
      <c r="JM194" s="139"/>
      <c r="JN194" s="140"/>
      <c r="JO194" s="141"/>
      <c r="JP194" s="135"/>
      <c r="JQ194" s="142"/>
      <c r="JR194" s="76"/>
      <c r="JS194" s="4"/>
      <c r="JT194" s="76"/>
      <c r="JU194" s="137"/>
      <c r="JV194" s="138"/>
      <c r="JW194" s="130"/>
      <c r="JX194" s="4"/>
      <c r="JY194" s="139"/>
      <c r="JZ194" s="140"/>
      <c r="KA194" s="141"/>
      <c r="KB194" s="135"/>
      <c r="KC194" s="142"/>
      <c r="KD194" s="76"/>
      <c r="KE194" s="4"/>
      <c r="KF194" s="76"/>
    </row>
    <row r="195" spans="1:292" ht="13.5" customHeight="1">
      <c r="A195" s="84"/>
      <c r="E195" s="137"/>
      <c r="F195" s="138"/>
      <c r="G195" s="130"/>
      <c r="H195" s="4"/>
      <c r="I195" s="139"/>
      <c r="J195" s="140"/>
      <c r="K195" s="141"/>
      <c r="L195" s="135"/>
      <c r="M195" s="142"/>
      <c r="O195" s="4"/>
      <c r="Q195" s="137"/>
      <c r="R195" s="138"/>
      <c r="S195" s="130"/>
      <c r="T195" s="4"/>
      <c r="U195" s="139"/>
      <c r="V195" s="140"/>
      <c r="W195" s="141"/>
      <c r="X195" s="135"/>
      <c r="Y195" s="142"/>
      <c r="AA195" s="4"/>
      <c r="AC195" s="137"/>
      <c r="AD195" s="138"/>
      <c r="AE195" s="130"/>
      <c r="AF195" s="4"/>
      <c r="AG195" s="139"/>
      <c r="AH195" s="140"/>
      <c r="AI195" s="141"/>
      <c r="AJ195" s="135"/>
      <c r="AK195" s="142"/>
      <c r="AM195" s="4"/>
      <c r="AO195" s="137"/>
      <c r="AP195" s="138"/>
      <c r="AQ195" s="130"/>
      <c r="AR195" s="4"/>
      <c r="AS195" s="139"/>
      <c r="AT195" s="140"/>
      <c r="AU195" s="141"/>
      <c r="AV195" s="135"/>
      <c r="AW195" s="142"/>
      <c r="AX195" s="76"/>
      <c r="AY195" s="4"/>
      <c r="AZ195" s="76"/>
      <c r="BA195" s="137"/>
      <c r="BB195" s="138"/>
      <c r="BC195" s="130"/>
      <c r="BD195" s="4"/>
      <c r="BE195" s="139"/>
      <c r="BF195" s="140"/>
      <c r="BG195" s="141"/>
      <c r="BH195" s="135"/>
      <c r="BI195" s="142"/>
      <c r="BJ195" s="76"/>
      <c r="BK195" s="4"/>
      <c r="BL195" s="76"/>
      <c r="BM195" s="137"/>
      <c r="BN195" s="138"/>
      <c r="BO195" s="130"/>
      <c r="BP195" s="4"/>
      <c r="BQ195" s="139"/>
      <c r="BR195" s="140"/>
      <c r="BS195" s="141"/>
      <c r="BT195" s="135"/>
      <c r="BU195" s="142"/>
      <c r="BV195" s="76"/>
      <c r="BW195" s="4"/>
      <c r="BX195" s="76"/>
      <c r="BY195" s="137"/>
      <c r="BZ195" s="138"/>
      <c r="CA195" s="130"/>
      <c r="CB195" s="4"/>
      <c r="CC195" s="139"/>
      <c r="CD195" s="140"/>
      <c r="CE195" s="141"/>
      <c r="CF195" s="135"/>
      <c r="CG195" s="142"/>
      <c r="CH195" s="76"/>
      <c r="CI195" s="4"/>
      <c r="CJ195" s="76"/>
      <c r="CK195" s="137"/>
      <c r="CL195" s="138"/>
      <c r="CM195" s="130"/>
      <c r="CN195" s="4"/>
      <c r="CO195" s="139"/>
      <c r="CP195" s="140"/>
      <c r="CQ195" s="141"/>
      <c r="CR195" s="135"/>
      <c r="CS195" s="142"/>
      <c r="CT195" s="76"/>
      <c r="CU195" s="4"/>
      <c r="CV195" s="76"/>
      <c r="CW195" s="137"/>
      <c r="CX195" s="138"/>
      <c r="CY195" s="130"/>
      <c r="CZ195" s="4"/>
      <c r="DA195" s="139"/>
      <c r="DB195" s="140"/>
      <c r="DC195" s="141"/>
      <c r="DD195" s="135"/>
      <c r="DE195" s="142"/>
      <c r="DF195" s="76"/>
      <c r="DG195" s="4"/>
      <c r="DH195" s="76"/>
      <c r="DI195" s="137"/>
      <c r="DJ195" s="138"/>
      <c r="DK195" s="130"/>
      <c r="DL195" s="4"/>
      <c r="DM195" s="139"/>
      <c r="DN195" s="140"/>
      <c r="DO195" s="141"/>
      <c r="DP195" s="135"/>
      <c r="DQ195" s="142"/>
      <c r="DR195" s="76"/>
      <c r="DS195" s="4"/>
      <c r="DT195" s="76"/>
      <c r="DU195" s="137"/>
      <c r="DV195" s="138"/>
      <c r="DW195" s="130"/>
      <c r="DX195" s="4"/>
      <c r="DY195" s="139"/>
      <c r="DZ195" s="140"/>
      <c r="EA195" s="141"/>
      <c r="EB195" s="135"/>
      <c r="EC195" s="142"/>
      <c r="ED195" s="76"/>
      <c r="EE195" s="4"/>
      <c r="EF195" s="76"/>
      <c r="EG195" s="137"/>
      <c r="EH195" s="138"/>
      <c r="EI195" s="130"/>
      <c r="EJ195" s="4"/>
      <c r="EK195" s="139"/>
      <c r="EL195" s="140"/>
      <c r="EM195" s="141"/>
      <c r="EN195" s="135"/>
      <c r="EO195" s="142"/>
      <c r="EP195" s="76"/>
      <c r="EQ195" s="4"/>
      <c r="ER195" s="76"/>
      <c r="ES195" s="137"/>
      <c r="ET195" s="138"/>
      <c r="EU195" s="130"/>
      <c r="EV195" s="4"/>
      <c r="EW195" s="139"/>
      <c r="EX195" s="140"/>
      <c r="EY195" s="141"/>
      <c r="EZ195" s="135"/>
      <c r="FA195" s="142"/>
      <c r="FB195" s="76"/>
      <c r="FC195" s="4"/>
      <c r="FD195" s="76"/>
      <c r="FE195" s="137"/>
      <c r="FF195" s="138"/>
      <c r="FG195" s="130"/>
      <c r="FH195" s="4"/>
      <c r="FI195" s="139"/>
      <c r="FJ195" s="140"/>
      <c r="FK195" s="141"/>
      <c r="FL195" s="135"/>
      <c r="FM195" s="142"/>
      <c r="FN195" s="76"/>
      <c r="FO195" s="4"/>
      <c r="FP195" s="76"/>
      <c r="FQ195" s="137"/>
      <c r="FR195" s="138"/>
      <c r="FS195" s="130"/>
      <c r="FT195" s="4"/>
      <c r="FU195" s="139"/>
      <c r="FV195" s="140"/>
      <c r="FW195" s="141"/>
      <c r="FX195" s="135"/>
      <c r="FY195" s="142"/>
      <c r="FZ195" s="76"/>
      <c r="GA195" s="4"/>
      <c r="GB195" s="76"/>
      <c r="GC195" s="137"/>
      <c r="GD195" s="138"/>
      <c r="GE195" s="130"/>
      <c r="GF195" s="4"/>
      <c r="GG195" s="139"/>
      <c r="GH195" s="140"/>
      <c r="GI195" s="141"/>
      <c r="GJ195" s="135"/>
      <c r="GK195" s="142"/>
      <c r="GL195" s="76"/>
      <c r="GM195" s="4"/>
      <c r="GN195" s="76"/>
      <c r="GO195" s="137"/>
      <c r="GP195" s="138"/>
      <c r="GQ195" s="130"/>
      <c r="GR195" s="4"/>
      <c r="GS195" s="139"/>
      <c r="GT195" s="140"/>
      <c r="GU195" s="141"/>
      <c r="GV195" s="135"/>
      <c r="GW195" s="142"/>
      <c r="GX195" s="76"/>
      <c r="GY195" s="4"/>
      <c r="GZ195" s="76"/>
      <c r="HA195" s="137"/>
      <c r="HB195" s="138"/>
      <c r="HC195" s="130"/>
      <c r="HD195" s="4"/>
      <c r="HE195" s="139"/>
      <c r="HF195" s="140"/>
      <c r="HG195" s="141"/>
      <c r="HH195" s="135"/>
      <c r="HI195" s="142"/>
      <c r="HJ195" s="76"/>
      <c r="HK195" s="4"/>
      <c r="HL195" s="76"/>
      <c r="HM195" s="137"/>
      <c r="HN195" s="138"/>
      <c r="HO195" s="130"/>
      <c r="HP195" s="4"/>
      <c r="HQ195" s="139"/>
      <c r="HR195" s="140"/>
      <c r="HS195" s="141"/>
      <c r="HT195" s="135"/>
      <c r="HU195" s="142"/>
      <c r="HV195" s="76"/>
      <c r="HW195" s="4"/>
      <c r="HX195" s="76"/>
      <c r="HY195" s="137"/>
      <c r="HZ195" s="138"/>
      <c r="IA195" s="130"/>
      <c r="IB195" s="4"/>
      <c r="IC195" s="139"/>
      <c r="ID195" s="140"/>
      <c r="IE195" s="141"/>
      <c r="IF195" s="135"/>
      <c r="IG195" s="142"/>
      <c r="IH195" s="76"/>
      <c r="II195" s="4"/>
      <c r="IJ195" s="76"/>
      <c r="IK195" s="137"/>
      <c r="IL195" s="138"/>
      <c r="IM195" s="130"/>
      <c r="IN195" s="4"/>
      <c r="IO195" s="139"/>
      <c r="IP195" s="140"/>
      <c r="IQ195" s="141"/>
      <c r="IR195" s="135"/>
      <c r="IS195" s="142"/>
      <c r="IT195" s="76"/>
      <c r="IU195" s="4"/>
      <c r="IV195" s="76"/>
      <c r="IW195" s="137"/>
      <c r="IX195" s="138"/>
      <c r="IY195" s="130"/>
      <c r="IZ195" s="4"/>
      <c r="JA195" s="139"/>
      <c r="JB195" s="140"/>
      <c r="JC195" s="141"/>
      <c r="JD195" s="135"/>
      <c r="JE195" s="142"/>
      <c r="JF195" s="76"/>
      <c r="JG195" s="4"/>
      <c r="JH195" s="76"/>
      <c r="JI195" s="137"/>
      <c r="JJ195" s="138"/>
      <c r="JK195" s="130"/>
      <c r="JL195" s="4"/>
      <c r="JM195" s="139"/>
      <c r="JN195" s="140"/>
      <c r="JO195" s="141"/>
      <c r="JP195" s="135"/>
      <c r="JQ195" s="142"/>
      <c r="JR195" s="76"/>
      <c r="JS195" s="4"/>
      <c r="JT195" s="76"/>
      <c r="JU195" s="137"/>
      <c r="JV195" s="138"/>
      <c r="JW195" s="130"/>
      <c r="JX195" s="4"/>
      <c r="JY195" s="139"/>
      <c r="JZ195" s="140"/>
      <c r="KA195" s="141"/>
      <c r="KB195" s="135"/>
      <c r="KC195" s="142"/>
      <c r="KD195" s="76"/>
      <c r="KE195" s="4"/>
      <c r="KF195" s="76"/>
    </row>
    <row r="196" spans="1:292" ht="13.5" customHeight="1">
      <c r="A196" s="84"/>
      <c r="E196" s="137"/>
      <c r="F196" s="138"/>
      <c r="G196" s="130"/>
      <c r="H196" s="4"/>
      <c r="I196" s="139"/>
      <c r="J196" s="140"/>
      <c r="K196" s="141"/>
      <c r="L196" s="135"/>
      <c r="M196" s="142"/>
      <c r="O196" s="4"/>
      <c r="Q196" s="137"/>
      <c r="R196" s="138"/>
      <c r="S196" s="130"/>
      <c r="T196" s="4"/>
      <c r="U196" s="139"/>
      <c r="V196" s="140"/>
      <c r="W196" s="141"/>
      <c r="X196" s="135"/>
      <c r="Y196" s="142"/>
      <c r="AA196" s="4"/>
      <c r="AC196" s="137"/>
      <c r="AD196" s="138"/>
      <c r="AE196" s="130"/>
      <c r="AF196" s="4"/>
      <c r="AG196" s="139"/>
      <c r="AH196" s="140"/>
      <c r="AI196" s="141"/>
      <c r="AJ196" s="135"/>
      <c r="AK196" s="142"/>
      <c r="AM196" s="4"/>
      <c r="AO196" s="137"/>
      <c r="AP196" s="138"/>
      <c r="AQ196" s="130"/>
      <c r="AR196" s="4"/>
      <c r="AS196" s="139"/>
      <c r="AT196" s="140"/>
      <c r="AU196" s="141"/>
      <c r="AV196" s="135"/>
      <c r="AW196" s="142"/>
      <c r="AX196" s="76"/>
      <c r="AY196" s="4"/>
      <c r="AZ196" s="76"/>
      <c r="BA196" s="137"/>
      <c r="BB196" s="138"/>
      <c r="BC196" s="130"/>
      <c r="BD196" s="4"/>
      <c r="BE196" s="139"/>
      <c r="BF196" s="140"/>
      <c r="BG196" s="141"/>
      <c r="BH196" s="135"/>
      <c r="BI196" s="142"/>
      <c r="BJ196" s="76"/>
      <c r="BK196" s="4"/>
      <c r="BL196" s="76"/>
      <c r="BM196" s="137"/>
      <c r="BN196" s="138"/>
      <c r="BO196" s="130"/>
      <c r="BP196" s="4"/>
      <c r="BQ196" s="139"/>
      <c r="BR196" s="140"/>
      <c r="BS196" s="141"/>
      <c r="BT196" s="135"/>
      <c r="BU196" s="142"/>
      <c r="BV196" s="76"/>
      <c r="BW196" s="4"/>
      <c r="BX196" s="76"/>
      <c r="BY196" s="137"/>
      <c r="BZ196" s="138"/>
      <c r="CA196" s="130"/>
      <c r="CB196" s="4"/>
      <c r="CC196" s="139"/>
      <c r="CD196" s="140"/>
      <c r="CE196" s="141"/>
      <c r="CF196" s="135"/>
      <c r="CG196" s="142"/>
      <c r="CH196" s="76"/>
      <c r="CI196" s="4"/>
      <c r="CJ196" s="76"/>
      <c r="CK196" s="137"/>
      <c r="CL196" s="138"/>
      <c r="CM196" s="130"/>
      <c r="CN196" s="4"/>
      <c r="CO196" s="139"/>
      <c r="CP196" s="140"/>
      <c r="CQ196" s="141"/>
      <c r="CR196" s="135"/>
      <c r="CS196" s="142"/>
      <c r="CT196" s="76"/>
      <c r="CU196" s="4"/>
      <c r="CV196" s="76"/>
      <c r="CW196" s="137"/>
      <c r="CX196" s="138"/>
      <c r="CY196" s="130"/>
      <c r="CZ196" s="4"/>
      <c r="DA196" s="139"/>
      <c r="DB196" s="140"/>
      <c r="DC196" s="141"/>
      <c r="DD196" s="135"/>
      <c r="DE196" s="142"/>
      <c r="DF196" s="76"/>
      <c r="DG196" s="4"/>
      <c r="DH196" s="76"/>
      <c r="DI196" s="137"/>
      <c r="DJ196" s="138"/>
      <c r="DK196" s="130"/>
      <c r="DL196" s="4"/>
      <c r="DM196" s="139"/>
      <c r="DN196" s="140"/>
      <c r="DO196" s="141"/>
      <c r="DP196" s="135"/>
      <c r="DQ196" s="142"/>
      <c r="DR196" s="76"/>
      <c r="DS196" s="4"/>
      <c r="DT196" s="76"/>
      <c r="DU196" s="137"/>
      <c r="DV196" s="138"/>
      <c r="DW196" s="130"/>
      <c r="DX196" s="4"/>
      <c r="DY196" s="139"/>
      <c r="DZ196" s="140"/>
      <c r="EA196" s="141"/>
      <c r="EB196" s="135"/>
      <c r="EC196" s="142"/>
      <c r="ED196" s="76"/>
      <c r="EE196" s="4"/>
      <c r="EF196" s="76"/>
      <c r="EG196" s="137"/>
      <c r="EH196" s="138"/>
      <c r="EI196" s="130"/>
      <c r="EJ196" s="4"/>
      <c r="EK196" s="139"/>
      <c r="EL196" s="140"/>
      <c r="EM196" s="141"/>
      <c r="EN196" s="135"/>
      <c r="EO196" s="142"/>
      <c r="EP196" s="76"/>
      <c r="EQ196" s="4"/>
      <c r="ER196" s="76"/>
      <c r="ES196" s="137"/>
      <c r="ET196" s="138"/>
      <c r="EU196" s="130"/>
      <c r="EV196" s="4"/>
      <c r="EW196" s="139"/>
      <c r="EX196" s="140"/>
      <c r="EY196" s="141"/>
      <c r="EZ196" s="135"/>
      <c r="FA196" s="142"/>
      <c r="FB196" s="76"/>
      <c r="FC196" s="4"/>
      <c r="FD196" s="76"/>
      <c r="FE196" s="137"/>
      <c r="FF196" s="138"/>
      <c r="FG196" s="130"/>
      <c r="FH196" s="4"/>
      <c r="FI196" s="139"/>
      <c r="FJ196" s="140"/>
      <c r="FK196" s="141"/>
      <c r="FL196" s="135"/>
      <c r="FM196" s="142"/>
      <c r="FN196" s="76"/>
      <c r="FO196" s="4"/>
      <c r="FP196" s="76"/>
      <c r="FQ196" s="137"/>
      <c r="FR196" s="138"/>
      <c r="FS196" s="130"/>
      <c r="FT196" s="4"/>
      <c r="FU196" s="139"/>
      <c r="FV196" s="140"/>
      <c r="FW196" s="141"/>
      <c r="FX196" s="135"/>
      <c r="FY196" s="142"/>
      <c r="FZ196" s="76"/>
      <c r="GA196" s="4"/>
      <c r="GB196" s="76"/>
      <c r="GC196" s="137"/>
      <c r="GD196" s="138"/>
      <c r="GE196" s="130"/>
      <c r="GF196" s="4"/>
      <c r="GG196" s="139"/>
      <c r="GH196" s="140"/>
      <c r="GI196" s="141"/>
      <c r="GJ196" s="135"/>
      <c r="GK196" s="142"/>
      <c r="GL196" s="76"/>
      <c r="GM196" s="4"/>
      <c r="GN196" s="76"/>
      <c r="GO196" s="137"/>
      <c r="GP196" s="138"/>
      <c r="GQ196" s="130"/>
      <c r="GR196" s="4"/>
      <c r="GS196" s="139"/>
      <c r="GT196" s="140"/>
      <c r="GU196" s="141"/>
      <c r="GV196" s="135"/>
      <c r="GW196" s="142"/>
      <c r="GX196" s="76"/>
      <c r="GY196" s="4"/>
      <c r="GZ196" s="76"/>
      <c r="HA196" s="137"/>
      <c r="HB196" s="138"/>
      <c r="HC196" s="130"/>
      <c r="HD196" s="4"/>
      <c r="HE196" s="139"/>
      <c r="HF196" s="140"/>
      <c r="HG196" s="141"/>
      <c r="HH196" s="135"/>
      <c r="HI196" s="142"/>
      <c r="HJ196" s="76"/>
      <c r="HK196" s="4"/>
      <c r="HL196" s="76"/>
      <c r="HM196" s="137"/>
      <c r="HN196" s="138"/>
      <c r="HO196" s="130"/>
      <c r="HP196" s="4"/>
      <c r="HQ196" s="139"/>
      <c r="HR196" s="140"/>
      <c r="HS196" s="141"/>
      <c r="HT196" s="135"/>
      <c r="HU196" s="142"/>
      <c r="HV196" s="76"/>
      <c r="HW196" s="4"/>
      <c r="HX196" s="76"/>
      <c r="HY196" s="137"/>
      <c r="HZ196" s="138"/>
      <c r="IA196" s="130"/>
      <c r="IB196" s="4"/>
      <c r="IC196" s="139"/>
      <c r="ID196" s="140"/>
      <c r="IE196" s="141"/>
      <c r="IF196" s="135"/>
      <c r="IG196" s="142"/>
      <c r="IH196" s="76"/>
      <c r="II196" s="4"/>
      <c r="IJ196" s="76"/>
      <c r="IK196" s="137"/>
      <c r="IL196" s="138"/>
      <c r="IM196" s="130"/>
      <c r="IN196" s="4"/>
      <c r="IO196" s="139"/>
      <c r="IP196" s="140"/>
      <c r="IQ196" s="141"/>
      <c r="IR196" s="135"/>
      <c r="IS196" s="142"/>
      <c r="IT196" s="76"/>
      <c r="IU196" s="4"/>
      <c r="IV196" s="76"/>
      <c r="IW196" s="137"/>
      <c r="IX196" s="138"/>
      <c r="IY196" s="130"/>
      <c r="IZ196" s="4"/>
      <c r="JA196" s="139"/>
      <c r="JB196" s="140"/>
      <c r="JC196" s="141"/>
      <c r="JD196" s="135"/>
      <c r="JE196" s="142"/>
      <c r="JF196" s="76"/>
      <c r="JG196" s="4"/>
      <c r="JH196" s="76"/>
      <c r="JI196" s="137"/>
      <c r="JJ196" s="138"/>
      <c r="JK196" s="130"/>
      <c r="JL196" s="4"/>
      <c r="JM196" s="139"/>
      <c r="JN196" s="140"/>
      <c r="JO196" s="141"/>
      <c r="JP196" s="135"/>
      <c r="JQ196" s="142"/>
      <c r="JR196" s="76"/>
      <c r="JS196" s="4"/>
      <c r="JT196" s="76"/>
      <c r="JU196" s="137"/>
      <c r="JV196" s="138"/>
      <c r="JW196" s="130"/>
      <c r="JX196" s="4"/>
      <c r="JY196" s="139"/>
      <c r="JZ196" s="140"/>
      <c r="KA196" s="141"/>
      <c r="KB196" s="135"/>
      <c r="KC196" s="142"/>
      <c r="KD196" s="76"/>
      <c r="KE196" s="4"/>
      <c r="KF196" s="76"/>
    </row>
    <row r="197" spans="1:292" ht="13.5" customHeight="1">
      <c r="A197" s="84"/>
      <c r="E197" s="137"/>
      <c r="F197" s="138"/>
      <c r="G197" s="130"/>
      <c r="H197" s="4"/>
      <c r="I197" s="139"/>
      <c r="J197" s="140"/>
      <c r="K197" s="141"/>
      <c r="L197" s="135"/>
      <c r="M197" s="142"/>
      <c r="O197" s="4"/>
      <c r="Q197" s="137"/>
      <c r="R197" s="138"/>
      <c r="S197" s="130"/>
      <c r="T197" s="4"/>
      <c r="U197" s="139"/>
      <c r="V197" s="140"/>
      <c r="W197" s="141"/>
      <c r="X197" s="135"/>
      <c r="Y197" s="142"/>
      <c r="AA197" s="4"/>
      <c r="AC197" s="137"/>
      <c r="AD197" s="138"/>
      <c r="AE197" s="130"/>
      <c r="AF197" s="4"/>
      <c r="AG197" s="139"/>
      <c r="AH197" s="140"/>
      <c r="AI197" s="141"/>
      <c r="AJ197" s="135"/>
      <c r="AK197" s="142"/>
      <c r="AM197" s="4"/>
      <c r="AO197" s="137"/>
      <c r="AP197" s="138"/>
      <c r="AQ197" s="130"/>
      <c r="AR197" s="4"/>
      <c r="AS197" s="139"/>
      <c r="AT197" s="140"/>
      <c r="AU197" s="141"/>
      <c r="AV197" s="135"/>
      <c r="AW197" s="142"/>
      <c r="AX197" s="76"/>
      <c r="AY197" s="4"/>
      <c r="AZ197" s="76"/>
      <c r="BA197" s="137"/>
      <c r="BB197" s="138"/>
      <c r="BC197" s="130"/>
      <c r="BD197" s="4"/>
      <c r="BE197" s="139"/>
      <c r="BF197" s="140"/>
      <c r="BG197" s="141"/>
      <c r="BH197" s="135"/>
      <c r="BI197" s="142"/>
      <c r="BJ197" s="76"/>
      <c r="BK197" s="4"/>
      <c r="BL197" s="76"/>
      <c r="BM197" s="137"/>
      <c r="BN197" s="138"/>
      <c r="BO197" s="130"/>
      <c r="BP197" s="4"/>
      <c r="BQ197" s="139"/>
      <c r="BR197" s="140"/>
      <c r="BS197" s="141"/>
      <c r="BT197" s="135"/>
      <c r="BU197" s="142"/>
      <c r="BV197" s="76"/>
      <c r="BW197" s="4"/>
      <c r="BX197" s="76"/>
      <c r="BY197" s="137"/>
      <c r="BZ197" s="138"/>
      <c r="CA197" s="130"/>
      <c r="CB197" s="4"/>
      <c r="CC197" s="139"/>
      <c r="CD197" s="140"/>
      <c r="CE197" s="141"/>
      <c r="CF197" s="135"/>
      <c r="CG197" s="142"/>
      <c r="CH197" s="76"/>
      <c r="CI197" s="4"/>
      <c r="CJ197" s="76"/>
      <c r="CK197" s="137"/>
      <c r="CL197" s="138"/>
      <c r="CM197" s="130"/>
      <c r="CN197" s="4"/>
      <c r="CO197" s="139"/>
      <c r="CP197" s="140"/>
      <c r="CQ197" s="141"/>
      <c r="CR197" s="135"/>
      <c r="CS197" s="142"/>
      <c r="CT197" s="76"/>
      <c r="CU197" s="4"/>
      <c r="CV197" s="76"/>
      <c r="CW197" s="137"/>
      <c r="CX197" s="138"/>
      <c r="CY197" s="130"/>
      <c r="CZ197" s="4"/>
      <c r="DA197" s="139"/>
      <c r="DB197" s="140"/>
      <c r="DC197" s="141"/>
      <c r="DD197" s="135"/>
      <c r="DE197" s="142"/>
      <c r="DF197" s="76"/>
      <c r="DG197" s="4"/>
      <c r="DH197" s="76"/>
      <c r="DI197" s="137"/>
      <c r="DJ197" s="138"/>
      <c r="DK197" s="130"/>
      <c r="DL197" s="4"/>
      <c r="DM197" s="139"/>
      <c r="DN197" s="140"/>
      <c r="DO197" s="141"/>
      <c r="DP197" s="135"/>
      <c r="DQ197" s="142"/>
      <c r="DR197" s="76"/>
      <c r="DS197" s="4"/>
      <c r="DT197" s="76"/>
      <c r="DU197" s="137"/>
      <c r="DV197" s="138"/>
      <c r="DW197" s="130"/>
      <c r="DX197" s="4"/>
      <c r="DY197" s="139"/>
      <c r="DZ197" s="140"/>
      <c r="EA197" s="141"/>
      <c r="EB197" s="135"/>
      <c r="EC197" s="142"/>
      <c r="ED197" s="76"/>
      <c r="EE197" s="4"/>
      <c r="EF197" s="76"/>
      <c r="EG197" s="137"/>
      <c r="EH197" s="138"/>
      <c r="EI197" s="130"/>
      <c r="EJ197" s="4"/>
      <c r="EK197" s="139"/>
      <c r="EL197" s="140"/>
      <c r="EM197" s="141"/>
      <c r="EN197" s="135"/>
      <c r="EO197" s="142"/>
      <c r="EP197" s="76"/>
      <c r="EQ197" s="4"/>
      <c r="ER197" s="76"/>
      <c r="ES197" s="137"/>
      <c r="ET197" s="138"/>
      <c r="EU197" s="130"/>
      <c r="EV197" s="4"/>
      <c r="EW197" s="139"/>
      <c r="EX197" s="140"/>
      <c r="EY197" s="141"/>
      <c r="EZ197" s="135"/>
      <c r="FA197" s="142"/>
      <c r="FB197" s="76"/>
      <c r="FC197" s="4"/>
      <c r="FD197" s="76"/>
      <c r="FE197" s="137"/>
      <c r="FF197" s="138"/>
      <c r="FG197" s="130"/>
      <c r="FH197" s="4"/>
      <c r="FI197" s="139"/>
      <c r="FJ197" s="140"/>
      <c r="FK197" s="141"/>
      <c r="FL197" s="135"/>
      <c r="FM197" s="142"/>
      <c r="FN197" s="76"/>
      <c r="FO197" s="4"/>
      <c r="FP197" s="76"/>
      <c r="FQ197" s="137"/>
      <c r="FR197" s="138"/>
      <c r="FS197" s="130"/>
      <c r="FT197" s="4"/>
      <c r="FU197" s="139"/>
      <c r="FV197" s="140"/>
      <c r="FW197" s="141"/>
      <c r="FX197" s="135"/>
      <c r="FY197" s="142"/>
      <c r="FZ197" s="76"/>
      <c r="GA197" s="4"/>
      <c r="GB197" s="76"/>
      <c r="GC197" s="137"/>
      <c r="GD197" s="138"/>
      <c r="GE197" s="130"/>
      <c r="GF197" s="4"/>
      <c r="GG197" s="139"/>
      <c r="GH197" s="140"/>
      <c r="GI197" s="141"/>
      <c r="GJ197" s="135"/>
      <c r="GK197" s="142"/>
      <c r="GL197" s="76"/>
      <c r="GM197" s="4"/>
      <c r="GN197" s="76"/>
      <c r="GO197" s="137"/>
      <c r="GP197" s="138"/>
      <c r="GQ197" s="130"/>
      <c r="GR197" s="4"/>
      <c r="GS197" s="139"/>
      <c r="GT197" s="140"/>
      <c r="GU197" s="141"/>
      <c r="GV197" s="135"/>
      <c r="GW197" s="142"/>
      <c r="GX197" s="76"/>
      <c r="GY197" s="4"/>
      <c r="GZ197" s="76"/>
      <c r="HA197" s="137"/>
      <c r="HB197" s="138"/>
      <c r="HC197" s="130"/>
      <c r="HD197" s="4"/>
      <c r="HE197" s="139"/>
      <c r="HF197" s="140"/>
      <c r="HG197" s="141"/>
      <c r="HH197" s="135"/>
      <c r="HI197" s="142"/>
      <c r="HJ197" s="76"/>
      <c r="HK197" s="4"/>
      <c r="HL197" s="76"/>
      <c r="HM197" s="137"/>
      <c r="HN197" s="138"/>
      <c r="HO197" s="130"/>
      <c r="HP197" s="4"/>
      <c r="HQ197" s="139"/>
      <c r="HR197" s="140"/>
      <c r="HS197" s="141"/>
      <c r="HT197" s="135"/>
      <c r="HU197" s="142"/>
      <c r="HV197" s="76"/>
      <c r="HW197" s="4"/>
      <c r="HX197" s="76"/>
      <c r="HY197" s="137"/>
      <c r="HZ197" s="138"/>
      <c r="IA197" s="130"/>
      <c r="IB197" s="4"/>
      <c r="IC197" s="139"/>
      <c r="ID197" s="140"/>
      <c r="IE197" s="141"/>
      <c r="IF197" s="135"/>
      <c r="IG197" s="142"/>
      <c r="IH197" s="76"/>
      <c r="II197" s="4"/>
      <c r="IJ197" s="76"/>
      <c r="IK197" s="137"/>
      <c r="IL197" s="138"/>
      <c r="IM197" s="130"/>
      <c r="IN197" s="4"/>
      <c r="IO197" s="139"/>
      <c r="IP197" s="140"/>
      <c r="IQ197" s="141"/>
      <c r="IR197" s="135"/>
      <c r="IS197" s="142"/>
      <c r="IT197" s="76"/>
      <c r="IU197" s="4"/>
      <c r="IV197" s="76"/>
      <c r="IW197" s="137"/>
      <c r="IX197" s="138"/>
      <c r="IY197" s="130"/>
      <c r="IZ197" s="4"/>
      <c r="JA197" s="139"/>
      <c r="JB197" s="140"/>
      <c r="JC197" s="141"/>
      <c r="JD197" s="135"/>
      <c r="JE197" s="142"/>
      <c r="JF197" s="76"/>
      <c r="JG197" s="4"/>
      <c r="JH197" s="76"/>
      <c r="JI197" s="137"/>
      <c r="JJ197" s="138"/>
      <c r="JK197" s="130"/>
      <c r="JL197" s="4"/>
      <c r="JM197" s="139"/>
      <c r="JN197" s="140"/>
      <c r="JO197" s="141"/>
      <c r="JP197" s="135"/>
      <c r="JQ197" s="142"/>
      <c r="JR197" s="76"/>
      <c r="JS197" s="4"/>
      <c r="JT197" s="76"/>
      <c r="JU197" s="137"/>
      <c r="JV197" s="138"/>
      <c r="JW197" s="130"/>
      <c r="JX197" s="4"/>
      <c r="JY197" s="139"/>
      <c r="JZ197" s="140"/>
      <c r="KA197" s="141"/>
      <c r="KB197" s="135"/>
      <c r="KC197" s="142"/>
      <c r="KD197" s="76"/>
      <c r="KE197" s="4"/>
      <c r="KF197" s="76"/>
    </row>
    <row r="198" spans="1:292" ht="13.5" customHeight="1">
      <c r="A198" s="84"/>
      <c r="E198" s="137"/>
      <c r="F198" s="138"/>
      <c r="G198" s="130"/>
      <c r="H198" s="4"/>
      <c r="I198" s="139"/>
      <c r="J198" s="140"/>
      <c r="K198" s="141"/>
      <c r="L198" s="135"/>
      <c r="M198" s="142"/>
      <c r="O198" s="4"/>
      <c r="Q198" s="137"/>
      <c r="R198" s="138"/>
      <c r="S198" s="130"/>
      <c r="T198" s="4"/>
      <c r="U198" s="139"/>
      <c r="V198" s="140"/>
      <c r="W198" s="141"/>
      <c r="X198" s="135"/>
      <c r="Y198" s="142"/>
      <c r="AA198" s="4"/>
      <c r="AC198" s="137"/>
      <c r="AD198" s="138"/>
      <c r="AE198" s="130"/>
      <c r="AF198" s="4"/>
      <c r="AG198" s="139"/>
      <c r="AH198" s="140"/>
      <c r="AI198" s="141"/>
      <c r="AJ198" s="135"/>
      <c r="AK198" s="142"/>
      <c r="AM198" s="4"/>
      <c r="AO198" s="137"/>
      <c r="AP198" s="138"/>
      <c r="AQ198" s="130"/>
      <c r="AR198" s="4"/>
      <c r="AS198" s="139"/>
      <c r="AT198" s="140"/>
      <c r="AU198" s="141"/>
      <c r="AV198" s="135"/>
      <c r="AW198" s="142"/>
      <c r="AX198" s="76"/>
      <c r="AY198" s="4"/>
      <c r="AZ198" s="76"/>
      <c r="BA198" s="137"/>
      <c r="BB198" s="138"/>
      <c r="BC198" s="130"/>
      <c r="BD198" s="4"/>
      <c r="BE198" s="139"/>
      <c r="BF198" s="140"/>
      <c r="BG198" s="141"/>
      <c r="BH198" s="135"/>
      <c r="BI198" s="142"/>
      <c r="BJ198" s="76"/>
      <c r="BK198" s="4"/>
      <c r="BL198" s="76"/>
      <c r="BM198" s="137"/>
      <c r="BN198" s="138"/>
      <c r="BO198" s="130"/>
      <c r="BP198" s="4"/>
      <c r="BQ198" s="139"/>
      <c r="BR198" s="140"/>
      <c r="BS198" s="141"/>
      <c r="BT198" s="135"/>
      <c r="BU198" s="142"/>
      <c r="BV198" s="76"/>
      <c r="BW198" s="4"/>
      <c r="BX198" s="76"/>
      <c r="BY198" s="137"/>
      <c r="BZ198" s="138"/>
      <c r="CA198" s="130"/>
      <c r="CB198" s="4"/>
      <c r="CC198" s="139"/>
      <c r="CD198" s="140"/>
      <c r="CE198" s="141"/>
      <c r="CF198" s="135"/>
      <c r="CG198" s="142"/>
      <c r="CH198" s="76"/>
      <c r="CI198" s="4"/>
      <c r="CJ198" s="76"/>
      <c r="CK198" s="137"/>
      <c r="CL198" s="138"/>
      <c r="CM198" s="130"/>
      <c r="CN198" s="4"/>
      <c r="CO198" s="139"/>
      <c r="CP198" s="140"/>
      <c r="CQ198" s="141"/>
      <c r="CR198" s="135"/>
      <c r="CS198" s="142"/>
      <c r="CT198" s="76"/>
      <c r="CU198" s="4"/>
      <c r="CV198" s="76"/>
      <c r="CW198" s="137"/>
      <c r="CX198" s="138"/>
      <c r="CY198" s="130"/>
      <c r="CZ198" s="4"/>
      <c r="DA198" s="139"/>
      <c r="DB198" s="140"/>
      <c r="DC198" s="141"/>
      <c r="DD198" s="135"/>
      <c r="DE198" s="142"/>
      <c r="DF198" s="76"/>
      <c r="DG198" s="4"/>
      <c r="DH198" s="76"/>
      <c r="DI198" s="137"/>
      <c r="DJ198" s="138"/>
      <c r="DK198" s="130"/>
      <c r="DL198" s="4"/>
      <c r="DM198" s="139"/>
      <c r="DN198" s="140"/>
      <c r="DO198" s="141"/>
      <c r="DP198" s="135"/>
      <c r="DQ198" s="142"/>
      <c r="DR198" s="76"/>
      <c r="DS198" s="4"/>
      <c r="DT198" s="76"/>
      <c r="DU198" s="137"/>
      <c r="DV198" s="138"/>
      <c r="DW198" s="130"/>
      <c r="DX198" s="4"/>
      <c r="DY198" s="139"/>
      <c r="DZ198" s="140"/>
      <c r="EA198" s="141"/>
      <c r="EB198" s="135"/>
      <c r="EC198" s="142"/>
      <c r="ED198" s="76"/>
      <c r="EE198" s="4"/>
      <c r="EF198" s="76"/>
      <c r="EG198" s="137"/>
      <c r="EH198" s="138"/>
      <c r="EI198" s="130"/>
      <c r="EJ198" s="4"/>
      <c r="EK198" s="139"/>
      <c r="EL198" s="140"/>
      <c r="EM198" s="141"/>
      <c r="EN198" s="135"/>
      <c r="EO198" s="142"/>
      <c r="EP198" s="76"/>
      <c r="EQ198" s="4"/>
      <c r="ER198" s="76"/>
      <c r="ES198" s="137"/>
      <c r="ET198" s="138"/>
      <c r="EU198" s="130"/>
      <c r="EV198" s="4"/>
      <c r="EW198" s="139"/>
      <c r="EX198" s="140"/>
      <c r="EY198" s="141"/>
      <c r="EZ198" s="135"/>
      <c r="FA198" s="142"/>
      <c r="FB198" s="76"/>
      <c r="FC198" s="4"/>
      <c r="FD198" s="76"/>
      <c r="FE198" s="137"/>
      <c r="FF198" s="138"/>
      <c r="FG198" s="130"/>
      <c r="FH198" s="4"/>
      <c r="FI198" s="139"/>
      <c r="FJ198" s="140"/>
      <c r="FK198" s="141"/>
      <c r="FL198" s="135"/>
      <c r="FM198" s="142"/>
      <c r="FN198" s="76"/>
      <c r="FO198" s="4"/>
      <c r="FP198" s="76"/>
      <c r="FQ198" s="137"/>
      <c r="FR198" s="138"/>
      <c r="FS198" s="130"/>
      <c r="FT198" s="4"/>
      <c r="FU198" s="139"/>
      <c r="FV198" s="140"/>
      <c r="FW198" s="141"/>
      <c r="FX198" s="135"/>
      <c r="FY198" s="142"/>
      <c r="FZ198" s="76"/>
      <c r="GA198" s="4"/>
      <c r="GB198" s="76"/>
      <c r="GC198" s="137"/>
      <c r="GD198" s="138"/>
      <c r="GE198" s="130"/>
      <c r="GF198" s="4"/>
      <c r="GG198" s="139"/>
      <c r="GH198" s="140"/>
      <c r="GI198" s="141"/>
      <c r="GJ198" s="135"/>
      <c r="GK198" s="142"/>
      <c r="GL198" s="76"/>
      <c r="GM198" s="4"/>
      <c r="GN198" s="76"/>
      <c r="GO198" s="137"/>
      <c r="GP198" s="138"/>
      <c r="GQ198" s="130"/>
      <c r="GR198" s="4"/>
      <c r="GS198" s="139"/>
      <c r="GT198" s="140"/>
      <c r="GU198" s="141"/>
      <c r="GV198" s="135"/>
      <c r="GW198" s="142"/>
      <c r="GX198" s="76"/>
      <c r="GY198" s="4"/>
      <c r="GZ198" s="76"/>
      <c r="HA198" s="137"/>
      <c r="HB198" s="138"/>
      <c r="HC198" s="130"/>
      <c r="HD198" s="4"/>
      <c r="HE198" s="139"/>
      <c r="HF198" s="140"/>
      <c r="HG198" s="141"/>
      <c r="HH198" s="135"/>
      <c r="HI198" s="142"/>
      <c r="HJ198" s="76"/>
      <c r="HK198" s="4"/>
      <c r="HL198" s="76"/>
      <c r="HM198" s="137"/>
      <c r="HN198" s="138"/>
      <c r="HO198" s="130"/>
      <c r="HP198" s="4"/>
      <c r="HQ198" s="139"/>
      <c r="HR198" s="140"/>
      <c r="HS198" s="141"/>
      <c r="HT198" s="135"/>
      <c r="HU198" s="142"/>
      <c r="HV198" s="76"/>
      <c r="HW198" s="4"/>
      <c r="HX198" s="76"/>
      <c r="HY198" s="137"/>
      <c r="HZ198" s="138"/>
      <c r="IA198" s="130"/>
      <c r="IB198" s="4"/>
      <c r="IC198" s="139"/>
      <c r="ID198" s="140"/>
      <c r="IE198" s="141"/>
      <c r="IF198" s="135"/>
      <c r="IG198" s="142"/>
      <c r="IH198" s="76"/>
      <c r="II198" s="4"/>
      <c r="IJ198" s="76"/>
      <c r="IK198" s="137"/>
      <c r="IL198" s="138"/>
      <c r="IM198" s="130"/>
      <c r="IN198" s="4"/>
      <c r="IO198" s="139"/>
      <c r="IP198" s="140"/>
      <c r="IQ198" s="141"/>
      <c r="IR198" s="135"/>
      <c r="IS198" s="142"/>
      <c r="IT198" s="76"/>
      <c r="IU198" s="4"/>
      <c r="IV198" s="76"/>
      <c r="IW198" s="137"/>
      <c r="IX198" s="138"/>
      <c r="IY198" s="130"/>
      <c r="IZ198" s="4"/>
      <c r="JA198" s="139"/>
      <c r="JB198" s="140"/>
      <c r="JC198" s="141"/>
      <c r="JD198" s="135"/>
      <c r="JE198" s="142"/>
      <c r="JF198" s="76"/>
      <c r="JG198" s="4"/>
      <c r="JH198" s="76"/>
      <c r="JI198" s="137"/>
      <c r="JJ198" s="138"/>
      <c r="JK198" s="130"/>
      <c r="JL198" s="4"/>
      <c r="JM198" s="139"/>
      <c r="JN198" s="140"/>
      <c r="JO198" s="141"/>
      <c r="JP198" s="135"/>
      <c r="JQ198" s="142"/>
      <c r="JR198" s="76"/>
      <c r="JS198" s="4"/>
      <c r="JT198" s="76"/>
      <c r="JU198" s="137"/>
      <c r="JV198" s="138"/>
      <c r="JW198" s="130"/>
      <c r="JX198" s="4"/>
      <c r="JY198" s="139"/>
      <c r="JZ198" s="140"/>
      <c r="KA198" s="141"/>
      <c r="KB198" s="135"/>
      <c r="KC198" s="142"/>
      <c r="KD198" s="76"/>
      <c r="KE198" s="4"/>
      <c r="KF198" s="76"/>
    </row>
    <row r="199" spans="1:292" ht="13.5" customHeight="1">
      <c r="A199" s="84"/>
      <c r="E199" s="137"/>
      <c r="F199" s="138"/>
      <c r="G199" s="130"/>
      <c r="H199" s="4"/>
      <c r="I199" s="139"/>
      <c r="J199" s="140"/>
      <c r="K199" s="141"/>
      <c r="L199" s="135"/>
      <c r="M199" s="142"/>
      <c r="O199" s="4"/>
      <c r="Q199" s="137"/>
      <c r="R199" s="138"/>
      <c r="S199" s="130"/>
      <c r="T199" s="4"/>
      <c r="U199" s="139"/>
      <c r="V199" s="140"/>
      <c r="W199" s="141"/>
      <c r="X199" s="135"/>
      <c r="Y199" s="142"/>
      <c r="AA199" s="4"/>
      <c r="AC199" s="137"/>
      <c r="AD199" s="138"/>
      <c r="AE199" s="130"/>
      <c r="AF199" s="4"/>
      <c r="AG199" s="139"/>
      <c r="AH199" s="140"/>
      <c r="AI199" s="141"/>
      <c r="AJ199" s="135"/>
      <c r="AK199" s="142"/>
      <c r="AM199" s="4"/>
      <c r="AO199" s="137"/>
      <c r="AP199" s="138"/>
      <c r="AQ199" s="130"/>
      <c r="AR199" s="4"/>
      <c r="AS199" s="139"/>
      <c r="AT199" s="140"/>
      <c r="AU199" s="141"/>
      <c r="AV199" s="135"/>
      <c r="AW199" s="142"/>
      <c r="AX199" s="76"/>
      <c r="AY199" s="4"/>
      <c r="AZ199" s="76"/>
      <c r="BA199" s="137"/>
      <c r="BB199" s="138"/>
      <c r="BC199" s="130"/>
      <c r="BD199" s="4"/>
      <c r="BE199" s="139"/>
      <c r="BF199" s="140"/>
      <c r="BG199" s="141"/>
      <c r="BH199" s="135"/>
      <c r="BI199" s="142"/>
      <c r="BJ199" s="76"/>
      <c r="BK199" s="4"/>
      <c r="BL199" s="76"/>
      <c r="BM199" s="137"/>
      <c r="BN199" s="138"/>
      <c r="BO199" s="130"/>
      <c r="BP199" s="4"/>
      <c r="BQ199" s="139"/>
      <c r="BR199" s="140"/>
      <c r="BS199" s="141"/>
      <c r="BT199" s="135"/>
      <c r="BU199" s="142"/>
      <c r="BV199" s="76"/>
      <c r="BW199" s="4"/>
      <c r="BX199" s="76"/>
      <c r="BY199" s="137"/>
      <c r="BZ199" s="138"/>
      <c r="CA199" s="130"/>
      <c r="CB199" s="4"/>
      <c r="CC199" s="139"/>
      <c r="CD199" s="140"/>
      <c r="CE199" s="141"/>
      <c r="CF199" s="135"/>
      <c r="CG199" s="142"/>
      <c r="CH199" s="76"/>
      <c r="CI199" s="4"/>
      <c r="CJ199" s="76"/>
      <c r="CK199" s="137"/>
      <c r="CL199" s="138"/>
      <c r="CM199" s="130"/>
      <c r="CN199" s="4"/>
      <c r="CO199" s="139"/>
      <c r="CP199" s="140"/>
      <c r="CQ199" s="141"/>
      <c r="CR199" s="135"/>
      <c r="CS199" s="142"/>
      <c r="CT199" s="76"/>
      <c r="CU199" s="4"/>
      <c r="CV199" s="76"/>
      <c r="CW199" s="137"/>
      <c r="CX199" s="138"/>
      <c r="CY199" s="130"/>
      <c r="CZ199" s="4"/>
      <c r="DA199" s="139"/>
      <c r="DB199" s="140"/>
      <c r="DC199" s="141"/>
      <c r="DD199" s="135"/>
      <c r="DE199" s="142"/>
      <c r="DF199" s="76"/>
      <c r="DG199" s="4"/>
      <c r="DH199" s="76"/>
      <c r="DI199" s="137"/>
      <c r="DJ199" s="138"/>
      <c r="DK199" s="130"/>
      <c r="DL199" s="4"/>
      <c r="DM199" s="139"/>
      <c r="DN199" s="140"/>
      <c r="DO199" s="141"/>
      <c r="DP199" s="135"/>
      <c r="DQ199" s="142"/>
      <c r="DR199" s="76"/>
      <c r="DS199" s="4"/>
      <c r="DT199" s="76"/>
      <c r="DU199" s="137"/>
      <c r="DV199" s="138"/>
      <c r="DW199" s="130"/>
      <c r="DX199" s="4"/>
      <c r="DY199" s="139"/>
      <c r="DZ199" s="140"/>
      <c r="EA199" s="141"/>
      <c r="EB199" s="135"/>
      <c r="EC199" s="142"/>
      <c r="ED199" s="76"/>
      <c r="EE199" s="4"/>
      <c r="EF199" s="76"/>
      <c r="EG199" s="137"/>
      <c r="EH199" s="138"/>
      <c r="EI199" s="130"/>
      <c r="EJ199" s="4"/>
      <c r="EK199" s="139"/>
      <c r="EL199" s="140"/>
      <c r="EM199" s="141"/>
      <c r="EN199" s="135"/>
      <c r="EO199" s="142"/>
      <c r="EP199" s="76"/>
      <c r="EQ199" s="4"/>
      <c r="ER199" s="76"/>
      <c r="ES199" s="137"/>
      <c r="ET199" s="138"/>
      <c r="EU199" s="130"/>
      <c r="EV199" s="4"/>
      <c r="EW199" s="139"/>
      <c r="EX199" s="140"/>
      <c r="EY199" s="141"/>
      <c r="EZ199" s="135"/>
      <c r="FA199" s="142"/>
      <c r="FB199" s="76"/>
      <c r="FC199" s="4"/>
      <c r="FD199" s="76"/>
      <c r="FE199" s="137"/>
      <c r="FF199" s="138"/>
      <c r="FG199" s="130"/>
      <c r="FH199" s="4"/>
      <c r="FI199" s="139"/>
      <c r="FJ199" s="140"/>
      <c r="FK199" s="141"/>
      <c r="FL199" s="135"/>
      <c r="FM199" s="142"/>
      <c r="FN199" s="76"/>
      <c r="FO199" s="4"/>
      <c r="FP199" s="76"/>
      <c r="FQ199" s="137"/>
      <c r="FR199" s="138"/>
      <c r="FS199" s="130"/>
      <c r="FT199" s="4"/>
      <c r="FU199" s="139"/>
      <c r="FV199" s="140"/>
      <c r="FW199" s="141"/>
      <c r="FX199" s="135"/>
      <c r="FY199" s="142"/>
      <c r="FZ199" s="76"/>
      <c r="GA199" s="4"/>
      <c r="GB199" s="76"/>
      <c r="GC199" s="137"/>
      <c r="GD199" s="138"/>
      <c r="GE199" s="130"/>
      <c r="GF199" s="4"/>
      <c r="GG199" s="139"/>
      <c r="GH199" s="140"/>
      <c r="GI199" s="141"/>
      <c r="GJ199" s="135"/>
      <c r="GK199" s="142"/>
      <c r="GL199" s="76"/>
      <c r="GM199" s="4"/>
      <c r="GN199" s="76"/>
      <c r="GO199" s="137"/>
      <c r="GP199" s="138"/>
      <c r="GQ199" s="130"/>
      <c r="GR199" s="4"/>
      <c r="GS199" s="139"/>
      <c r="GT199" s="140"/>
      <c r="GU199" s="141"/>
      <c r="GV199" s="135"/>
      <c r="GW199" s="142"/>
      <c r="GX199" s="76"/>
      <c r="GY199" s="4"/>
      <c r="GZ199" s="76"/>
      <c r="HA199" s="137"/>
      <c r="HB199" s="138"/>
      <c r="HC199" s="130"/>
      <c r="HD199" s="4"/>
      <c r="HE199" s="139"/>
      <c r="HF199" s="140"/>
      <c r="HG199" s="141"/>
      <c r="HH199" s="135"/>
      <c r="HI199" s="142"/>
      <c r="HJ199" s="76"/>
      <c r="HK199" s="4"/>
      <c r="HL199" s="76"/>
      <c r="HM199" s="137"/>
      <c r="HN199" s="138"/>
      <c r="HO199" s="130"/>
      <c r="HP199" s="4"/>
      <c r="HQ199" s="139"/>
      <c r="HR199" s="140"/>
      <c r="HS199" s="141"/>
      <c r="HT199" s="135"/>
      <c r="HU199" s="142"/>
      <c r="HV199" s="76"/>
      <c r="HW199" s="4"/>
      <c r="HX199" s="76"/>
      <c r="HY199" s="137"/>
      <c r="HZ199" s="138"/>
      <c r="IA199" s="130"/>
      <c r="IB199" s="4"/>
      <c r="IC199" s="139"/>
      <c r="ID199" s="140"/>
      <c r="IE199" s="141"/>
      <c r="IF199" s="135"/>
      <c r="IG199" s="142"/>
      <c r="IH199" s="76"/>
      <c r="II199" s="4"/>
      <c r="IJ199" s="76"/>
      <c r="IK199" s="137"/>
      <c r="IL199" s="138"/>
      <c r="IM199" s="130"/>
      <c r="IN199" s="4"/>
      <c r="IO199" s="139"/>
      <c r="IP199" s="140"/>
      <c r="IQ199" s="141"/>
      <c r="IR199" s="135"/>
      <c r="IS199" s="142"/>
      <c r="IT199" s="76"/>
      <c r="IU199" s="4"/>
      <c r="IV199" s="76"/>
      <c r="IW199" s="137"/>
      <c r="IX199" s="138"/>
      <c r="IY199" s="130"/>
      <c r="IZ199" s="4"/>
      <c r="JA199" s="139"/>
      <c r="JB199" s="140"/>
      <c r="JC199" s="141"/>
      <c r="JD199" s="135"/>
      <c r="JE199" s="142"/>
      <c r="JF199" s="76"/>
      <c r="JG199" s="4"/>
      <c r="JH199" s="76"/>
      <c r="JI199" s="137"/>
      <c r="JJ199" s="138"/>
      <c r="JK199" s="130"/>
      <c r="JL199" s="4"/>
      <c r="JM199" s="139"/>
      <c r="JN199" s="140"/>
      <c r="JO199" s="141"/>
      <c r="JP199" s="135"/>
      <c r="JQ199" s="142"/>
      <c r="JR199" s="76"/>
      <c r="JS199" s="4"/>
      <c r="JT199" s="76"/>
      <c r="JU199" s="137"/>
      <c r="JV199" s="138"/>
      <c r="JW199" s="130"/>
      <c r="JX199" s="4"/>
      <c r="JY199" s="139"/>
      <c r="JZ199" s="140"/>
      <c r="KA199" s="141"/>
      <c r="KB199" s="135"/>
      <c r="KC199" s="142"/>
      <c r="KD199" s="76"/>
      <c r="KE199" s="4"/>
      <c r="KF199" s="76"/>
    </row>
    <row r="200" spans="1:292" ht="13.5" customHeight="1">
      <c r="A200" s="84"/>
      <c r="E200" s="148"/>
      <c r="F200" s="149"/>
      <c r="G200" s="130"/>
      <c r="H200" s="4"/>
      <c r="I200" s="150"/>
      <c r="J200" s="151"/>
      <c r="K200" s="152"/>
      <c r="L200" s="153"/>
      <c r="M200" s="154"/>
      <c r="O200" s="4"/>
      <c r="Q200" s="148"/>
      <c r="R200" s="149"/>
      <c r="S200" s="130"/>
      <c r="T200" s="4"/>
      <c r="U200" s="150"/>
      <c r="V200" s="151"/>
      <c r="W200" s="152"/>
      <c r="X200" s="153"/>
      <c r="Y200" s="154"/>
      <c r="AA200" s="4"/>
      <c r="AC200" s="148"/>
      <c r="AD200" s="149"/>
      <c r="AE200" s="130"/>
      <c r="AF200" s="4"/>
      <c r="AG200" s="150"/>
      <c r="AH200" s="151"/>
      <c r="AI200" s="152"/>
      <c r="AJ200" s="153"/>
      <c r="AK200" s="154"/>
      <c r="AM200" s="4"/>
      <c r="AO200" s="148"/>
      <c r="AP200" s="149"/>
      <c r="AQ200" s="130"/>
      <c r="AR200" s="4"/>
      <c r="AS200" s="150"/>
      <c r="AT200" s="151"/>
      <c r="AU200" s="152"/>
      <c r="AV200" s="153"/>
      <c r="AW200" s="154"/>
      <c r="AX200" s="76"/>
      <c r="AY200" s="4"/>
      <c r="AZ200" s="76"/>
      <c r="BA200" s="148"/>
      <c r="BB200" s="149"/>
      <c r="BC200" s="130"/>
      <c r="BD200" s="4"/>
      <c r="BE200" s="150"/>
      <c r="BF200" s="151"/>
      <c r="BG200" s="152"/>
      <c r="BH200" s="153"/>
      <c r="BI200" s="154"/>
      <c r="BJ200" s="76"/>
      <c r="BK200" s="4"/>
      <c r="BL200" s="76"/>
      <c r="BM200" s="148"/>
      <c r="BN200" s="149"/>
      <c r="BO200" s="130"/>
      <c r="BP200" s="4"/>
      <c r="BQ200" s="150"/>
      <c r="BR200" s="151"/>
      <c r="BS200" s="152"/>
      <c r="BT200" s="153"/>
      <c r="BU200" s="154"/>
      <c r="BV200" s="76"/>
      <c r="BW200" s="4"/>
      <c r="BX200" s="76"/>
      <c r="BY200" s="148"/>
      <c r="BZ200" s="149"/>
      <c r="CA200" s="130"/>
      <c r="CB200" s="4"/>
      <c r="CC200" s="150"/>
      <c r="CD200" s="151"/>
      <c r="CE200" s="152"/>
      <c r="CF200" s="153"/>
      <c r="CG200" s="154"/>
      <c r="CH200" s="76"/>
      <c r="CI200" s="4"/>
      <c r="CJ200" s="76"/>
      <c r="CK200" s="148"/>
      <c r="CL200" s="149"/>
      <c r="CM200" s="130"/>
      <c r="CN200" s="4"/>
      <c r="CO200" s="150"/>
      <c r="CP200" s="151"/>
      <c r="CQ200" s="152"/>
      <c r="CR200" s="153"/>
      <c r="CS200" s="154"/>
      <c r="CT200" s="76"/>
      <c r="CU200" s="4"/>
      <c r="CV200" s="76"/>
      <c r="CW200" s="148"/>
      <c r="CX200" s="149"/>
      <c r="CY200" s="130"/>
      <c r="CZ200" s="4"/>
      <c r="DA200" s="150"/>
      <c r="DB200" s="151"/>
      <c r="DC200" s="152"/>
      <c r="DD200" s="153"/>
      <c r="DE200" s="154"/>
      <c r="DF200" s="76"/>
      <c r="DG200" s="4"/>
      <c r="DH200" s="76"/>
      <c r="DI200" s="148"/>
      <c r="DJ200" s="149"/>
      <c r="DK200" s="130"/>
      <c r="DL200" s="4"/>
      <c r="DM200" s="150"/>
      <c r="DN200" s="151"/>
      <c r="DO200" s="152"/>
      <c r="DP200" s="153"/>
      <c r="DQ200" s="154"/>
      <c r="DR200" s="76"/>
      <c r="DS200" s="4"/>
      <c r="DT200" s="76"/>
      <c r="DU200" s="148"/>
      <c r="DV200" s="149"/>
      <c r="DW200" s="130"/>
      <c r="DX200" s="4"/>
      <c r="DY200" s="150"/>
      <c r="DZ200" s="151"/>
      <c r="EA200" s="152"/>
      <c r="EB200" s="153"/>
      <c r="EC200" s="154"/>
      <c r="ED200" s="76"/>
      <c r="EE200" s="4"/>
      <c r="EF200" s="76"/>
      <c r="EG200" s="148"/>
      <c r="EH200" s="149"/>
      <c r="EI200" s="130"/>
      <c r="EJ200" s="4"/>
      <c r="EK200" s="150"/>
      <c r="EL200" s="151"/>
      <c r="EM200" s="152"/>
      <c r="EN200" s="153"/>
      <c r="EO200" s="154"/>
      <c r="EP200" s="76"/>
      <c r="EQ200" s="4"/>
      <c r="ER200" s="76"/>
      <c r="ES200" s="148"/>
      <c r="ET200" s="149"/>
      <c r="EU200" s="130"/>
      <c r="EV200" s="4"/>
      <c r="EW200" s="150"/>
      <c r="EX200" s="151"/>
      <c r="EY200" s="152"/>
      <c r="EZ200" s="153"/>
      <c r="FA200" s="154"/>
      <c r="FB200" s="76"/>
      <c r="FC200" s="4"/>
      <c r="FD200" s="76"/>
      <c r="FE200" s="148"/>
      <c r="FF200" s="149"/>
      <c r="FG200" s="130"/>
      <c r="FH200" s="4"/>
      <c r="FI200" s="150"/>
      <c r="FJ200" s="151"/>
      <c r="FK200" s="152"/>
      <c r="FL200" s="153"/>
      <c r="FM200" s="154"/>
      <c r="FN200" s="76"/>
      <c r="FO200" s="4"/>
      <c r="FP200" s="76"/>
      <c r="FQ200" s="148"/>
      <c r="FR200" s="149"/>
      <c r="FS200" s="130"/>
      <c r="FT200" s="4"/>
      <c r="FU200" s="150"/>
      <c r="FV200" s="151"/>
      <c r="FW200" s="152"/>
      <c r="FX200" s="153"/>
      <c r="FY200" s="154"/>
      <c r="FZ200" s="76"/>
      <c r="GA200" s="4"/>
      <c r="GB200" s="76"/>
      <c r="GC200" s="148"/>
      <c r="GD200" s="149"/>
      <c r="GE200" s="130"/>
      <c r="GF200" s="4"/>
      <c r="GG200" s="150"/>
      <c r="GH200" s="151"/>
      <c r="GI200" s="152"/>
      <c r="GJ200" s="153"/>
      <c r="GK200" s="154"/>
      <c r="GL200" s="76"/>
      <c r="GM200" s="4"/>
      <c r="GN200" s="76"/>
      <c r="GO200" s="148"/>
      <c r="GP200" s="149"/>
      <c r="GQ200" s="130"/>
      <c r="GR200" s="4"/>
      <c r="GS200" s="150"/>
      <c r="GT200" s="151"/>
      <c r="GU200" s="152"/>
      <c r="GV200" s="153"/>
      <c r="GW200" s="154"/>
      <c r="GX200" s="76"/>
      <c r="GY200" s="4"/>
      <c r="GZ200" s="76"/>
      <c r="HA200" s="148"/>
      <c r="HB200" s="149"/>
      <c r="HC200" s="130"/>
      <c r="HD200" s="4"/>
      <c r="HE200" s="150"/>
      <c r="HF200" s="151"/>
      <c r="HG200" s="152"/>
      <c r="HH200" s="153"/>
      <c r="HI200" s="154"/>
      <c r="HJ200" s="76"/>
      <c r="HK200" s="4"/>
      <c r="HL200" s="76"/>
      <c r="HM200" s="148"/>
      <c r="HN200" s="149"/>
      <c r="HO200" s="130"/>
      <c r="HP200" s="4"/>
      <c r="HQ200" s="150"/>
      <c r="HR200" s="151"/>
      <c r="HS200" s="152"/>
      <c r="HT200" s="153"/>
      <c r="HU200" s="154"/>
      <c r="HV200" s="76"/>
      <c r="HW200" s="4"/>
      <c r="HX200" s="76"/>
      <c r="HY200" s="148"/>
      <c r="HZ200" s="149"/>
      <c r="IA200" s="130"/>
      <c r="IB200" s="4"/>
      <c r="IC200" s="150"/>
      <c r="ID200" s="151"/>
      <c r="IE200" s="152"/>
      <c r="IF200" s="153"/>
      <c r="IG200" s="154"/>
      <c r="IH200" s="76"/>
      <c r="II200" s="4"/>
      <c r="IJ200" s="76"/>
      <c r="IK200" s="148"/>
      <c r="IL200" s="149"/>
      <c r="IM200" s="130"/>
      <c r="IN200" s="4"/>
      <c r="IO200" s="150"/>
      <c r="IP200" s="151"/>
      <c r="IQ200" s="152"/>
      <c r="IR200" s="153"/>
      <c r="IS200" s="154"/>
      <c r="IT200" s="76"/>
      <c r="IU200" s="4"/>
      <c r="IV200" s="76"/>
      <c r="IW200" s="148"/>
      <c r="IX200" s="149"/>
      <c r="IY200" s="130"/>
      <c r="IZ200" s="4"/>
      <c r="JA200" s="150"/>
      <c r="JB200" s="151"/>
      <c r="JC200" s="152"/>
      <c r="JD200" s="153"/>
      <c r="JE200" s="154"/>
      <c r="JF200" s="76"/>
      <c r="JG200" s="4"/>
      <c r="JH200" s="76"/>
      <c r="JI200" s="148"/>
      <c r="JJ200" s="149"/>
      <c r="JK200" s="130"/>
      <c r="JL200" s="4"/>
      <c r="JM200" s="150"/>
      <c r="JN200" s="151"/>
      <c r="JO200" s="152"/>
      <c r="JP200" s="153"/>
      <c r="JQ200" s="154"/>
      <c r="JR200" s="76"/>
      <c r="JS200" s="4"/>
      <c r="JT200" s="76"/>
      <c r="JU200" s="148"/>
      <c r="JV200" s="149"/>
      <c r="JW200" s="130"/>
      <c r="JX200" s="4"/>
      <c r="JY200" s="150"/>
      <c r="JZ200" s="151"/>
      <c r="KA200" s="152"/>
      <c r="KB200" s="153"/>
      <c r="KC200" s="154"/>
      <c r="KD200" s="76"/>
      <c r="KE200" s="4"/>
      <c r="KF200" s="76"/>
    </row>
    <row r="220" spans="5:290" ht="13.5" customHeight="1">
      <c r="E220" s="76" t="str">
        <f t="shared" ref="E220:E226" si="334">IF(I220="","",E$3)</f>
        <v/>
      </c>
      <c r="F220" s="76" t="str">
        <f t="shared" ref="F220:F226" si="335">IF(I220="","",E$1)</f>
        <v/>
      </c>
      <c r="I220" s="76" t="str">
        <f t="shared" ref="I220:I226" si="336">IF(P220="","",IF(ISNUMBER(SEARCH(":",P220)),MID(P220,FIND(":",P220)+2,FIND("(",P220)-FIND(":",P220)-3),LEFT(P220,FIND("(",P220)-2)))</f>
        <v/>
      </c>
      <c r="J220" s="76" t="str">
        <f t="shared" ref="J220:J226" si="337">IF(P220="","",MID(P220,FIND("(",P220)+1,4))</f>
        <v/>
      </c>
      <c r="K220" s="76" t="str">
        <f t="shared" ref="K220:K226" si="338">IF(ISNUMBER(SEARCH("*female*",P220)),"female",IF(ISNUMBER(SEARCH("*male*",P220)),"male",""))</f>
        <v/>
      </c>
      <c r="L220" s="76" t="str">
        <f t="shared" ref="L220:L226" si="339">IF(P220="","",IF(ISERROR(MID(P220,FIND("male,",P220)+6,(FIND(")",P220)-(FIND("male,",P220)+6))))=TRUE,"missing/error",MID(P220,FIND("male,",P220)+6,(FIND(")",P220)-(FIND("male,",P220)+6)))))</f>
        <v/>
      </c>
      <c r="M220" s="76" t="str">
        <f t="shared" ref="M220:M226" si="340">IF(I220="","",(MID(I220,(SEARCH("^^",SUBSTITUTE(I220," ","^^",LEN(I220)-LEN(SUBSTITUTE(I220," ","")))))+1,99)&amp;"_"&amp;LEFT(I220,FIND(" ",I220)-1)&amp;"_"&amp;J220))</f>
        <v/>
      </c>
      <c r="N220" s="76" t="str">
        <f t="shared" ref="N220:N226" si="341">IF(P220="","",IF((LEN(P220)-LEN(SUBSTITUTE(P220,"male","")))/LEN("male")&gt;1,"!",IF(RIGHT(P220,1)=")","",IF(RIGHT(P220,2)=") ","",IF(RIGHT(P220,2)=").","","!!")))))</f>
        <v/>
      </c>
      <c r="Q220" s="155" t="str">
        <f t="shared" ref="Q220:Q226" si="342">IF(U220="","",Q$3)</f>
        <v/>
      </c>
      <c r="R220" s="76" t="str">
        <f t="shared" ref="R220:R226" si="343">IF(U220="","",Q$1)</f>
        <v/>
      </c>
      <c r="U220" s="76" t="str">
        <f t="shared" ref="U220:U226" si="344">IF(AB220="","",IF(ISNUMBER(SEARCH(":",AB220)),MID(AB220,FIND(":",AB220)+2,FIND("(",AB220)-FIND(":",AB220)-3),LEFT(AB220,FIND("(",AB220)-2)))</f>
        <v/>
      </c>
      <c r="V220" s="76" t="str">
        <f t="shared" ref="V220:V226" si="345">IF(AB220="","",MID(AB220,FIND("(",AB220)+1,4))</f>
        <v/>
      </c>
      <c r="W220" s="76" t="str">
        <f t="shared" ref="W220:W226" si="346">IF(ISNUMBER(SEARCH("*female*",AB220)),"female",IF(ISNUMBER(SEARCH("*male*",AB220)),"male",""))</f>
        <v/>
      </c>
      <c r="X220" s="76" t="str">
        <f t="shared" ref="X220:X226" si="347">IF(AB220="","",IF(ISERROR(MID(AB220,FIND("male,",AB220)+6,(FIND(")",AB220)-(FIND("male,",AB220)+6))))=TRUE,"missing/error",MID(AB220,FIND("male,",AB220)+6,(FIND(")",AB220)-(FIND("male,",AB220)+6)))))</f>
        <v/>
      </c>
      <c r="Y220" s="76" t="str">
        <f t="shared" ref="Y220:Y226" si="348">IF(U220="","",(MID(U220,(SEARCH("^^",SUBSTITUTE(U220," ","^^",LEN(U220)-LEN(SUBSTITUTE(U220," ","")))))+1,99)&amp;"_"&amp;LEFT(U220,FIND(" ",U220)-1)&amp;"_"&amp;V220))</f>
        <v/>
      </c>
      <c r="Z220" s="76" t="str">
        <f t="shared" ref="Z220:Z226" si="349">IF(AB220="","",IF((LEN(AB220)-LEN(SUBSTITUTE(AB220,"male","")))/LEN("male")&gt;1,"!",IF(RIGHT(AB220,1)=")","",IF(RIGHT(AB220,2)=") ","",IF(RIGHT(AB220,2)=").","","!!")))))</f>
        <v/>
      </c>
      <c r="AC220" s="76" t="str">
        <f t="shared" ref="AC220:AC226" si="350">IF(AG220="","",AC$3)</f>
        <v/>
      </c>
      <c r="AD220" s="76" t="str">
        <f t="shared" ref="AD220:AD226" si="351">IF(AG220="","",AC$1)</f>
        <v/>
      </c>
      <c r="AG220" s="76" t="str">
        <f t="shared" ref="AG220:AG226" si="352">IF(AN220="","",IF(ISNUMBER(SEARCH(":",AN220)),MID(AN220,FIND(":",AN220)+2,FIND("(",AN220)-FIND(":",AN220)-3),LEFT(AN220,FIND("(",AN220)-2)))</f>
        <v/>
      </c>
      <c r="AH220" s="76" t="str">
        <f t="shared" ref="AH220:AH226" si="353">IF(AN220="","",MID(AN220,FIND("(",AN220)+1,4))</f>
        <v/>
      </c>
      <c r="AI220" s="76" t="str">
        <f t="shared" ref="AI220:AI226" si="354">IF(ISNUMBER(SEARCH("*female*",AN220)),"female",IF(ISNUMBER(SEARCH("*male*",AN220)),"male",""))</f>
        <v/>
      </c>
      <c r="AJ220" s="76" t="str">
        <f t="shared" ref="AJ220:AJ226" si="355">IF(AN220="","",IF(ISERROR(MID(AN220,FIND("male,",AN220)+6,(FIND(")",AN220)-(FIND("male,",AN220)+6))))=TRUE,"missing/error",MID(AN220,FIND("male,",AN220)+6,(FIND(")",AN220)-(FIND("male,",AN220)+6)))))</f>
        <v/>
      </c>
      <c r="AK220" s="76" t="str">
        <f t="shared" ref="AK220:AK226" si="356">IF(AG220="","",(MID(AG220,(SEARCH("^^",SUBSTITUTE(AG220," ","^^",LEN(AG220)-LEN(SUBSTITUTE(AG220," ","")))))+1,99)&amp;"_"&amp;LEFT(AG220,FIND(" ",AG220)-1)&amp;"_"&amp;AH220))</f>
        <v/>
      </c>
      <c r="AL220" s="76" t="str">
        <f t="shared" ref="AL220:AL226" si="357">IF(AN220="","",IF((LEN(AN220)-LEN(SUBSTITUTE(AN220,"male","")))/LEN("male")&gt;1,"!",IF(RIGHT(AN220,1)=")","",IF(RIGHT(AN220,2)=") ","",IF(RIGHT(AN220,2)=").","","!!")))))</f>
        <v/>
      </c>
      <c r="AO220" s="1" t="str">
        <f t="shared" ref="AO220:AO226" si="358">IF(AS220="","",AO$3)</f>
        <v/>
      </c>
      <c r="AP220" s="1" t="str">
        <f t="shared" ref="AP220:AP226" si="359">IF(AS220="","",AO$1)</f>
        <v/>
      </c>
      <c r="AS220" s="1" t="str">
        <f t="shared" ref="AS220:AS226" si="360">IF(AZ220="","",IF(ISNUMBER(SEARCH(":",AZ220)),MID(AZ220,FIND(":",AZ220)+2,FIND("(",AZ220)-FIND(":",AZ220)-3),LEFT(AZ220,FIND("(",AZ220)-2)))</f>
        <v/>
      </c>
      <c r="AT220" s="1" t="str">
        <f t="shared" ref="AT220:AT226" si="361">IF(AZ220="","",MID(AZ220,FIND("(",AZ220)+1,4))</f>
        <v/>
      </c>
      <c r="AU220" s="1" t="str">
        <f t="shared" ref="AU220:AU226" si="362">IF(ISNUMBER(SEARCH("*female*",AZ220)),"female",IF(ISNUMBER(SEARCH("*male*",AZ220)),"male",""))</f>
        <v/>
      </c>
      <c r="AV220" s="1" t="str">
        <f t="shared" ref="AV220:AV226" si="363">IF(AZ220="","",IF(ISERROR(MID(AZ220,FIND("male,",AZ220)+6,(FIND(")",AZ220)-(FIND("male,",AZ220)+6))))=TRUE,"missing/error",MID(AZ220,FIND("male,",AZ220)+6,(FIND(")",AZ220)-(FIND("male,",AZ220)+6)))))</f>
        <v/>
      </c>
      <c r="AW220" s="1" t="str">
        <f t="shared" ref="AW220:AW226" si="364">IF(AS220="","",(MID(AS220,(SEARCH("^^",SUBSTITUTE(AS220," ","^^",LEN(AS220)-LEN(SUBSTITUTE(AS220," ","")))))+1,99)&amp;"_"&amp;LEFT(AS220,FIND(" ",AS220)-1)&amp;"_"&amp;AT220))</f>
        <v/>
      </c>
      <c r="AX220" s="1" t="str">
        <f t="shared" ref="AX220:AX226" si="365">IF(AZ220="","",IF((LEN(AZ220)-LEN(SUBSTITUTE(AZ220,"male","")))/LEN("male")&gt;1,"!",IF(RIGHT(AZ220,1)=")","",IF(RIGHT(AZ220,2)=") ","",IF(RIGHT(AZ220,2)=").","","!!")))))</f>
        <v/>
      </c>
      <c r="BA220" s="1" t="str">
        <f t="shared" ref="BA220:BA226" si="366">IF(BE220="","",BA$3)</f>
        <v/>
      </c>
      <c r="BB220" s="1" t="str">
        <f t="shared" ref="BB220:BB226" si="367">IF(BE220="","",BA$1)</f>
        <v/>
      </c>
      <c r="BE220" s="1" t="str">
        <f t="shared" ref="BE220:BE226" si="368">IF(BL220="","",IF(ISNUMBER(SEARCH(":",BL220)),MID(BL220,FIND(":",BL220)+2,FIND("(",BL220)-FIND(":",BL220)-3),LEFT(BL220,FIND("(",BL220)-2)))</f>
        <v/>
      </c>
      <c r="BF220" s="1" t="str">
        <f t="shared" ref="BF220:BF226" si="369">IF(BL220="","",MID(BL220,FIND("(",BL220)+1,4))</f>
        <v/>
      </c>
      <c r="BG220" s="1" t="str">
        <f t="shared" ref="BG220:BG226" si="370">IF(ISNUMBER(SEARCH("*female*",BL220)),"female",IF(ISNUMBER(SEARCH("*male*",BL220)),"male",""))</f>
        <v/>
      </c>
      <c r="BH220" s="1" t="str">
        <f t="shared" ref="BH220:BH226" si="371">IF(BL220="","",IF(ISERROR(MID(BL220,FIND("male,",BL220)+6,(FIND(")",BL220)-(FIND("male,",BL220)+6))))=TRUE,"missing/error",MID(BL220,FIND("male,",BL220)+6,(FIND(")",BL220)-(FIND("male,",BL220)+6)))))</f>
        <v/>
      </c>
      <c r="BI220" s="1" t="str">
        <f t="shared" ref="BI220:BI226" si="372">IF(BE220="","",(MID(BE220,(SEARCH("^^",SUBSTITUTE(BE220," ","^^",LEN(BE220)-LEN(SUBSTITUTE(BE220," ","")))))+1,99)&amp;"_"&amp;LEFT(BE220,FIND(" ",BE220)-1)&amp;"_"&amp;BF220))</f>
        <v/>
      </c>
      <c r="BJ220" s="1" t="str">
        <f t="shared" ref="BJ220:BJ226" si="373">IF(BL220="","",IF((LEN(BL220)-LEN(SUBSTITUTE(BL220,"male","")))/LEN("male")&gt;1,"!",IF(RIGHT(BL220,1)=")","",IF(RIGHT(BL220,2)=") ","",IF(RIGHT(BL220,2)=").","","!!")))))</f>
        <v/>
      </c>
      <c r="BM220" s="1" t="str">
        <f t="shared" ref="BM220:BM226" si="374">IF(BQ220="","",BM$3)</f>
        <v/>
      </c>
      <c r="BN220" s="1" t="str">
        <f t="shared" ref="BN220:BN226" si="375">IF(BQ220="","",BM$1)</f>
        <v/>
      </c>
      <c r="BQ220" s="1" t="str">
        <f t="shared" ref="BQ220:BQ226" si="376">IF(BX220="","",IF(ISNUMBER(SEARCH(":",BX220)),MID(BX220,FIND(":",BX220)+2,FIND("(",BX220)-FIND(":",BX220)-3),LEFT(BX220,FIND("(",BX220)-2)))</f>
        <v/>
      </c>
      <c r="BR220" s="1" t="str">
        <f t="shared" ref="BR220:BR226" si="377">IF(BX220="","",MID(BX220,FIND("(",BX220)+1,4))</f>
        <v/>
      </c>
      <c r="BS220" s="1" t="str">
        <f t="shared" ref="BS220:BS226" si="378">IF(ISNUMBER(SEARCH("*female*",BX220)),"female",IF(ISNUMBER(SEARCH("*male*",BX220)),"male",""))</f>
        <v/>
      </c>
      <c r="BT220" s="1" t="str">
        <f t="shared" ref="BT220:BT226" si="379">IF(BX220="","",IF(ISERROR(MID(BX220,FIND("male,",BX220)+6,(FIND(")",BX220)-(FIND("male,",BX220)+6))))=TRUE,"missing/error",MID(BX220,FIND("male,",BX220)+6,(FIND(")",BX220)-(FIND("male,",BX220)+6)))))</f>
        <v/>
      </c>
      <c r="BU220" s="1" t="str">
        <f t="shared" ref="BU220:BU226" si="380">IF(BQ220="","",(MID(BQ220,(SEARCH("^^",SUBSTITUTE(BQ220," ","^^",LEN(BQ220)-LEN(SUBSTITUTE(BQ220," ","")))))+1,99)&amp;"_"&amp;LEFT(BQ220,FIND(" ",BQ220)-1)&amp;"_"&amp;BR220))</f>
        <v/>
      </c>
      <c r="BV220" s="1" t="str">
        <f t="shared" ref="BV220:BV226" si="381">IF(BX220="","",IF((LEN(BX220)-LEN(SUBSTITUTE(BX220,"male","")))/LEN("male")&gt;1,"!",IF(RIGHT(BX220,1)=")","",IF(RIGHT(BX220,2)=") ","",IF(RIGHT(BX220,2)=").","","!!")))))</f>
        <v/>
      </c>
      <c r="BY220" s="1" t="str">
        <f t="shared" ref="BY220:BY226" si="382">IF(CC220="","",BY$3)</f>
        <v/>
      </c>
      <c r="BZ220" s="1" t="str">
        <f t="shared" ref="BZ220:BZ226" si="383">IF(CC220="","",BY$1)</f>
        <v/>
      </c>
      <c r="CC220" s="1" t="str">
        <f t="shared" ref="CC220:CC226" si="384">IF(CJ220="","",IF(ISNUMBER(SEARCH(":",CJ220)),MID(CJ220,FIND(":",CJ220)+2,FIND("(",CJ220)-FIND(":",CJ220)-3),LEFT(CJ220,FIND("(",CJ220)-2)))</f>
        <v/>
      </c>
      <c r="CD220" s="1" t="str">
        <f t="shared" ref="CD220:CD226" si="385">IF(CJ220="","",MID(CJ220,FIND("(",CJ220)+1,4))</f>
        <v/>
      </c>
      <c r="CE220" s="1" t="str">
        <f t="shared" ref="CE220:CE226" si="386">IF(ISNUMBER(SEARCH("*female*",CJ220)),"female",IF(ISNUMBER(SEARCH("*male*",CJ220)),"male",""))</f>
        <v/>
      </c>
      <c r="CF220" s="1" t="str">
        <f t="shared" ref="CF220:CF226" si="387">IF(CJ220="","",IF(ISERROR(MID(CJ220,FIND("male,",CJ220)+6,(FIND(")",CJ220)-(FIND("male,",CJ220)+6))))=TRUE,"missing/error",MID(CJ220,FIND("male,",CJ220)+6,(FIND(")",CJ220)-(FIND("male,",CJ220)+6)))))</f>
        <v/>
      </c>
      <c r="CG220" s="1" t="str">
        <f t="shared" ref="CG220:CG226" si="388">IF(CC220="","",(MID(CC220,(SEARCH("^^",SUBSTITUTE(CC220," ","^^",LEN(CC220)-LEN(SUBSTITUTE(CC220," ","")))))+1,99)&amp;"_"&amp;LEFT(CC220,FIND(" ",CC220)-1)&amp;"_"&amp;CD220))</f>
        <v/>
      </c>
      <c r="CH220" s="1" t="str">
        <f t="shared" ref="CH220:CH226" si="389">IF(CJ220="","",IF((LEN(CJ220)-LEN(SUBSTITUTE(CJ220,"male","")))/LEN("male")&gt;1,"!",IF(RIGHT(CJ220,1)=")","",IF(RIGHT(CJ220,2)=") ","",IF(RIGHT(CJ220,2)=").","","!!")))))</f>
        <v/>
      </c>
      <c r="CK220" s="1" t="str">
        <f t="shared" ref="CK220:CK226" si="390">IF(CO220="","",CK$3)</f>
        <v/>
      </c>
      <c r="CL220" s="1" t="str">
        <f t="shared" ref="CL220:CL226" si="391">IF(CO220="","",CK$1)</f>
        <v/>
      </c>
      <c r="CO220" s="1" t="str">
        <f t="shared" ref="CO220:CO226" si="392">IF(CV220="","",IF(ISNUMBER(SEARCH(":",CV220)),MID(CV220,FIND(":",CV220)+2,FIND("(",CV220)-FIND(":",CV220)-3),LEFT(CV220,FIND("(",CV220)-2)))</f>
        <v/>
      </c>
      <c r="CP220" s="1" t="str">
        <f t="shared" ref="CP220:CP226" si="393">IF(CV220="","",MID(CV220,FIND("(",CV220)+1,4))</f>
        <v/>
      </c>
      <c r="CQ220" s="1" t="str">
        <f t="shared" ref="CQ220:CQ226" si="394">IF(ISNUMBER(SEARCH("*female*",CV220)),"female",IF(ISNUMBER(SEARCH("*male*",CV220)),"male",""))</f>
        <v/>
      </c>
      <c r="CR220" s="1" t="str">
        <f t="shared" ref="CR220:CR226" si="395">IF(CV220="","",IF(ISERROR(MID(CV220,FIND("male,",CV220)+6,(FIND(")",CV220)-(FIND("male,",CV220)+6))))=TRUE,"missing/error",MID(CV220,FIND("male,",CV220)+6,(FIND(")",CV220)-(FIND("male,",CV220)+6)))))</f>
        <v/>
      </c>
      <c r="CS220" s="1" t="str">
        <f t="shared" ref="CS220:CS226" si="396">IF(CO220="","",(MID(CO220,(SEARCH("^^",SUBSTITUTE(CO220," ","^^",LEN(CO220)-LEN(SUBSTITUTE(CO220," ","")))))+1,99)&amp;"_"&amp;LEFT(CO220,FIND(" ",CO220)-1)&amp;"_"&amp;CP220))</f>
        <v/>
      </c>
      <c r="CT220" s="1" t="str">
        <f t="shared" ref="CT220:CT226" si="397">IF(CV220="","",IF((LEN(CV220)-LEN(SUBSTITUTE(CV220,"male","")))/LEN("male")&gt;1,"!",IF(RIGHT(CV220,1)=")","",IF(RIGHT(CV220,2)=") ","",IF(RIGHT(CV220,2)=").","","!!")))))</f>
        <v/>
      </c>
      <c r="CW220" s="1" t="str">
        <f t="shared" ref="CW220:CW226" si="398">IF(DA220="","",CW$3)</f>
        <v/>
      </c>
      <c r="CX220" s="1" t="str">
        <f t="shared" ref="CX220:CX226" si="399">IF(DA220="","",CW$1)</f>
        <v/>
      </c>
      <c r="DA220" s="1" t="str">
        <f t="shared" ref="DA220:DA226" si="400">IF(DH220="","",IF(ISNUMBER(SEARCH(":",DH220)),MID(DH220,FIND(":",DH220)+2,FIND("(",DH220)-FIND(":",DH220)-3),LEFT(DH220,FIND("(",DH220)-2)))</f>
        <v/>
      </c>
      <c r="DB220" s="1" t="str">
        <f t="shared" ref="DB220:DB226" si="401">IF(DH220="","",MID(DH220,FIND("(",DH220)+1,4))</f>
        <v/>
      </c>
      <c r="DC220" s="1" t="str">
        <f t="shared" ref="DC220:DC226" si="402">IF(ISNUMBER(SEARCH("*female*",DH220)),"female",IF(ISNUMBER(SEARCH("*male*",DH220)),"male",""))</f>
        <v/>
      </c>
      <c r="DD220" s="1" t="str">
        <f t="shared" ref="DD220:DD226" si="403">IF(DH220="","",IF(ISERROR(MID(DH220,FIND("male,",DH220)+6,(FIND(")",DH220)-(FIND("male,",DH220)+6))))=TRUE,"missing/error",MID(DH220,FIND("male,",DH220)+6,(FIND(")",DH220)-(FIND("male,",DH220)+6)))))</f>
        <v/>
      </c>
      <c r="DE220" s="1" t="str">
        <f t="shared" ref="DE220:DE226" si="404">IF(DA220="","",(MID(DA220,(SEARCH("^^",SUBSTITUTE(DA220," ","^^",LEN(DA220)-LEN(SUBSTITUTE(DA220," ","")))))+1,99)&amp;"_"&amp;LEFT(DA220,FIND(" ",DA220)-1)&amp;"_"&amp;DB220))</f>
        <v/>
      </c>
      <c r="DF220" s="1" t="str">
        <f t="shared" ref="DF220:DF226" si="405">IF(DH220="","",IF((LEN(DH220)-LEN(SUBSTITUTE(DH220,"male","")))/LEN("male")&gt;1,"!",IF(RIGHT(DH220,1)=")","",IF(RIGHT(DH220,2)=") ","",IF(RIGHT(DH220,2)=").","","!!")))))</f>
        <v/>
      </c>
      <c r="DI220" s="1" t="str">
        <f t="shared" ref="DI220:DI226" si="406">IF(DM220="","",DI$3)</f>
        <v/>
      </c>
      <c r="DJ220" s="1" t="str">
        <f t="shared" ref="DJ220:DJ226" si="407">IF(DM220="","",DI$1)</f>
        <v/>
      </c>
      <c r="DM220" s="1" t="str">
        <f t="shared" ref="DM220:DM226" si="408">IF(DT220="","",IF(ISNUMBER(SEARCH(":",DT220)),MID(DT220,FIND(":",DT220)+2,FIND("(",DT220)-FIND(":",DT220)-3),LEFT(DT220,FIND("(",DT220)-2)))</f>
        <v/>
      </c>
      <c r="DN220" s="1" t="str">
        <f t="shared" ref="DN220:DN226" si="409">IF(DT220="","",MID(DT220,FIND("(",DT220)+1,4))</f>
        <v/>
      </c>
      <c r="DO220" s="1" t="str">
        <f t="shared" ref="DO220:DO226" si="410">IF(ISNUMBER(SEARCH("*female*",DT220)),"female",IF(ISNUMBER(SEARCH("*male*",DT220)),"male",""))</f>
        <v/>
      </c>
      <c r="DP220" s="1" t="str">
        <f t="shared" ref="DP220:DP226" si="411">IF(DT220="","",IF(ISERROR(MID(DT220,FIND("male,",DT220)+6,(FIND(")",DT220)-(FIND("male,",DT220)+6))))=TRUE,"missing/error",MID(DT220,FIND("male,",DT220)+6,(FIND(")",DT220)-(FIND("male,",DT220)+6)))))</f>
        <v/>
      </c>
      <c r="DQ220" s="1" t="str">
        <f t="shared" ref="DQ220:DQ226" si="412">IF(DM220="","",(MID(DM220,(SEARCH("^^",SUBSTITUTE(DM220," ","^^",LEN(DM220)-LEN(SUBSTITUTE(DM220," ","")))))+1,99)&amp;"_"&amp;LEFT(DM220,FIND(" ",DM220)-1)&amp;"_"&amp;DN220))</f>
        <v/>
      </c>
      <c r="DR220" s="1" t="str">
        <f t="shared" ref="DR220:DR226" si="413">IF(DT220="","",IF((LEN(DT220)-LEN(SUBSTITUTE(DT220,"male","")))/LEN("male")&gt;1,"!",IF(RIGHT(DT220,1)=")","",IF(RIGHT(DT220,2)=") ","",IF(RIGHT(DT220,2)=").","","!!")))))</f>
        <v/>
      </c>
      <c r="DU220" s="1" t="str">
        <f t="shared" ref="DU220:DU226" si="414">IF(DY220="","",DU$3)</f>
        <v/>
      </c>
      <c r="DV220" s="1" t="str">
        <f t="shared" ref="DV220:DV226" si="415">IF(DY220="","",DU$1)</f>
        <v/>
      </c>
      <c r="DY220" s="1" t="str">
        <f t="shared" ref="DY220:DY226" si="416">IF(EF220="","",IF(ISNUMBER(SEARCH(":",EF220)),MID(EF220,FIND(":",EF220)+2,FIND("(",EF220)-FIND(":",EF220)-3),LEFT(EF220,FIND("(",EF220)-2)))</f>
        <v/>
      </c>
      <c r="DZ220" s="1" t="str">
        <f t="shared" ref="DZ220:DZ226" si="417">IF(EF220="","",MID(EF220,FIND("(",EF220)+1,4))</f>
        <v/>
      </c>
      <c r="EA220" s="1" t="str">
        <f t="shared" ref="EA220:EA226" si="418">IF(ISNUMBER(SEARCH("*female*",EF220)),"female",IF(ISNUMBER(SEARCH("*male*",EF220)),"male",""))</f>
        <v/>
      </c>
      <c r="EB220" s="1" t="str">
        <f t="shared" ref="EB220:EB226" si="419">IF(EF220="","",IF(ISERROR(MID(EF220,FIND("male,",EF220)+6,(FIND(")",EF220)-(FIND("male,",EF220)+6))))=TRUE,"missing/error",MID(EF220,FIND("male,",EF220)+6,(FIND(")",EF220)-(FIND("male,",EF220)+6)))))</f>
        <v/>
      </c>
      <c r="EC220" s="1" t="str">
        <f t="shared" ref="EC220:EC226" si="420">IF(DY220="","",(MID(DY220,(SEARCH("^^",SUBSTITUTE(DY220," ","^^",LEN(DY220)-LEN(SUBSTITUTE(DY220," ","")))))+1,99)&amp;"_"&amp;LEFT(DY220,FIND(" ",DY220)-1)&amp;"_"&amp;DZ220))</f>
        <v/>
      </c>
      <c r="ED220" s="1" t="str">
        <f t="shared" ref="ED220:ED226" si="421">IF(EF220="","",IF((LEN(EF220)-LEN(SUBSTITUTE(EF220,"male","")))/LEN("male")&gt;1,"!",IF(RIGHT(EF220,1)=")","",IF(RIGHT(EF220,2)=") ","",IF(RIGHT(EF220,2)=").","","!!")))))</f>
        <v/>
      </c>
      <c r="EG220" s="1" t="str">
        <f t="shared" ref="EG220:EG226" si="422">IF(EK220="","",EG$3)</f>
        <v/>
      </c>
      <c r="EH220" s="1" t="str">
        <f t="shared" ref="EH220:EH226" si="423">IF(EK220="","",EG$1)</f>
        <v/>
      </c>
      <c r="EK220" s="1" t="str">
        <f t="shared" ref="EK220:EK226" si="424">IF(ER220="","",IF(ISNUMBER(SEARCH(":",ER220)),MID(ER220,FIND(":",ER220)+2,FIND("(",ER220)-FIND(":",ER220)-3),LEFT(ER220,FIND("(",ER220)-2)))</f>
        <v/>
      </c>
      <c r="EL220" s="1" t="str">
        <f t="shared" ref="EL220:EL226" si="425">IF(ER220="","",MID(ER220,FIND("(",ER220)+1,4))</f>
        <v/>
      </c>
      <c r="EM220" s="1" t="str">
        <f t="shared" ref="EM220:EM226" si="426">IF(ISNUMBER(SEARCH("*female*",ER220)),"female",IF(ISNUMBER(SEARCH("*male*",ER220)),"male",""))</f>
        <v/>
      </c>
      <c r="EN220" s="1" t="str">
        <f t="shared" ref="EN220:EN226" si="427">IF(ER220="","",IF(ISERROR(MID(ER220,FIND("male,",ER220)+6,(FIND(")",ER220)-(FIND("male,",ER220)+6))))=TRUE,"missing/error",MID(ER220,FIND("male,",ER220)+6,(FIND(")",ER220)-(FIND("male,",ER220)+6)))))</f>
        <v/>
      </c>
      <c r="EO220" s="1" t="str">
        <f t="shared" ref="EO220:EO226" si="428">IF(EK220="","",(MID(EK220,(SEARCH("^^",SUBSTITUTE(EK220," ","^^",LEN(EK220)-LEN(SUBSTITUTE(EK220," ","")))))+1,99)&amp;"_"&amp;LEFT(EK220,FIND(" ",EK220)-1)&amp;"_"&amp;EL220))</f>
        <v/>
      </c>
      <c r="EP220" s="1" t="str">
        <f t="shared" ref="EP220:EP226" si="429">IF(ER220="","",IF((LEN(ER220)-LEN(SUBSTITUTE(ER220,"male","")))/LEN("male")&gt;1,"!",IF(RIGHT(ER220,1)=")","",IF(RIGHT(ER220,2)=") ","",IF(RIGHT(ER220,2)=").","","!!")))))</f>
        <v/>
      </c>
      <c r="ES220" s="1" t="str">
        <f t="shared" ref="ES220:ES226" si="430">IF(EW220="","",ES$3)</f>
        <v/>
      </c>
      <c r="ET220" s="1" t="str">
        <f t="shared" ref="ET220:ET226" si="431">IF(EW220="","",ES$1)</f>
        <v/>
      </c>
      <c r="EW220" s="1" t="str">
        <f t="shared" ref="EW220:EW226" si="432">IF(FD220="","",IF(ISNUMBER(SEARCH(":",FD220)),MID(FD220,FIND(":",FD220)+2,FIND("(",FD220)-FIND(":",FD220)-3),LEFT(FD220,FIND("(",FD220)-2)))</f>
        <v/>
      </c>
      <c r="EX220" s="1" t="str">
        <f t="shared" ref="EX220:EX226" si="433">IF(FD220="","",MID(FD220,FIND("(",FD220)+1,4))</f>
        <v/>
      </c>
      <c r="EY220" s="1" t="str">
        <f t="shared" ref="EY220:EY226" si="434">IF(ISNUMBER(SEARCH("*female*",FD220)),"female",IF(ISNUMBER(SEARCH("*male*",FD220)),"male",""))</f>
        <v/>
      </c>
      <c r="EZ220" s="1" t="str">
        <f t="shared" ref="EZ220:EZ226" si="435">IF(FD220="","",IF(ISERROR(MID(FD220,FIND("male,",FD220)+6,(FIND(")",FD220)-(FIND("male,",FD220)+6))))=TRUE,"missing/error",MID(FD220,FIND("male,",FD220)+6,(FIND(")",FD220)-(FIND("male,",FD220)+6)))))</f>
        <v/>
      </c>
      <c r="FA220" s="1" t="str">
        <f t="shared" ref="FA220:FA226" si="436">IF(EW220="","",(MID(EW220,(SEARCH("^^",SUBSTITUTE(EW220," ","^^",LEN(EW220)-LEN(SUBSTITUTE(EW220," ","")))))+1,99)&amp;"_"&amp;LEFT(EW220,FIND(" ",EW220)-1)&amp;"_"&amp;EX220))</f>
        <v/>
      </c>
      <c r="FB220" s="1" t="str">
        <f t="shared" ref="FB220:FB226" si="437">IF(FD220="","",IF((LEN(FD220)-LEN(SUBSTITUTE(FD220,"male","")))/LEN("male")&gt;1,"!",IF(RIGHT(FD220,1)=")","",IF(RIGHT(FD220,2)=") ","",IF(RIGHT(FD220,2)=").","","!!")))))</f>
        <v/>
      </c>
      <c r="FE220" s="1" t="str">
        <f t="shared" ref="FE220:FE226" si="438">IF(FI220="","",FE$3)</f>
        <v/>
      </c>
      <c r="FF220" s="1" t="str">
        <f t="shared" ref="FF220:FF226" si="439">IF(FI220="","",FE$1)</f>
        <v/>
      </c>
      <c r="FI220" s="1" t="str">
        <f t="shared" ref="FI220:FI226" si="440">IF(FP220="","",IF(ISNUMBER(SEARCH(":",FP220)),MID(FP220,FIND(":",FP220)+2,FIND("(",FP220)-FIND(":",FP220)-3),LEFT(FP220,FIND("(",FP220)-2)))</f>
        <v/>
      </c>
      <c r="FJ220" s="1" t="str">
        <f t="shared" ref="FJ220:FJ226" si="441">IF(FP220="","",MID(FP220,FIND("(",FP220)+1,4))</f>
        <v/>
      </c>
      <c r="FK220" s="1" t="str">
        <f t="shared" ref="FK220:FK226" si="442">IF(ISNUMBER(SEARCH("*female*",FP220)),"female",IF(ISNUMBER(SEARCH("*male*",FP220)),"male",""))</f>
        <v/>
      </c>
      <c r="FL220" s="1" t="str">
        <f t="shared" ref="FL220:FL226" si="443">IF(FP220="","",IF(ISERROR(MID(FP220,FIND("male,",FP220)+6,(FIND(")",FP220)-(FIND("male,",FP220)+6))))=TRUE,"missing/error",MID(FP220,FIND("male,",FP220)+6,(FIND(")",FP220)-(FIND("male,",FP220)+6)))))</f>
        <v/>
      </c>
      <c r="FM220" s="1" t="str">
        <f t="shared" ref="FM220:FM226" si="444">IF(FI220="","",(MID(FI220,(SEARCH("^^",SUBSTITUTE(FI220," ","^^",LEN(FI220)-LEN(SUBSTITUTE(FI220," ","")))))+1,99)&amp;"_"&amp;LEFT(FI220,FIND(" ",FI220)-1)&amp;"_"&amp;FJ220))</f>
        <v/>
      </c>
      <c r="FN220" s="1" t="str">
        <f t="shared" ref="FN220:FN226" si="445">IF(FP220="","",IF((LEN(FP220)-LEN(SUBSTITUTE(FP220,"male","")))/LEN("male")&gt;1,"!",IF(RIGHT(FP220,1)=")","",IF(RIGHT(FP220,2)=") ","",IF(RIGHT(FP220,2)=").","","!!")))))</f>
        <v/>
      </c>
      <c r="FQ220" s="1" t="str">
        <f>IF(FU220="","",#REF!)</f>
        <v/>
      </c>
      <c r="FR220" s="1" t="str">
        <f t="shared" ref="FR220:FR226" si="446">IF(FU220="","",FQ$1)</f>
        <v/>
      </c>
      <c r="FU220" s="1" t="str">
        <f t="shared" ref="FU220:FU226" si="447">IF(GB220="","",IF(ISNUMBER(SEARCH(":",GB220)),MID(GB220,FIND(":",GB220)+2,FIND("(",GB220)-FIND(":",GB220)-3),LEFT(GB220,FIND("(",GB220)-2)))</f>
        <v/>
      </c>
      <c r="FV220" s="1" t="str">
        <f t="shared" ref="FV220:FV226" si="448">IF(GB220="","",MID(GB220,FIND("(",GB220)+1,4))</f>
        <v/>
      </c>
      <c r="FW220" s="1" t="str">
        <f t="shared" ref="FW220:FW226" si="449">IF(ISNUMBER(SEARCH("*female*",GB220)),"female",IF(ISNUMBER(SEARCH("*male*",GB220)),"male",""))</f>
        <v/>
      </c>
      <c r="FX220" s="1" t="str">
        <f t="shared" ref="FX220:FX226" si="450">IF(GB220="","",IF(ISERROR(MID(GB220,FIND("male,",GB220)+6,(FIND(")",GB220)-(FIND("male,",GB220)+6))))=TRUE,"missing/error",MID(GB220,FIND("male,",GB220)+6,(FIND(")",GB220)-(FIND("male,",GB220)+6)))))</f>
        <v/>
      </c>
      <c r="FY220" s="1" t="str">
        <f t="shared" ref="FY220:FY226" si="451">IF(FU220="","",(MID(FU220,(SEARCH("^^",SUBSTITUTE(FU220," ","^^",LEN(FU220)-LEN(SUBSTITUTE(FU220," ","")))))+1,99)&amp;"_"&amp;LEFT(FU220,FIND(" ",FU220)-1)&amp;"_"&amp;FV220))</f>
        <v/>
      </c>
      <c r="FZ220" s="1" t="str">
        <f t="shared" ref="FZ220:FZ226" si="452">IF(GB220="","",IF((LEN(GB220)-LEN(SUBSTITUTE(GB220,"male","")))/LEN("male")&gt;1,"!",IF(RIGHT(GB220,1)=")","",IF(RIGHT(GB220,2)=") ","",IF(RIGHT(GB220,2)=").","","!!")))))</f>
        <v/>
      </c>
      <c r="GC220" s="1" t="str">
        <f t="shared" ref="GC220:GC226" si="453">IF(GG220="","",GC$3)</f>
        <v/>
      </c>
      <c r="GD220" s="1" t="str">
        <f t="shared" ref="GD220:GD226" si="454">IF(GG220="","",GC$1)</f>
        <v/>
      </c>
      <c r="GG220" s="1" t="str">
        <f t="shared" ref="GG220:GG226" si="455">IF(GN220="","",IF(ISNUMBER(SEARCH(":",GN220)),MID(GN220,FIND(":",GN220)+2,FIND("(",GN220)-FIND(":",GN220)-3),LEFT(GN220,FIND("(",GN220)-2)))</f>
        <v/>
      </c>
      <c r="GH220" s="1" t="str">
        <f t="shared" ref="GH220:GH226" si="456">IF(GN220="","",MID(GN220,FIND("(",GN220)+1,4))</f>
        <v/>
      </c>
      <c r="GI220" s="1" t="str">
        <f t="shared" ref="GI220:GI226" si="457">IF(ISNUMBER(SEARCH("*female*",GN220)),"female",IF(ISNUMBER(SEARCH("*male*",GN220)),"male",""))</f>
        <v/>
      </c>
      <c r="GJ220" s="1" t="str">
        <f t="shared" ref="GJ220:GJ226" si="458">IF(GN220="","",IF(ISERROR(MID(GN220,FIND("male,",GN220)+6,(FIND(")",GN220)-(FIND("male,",GN220)+6))))=TRUE,"missing/error",MID(GN220,FIND("male,",GN220)+6,(FIND(")",GN220)-(FIND("male,",GN220)+6)))))</f>
        <v/>
      </c>
      <c r="GK220" s="1" t="str">
        <f t="shared" ref="GK220:GK226" si="459">IF(GG220="","",(MID(GG220,(SEARCH("^^",SUBSTITUTE(GG220," ","^^",LEN(GG220)-LEN(SUBSTITUTE(GG220," ","")))))+1,99)&amp;"_"&amp;LEFT(GG220,FIND(" ",GG220)-1)&amp;"_"&amp;GH220))</f>
        <v/>
      </c>
      <c r="GL220" s="1" t="str">
        <f t="shared" ref="GL220:GL226" si="460">IF(GN220="","",IF((LEN(GN220)-LEN(SUBSTITUTE(GN220,"male","")))/LEN("male")&gt;1,"!",IF(RIGHT(GN220,1)=")","",IF(RIGHT(GN220,2)=") ","",IF(RIGHT(GN220,2)=").","","!!")))))</f>
        <v/>
      </c>
      <c r="GO220" s="1" t="str">
        <f t="shared" ref="GO220:GO226" si="461">IF(GS220="","",GO$3)</f>
        <v/>
      </c>
      <c r="GP220" s="1" t="str">
        <f t="shared" ref="GP220:GP226" si="462">IF(GS220="","",GO$1)</f>
        <v/>
      </c>
      <c r="GS220" s="1" t="str">
        <f t="shared" ref="GS220:GS226" si="463">IF(GZ220="","",IF(ISNUMBER(SEARCH(":",GZ220)),MID(GZ220,FIND(":",GZ220)+2,FIND("(",GZ220)-FIND(":",GZ220)-3),LEFT(GZ220,FIND("(",GZ220)-2)))</f>
        <v/>
      </c>
      <c r="GT220" s="1" t="str">
        <f t="shared" ref="GT220:GT226" si="464">IF(GZ220="","",MID(GZ220,FIND("(",GZ220)+1,4))</f>
        <v/>
      </c>
      <c r="GU220" s="1" t="str">
        <f t="shared" ref="GU220:GU226" si="465">IF(ISNUMBER(SEARCH("*female*",GZ220)),"female",IF(ISNUMBER(SEARCH("*male*",GZ220)),"male",""))</f>
        <v/>
      </c>
      <c r="GV220" s="1" t="str">
        <f t="shared" ref="GV220:GV226" si="466">IF(GZ220="","",IF(ISERROR(MID(GZ220,FIND("male,",GZ220)+6,(FIND(")",GZ220)-(FIND("male,",GZ220)+6))))=TRUE,"missing/error",MID(GZ220,FIND("male,",GZ220)+6,(FIND(")",GZ220)-(FIND("male,",GZ220)+6)))))</f>
        <v/>
      </c>
      <c r="GW220" s="1" t="str">
        <f t="shared" ref="GW220:GW226" si="467">IF(GS220="","",(MID(GS220,(SEARCH("^^",SUBSTITUTE(GS220," ","^^",LEN(GS220)-LEN(SUBSTITUTE(GS220," ","")))))+1,99)&amp;"_"&amp;LEFT(GS220,FIND(" ",GS220)-1)&amp;"_"&amp;GT220))</f>
        <v/>
      </c>
      <c r="GX220" s="1" t="str">
        <f t="shared" ref="GX220:GX226" si="468">IF(GZ220="","",IF((LEN(GZ220)-LEN(SUBSTITUTE(GZ220,"male","")))/LEN("male")&gt;1,"!",IF(RIGHT(GZ220,1)=")","",IF(RIGHT(GZ220,2)=") ","",IF(RIGHT(GZ220,2)=").","","!!")))))</f>
        <v/>
      </c>
      <c r="HA220" s="1" t="str">
        <f t="shared" ref="HA220:HA226" si="469">IF(HE220="","",HA$3)</f>
        <v/>
      </c>
      <c r="HB220" s="1" t="str">
        <f t="shared" ref="HB220:HB226" si="470">IF(HE220="","",HA$1)</f>
        <v/>
      </c>
      <c r="HE220" s="1" t="str">
        <f t="shared" ref="HE220:HE226" si="471">IF(HL220="","",IF(ISNUMBER(SEARCH(":",HL220)),MID(HL220,FIND(":",HL220)+2,FIND("(",HL220)-FIND(":",HL220)-3),LEFT(HL220,FIND("(",HL220)-2)))</f>
        <v/>
      </c>
      <c r="HF220" s="1" t="str">
        <f t="shared" ref="HF220:HF226" si="472">IF(HL220="","",MID(HL220,FIND("(",HL220)+1,4))</f>
        <v/>
      </c>
      <c r="HG220" s="1" t="str">
        <f t="shared" ref="HG220:HG226" si="473">IF(ISNUMBER(SEARCH("*female*",HL220)),"female",IF(ISNUMBER(SEARCH("*male*",HL220)),"male",""))</f>
        <v/>
      </c>
      <c r="HH220" s="1" t="str">
        <f t="shared" ref="HH220:HH226" si="474">IF(HL220="","",IF(ISERROR(MID(HL220,FIND("male,",HL220)+6,(FIND(")",HL220)-(FIND("male,",HL220)+6))))=TRUE,"missing/error",MID(HL220,FIND("male,",HL220)+6,(FIND(")",HL220)-(FIND("male,",HL220)+6)))))</f>
        <v/>
      </c>
      <c r="HI220" s="1" t="str">
        <f t="shared" ref="HI220:HI226" si="475">IF(HE220="","",(MID(HE220,(SEARCH("^^",SUBSTITUTE(HE220," ","^^",LEN(HE220)-LEN(SUBSTITUTE(HE220," ","")))))+1,99)&amp;"_"&amp;LEFT(HE220,FIND(" ",HE220)-1)&amp;"_"&amp;HF220))</f>
        <v/>
      </c>
      <c r="HJ220" s="1" t="str">
        <f t="shared" ref="HJ220:HJ226" si="476">IF(HL220="","",IF((LEN(HL220)-LEN(SUBSTITUTE(HL220,"male","")))/LEN("male")&gt;1,"!",IF(RIGHT(HL220,1)=")","",IF(RIGHT(HL220,2)=") ","",IF(RIGHT(HL220,2)=").","","!!")))))</f>
        <v/>
      </c>
      <c r="HM220" s="1" t="str">
        <f t="shared" ref="HM220:HM226" si="477">IF(HQ220="","",HM$3)</f>
        <v/>
      </c>
      <c r="HN220" s="1" t="str">
        <f t="shared" ref="HN220:HN226" si="478">IF(HQ220="","",HM$1)</f>
        <v/>
      </c>
      <c r="HQ220" s="1" t="str">
        <f t="shared" ref="HQ220:HQ226" si="479">IF(HX220="","",IF(ISNUMBER(SEARCH(":",HX220)),MID(HX220,FIND(":",HX220)+2,FIND("(",HX220)-FIND(":",HX220)-3),LEFT(HX220,FIND("(",HX220)-2)))</f>
        <v/>
      </c>
      <c r="HR220" s="1" t="str">
        <f t="shared" ref="HR220:HR226" si="480">IF(HX220="","",MID(HX220,FIND("(",HX220)+1,4))</f>
        <v/>
      </c>
      <c r="HS220" s="1" t="str">
        <f t="shared" ref="HS220:HS226" si="481">IF(ISNUMBER(SEARCH("*female*",HX220)),"female",IF(ISNUMBER(SEARCH("*male*",HX220)),"male",""))</f>
        <v/>
      </c>
      <c r="HT220" s="1" t="str">
        <f t="shared" ref="HT220:HT226" si="482">IF(HX220="","",IF(ISERROR(MID(HX220,FIND("male,",HX220)+6,(FIND(")",HX220)-(FIND("male,",HX220)+6))))=TRUE,"missing/error",MID(HX220,FIND("male,",HX220)+6,(FIND(")",HX220)-(FIND("male,",HX220)+6)))))</f>
        <v/>
      </c>
      <c r="HU220" s="1" t="str">
        <f t="shared" ref="HU220:HU226" si="483">IF(HQ220="","",(MID(HQ220,(SEARCH("^^",SUBSTITUTE(HQ220," ","^^",LEN(HQ220)-LEN(SUBSTITUTE(HQ220," ","")))))+1,99)&amp;"_"&amp;LEFT(HQ220,FIND(" ",HQ220)-1)&amp;"_"&amp;HR220))</f>
        <v/>
      </c>
      <c r="HV220" s="1" t="str">
        <f t="shared" ref="HV220:HV226" si="484">IF(HX220="","",IF((LEN(HX220)-LEN(SUBSTITUTE(HX220,"male","")))/LEN("male")&gt;1,"!",IF(RIGHT(HX220,1)=")","",IF(RIGHT(HX220,2)=") ","",IF(RIGHT(HX220,2)=").","","!!")))))</f>
        <v/>
      </c>
      <c r="HY220" s="1" t="str">
        <f t="shared" ref="HY220:HY226" si="485">IF(IC220="","",HY$3)</f>
        <v/>
      </c>
      <c r="HZ220" s="1" t="str">
        <f t="shared" ref="HZ220:HZ226" si="486">IF(IC220="","",HY$1)</f>
        <v/>
      </c>
      <c r="IC220" s="1" t="str">
        <f t="shared" ref="IC220:IC226" si="487">IF(IJ220="","",IF(ISNUMBER(SEARCH(":",IJ220)),MID(IJ220,FIND(":",IJ220)+2,FIND("(",IJ220)-FIND(":",IJ220)-3),LEFT(IJ220,FIND("(",IJ220)-2)))</f>
        <v/>
      </c>
      <c r="ID220" s="1" t="str">
        <f t="shared" ref="ID220:ID226" si="488">IF(IJ220="","",MID(IJ220,FIND("(",IJ220)+1,4))</f>
        <v/>
      </c>
      <c r="IE220" s="1" t="str">
        <f t="shared" ref="IE220:IE226" si="489">IF(ISNUMBER(SEARCH("*female*",IJ220)),"female",IF(ISNUMBER(SEARCH("*male*",IJ220)),"male",""))</f>
        <v/>
      </c>
      <c r="IF220" s="1" t="str">
        <f t="shared" ref="IF220:IF226" si="490">IF(IJ220="","",IF(ISERROR(MID(IJ220,FIND("male,",IJ220)+6,(FIND(")",IJ220)-(FIND("male,",IJ220)+6))))=TRUE,"missing/error",MID(IJ220,FIND("male,",IJ220)+6,(FIND(")",IJ220)-(FIND("male,",IJ220)+6)))))</f>
        <v/>
      </c>
      <c r="IG220" s="1" t="str">
        <f t="shared" ref="IG220:IG226" si="491">IF(IC220="","",(MID(IC220,(SEARCH("^^",SUBSTITUTE(IC220," ","^^",LEN(IC220)-LEN(SUBSTITUTE(IC220," ","")))))+1,99)&amp;"_"&amp;LEFT(IC220,FIND(" ",IC220)-1)&amp;"_"&amp;ID220))</f>
        <v/>
      </c>
      <c r="IH220" s="1" t="str">
        <f t="shared" ref="IH220:IH226" si="492">IF(IJ220="","",IF((LEN(IJ220)-LEN(SUBSTITUTE(IJ220,"male","")))/LEN("male")&gt;1,"!",IF(RIGHT(IJ220,1)=")","",IF(RIGHT(IJ220,2)=") ","",IF(RIGHT(IJ220,2)=").","","!!")))))</f>
        <v/>
      </c>
      <c r="IK220" s="1" t="str">
        <f t="shared" ref="IK220:IK226" si="493">IF(IO220="","",IK$3)</f>
        <v/>
      </c>
      <c r="IL220" s="1" t="str">
        <f t="shared" ref="IL220:IL226" si="494">IF(IO220="","",IK$1)</f>
        <v/>
      </c>
      <c r="IO220" s="1" t="str">
        <f t="shared" ref="IO220:IO226" si="495">IF(IV220="","",IF(ISNUMBER(SEARCH(":",IV220)),MID(IV220,FIND(":",IV220)+2,FIND("(",IV220)-FIND(":",IV220)-3),LEFT(IV220,FIND("(",IV220)-2)))</f>
        <v/>
      </c>
      <c r="IP220" s="1" t="str">
        <f t="shared" ref="IP220:IP226" si="496">IF(IV220="","",MID(IV220,FIND("(",IV220)+1,4))</f>
        <v/>
      </c>
      <c r="IQ220" s="1" t="str">
        <f t="shared" ref="IQ220:IQ226" si="497">IF(ISNUMBER(SEARCH("*female*",IV220)),"female",IF(ISNUMBER(SEARCH("*male*",IV220)),"male",""))</f>
        <v/>
      </c>
      <c r="IR220" s="1" t="str">
        <f t="shared" ref="IR220:IR226" si="498">IF(IV220="","",IF(ISERROR(MID(IV220,FIND("male,",IV220)+6,(FIND(")",IV220)-(FIND("male,",IV220)+6))))=TRUE,"missing/error",MID(IV220,FIND("male,",IV220)+6,(FIND(")",IV220)-(FIND("male,",IV220)+6)))))</f>
        <v/>
      </c>
      <c r="IS220" s="1" t="str">
        <f t="shared" ref="IS220:IS226" si="499">IF(IO220="","",(MID(IO220,(SEARCH("^^",SUBSTITUTE(IO220," ","^^",LEN(IO220)-LEN(SUBSTITUTE(IO220," ","")))))+1,99)&amp;"_"&amp;LEFT(IO220,FIND(" ",IO220)-1)&amp;"_"&amp;IP220))</f>
        <v/>
      </c>
      <c r="IT220" s="1" t="str">
        <f t="shared" ref="IT220:IT226" si="500">IF(IV220="","",IF((LEN(IV220)-LEN(SUBSTITUTE(IV220,"male","")))/LEN("male")&gt;1,"!",IF(RIGHT(IV220,1)=")","",IF(RIGHT(IV220,2)=") ","",IF(RIGHT(IV220,2)=").","","!!")))))</f>
        <v/>
      </c>
      <c r="IW220" s="1" t="str">
        <f t="shared" ref="IW220:IW226" si="501">IF(JA220="","",IW$3)</f>
        <v/>
      </c>
      <c r="IX220" s="1" t="str">
        <f t="shared" ref="IX220:IX226" si="502">IF(JA220="","",IW$1)</f>
        <v/>
      </c>
      <c r="JA220" s="1" t="str">
        <f t="shared" ref="JA220:JA226" si="503">IF(JH220="","",IF(ISNUMBER(SEARCH(":",JH220)),MID(JH220,FIND(":",JH220)+2,FIND("(",JH220)-FIND(":",JH220)-3),LEFT(JH220,FIND("(",JH220)-2)))</f>
        <v/>
      </c>
      <c r="JB220" s="1" t="str">
        <f t="shared" ref="JB220:JB226" si="504">IF(JH220="","",MID(JH220,FIND("(",JH220)+1,4))</f>
        <v/>
      </c>
      <c r="JC220" s="1" t="str">
        <f t="shared" ref="JC220:JC226" si="505">IF(ISNUMBER(SEARCH("*female*",JH220)),"female",IF(ISNUMBER(SEARCH("*male*",JH220)),"male",""))</f>
        <v/>
      </c>
      <c r="JD220" s="1" t="str">
        <f t="shared" ref="JD220:JD226" si="506">IF(JH220="","",IF(ISERROR(MID(JH220,FIND("male,",JH220)+6,(FIND(")",JH220)-(FIND("male,",JH220)+6))))=TRUE,"missing/error",MID(JH220,FIND("male,",JH220)+6,(FIND(")",JH220)-(FIND("male,",JH220)+6)))))</f>
        <v/>
      </c>
      <c r="JE220" s="1" t="str">
        <f t="shared" ref="JE220:JE226" si="507">IF(JA220="","",(MID(JA220,(SEARCH("^^",SUBSTITUTE(JA220," ","^^",LEN(JA220)-LEN(SUBSTITUTE(JA220," ","")))))+1,99)&amp;"_"&amp;LEFT(JA220,FIND(" ",JA220)-1)&amp;"_"&amp;JB220))</f>
        <v/>
      </c>
      <c r="JF220" s="1" t="str">
        <f t="shared" ref="JF220:JF226" si="508">IF(JH220="","",IF((LEN(JH220)-LEN(SUBSTITUTE(JH220,"male","")))/LEN("male")&gt;1,"!",IF(RIGHT(JH220,1)=")","",IF(RIGHT(JH220,2)=") ","",IF(RIGHT(JH220,2)=").","","!!")))))</f>
        <v/>
      </c>
      <c r="JI220" s="1" t="str">
        <f t="shared" ref="JI220:JI226" si="509">IF(JM220="","",JI$3)</f>
        <v/>
      </c>
      <c r="JJ220" s="1" t="str">
        <f t="shared" ref="JJ220:JJ226" si="510">IF(JM220="","",JI$1)</f>
        <v/>
      </c>
      <c r="JM220" s="1" t="str">
        <f t="shared" ref="JM220:JM226" si="511">IF(JT220="","",IF(ISNUMBER(SEARCH(":",JT220)),MID(JT220,FIND(":",JT220)+2,FIND("(",JT220)-FIND(":",JT220)-3),LEFT(JT220,FIND("(",JT220)-2)))</f>
        <v/>
      </c>
      <c r="JN220" s="1" t="str">
        <f t="shared" ref="JN220:JN226" si="512">IF(JT220="","",MID(JT220,FIND("(",JT220)+1,4))</f>
        <v/>
      </c>
      <c r="JO220" s="1" t="str">
        <f t="shared" ref="JO220:JO226" si="513">IF(ISNUMBER(SEARCH("*female*",JT220)),"female",IF(ISNUMBER(SEARCH("*male*",JT220)),"male",""))</f>
        <v/>
      </c>
      <c r="JP220" s="1" t="str">
        <f t="shared" ref="JP220:JP226" si="514">IF(JT220="","",IF(ISERROR(MID(JT220,FIND("male,",JT220)+6,(FIND(")",JT220)-(FIND("male,",JT220)+6))))=TRUE,"missing/error",MID(JT220,FIND("male,",JT220)+6,(FIND(")",JT220)-(FIND("male,",JT220)+6)))))</f>
        <v/>
      </c>
      <c r="JQ220" s="1" t="str">
        <f t="shared" ref="JQ220:JQ226" si="515">IF(JM220="","",(MID(JM220,(SEARCH("^^",SUBSTITUTE(JM220," ","^^",LEN(JM220)-LEN(SUBSTITUTE(JM220," ","")))))+1,99)&amp;"_"&amp;LEFT(JM220,FIND(" ",JM220)-1)&amp;"_"&amp;JN220))</f>
        <v/>
      </c>
      <c r="JR220" s="1" t="str">
        <f t="shared" ref="JR220:JR226" si="516">IF(JT220="","",IF((LEN(JT220)-LEN(SUBSTITUTE(JT220,"male","")))/LEN("male")&gt;1,"!",IF(RIGHT(JT220,1)=")","",IF(RIGHT(JT220,2)=") ","",IF(RIGHT(JT220,2)=").","","!!")))))</f>
        <v/>
      </c>
      <c r="JU220" s="1" t="str">
        <f t="shared" ref="JU220:JU226" si="517">IF(JY220="","",JU$3)</f>
        <v/>
      </c>
      <c r="JV220" s="1" t="str">
        <f t="shared" ref="JV220:JV226" si="518">IF(JY220="","",JU$1)</f>
        <v/>
      </c>
      <c r="JY220" s="1" t="str">
        <f t="shared" ref="JY220:JY226" si="519">IF(KF220="","",IF(ISNUMBER(SEARCH(":",KF220)),MID(KF220,FIND(":",KF220)+2,FIND("(",KF220)-FIND(":",KF220)-3),LEFT(KF220,FIND("(",KF220)-2)))</f>
        <v/>
      </c>
      <c r="JZ220" s="1" t="str">
        <f t="shared" ref="JZ220:JZ226" si="520">IF(KF220="","",MID(KF220,FIND("(",KF220)+1,4))</f>
        <v/>
      </c>
      <c r="KA220" s="1" t="str">
        <f t="shared" ref="KA220:KA226" si="521">IF(ISNUMBER(SEARCH("*female*",KF220)),"female",IF(ISNUMBER(SEARCH("*male*",KF220)),"male",""))</f>
        <v/>
      </c>
      <c r="KB220" s="1" t="str">
        <f t="shared" ref="KB220:KB226" si="522">IF(KF220="","",IF(ISERROR(MID(KF220,FIND("male,",KF220)+6,(FIND(")",KF220)-(FIND("male,",KF220)+6))))=TRUE,"missing/error",MID(KF220,FIND("male,",KF220)+6,(FIND(")",KF220)-(FIND("male,",KF220)+6)))))</f>
        <v/>
      </c>
      <c r="KC220" s="1" t="str">
        <f t="shared" ref="KC220:KC226" si="523">IF(JY220="","",(MID(JY220,(SEARCH("^^",SUBSTITUTE(JY220," ","^^",LEN(JY220)-LEN(SUBSTITUTE(JY220," ","")))))+1,99)&amp;"_"&amp;LEFT(JY220,FIND(" ",JY220)-1)&amp;"_"&amp;JZ220))</f>
        <v/>
      </c>
      <c r="KD220" s="1" t="str">
        <f t="shared" ref="KD220:KD226" si="524">IF(KF220="","",IF((LEN(KF220)-LEN(SUBSTITUTE(KF220,"male","")))/LEN("male")&gt;1,"!",IF(RIGHT(KF220,1)=")","",IF(RIGHT(KF220,2)=") ","",IF(RIGHT(KF220,2)=").","","!!")))))</f>
        <v/>
      </c>
    </row>
    <row r="221" spans="5:290" ht="13.5" customHeight="1">
      <c r="E221" s="76" t="str">
        <f t="shared" si="334"/>
        <v/>
      </c>
      <c r="F221" s="76" t="str">
        <f t="shared" si="335"/>
        <v/>
      </c>
      <c r="I221" s="76" t="str">
        <f t="shared" si="336"/>
        <v/>
      </c>
      <c r="J221" s="76" t="str">
        <f t="shared" si="337"/>
        <v/>
      </c>
      <c r="K221" s="76" t="str">
        <f t="shared" si="338"/>
        <v/>
      </c>
      <c r="L221" s="76" t="str">
        <f t="shared" si="339"/>
        <v/>
      </c>
      <c r="M221" s="76" t="str">
        <f t="shared" si="340"/>
        <v/>
      </c>
      <c r="N221" s="76" t="str">
        <f t="shared" si="341"/>
        <v/>
      </c>
      <c r="Q221" s="155" t="str">
        <f t="shared" si="342"/>
        <v/>
      </c>
      <c r="R221" s="76" t="str">
        <f t="shared" si="343"/>
        <v/>
      </c>
      <c r="U221" s="76" t="str">
        <f t="shared" si="344"/>
        <v/>
      </c>
      <c r="V221" s="76" t="str">
        <f t="shared" si="345"/>
        <v/>
      </c>
      <c r="W221" s="76" t="str">
        <f t="shared" si="346"/>
        <v/>
      </c>
      <c r="X221" s="76" t="str">
        <f t="shared" si="347"/>
        <v/>
      </c>
      <c r="Y221" s="76" t="str">
        <f t="shared" si="348"/>
        <v/>
      </c>
      <c r="Z221" s="76" t="str">
        <f t="shared" si="349"/>
        <v/>
      </c>
      <c r="AC221" s="76" t="str">
        <f t="shared" si="350"/>
        <v/>
      </c>
      <c r="AD221" s="76" t="str">
        <f t="shared" si="351"/>
        <v/>
      </c>
      <c r="AG221" s="76" t="str">
        <f t="shared" si="352"/>
        <v/>
      </c>
      <c r="AH221" s="76" t="str">
        <f t="shared" si="353"/>
        <v/>
      </c>
      <c r="AI221" s="76" t="str">
        <f t="shared" si="354"/>
        <v/>
      </c>
      <c r="AJ221" s="76" t="str">
        <f t="shared" si="355"/>
        <v/>
      </c>
      <c r="AK221" s="76" t="str">
        <f t="shared" si="356"/>
        <v/>
      </c>
      <c r="AL221" s="76" t="str">
        <f t="shared" si="357"/>
        <v/>
      </c>
      <c r="AO221" s="1" t="str">
        <f t="shared" si="358"/>
        <v/>
      </c>
      <c r="AP221" s="1" t="str">
        <f t="shared" si="359"/>
        <v/>
      </c>
      <c r="AS221" s="1" t="str">
        <f t="shared" si="360"/>
        <v/>
      </c>
      <c r="AT221" s="1" t="str">
        <f t="shared" si="361"/>
        <v/>
      </c>
      <c r="AU221" s="1" t="str">
        <f t="shared" si="362"/>
        <v/>
      </c>
      <c r="AV221" s="1" t="str">
        <f t="shared" si="363"/>
        <v/>
      </c>
      <c r="AW221" s="1" t="str">
        <f t="shared" si="364"/>
        <v/>
      </c>
      <c r="AX221" s="1" t="str">
        <f t="shared" si="365"/>
        <v/>
      </c>
      <c r="BA221" s="1" t="str">
        <f t="shared" si="366"/>
        <v/>
      </c>
      <c r="BB221" s="1" t="str">
        <f t="shared" si="367"/>
        <v/>
      </c>
      <c r="BE221" s="1" t="str">
        <f t="shared" si="368"/>
        <v/>
      </c>
      <c r="BF221" s="1" t="str">
        <f t="shared" si="369"/>
        <v/>
      </c>
      <c r="BG221" s="1" t="str">
        <f t="shared" si="370"/>
        <v/>
      </c>
      <c r="BH221" s="1" t="str">
        <f t="shared" si="371"/>
        <v/>
      </c>
      <c r="BI221" s="1" t="str">
        <f t="shared" si="372"/>
        <v/>
      </c>
      <c r="BJ221" s="1" t="str">
        <f t="shared" si="373"/>
        <v/>
      </c>
      <c r="BM221" s="1" t="str">
        <f t="shared" si="374"/>
        <v/>
      </c>
      <c r="BN221" s="1" t="str">
        <f t="shared" si="375"/>
        <v/>
      </c>
      <c r="BQ221" s="1" t="str">
        <f t="shared" si="376"/>
        <v/>
      </c>
      <c r="BR221" s="1" t="str">
        <f t="shared" si="377"/>
        <v/>
      </c>
      <c r="BS221" s="1" t="str">
        <f t="shared" si="378"/>
        <v/>
      </c>
      <c r="BT221" s="1" t="str">
        <f t="shared" si="379"/>
        <v/>
      </c>
      <c r="BU221" s="1" t="str">
        <f t="shared" si="380"/>
        <v/>
      </c>
      <c r="BV221" s="1" t="str">
        <f t="shared" si="381"/>
        <v/>
      </c>
      <c r="BY221" s="1" t="str">
        <f t="shared" si="382"/>
        <v/>
      </c>
      <c r="BZ221" s="1" t="str">
        <f t="shared" si="383"/>
        <v/>
      </c>
      <c r="CC221" s="1" t="str">
        <f t="shared" si="384"/>
        <v/>
      </c>
      <c r="CD221" s="1" t="str">
        <f t="shared" si="385"/>
        <v/>
      </c>
      <c r="CE221" s="1" t="str">
        <f t="shared" si="386"/>
        <v/>
      </c>
      <c r="CF221" s="1" t="str">
        <f t="shared" si="387"/>
        <v/>
      </c>
      <c r="CG221" s="1" t="str">
        <f t="shared" si="388"/>
        <v/>
      </c>
      <c r="CH221" s="1" t="str">
        <f t="shared" si="389"/>
        <v/>
      </c>
      <c r="CK221" s="1" t="str">
        <f t="shared" si="390"/>
        <v/>
      </c>
      <c r="CL221" s="1" t="str">
        <f t="shared" si="391"/>
        <v/>
      </c>
      <c r="CO221" s="1" t="str">
        <f t="shared" si="392"/>
        <v/>
      </c>
      <c r="CP221" s="1" t="str">
        <f t="shared" si="393"/>
        <v/>
      </c>
      <c r="CQ221" s="1" t="str">
        <f t="shared" si="394"/>
        <v/>
      </c>
      <c r="CR221" s="1" t="str">
        <f t="shared" si="395"/>
        <v/>
      </c>
      <c r="CS221" s="1" t="str">
        <f t="shared" si="396"/>
        <v/>
      </c>
      <c r="CT221" s="1" t="str">
        <f t="shared" si="397"/>
        <v/>
      </c>
      <c r="CW221" s="1" t="str">
        <f t="shared" si="398"/>
        <v/>
      </c>
      <c r="CX221" s="1" t="str">
        <f t="shared" si="399"/>
        <v/>
      </c>
      <c r="DA221" s="1" t="str">
        <f t="shared" si="400"/>
        <v/>
      </c>
      <c r="DB221" s="1" t="str">
        <f t="shared" si="401"/>
        <v/>
      </c>
      <c r="DC221" s="1" t="str">
        <f t="shared" si="402"/>
        <v/>
      </c>
      <c r="DD221" s="1" t="str">
        <f t="shared" si="403"/>
        <v/>
      </c>
      <c r="DE221" s="1" t="str">
        <f t="shared" si="404"/>
        <v/>
      </c>
      <c r="DF221" s="1" t="str">
        <f t="shared" si="405"/>
        <v/>
      </c>
      <c r="DI221" s="1" t="str">
        <f t="shared" si="406"/>
        <v/>
      </c>
      <c r="DJ221" s="1" t="str">
        <f t="shared" si="407"/>
        <v/>
      </c>
      <c r="DM221" s="1" t="str">
        <f t="shared" si="408"/>
        <v/>
      </c>
      <c r="DN221" s="1" t="str">
        <f t="shared" si="409"/>
        <v/>
      </c>
      <c r="DO221" s="1" t="str">
        <f t="shared" si="410"/>
        <v/>
      </c>
      <c r="DP221" s="1" t="str">
        <f t="shared" si="411"/>
        <v/>
      </c>
      <c r="DQ221" s="1" t="str">
        <f t="shared" si="412"/>
        <v/>
      </c>
      <c r="DR221" s="1" t="str">
        <f t="shared" si="413"/>
        <v/>
      </c>
      <c r="DU221" s="1" t="str">
        <f t="shared" si="414"/>
        <v/>
      </c>
      <c r="DV221" s="1" t="str">
        <f t="shared" si="415"/>
        <v/>
      </c>
      <c r="DY221" s="1" t="str">
        <f t="shared" si="416"/>
        <v/>
      </c>
      <c r="DZ221" s="1" t="str">
        <f t="shared" si="417"/>
        <v/>
      </c>
      <c r="EA221" s="1" t="str">
        <f t="shared" si="418"/>
        <v/>
      </c>
      <c r="EB221" s="1" t="str">
        <f t="shared" si="419"/>
        <v/>
      </c>
      <c r="EC221" s="1" t="str">
        <f t="shared" si="420"/>
        <v/>
      </c>
      <c r="ED221" s="1" t="str">
        <f t="shared" si="421"/>
        <v/>
      </c>
      <c r="EG221" s="1" t="str">
        <f t="shared" si="422"/>
        <v/>
      </c>
      <c r="EH221" s="1" t="str">
        <f t="shared" si="423"/>
        <v/>
      </c>
      <c r="EK221" s="1" t="str">
        <f t="shared" si="424"/>
        <v/>
      </c>
      <c r="EL221" s="1" t="str">
        <f t="shared" si="425"/>
        <v/>
      </c>
      <c r="EM221" s="1" t="str">
        <f t="shared" si="426"/>
        <v/>
      </c>
      <c r="EN221" s="1" t="str">
        <f t="shared" si="427"/>
        <v/>
      </c>
      <c r="EO221" s="1" t="str">
        <f t="shared" si="428"/>
        <v/>
      </c>
      <c r="EP221" s="1" t="str">
        <f t="shared" si="429"/>
        <v/>
      </c>
      <c r="ES221" s="1" t="str">
        <f t="shared" si="430"/>
        <v/>
      </c>
      <c r="ET221" s="1" t="str">
        <f t="shared" si="431"/>
        <v/>
      </c>
      <c r="EW221" s="1" t="str">
        <f t="shared" si="432"/>
        <v/>
      </c>
      <c r="EX221" s="1" t="str">
        <f t="shared" si="433"/>
        <v/>
      </c>
      <c r="EY221" s="1" t="str">
        <f t="shared" si="434"/>
        <v/>
      </c>
      <c r="EZ221" s="1" t="str">
        <f t="shared" si="435"/>
        <v/>
      </c>
      <c r="FA221" s="1" t="str">
        <f t="shared" si="436"/>
        <v/>
      </c>
      <c r="FB221" s="1" t="str">
        <f t="shared" si="437"/>
        <v/>
      </c>
      <c r="FE221" s="1" t="str">
        <f t="shared" si="438"/>
        <v/>
      </c>
      <c r="FF221" s="1" t="str">
        <f t="shared" si="439"/>
        <v/>
      </c>
      <c r="FI221" s="1" t="str">
        <f t="shared" si="440"/>
        <v/>
      </c>
      <c r="FJ221" s="1" t="str">
        <f t="shared" si="441"/>
        <v/>
      </c>
      <c r="FK221" s="1" t="str">
        <f t="shared" si="442"/>
        <v/>
      </c>
      <c r="FL221" s="1" t="str">
        <f t="shared" si="443"/>
        <v/>
      </c>
      <c r="FM221" s="1" t="str">
        <f t="shared" si="444"/>
        <v/>
      </c>
      <c r="FN221" s="1" t="str">
        <f t="shared" si="445"/>
        <v/>
      </c>
      <c r="FQ221" s="1" t="str">
        <f>IF(FU221="","",#REF!)</f>
        <v/>
      </c>
      <c r="FR221" s="1" t="str">
        <f t="shared" si="446"/>
        <v/>
      </c>
      <c r="FU221" s="1" t="str">
        <f t="shared" si="447"/>
        <v/>
      </c>
      <c r="FV221" s="1" t="str">
        <f t="shared" si="448"/>
        <v/>
      </c>
      <c r="FW221" s="1" t="str">
        <f t="shared" si="449"/>
        <v/>
      </c>
      <c r="FX221" s="1" t="str">
        <f t="shared" si="450"/>
        <v/>
      </c>
      <c r="FY221" s="1" t="str">
        <f t="shared" si="451"/>
        <v/>
      </c>
      <c r="FZ221" s="1" t="str">
        <f t="shared" si="452"/>
        <v/>
      </c>
      <c r="GC221" s="1" t="str">
        <f t="shared" si="453"/>
        <v/>
      </c>
      <c r="GD221" s="1" t="str">
        <f t="shared" si="454"/>
        <v/>
      </c>
      <c r="GG221" s="1" t="str">
        <f t="shared" si="455"/>
        <v/>
      </c>
      <c r="GH221" s="1" t="str">
        <f t="shared" si="456"/>
        <v/>
      </c>
      <c r="GI221" s="1" t="str">
        <f t="shared" si="457"/>
        <v/>
      </c>
      <c r="GJ221" s="1" t="str">
        <f t="shared" si="458"/>
        <v/>
      </c>
      <c r="GK221" s="1" t="str">
        <f t="shared" si="459"/>
        <v/>
      </c>
      <c r="GL221" s="1" t="str">
        <f t="shared" si="460"/>
        <v/>
      </c>
      <c r="GO221" s="1" t="str">
        <f t="shared" si="461"/>
        <v/>
      </c>
      <c r="GP221" s="1" t="str">
        <f t="shared" si="462"/>
        <v/>
      </c>
      <c r="GS221" s="1" t="str">
        <f t="shared" si="463"/>
        <v/>
      </c>
      <c r="GT221" s="1" t="str">
        <f t="shared" si="464"/>
        <v/>
      </c>
      <c r="GU221" s="1" t="str">
        <f t="shared" si="465"/>
        <v/>
      </c>
      <c r="GV221" s="1" t="str">
        <f t="shared" si="466"/>
        <v/>
      </c>
      <c r="GW221" s="1" t="str">
        <f t="shared" si="467"/>
        <v/>
      </c>
      <c r="GX221" s="1" t="str">
        <f t="shared" si="468"/>
        <v/>
      </c>
      <c r="HA221" s="1" t="str">
        <f t="shared" si="469"/>
        <v/>
      </c>
      <c r="HB221" s="1" t="str">
        <f t="shared" si="470"/>
        <v/>
      </c>
      <c r="HE221" s="1" t="str">
        <f t="shared" si="471"/>
        <v/>
      </c>
      <c r="HF221" s="1" t="str">
        <f t="shared" si="472"/>
        <v/>
      </c>
      <c r="HG221" s="1" t="str">
        <f t="shared" si="473"/>
        <v/>
      </c>
      <c r="HH221" s="1" t="str">
        <f t="shared" si="474"/>
        <v/>
      </c>
      <c r="HI221" s="1" t="str">
        <f t="shared" si="475"/>
        <v/>
      </c>
      <c r="HJ221" s="1" t="str">
        <f t="shared" si="476"/>
        <v/>
      </c>
      <c r="HM221" s="1" t="str">
        <f t="shared" si="477"/>
        <v/>
      </c>
      <c r="HN221" s="1" t="str">
        <f t="shared" si="478"/>
        <v/>
      </c>
      <c r="HQ221" s="1" t="str">
        <f t="shared" si="479"/>
        <v/>
      </c>
      <c r="HR221" s="1" t="str">
        <f t="shared" si="480"/>
        <v/>
      </c>
      <c r="HS221" s="1" t="str">
        <f t="shared" si="481"/>
        <v/>
      </c>
      <c r="HT221" s="1" t="str">
        <f t="shared" si="482"/>
        <v/>
      </c>
      <c r="HU221" s="1" t="str">
        <f t="shared" si="483"/>
        <v/>
      </c>
      <c r="HV221" s="1" t="str">
        <f t="shared" si="484"/>
        <v/>
      </c>
      <c r="HY221" s="1" t="str">
        <f t="shared" si="485"/>
        <v/>
      </c>
      <c r="HZ221" s="1" t="str">
        <f t="shared" si="486"/>
        <v/>
      </c>
      <c r="IC221" s="1" t="str">
        <f t="shared" si="487"/>
        <v/>
      </c>
      <c r="ID221" s="1" t="str">
        <f t="shared" si="488"/>
        <v/>
      </c>
      <c r="IE221" s="1" t="str">
        <f t="shared" si="489"/>
        <v/>
      </c>
      <c r="IF221" s="1" t="str">
        <f t="shared" si="490"/>
        <v/>
      </c>
      <c r="IG221" s="1" t="str">
        <f t="shared" si="491"/>
        <v/>
      </c>
      <c r="IH221" s="1" t="str">
        <f t="shared" si="492"/>
        <v/>
      </c>
      <c r="IK221" s="1" t="str">
        <f t="shared" si="493"/>
        <v/>
      </c>
      <c r="IL221" s="1" t="str">
        <f t="shared" si="494"/>
        <v/>
      </c>
      <c r="IO221" s="1" t="str">
        <f t="shared" si="495"/>
        <v/>
      </c>
      <c r="IP221" s="1" t="str">
        <f t="shared" si="496"/>
        <v/>
      </c>
      <c r="IQ221" s="1" t="str">
        <f t="shared" si="497"/>
        <v/>
      </c>
      <c r="IR221" s="1" t="str">
        <f t="shared" si="498"/>
        <v/>
      </c>
      <c r="IS221" s="1" t="str">
        <f t="shared" si="499"/>
        <v/>
      </c>
      <c r="IT221" s="1" t="str">
        <f t="shared" si="500"/>
        <v/>
      </c>
      <c r="IW221" s="1" t="str">
        <f t="shared" si="501"/>
        <v/>
      </c>
      <c r="IX221" s="1" t="str">
        <f t="shared" si="502"/>
        <v/>
      </c>
      <c r="JA221" s="1" t="str">
        <f t="shared" si="503"/>
        <v/>
      </c>
      <c r="JB221" s="1" t="str">
        <f t="shared" si="504"/>
        <v/>
      </c>
      <c r="JC221" s="1" t="str">
        <f t="shared" si="505"/>
        <v/>
      </c>
      <c r="JD221" s="1" t="str">
        <f t="shared" si="506"/>
        <v/>
      </c>
      <c r="JE221" s="1" t="str">
        <f t="shared" si="507"/>
        <v/>
      </c>
      <c r="JF221" s="1" t="str">
        <f t="shared" si="508"/>
        <v/>
      </c>
      <c r="JI221" s="1" t="str">
        <f t="shared" si="509"/>
        <v/>
      </c>
      <c r="JJ221" s="1" t="str">
        <f t="shared" si="510"/>
        <v/>
      </c>
      <c r="JM221" s="1" t="str">
        <f t="shared" si="511"/>
        <v/>
      </c>
      <c r="JN221" s="1" t="str">
        <f t="shared" si="512"/>
        <v/>
      </c>
      <c r="JO221" s="1" t="str">
        <f t="shared" si="513"/>
        <v/>
      </c>
      <c r="JP221" s="1" t="str">
        <f t="shared" si="514"/>
        <v/>
      </c>
      <c r="JQ221" s="1" t="str">
        <f t="shared" si="515"/>
        <v/>
      </c>
      <c r="JR221" s="1" t="str">
        <f t="shared" si="516"/>
        <v/>
      </c>
      <c r="JU221" s="1" t="str">
        <f t="shared" si="517"/>
        <v/>
      </c>
      <c r="JV221" s="1" t="str">
        <f t="shared" si="518"/>
        <v/>
      </c>
      <c r="JY221" s="1" t="str">
        <f t="shared" si="519"/>
        <v/>
      </c>
      <c r="JZ221" s="1" t="str">
        <f t="shared" si="520"/>
        <v/>
      </c>
      <c r="KA221" s="1" t="str">
        <f t="shared" si="521"/>
        <v/>
      </c>
      <c r="KB221" s="1" t="str">
        <f t="shared" si="522"/>
        <v/>
      </c>
      <c r="KC221" s="1" t="str">
        <f t="shared" si="523"/>
        <v/>
      </c>
      <c r="KD221" s="1" t="str">
        <f t="shared" si="524"/>
        <v/>
      </c>
    </row>
    <row r="222" spans="5:290" ht="13.5" customHeight="1">
      <c r="E222" s="76" t="str">
        <f t="shared" si="334"/>
        <v/>
      </c>
      <c r="F222" s="76" t="str">
        <f t="shared" si="335"/>
        <v/>
      </c>
      <c r="I222" s="76" t="str">
        <f t="shared" si="336"/>
        <v/>
      </c>
      <c r="J222" s="76" t="str">
        <f t="shared" si="337"/>
        <v/>
      </c>
      <c r="K222" s="76" t="str">
        <f t="shared" si="338"/>
        <v/>
      </c>
      <c r="L222" s="76" t="str">
        <f t="shared" si="339"/>
        <v/>
      </c>
      <c r="M222" s="76" t="str">
        <f t="shared" si="340"/>
        <v/>
      </c>
      <c r="N222" s="76" t="str">
        <f t="shared" si="341"/>
        <v/>
      </c>
      <c r="Q222" s="155" t="str">
        <f t="shared" si="342"/>
        <v/>
      </c>
      <c r="R222" s="76" t="str">
        <f t="shared" si="343"/>
        <v/>
      </c>
      <c r="U222" s="76" t="str">
        <f t="shared" si="344"/>
        <v/>
      </c>
      <c r="V222" s="76" t="str">
        <f t="shared" si="345"/>
        <v/>
      </c>
      <c r="W222" s="76" t="str">
        <f t="shared" si="346"/>
        <v/>
      </c>
      <c r="X222" s="76" t="str">
        <f t="shared" si="347"/>
        <v/>
      </c>
      <c r="Y222" s="76" t="str">
        <f t="shared" si="348"/>
        <v/>
      </c>
      <c r="Z222" s="76" t="str">
        <f t="shared" si="349"/>
        <v/>
      </c>
      <c r="AC222" s="76" t="str">
        <f t="shared" si="350"/>
        <v/>
      </c>
      <c r="AD222" s="76" t="str">
        <f t="shared" si="351"/>
        <v/>
      </c>
      <c r="AG222" s="76" t="str">
        <f t="shared" si="352"/>
        <v/>
      </c>
      <c r="AH222" s="76" t="str">
        <f t="shared" si="353"/>
        <v/>
      </c>
      <c r="AI222" s="76" t="str">
        <f t="shared" si="354"/>
        <v/>
      </c>
      <c r="AJ222" s="76" t="str">
        <f t="shared" si="355"/>
        <v/>
      </c>
      <c r="AK222" s="76" t="str">
        <f t="shared" si="356"/>
        <v/>
      </c>
      <c r="AL222" s="76" t="str">
        <f t="shared" si="357"/>
        <v/>
      </c>
      <c r="AO222" s="1" t="str">
        <f t="shared" si="358"/>
        <v/>
      </c>
      <c r="AP222" s="1" t="str">
        <f t="shared" si="359"/>
        <v/>
      </c>
      <c r="AS222" s="1" t="str">
        <f t="shared" si="360"/>
        <v/>
      </c>
      <c r="AT222" s="1" t="str">
        <f t="shared" si="361"/>
        <v/>
      </c>
      <c r="AU222" s="1" t="str">
        <f t="shared" si="362"/>
        <v/>
      </c>
      <c r="AV222" s="1" t="str">
        <f t="shared" si="363"/>
        <v/>
      </c>
      <c r="AW222" s="1" t="str">
        <f t="shared" si="364"/>
        <v/>
      </c>
      <c r="AX222" s="1" t="str">
        <f t="shared" si="365"/>
        <v/>
      </c>
      <c r="BA222" s="1" t="str">
        <f t="shared" si="366"/>
        <v/>
      </c>
      <c r="BB222" s="1" t="str">
        <f t="shared" si="367"/>
        <v/>
      </c>
      <c r="BE222" s="1" t="str">
        <f t="shared" si="368"/>
        <v/>
      </c>
      <c r="BF222" s="1" t="str">
        <f t="shared" si="369"/>
        <v/>
      </c>
      <c r="BG222" s="1" t="str">
        <f t="shared" si="370"/>
        <v/>
      </c>
      <c r="BH222" s="1" t="str">
        <f t="shared" si="371"/>
        <v/>
      </c>
      <c r="BI222" s="1" t="str">
        <f t="shared" si="372"/>
        <v/>
      </c>
      <c r="BJ222" s="1" t="str">
        <f t="shared" si="373"/>
        <v/>
      </c>
      <c r="BM222" s="1" t="str">
        <f t="shared" si="374"/>
        <v/>
      </c>
      <c r="BN222" s="1" t="str">
        <f t="shared" si="375"/>
        <v/>
      </c>
      <c r="BQ222" s="1" t="str">
        <f t="shared" si="376"/>
        <v/>
      </c>
      <c r="BR222" s="1" t="str">
        <f t="shared" si="377"/>
        <v/>
      </c>
      <c r="BS222" s="1" t="str">
        <f t="shared" si="378"/>
        <v/>
      </c>
      <c r="BT222" s="1" t="str">
        <f t="shared" si="379"/>
        <v/>
      </c>
      <c r="BU222" s="1" t="str">
        <f t="shared" si="380"/>
        <v/>
      </c>
      <c r="BV222" s="1" t="str">
        <f t="shared" si="381"/>
        <v/>
      </c>
      <c r="BY222" s="1" t="str">
        <f t="shared" si="382"/>
        <v/>
      </c>
      <c r="BZ222" s="1" t="str">
        <f t="shared" si="383"/>
        <v/>
      </c>
      <c r="CC222" s="1" t="str">
        <f t="shared" si="384"/>
        <v/>
      </c>
      <c r="CD222" s="1" t="str">
        <f t="shared" si="385"/>
        <v/>
      </c>
      <c r="CE222" s="1" t="str">
        <f t="shared" si="386"/>
        <v/>
      </c>
      <c r="CF222" s="1" t="str">
        <f t="shared" si="387"/>
        <v/>
      </c>
      <c r="CG222" s="1" t="str">
        <f t="shared" si="388"/>
        <v/>
      </c>
      <c r="CH222" s="1" t="str">
        <f t="shared" si="389"/>
        <v/>
      </c>
      <c r="CK222" s="1" t="str">
        <f t="shared" si="390"/>
        <v/>
      </c>
      <c r="CL222" s="1" t="str">
        <f t="shared" si="391"/>
        <v/>
      </c>
      <c r="CO222" s="1" t="str">
        <f t="shared" si="392"/>
        <v/>
      </c>
      <c r="CP222" s="1" t="str">
        <f t="shared" si="393"/>
        <v/>
      </c>
      <c r="CQ222" s="1" t="str">
        <f t="shared" si="394"/>
        <v/>
      </c>
      <c r="CR222" s="1" t="str">
        <f t="shared" si="395"/>
        <v/>
      </c>
      <c r="CS222" s="1" t="str">
        <f t="shared" si="396"/>
        <v/>
      </c>
      <c r="CT222" s="1" t="str">
        <f t="shared" si="397"/>
        <v/>
      </c>
      <c r="CW222" s="1" t="str">
        <f t="shared" si="398"/>
        <v/>
      </c>
      <c r="CX222" s="1" t="str">
        <f t="shared" si="399"/>
        <v/>
      </c>
      <c r="DA222" s="1" t="str">
        <f t="shared" si="400"/>
        <v/>
      </c>
      <c r="DB222" s="1" t="str">
        <f t="shared" si="401"/>
        <v/>
      </c>
      <c r="DC222" s="1" t="str">
        <f t="shared" si="402"/>
        <v/>
      </c>
      <c r="DD222" s="1" t="str">
        <f t="shared" si="403"/>
        <v/>
      </c>
      <c r="DE222" s="1" t="str">
        <f t="shared" si="404"/>
        <v/>
      </c>
      <c r="DF222" s="1" t="str">
        <f t="shared" si="405"/>
        <v/>
      </c>
      <c r="DI222" s="1" t="str">
        <f t="shared" si="406"/>
        <v/>
      </c>
      <c r="DJ222" s="1" t="str">
        <f t="shared" si="407"/>
        <v/>
      </c>
      <c r="DM222" s="1" t="str">
        <f t="shared" si="408"/>
        <v/>
      </c>
      <c r="DN222" s="1" t="str">
        <f t="shared" si="409"/>
        <v/>
      </c>
      <c r="DO222" s="1" t="str">
        <f t="shared" si="410"/>
        <v/>
      </c>
      <c r="DP222" s="1" t="str">
        <f t="shared" si="411"/>
        <v/>
      </c>
      <c r="DQ222" s="1" t="str">
        <f t="shared" si="412"/>
        <v/>
      </c>
      <c r="DR222" s="1" t="str">
        <f t="shared" si="413"/>
        <v/>
      </c>
      <c r="DU222" s="1" t="str">
        <f t="shared" si="414"/>
        <v/>
      </c>
      <c r="DV222" s="1" t="str">
        <f t="shared" si="415"/>
        <v/>
      </c>
      <c r="DY222" s="1" t="str">
        <f t="shared" si="416"/>
        <v/>
      </c>
      <c r="DZ222" s="1" t="str">
        <f t="shared" si="417"/>
        <v/>
      </c>
      <c r="EA222" s="1" t="str">
        <f t="shared" si="418"/>
        <v/>
      </c>
      <c r="EB222" s="1" t="str">
        <f t="shared" si="419"/>
        <v/>
      </c>
      <c r="EC222" s="1" t="str">
        <f t="shared" si="420"/>
        <v/>
      </c>
      <c r="ED222" s="1" t="str">
        <f t="shared" si="421"/>
        <v/>
      </c>
      <c r="EG222" s="1" t="str">
        <f t="shared" si="422"/>
        <v/>
      </c>
      <c r="EH222" s="1" t="str">
        <f t="shared" si="423"/>
        <v/>
      </c>
      <c r="EK222" s="1" t="str">
        <f t="shared" si="424"/>
        <v/>
      </c>
      <c r="EL222" s="1" t="str">
        <f t="shared" si="425"/>
        <v/>
      </c>
      <c r="EM222" s="1" t="str">
        <f t="shared" si="426"/>
        <v/>
      </c>
      <c r="EN222" s="1" t="str">
        <f t="shared" si="427"/>
        <v/>
      </c>
      <c r="EO222" s="1" t="str">
        <f t="shared" si="428"/>
        <v/>
      </c>
      <c r="EP222" s="1" t="str">
        <f t="shared" si="429"/>
        <v/>
      </c>
      <c r="ES222" s="1" t="str">
        <f t="shared" si="430"/>
        <v/>
      </c>
      <c r="ET222" s="1" t="str">
        <f t="shared" si="431"/>
        <v/>
      </c>
      <c r="EW222" s="1" t="str">
        <f t="shared" si="432"/>
        <v/>
      </c>
      <c r="EX222" s="1" t="str">
        <f t="shared" si="433"/>
        <v/>
      </c>
      <c r="EY222" s="1" t="str">
        <f t="shared" si="434"/>
        <v/>
      </c>
      <c r="EZ222" s="1" t="str">
        <f t="shared" si="435"/>
        <v/>
      </c>
      <c r="FA222" s="1" t="str">
        <f t="shared" si="436"/>
        <v/>
      </c>
      <c r="FB222" s="1" t="str">
        <f t="shared" si="437"/>
        <v/>
      </c>
      <c r="FE222" s="1" t="str">
        <f t="shared" si="438"/>
        <v/>
      </c>
      <c r="FF222" s="1" t="str">
        <f t="shared" si="439"/>
        <v/>
      </c>
      <c r="FI222" s="1" t="str">
        <f t="shared" si="440"/>
        <v/>
      </c>
      <c r="FJ222" s="1" t="str">
        <f t="shared" si="441"/>
        <v/>
      </c>
      <c r="FK222" s="1" t="str">
        <f t="shared" si="442"/>
        <v/>
      </c>
      <c r="FL222" s="1" t="str">
        <f t="shared" si="443"/>
        <v/>
      </c>
      <c r="FM222" s="1" t="str">
        <f t="shared" si="444"/>
        <v/>
      </c>
      <c r="FN222" s="1" t="str">
        <f t="shared" si="445"/>
        <v/>
      </c>
      <c r="FQ222" s="1" t="str">
        <f>IF(FU222="","",#REF!)</f>
        <v/>
      </c>
      <c r="FR222" s="1" t="str">
        <f t="shared" si="446"/>
        <v/>
      </c>
      <c r="FU222" s="1" t="str">
        <f t="shared" si="447"/>
        <v/>
      </c>
      <c r="FV222" s="1" t="str">
        <f t="shared" si="448"/>
        <v/>
      </c>
      <c r="FW222" s="1" t="str">
        <f t="shared" si="449"/>
        <v/>
      </c>
      <c r="FX222" s="1" t="str">
        <f t="shared" si="450"/>
        <v/>
      </c>
      <c r="FY222" s="1" t="str">
        <f t="shared" si="451"/>
        <v/>
      </c>
      <c r="FZ222" s="1" t="str">
        <f t="shared" si="452"/>
        <v/>
      </c>
      <c r="GC222" s="1" t="str">
        <f t="shared" si="453"/>
        <v/>
      </c>
      <c r="GD222" s="1" t="str">
        <f t="shared" si="454"/>
        <v/>
      </c>
      <c r="GG222" s="1" t="str">
        <f t="shared" si="455"/>
        <v/>
      </c>
      <c r="GH222" s="1" t="str">
        <f t="shared" si="456"/>
        <v/>
      </c>
      <c r="GI222" s="1" t="str">
        <f t="shared" si="457"/>
        <v/>
      </c>
      <c r="GJ222" s="1" t="str">
        <f t="shared" si="458"/>
        <v/>
      </c>
      <c r="GK222" s="1" t="str">
        <f t="shared" si="459"/>
        <v/>
      </c>
      <c r="GL222" s="1" t="str">
        <f t="shared" si="460"/>
        <v/>
      </c>
      <c r="GO222" s="1" t="str">
        <f t="shared" si="461"/>
        <v/>
      </c>
      <c r="GP222" s="1" t="str">
        <f t="shared" si="462"/>
        <v/>
      </c>
      <c r="GS222" s="1" t="str">
        <f t="shared" si="463"/>
        <v/>
      </c>
      <c r="GT222" s="1" t="str">
        <f t="shared" si="464"/>
        <v/>
      </c>
      <c r="GU222" s="1" t="str">
        <f t="shared" si="465"/>
        <v/>
      </c>
      <c r="GV222" s="1" t="str">
        <f t="shared" si="466"/>
        <v/>
      </c>
      <c r="GW222" s="1" t="str">
        <f t="shared" si="467"/>
        <v/>
      </c>
      <c r="GX222" s="1" t="str">
        <f t="shared" si="468"/>
        <v/>
      </c>
      <c r="HA222" s="1" t="str">
        <f t="shared" si="469"/>
        <v/>
      </c>
      <c r="HB222" s="1" t="str">
        <f t="shared" si="470"/>
        <v/>
      </c>
      <c r="HE222" s="1" t="str">
        <f t="shared" si="471"/>
        <v/>
      </c>
      <c r="HF222" s="1" t="str">
        <f t="shared" si="472"/>
        <v/>
      </c>
      <c r="HG222" s="1" t="str">
        <f t="shared" si="473"/>
        <v/>
      </c>
      <c r="HH222" s="1" t="str">
        <f t="shared" si="474"/>
        <v/>
      </c>
      <c r="HI222" s="1" t="str">
        <f t="shared" si="475"/>
        <v/>
      </c>
      <c r="HJ222" s="1" t="str">
        <f t="shared" si="476"/>
        <v/>
      </c>
      <c r="HM222" s="1" t="str">
        <f t="shared" si="477"/>
        <v/>
      </c>
      <c r="HN222" s="1" t="str">
        <f t="shared" si="478"/>
        <v/>
      </c>
      <c r="HQ222" s="1" t="str">
        <f t="shared" si="479"/>
        <v/>
      </c>
      <c r="HR222" s="1" t="str">
        <f t="shared" si="480"/>
        <v/>
      </c>
      <c r="HS222" s="1" t="str">
        <f t="shared" si="481"/>
        <v/>
      </c>
      <c r="HT222" s="1" t="str">
        <f t="shared" si="482"/>
        <v/>
      </c>
      <c r="HU222" s="1" t="str">
        <f t="shared" si="483"/>
        <v/>
      </c>
      <c r="HV222" s="1" t="str">
        <f t="shared" si="484"/>
        <v/>
      </c>
      <c r="HY222" s="1" t="str">
        <f t="shared" si="485"/>
        <v/>
      </c>
      <c r="HZ222" s="1" t="str">
        <f t="shared" si="486"/>
        <v/>
      </c>
      <c r="IC222" s="1" t="str">
        <f t="shared" si="487"/>
        <v/>
      </c>
      <c r="ID222" s="1" t="str">
        <f t="shared" si="488"/>
        <v/>
      </c>
      <c r="IE222" s="1" t="str">
        <f t="shared" si="489"/>
        <v/>
      </c>
      <c r="IF222" s="1" t="str">
        <f t="shared" si="490"/>
        <v/>
      </c>
      <c r="IG222" s="1" t="str">
        <f t="shared" si="491"/>
        <v/>
      </c>
      <c r="IH222" s="1" t="str">
        <f t="shared" si="492"/>
        <v/>
      </c>
      <c r="IK222" s="1" t="str">
        <f t="shared" si="493"/>
        <v/>
      </c>
      <c r="IL222" s="1" t="str">
        <f t="shared" si="494"/>
        <v/>
      </c>
      <c r="IO222" s="1" t="str">
        <f t="shared" si="495"/>
        <v/>
      </c>
      <c r="IP222" s="1" t="str">
        <f t="shared" si="496"/>
        <v/>
      </c>
      <c r="IQ222" s="1" t="str">
        <f t="shared" si="497"/>
        <v/>
      </c>
      <c r="IR222" s="1" t="str">
        <f t="shared" si="498"/>
        <v/>
      </c>
      <c r="IS222" s="1" t="str">
        <f t="shared" si="499"/>
        <v/>
      </c>
      <c r="IT222" s="1" t="str">
        <f t="shared" si="500"/>
        <v/>
      </c>
      <c r="IW222" s="1" t="str">
        <f t="shared" si="501"/>
        <v/>
      </c>
      <c r="IX222" s="1" t="str">
        <f t="shared" si="502"/>
        <v/>
      </c>
      <c r="JA222" s="1" t="str">
        <f t="shared" si="503"/>
        <v/>
      </c>
      <c r="JB222" s="1" t="str">
        <f t="shared" si="504"/>
        <v/>
      </c>
      <c r="JC222" s="1" t="str">
        <f t="shared" si="505"/>
        <v/>
      </c>
      <c r="JD222" s="1" t="str">
        <f t="shared" si="506"/>
        <v/>
      </c>
      <c r="JE222" s="1" t="str">
        <f t="shared" si="507"/>
        <v/>
      </c>
      <c r="JF222" s="1" t="str">
        <f t="shared" si="508"/>
        <v/>
      </c>
      <c r="JI222" s="1" t="str">
        <f t="shared" si="509"/>
        <v/>
      </c>
      <c r="JJ222" s="1" t="str">
        <f t="shared" si="510"/>
        <v/>
      </c>
      <c r="JM222" s="1" t="str">
        <f t="shared" si="511"/>
        <v/>
      </c>
      <c r="JN222" s="1" t="str">
        <f t="shared" si="512"/>
        <v/>
      </c>
      <c r="JO222" s="1" t="str">
        <f t="shared" si="513"/>
        <v/>
      </c>
      <c r="JP222" s="1" t="str">
        <f t="shared" si="514"/>
        <v/>
      </c>
      <c r="JQ222" s="1" t="str">
        <f t="shared" si="515"/>
        <v/>
      </c>
      <c r="JR222" s="1" t="str">
        <f t="shared" si="516"/>
        <v/>
      </c>
      <c r="JU222" s="1" t="str">
        <f t="shared" si="517"/>
        <v/>
      </c>
      <c r="JV222" s="1" t="str">
        <f t="shared" si="518"/>
        <v/>
      </c>
      <c r="JY222" s="1" t="str">
        <f t="shared" si="519"/>
        <v/>
      </c>
      <c r="JZ222" s="1" t="str">
        <f t="shared" si="520"/>
        <v/>
      </c>
      <c r="KA222" s="1" t="str">
        <f t="shared" si="521"/>
        <v/>
      </c>
      <c r="KB222" s="1" t="str">
        <f t="shared" si="522"/>
        <v/>
      </c>
      <c r="KC222" s="1" t="str">
        <f t="shared" si="523"/>
        <v/>
      </c>
      <c r="KD222" s="1" t="str">
        <f t="shared" si="524"/>
        <v/>
      </c>
    </row>
    <row r="223" spans="5:290" ht="13.5" customHeight="1">
      <c r="E223" s="76" t="str">
        <f t="shared" si="334"/>
        <v/>
      </c>
      <c r="F223" s="76" t="str">
        <f t="shared" si="335"/>
        <v/>
      </c>
      <c r="I223" s="76" t="str">
        <f t="shared" si="336"/>
        <v/>
      </c>
      <c r="J223" s="76" t="str">
        <f t="shared" si="337"/>
        <v/>
      </c>
      <c r="K223" s="76" t="str">
        <f t="shared" si="338"/>
        <v/>
      </c>
      <c r="L223" s="76" t="str">
        <f t="shared" si="339"/>
        <v/>
      </c>
      <c r="M223" s="76" t="str">
        <f t="shared" si="340"/>
        <v/>
      </c>
      <c r="N223" s="76" t="str">
        <f t="shared" si="341"/>
        <v/>
      </c>
      <c r="Q223" s="155" t="str">
        <f t="shared" si="342"/>
        <v/>
      </c>
      <c r="R223" s="76" t="str">
        <f t="shared" si="343"/>
        <v/>
      </c>
      <c r="U223" s="76" t="str">
        <f t="shared" si="344"/>
        <v/>
      </c>
      <c r="V223" s="76" t="str">
        <f t="shared" si="345"/>
        <v/>
      </c>
      <c r="W223" s="76" t="str">
        <f t="shared" si="346"/>
        <v/>
      </c>
      <c r="X223" s="76" t="str">
        <f t="shared" si="347"/>
        <v/>
      </c>
      <c r="Y223" s="76" t="str">
        <f t="shared" si="348"/>
        <v/>
      </c>
      <c r="Z223" s="76" t="str">
        <f t="shared" si="349"/>
        <v/>
      </c>
      <c r="AC223" s="76" t="str">
        <f t="shared" si="350"/>
        <v/>
      </c>
      <c r="AD223" s="76" t="str">
        <f t="shared" si="351"/>
        <v/>
      </c>
      <c r="AG223" s="76" t="str">
        <f t="shared" si="352"/>
        <v/>
      </c>
      <c r="AH223" s="76" t="str">
        <f t="shared" si="353"/>
        <v/>
      </c>
      <c r="AI223" s="76" t="str">
        <f t="shared" si="354"/>
        <v/>
      </c>
      <c r="AJ223" s="76" t="str">
        <f t="shared" si="355"/>
        <v/>
      </c>
      <c r="AK223" s="76" t="str">
        <f t="shared" si="356"/>
        <v/>
      </c>
      <c r="AL223" s="76" t="str">
        <f t="shared" si="357"/>
        <v/>
      </c>
      <c r="AO223" s="1" t="str">
        <f t="shared" si="358"/>
        <v/>
      </c>
      <c r="AP223" s="1" t="str">
        <f t="shared" si="359"/>
        <v/>
      </c>
      <c r="AS223" s="1" t="str">
        <f t="shared" si="360"/>
        <v/>
      </c>
      <c r="AT223" s="1" t="str">
        <f t="shared" si="361"/>
        <v/>
      </c>
      <c r="AU223" s="1" t="str">
        <f t="shared" si="362"/>
        <v/>
      </c>
      <c r="AV223" s="1" t="str">
        <f t="shared" si="363"/>
        <v/>
      </c>
      <c r="AW223" s="1" t="str">
        <f t="shared" si="364"/>
        <v/>
      </c>
      <c r="AX223" s="1" t="str">
        <f t="shared" si="365"/>
        <v/>
      </c>
      <c r="BA223" s="1" t="str">
        <f t="shared" si="366"/>
        <v/>
      </c>
      <c r="BB223" s="1" t="str">
        <f t="shared" si="367"/>
        <v/>
      </c>
      <c r="BE223" s="1" t="str">
        <f t="shared" si="368"/>
        <v/>
      </c>
      <c r="BF223" s="1" t="str">
        <f t="shared" si="369"/>
        <v/>
      </c>
      <c r="BG223" s="1" t="str">
        <f t="shared" si="370"/>
        <v/>
      </c>
      <c r="BH223" s="1" t="str">
        <f t="shared" si="371"/>
        <v/>
      </c>
      <c r="BI223" s="1" t="str">
        <f t="shared" si="372"/>
        <v/>
      </c>
      <c r="BJ223" s="1" t="str">
        <f t="shared" si="373"/>
        <v/>
      </c>
      <c r="BM223" s="1" t="str">
        <f t="shared" si="374"/>
        <v/>
      </c>
      <c r="BN223" s="1" t="str">
        <f t="shared" si="375"/>
        <v/>
      </c>
      <c r="BQ223" s="1" t="str">
        <f t="shared" si="376"/>
        <v/>
      </c>
      <c r="BR223" s="1" t="str">
        <f t="shared" si="377"/>
        <v/>
      </c>
      <c r="BS223" s="1" t="str">
        <f t="shared" si="378"/>
        <v/>
      </c>
      <c r="BT223" s="1" t="str">
        <f t="shared" si="379"/>
        <v/>
      </c>
      <c r="BU223" s="1" t="str">
        <f t="shared" si="380"/>
        <v/>
      </c>
      <c r="BV223" s="1" t="str">
        <f t="shared" si="381"/>
        <v/>
      </c>
      <c r="BY223" s="1" t="str">
        <f t="shared" si="382"/>
        <v/>
      </c>
      <c r="BZ223" s="1" t="str">
        <f t="shared" si="383"/>
        <v/>
      </c>
      <c r="CC223" s="1" t="str">
        <f t="shared" si="384"/>
        <v/>
      </c>
      <c r="CD223" s="1" t="str">
        <f t="shared" si="385"/>
        <v/>
      </c>
      <c r="CE223" s="1" t="str">
        <f t="shared" si="386"/>
        <v/>
      </c>
      <c r="CF223" s="1" t="str">
        <f t="shared" si="387"/>
        <v/>
      </c>
      <c r="CG223" s="1" t="str">
        <f t="shared" si="388"/>
        <v/>
      </c>
      <c r="CH223" s="1" t="str">
        <f t="shared" si="389"/>
        <v/>
      </c>
      <c r="CK223" s="1" t="str">
        <f t="shared" si="390"/>
        <v/>
      </c>
      <c r="CL223" s="1" t="str">
        <f t="shared" si="391"/>
        <v/>
      </c>
      <c r="CO223" s="1" t="str">
        <f t="shared" si="392"/>
        <v/>
      </c>
      <c r="CP223" s="1" t="str">
        <f t="shared" si="393"/>
        <v/>
      </c>
      <c r="CQ223" s="1" t="str">
        <f t="shared" si="394"/>
        <v/>
      </c>
      <c r="CR223" s="1" t="str">
        <f t="shared" si="395"/>
        <v/>
      </c>
      <c r="CS223" s="1" t="str">
        <f t="shared" si="396"/>
        <v/>
      </c>
      <c r="CT223" s="1" t="str">
        <f t="shared" si="397"/>
        <v/>
      </c>
      <c r="CW223" s="1" t="str">
        <f t="shared" si="398"/>
        <v/>
      </c>
      <c r="CX223" s="1" t="str">
        <f t="shared" si="399"/>
        <v/>
      </c>
      <c r="DA223" s="1" t="str">
        <f t="shared" si="400"/>
        <v/>
      </c>
      <c r="DB223" s="1" t="str">
        <f t="shared" si="401"/>
        <v/>
      </c>
      <c r="DC223" s="1" t="str">
        <f t="shared" si="402"/>
        <v/>
      </c>
      <c r="DD223" s="1" t="str">
        <f t="shared" si="403"/>
        <v/>
      </c>
      <c r="DE223" s="1" t="str">
        <f t="shared" si="404"/>
        <v/>
      </c>
      <c r="DF223" s="1" t="str">
        <f t="shared" si="405"/>
        <v/>
      </c>
      <c r="DI223" s="1" t="str">
        <f t="shared" si="406"/>
        <v/>
      </c>
      <c r="DJ223" s="1" t="str">
        <f t="shared" si="407"/>
        <v/>
      </c>
      <c r="DM223" s="1" t="str">
        <f t="shared" si="408"/>
        <v/>
      </c>
      <c r="DN223" s="1" t="str">
        <f t="shared" si="409"/>
        <v/>
      </c>
      <c r="DO223" s="1" t="str">
        <f t="shared" si="410"/>
        <v/>
      </c>
      <c r="DP223" s="1" t="str">
        <f t="shared" si="411"/>
        <v/>
      </c>
      <c r="DQ223" s="1" t="str">
        <f t="shared" si="412"/>
        <v/>
      </c>
      <c r="DR223" s="1" t="str">
        <f t="shared" si="413"/>
        <v/>
      </c>
      <c r="DU223" s="1" t="str">
        <f t="shared" si="414"/>
        <v/>
      </c>
      <c r="DV223" s="1" t="str">
        <f t="shared" si="415"/>
        <v/>
      </c>
      <c r="DY223" s="1" t="str">
        <f t="shared" si="416"/>
        <v/>
      </c>
      <c r="DZ223" s="1" t="str">
        <f t="shared" si="417"/>
        <v/>
      </c>
      <c r="EA223" s="1" t="str">
        <f t="shared" si="418"/>
        <v/>
      </c>
      <c r="EB223" s="1" t="str">
        <f t="shared" si="419"/>
        <v/>
      </c>
      <c r="EC223" s="1" t="str">
        <f t="shared" si="420"/>
        <v/>
      </c>
      <c r="ED223" s="1" t="str">
        <f t="shared" si="421"/>
        <v/>
      </c>
      <c r="EG223" s="1" t="str">
        <f t="shared" si="422"/>
        <v/>
      </c>
      <c r="EH223" s="1" t="str">
        <f t="shared" si="423"/>
        <v/>
      </c>
      <c r="EK223" s="1" t="str">
        <f t="shared" si="424"/>
        <v/>
      </c>
      <c r="EL223" s="1" t="str">
        <f t="shared" si="425"/>
        <v/>
      </c>
      <c r="EM223" s="1" t="str">
        <f t="shared" si="426"/>
        <v/>
      </c>
      <c r="EN223" s="1" t="str">
        <f t="shared" si="427"/>
        <v/>
      </c>
      <c r="EO223" s="1" t="str">
        <f t="shared" si="428"/>
        <v/>
      </c>
      <c r="EP223" s="1" t="str">
        <f t="shared" si="429"/>
        <v/>
      </c>
      <c r="ES223" s="1" t="str">
        <f t="shared" si="430"/>
        <v/>
      </c>
      <c r="ET223" s="1" t="str">
        <f t="shared" si="431"/>
        <v/>
      </c>
      <c r="EW223" s="1" t="str">
        <f t="shared" si="432"/>
        <v/>
      </c>
      <c r="EX223" s="1" t="str">
        <f t="shared" si="433"/>
        <v/>
      </c>
      <c r="EY223" s="1" t="str">
        <f t="shared" si="434"/>
        <v/>
      </c>
      <c r="EZ223" s="1" t="str">
        <f t="shared" si="435"/>
        <v/>
      </c>
      <c r="FA223" s="1" t="str">
        <f t="shared" si="436"/>
        <v/>
      </c>
      <c r="FB223" s="1" t="str">
        <f t="shared" si="437"/>
        <v/>
      </c>
      <c r="FE223" s="1" t="str">
        <f t="shared" si="438"/>
        <v/>
      </c>
      <c r="FF223" s="1" t="str">
        <f t="shared" si="439"/>
        <v/>
      </c>
      <c r="FI223" s="1" t="str">
        <f t="shared" si="440"/>
        <v/>
      </c>
      <c r="FJ223" s="1" t="str">
        <f t="shared" si="441"/>
        <v/>
      </c>
      <c r="FK223" s="1" t="str">
        <f t="shared" si="442"/>
        <v/>
      </c>
      <c r="FL223" s="1" t="str">
        <f t="shared" si="443"/>
        <v/>
      </c>
      <c r="FM223" s="1" t="str">
        <f t="shared" si="444"/>
        <v/>
      </c>
      <c r="FN223" s="1" t="str">
        <f t="shared" si="445"/>
        <v/>
      </c>
      <c r="FQ223" s="1" t="str">
        <f>IF(FU223="","",#REF!)</f>
        <v/>
      </c>
      <c r="FR223" s="1" t="str">
        <f t="shared" si="446"/>
        <v/>
      </c>
      <c r="FU223" s="1" t="str">
        <f t="shared" si="447"/>
        <v/>
      </c>
      <c r="FV223" s="1" t="str">
        <f t="shared" si="448"/>
        <v/>
      </c>
      <c r="FW223" s="1" t="str">
        <f t="shared" si="449"/>
        <v/>
      </c>
      <c r="FX223" s="1" t="str">
        <f t="shared" si="450"/>
        <v/>
      </c>
      <c r="FY223" s="1" t="str">
        <f t="shared" si="451"/>
        <v/>
      </c>
      <c r="FZ223" s="1" t="str">
        <f t="shared" si="452"/>
        <v/>
      </c>
      <c r="GC223" s="1" t="str">
        <f t="shared" si="453"/>
        <v/>
      </c>
      <c r="GD223" s="1" t="str">
        <f t="shared" si="454"/>
        <v/>
      </c>
      <c r="GG223" s="1" t="str">
        <f t="shared" si="455"/>
        <v/>
      </c>
      <c r="GH223" s="1" t="str">
        <f t="shared" si="456"/>
        <v/>
      </c>
      <c r="GI223" s="1" t="str">
        <f t="shared" si="457"/>
        <v/>
      </c>
      <c r="GJ223" s="1" t="str">
        <f t="shared" si="458"/>
        <v/>
      </c>
      <c r="GK223" s="1" t="str">
        <f t="shared" si="459"/>
        <v/>
      </c>
      <c r="GL223" s="1" t="str">
        <f t="shared" si="460"/>
        <v/>
      </c>
      <c r="GO223" s="1" t="str">
        <f t="shared" si="461"/>
        <v/>
      </c>
      <c r="GP223" s="1" t="str">
        <f t="shared" si="462"/>
        <v/>
      </c>
      <c r="GS223" s="1" t="str">
        <f t="shared" si="463"/>
        <v/>
      </c>
      <c r="GT223" s="1" t="str">
        <f t="shared" si="464"/>
        <v/>
      </c>
      <c r="GU223" s="1" t="str">
        <f t="shared" si="465"/>
        <v/>
      </c>
      <c r="GV223" s="1" t="str">
        <f t="shared" si="466"/>
        <v/>
      </c>
      <c r="GW223" s="1" t="str">
        <f t="shared" si="467"/>
        <v/>
      </c>
      <c r="GX223" s="1" t="str">
        <f t="shared" si="468"/>
        <v/>
      </c>
      <c r="HA223" s="1" t="str">
        <f t="shared" si="469"/>
        <v/>
      </c>
      <c r="HB223" s="1" t="str">
        <f t="shared" si="470"/>
        <v/>
      </c>
      <c r="HE223" s="1" t="str">
        <f t="shared" si="471"/>
        <v/>
      </c>
      <c r="HF223" s="1" t="str">
        <f t="shared" si="472"/>
        <v/>
      </c>
      <c r="HG223" s="1" t="str">
        <f t="shared" si="473"/>
        <v/>
      </c>
      <c r="HH223" s="1" t="str">
        <f t="shared" si="474"/>
        <v/>
      </c>
      <c r="HI223" s="1" t="str">
        <f t="shared" si="475"/>
        <v/>
      </c>
      <c r="HJ223" s="1" t="str">
        <f t="shared" si="476"/>
        <v/>
      </c>
      <c r="HM223" s="1" t="str">
        <f t="shared" si="477"/>
        <v/>
      </c>
      <c r="HN223" s="1" t="str">
        <f t="shared" si="478"/>
        <v/>
      </c>
      <c r="HQ223" s="1" t="str">
        <f t="shared" si="479"/>
        <v/>
      </c>
      <c r="HR223" s="1" t="str">
        <f t="shared" si="480"/>
        <v/>
      </c>
      <c r="HS223" s="1" t="str">
        <f t="shared" si="481"/>
        <v/>
      </c>
      <c r="HT223" s="1" t="str">
        <f t="shared" si="482"/>
        <v/>
      </c>
      <c r="HU223" s="1" t="str">
        <f t="shared" si="483"/>
        <v/>
      </c>
      <c r="HV223" s="1" t="str">
        <f t="shared" si="484"/>
        <v/>
      </c>
      <c r="HY223" s="1" t="str">
        <f t="shared" si="485"/>
        <v/>
      </c>
      <c r="HZ223" s="1" t="str">
        <f t="shared" si="486"/>
        <v/>
      </c>
      <c r="IC223" s="1" t="str">
        <f t="shared" si="487"/>
        <v/>
      </c>
      <c r="ID223" s="1" t="str">
        <f t="shared" si="488"/>
        <v/>
      </c>
      <c r="IE223" s="1" t="str">
        <f t="shared" si="489"/>
        <v/>
      </c>
      <c r="IF223" s="1" t="str">
        <f t="shared" si="490"/>
        <v/>
      </c>
      <c r="IG223" s="1" t="str">
        <f t="shared" si="491"/>
        <v/>
      </c>
      <c r="IH223" s="1" t="str">
        <f t="shared" si="492"/>
        <v/>
      </c>
      <c r="IK223" s="1" t="str">
        <f t="shared" si="493"/>
        <v/>
      </c>
      <c r="IL223" s="1" t="str">
        <f t="shared" si="494"/>
        <v/>
      </c>
      <c r="IO223" s="1" t="str">
        <f t="shared" si="495"/>
        <v/>
      </c>
      <c r="IP223" s="1" t="str">
        <f t="shared" si="496"/>
        <v/>
      </c>
      <c r="IQ223" s="1" t="str">
        <f t="shared" si="497"/>
        <v/>
      </c>
      <c r="IR223" s="1" t="str">
        <f t="shared" si="498"/>
        <v/>
      </c>
      <c r="IS223" s="1" t="str">
        <f t="shared" si="499"/>
        <v/>
      </c>
      <c r="IT223" s="1" t="str">
        <f t="shared" si="500"/>
        <v/>
      </c>
      <c r="IW223" s="1" t="str">
        <f t="shared" si="501"/>
        <v/>
      </c>
      <c r="IX223" s="1" t="str">
        <f t="shared" si="502"/>
        <v/>
      </c>
      <c r="JA223" s="1" t="str">
        <f t="shared" si="503"/>
        <v/>
      </c>
      <c r="JB223" s="1" t="str">
        <f t="shared" si="504"/>
        <v/>
      </c>
      <c r="JC223" s="1" t="str">
        <f t="shared" si="505"/>
        <v/>
      </c>
      <c r="JD223" s="1" t="str">
        <f t="shared" si="506"/>
        <v/>
      </c>
      <c r="JE223" s="1" t="str">
        <f t="shared" si="507"/>
        <v/>
      </c>
      <c r="JF223" s="1" t="str">
        <f t="shared" si="508"/>
        <v/>
      </c>
      <c r="JI223" s="1" t="str">
        <f t="shared" si="509"/>
        <v/>
      </c>
      <c r="JJ223" s="1" t="str">
        <f t="shared" si="510"/>
        <v/>
      </c>
      <c r="JM223" s="1" t="str">
        <f t="shared" si="511"/>
        <v/>
      </c>
      <c r="JN223" s="1" t="str">
        <f t="shared" si="512"/>
        <v/>
      </c>
      <c r="JO223" s="1" t="str">
        <f t="shared" si="513"/>
        <v/>
      </c>
      <c r="JP223" s="1" t="str">
        <f t="shared" si="514"/>
        <v/>
      </c>
      <c r="JQ223" s="1" t="str">
        <f t="shared" si="515"/>
        <v/>
      </c>
      <c r="JR223" s="1" t="str">
        <f t="shared" si="516"/>
        <v/>
      </c>
      <c r="JU223" s="1" t="str">
        <f t="shared" si="517"/>
        <v/>
      </c>
      <c r="JV223" s="1" t="str">
        <f t="shared" si="518"/>
        <v/>
      </c>
      <c r="JY223" s="1" t="str">
        <f t="shared" si="519"/>
        <v/>
      </c>
      <c r="JZ223" s="1" t="str">
        <f t="shared" si="520"/>
        <v/>
      </c>
      <c r="KA223" s="1" t="str">
        <f t="shared" si="521"/>
        <v/>
      </c>
      <c r="KB223" s="1" t="str">
        <f t="shared" si="522"/>
        <v/>
      </c>
      <c r="KC223" s="1" t="str">
        <f t="shared" si="523"/>
        <v/>
      </c>
      <c r="KD223" s="1" t="str">
        <f t="shared" si="524"/>
        <v/>
      </c>
    </row>
    <row r="224" spans="5:290" ht="13.5" customHeight="1">
      <c r="E224" s="76" t="str">
        <f t="shared" si="334"/>
        <v/>
      </c>
      <c r="F224" s="76" t="str">
        <f t="shared" si="335"/>
        <v/>
      </c>
      <c r="I224" s="76" t="str">
        <f t="shared" si="336"/>
        <v/>
      </c>
      <c r="J224" s="76" t="str">
        <f t="shared" si="337"/>
        <v/>
      </c>
      <c r="K224" s="76" t="str">
        <f t="shared" si="338"/>
        <v/>
      </c>
      <c r="L224" s="76" t="str">
        <f t="shared" si="339"/>
        <v/>
      </c>
      <c r="M224" s="76" t="str">
        <f t="shared" si="340"/>
        <v/>
      </c>
      <c r="N224" s="76" t="str">
        <f t="shared" si="341"/>
        <v/>
      </c>
      <c r="Q224" s="155" t="str">
        <f t="shared" si="342"/>
        <v/>
      </c>
      <c r="R224" s="76" t="str">
        <f t="shared" si="343"/>
        <v/>
      </c>
      <c r="U224" s="76" t="str">
        <f t="shared" si="344"/>
        <v/>
      </c>
      <c r="V224" s="76" t="str">
        <f t="shared" si="345"/>
        <v/>
      </c>
      <c r="W224" s="76" t="str">
        <f t="shared" si="346"/>
        <v/>
      </c>
      <c r="X224" s="76" t="str">
        <f t="shared" si="347"/>
        <v/>
      </c>
      <c r="Y224" s="76" t="str">
        <f t="shared" si="348"/>
        <v/>
      </c>
      <c r="Z224" s="76" t="str">
        <f t="shared" si="349"/>
        <v/>
      </c>
      <c r="AC224" s="76" t="str">
        <f t="shared" si="350"/>
        <v/>
      </c>
      <c r="AD224" s="76" t="str">
        <f t="shared" si="351"/>
        <v/>
      </c>
      <c r="AG224" s="76" t="str">
        <f t="shared" si="352"/>
        <v/>
      </c>
      <c r="AH224" s="76" t="str">
        <f t="shared" si="353"/>
        <v/>
      </c>
      <c r="AI224" s="76" t="str">
        <f t="shared" si="354"/>
        <v/>
      </c>
      <c r="AJ224" s="76" t="str">
        <f t="shared" si="355"/>
        <v/>
      </c>
      <c r="AK224" s="76" t="str">
        <f t="shared" si="356"/>
        <v/>
      </c>
      <c r="AL224" s="76" t="str">
        <f t="shared" si="357"/>
        <v/>
      </c>
      <c r="AO224" s="1" t="str">
        <f t="shared" si="358"/>
        <v/>
      </c>
      <c r="AP224" s="1" t="str">
        <f t="shared" si="359"/>
        <v/>
      </c>
      <c r="AS224" s="1" t="str">
        <f t="shared" si="360"/>
        <v/>
      </c>
      <c r="AT224" s="1" t="str">
        <f t="shared" si="361"/>
        <v/>
      </c>
      <c r="AU224" s="1" t="str">
        <f t="shared" si="362"/>
        <v/>
      </c>
      <c r="AV224" s="1" t="str">
        <f t="shared" si="363"/>
        <v/>
      </c>
      <c r="AW224" s="1" t="str">
        <f t="shared" si="364"/>
        <v/>
      </c>
      <c r="AX224" s="1" t="str">
        <f t="shared" si="365"/>
        <v/>
      </c>
      <c r="BA224" s="1" t="str">
        <f t="shared" si="366"/>
        <v/>
      </c>
      <c r="BB224" s="1" t="str">
        <f t="shared" si="367"/>
        <v/>
      </c>
      <c r="BE224" s="1" t="str">
        <f t="shared" si="368"/>
        <v/>
      </c>
      <c r="BF224" s="1" t="str">
        <f t="shared" si="369"/>
        <v/>
      </c>
      <c r="BG224" s="1" t="str">
        <f t="shared" si="370"/>
        <v/>
      </c>
      <c r="BH224" s="1" t="str">
        <f t="shared" si="371"/>
        <v/>
      </c>
      <c r="BI224" s="1" t="str">
        <f t="shared" si="372"/>
        <v/>
      </c>
      <c r="BJ224" s="1" t="str">
        <f t="shared" si="373"/>
        <v/>
      </c>
      <c r="BM224" s="1" t="str">
        <f t="shared" si="374"/>
        <v/>
      </c>
      <c r="BN224" s="1" t="str">
        <f t="shared" si="375"/>
        <v/>
      </c>
      <c r="BQ224" s="1" t="str">
        <f t="shared" si="376"/>
        <v/>
      </c>
      <c r="BR224" s="1" t="str">
        <f t="shared" si="377"/>
        <v/>
      </c>
      <c r="BS224" s="1" t="str">
        <f t="shared" si="378"/>
        <v/>
      </c>
      <c r="BT224" s="1" t="str">
        <f t="shared" si="379"/>
        <v/>
      </c>
      <c r="BU224" s="1" t="str">
        <f t="shared" si="380"/>
        <v/>
      </c>
      <c r="BV224" s="1" t="str">
        <f t="shared" si="381"/>
        <v/>
      </c>
      <c r="BY224" s="1" t="str">
        <f t="shared" si="382"/>
        <v/>
      </c>
      <c r="BZ224" s="1" t="str">
        <f t="shared" si="383"/>
        <v/>
      </c>
      <c r="CC224" s="1" t="str">
        <f t="shared" si="384"/>
        <v/>
      </c>
      <c r="CD224" s="1" t="str">
        <f t="shared" si="385"/>
        <v/>
      </c>
      <c r="CE224" s="1" t="str">
        <f t="shared" si="386"/>
        <v/>
      </c>
      <c r="CF224" s="1" t="str">
        <f t="shared" si="387"/>
        <v/>
      </c>
      <c r="CG224" s="1" t="str">
        <f t="shared" si="388"/>
        <v/>
      </c>
      <c r="CH224" s="1" t="str">
        <f t="shared" si="389"/>
        <v/>
      </c>
      <c r="CK224" s="1" t="str">
        <f t="shared" si="390"/>
        <v/>
      </c>
      <c r="CL224" s="1" t="str">
        <f t="shared" si="391"/>
        <v/>
      </c>
      <c r="CO224" s="1" t="str">
        <f t="shared" si="392"/>
        <v/>
      </c>
      <c r="CP224" s="1" t="str">
        <f t="shared" si="393"/>
        <v/>
      </c>
      <c r="CQ224" s="1" t="str">
        <f t="shared" si="394"/>
        <v/>
      </c>
      <c r="CR224" s="1" t="str">
        <f t="shared" si="395"/>
        <v/>
      </c>
      <c r="CS224" s="1" t="str">
        <f t="shared" si="396"/>
        <v/>
      </c>
      <c r="CT224" s="1" t="str">
        <f t="shared" si="397"/>
        <v/>
      </c>
      <c r="CW224" s="1" t="str">
        <f t="shared" si="398"/>
        <v/>
      </c>
      <c r="CX224" s="1" t="str">
        <f t="shared" si="399"/>
        <v/>
      </c>
      <c r="DA224" s="1" t="str">
        <f t="shared" si="400"/>
        <v/>
      </c>
      <c r="DB224" s="1" t="str">
        <f t="shared" si="401"/>
        <v/>
      </c>
      <c r="DC224" s="1" t="str">
        <f t="shared" si="402"/>
        <v/>
      </c>
      <c r="DD224" s="1" t="str">
        <f t="shared" si="403"/>
        <v/>
      </c>
      <c r="DE224" s="1" t="str">
        <f t="shared" si="404"/>
        <v/>
      </c>
      <c r="DF224" s="1" t="str">
        <f t="shared" si="405"/>
        <v/>
      </c>
      <c r="DI224" s="1" t="str">
        <f t="shared" si="406"/>
        <v/>
      </c>
      <c r="DJ224" s="1" t="str">
        <f t="shared" si="407"/>
        <v/>
      </c>
      <c r="DM224" s="1" t="str">
        <f t="shared" si="408"/>
        <v/>
      </c>
      <c r="DN224" s="1" t="str">
        <f t="shared" si="409"/>
        <v/>
      </c>
      <c r="DO224" s="1" t="str">
        <f t="shared" si="410"/>
        <v/>
      </c>
      <c r="DP224" s="1" t="str">
        <f t="shared" si="411"/>
        <v/>
      </c>
      <c r="DQ224" s="1" t="str">
        <f t="shared" si="412"/>
        <v/>
      </c>
      <c r="DR224" s="1" t="str">
        <f t="shared" si="413"/>
        <v/>
      </c>
      <c r="DU224" s="1" t="str">
        <f t="shared" si="414"/>
        <v/>
      </c>
      <c r="DV224" s="1" t="str">
        <f t="shared" si="415"/>
        <v/>
      </c>
      <c r="DY224" s="1" t="str">
        <f t="shared" si="416"/>
        <v/>
      </c>
      <c r="DZ224" s="1" t="str">
        <f t="shared" si="417"/>
        <v/>
      </c>
      <c r="EA224" s="1" t="str">
        <f t="shared" si="418"/>
        <v/>
      </c>
      <c r="EB224" s="1" t="str">
        <f t="shared" si="419"/>
        <v/>
      </c>
      <c r="EC224" s="1" t="str">
        <f t="shared" si="420"/>
        <v/>
      </c>
      <c r="ED224" s="1" t="str">
        <f t="shared" si="421"/>
        <v/>
      </c>
      <c r="EG224" s="1" t="str">
        <f t="shared" si="422"/>
        <v/>
      </c>
      <c r="EH224" s="1" t="str">
        <f t="shared" si="423"/>
        <v/>
      </c>
      <c r="EK224" s="1" t="str">
        <f t="shared" si="424"/>
        <v/>
      </c>
      <c r="EL224" s="1" t="str">
        <f t="shared" si="425"/>
        <v/>
      </c>
      <c r="EM224" s="1" t="str">
        <f t="shared" si="426"/>
        <v/>
      </c>
      <c r="EN224" s="1" t="str">
        <f t="shared" si="427"/>
        <v/>
      </c>
      <c r="EO224" s="1" t="str">
        <f t="shared" si="428"/>
        <v/>
      </c>
      <c r="EP224" s="1" t="str">
        <f t="shared" si="429"/>
        <v/>
      </c>
      <c r="ES224" s="1" t="str">
        <f t="shared" si="430"/>
        <v/>
      </c>
      <c r="ET224" s="1" t="str">
        <f t="shared" si="431"/>
        <v/>
      </c>
      <c r="EW224" s="1" t="str">
        <f t="shared" si="432"/>
        <v/>
      </c>
      <c r="EX224" s="1" t="str">
        <f t="shared" si="433"/>
        <v/>
      </c>
      <c r="EY224" s="1" t="str">
        <f t="shared" si="434"/>
        <v/>
      </c>
      <c r="EZ224" s="1" t="str">
        <f t="shared" si="435"/>
        <v/>
      </c>
      <c r="FA224" s="1" t="str">
        <f t="shared" si="436"/>
        <v/>
      </c>
      <c r="FB224" s="1" t="str">
        <f t="shared" si="437"/>
        <v/>
      </c>
      <c r="FE224" s="1" t="str">
        <f t="shared" si="438"/>
        <v/>
      </c>
      <c r="FF224" s="1" t="str">
        <f t="shared" si="439"/>
        <v/>
      </c>
      <c r="FI224" s="1" t="str">
        <f t="shared" si="440"/>
        <v/>
      </c>
      <c r="FJ224" s="1" t="str">
        <f t="shared" si="441"/>
        <v/>
      </c>
      <c r="FK224" s="1" t="str">
        <f t="shared" si="442"/>
        <v/>
      </c>
      <c r="FL224" s="1" t="str">
        <f t="shared" si="443"/>
        <v/>
      </c>
      <c r="FM224" s="1" t="str">
        <f t="shared" si="444"/>
        <v/>
      </c>
      <c r="FN224" s="1" t="str">
        <f t="shared" si="445"/>
        <v/>
      </c>
      <c r="FQ224" s="1" t="str">
        <f>IF(FU224="","",#REF!)</f>
        <v/>
      </c>
      <c r="FR224" s="1" t="str">
        <f t="shared" si="446"/>
        <v/>
      </c>
      <c r="FU224" s="1" t="str">
        <f t="shared" si="447"/>
        <v/>
      </c>
      <c r="FV224" s="1" t="str">
        <f t="shared" si="448"/>
        <v/>
      </c>
      <c r="FW224" s="1" t="str">
        <f t="shared" si="449"/>
        <v/>
      </c>
      <c r="FX224" s="1" t="str">
        <f t="shared" si="450"/>
        <v/>
      </c>
      <c r="FY224" s="1" t="str">
        <f t="shared" si="451"/>
        <v/>
      </c>
      <c r="FZ224" s="1" t="str">
        <f t="shared" si="452"/>
        <v/>
      </c>
      <c r="GC224" s="1" t="str">
        <f t="shared" si="453"/>
        <v/>
      </c>
      <c r="GD224" s="1" t="str">
        <f t="shared" si="454"/>
        <v/>
      </c>
      <c r="GG224" s="1" t="str">
        <f t="shared" si="455"/>
        <v/>
      </c>
      <c r="GH224" s="1" t="str">
        <f t="shared" si="456"/>
        <v/>
      </c>
      <c r="GI224" s="1" t="str">
        <f t="shared" si="457"/>
        <v/>
      </c>
      <c r="GJ224" s="1" t="str">
        <f t="shared" si="458"/>
        <v/>
      </c>
      <c r="GK224" s="1" t="str">
        <f t="shared" si="459"/>
        <v/>
      </c>
      <c r="GL224" s="1" t="str">
        <f t="shared" si="460"/>
        <v/>
      </c>
      <c r="GO224" s="1" t="str">
        <f t="shared" si="461"/>
        <v/>
      </c>
      <c r="GP224" s="1" t="str">
        <f t="shared" si="462"/>
        <v/>
      </c>
      <c r="GS224" s="1" t="str">
        <f t="shared" si="463"/>
        <v/>
      </c>
      <c r="GT224" s="1" t="str">
        <f t="shared" si="464"/>
        <v/>
      </c>
      <c r="GU224" s="1" t="str">
        <f t="shared" si="465"/>
        <v/>
      </c>
      <c r="GV224" s="1" t="str">
        <f t="shared" si="466"/>
        <v/>
      </c>
      <c r="GW224" s="1" t="str">
        <f t="shared" si="467"/>
        <v/>
      </c>
      <c r="GX224" s="1" t="str">
        <f t="shared" si="468"/>
        <v/>
      </c>
      <c r="HA224" s="1" t="str">
        <f t="shared" si="469"/>
        <v/>
      </c>
      <c r="HB224" s="1" t="str">
        <f t="shared" si="470"/>
        <v/>
      </c>
      <c r="HE224" s="1" t="str">
        <f t="shared" si="471"/>
        <v/>
      </c>
      <c r="HF224" s="1" t="str">
        <f t="shared" si="472"/>
        <v/>
      </c>
      <c r="HG224" s="1" t="str">
        <f t="shared" si="473"/>
        <v/>
      </c>
      <c r="HH224" s="1" t="str">
        <f t="shared" si="474"/>
        <v/>
      </c>
      <c r="HI224" s="1" t="str">
        <f t="shared" si="475"/>
        <v/>
      </c>
      <c r="HJ224" s="1" t="str">
        <f t="shared" si="476"/>
        <v/>
      </c>
      <c r="HM224" s="1" t="str">
        <f t="shared" si="477"/>
        <v/>
      </c>
      <c r="HN224" s="1" t="str">
        <f t="shared" si="478"/>
        <v/>
      </c>
      <c r="HQ224" s="1" t="str">
        <f t="shared" si="479"/>
        <v/>
      </c>
      <c r="HR224" s="1" t="str">
        <f t="shared" si="480"/>
        <v/>
      </c>
      <c r="HS224" s="1" t="str">
        <f t="shared" si="481"/>
        <v/>
      </c>
      <c r="HT224" s="1" t="str">
        <f t="shared" si="482"/>
        <v/>
      </c>
      <c r="HU224" s="1" t="str">
        <f t="shared" si="483"/>
        <v/>
      </c>
      <c r="HV224" s="1" t="str">
        <f t="shared" si="484"/>
        <v/>
      </c>
      <c r="HY224" s="1" t="str">
        <f t="shared" si="485"/>
        <v/>
      </c>
      <c r="HZ224" s="1" t="str">
        <f t="shared" si="486"/>
        <v/>
      </c>
      <c r="IC224" s="1" t="str">
        <f t="shared" si="487"/>
        <v/>
      </c>
      <c r="ID224" s="1" t="str">
        <f t="shared" si="488"/>
        <v/>
      </c>
      <c r="IE224" s="1" t="str">
        <f t="shared" si="489"/>
        <v/>
      </c>
      <c r="IF224" s="1" t="str">
        <f t="shared" si="490"/>
        <v/>
      </c>
      <c r="IG224" s="1" t="str">
        <f t="shared" si="491"/>
        <v/>
      </c>
      <c r="IH224" s="1" t="str">
        <f t="shared" si="492"/>
        <v/>
      </c>
      <c r="IK224" s="1" t="str">
        <f t="shared" si="493"/>
        <v/>
      </c>
      <c r="IL224" s="1" t="str">
        <f t="shared" si="494"/>
        <v/>
      </c>
      <c r="IO224" s="1" t="str">
        <f t="shared" si="495"/>
        <v/>
      </c>
      <c r="IP224" s="1" t="str">
        <f t="shared" si="496"/>
        <v/>
      </c>
      <c r="IQ224" s="1" t="str">
        <f t="shared" si="497"/>
        <v/>
      </c>
      <c r="IR224" s="1" t="str">
        <f t="shared" si="498"/>
        <v/>
      </c>
      <c r="IS224" s="1" t="str">
        <f t="shared" si="499"/>
        <v/>
      </c>
      <c r="IT224" s="1" t="str">
        <f t="shared" si="500"/>
        <v/>
      </c>
      <c r="IW224" s="1" t="str">
        <f t="shared" si="501"/>
        <v/>
      </c>
      <c r="IX224" s="1" t="str">
        <f t="shared" si="502"/>
        <v/>
      </c>
      <c r="JA224" s="1" t="str">
        <f t="shared" si="503"/>
        <v/>
      </c>
      <c r="JB224" s="1" t="str">
        <f t="shared" si="504"/>
        <v/>
      </c>
      <c r="JC224" s="1" t="str">
        <f t="shared" si="505"/>
        <v/>
      </c>
      <c r="JD224" s="1" t="str">
        <f t="shared" si="506"/>
        <v/>
      </c>
      <c r="JE224" s="1" t="str">
        <f t="shared" si="507"/>
        <v/>
      </c>
      <c r="JF224" s="1" t="str">
        <f t="shared" si="508"/>
        <v/>
      </c>
      <c r="JI224" s="1" t="str">
        <f t="shared" si="509"/>
        <v/>
      </c>
      <c r="JJ224" s="1" t="str">
        <f t="shared" si="510"/>
        <v/>
      </c>
      <c r="JM224" s="1" t="str">
        <f t="shared" si="511"/>
        <v/>
      </c>
      <c r="JN224" s="1" t="str">
        <f t="shared" si="512"/>
        <v/>
      </c>
      <c r="JO224" s="1" t="str">
        <f t="shared" si="513"/>
        <v/>
      </c>
      <c r="JP224" s="1" t="str">
        <f t="shared" si="514"/>
        <v/>
      </c>
      <c r="JQ224" s="1" t="str">
        <f t="shared" si="515"/>
        <v/>
      </c>
      <c r="JR224" s="1" t="str">
        <f t="shared" si="516"/>
        <v/>
      </c>
      <c r="JU224" s="1" t="str">
        <f t="shared" si="517"/>
        <v/>
      </c>
      <c r="JV224" s="1" t="str">
        <f t="shared" si="518"/>
        <v/>
      </c>
      <c r="JY224" s="1" t="str">
        <f t="shared" si="519"/>
        <v/>
      </c>
      <c r="JZ224" s="1" t="str">
        <f t="shared" si="520"/>
        <v/>
      </c>
      <c r="KA224" s="1" t="str">
        <f t="shared" si="521"/>
        <v/>
      </c>
      <c r="KB224" s="1" t="str">
        <f t="shared" si="522"/>
        <v/>
      </c>
      <c r="KC224" s="1" t="str">
        <f t="shared" si="523"/>
        <v/>
      </c>
      <c r="KD224" s="1" t="str">
        <f t="shared" si="524"/>
        <v/>
      </c>
    </row>
    <row r="225" spans="5:290" ht="13.5" customHeight="1">
      <c r="E225" s="76" t="str">
        <f t="shared" si="334"/>
        <v/>
      </c>
      <c r="F225" s="76" t="str">
        <f t="shared" si="335"/>
        <v/>
      </c>
      <c r="I225" s="76" t="str">
        <f t="shared" si="336"/>
        <v/>
      </c>
      <c r="J225" s="76" t="str">
        <f t="shared" si="337"/>
        <v/>
      </c>
      <c r="K225" s="76" t="str">
        <f t="shared" si="338"/>
        <v/>
      </c>
      <c r="L225" s="76" t="str">
        <f t="shared" si="339"/>
        <v/>
      </c>
      <c r="M225" s="76" t="str">
        <f t="shared" si="340"/>
        <v/>
      </c>
      <c r="N225" s="76" t="str">
        <f t="shared" si="341"/>
        <v/>
      </c>
      <c r="Q225" s="155" t="str">
        <f t="shared" si="342"/>
        <v/>
      </c>
      <c r="R225" s="76" t="str">
        <f t="shared" si="343"/>
        <v/>
      </c>
      <c r="U225" s="76" t="str">
        <f t="shared" si="344"/>
        <v/>
      </c>
      <c r="V225" s="76" t="str">
        <f t="shared" si="345"/>
        <v/>
      </c>
      <c r="W225" s="76" t="str">
        <f t="shared" si="346"/>
        <v/>
      </c>
      <c r="X225" s="76" t="str">
        <f t="shared" si="347"/>
        <v/>
      </c>
      <c r="Y225" s="76" t="str">
        <f t="shared" si="348"/>
        <v/>
      </c>
      <c r="Z225" s="76" t="str">
        <f t="shared" si="349"/>
        <v/>
      </c>
      <c r="AC225" s="76" t="str">
        <f t="shared" si="350"/>
        <v/>
      </c>
      <c r="AD225" s="76" t="str">
        <f t="shared" si="351"/>
        <v/>
      </c>
      <c r="AG225" s="76" t="str">
        <f t="shared" si="352"/>
        <v/>
      </c>
      <c r="AH225" s="76" t="str">
        <f t="shared" si="353"/>
        <v/>
      </c>
      <c r="AI225" s="76" t="str">
        <f t="shared" si="354"/>
        <v/>
      </c>
      <c r="AJ225" s="76" t="str">
        <f t="shared" si="355"/>
        <v/>
      </c>
      <c r="AK225" s="76" t="str">
        <f t="shared" si="356"/>
        <v/>
      </c>
      <c r="AL225" s="76" t="str">
        <f t="shared" si="357"/>
        <v/>
      </c>
      <c r="AO225" s="1" t="str">
        <f t="shared" si="358"/>
        <v/>
      </c>
      <c r="AP225" s="1" t="str">
        <f t="shared" si="359"/>
        <v/>
      </c>
      <c r="AS225" s="1" t="str">
        <f t="shared" si="360"/>
        <v/>
      </c>
      <c r="AT225" s="1" t="str">
        <f t="shared" si="361"/>
        <v/>
      </c>
      <c r="AU225" s="1" t="str">
        <f t="shared" si="362"/>
        <v/>
      </c>
      <c r="AV225" s="1" t="str">
        <f t="shared" si="363"/>
        <v/>
      </c>
      <c r="AW225" s="1" t="str">
        <f t="shared" si="364"/>
        <v/>
      </c>
      <c r="AX225" s="1" t="str">
        <f t="shared" si="365"/>
        <v/>
      </c>
      <c r="BA225" s="1" t="str">
        <f t="shared" si="366"/>
        <v/>
      </c>
      <c r="BB225" s="1" t="str">
        <f t="shared" si="367"/>
        <v/>
      </c>
      <c r="BE225" s="1" t="str">
        <f t="shared" si="368"/>
        <v/>
      </c>
      <c r="BF225" s="1" t="str">
        <f t="shared" si="369"/>
        <v/>
      </c>
      <c r="BG225" s="1" t="str">
        <f t="shared" si="370"/>
        <v/>
      </c>
      <c r="BH225" s="1" t="str">
        <f t="shared" si="371"/>
        <v/>
      </c>
      <c r="BI225" s="1" t="str">
        <f t="shared" si="372"/>
        <v/>
      </c>
      <c r="BJ225" s="1" t="str">
        <f t="shared" si="373"/>
        <v/>
      </c>
      <c r="BM225" s="1" t="str">
        <f t="shared" si="374"/>
        <v/>
      </c>
      <c r="BN225" s="1" t="str">
        <f t="shared" si="375"/>
        <v/>
      </c>
      <c r="BQ225" s="1" t="str">
        <f t="shared" si="376"/>
        <v/>
      </c>
      <c r="BR225" s="1" t="str">
        <f t="shared" si="377"/>
        <v/>
      </c>
      <c r="BS225" s="1" t="str">
        <f t="shared" si="378"/>
        <v/>
      </c>
      <c r="BT225" s="1" t="str">
        <f t="shared" si="379"/>
        <v/>
      </c>
      <c r="BU225" s="1" t="str">
        <f t="shared" si="380"/>
        <v/>
      </c>
      <c r="BV225" s="1" t="str">
        <f t="shared" si="381"/>
        <v/>
      </c>
      <c r="BY225" s="1" t="str">
        <f t="shared" si="382"/>
        <v/>
      </c>
      <c r="BZ225" s="1" t="str">
        <f t="shared" si="383"/>
        <v/>
      </c>
      <c r="CC225" s="1" t="str">
        <f t="shared" si="384"/>
        <v/>
      </c>
      <c r="CD225" s="1" t="str">
        <f t="shared" si="385"/>
        <v/>
      </c>
      <c r="CE225" s="1" t="str">
        <f t="shared" si="386"/>
        <v/>
      </c>
      <c r="CF225" s="1" t="str">
        <f t="shared" si="387"/>
        <v/>
      </c>
      <c r="CG225" s="1" t="str">
        <f t="shared" si="388"/>
        <v/>
      </c>
      <c r="CH225" s="1" t="str">
        <f t="shared" si="389"/>
        <v/>
      </c>
      <c r="CK225" s="1" t="str">
        <f t="shared" si="390"/>
        <v/>
      </c>
      <c r="CL225" s="1" t="str">
        <f t="shared" si="391"/>
        <v/>
      </c>
      <c r="CO225" s="1" t="str">
        <f t="shared" si="392"/>
        <v/>
      </c>
      <c r="CP225" s="1" t="str">
        <f t="shared" si="393"/>
        <v/>
      </c>
      <c r="CQ225" s="1" t="str">
        <f t="shared" si="394"/>
        <v/>
      </c>
      <c r="CR225" s="1" t="str">
        <f t="shared" si="395"/>
        <v/>
      </c>
      <c r="CS225" s="1" t="str">
        <f t="shared" si="396"/>
        <v/>
      </c>
      <c r="CT225" s="1" t="str">
        <f t="shared" si="397"/>
        <v/>
      </c>
      <c r="CW225" s="1" t="str">
        <f t="shared" si="398"/>
        <v/>
      </c>
      <c r="CX225" s="1" t="str">
        <f t="shared" si="399"/>
        <v/>
      </c>
      <c r="DA225" s="1" t="str">
        <f t="shared" si="400"/>
        <v/>
      </c>
      <c r="DB225" s="1" t="str">
        <f t="shared" si="401"/>
        <v/>
      </c>
      <c r="DC225" s="1" t="str">
        <f t="shared" si="402"/>
        <v/>
      </c>
      <c r="DD225" s="1" t="str">
        <f t="shared" si="403"/>
        <v/>
      </c>
      <c r="DE225" s="1" t="str">
        <f t="shared" si="404"/>
        <v/>
      </c>
      <c r="DF225" s="1" t="str">
        <f t="shared" si="405"/>
        <v/>
      </c>
      <c r="DI225" s="1" t="str">
        <f t="shared" si="406"/>
        <v/>
      </c>
      <c r="DJ225" s="1" t="str">
        <f t="shared" si="407"/>
        <v/>
      </c>
      <c r="DM225" s="1" t="str">
        <f t="shared" si="408"/>
        <v/>
      </c>
      <c r="DN225" s="1" t="str">
        <f t="shared" si="409"/>
        <v/>
      </c>
      <c r="DO225" s="1" t="str">
        <f t="shared" si="410"/>
        <v/>
      </c>
      <c r="DP225" s="1" t="str">
        <f t="shared" si="411"/>
        <v/>
      </c>
      <c r="DQ225" s="1" t="str">
        <f t="shared" si="412"/>
        <v/>
      </c>
      <c r="DR225" s="1" t="str">
        <f t="shared" si="413"/>
        <v/>
      </c>
      <c r="DU225" s="1" t="str">
        <f t="shared" si="414"/>
        <v/>
      </c>
      <c r="DV225" s="1" t="str">
        <f t="shared" si="415"/>
        <v/>
      </c>
      <c r="DY225" s="1" t="str">
        <f t="shared" si="416"/>
        <v/>
      </c>
      <c r="DZ225" s="1" t="str">
        <f t="shared" si="417"/>
        <v/>
      </c>
      <c r="EA225" s="1" t="str">
        <f t="shared" si="418"/>
        <v/>
      </c>
      <c r="EB225" s="1" t="str">
        <f t="shared" si="419"/>
        <v/>
      </c>
      <c r="EC225" s="1" t="str">
        <f t="shared" si="420"/>
        <v/>
      </c>
      <c r="ED225" s="1" t="str">
        <f t="shared" si="421"/>
        <v/>
      </c>
      <c r="EG225" s="1" t="str">
        <f t="shared" si="422"/>
        <v/>
      </c>
      <c r="EH225" s="1" t="str">
        <f t="shared" si="423"/>
        <v/>
      </c>
      <c r="EK225" s="1" t="str">
        <f t="shared" si="424"/>
        <v/>
      </c>
      <c r="EL225" s="1" t="str">
        <f t="shared" si="425"/>
        <v/>
      </c>
      <c r="EM225" s="1" t="str">
        <f t="shared" si="426"/>
        <v/>
      </c>
      <c r="EN225" s="1" t="str">
        <f t="shared" si="427"/>
        <v/>
      </c>
      <c r="EO225" s="1" t="str">
        <f t="shared" si="428"/>
        <v/>
      </c>
      <c r="EP225" s="1" t="str">
        <f t="shared" si="429"/>
        <v/>
      </c>
      <c r="ES225" s="1" t="str">
        <f t="shared" si="430"/>
        <v/>
      </c>
      <c r="ET225" s="1" t="str">
        <f t="shared" si="431"/>
        <v/>
      </c>
      <c r="EW225" s="1" t="str">
        <f t="shared" si="432"/>
        <v/>
      </c>
      <c r="EX225" s="1" t="str">
        <f t="shared" si="433"/>
        <v/>
      </c>
      <c r="EY225" s="1" t="str">
        <f t="shared" si="434"/>
        <v/>
      </c>
      <c r="EZ225" s="1" t="str">
        <f t="shared" si="435"/>
        <v/>
      </c>
      <c r="FA225" s="1" t="str">
        <f t="shared" si="436"/>
        <v/>
      </c>
      <c r="FB225" s="1" t="str">
        <f t="shared" si="437"/>
        <v/>
      </c>
      <c r="FE225" s="1" t="str">
        <f t="shared" si="438"/>
        <v/>
      </c>
      <c r="FF225" s="1" t="str">
        <f t="shared" si="439"/>
        <v/>
      </c>
      <c r="FI225" s="1" t="str">
        <f t="shared" si="440"/>
        <v/>
      </c>
      <c r="FJ225" s="1" t="str">
        <f t="shared" si="441"/>
        <v/>
      </c>
      <c r="FK225" s="1" t="str">
        <f t="shared" si="442"/>
        <v/>
      </c>
      <c r="FL225" s="1" t="str">
        <f t="shared" si="443"/>
        <v/>
      </c>
      <c r="FM225" s="1" t="str">
        <f t="shared" si="444"/>
        <v/>
      </c>
      <c r="FN225" s="1" t="str">
        <f t="shared" si="445"/>
        <v/>
      </c>
      <c r="FQ225" s="1" t="str">
        <f>IF(FU225="","",#REF!)</f>
        <v/>
      </c>
      <c r="FR225" s="1" t="str">
        <f t="shared" si="446"/>
        <v/>
      </c>
      <c r="FU225" s="1" t="str">
        <f t="shared" si="447"/>
        <v/>
      </c>
      <c r="FV225" s="1" t="str">
        <f t="shared" si="448"/>
        <v/>
      </c>
      <c r="FW225" s="1" t="str">
        <f t="shared" si="449"/>
        <v/>
      </c>
      <c r="FX225" s="1" t="str">
        <f t="shared" si="450"/>
        <v/>
      </c>
      <c r="FY225" s="1" t="str">
        <f t="shared" si="451"/>
        <v/>
      </c>
      <c r="FZ225" s="1" t="str">
        <f t="shared" si="452"/>
        <v/>
      </c>
      <c r="GC225" s="1" t="str">
        <f t="shared" si="453"/>
        <v/>
      </c>
      <c r="GD225" s="1" t="str">
        <f t="shared" si="454"/>
        <v/>
      </c>
      <c r="GG225" s="1" t="str">
        <f t="shared" si="455"/>
        <v/>
      </c>
      <c r="GH225" s="1" t="str">
        <f t="shared" si="456"/>
        <v/>
      </c>
      <c r="GI225" s="1" t="str">
        <f t="shared" si="457"/>
        <v/>
      </c>
      <c r="GJ225" s="1" t="str">
        <f t="shared" si="458"/>
        <v/>
      </c>
      <c r="GK225" s="1" t="str">
        <f t="shared" si="459"/>
        <v/>
      </c>
      <c r="GL225" s="1" t="str">
        <f t="shared" si="460"/>
        <v/>
      </c>
      <c r="GO225" s="1" t="str">
        <f t="shared" si="461"/>
        <v/>
      </c>
      <c r="GP225" s="1" t="str">
        <f t="shared" si="462"/>
        <v/>
      </c>
      <c r="GS225" s="1" t="str">
        <f t="shared" si="463"/>
        <v/>
      </c>
      <c r="GT225" s="1" t="str">
        <f t="shared" si="464"/>
        <v/>
      </c>
      <c r="GU225" s="1" t="str">
        <f t="shared" si="465"/>
        <v/>
      </c>
      <c r="GV225" s="1" t="str">
        <f t="shared" si="466"/>
        <v/>
      </c>
      <c r="GW225" s="1" t="str">
        <f t="shared" si="467"/>
        <v/>
      </c>
      <c r="GX225" s="1" t="str">
        <f t="shared" si="468"/>
        <v/>
      </c>
      <c r="HA225" s="1" t="str">
        <f t="shared" si="469"/>
        <v/>
      </c>
      <c r="HB225" s="1" t="str">
        <f t="shared" si="470"/>
        <v/>
      </c>
      <c r="HE225" s="1" t="str">
        <f t="shared" si="471"/>
        <v/>
      </c>
      <c r="HF225" s="1" t="str">
        <f t="shared" si="472"/>
        <v/>
      </c>
      <c r="HG225" s="1" t="str">
        <f t="shared" si="473"/>
        <v/>
      </c>
      <c r="HH225" s="1" t="str">
        <f t="shared" si="474"/>
        <v/>
      </c>
      <c r="HI225" s="1" t="str">
        <f t="shared" si="475"/>
        <v/>
      </c>
      <c r="HJ225" s="1" t="str">
        <f t="shared" si="476"/>
        <v/>
      </c>
      <c r="HM225" s="1" t="str">
        <f t="shared" si="477"/>
        <v/>
      </c>
      <c r="HN225" s="1" t="str">
        <f t="shared" si="478"/>
        <v/>
      </c>
      <c r="HQ225" s="1" t="str">
        <f t="shared" si="479"/>
        <v/>
      </c>
      <c r="HR225" s="1" t="str">
        <f t="shared" si="480"/>
        <v/>
      </c>
      <c r="HS225" s="1" t="str">
        <f t="shared" si="481"/>
        <v/>
      </c>
      <c r="HT225" s="1" t="str">
        <f t="shared" si="482"/>
        <v/>
      </c>
      <c r="HU225" s="1" t="str">
        <f t="shared" si="483"/>
        <v/>
      </c>
      <c r="HV225" s="1" t="str">
        <f t="shared" si="484"/>
        <v/>
      </c>
      <c r="HY225" s="1" t="str">
        <f t="shared" si="485"/>
        <v/>
      </c>
      <c r="HZ225" s="1" t="str">
        <f t="shared" si="486"/>
        <v/>
      </c>
      <c r="IC225" s="1" t="str">
        <f t="shared" si="487"/>
        <v/>
      </c>
      <c r="ID225" s="1" t="str">
        <f t="shared" si="488"/>
        <v/>
      </c>
      <c r="IE225" s="1" t="str">
        <f t="shared" si="489"/>
        <v/>
      </c>
      <c r="IF225" s="1" t="str">
        <f t="shared" si="490"/>
        <v/>
      </c>
      <c r="IG225" s="1" t="str">
        <f t="shared" si="491"/>
        <v/>
      </c>
      <c r="IH225" s="1" t="str">
        <f t="shared" si="492"/>
        <v/>
      </c>
      <c r="IK225" s="1" t="str">
        <f t="shared" si="493"/>
        <v/>
      </c>
      <c r="IL225" s="1" t="str">
        <f t="shared" si="494"/>
        <v/>
      </c>
      <c r="IO225" s="1" t="str">
        <f t="shared" si="495"/>
        <v/>
      </c>
      <c r="IP225" s="1" t="str">
        <f t="shared" si="496"/>
        <v/>
      </c>
      <c r="IQ225" s="1" t="str">
        <f t="shared" si="497"/>
        <v/>
      </c>
      <c r="IR225" s="1" t="str">
        <f t="shared" si="498"/>
        <v/>
      </c>
      <c r="IS225" s="1" t="str">
        <f t="shared" si="499"/>
        <v/>
      </c>
      <c r="IT225" s="1" t="str">
        <f t="shared" si="500"/>
        <v/>
      </c>
      <c r="IW225" s="1" t="str">
        <f t="shared" si="501"/>
        <v/>
      </c>
      <c r="IX225" s="1" t="str">
        <f t="shared" si="502"/>
        <v/>
      </c>
      <c r="JA225" s="1" t="str">
        <f t="shared" si="503"/>
        <v/>
      </c>
      <c r="JB225" s="1" t="str">
        <f t="shared" si="504"/>
        <v/>
      </c>
      <c r="JC225" s="1" t="str">
        <f t="shared" si="505"/>
        <v/>
      </c>
      <c r="JD225" s="1" t="str">
        <f t="shared" si="506"/>
        <v/>
      </c>
      <c r="JE225" s="1" t="str">
        <f t="shared" si="507"/>
        <v/>
      </c>
      <c r="JF225" s="1" t="str">
        <f t="shared" si="508"/>
        <v/>
      </c>
      <c r="JI225" s="1" t="str">
        <f t="shared" si="509"/>
        <v/>
      </c>
      <c r="JJ225" s="1" t="str">
        <f t="shared" si="510"/>
        <v/>
      </c>
      <c r="JM225" s="1" t="str">
        <f t="shared" si="511"/>
        <v/>
      </c>
      <c r="JN225" s="1" t="str">
        <f t="shared" si="512"/>
        <v/>
      </c>
      <c r="JO225" s="1" t="str">
        <f t="shared" si="513"/>
        <v/>
      </c>
      <c r="JP225" s="1" t="str">
        <f t="shared" si="514"/>
        <v/>
      </c>
      <c r="JQ225" s="1" t="str">
        <f t="shared" si="515"/>
        <v/>
      </c>
      <c r="JR225" s="1" t="str">
        <f t="shared" si="516"/>
        <v/>
      </c>
      <c r="JU225" s="1" t="str">
        <f t="shared" si="517"/>
        <v/>
      </c>
      <c r="JV225" s="1" t="str">
        <f t="shared" si="518"/>
        <v/>
      </c>
      <c r="JY225" s="1" t="str">
        <f t="shared" si="519"/>
        <v/>
      </c>
      <c r="JZ225" s="1" t="str">
        <f t="shared" si="520"/>
        <v/>
      </c>
      <c r="KA225" s="1" t="str">
        <f t="shared" si="521"/>
        <v/>
      </c>
      <c r="KB225" s="1" t="str">
        <f t="shared" si="522"/>
        <v/>
      </c>
      <c r="KC225" s="1" t="str">
        <f t="shared" si="523"/>
        <v/>
      </c>
      <c r="KD225" s="1" t="str">
        <f t="shared" si="524"/>
        <v/>
      </c>
    </row>
    <row r="226" spans="5:290" ht="13.5" customHeight="1">
      <c r="E226" s="76" t="str">
        <f t="shared" si="334"/>
        <v/>
      </c>
      <c r="F226" s="76" t="str">
        <f t="shared" si="335"/>
        <v/>
      </c>
      <c r="I226" s="76" t="str">
        <f t="shared" si="336"/>
        <v/>
      </c>
      <c r="J226" s="76" t="str">
        <f t="shared" si="337"/>
        <v/>
      </c>
      <c r="K226" s="76" t="str">
        <f t="shared" si="338"/>
        <v/>
      </c>
      <c r="L226" s="76" t="str">
        <f t="shared" si="339"/>
        <v/>
      </c>
      <c r="M226" s="76" t="str">
        <f t="shared" si="340"/>
        <v/>
      </c>
      <c r="N226" s="76" t="str">
        <f t="shared" si="341"/>
        <v/>
      </c>
      <c r="Q226" s="155" t="str">
        <f t="shared" si="342"/>
        <v/>
      </c>
      <c r="R226" s="76" t="str">
        <f t="shared" si="343"/>
        <v/>
      </c>
      <c r="U226" s="76" t="str">
        <f t="shared" si="344"/>
        <v/>
      </c>
      <c r="V226" s="76" t="str">
        <f t="shared" si="345"/>
        <v/>
      </c>
      <c r="W226" s="76" t="str">
        <f t="shared" si="346"/>
        <v/>
      </c>
      <c r="X226" s="76" t="str">
        <f t="shared" si="347"/>
        <v/>
      </c>
      <c r="Y226" s="76" t="str">
        <f t="shared" si="348"/>
        <v/>
      </c>
      <c r="Z226" s="76" t="str">
        <f t="shared" si="349"/>
        <v/>
      </c>
      <c r="AC226" s="76" t="str">
        <f t="shared" si="350"/>
        <v/>
      </c>
      <c r="AD226" s="76" t="str">
        <f t="shared" si="351"/>
        <v/>
      </c>
      <c r="AG226" s="76" t="str">
        <f t="shared" si="352"/>
        <v/>
      </c>
      <c r="AH226" s="76" t="str">
        <f t="shared" si="353"/>
        <v/>
      </c>
      <c r="AI226" s="76" t="str">
        <f t="shared" si="354"/>
        <v/>
      </c>
      <c r="AJ226" s="76" t="str">
        <f t="shared" si="355"/>
        <v/>
      </c>
      <c r="AK226" s="76" t="str">
        <f t="shared" si="356"/>
        <v/>
      </c>
      <c r="AL226" s="76" t="str">
        <f t="shared" si="357"/>
        <v/>
      </c>
      <c r="AO226" s="1" t="str">
        <f t="shared" si="358"/>
        <v/>
      </c>
      <c r="AP226" s="1" t="str">
        <f t="shared" si="359"/>
        <v/>
      </c>
      <c r="AS226" s="1" t="str">
        <f t="shared" si="360"/>
        <v/>
      </c>
      <c r="AT226" s="1" t="str">
        <f t="shared" si="361"/>
        <v/>
      </c>
      <c r="AU226" s="1" t="str">
        <f t="shared" si="362"/>
        <v/>
      </c>
      <c r="AV226" s="1" t="str">
        <f t="shared" si="363"/>
        <v/>
      </c>
      <c r="AW226" s="1" t="str">
        <f t="shared" si="364"/>
        <v/>
      </c>
      <c r="AX226" s="1" t="str">
        <f t="shared" si="365"/>
        <v/>
      </c>
      <c r="BA226" s="1" t="str">
        <f t="shared" si="366"/>
        <v/>
      </c>
      <c r="BB226" s="1" t="str">
        <f t="shared" si="367"/>
        <v/>
      </c>
      <c r="BE226" s="1" t="str">
        <f t="shared" si="368"/>
        <v/>
      </c>
      <c r="BF226" s="1" t="str">
        <f t="shared" si="369"/>
        <v/>
      </c>
      <c r="BG226" s="1" t="str">
        <f t="shared" si="370"/>
        <v/>
      </c>
      <c r="BH226" s="1" t="str">
        <f t="shared" si="371"/>
        <v/>
      </c>
      <c r="BI226" s="1" t="str">
        <f t="shared" si="372"/>
        <v/>
      </c>
      <c r="BJ226" s="1" t="str">
        <f t="shared" si="373"/>
        <v/>
      </c>
      <c r="BM226" s="1" t="str">
        <f t="shared" si="374"/>
        <v/>
      </c>
      <c r="BN226" s="1" t="str">
        <f t="shared" si="375"/>
        <v/>
      </c>
      <c r="BQ226" s="1" t="str">
        <f t="shared" si="376"/>
        <v/>
      </c>
      <c r="BR226" s="1" t="str">
        <f t="shared" si="377"/>
        <v/>
      </c>
      <c r="BS226" s="1" t="str">
        <f t="shared" si="378"/>
        <v/>
      </c>
      <c r="BT226" s="1" t="str">
        <f t="shared" si="379"/>
        <v/>
      </c>
      <c r="BU226" s="1" t="str">
        <f t="shared" si="380"/>
        <v/>
      </c>
      <c r="BV226" s="1" t="str">
        <f t="shared" si="381"/>
        <v/>
      </c>
      <c r="BY226" s="1" t="str">
        <f t="shared" si="382"/>
        <v/>
      </c>
      <c r="BZ226" s="1" t="str">
        <f t="shared" si="383"/>
        <v/>
      </c>
      <c r="CC226" s="1" t="str">
        <f t="shared" si="384"/>
        <v/>
      </c>
      <c r="CD226" s="1" t="str">
        <f t="shared" si="385"/>
        <v/>
      </c>
      <c r="CE226" s="1" t="str">
        <f t="shared" si="386"/>
        <v/>
      </c>
      <c r="CF226" s="1" t="str">
        <f t="shared" si="387"/>
        <v/>
      </c>
      <c r="CG226" s="1" t="str">
        <f t="shared" si="388"/>
        <v/>
      </c>
      <c r="CH226" s="1" t="str">
        <f t="shared" si="389"/>
        <v/>
      </c>
      <c r="CK226" s="1" t="str">
        <f t="shared" si="390"/>
        <v/>
      </c>
      <c r="CL226" s="1" t="str">
        <f t="shared" si="391"/>
        <v/>
      </c>
      <c r="CO226" s="1" t="str">
        <f t="shared" si="392"/>
        <v/>
      </c>
      <c r="CP226" s="1" t="str">
        <f t="shared" si="393"/>
        <v/>
      </c>
      <c r="CQ226" s="1" t="str">
        <f t="shared" si="394"/>
        <v/>
      </c>
      <c r="CR226" s="1" t="str">
        <f t="shared" si="395"/>
        <v/>
      </c>
      <c r="CS226" s="1" t="str">
        <f t="shared" si="396"/>
        <v/>
      </c>
      <c r="CT226" s="1" t="str">
        <f t="shared" si="397"/>
        <v/>
      </c>
      <c r="CW226" s="1" t="str">
        <f t="shared" si="398"/>
        <v/>
      </c>
      <c r="CX226" s="1" t="str">
        <f t="shared" si="399"/>
        <v/>
      </c>
      <c r="DA226" s="1" t="str">
        <f t="shared" si="400"/>
        <v/>
      </c>
      <c r="DB226" s="1" t="str">
        <f t="shared" si="401"/>
        <v/>
      </c>
      <c r="DC226" s="1" t="str">
        <f t="shared" si="402"/>
        <v/>
      </c>
      <c r="DD226" s="1" t="str">
        <f t="shared" si="403"/>
        <v/>
      </c>
      <c r="DE226" s="1" t="str">
        <f t="shared" si="404"/>
        <v/>
      </c>
      <c r="DF226" s="1" t="str">
        <f t="shared" si="405"/>
        <v/>
      </c>
      <c r="DI226" s="1" t="str">
        <f t="shared" si="406"/>
        <v/>
      </c>
      <c r="DJ226" s="1" t="str">
        <f t="shared" si="407"/>
        <v/>
      </c>
      <c r="DM226" s="1" t="str">
        <f t="shared" si="408"/>
        <v/>
      </c>
      <c r="DN226" s="1" t="str">
        <f t="shared" si="409"/>
        <v/>
      </c>
      <c r="DO226" s="1" t="str">
        <f t="shared" si="410"/>
        <v/>
      </c>
      <c r="DP226" s="1" t="str">
        <f t="shared" si="411"/>
        <v/>
      </c>
      <c r="DQ226" s="1" t="str">
        <f t="shared" si="412"/>
        <v/>
      </c>
      <c r="DR226" s="1" t="str">
        <f t="shared" si="413"/>
        <v/>
      </c>
      <c r="DU226" s="1" t="str">
        <f t="shared" si="414"/>
        <v/>
      </c>
      <c r="DV226" s="1" t="str">
        <f t="shared" si="415"/>
        <v/>
      </c>
      <c r="DY226" s="1" t="str">
        <f t="shared" si="416"/>
        <v/>
      </c>
      <c r="DZ226" s="1" t="str">
        <f t="shared" si="417"/>
        <v/>
      </c>
      <c r="EA226" s="1" t="str">
        <f t="shared" si="418"/>
        <v/>
      </c>
      <c r="EB226" s="1" t="str">
        <f t="shared" si="419"/>
        <v/>
      </c>
      <c r="EC226" s="1" t="str">
        <f t="shared" si="420"/>
        <v/>
      </c>
      <c r="ED226" s="1" t="str">
        <f t="shared" si="421"/>
        <v/>
      </c>
      <c r="EG226" s="1" t="str">
        <f t="shared" si="422"/>
        <v/>
      </c>
      <c r="EH226" s="1" t="str">
        <f t="shared" si="423"/>
        <v/>
      </c>
      <c r="EK226" s="1" t="str">
        <f t="shared" si="424"/>
        <v/>
      </c>
      <c r="EL226" s="1" t="str">
        <f t="shared" si="425"/>
        <v/>
      </c>
      <c r="EM226" s="1" t="str">
        <f t="shared" si="426"/>
        <v/>
      </c>
      <c r="EN226" s="1" t="str">
        <f t="shared" si="427"/>
        <v/>
      </c>
      <c r="EO226" s="1" t="str">
        <f t="shared" si="428"/>
        <v/>
      </c>
      <c r="EP226" s="1" t="str">
        <f t="shared" si="429"/>
        <v/>
      </c>
      <c r="ES226" s="1" t="str">
        <f t="shared" si="430"/>
        <v/>
      </c>
      <c r="ET226" s="1" t="str">
        <f t="shared" si="431"/>
        <v/>
      </c>
      <c r="EW226" s="1" t="str">
        <f t="shared" si="432"/>
        <v/>
      </c>
      <c r="EX226" s="1" t="str">
        <f t="shared" si="433"/>
        <v/>
      </c>
      <c r="EY226" s="1" t="str">
        <f t="shared" si="434"/>
        <v/>
      </c>
      <c r="EZ226" s="1" t="str">
        <f t="shared" si="435"/>
        <v/>
      </c>
      <c r="FA226" s="1" t="str">
        <f t="shared" si="436"/>
        <v/>
      </c>
      <c r="FB226" s="1" t="str">
        <f t="shared" si="437"/>
        <v/>
      </c>
      <c r="FE226" s="1" t="str">
        <f t="shared" si="438"/>
        <v/>
      </c>
      <c r="FF226" s="1" t="str">
        <f t="shared" si="439"/>
        <v/>
      </c>
      <c r="FI226" s="1" t="str">
        <f t="shared" si="440"/>
        <v/>
      </c>
      <c r="FJ226" s="1" t="str">
        <f t="shared" si="441"/>
        <v/>
      </c>
      <c r="FK226" s="1" t="str">
        <f t="shared" si="442"/>
        <v/>
      </c>
      <c r="FL226" s="1" t="str">
        <f t="shared" si="443"/>
        <v/>
      </c>
      <c r="FM226" s="1" t="str">
        <f t="shared" si="444"/>
        <v/>
      </c>
      <c r="FN226" s="1" t="str">
        <f t="shared" si="445"/>
        <v/>
      </c>
      <c r="FQ226" s="1" t="str">
        <f>IF(FU226="","",#REF!)</f>
        <v/>
      </c>
      <c r="FR226" s="1" t="str">
        <f t="shared" si="446"/>
        <v/>
      </c>
      <c r="FU226" s="1" t="str">
        <f t="shared" si="447"/>
        <v/>
      </c>
      <c r="FV226" s="1" t="str">
        <f t="shared" si="448"/>
        <v/>
      </c>
      <c r="FW226" s="1" t="str">
        <f t="shared" si="449"/>
        <v/>
      </c>
      <c r="FX226" s="1" t="str">
        <f t="shared" si="450"/>
        <v/>
      </c>
      <c r="FY226" s="1" t="str">
        <f t="shared" si="451"/>
        <v/>
      </c>
      <c r="FZ226" s="1" t="str">
        <f t="shared" si="452"/>
        <v/>
      </c>
      <c r="GC226" s="1" t="str">
        <f t="shared" si="453"/>
        <v/>
      </c>
      <c r="GD226" s="1" t="str">
        <f t="shared" si="454"/>
        <v/>
      </c>
      <c r="GG226" s="1" t="str">
        <f t="shared" si="455"/>
        <v/>
      </c>
      <c r="GH226" s="1" t="str">
        <f t="shared" si="456"/>
        <v/>
      </c>
      <c r="GI226" s="1" t="str">
        <f t="shared" si="457"/>
        <v/>
      </c>
      <c r="GJ226" s="1" t="str">
        <f t="shared" si="458"/>
        <v/>
      </c>
      <c r="GK226" s="1" t="str">
        <f t="shared" si="459"/>
        <v/>
      </c>
      <c r="GL226" s="1" t="str">
        <f t="shared" si="460"/>
        <v/>
      </c>
      <c r="GO226" s="1" t="str">
        <f t="shared" si="461"/>
        <v/>
      </c>
      <c r="GP226" s="1" t="str">
        <f t="shared" si="462"/>
        <v/>
      </c>
      <c r="GS226" s="1" t="str">
        <f t="shared" si="463"/>
        <v/>
      </c>
      <c r="GT226" s="1" t="str">
        <f t="shared" si="464"/>
        <v/>
      </c>
      <c r="GU226" s="1" t="str">
        <f t="shared" si="465"/>
        <v/>
      </c>
      <c r="GV226" s="1" t="str">
        <f t="shared" si="466"/>
        <v/>
      </c>
      <c r="GW226" s="1" t="str">
        <f t="shared" si="467"/>
        <v/>
      </c>
      <c r="GX226" s="1" t="str">
        <f t="shared" si="468"/>
        <v/>
      </c>
      <c r="HA226" s="1" t="str">
        <f t="shared" si="469"/>
        <v/>
      </c>
      <c r="HB226" s="1" t="str">
        <f t="shared" si="470"/>
        <v/>
      </c>
      <c r="HE226" s="1" t="str">
        <f t="shared" si="471"/>
        <v/>
      </c>
      <c r="HF226" s="1" t="str">
        <f t="shared" si="472"/>
        <v/>
      </c>
      <c r="HG226" s="1" t="str">
        <f t="shared" si="473"/>
        <v/>
      </c>
      <c r="HH226" s="1" t="str">
        <f t="shared" si="474"/>
        <v/>
      </c>
      <c r="HI226" s="1" t="str">
        <f t="shared" si="475"/>
        <v/>
      </c>
      <c r="HJ226" s="1" t="str">
        <f t="shared" si="476"/>
        <v/>
      </c>
      <c r="HM226" s="1" t="str">
        <f t="shared" si="477"/>
        <v/>
      </c>
      <c r="HN226" s="1" t="str">
        <f t="shared" si="478"/>
        <v/>
      </c>
      <c r="HQ226" s="1" t="str">
        <f t="shared" si="479"/>
        <v/>
      </c>
      <c r="HR226" s="1" t="str">
        <f t="shared" si="480"/>
        <v/>
      </c>
      <c r="HS226" s="1" t="str">
        <f t="shared" si="481"/>
        <v/>
      </c>
      <c r="HT226" s="1" t="str">
        <f t="shared" si="482"/>
        <v/>
      </c>
      <c r="HU226" s="1" t="str">
        <f t="shared" si="483"/>
        <v/>
      </c>
      <c r="HV226" s="1" t="str">
        <f t="shared" si="484"/>
        <v/>
      </c>
      <c r="HY226" s="1" t="str">
        <f t="shared" si="485"/>
        <v/>
      </c>
      <c r="HZ226" s="1" t="str">
        <f t="shared" si="486"/>
        <v/>
      </c>
      <c r="IC226" s="1" t="str">
        <f t="shared" si="487"/>
        <v/>
      </c>
      <c r="ID226" s="1" t="str">
        <f t="shared" si="488"/>
        <v/>
      </c>
      <c r="IE226" s="1" t="str">
        <f t="shared" si="489"/>
        <v/>
      </c>
      <c r="IF226" s="1" t="str">
        <f t="shared" si="490"/>
        <v/>
      </c>
      <c r="IG226" s="1" t="str">
        <f t="shared" si="491"/>
        <v/>
      </c>
      <c r="IH226" s="1" t="str">
        <f t="shared" si="492"/>
        <v/>
      </c>
      <c r="IK226" s="1" t="str">
        <f t="shared" si="493"/>
        <v/>
      </c>
      <c r="IL226" s="1" t="str">
        <f t="shared" si="494"/>
        <v/>
      </c>
      <c r="IO226" s="1" t="str">
        <f t="shared" si="495"/>
        <v/>
      </c>
      <c r="IP226" s="1" t="str">
        <f t="shared" si="496"/>
        <v/>
      </c>
      <c r="IQ226" s="1" t="str">
        <f t="shared" si="497"/>
        <v/>
      </c>
      <c r="IR226" s="1" t="str">
        <f t="shared" si="498"/>
        <v/>
      </c>
      <c r="IS226" s="1" t="str">
        <f t="shared" si="499"/>
        <v/>
      </c>
      <c r="IT226" s="1" t="str">
        <f t="shared" si="500"/>
        <v/>
      </c>
      <c r="IW226" s="1" t="str">
        <f t="shared" si="501"/>
        <v/>
      </c>
      <c r="IX226" s="1" t="str">
        <f t="shared" si="502"/>
        <v/>
      </c>
      <c r="JA226" s="1" t="str">
        <f t="shared" si="503"/>
        <v/>
      </c>
      <c r="JB226" s="1" t="str">
        <f t="shared" si="504"/>
        <v/>
      </c>
      <c r="JC226" s="1" t="str">
        <f t="shared" si="505"/>
        <v/>
      </c>
      <c r="JD226" s="1" t="str">
        <f t="shared" si="506"/>
        <v/>
      </c>
      <c r="JE226" s="1" t="str">
        <f t="shared" si="507"/>
        <v/>
      </c>
      <c r="JF226" s="1" t="str">
        <f t="shared" si="508"/>
        <v/>
      </c>
      <c r="JI226" s="1" t="str">
        <f t="shared" si="509"/>
        <v/>
      </c>
      <c r="JJ226" s="1" t="str">
        <f t="shared" si="510"/>
        <v/>
      </c>
      <c r="JM226" s="1" t="str">
        <f t="shared" si="511"/>
        <v/>
      </c>
      <c r="JN226" s="1" t="str">
        <f t="shared" si="512"/>
        <v/>
      </c>
      <c r="JO226" s="1" t="str">
        <f t="shared" si="513"/>
        <v/>
      </c>
      <c r="JP226" s="1" t="str">
        <f t="shared" si="514"/>
        <v/>
      </c>
      <c r="JQ226" s="1" t="str">
        <f t="shared" si="515"/>
        <v/>
      </c>
      <c r="JR226" s="1" t="str">
        <f t="shared" si="516"/>
        <v/>
      </c>
      <c r="JU226" s="1" t="str">
        <f t="shared" si="517"/>
        <v/>
      </c>
      <c r="JV226" s="1" t="str">
        <f t="shared" si="518"/>
        <v/>
      </c>
      <c r="JY226" s="1" t="str">
        <f t="shared" si="519"/>
        <v/>
      </c>
      <c r="JZ226" s="1" t="str">
        <f t="shared" si="520"/>
        <v/>
      </c>
      <c r="KA226" s="1" t="str">
        <f t="shared" si="521"/>
        <v/>
      </c>
      <c r="KB226" s="1" t="str">
        <f t="shared" si="522"/>
        <v/>
      </c>
      <c r="KC226" s="1" t="str">
        <f t="shared" si="523"/>
        <v/>
      </c>
      <c r="KD226" s="1" t="str">
        <f t="shared" si="524"/>
        <v/>
      </c>
    </row>
  </sheetData>
  <customSheetViews>
    <customSheetView guid="{58E98FBC-18A6-4DF7-8BE5-466B393E75B5}">
      <pane xSplit="4" ySplit="10" topLeftCell="E11" activePane="bottomRight" state="frozen"/>
      <selection pane="bottomRight" sqref="A1:G10"/>
      <pageMargins left="0.75" right="0.75" top="1" bottom="1" header="0.5" footer="0.5"/>
      <pageSetup orientation="portrait" horizontalDpi="4294967292" verticalDpi="4294967292" r:id="rId1"/>
      <headerFooter alignWithMargins="0"/>
    </customSheetView>
  </customSheetViews>
  <phoneticPr fontId="0" type="noConversion"/>
  <conditionalFormatting sqref="N11:N63 N65:N200">
    <cfRule type="containsText" dxfId="23" priority="24" operator="containsText" text="!">
      <formula>NOT(ISERROR(SEARCH("!",N11)))</formula>
    </cfRule>
  </conditionalFormatting>
  <conditionalFormatting sqref="Z11:Z63 Z65:Z200">
    <cfRule type="containsText" dxfId="22" priority="23" operator="containsText" text="!">
      <formula>NOT(ISERROR(SEARCH("!",Z11)))</formula>
    </cfRule>
  </conditionalFormatting>
  <conditionalFormatting sqref="AL11:AL63 AL65:AL200">
    <cfRule type="containsText" dxfId="21" priority="22" operator="containsText" text="!">
      <formula>NOT(ISERROR(SEARCH("!",AL11)))</formula>
    </cfRule>
  </conditionalFormatting>
  <conditionalFormatting sqref="AX11:AX63 AX65:AX200">
    <cfRule type="containsText" dxfId="20" priority="21" operator="containsText" text="!">
      <formula>NOT(ISERROR(SEARCH("!",AX11)))</formula>
    </cfRule>
  </conditionalFormatting>
  <conditionalFormatting sqref="BJ11:BJ63 BJ65:BJ200">
    <cfRule type="containsText" dxfId="19" priority="20" operator="containsText" text="!">
      <formula>NOT(ISERROR(SEARCH("!",BJ11)))</formula>
    </cfRule>
  </conditionalFormatting>
  <conditionalFormatting sqref="BV11:BV63 BV65:BV200">
    <cfRule type="containsText" dxfId="18" priority="19" operator="containsText" text="!">
      <formula>NOT(ISERROR(SEARCH("!",BV11)))</formula>
    </cfRule>
  </conditionalFormatting>
  <conditionalFormatting sqref="CH11:CH63 CH65:CH200">
    <cfRule type="containsText" dxfId="17" priority="18" operator="containsText" text="!">
      <formula>NOT(ISERROR(SEARCH("!",CH11)))</formula>
    </cfRule>
  </conditionalFormatting>
  <conditionalFormatting sqref="CT11:CT63 CT65:CT200">
    <cfRule type="containsText" dxfId="16" priority="17" operator="containsText" text="!">
      <formula>NOT(ISERROR(SEARCH("!",CT11)))</formula>
    </cfRule>
  </conditionalFormatting>
  <conditionalFormatting sqref="DF11:DF63 DF65:DF200">
    <cfRule type="containsText" dxfId="15" priority="16" operator="containsText" text="!">
      <formula>NOT(ISERROR(SEARCH("!",DF11)))</formula>
    </cfRule>
  </conditionalFormatting>
  <conditionalFormatting sqref="DR11:DR63 DR65:DR200">
    <cfRule type="containsText" dxfId="14" priority="15" operator="containsText" text="!">
      <formula>NOT(ISERROR(SEARCH("!",DR11)))</formula>
    </cfRule>
  </conditionalFormatting>
  <conditionalFormatting sqref="FB11:FB63 FB65:FB200">
    <cfRule type="containsText" dxfId="13" priority="14" operator="containsText" text="!">
      <formula>NOT(ISERROR(SEARCH("!",FB11)))</formula>
    </cfRule>
  </conditionalFormatting>
  <conditionalFormatting sqref="FN11:FN63 FN65:FN200">
    <cfRule type="containsText" dxfId="12" priority="13" operator="containsText" text="!">
      <formula>NOT(ISERROR(SEARCH("!",FN11)))</formula>
    </cfRule>
  </conditionalFormatting>
  <conditionalFormatting sqref="FZ11:FZ63 FZ65:FZ200">
    <cfRule type="containsText" dxfId="11" priority="12" operator="containsText" text="!">
      <formula>NOT(ISERROR(SEARCH("!",FZ11)))</formula>
    </cfRule>
  </conditionalFormatting>
  <conditionalFormatting sqref="GL11:GL63 GL65:GL200">
    <cfRule type="containsText" dxfId="10" priority="11" operator="containsText" text="!">
      <formula>NOT(ISERROR(SEARCH("!",GL11)))</formula>
    </cfRule>
  </conditionalFormatting>
  <conditionalFormatting sqref="GX11:GX63 GX65:GX200">
    <cfRule type="containsText" dxfId="9" priority="10" operator="containsText" text="!">
      <formula>NOT(ISERROR(SEARCH("!",GX11)))</formula>
    </cfRule>
  </conditionalFormatting>
  <conditionalFormatting sqref="HJ11:HJ63 HJ65:HJ200">
    <cfRule type="containsText" dxfId="8" priority="9" operator="containsText" text="!">
      <formula>NOT(ISERROR(SEARCH("!",HJ11)))</formula>
    </cfRule>
  </conditionalFormatting>
  <conditionalFormatting sqref="HV11:HV63 HV65:HV200">
    <cfRule type="containsText" dxfId="7" priority="8" operator="containsText" text="!">
      <formula>NOT(ISERROR(SEARCH("!",HV11)))</formula>
    </cfRule>
  </conditionalFormatting>
  <conditionalFormatting sqref="IH11:IH63 IH65:IH200">
    <cfRule type="containsText" dxfId="6" priority="7" operator="containsText" text="!">
      <formula>NOT(ISERROR(SEARCH("!",IH11)))</formula>
    </cfRule>
  </conditionalFormatting>
  <conditionalFormatting sqref="IT11:IT63 IT65:IT200">
    <cfRule type="containsText" dxfId="5" priority="6" operator="containsText" text="!">
      <formula>NOT(ISERROR(SEARCH("!",IT11)))</formula>
    </cfRule>
  </conditionalFormatting>
  <conditionalFormatting sqref="JF11:JF63 JF65:JF200">
    <cfRule type="containsText" dxfId="4" priority="5" operator="containsText" text="!">
      <formula>NOT(ISERROR(SEARCH("!",JF11)))</formula>
    </cfRule>
  </conditionalFormatting>
  <conditionalFormatting sqref="JR11:JR63 JR65:JR200">
    <cfRule type="containsText" dxfId="3" priority="4" operator="containsText" text="!">
      <formula>NOT(ISERROR(SEARCH("!",JR11)))</formula>
    </cfRule>
  </conditionalFormatting>
  <conditionalFormatting sqref="KD11:KD63 KD65:KD200">
    <cfRule type="containsText" dxfId="2" priority="3" operator="containsText" text="!">
      <formula>NOT(ISERROR(SEARCH("!",KD11)))</formula>
    </cfRule>
  </conditionalFormatting>
  <conditionalFormatting sqref="EP11:EP63 EP65:EP200">
    <cfRule type="containsText" dxfId="1" priority="1" operator="containsText" text="!">
      <formula>NOT(ISERROR(SEARCH("!",EP11)))</formula>
    </cfRule>
  </conditionalFormatting>
  <conditionalFormatting sqref="ED11:ED63 ED65:ED200">
    <cfRule type="containsText" dxfId="0" priority="2" operator="containsText" text="!">
      <formula>NOT(ISERROR(SEARCH("!",ED11)))</formula>
    </cfRule>
  </conditionalFormatting>
  <dataValidations count="1">
    <dataValidation type="list" allowBlank="1" showInputMessage="1" showErrorMessage="1" sqref="L11:L226 JD11:JD100 KB11:KB226 IR11:IR226 IF11:IF226 HT11:HT226 HH11:HH226 GV11:GV226 GJ11:GJ226 FX11:FX226 FL11:FL226 EZ11:EZ226 EN11:EN226 EB11:EB226 DP11:DP226 DD11:DD226 CR11:CR226 CF11:CF226 BT11:BT226 BH11:BH226 AV11:AV226 AJ11:AJ226 X11:X226 JP11:JP226">
      <formula1>$A$1:$A$99</formula1>
    </dataValidation>
  </dataValidation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info_parties!$A$1:$A$114</xm:f>
          </x14:formula1>
          <xm:sqref>JD101:JD226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ED2BE"/>
  </sheetPr>
  <dimension ref="A1:JB213"/>
  <sheetViews>
    <sheetView zoomScaleNormal="100" workbookViewId="0">
      <pane xSplit="2" ySplit="10" topLeftCell="EF11" activePane="bottomRight" state="frozen"/>
      <selection activeCell="I6" sqref="I6"/>
      <selection pane="topRight" activeCell="I6" sqref="I6"/>
      <selection pane="bottomLeft" activeCell="I6" sqref="I6"/>
      <selection pane="bottomRight" activeCell="ET27" sqref="ET27"/>
    </sheetView>
  </sheetViews>
  <sheetFormatPr defaultColWidth="5.6640625" defaultRowHeight="13.5" customHeight="1"/>
  <cols>
    <col min="1" max="1" width="11.44140625" style="1" customWidth="1"/>
    <col min="2" max="2" width="38.6640625" style="1" customWidth="1"/>
    <col min="3" max="3" width="11.44140625" style="1" customWidth="1"/>
    <col min="4" max="4" width="5.6640625" style="1"/>
    <col min="5" max="5" width="11.44140625" style="1" customWidth="1"/>
    <col min="6" max="6" width="6.6640625" style="1" customWidth="1"/>
    <col min="7" max="10" width="5.6640625" style="1"/>
    <col min="11" max="11" width="11.44140625" style="1" customWidth="1"/>
    <col min="12" max="16" width="5.6640625" style="1"/>
    <col min="17" max="17" width="11.44140625" style="1" customWidth="1"/>
    <col min="18" max="22" width="5.6640625" style="1"/>
    <col min="23" max="23" width="11.44140625" style="1" customWidth="1"/>
    <col min="24" max="24" width="5.6640625" style="1"/>
    <col min="25" max="25" width="11.44140625" style="1" customWidth="1"/>
    <col min="26" max="30" width="5.6640625" style="1"/>
    <col min="31" max="31" width="11.44140625" style="1" customWidth="1"/>
    <col min="32" max="32" width="6.6640625" style="1" bestFit="1" customWidth="1"/>
    <col min="33" max="36" width="5.6640625" style="1"/>
    <col min="37" max="37" width="11.44140625" style="1" customWidth="1"/>
    <col min="38" max="42" width="5.6640625" style="1"/>
    <col min="43" max="43" width="11.44140625" style="1" customWidth="1"/>
    <col min="44" max="44" width="5.6640625" style="1"/>
    <col min="45" max="45" width="11.44140625" style="1" customWidth="1"/>
    <col min="46" max="46" width="6.21875" style="1" bestFit="1" customWidth="1"/>
    <col min="47" max="50" width="5.6640625" style="1"/>
    <col min="51" max="62" width="1.6640625" style="1" customWidth="1"/>
    <col min="63" max="63" width="11.44140625" style="1" customWidth="1"/>
    <col min="64" max="64" width="5.6640625" style="1"/>
    <col min="65" max="65" width="11.44140625" style="1" customWidth="1"/>
    <col min="66" max="67" width="6" style="1" bestFit="1" customWidth="1"/>
    <col min="68" max="70" width="5.6640625" style="1"/>
    <col min="71" max="82" width="1" style="1" customWidth="1"/>
    <col min="83" max="83" width="11.44140625" style="1" customWidth="1"/>
    <col min="84" max="84" width="5.6640625" style="1"/>
    <col min="85" max="85" width="11.44140625" style="1" customWidth="1"/>
    <col min="86" max="90" width="5.6640625" style="1"/>
    <col min="91" max="102" width="0.88671875" style="1" customWidth="1"/>
    <col min="103" max="103" width="11.44140625" style="1" customWidth="1"/>
    <col min="104" max="104" width="5.6640625" style="1"/>
    <col min="105" max="105" width="11.44140625" style="304" customWidth="1"/>
    <col min="106" max="106" width="6.77734375" style="1" bestFit="1" customWidth="1"/>
    <col min="107" max="107" width="5.6640625" style="313"/>
    <col min="108" max="108" width="5.6640625" style="1"/>
    <col min="109" max="109" width="6.109375" style="1" bestFit="1" customWidth="1"/>
    <col min="110" max="110" width="5.6640625" style="1"/>
    <col min="111" max="122" width="0.88671875" style="1" customWidth="1"/>
    <col min="123" max="123" width="11.44140625" style="1" customWidth="1"/>
    <col min="124" max="124" width="5.6640625" style="1"/>
    <col min="125" max="125" width="11.44140625" style="1" customWidth="1"/>
    <col min="126" max="126" width="9.21875" style="1" customWidth="1"/>
    <col min="127" max="130" width="5.6640625" style="1"/>
    <col min="131" max="142" width="0.88671875" style="1" customWidth="1"/>
    <col min="143" max="143" width="11.44140625" style="1" customWidth="1"/>
    <col min="144" max="144" width="5.6640625" style="1"/>
    <col min="145" max="145" width="11.44140625" style="1" customWidth="1"/>
    <col min="146" max="150" width="5.6640625" style="1"/>
    <col min="151" max="151" width="11.44140625" style="1" customWidth="1"/>
    <col min="152" max="156" width="5.6640625" style="1"/>
    <col min="157" max="157" width="11.44140625" style="1" customWidth="1"/>
    <col min="158" max="162" width="5.6640625" style="1"/>
    <col min="163" max="163" width="11.44140625" style="1" customWidth="1"/>
    <col min="164" max="182" width="5.6640625" style="1"/>
    <col min="183" max="183" width="11.44140625" style="1" customWidth="1"/>
    <col min="184" max="190" width="5.6640625" style="1"/>
    <col min="191" max="191" width="11.44140625" style="1" customWidth="1"/>
    <col min="192" max="196" width="5.6640625" style="1"/>
    <col min="197" max="197" width="11.44140625" style="1" customWidth="1"/>
    <col min="198" max="202" width="5.6640625" style="1"/>
    <col min="203" max="203" width="11.44140625" style="1" customWidth="1"/>
    <col min="204" max="204" width="5.6640625" style="1"/>
    <col min="205" max="205" width="11.44140625" style="1" customWidth="1"/>
    <col min="206" max="210" width="5.6640625" style="1"/>
    <col min="211" max="211" width="11.44140625" style="1" customWidth="1"/>
    <col min="212" max="216" width="5.6640625" style="1"/>
    <col min="217" max="217" width="11.44140625" style="1" customWidth="1"/>
    <col min="218" max="222" width="5.6640625" style="1"/>
    <col min="223" max="223" width="11.44140625" style="1" customWidth="1"/>
    <col min="224" max="224" width="5.6640625" style="1"/>
    <col min="225" max="226" width="11.44140625" style="1" customWidth="1"/>
    <col min="227" max="230" width="5.6640625" style="1"/>
    <col min="231" max="231" width="11.44140625" style="1" customWidth="1"/>
    <col min="232" max="236" width="5.6640625" style="1"/>
    <col min="237" max="237" width="11.44140625" style="1" customWidth="1"/>
    <col min="238" max="242" width="5.6640625" style="1"/>
    <col min="243" max="243" width="11.44140625" style="1" customWidth="1"/>
    <col min="244" max="244" width="5.6640625" style="1"/>
    <col min="245" max="245" width="11.44140625" style="1" customWidth="1"/>
    <col min="246" max="250" width="5.6640625" style="1"/>
    <col min="251" max="251" width="11.44140625" style="1" customWidth="1"/>
    <col min="252" max="256" width="5.6640625" style="1"/>
    <col min="257" max="257" width="11.44140625" style="1" customWidth="1"/>
    <col min="258" max="16384" width="5.6640625" style="1"/>
  </cols>
  <sheetData>
    <row r="1" spans="1:262" s="20" customFormat="1" ht="13.5" customHeight="1">
      <c r="A1" s="15" t="s">
        <v>19</v>
      </c>
      <c r="B1" s="15"/>
      <c r="C1" s="16">
        <v>33314</v>
      </c>
      <c r="D1" s="17"/>
      <c r="E1" s="17"/>
      <c r="F1" s="17"/>
      <c r="G1" s="17"/>
      <c r="H1" s="17"/>
      <c r="I1" s="17"/>
      <c r="J1" s="17"/>
      <c r="K1" s="18"/>
      <c r="L1" s="17"/>
      <c r="M1" s="17"/>
      <c r="N1" s="17"/>
      <c r="O1" s="17"/>
      <c r="P1" s="19"/>
      <c r="Q1" s="17"/>
      <c r="R1" s="17"/>
      <c r="S1" s="17"/>
      <c r="T1" s="17"/>
      <c r="U1" s="17" t="s">
        <v>118</v>
      </c>
      <c r="V1" s="17"/>
      <c r="W1" s="16">
        <v>34777</v>
      </c>
      <c r="X1" s="17"/>
      <c r="Y1" s="17"/>
      <c r="Z1" s="17"/>
      <c r="AA1" s="17"/>
      <c r="AB1" s="17"/>
      <c r="AC1" s="17"/>
      <c r="AD1" s="17"/>
      <c r="AE1" s="18"/>
      <c r="AF1" s="17"/>
      <c r="AG1" s="17"/>
      <c r="AH1" s="17"/>
      <c r="AI1" s="17"/>
      <c r="AJ1" s="19"/>
      <c r="AK1" s="17"/>
      <c r="AL1" s="17"/>
      <c r="AM1" s="17"/>
      <c r="AN1" s="17"/>
      <c r="AO1" s="17" t="s">
        <v>118</v>
      </c>
      <c r="AP1" s="17"/>
      <c r="AQ1" s="16">
        <v>36240</v>
      </c>
      <c r="AR1" s="17"/>
      <c r="AS1" s="17"/>
      <c r="AT1" s="17"/>
      <c r="AU1" s="17"/>
      <c r="AV1" s="17"/>
      <c r="AW1" s="17"/>
      <c r="AX1" s="17"/>
      <c r="AY1" s="18"/>
      <c r="AZ1" s="17"/>
      <c r="BA1" s="17"/>
      <c r="BB1" s="17"/>
      <c r="BC1" s="17"/>
      <c r="BD1" s="19"/>
      <c r="BE1" s="17"/>
      <c r="BF1" s="17"/>
      <c r="BG1" s="17"/>
      <c r="BH1" s="17"/>
      <c r="BI1" s="17" t="s">
        <v>118</v>
      </c>
      <c r="BJ1" s="17"/>
      <c r="BK1" s="16">
        <v>37696</v>
      </c>
      <c r="BL1" s="17"/>
      <c r="BM1" s="17"/>
      <c r="BN1" s="17"/>
      <c r="BO1" s="17"/>
      <c r="BP1" s="17"/>
      <c r="BQ1" s="17"/>
      <c r="BR1" s="17"/>
      <c r="BS1" s="18"/>
      <c r="BT1" s="17"/>
      <c r="BU1" s="17"/>
      <c r="BV1" s="17"/>
      <c r="BW1" s="17"/>
      <c r="BX1" s="19"/>
      <c r="BY1" s="17"/>
      <c r="BZ1" s="17"/>
      <c r="CA1" s="17"/>
      <c r="CB1" s="17"/>
      <c r="CC1" s="17" t="s">
        <v>118</v>
      </c>
      <c r="CD1" s="17"/>
      <c r="CE1" s="16">
        <v>39159</v>
      </c>
      <c r="CF1" s="17"/>
      <c r="CG1" s="17"/>
      <c r="CH1" s="17"/>
      <c r="CI1" s="17"/>
      <c r="CJ1" s="17"/>
      <c r="CK1" s="17"/>
      <c r="CL1" s="17"/>
      <c r="CM1" s="18"/>
      <c r="CN1" s="17"/>
      <c r="CO1" s="17"/>
      <c r="CP1" s="17"/>
      <c r="CQ1" s="17"/>
      <c r="CR1" s="19"/>
      <c r="CS1" s="17"/>
      <c r="CT1" s="17"/>
      <c r="CU1" s="17"/>
      <c r="CV1" s="17"/>
      <c r="CW1" s="17"/>
      <c r="CX1" s="17"/>
      <c r="CY1" s="16">
        <v>40650</v>
      </c>
      <c r="CZ1" s="17"/>
      <c r="DA1" s="17"/>
      <c r="DB1" s="17"/>
      <c r="DC1" s="17"/>
      <c r="DD1" s="17"/>
      <c r="DE1" s="17"/>
      <c r="DF1" s="17"/>
      <c r="DG1" s="18"/>
      <c r="DH1" s="17"/>
      <c r="DI1" s="17"/>
      <c r="DJ1" s="17"/>
      <c r="DK1" s="17"/>
      <c r="DL1" s="19"/>
      <c r="DM1" s="17"/>
      <c r="DN1" s="17"/>
      <c r="DO1" s="17"/>
      <c r="DP1" s="17"/>
      <c r="DQ1" s="17" t="s">
        <v>118</v>
      </c>
      <c r="DR1" s="17"/>
      <c r="DS1" s="16">
        <v>42113</v>
      </c>
      <c r="DT1" s="17"/>
      <c r="DU1" s="17"/>
      <c r="DV1" s="17"/>
      <c r="DW1" s="17"/>
      <c r="DX1" s="17"/>
      <c r="DY1" s="17"/>
      <c r="DZ1" s="17"/>
      <c r="EA1" s="18"/>
      <c r="EB1" s="17"/>
      <c r="EC1" s="17"/>
      <c r="ED1" s="17"/>
      <c r="EE1" s="17"/>
      <c r="EF1" s="19"/>
      <c r="EG1" s="17"/>
      <c r="EH1" s="17"/>
      <c r="EI1" s="17"/>
      <c r="EJ1" s="17"/>
      <c r="EK1" s="17" t="s">
        <v>118</v>
      </c>
      <c r="EL1" s="17"/>
      <c r="EM1" s="16">
        <v>43569</v>
      </c>
      <c r="EN1" s="17"/>
      <c r="EO1" s="17"/>
      <c r="EP1" s="17"/>
      <c r="EQ1" s="17"/>
      <c r="ER1" s="17"/>
      <c r="ES1" s="17"/>
      <c r="ET1" s="17"/>
      <c r="EU1" s="18"/>
      <c r="EV1" s="17"/>
      <c r="EW1" s="17"/>
      <c r="EX1" s="17"/>
      <c r="EY1" s="17"/>
      <c r="EZ1" s="19"/>
      <c r="FA1" s="17"/>
      <c r="FB1" s="17"/>
      <c r="FC1" s="17"/>
      <c r="FD1" s="17"/>
      <c r="FE1" s="17" t="s">
        <v>118</v>
      </c>
      <c r="FF1" s="17"/>
      <c r="FG1" s="16"/>
      <c r="FH1" s="17"/>
      <c r="FI1" s="17"/>
      <c r="FJ1" s="17"/>
      <c r="FK1" s="17"/>
      <c r="FL1" s="17"/>
      <c r="FM1" s="17"/>
      <c r="FN1" s="17"/>
      <c r="FO1" s="18"/>
      <c r="FP1" s="17"/>
      <c r="FQ1" s="17"/>
      <c r="FR1" s="17"/>
      <c r="FS1" s="17"/>
      <c r="FT1" s="19"/>
      <c r="FU1" s="17"/>
      <c r="FV1" s="17"/>
      <c r="FW1" s="17"/>
      <c r="FX1" s="17"/>
      <c r="FY1" s="17" t="s">
        <v>118</v>
      </c>
      <c r="FZ1" s="17"/>
      <c r="GA1" s="16"/>
      <c r="GB1" s="17"/>
      <c r="GC1" s="17"/>
      <c r="GD1" s="17"/>
      <c r="GE1" s="17"/>
      <c r="GF1" s="17"/>
      <c r="GG1" s="17"/>
      <c r="GH1" s="17"/>
      <c r="GI1" s="18"/>
      <c r="GJ1" s="17"/>
      <c r="GK1" s="17"/>
      <c r="GL1" s="17"/>
      <c r="GM1" s="17"/>
      <c r="GN1" s="19"/>
      <c r="GO1" s="17"/>
      <c r="GP1" s="17"/>
      <c r="GQ1" s="17"/>
      <c r="GR1" s="17"/>
      <c r="GS1" s="17" t="s">
        <v>118</v>
      </c>
      <c r="GT1" s="17"/>
      <c r="GU1" s="16"/>
      <c r="GV1" s="17"/>
      <c r="GW1" s="17"/>
      <c r="GX1" s="17"/>
      <c r="GY1" s="17"/>
      <c r="GZ1" s="17"/>
      <c r="HA1" s="17"/>
      <c r="HB1" s="17"/>
      <c r="HC1" s="18"/>
      <c r="HD1" s="17"/>
      <c r="HE1" s="17"/>
      <c r="HF1" s="17"/>
      <c r="HG1" s="17"/>
      <c r="HH1" s="19"/>
      <c r="HI1" s="17"/>
      <c r="HJ1" s="17"/>
      <c r="HK1" s="17"/>
      <c r="HL1" s="17"/>
      <c r="HM1" s="17" t="s">
        <v>118</v>
      </c>
      <c r="HN1" s="17"/>
      <c r="HO1" s="16"/>
      <c r="HP1" s="17"/>
      <c r="HQ1" s="17"/>
      <c r="HR1" s="17"/>
      <c r="HS1" s="17"/>
      <c r="HT1" s="17"/>
      <c r="HU1" s="17"/>
      <c r="HV1" s="17"/>
      <c r="HW1" s="18"/>
      <c r="HX1" s="17"/>
      <c r="HY1" s="17"/>
      <c r="HZ1" s="17"/>
      <c r="IA1" s="17"/>
      <c r="IB1" s="19"/>
      <c r="IC1" s="17"/>
      <c r="ID1" s="17"/>
      <c r="IE1" s="17"/>
      <c r="IF1" s="17"/>
      <c r="IG1" s="17" t="s">
        <v>118</v>
      </c>
      <c r="IH1" s="17"/>
      <c r="II1" s="16"/>
      <c r="IJ1" s="17"/>
      <c r="IK1" s="17"/>
      <c r="IL1" s="17"/>
      <c r="IM1" s="17"/>
      <c r="IN1" s="17"/>
      <c r="IO1" s="17"/>
      <c r="IP1" s="17"/>
      <c r="IQ1" s="18"/>
      <c r="IR1" s="17"/>
      <c r="IS1" s="17"/>
      <c r="IT1" s="17"/>
      <c r="IU1" s="17"/>
      <c r="IV1" s="19"/>
      <c r="IW1" s="17"/>
      <c r="IX1" s="17"/>
      <c r="IY1" s="17"/>
      <c r="IZ1" s="17"/>
      <c r="JA1" s="17" t="s">
        <v>118</v>
      </c>
      <c r="JB1" s="17"/>
    </row>
    <row r="2" spans="1:262" s="20" customFormat="1" ht="13.5" customHeight="1">
      <c r="A2" s="15" t="s">
        <v>129</v>
      </c>
      <c r="B2" s="15"/>
      <c r="C2" s="16">
        <v>33314</v>
      </c>
      <c r="D2" s="17"/>
      <c r="E2" s="17"/>
      <c r="F2" s="17"/>
      <c r="G2" s="17"/>
      <c r="H2" s="17"/>
      <c r="I2" s="17"/>
      <c r="J2" s="17"/>
      <c r="K2" s="18"/>
      <c r="L2" s="17"/>
      <c r="M2" s="17"/>
      <c r="N2" s="17"/>
      <c r="O2" s="17"/>
      <c r="P2" s="19"/>
      <c r="Q2" s="17"/>
      <c r="R2" s="17"/>
      <c r="S2" s="17"/>
      <c r="T2" s="17"/>
      <c r="U2" s="17"/>
      <c r="V2" s="17"/>
      <c r="W2" s="16">
        <v>34777</v>
      </c>
      <c r="X2" s="17"/>
      <c r="Y2" s="17"/>
      <c r="Z2" s="17"/>
      <c r="AA2" s="17"/>
      <c r="AB2" s="17"/>
      <c r="AC2" s="17"/>
      <c r="AD2" s="17"/>
      <c r="AE2" s="18"/>
      <c r="AF2" s="17"/>
      <c r="AG2" s="17"/>
      <c r="AH2" s="17"/>
      <c r="AI2" s="17"/>
      <c r="AJ2" s="19"/>
      <c r="AK2" s="17"/>
      <c r="AL2" s="17"/>
      <c r="AM2" s="17"/>
      <c r="AN2" s="17"/>
      <c r="AO2" s="17"/>
      <c r="AP2" s="17"/>
      <c r="AQ2" s="16">
        <v>36240</v>
      </c>
      <c r="AR2" s="17"/>
      <c r="AS2" s="17"/>
      <c r="AT2" s="17"/>
      <c r="AU2" s="17"/>
      <c r="AV2" s="17"/>
      <c r="AW2" s="17"/>
      <c r="AX2" s="17"/>
      <c r="AY2" s="18"/>
      <c r="AZ2" s="17"/>
      <c r="BA2" s="17"/>
      <c r="BB2" s="17"/>
      <c r="BC2" s="17"/>
      <c r="BD2" s="19"/>
      <c r="BE2" s="17"/>
      <c r="BF2" s="17"/>
      <c r="BG2" s="17"/>
      <c r="BH2" s="17"/>
      <c r="BI2" s="17"/>
      <c r="BJ2" s="17"/>
      <c r="BK2" s="16">
        <v>37696</v>
      </c>
      <c r="BL2" s="17"/>
      <c r="BM2" s="17"/>
      <c r="BN2" s="17"/>
      <c r="BO2" s="17"/>
      <c r="BP2" s="17"/>
      <c r="BQ2" s="17"/>
      <c r="BR2" s="17"/>
      <c r="BS2" s="18"/>
      <c r="BT2" s="17"/>
      <c r="BU2" s="17"/>
      <c r="BV2" s="17"/>
      <c r="BW2" s="17"/>
      <c r="BX2" s="19"/>
      <c r="BY2" s="17"/>
      <c r="BZ2" s="17"/>
      <c r="CA2" s="17"/>
      <c r="CB2" s="17"/>
      <c r="CC2" s="17"/>
      <c r="CD2" s="17"/>
      <c r="CE2" s="16">
        <v>39159</v>
      </c>
      <c r="CF2" s="17"/>
      <c r="CG2" s="17"/>
      <c r="CH2" s="17"/>
      <c r="CI2" s="17"/>
      <c r="CJ2" s="17"/>
      <c r="CK2" s="17"/>
      <c r="CL2" s="17"/>
      <c r="CM2" s="18"/>
      <c r="CN2" s="17"/>
      <c r="CO2" s="17"/>
      <c r="CP2" s="17"/>
      <c r="CQ2" s="17"/>
      <c r="CR2" s="19"/>
      <c r="CS2" s="17"/>
      <c r="CT2" s="17"/>
      <c r="CU2" s="17"/>
      <c r="CV2" s="17"/>
      <c r="CW2" s="17"/>
      <c r="CX2" s="17"/>
      <c r="CY2" s="16">
        <v>40650</v>
      </c>
      <c r="CZ2" s="17"/>
      <c r="DA2" s="17"/>
      <c r="DB2" s="17"/>
      <c r="DC2" s="17"/>
      <c r="DD2" s="17"/>
      <c r="DE2" s="17"/>
      <c r="DF2" s="17"/>
      <c r="DG2" s="18"/>
      <c r="DH2" s="17"/>
      <c r="DI2" s="17"/>
      <c r="DJ2" s="17"/>
      <c r="DK2" s="17"/>
      <c r="DL2" s="19"/>
      <c r="DM2" s="17"/>
      <c r="DN2" s="17"/>
      <c r="DO2" s="17"/>
      <c r="DP2" s="17"/>
      <c r="DQ2" s="17"/>
      <c r="DR2" s="17"/>
      <c r="DS2" s="16">
        <v>42113</v>
      </c>
      <c r="DT2" s="17"/>
      <c r="DU2" s="17"/>
      <c r="DV2" s="17"/>
      <c r="DW2" s="17"/>
      <c r="DX2" s="17"/>
      <c r="DY2" s="17"/>
      <c r="DZ2" s="17"/>
      <c r="EA2" s="18"/>
      <c r="EB2" s="17"/>
      <c r="EC2" s="17"/>
      <c r="ED2" s="17"/>
      <c r="EE2" s="17"/>
      <c r="EF2" s="19"/>
      <c r="EG2" s="17"/>
      <c r="EH2" s="17"/>
      <c r="EI2" s="17"/>
      <c r="EJ2" s="17"/>
      <c r="EK2" s="17"/>
      <c r="EL2" s="17"/>
      <c r="EM2" s="16">
        <v>43569</v>
      </c>
      <c r="EN2" s="17"/>
      <c r="EO2" s="17"/>
      <c r="EP2" s="17"/>
      <c r="EQ2" s="17"/>
      <c r="ER2" s="17"/>
      <c r="ES2" s="17"/>
      <c r="ET2" s="17"/>
      <c r="EU2" s="18"/>
      <c r="EV2" s="17"/>
      <c r="EW2" s="17"/>
      <c r="EX2" s="17"/>
      <c r="EY2" s="17"/>
      <c r="EZ2" s="19"/>
      <c r="FA2" s="17"/>
      <c r="FB2" s="17"/>
      <c r="FC2" s="17"/>
      <c r="FD2" s="17"/>
      <c r="FE2" s="17"/>
      <c r="FF2" s="17"/>
      <c r="FG2" s="16"/>
      <c r="FH2" s="17"/>
      <c r="FI2" s="17"/>
      <c r="FJ2" s="17"/>
      <c r="FK2" s="17"/>
      <c r="FL2" s="17"/>
      <c r="FM2" s="17"/>
      <c r="FN2" s="17"/>
      <c r="FO2" s="18"/>
      <c r="FP2" s="17"/>
      <c r="FQ2" s="17"/>
      <c r="FR2" s="17"/>
      <c r="FS2" s="17"/>
      <c r="FT2" s="19"/>
      <c r="FU2" s="17"/>
      <c r="FV2" s="17"/>
      <c r="FW2" s="17"/>
      <c r="FX2" s="17"/>
      <c r="FY2" s="17"/>
      <c r="FZ2" s="17"/>
      <c r="GA2" s="16"/>
      <c r="GB2" s="17"/>
      <c r="GC2" s="17"/>
      <c r="GD2" s="17"/>
      <c r="GE2" s="17"/>
      <c r="GF2" s="17"/>
      <c r="GG2" s="17"/>
      <c r="GH2" s="17"/>
      <c r="GI2" s="18"/>
      <c r="GJ2" s="17"/>
      <c r="GK2" s="17"/>
      <c r="GL2" s="17"/>
      <c r="GM2" s="17"/>
      <c r="GN2" s="19"/>
      <c r="GO2" s="17"/>
      <c r="GP2" s="17"/>
      <c r="GQ2" s="17"/>
      <c r="GR2" s="17"/>
      <c r="GS2" s="17"/>
      <c r="GT2" s="17"/>
      <c r="GU2" s="16"/>
      <c r="GV2" s="17"/>
      <c r="GW2" s="17"/>
      <c r="GX2" s="17"/>
      <c r="GY2" s="17"/>
      <c r="GZ2" s="17"/>
      <c r="HA2" s="17"/>
      <c r="HB2" s="17"/>
      <c r="HC2" s="18"/>
      <c r="HD2" s="17"/>
      <c r="HE2" s="17"/>
      <c r="HF2" s="17"/>
      <c r="HG2" s="17"/>
      <c r="HH2" s="19"/>
      <c r="HI2" s="17"/>
      <c r="HJ2" s="17"/>
      <c r="HK2" s="17"/>
      <c r="HL2" s="17"/>
      <c r="HM2" s="17"/>
      <c r="HN2" s="17"/>
      <c r="HO2" s="16"/>
      <c r="HP2" s="17"/>
      <c r="HQ2" s="17"/>
      <c r="HR2" s="17"/>
      <c r="HS2" s="17"/>
      <c r="HT2" s="17"/>
      <c r="HU2" s="17"/>
      <c r="HV2" s="17"/>
      <c r="HW2" s="18"/>
      <c r="HX2" s="17"/>
      <c r="HY2" s="17"/>
      <c r="HZ2" s="17"/>
      <c r="IA2" s="17"/>
      <c r="IB2" s="19"/>
      <c r="IC2" s="17"/>
      <c r="ID2" s="17"/>
      <c r="IE2" s="17"/>
      <c r="IF2" s="17"/>
      <c r="IG2" s="17"/>
      <c r="IH2" s="17"/>
      <c r="II2" s="16"/>
      <c r="IJ2" s="17"/>
      <c r="IK2" s="17"/>
      <c r="IL2" s="17"/>
      <c r="IM2" s="17"/>
      <c r="IN2" s="17"/>
      <c r="IO2" s="17"/>
      <c r="IP2" s="17"/>
      <c r="IQ2" s="18"/>
      <c r="IR2" s="17"/>
      <c r="IS2" s="17"/>
      <c r="IT2" s="17"/>
      <c r="IU2" s="17"/>
      <c r="IV2" s="19"/>
      <c r="IW2" s="17"/>
      <c r="IX2" s="17"/>
      <c r="IY2" s="17"/>
      <c r="IZ2" s="17"/>
      <c r="JA2" s="17"/>
      <c r="JB2" s="17"/>
    </row>
    <row r="3" spans="1:262" ht="13.5" customHeight="1">
      <c r="A3" s="21" t="s">
        <v>21</v>
      </c>
      <c r="B3" s="21"/>
      <c r="C3" s="22">
        <v>200</v>
      </c>
      <c r="D3" s="23"/>
      <c r="E3" s="23"/>
      <c r="F3" s="23"/>
      <c r="G3" s="23"/>
      <c r="H3" s="23"/>
      <c r="I3" s="23"/>
      <c r="J3" s="23"/>
      <c r="K3" s="24"/>
      <c r="L3" s="23"/>
      <c r="M3" s="23"/>
      <c r="N3" s="23"/>
      <c r="O3" s="23"/>
      <c r="P3" s="25"/>
      <c r="Q3" s="23"/>
      <c r="R3" s="23"/>
      <c r="S3" s="23"/>
      <c r="T3" s="23"/>
      <c r="U3" s="23"/>
      <c r="V3" s="23"/>
      <c r="W3" s="22">
        <v>200</v>
      </c>
      <c r="X3" s="23"/>
      <c r="Y3" s="23"/>
      <c r="Z3" s="23"/>
      <c r="AA3" s="23"/>
      <c r="AB3" s="23"/>
      <c r="AC3" s="23"/>
      <c r="AD3" s="23"/>
      <c r="AE3" s="24"/>
      <c r="AF3" s="23"/>
      <c r="AG3" s="23"/>
      <c r="AH3" s="23"/>
      <c r="AI3" s="23"/>
      <c r="AJ3" s="25"/>
      <c r="AK3" s="23"/>
      <c r="AL3" s="23"/>
      <c r="AM3" s="23"/>
      <c r="AN3" s="23"/>
      <c r="AO3" s="23"/>
      <c r="AP3" s="23"/>
      <c r="AQ3" s="22">
        <v>200</v>
      </c>
      <c r="AR3" s="23"/>
      <c r="AS3" s="23"/>
      <c r="AT3" s="23"/>
      <c r="AU3" s="23"/>
      <c r="AV3" s="23"/>
      <c r="AW3" s="23"/>
      <c r="AX3" s="23"/>
      <c r="AY3" s="24"/>
      <c r="AZ3" s="23"/>
      <c r="BA3" s="23"/>
      <c r="BB3" s="23"/>
      <c r="BC3" s="23"/>
      <c r="BD3" s="25"/>
      <c r="BE3" s="23"/>
      <c r="BF3" s="23"/>
      <c r="BG3" s="23"/>
      <c r="BH3" s="23"/>
      <c r="BI3" s="23"/>
      <c r="BJ3" s="23"/>
      <c r="BK3" s="22">
        <v>200</v>
      </c>
      <c r="BL3" s="23"/>
      <c r="BM3" s="23"/>
      <c r="BN3" s="23"/>
      <c r="BO3" s="23"/>
      <c r="BP3" s="23"/>
      <c r="BQ3" s="23"/>
      <c r="BR3" s="23"/>
      <c r="BS3" s="24"/>
      <c r="BT3" s="23"/>
      <c r="BU3" s="23"/>
      <c r="BV3" s="23"/>
      <c r="BW3" s="23"/>
      <c r="BX3" s="25"/>
      <c r="BY3" s="23"/>
      <c r="BZ3" s="23"/>
      <c r="CA3" s="23"/>
      <c r="CB3" s="23"/>
      <c r="CC3" s="23"/>
      <c r="CD3" s="23"/>
      <c r="CE3" s="22">
        <v>200</v>
      </c>
      <c r="CF3" s="23"/>
      <c r="CG3" s="23"/>
      <c r="CH3" s="23"/>
      <c r="CI3" s="23"/>
      <c r="CJ3" s="23"/>
      <c r="CK3" s="23"/>
      <c r="CL3" s="23"/>
      <c r="CM3" s="24"/>
      <c r="CN3" s="23"/>
      <c r="CO3" s="23"/>
      <c r="CP3" s="23"/>
      <c r="CQ3" s="23"/>
      <c r="CR3" s="25"/>
      <c r="CS3" s="23"/>
      <c r="CT3" s="23"/>
      <c r="CU3" s="23"/>
      <c r="CV3" s="23"/>
      <c r="CW3" s="23"/>
      <c r="CX3" s="23"/>
      <c r="CY3" s="28">
        <v>200</v>
      </c>
      <c r="CZ3" s="23"/>
      <c r="DA3" s="23"/>
      <c r="DB3" s="23"/>
      <c r="DC3" s="23"/>
      <c r="DD3" s="23"/>
      <c r="DE3" s="23"/>
      <c r="DF3" s="23"/>
      <c r="DG3" s="24"/>
      <c r="DH3" s="23"/>
      <c r="DI3" s="23"/>
      <c r="DJ3" s="23"/>
      <c r="DK3" s="23"/>
      <c r="DL3" s="25"/>
      <c r="DM3" s="23"/>
      <c r="DN3" s="23"/>
      <c r="DO3" s="23"/>
      <c r="DP3" s="23"/>
      <c r="DQ3" s="23"/>
      <c r="DR3" s="23"/>
      <c r="DS3" s="22">
        <v>200</v>
      </c>
      <c r="DT3" s="23"/>
      <c r="DU3" s="23"/>
      <c r="DV3" s="23"/>
      <c r="DW3" s="23"/>
      <c r="DX3" s="23"/>
      <c r="DY3" s="23"/>
      <c r="DZ3" s="23"/>
      <c r="EA3" s="24"/>
      <c r="EB3" s="23"/>
      <c r="EC3" s="23"/>
      <c r="ED3" s="23"/>
      <c r="EE3" s="23"/>
      <c r="EF3" s="25"/>
      <c r="EG3" s="23"/>
      <c r="EH3" s="23"/>
      <c r="EI3" s="23"/>
      <c r="EJ3" s="23"/>
      <c r="EK3" s="23"/>
      <c r="EL3" s="23"/>
      <c r="EM3" s="22">
        <v>200</v>
      </c>
      <c r="EN3" s="23"/>
      <c r="EO3" s="23"/>
      <c r="EP3" s="23"/>
      <c r="EQ3" s="23"/>
      <c r="ER3" s="23"/>
      <c r="ES3" s="23"/>
      <c r="ET3" s="23"/>
      <c r="EU3" s="24"/>
      <c r="EV3" s="23"/>
      <c r="EW3" s="23"/>
      <c r="EX3" s="23"/>
      <c r="EY3" s="23"/>
      <c r="EZ3" s="25"/>
      <c r="FA3" s="23"/>
      <c r="FB3" s="23"/>
      <c r="FC3" s="23"/>
      <c r="FD3" s="23"/>
      <c r="FE3" s="23"/>
      <c r="FF3" s="23"/>
      <c r="FG3" s="22"/>
      <c r="FH3" s="23"/>
      <c r="FI3" s="23"/>
      <c r="FJ3" s="23"/>
      <c r="FK3" s="23"/>
      <c r="FL3" s="23"/>
      <c r="FM3" s="23"/>
      <c r="FN3" s="23"/>
      <c r="FO3" s="24"/>
      <c r="FP3" s="23"/>
      <c r="FQ3" s="23"/>
      <c r="FR3" s="23"/>
      <c r="FS3" s="23"/>
      <c r="FT3" s="25"/>
      <c r="FU3" s="23"/>
      <c r="FV3" s="23"/>
      <c r="FW3" s="23"/>
      <c r="FX3" s="23"/>
      <c r="FY3" s="23"/>
      <c r="FZ3" s="23"/>
      <c r="GA3" s="22"/>
      <c r="GB3" s="23"/>
      <c r="GC3" s="23"/>
      <c r="GD3" s="23"/>
      <c r="GE3" s="23"/>
      <c r="GF3" s="23"/>
      <c r="GG3" s="23"/>
      <c r="GH3" s="23"/>
      <c r="GI3" s="24"/>
      <c r="GJ3" s="23"/>
      <c r="GK3" s="23"/>
      <c r="GL3" s="23"/>
      <c r="GM3" s="23"/>
      <c r="GN3" s="25"/>
      <c r="GO3" s="23"/>
      <c r="GP3" s="23"/>
      <c r="GQ3" s="23"/>
      <c r="GR3" s="23"/>
      <c r="GS3" s="23"/>
      <c r="GT3" s="23"/>
      <c r="GU3" s="22"/>
      <c r="GV3" s="23"/>
      <c r="GW3" s="23"/>
      <c r="GX3" s="23"/>
      <c r="GY3" s="23"/>
      <c r="GZ3" s="23"/>
      <c r="HA3" s="23"/>
      <c r="HB3" s="23"/>
      <c r="HC3" s="24"/>
      <c r="HD3" s="23"/>
      <c r="HE3" s="23"/>
      <c r="HF3" s="23"/>
      <c r="HG3" s="23"/>
      <c r="HH3" s="25"/>
      <c r="HI3" s="23"/>
      <c r="HJ3" s="23"/>
      <c r="HK3" s="23"/>
      <c r="HL3" s="23"/>
      <c r="HM3" s="23"/>
      <c r="HN3" s="23"/>
      <c r="HO3" s="22"/>
      <c r="HP3" s="23"/>
      <c r="HQ3" s="23"/>
      <c r="HR3" s="23"/>
      <c r="HS3" s="23"/>
      <c r="HT3" s="23"/>
      <c r="HU3" s="23"/>
      <c r="HV3" s="23"/>
      <c r="HW3" s="24"/>
      <c r="HX3" s="23"/>
      <c r="HY3" s="23"/>
      <c r="HZ3" s="23"/>
      <c r="IA3" s="23"/>
      <c r="IB3" s="25"/>
      <c r="IC3" s="23"/>
      <c r="ID3" s="23"/>
      <c r="IE3" s="23"/>
      <c r="IF3" s="23"/>
      <c r="IG3" s="23"/>
      <c r="IH3" s="23"/>
      <c r="II3" s="22"/>
      <c r="IJ3" s="23"/>
      <c r="IK3" s="23"/>
      <c r="IL3" s="23"/>
      <c r="IM3" s="23"/>
      <c r="IN3" s="23"/>
      <c r="IO3" s="23"/>
      <c r="IP3" s="23"/>
      <c r="IQ3" s="24"/>
      <c r="IR3" s="23"/>
      <c r="IS3" s="23"/>
      <c r="IT3" s="23"/>
      <c r="IU3" s="23"/>
      <c r="IV3" s="25"/>
      <c r="IW3" s="23"/>
      <c r="IX3" s="23"/>
      <c r="IY3" s="23"/>
      <c r="IZ3" s="23"/>
      <c r="JA3" s="23"/>
      <c r="JB3" s="23"/>
    </row>
    <row r="4" spans="1:262" s="32" customFormat="1" ht="13.5" customHeight="1">
      <c r="A4" s="26" t="s">
        <v>22</v>
      </c>
      <c r="B4" s="27"/>
      <c r="C4" s="28">
        <v>4060778</v>
      </c>
      <c r="D4" s="29"/>
      <c r="E4" s="29"/>
      <c r="F4" s="29"/>
      <c r="G4" s="29"/>
      <c r="H4" s="29"/>
      <c r="I4" s="29"/>
      <c r="J4" s="29"/>
      <c r="K4" s="30"/>
      <c r="L4" s="29"/>
      <c r="M4" s="29"/>
      <c r="N4" s="29"/>
      <c r="O4" s="29"/>
      <c r="P4" s="31"/>
      <c r="Q4" s="29"/>
      <c r="R4" s="29"/>
      <c r="S4" s="29"/>
      <c r="T4" s="29"/>
      <c r="U4" s="29"/>
      <c r="V4" s="29"/>
      <c r="W4" s="28">
        <v>4088358</v>
      </c>
      <c r="X4" s="29"/>
      <c r="Y4" s="29"/>
      <c r="Z4" s="29"/>
      <c r="AA4" s="29"/>
      <c r="AB4" s="29"/>
      <c r="AC4" s="29"/>
      <c r="AD4" s="29"/>
      <c r="AE4" s="30"/>
      <c r="AF4" s="29"/>
      <c r="AG4" s="29"/>
      <c r="AH4" s="29"/>
      <c r="AI4" s="29"/>
      <c r="AJ4" s="31"/>
      <c r="AK4" s="29"/>
      <c r="AL4" s="29"/>
      <c r="AM4" s="29"/>
      <c r="AN4" s="29"/>
      <c r="AO4" s="29"/>
      <c r="AP4" s="29"/>
      <c r="AQ4" s="28">
        <v>4152430</v>
      </c>
      <c r="AR4" s="29"/>
      <c r="AS4" s="29"/>
      <c r="AT4" s="29"/>
      <c r="AU4" s="29"/>
      <c r="AV4" s="29"/>
      <c r="AW4" s="29"/>
      <c r="AX4" s="29"/>
      <c r="AY4" s="30"/>
      <c r="AZ4" s="29"/>
      <c r="BA4" s="29"/>
      <c r="BB4" s="29"/>
      <c r="BC4" s="29"/>
      <c r="BD4" s="31"/>
      <c r="BE4" s="29"/>
      <c r="BF4" s="29"/>
      <c r="BG4" s="29"/>
      <c r="BH4" s="29"/>
      <c r="BI4" s="29"/>
      <c r="BJ4" s="29"/>
      <c r="BK4" s="28">
        <v>4220951</v>
      </c>
      <c r="BL4" s="29"/>
      <c r="BM4" s="29"/>
      <c r="BN4" s="29"/>
      <c r="BO4" s="29"/>
      <c r="BP4" s="29"/>
      <c r="BQ4" s="29"/>
      <c r="BR4" s="29"/>
      <c r="BS4" s="30"/>
      <c r="BT4" s="29"/>
      <c r="BU4" s="29"/>
      <c r="BV4" s="29"/>
      <c r="BW4" s="29"/>
      <c r="BX4" s="31"/>
      <c r="BY4" s="29"/>
      <c r="BZ4" s="29"/>
      <c r="CA4" s="29"/>
      <c r="CB4" s="29"/>
      <c r="CC4" s="29"/>
      <c r="CD4" s="29"/>
      <c r="CE4" s="28">
        <v>4292436</v>
      </c>
      <c r="CF4" s="29"/>
      <c r="CG4" s="29"/>
      <c r="CH4" s="29"/>
      <c r="CI4" s="29"/>
      <c r="CJ4" s="29"/>
      <c r="CK4" s="29"/>
      <c r="CL4" s="29"/>
      <c r="CM4" s="30"/>
      <c r="CN4" s="29"/>
      <c r="CO4" s="29"/>
      <c r="CP4" s="29"/>
      <c r="CQ4" s="29"/>
      <c r="CR4" s="31"/>
      <c r="CS4" s="29"/>
      <c r="CT4" s="29"/>
      <c r="CU4" s="29"/>
      <c r="CV4" s="29"/>
      <c r="CW4" s="29"/>
      <c r="CX4" s="29"/>
      <c r="CY4" s="28">
        <v>4387701</v>
      </c>
      <c r="CZ4" s="29"/>
      <c r="DA4" s="29"/>
      <c r="DB4" s="29"/>
      <c r="DC4" s="29"/>
      <c r="DD4" s="29"/>
      <c r="DE4" s="29"/>
      <c r="DF4" s="29"/>
      <c r="DG4" s="30"/>
      <c r="DH4" s="29"/>
      <c r="DI4" s="29"/>
      <c r="DJ4" s="29"/>
      <c r="DK4" s="29"/>
      <c r="DL4" s="31"/>
      <c r="DM4" s="29"/>
      <c r="DN4" s="29"/>
      <c r="DO4" s="29"/>
      <c r="DP4" s="29"/>
      <c r="DQ4" s="29"/>
      <c r="DR4" s="29"/>
      <c r="DS4" s="28">
        <v>4221237</v>
      </c>
      <c r="DT4" s="29"/>
      <c r="DU4" s="29"/>
      <c r="DV4" s="29"/>
      <c r="DW4" s="29"/>
      <c r="DX4" s="29"/>
      <c r="DY4" s="29"/>
      <c r="DZ4" s="29"/>
      <c r="EA4" s="30"/>
      <c r="EB4" s="29"/>
      <c r="EC4" s="29"/>
      <c r="ED4" s="29"/>
      <c r="EE4" s="29"/>
      <c r="EF4" s="31"/>
      <c r="EG4" s="29"/>
      <c r="EH4" s="29"/>
      <c r="EI4" s="29"/>
      <c r="EJ4" s="29"/>
      <c r="EK4" s="29"/>
      <c r="EL4" s="29"/>
      <c r="EM4" s="28">
        <v>4510040</v>
      </c>
      <c r="EN4" s="29"/>
      <c r="EO4" s="29"/>
      <c r="EP4" s="29"/>
      <c r="EQ4" s="29"/>
      <c r="ER4" s="29"/>
      <c r="ES4" s="29"/>
      <c r="ET4" s="29"/>
      <c r="EU4" s="30"/>
      <c r="EV4" s="29"/>
      <c r="EW4" s="29"/>
      <c r="EX4" s="29"/>
      <c r="EY4" s="29"/>
      <c r="EZ4" s="31"/>
      <c r="FA4" s="29"/>
      <c r="FB4" s="29"/>
      <c r="FC4" s="29"/>
      <c r="FD4" s="29"/>
      <c r="FE4" s="29"/>
      <c r="FF4" s="29"/>
      <c r="FG4" s="28"/>
      <c r="FH4" s="29"/>
      <c r="FI4" s="29"/>
      <c r="FJ4" s="29"/>
      <c r="FK4" s="29"/>
      <c r="FL4" s="29"/>
      <c r="FM4" s="29"/>
      <c r="FN4" s="29"/>
      <c r="FO4" s="30"/>
      <c r="FP4" s="29"/>
      <c r="FQ4" s="29"/>
      <c r="FR4" s="29"/>
      <c r="FS4" s="29"/>
      <c r="FT4" s="31"/>
      <c r="FU4" s="29"/>
      <c r="FV4" s="29"/>
      <c r="FW4" s="29"/>
      <c r="FX4" s="29"/>
      <c r="FY4" s="29"/>
      <c r="FZ4" s="29"/>
      <c r="GA4" s="28"/>
      <c r="GB4" s="29"/>
      <c r="GC4" s="29"/>
      <c r="GD4" s="29"/>
      <c r="GE4" s="29"/>
      <c r="GF4" s="29"/>
      <c r="GG4" s="29"/>
      <c r="GH4" s="29"/>
      <c r="GI4" s="30"/>
      <c r="GJ4" s="29"/>
      <c r="GK4" s="29"/>
      <c r="GL4" s="29"/>
      <c r="GM4" s="29"/>
      <c r="GN4" s="31"/>
      <c r="GO4" s="29"/>
      <c r="GP4" s="29"/>
      <c r="GQ4" s="29"/>
      <c r="GR4" s="29"/>
      <c r="GS4" s="29"/>
      <c r="GT4" s="29"/>
      <c r="GU4" s="28"/>
      <c r="GV4" s="29"/>
      <c r="GW4" s="29"/>
      <c r="GX4" s="29"/>
      <c r="GY4" s="29"/>
      <c r="GZ4" s="29"/>
      <c r="HA4" s="29"/>
      <c r="HB4" s="29"/>
      <c r="HC4" s="30"/>
      <c r="HD4" s="29"/>
      <c r="HE4" s="29"/>
      <c r="HF4" s="29"/>
      <c r="HG4" s="29"/>
      <c r="HH4" s="31"/>
      <c r="HI4" s="29"/>
      <c r="HJ4" s="29"/>
      <c r="HK4" s="29"/>
      <c r="HL4" s="29"/>
      <c r="HM4" s="29"/>
      <c r="HN4" s="29"/>
      <c r="HO4" s="28"/>
      <c r="HP4" s="29"/>
      <c r="HQ4" s="29"/>
      <c r="HR4" s="29"/>
      <c r="HS4" s="29"/>
      <c r="HT4" s="29"/>
      <c r="HU4" s="29"/>
      <c r="HV4" s="29"/>
      <c r="HW4" s="30"/>
      <c r="HX4" s="29"/>
      <c r="HY4" s="29"/>
      <c r="HZ4" s="29"/>
      <c r="IA4" s="29"/>
      <c r="IB4" s="31"/>
      <c r="IC4" s="29"/>
      <c r="ID4" s="29"/>
      <c r="IE4" s="29"/>
      <c r="IF4" s="29"/>
      <c r="IG4" s="29"/>
      <c r="IH4" s="29"/>
      <c r="II4" s="28"/>
      <c r="IJ4" s="29"/>
      <c r="IK4" s="29"/>
      <c r="IL4" s="29"/>
      <c r="IM4" s="29"/>
      <c r="IN4" s="29"/>
      <c r="IO4" s="29"/>
      <c r="IP4" s="29"/>
      <c r="IQ4" s="30"/>
      <c r="IR4" s="29"/>
      <c r="IS4" s="29"/>
      <c r="IT4" s="29"/>
      <c r="IU4" s="29"/>
      <c r="IV4" s="31"/>
      <c r="IW4" s="29"/>
      <c r="IX4" s="29"/>
      <c r="IY4" s="29"/>
      <c r="IZ4" s="29"/>
      <c r="JA4" s="29"/>
      <c r="JB4" s="29"/>
    </row>
    <row r="5" spans="1:262" s="32" customFormat="1" ht="13.5" customHeight="1">
      <c r="A5" s="26" t="s">
        <v>23</v>
      </c>
      <c r="B5" s="27"/>
      <c r="C5" s="28">
        <v>2776984</v>
      </c>
      <c r="D5" s="29"/>
      <c r="E5" s="29"/>
      <c r="F5" s="29"/>
      <c r="G5" s="29"/>
      <c r="H5" s="29"/>
      <c r="I5" s="29"/>
      <c r="J5" s="29"/>
      <c r="K5" s="30"/>
      <c r="L5" s="29"/>
      <c r="M5" s="29"/>
      <c r="N5" s="29"/>
      <c r="O5" s="29"/>
      <c r="P5" s="31"/>
      <c r="Q5" s="29"/>
      <c r="R5" s="29"/>
      <c r="S5" s="29"/>
      <c r="T5" s="29"/>
      <c r="U5" s="29"/>
      <c r="V5" s="29"/>
      <c r="W5" s="28">
        <v>2803602</v>
      </c>
      <c r="X5" s="29"/>
      <c r="Y5" s="29"/>
      <c r="Z5" s="29"/>
      <c r="AA5" s="29"/>
      <c r="AB5" s="29"/>
      <c r="AC5" s="29"/>
      <c r="AD5" s="29"/>
      <c r="AE5" s="30"/>
      <c r="AF5" s="29"/>
      <c r="AG5" s="29"/>
      <c r="AH5" s="29"/>
      <c r="AI5" s="29"/>
      <c r="AJ5" s="31"/>
      <c r="AK5" s="29"/>
      <c r="AL5" s="29"/>
      <c r="AM5" s="29"/>
      <c r="AN5" s="29"/>
      <c r="AO5" s="29"/>
      <c r="AP5" s="29"/>
      <c r="AQ5" s="28">
        <v>2710095</v>
      </c>
      <c r="AR5" s="29"/>
      <c r="AS5" s="29"/>
      <c r="AT5" s="29"/>
      <c r="AU5" s="29"/>
      <c r="AV5" s="29"/>
      <c r="AW5" s="29"/>
      <c r="AX5" s="29"/>
      <c r="AY5" s="30"/>
      <c r="AZ5" s="29"/>
      <c r="BA5" s="29"/>
      <c r="BB5" s="29"/>
      <c r="BC5" s="29"/>
      <c r="BD5" s="31"/>
      <c r="BE5" s="29"/>
      <c r="BF5" s="29"/>
      <c r="BG5" s="29"/>
      <c r="BH5" s="29"/>
      <c r="BI5" s="29"/>
      <c r="BJ5" s="29"/>
      <c r="BK5" s="28">
        <v>2815700</v>
      </c>
      <c r="BL5" s="29"/>
      <c r="BM5" s="29"/>
      <c r="BN5" s="29"/>
      <c r="BO5" s="29"/>
      <c r="BP5" s="29"/>
      <c r="BQ5" s="29"/>
      <c r="BR5" s="29"/>
      <c r="BS5" s="30"/>
      <c r="BT5" s="29"/>
      <c r="BU5" s="29"/>
      <c r="BV5" s="29"/>
      <c r="BW5" s="29"/>
      <c r="BX5" s="31"/>
      <c r="BY5" s="29"/>
      <c r="BZ5" s="29"/>
      <c r="CA5" s="29"/>
      <c r="CB5" s="29"/>
      <c r="CC5" s="29"/>
      <c r="CD5" s="29"/>
      <c r="CE5" s="28">
        <v>2790752</v>
      </c>
      <c r="CF5" s="29"/>
      <c r="CG5" s="29"/>
      <c r="CH5" s="29"/>
      <c r="CI5" s="29"/>
      <c r="CJ5" s="29"/>
      <c r="CK5" s="29"/>
      <c r="CL5" s="29"/>
      <c r="CM5" s="30"/>
      <c r="CN5" s="29"/>
      <c r="CO5" s="29"/>
      <c r="CP5" s="29"/>
      <c r="CQ5" s="29"/>
      <c r="CR5" s="31"/>
      <c r="CS5" s="29"/>
      <c r="CT5" s="29"/>
      <c r="CU5" s="29"/>
      <c r="CV5" s="29"/>
      <c r="CW5" s="29"/>
      <c r="CX5" s="29"/>
      <c r="CY5" s="28">
        <v>2955865</v>
      </c>
      <c r="CZ5" s="29"/>
      <c r="DA5" s="29"/>
      <c r="DB5" s="29"/>
      <c r="DC5" s="29"/>
      <c r="DD5" s="29"/>
      <c r="DE5" s="29"/>
      <c r="DF5" s="29"/>
      <c r="DG5" s="30"/>
      <c r="DH5" s="29"/>
      <c r="DI5" s="29"/>
      <c r="DJ5" s="29"/>
      <c r="DK5" s="29"/>
      <c r="DL5" s="31"/>
      <c r="DM5" s="29"/>
      <c r="DN5" s="29"/>
      <c r="DO5" s="29"/>
      <c r="DP5" s="29"/>
      <c r="DQ5" s="29"/>
      <c r="DR5" s="29"/>
      <c r="DS5" s="28">
        <v>2983856</v>
      </c>
      <c r="DT5" s="29"/>
      <c r="DU5" s="29"/>
      <c r="DV5" s="29"/>
      <c r="DW5" s="29"/>
      <c r="DX5" s="29"/>
      <c r="DY5" s="29"/>
      <c r="DZ5" s="29"/>
      <c r="EA5" s="30"/>
      <c r="EB5" s="29"/>
      <c r="EC5" s="29"/>
      <c r="ED5" s="29"/>
      <c r="EE5" s="29"/>
      <c r="EF5" s="31"/>
      <c r="EG5" s="29"/>
      <c r="EH5" s="29"/>
      <c r="EI5" s="29"/>
      <c r="EJ5" s="29"/>
      <c r="EK5" s="29"/>
      <c r="EL5" s="29"/>
      <c r="EM5" s="28">
        <v>3099760</v>
      </c>
      <c r="EN5" s="29"/>
      <c r="EO5" s="29"/>
      <c r="EP5" s="29"/>
      <c r="EQ5" s="29"/>
      <c r="ER5" s="29"/>
      <c r="ES5" s="29"/>
      <c r="ET5" s="29"/>
      <c r="EU5" s="30"/>
      <c r="EV5" s="29"/>
      <c r="EW5" s="29"/>
      <c r="EX5" s="29"/>
      <c r="EY5" s="29"/>
      <c r="EZ5" s="31"/>
      <c r="FA5" s="29"/>
      <c r="FB5" s="29"/>
      <c r="FC5" s="29"/>
      <c r="FD5" s="29"/>
      <c r="FE5" s="29"/>
      <c r="FF5" s="29"/>
      <c r="FG5" s="28"/>
      <c r="FH5" s="29"/>
      <c r="FI5" s="29"/>
      <c r="FJ5" s="29"/>
      <c r="FK5" s="29"/>
      <c r="FL5" s="29"/>
      <c r="FM5" s="29"/>
      <c r="FN5" s="29"/>
      <c r="FO5" s="30"/>
      <c r="FP5" s="29"/>
      <c r="FQ5" s="29"/>
      <c r="FR5" s="29"/>
      <c r="FS5" s="29"/>
      <c r="FT5" s="31"/>
      <c r="FU5" s="29"/>
      <c r="FV5" s="29"/>
      <c r="FW5" s="29"/>
      <c r="FX5" s="29"/>
      <c r="FY5" s="29"/>
      <c r="FZ5" s="29"/>
      <c r="GA5" s="28"/>
      <c r="GB5" s="29"/>
      <c r="GC5" s="29"/>
      <c r="GD5" s="29"/>
      <c r="GE5" s="29"/>
      <c r="GF5" s="29"/>
      <c r="GG5" s="29"/>
      <c r="GH5" s="29"/>
      <c r="GI5" s="30"/>
      <c r="GJ5" s="29"/>
      <c r="GK5" s="29"/>
      <c r="GL5" s="29"/>
      <c r="GM5" s="29"/>
      <c r="GN5" s="31"/>
      <c r="GO5" s="29"/>
      <c r="GP5" s="29"/>
      <c r="GQ5" s="29"/>
      <c r="GR5" s="29"/>
      <c r="GS5" s="29"/>
      <c r="GT5" s="29"/>
      <c r="GU5" s="28"/>
      <c r="GV5" s="29"/>
      <c r="GW5" s="29"/>
      <c r="GX5" s="29"/>
      <c r="GY5" s="29"/>
      <c r="GZ5" s="29"/>
      <c r="HA5" s="29"/>
      <c r="HB5" s="29"/>
      <c r="HC5" s="30"/>
      <c r="HD5" s="29"/>
      <c r="HE5" s="29"/>
      <c r="HF5" s="29"/>
      <c r="HG5" s="29"/>
      <c r="HH5" s="31"/>
      <c r="HI5" s="29"/>
      <c r="HJ5" s="29"/>
      <c r="HK5" s="29"/>
      <c r="HL5" s="29"/>
      <c r="HM5" s="29"/>
      <c r="HN5" s="29"/>
      <c r="HO5" s="28"/>
      <c r="HP5" s="29"/>
      <c r="HQ5" s="29"/>
      <c r="HR5" s="29"/>
      <c r="HS5" s="29"/>
      <c r="HT5" s="29"/>
      <c r="HU5" s="29"/>
      <c r="HV5" s="29"/>
      <c r="HW5" s="30"/>
      <c r="HX5" s="29"/>
      <c r="HY5" s="29"/>
      <c r="HZ5" s="29"/>
      <c r="IA5" s="29"/>
      <c r="IB5" s="31"/>
      <c r="IC5" s="29"/>
      <c r="ID5" s="29"/>
      <c r="IE5" s="29"/>
      <c r="IF5" s="29"/>
      <c r="IG5" s="29"/>
      <c r="IH5" s="29"/>
      <c r="II5" s="28"/>
      <c r="IJ5" s="29"/>
      <c r="IK5" s="29"/>
      <c r="IL5" s="29"/>
      <c r="IM5" s="29"/>
      <c r="IN5" s="29"/>
      <c r="IO5" s="29"/>
      <c r="IP5" s="29"/>
      <c r="IQ5" s="30"/>
      <c r="IR5" s="29"/>
      <c r="IS5" s="29"/>
      <c r="IT5" s="29"/>
      <c r="IU5" s="29"/>
      <c r="IV5" s="31"/>
      <c r="IW5" s="29"/>
      <c r="IX5" s="29"/>
      <c r="IY5" s="29"/>
      <c r="IZ5" s="29"/>
      <c r="JA5" s="29"/>
      <c r="JB5" s="29"/>
    </row>
    <row r="6" spans="1:262" s="41" customFormat="1" ht="13.5" customHeight="1">
      <c r="A6" s="33" t="s">
        <v>60</v>
      </c>
      <c r="B6" s="34"/>
      <c r="C6" s="35">
        <v>0.68400000000000005</v>
      </c>
      <c r="D6" s="36"/>
      <c r="E6" s="36"/>
      <c r="F6" s="36"/>
      <c r="G6" s="36"/>
      <c r="H6" s="36"/>
      <c r="I6" s="36"/>
      <c r="J6" s="36"/>
      <c r="K6" s="37"/>
      <c r="L6" s="36"/>
      <c r="M6" s="36"/>
      <c r="N6" s="36"/>
      <c r="O6" s="36"/>
      <c r="P6" s="38"/>
      <c r="Q6" s="36"/>
      <c r="R6" s="36"/>
      <c r="S6" s="36"/>
      <c r="T6" s="36"/>
      <c r="U6" s="36"/>
      <c r="V6" s="36"/>
      <c r="W6" s="39">
        <v>0.68600000000000005</v>
      </c>
      <c r="X6" s="36"/>
      <c r="Y6" s="36"/>
      <c r="Z6" s="36"/>
      <c r="AA6" s="36"/>
      <c r="AB6" s="36"/>
      <c r="AC6" s="36"/>
      <c r="AD6" s="36"/>
      <c r="AE6" s="37"/>
      <c r="AF6" s="36"/>
      <c r="AG6" s="36"/>
      <c r="AH6" s="36"/>
      <c r="AI6" s="36"/>
      <c r="AJ6" s="38"/>
      <c r="AK6" s="36"/>
      <c r="AL6" s="36"/>
      <c r="AM6" s="36"/>
      <c r="AN6" s="36"/>
      <c r="AO6" s="36"/>
      <c r="AP6" s="36"/>
      <c r="AQ6" s="40">
        <v>0.65300000000000002</v>
      </c>
      <c r="AR6" s="36"/>
      <c r="AS6" s="36"/>
      <c r="AT6" s="36"/>
      <c r="AU6" s="36"/>
      <c r="AV6" s="36"/>
      <c r="AW6" s="36"/>
      <c r="AX6" s="36"/>
      <c r="AY6" s="37"/>
      <c r="AZ6" s="36"/>
      <c r="BA6" s="36"/>
      <c r="BB6" s="36"/>
      <c r="BC6" s="36"/>
      <c r="BD6" s="38"/>
      <c r="BE6" s="36"/>
      <c r="BF6" s="36"/>
      <c r="BG6" s="36"/>
      <c r="BH6" s="36"/>
      <c r="BI6" s="36"/>
      <c r="BJ6" s="36"/>
      <c r="BK6" s="40">
        <v>0.66700000000000004</v>
      </c>
      <c r="BL6" s="36"/>
      <c r="BM6" s="36"/>
      <c r="BN6" s="36"/>
      <c r="BO6" s="36"/>
      <c r="BP6" s="36"/>
      <c r="BQ6" s="36"/>
      <c r="BR6" s="36"/>
      <c r="BS6" s="37"/>
      <c r="BT6" s="36"/>
      <c r="BU6" s="36"/>
      <c r="BV6" s="36"/>
      <c r="BW6" s="36"/>
      <c r="BX6" s="38"/>
      <c r="BY6" s="36"/>
      <c r="BZ6" s="36"/>
      <c r="CA6" s="36"/>
      <c r="CB6" s="36"/>
      <c r="CC6" s="36"/>
      <c r="CD6" s="36"/>
      <c r="CE6" s="35">
        <v>0.65</v>
      </c>
      <c r="CF6" s="36"/>
      <c r="CG6" s="36"/>
      <c r="CH6" s="36"/>
      <c r="CI6" s="36"/>
      <c r="CJ6" s="36"/>
      <c r="CK6" s="36"/>
      <c r="CL6" s="36"/>
      <c r="CM6" s="37"/>
      <c r="CN6" s="36"/>
      <c r="CO6" s="36"/>
      <c r="CP6" s="36"/>
      <c r="CQ6" s="36"/>
      <c r="CR6" s="38"/>
      <c r="CS6" s="36"/>
      <c r="CT6" s="36"/>
      <c r="CU6" s="36"/>
      <c r="CV6" s="36"/>
      <c r="CW6" s="36"/>
      <c r="CX6" s="36"/>
      <c r="CY6" s="35">
        <v>0.67400000000000004</v>
      </c>
      <c r="CZ6" s="36"/>
      <c r="DA6" s="36"/>
      <c r="DB6" s="36"/>
      <c r="DC6" s="36"/>
      <c r="DD6" s="36"/>
      <c r="DE6" s="36"/>
      <c r="DF6" s="36"/>
      <c r="DG6" s="37"/>
      <c r="DH6" s="36"/>
      <c r="DI6" s="36"/>
      <c r="DJ6" s="36"/>
      <c r="DK6" s="36"/>
      <c r="DL6" s="38"/>
      <c r="DM6" s="36"/>
      <c r="DN6" s="36"/>
      <c r="DO6" s="36"/>
      <c r="DP6" s="36"/>
      <c r="DQ6" s="36"/>
      <c r="DR6" s="36"/>
      <c r="DS6" s="35">
        <f>DS5/DS4</f>
        <v>0.70686767883442692</v>
      </c>
      <c r="DT6" s="36"/>
      <c r="DU6" s="36"/>
      <c r="DV6" s="36"/>
      <c r="DW6" s="36"/>
      <c r="DX6" s="36"/>
      <c r="DY6" s="36"/>
      <c r="DZ6" s="36"/>
      <c r="EA6" s="37"/>
      <c r="EB6" s="36"/>
      <c r="EC6" s="36"/>
      <c r="ED6" s="36"/>
      <c r="EE6" s="36"/>
      <c r="EF6" s="38"/>
      <c r="EG6" s="36"/>
      <c r="EH6" s="36"/>
      <c r="EI6" s="36"/>
      <c r="EJ6" s="36"/>
      <c r="EK6" s="36"/>
      <c r="EL6" s="36"/>
      <c r="EM6" s="35">
        <f>EM5/EM4</f>
        <v>0.68730210818529325</v>
      </c>
      <c r="EN6" s="36"/>
      <c r="EO6" s="36"/>
      <c r="EP6" s="36"/>
      <c r="EQ6" s="36"/>
      <c r="ER6" s="36"/>
      <c r="ES6" s="36"/>
      <c r="ET6" s="36"/>
      <c r="EU6" s="37"/>
      <c r="EV6" s="36"/>
      <c r="EW6" s="36"/>
      <c r="EX6" s="36"/>
      <c r="EY6" s="36"/>
      <c r="EZ6" s="38"/>
      <c r="FA6" s="36"/>
      <c r="FB6" s="36"/>
      <c r="FC6" s="36"/>
      <c r="FD6" s="36"/>
      <c r="FE6" s="36"/>
      <c r="FF6" s="36"/>
      <c r="FG6" s="35"/>
      <c r="FH6" s="36"/>
      <c r="FI6" s="36"/>
      <c r="FJ6" s="36"/>
      <c r="FK6" s="36"/>
      <c r="FL6" s="36"/>
      <c r="FM6" s="36"/>
      <c r="FN6" s="36"/>
      <c r="FO6" s="37"/>
      <c r="FP6" s="36"/>
      <c r="FQ6" s="36"/>
      <c r="FR6" s="36"/>
      <c r="FS6" s="36"/>
      <c r="FT6" s="38"/>
      <c r="FU6" s="36"/>
      <c r="FV6" s="36"/>
      <c r="FW6" s="36"/>
      <c r="FX6" s="36"/>
      <c r="FY6" s="36"/>
      <c r="FZ6" s="36"/>
      <c r="GA6" s="35"/>
      <c r="GB6" s="36"/>
      <c r="GC6" s="36"/>
      <c r="GD6" s="36"/>
      <c r="GE6" s="36"/>
      <c r="GF6" s="36"/>
      <c r="GG6" s="36"/>
      <c r="GH6" s="36"/>
      <c r="GI6" s="37"/>
      <c r="GJ6" s="36"/>
      <c r="GK6" s="36"/>
      <c r="GL6" s="36"/>
      <c r="GM6" s="36"/>
      <c r="GN6" s="38"/>
      <c r="GO6" s="36"/>
      <c r="GP6" s="36"/>
      <c r="GQ6" s="36"/>
      <c r="GR6" s="36"/>
      <c r="GS6" s="36"/>
      <c r="GT6" s="36"/>
      <c r="GU6" s="35"/>
      <c r="GV6" s="36"/>
      <c r="GW6" s="36"/>
      <c r="GX6" s="36"/>
      <c r="GY6" s="36"/>
      <c r="GZ6" s="36"/>
      <c r="HA6" s="36"/>
      <c r="HB6" s="36"/>
      <c r="HC6" s="37"/>
      <c r="HD6" s="36"/>
      <c r="HE6" s="36"/>
      <c r="HF6" s="36"/>
      <c r="HG6" s="36"/>
      <c r="HH6" s="38"/>
      <c r="HI6" s="36"/>
      <c r="HJ6" s="36"/>
      <c r="HK6" s="36"/>
      <c r="HL6" s="36"/>
      <c r="HM6" s="36"/>
      <c r="HN6" s="36"/>
      <c r="HO6" s="35"/>
      <c r="HP6" s="36"/>
      <c r="HQ6" s="36"/>
      <c r="HR6" s="36"/>
      <c r="HS6" s="36"/>
      <c r="HT6" s="36"/>
      <c r="HU6" s="36"/>
      <c r="HV6" s="36"/>
      <c r="HW6" s="37"/>
      <c r="HX6" s="36"/>
      <c r="HY6" s="36"/>
      <c r="HZ6" s="36"/>
      <c r="IA6" s="36"/>
      <c r="IB6" s="38"/>
      <c r="IC6" s="36"/>
      <c r="ID6" s="36"/>
      <c r="IE6" s="36"/>
      <c r="IF6" s="36"/>
      <c r="IG6" s="36"/>
      <c r="IH6" s="36"/>
      <c r="II6" s="35"/>
      <c r="IJ6" s="36"/>
      <c r="IK6" s="36"/>
      <c r="IL6" s="36"/>
      <c r="IM6" s="36"/>
      <c r="IN6" s="36"/>
      <c r="IO6" s="36"/>
      <c r="IP6" s="36"/>
      <c r="IQ6" s="37"/>
      <c r="IR6" s="36"/>
      <c r="IS6" s="36"/>
      <c r="IT6" s="36"/>
      <c r="IU6" s="36"/>
      <c r="IV6" s="38"/>
      <c r="IW6" s="36"/>
      <c r="IX6" s="36"/>
      <c r="IY6" s="36"/>
      <c r="IZ6" s="36"/>
      <c r="JA6" s="36"/>
      <c r="JB6" s="36"/>
    </row>
    <row r="7" spans="1:262" s="32" customFormat="1" ht="13.5" customHeight="1">
      <c r="A7" s="26" t="s">
        <v>24</v>
      </c>
      <c r="B7" s="27"/>
      <c r="C7" s="28">
        <v>2725918</v>
      </c>
      <c r="D7" s="29"/>
      <c r="E7" s="29"/>
      <c r="F7" s="29"/>
      <c r="G7" s="29"/>
      <c r="H7" s="29"/>
      <c r="I7" s="29"/>
      <c r="J7" s="29"/>
      <c r="K7" s="30"/>
      <c r="L7" s="29"/>
      <c r="M7" s="29"/>
      <c r="N7" s="29"/>
      <c r="O7" s="29"/>
      <c r="P7" s="31"/>
      <c r="Q7" s="29"/>
      <c r="R7" s="29"/>
      <c r="S7" s="29"/>
      <c r="T7" s="29"/>
      <c r="U7" s="29"/>
      <c r="V7" s="29"/>
      <c r="W7" s="28">
        <v>2780921</v>
      </c>
      <c r="X7" s="29"/>
      <c r="Y7" s="29"/>
      <c r="Z7" s="29"/>
      <c r="AA7" s="29"/>
      <c r="AB7" s="29"/>
      <c r="AC7" s="29"/>
      <c r="AD7" s="29"/>
      <c r="AE7" s="30"/>
      <c r="AF7" s="29"/>
      <c r="AG7" s="29"/>
      <c r="AH7" s="29"/>
      <c r="AI7" s="29"/>
      <c r="AJ7" s="31"/>
      <c r="AK7" s="29"/>
      <c r="AL7" s="29"/>
      <c r="AM7" s="29"/>
      <c r="AN7" s="29"/>
      <c r="AO7" s="29"/>
      <c r="AP7" s="29"/>
      <c r="AQ7" s="28">
        <v>2681291</v>
      </c>
      <c r="AR7" s="29"/>
      <c r="AS7" s="29"/>
      <c r="AT7" s="29"/>
      <c r="AU7" s="29"/>
      <c r="AV7" s="29"/>
      <c r="AW7" s="29"/>
      <c r="AX7" s="29"/>
      <c r="AY7" s="30"/>
      <c r="AZ7" s="29"/>
      <c r="BA7" s="29"/>
      <c r="BB7" s="29"/>
      <c r="BC7" s="29"/>
      <c r="BD7" s="31"/>
      <c r="BE7" s="29"/>
      <c r="BF7" s="29"/>
      <c r="BG7" s="29"/>
      <c r="BH7" s="29"/>
      <c r="BI7" s="29"/>
      <c r="BJ7" s="29"/>
      <c r="BK7" s="28">
        <v>2791757</v>
      </c>
      <c r="BL7" s="29"/>
      <c r="BM7" s="29"/>
      <c r="BN7" s="29"/>
      <c r="BO7" s="29"/>
      <c r="BP7" s="29"/>
      <c r="BQ7" s="29"/>
      <c r="BR7" s="29"/>
      <c r="BS7" s="30"/>
      <c r="BT7" s="29"/>
      <c r="BU7" s="29"/>
      <c r="BV7" s="29"/>
      <c r="BW7" s="29"/>
      <c r="BX7" s="31"/>
      <c r="BY7" s="29"/>
      <c r="BZ7" s="29"/>
      <c r="CA7" s="29"/>
      <c r="CB7" s="29"/>
      <c r="CC7" s="29"/>
      <c r="CD7" s="29"/>
      <c r="CE7" s="28">
        <v>2771236</v>
      </c>
      <c r="CF7" s="29"/>
      <c r="CG7" s="29"/>
      <c r="CH7" s="29"/>
      <c r="CI7" s="29"/>
      <c r="CJ7" s="29"/>
      <c r="CK7" s="29"/>
      <c r="CL7" s="29"/>
      <c r="CM7" s="30"/>
      <c r="CN7" s="29"/>
      <c r="CO7" s="29"/>
      <c r="CP7" s="29"/>
      <c r="CQ7" s="29"/>
      <c r="CR7" s="31"/>
      <c r="CS7" s="29"/>
      <c r="CT7" s="29"/>
      <c r="CU7" s="29"/>
      <c r="CV7" s="29"/>
      <c r="CW7" s="29"/>
      <c r="CX7" s="29"/>
      <c r="CY7" s="28">
        <v>2939571</v>
      </c>
      <c r="CZ7" s="29"/>
      <c r="DA7" s="29"/>
      <c r="DB7" s="29"/>
      <c r="DC7" s="29"/>
      <c r="DD7" s="29"/>
      <c r="DE7" s="29"/>
      <c r="DF7" s="29"/>
      <c r="DG7" s="30"/>
      <c r="DH7" s="29"/>
      <c r="DI7" s="29"/>
      <c r="DJ7" s="29"/>
      <c r="DK7" s="29"/>
      <c r="DL7" s="31"/>
      <c r="DM7" s="29"/>
      <c r="DN7" s="29"/>
      <c r="DO7" s="29"/>
      <c r="DP7" s="29"/>
      <c r="DQ7" s="29"/>
      <c r="DR7" s="29"/>
      <c r="DS7" s="28">
        <v>2968459</v>
      </c>
      <c r="DT7" s="29"/>
      <c r="DU7" s="29"/>
      <c r="DV7" s="29"/>
      <c r="DW7" s="29"/>
      <c r="DX7" s="29"/>
      <c r="DY7" s="29"/>
      <c r="DZ7" s="29"/>
      <c r="EA7" s="30"/>
      <c r="EB7" s="29"/>
      <c r="EC7" s="29"/>
      <c r="ED7" s="29"/>
      <c r="EE7" s="29"/>
      <c r="EF7" s="31"/>
      <c r="EG7" s="29"/>
      <c r="EH7" s="29"/>
      <c r="EI7" s="29"/>
      <c r="EJ7" s="29"/>
      <c r="EK7" s="29"/>
      <c r="EL7" s="29"/>
      <c r="EM7" s="28">
        <v>3081916</v>
      </c>
      <c r="EN7" s="29"/>
      <c r="EO7" s="29"/>
      <c r="EP7" s="29"/>
      <c r="EQ7" s="29"/>
      <c r="ER7" s="29"/>
      <c r="ES7" s="29"/>
      <c r="ET7" s="29"/>
      <c r="EU7" s="30"/>
      <c r="EV7" s="29"/>
      <c r="EW7" s="29"/>
      <c r="EX7" s="29"/>
      <c r="EY7" s="29"/>
      <c r="EZ7" s="31"/>
      <c r="FA7" s="29"/>
      <c r="FB7" s="29"/>
      <c r="FC7" s="29"/>
      <c r="FD7" s="29"/>
      <c r="FE7" s="29"/>
      <c r="FF7" s="29"/>
      <c r="FG7" s="28"/>
      <c r="FH7" s="29"/>
      <c r="FI7" s="29"/>
      <c r="FJ7" s="29"/>
      <c r="FK7" s="29"/>
      <c r="FL7" s="29"/>
      <c r="FM7" s="29"/>
      <c r="FN7" s="29"/>
      <c r="FO7" s="30"/>
      <c r="FP7" s="29"/>
      <c r="FQ7" s="29"/>
      <c r="FR7" s="29"/>
      <c r="FS7" s="29"/>
      <c r="FT7" s="31"/>
      <c r="FU7" s="29"/>
      <c r="FV7" s="29"/>
      <c r="FW7" s="29"/>
      <c r="FX7" s="29"/>
      <c r="FY7" s="29"/>
      <c r="FZ7" s="29"/>
      <c r="GA7" s="28"/>
      <c r="GB7" s="29"/>
      <c r="GC7" s="29"/>
      <c r="GD7" s="29"/>
      <c r="GE7" s="29"/>
      <c r="GF7" s="29"/>
      <c r="GG7" s="29"/>
      <c r="GH7" s="29"/>
      <c r="GI7" s="30"/>
      <c r="GJ7" s="29"/>
      <c r="GK7" s="29"/>
      <c r="GL7" s="29"/>
      <c r="GM7" s="29"/>
      <c r="GN7" s="31"/>
      <c r="GO7" s="29"/>
      <c r="GP7" s="29"/>
      <c r="GQ7" s="29"/>
      <c r="GR7" s="29"/>
      <c r="GS7" s="29"/>
      <c r="GT7" s="29"/>
      <c r="GU7" s="28"/>
      <c r="GV7" s="29"/>
      <c r="GW7" s="29"/>
      <c r="GX7" s="29"/>
      <c r="GY7" s="29"/>
      <c r="GZ7" s="29"/>
      <c r="HA7" s="29"/>
      <c r="HB7" s="29"/>
      <c r="HC7" s="30"/>
      <c r="HD7" s="29"/>
      <c r="HE7" s="29"/>
      <c r="HF7" s="29"/>
      <c r="HG7" s="29"/>
      <c r="HH7" s="31"/>
      <c r="HI7" s="29"/>
      <c r="HJ7" s="29"/>
      <c r="HK7" s="29"/>
      <c r="HL7" s="29"/>
      <c r="HM7" s="29"/>
      <c r="HN7" s="29"/>
      <c r="HO7" s="28"/>
      <c r="HP7" s="29"/>
      <c r="HQ7" s="29"/>
      <c r="HR7" s="29"/>
      <c r="HS7" s="29"/>
      <c r="HT7" s="29"/>
      <c r="HU7" s="29"/>
      <c r="HV7" s="29"/>
      <c r="HW7" s="30"/>
      <c r="HX7" s="29"/>
      <c r="HY7" s="29"/>
      <c r="HZ7" s="29"/>
      <c r="IA7" s="29"/>
      <c r="IB7" s="31"/>
      <c r="IC7" s="29"/>
      <c r="ID7" s="29"/>
      <c r="IE7" s="29"/>
      <c r="IF7" s="29"/>
      <c r="IG7" s="29"/>
      <c r="IH7" s="29"/>
      <c r="II7" s="28"/>
      <c r="IJ7" s="29"/>
      <c r="IK7" s="29"/>
      <c r="IL7" s="29"/>
      <c r="IM7" s="29"/>
      <c r="IN7" s="29"/>
      <c r="IO7" s="29"/>
      <c r="IP7" s="29"/>
      <c r="IQ7" s="30"/>
      <c r="IR7" s="29"/>
      <c r="IS7" s="29"/>
      <c r="IT7" s="29"/>
      <c r="IU7" s="29"/>
      <c r="IV7" s="31"/>
      <c r="IW7" s="29"/>
      <c r="IX7" s="29"/>
      <c r="IY7" s="29"/>
      <c r="IZ7" s="29"/>
      <c r="JA7" s="29"/>
      <c r="JB7" s="29"/>
    </row>
    <row r="8" spans="1:262" s="41" customFormat="1" ht="13.5" customHeight="1">
      <c r="A8" s="33" t="s">
        <v>61</v>
      </c>
      <c r="B8" s="34"/>
      <c r="C8" s="35">
        <v>0.98161098515511791</v>
      </c>
      <c r="D8" s="36"/>
      <c r="E8" s="36"/>
      <c r="F8" s="36"/>
      <c r="G8" s="36"/>
      <c r="H8" s="36"/>
      <c r="I8" s="36"/>
      <c r="J8" s="36"/>
      <c r="K8" s="37"/>
      <c r="L8" s="36"/>
      <c r="M8" s="36"/>
      <c r="N8" s="36"/>
      <c r="O8" s="36"/>
      <c r="P8" s="38"/>
      <c r="Q8" s="36"/>
      <c r="R8" s="36"/>
      <c r="S8" s="36"/>
      <c r="T8" s="36"/>
      <c r="U8" s="36"/>
      <c r="V8" s="36"/>
      <c r="W8" s="39">
        <v>0.99191004999996435</v>
      </c>
      <c r="X8" s="36"/>
      <c r="Y8" s="36"/>
      <c r="Z8" s="36"/>
      <c r="AA8" s="36"/>
      <c r="AB8" s="36"/>
      <c r="AC8" s="36"/>
      <c r="AD8" s="36"/>
      <c r="AE8" s="37"/>
      <c r="AF8" s="36"/>
      <c r="AG8" s="36"/>
      <c r="AH8" s="36"/>
      <c r="AI8" s="36"/>
      <c r="AJ8" s="38"/>
      <c r="AK8" s="36"/>
      <c r="AL8" s="36"/>
      <c r="AM8" s="36"/>
      <c r="AN8" s="36"/>
      <c r="AO8" s="36"/>
      <c r="AP8" s="36"/>
      <c r="AQ8" s="40">
        <v>0.98937159029480515</v>
      </c>
      <c r="AR8" s="36"/>
      <c r="AS8" s="36"/>
      <c r="AT8" s="36"/>
      <c r="AU8" s="36"/>
      <c r="AV8" s="36"/>
      <c r="AW8" s="36"/>
      <c r="AX8" s="36"/>
      <c r="AY8" s="37"/>
      <c r="AZ8" s="36"/>
      <c r="BA8" s="36"/>
      <c r="BB8" s="36"/>
      <c r="BC8" s="36"/>
      <c r="BD8" s="38"/>
      <c r="BE8" s="36"/>
      <c r="BF8" s="36"/>
      <c r="BG8" s="36"/>
      <c r="BH8" s="36"/>
      <c r="BI8" s="36"/>
      <c r="BJ8" s="36"/>
      <c r="BK8" s="35">
        <v>0.99099999999999999</v>
      </c>
      <c r="BL8" s="36"/>
      <c r="BM8" s="36"/>
      <c r="BN8" s="36"/>
      <c r="BO8" s="36"/>
      <c r="BP8" s="36"/>
      <c r="BQ8" s="36"/>
      <c r="BR8" s="36"/>
      <c r="BS8" s="37"/>
      <c r="BT8" s="36"/>
      <c r="BU8" s="36"/>
      <c r="BV8" s="36"/>
      <c r="BW8" s="36"/>
      <c r="BX8" s="38"/>
      <c r="BY8" s="36"/>
      <c r="BZ8" s="36"/>
      <c r="CA8" s="36"/>
      <c r="CB8" s="36"/>
      <c r="CC8" s="36"/>
      <c r="CD8" s="36"/>
      <c r="CE8" s="35">
        <v>0.99299999999999999</v>
      </c>
      <c r="CF8" s="36"/>
      <c r="CG8" s="36"/>
      <c r="CH8" s="36"/>
      <c r="CI8" s="36"/>
      <c r="CJ8" s="36"/>
      <c r="CK8" s="36"/>
      <c r="CL8" s="36"/>
      <c r="CM8" s="37"/>
      <c r="CN8" s="36"/>
      <c r="CO8" s="36"/>
      <c r="CP8" s="36"/>
      <c r="CQ8" s="36"/>
      <c r="CR8" s="38"/>
      <c r="CS8" s="36"/>
      <c r="CT8" s="36"/>
      <c r="CU8" s="36"/>
      <c r="CV8" s="36"/>
      <c r="CW8" s="36"/>
      <c r="CX8" s="36"/>
      <c r="CY8" s="35">
        <v>0.99399999999999999</v>
      </c>
      <c r="CZ8" s="36"/>
      <c r="DA8" s="36"/>
      <c r="DB8" s="36"/>
      <c r="DC8" s="36"/>
      <c r="DD8" s="36"/>
      <c r="DE8" s="36"/>
      <c r="DF8" s="36"/>
      <c r="DG8" s="37"/>
      <c r="DH8" s="36"/>
      <c r="DI8" s="36"/>
      <c r="DJ8" s="36"/>
      <c r="DK8" s="36"/>
      <c r="DL8" s="38"/>
      <c r="DM8" s="36"/>
      <c r="DN8" s="36"/>
      <c r="DO8" s="36"/>
      <c r="DP8" s="36"/>
      <c r="DQ8" s="36"/>
      <c r="DR8" s="36"/>
      <c r="DS8" s="35">
        <f>DS7/DS5</f>
        <v>0.9948398984401392</v>
      </c>
      <c r="DT8" s="36"/>
      <c r="DU8" s="36"/>
      <c r="DV8" s="36"/>
      <c r="DW8" s="36"/>
      <c r="DX8" s="36"/>
      <c r="DY8" s="36"/>
      <c r="DZ8" s="36"/>
      <c r="EA8" s="37"/>
      <c r="EB8" s="36"/>
      <c r="EC8" s="36"/>
      <c r="ED8" s="36"/>
      <c r="EE8" s="36"/>
      <c r="EF8" s="38"/>
      <c r="EG8" s="36"/>
      <c r="EH8" s="36"/>
      <c r="EI8" s="36"/>
      <c r="EJ8" s="36"/>
      <c r="EK8" s="36"/>
      <c r="EL8" s="36"/>
      <c r="EM8" s="35">
        <f>EM7/EM5</f>
        <v>0.99424342529744236</v>
      </c>
      <c r="EN8" s="36"/>
      <c r="EO8" s="36"/>
      <c r="EP8" s="36"/>
      <c r="EQ8" s="36"/>
      <c r="ER8" s="36"/>
      <c r="ES8" s="36"/>
      <c r="ET8" s="36"/>
      <c r="EU8" s="37"/>
      <c r="EV8" s="36"/>
      <c r="EW8" s="36"/>
      <c r="EX8" s="36"/>
      <c r="EY8" s="36"/>
      <c r="EZ8" s="38"/>
      <c r="FA8" s="36"/>
      <c r="FB8" s="36"/>
      <c r="FC8" s="36"/>
      <c r="FD8" s="36"/>
      <c r="FE8" s="36"/>
      <c r="FF8" s="36"/>
      <c r="FG8" s="35"/>
      <c r="FH8" s="36"/>
      <c r="FI8" s="36"/>
      <c r="FJ8" s="36"/>
      <c r="FK8" s="36"/>
      <c r="FL8" s="36"/>
      <c r="FM8" s="36"/>
      <c r="FN8" s="36"/>
      <c r="FO8" s="37"/>
      <c r="FP8" s="36"/>
      <c r="FQ8" s="36"/>
      <c r="FR8" s="36"/>
      <c r="FS8" s="36"/>
      <c r="FT8" s="38"/>
      <c r="FU8" s="36"/>
      <c r="FV8" s="36"/>
      <c r="FW8" s="36"/>
      <c r="FX8" s="36"/>
      <c r="FY8" s="36"/>
      <c r="FZ8" s="36"/>
      <c r="GA8" s="35"/>
      <c r="GB8" s="36"/>
      <c r="GC8" s="36"/>
      <c r="GD8" s="36"/>
      <c r="GE8" s="36"/>
      <c r="GF8" s="36"/>
      <c r="GG8" s="36"/>
      <c r="GH8" s="36"/>
      <c r="GI8" s="37"/>
      <c r="GJ8" s="36"/>
      <c r="GK8" s="36"/>
      <c r="GL8" s="36"/>
      <c r="GM8" s="36"/>
      <c r="GN8" s="38"/>
      <c r="GO8" s="36"/>
      <c r="GP8" s="36"/>
      <c r="GQ8" s="36"/>
      <c r="GR8" s="36"/>
      <c r="GS8" s="36"/>
      <c r="GT8" s="36"/>
      <c r="GU8" s="35"/>
      <c r="GV8" s="36"/>
      <c r="GW8" s="36"/>
      <c r="GX8" s="36"/>
      <c r="GY8" s="36"/>
      <c r="GZ8" s="36"/>
      <c r="HA8" s="36"/>
      <c r="HB8" s="36"/>
      <c r="HC8" s="37"/>
      <c r="HD8" s="36"/>
      <c r="HE8" s="36"/>
      <c r="HF8" s="36"/>
      <c r="HG8" s="36"/>
      <c r="HH8" s="38"/>
      <c r="HI8" s="36"/>
      <c r="HJ8" s="36"/>
      <c r="HK8" s="36"/>
      <c r="HL8" s="36"/>
      <c r="HM8" s="36"/>
      <c r="HN8" s="36"/>
      <c r="HO8" s="35"/>
      <c r="HP8" s="36"/>
      <c r="HQ8" s="36"/>
      <c r="HR8" s="36"/>
      <c r="HS8" s="36"/>
      <c r="HT8" s="36"/>
      <c r="HU8" s="36"/>
      <c r="HV8" s="36"/>
      <c r="HW8" s="37"/>
      <c r="HX8" s="36"/>
      <c r="HY8" s="36"/>
      <c r="HZ8" s="36"/>
      <c r="IA8" s="36"/>
      <c r="IB8" s="38"/>
      <c r="IC8" s="36"/>
      <c r="ID8" s="36"/>
      <c r="IE8" s="36"/>
      <c r="IF8" s="36"/>
      <c r="IG8" s="36"/>
      <c r="IH8" s="36"/>
      <c r="II8" s="35"/>
      <c r="IJ8" s="36"/>
      <c r="IK8" s="36"/>
      <c r="IL8" s="36"/>
      <c r="IM8" s="36"/>
      <c r="IN8" s="36"/>
      <c r="IO8" s="36"/>
      <c r="IP8" s="36"/>
      <c r="IQ8" s="37"/>
      <c r="IR8" s="36"/>
      <c r="IS8" s="36"/>
      <c r="IT8" s="36"/>
      <c r="IU8" s="36"/>
      <c r="IV8" s="38"/>
      <c r="IW8" s="36"/>
      <c r="IX8" s="36"/>
      <c r="IY8" s="36"/>
      <c r="IZ8" s="36"/>
      <c r="JA8" s="36"/>
      <c r="JB8" s="36"/>
    </row>
    <row r="9" spans="1:262" ht="13.5" customHeight="1">
      <c r="A9" s="21" t="s">
        <v>11</v>
      </c>
      <c r="B9" s="21"/>
      <c r="C9" s="7" t="s">
        <v>960</v>
      </c>
      <c r="D9" s="23"/>
      <c r="E9" s="29"/>
      <c r="F9" s="199"/>
      <c r="G9" s="199"/>
      <c r="H9" s="201"/>
      <c r="I9" s="199"/>
      <c r="J9" s="199"/>
      <c r="K9" s="24"/>
      <c r="L9" s="23"/>
      <c r="M9" s="23"/>
      <c r="N9" s="23"/>
      <c r="O9" s="23"/>
      <c r="P9" s="25"/>
      <c r="Q9" s="23"/>
      <c r="R9" s="23"/>
      <c r="S9" s="23"/>
      <c r="T9" s="23"/>
      <c r="U9" s="23"/>
      <c r="V9" s="23"/>
      <c r="W9" s="7"/>
      <c r="X9" s="23"/>
      <c r="Y9" s="199"/>
      <c r="Z9" s="199"/>
      <c r="AA9" s="199"/>
      <c r="AB9" s="201"/>
      <c r="AC9" s="199"/>
      <c r="AD9" s="199"/>
      <c r="AE9" s="24"/>
      <c r="AF9" s="23"/>
      <c r="AG9" s="23"/>
      <c r="AH9" s="23"/>
      <c r="AI9" s="23"/>
      <c r="AJ9" s="25"/>
      <c r="AK9" s="23"/>
      <c r="AL9" s="23"/>
      <c r="AM9" s="23"/>
      <c r="AN9" s="23"/>
      <c r="AO9" s="23"/>
      <c r="AP9" s="23"/>
      <c r="AQ9" s="42"/>
      <c r="AR9" s="23"/>
      <c r="AS9" s="23"/>
      <c r="AT9" s="199"/>
      <c r="AU9" s="199"/>
      <c r="AV9" s="201"/>
      <c r="AW9" s="199"/>
      <c r="AX9" s="199"/>
      <c r="AY9" s="24"/>
      <c r="AZ9" s="23"/>
      <c r="BA9" s="23"/>
      <c r="BB9" s="23"/>
      <c r="BC9" s="23"/>
      <c r="BD9" s="25"/>
      <c r="BE9" s="23"/>
      <c r="BF9" s="23"/>
      <c r="BG9" s="23"/>
      <c r="BH9" s="23"/>
      <c r="BI9" s="23"/>
      <c r="BJ9" s="23"/>
      <c r="BK9" s="42"/>
      <c r="BL9" s="23"/>
      <c r="BM9" s="23"/>
      <c r="BN9" s="199"/>
      <c r="BO9" s="199"/>
      <c r="BP9" s="201"/>
      <c r="BQ9" s="199"/>
      <c r="BR9" s="199"/>
      <c r="BS9" s="24"/>
      <c r="BT9" s="23"/>
      <c r="BU9" s="23"/>
      <c r="BV9" s="23"/>
      <c r="BW9" s="23"/>
      <c r="BX9" s="25"/>
      <c r="BY9" s="23"/>
      <c r="BZ9" s="23"/>
      <c r="CA9" s="23"/>
      <c r="CB9" s="23"/>
      <c r="CC9" s="23"/>
      <c r="CD9" s="23"/>
      <c r="CE9" s="7"/>
      <c r="CF9" s="23"/>
      <c r="CG9" s="199"/>
      <c r="CH9" s="199"/>
      <c r="CI9" s="199"/>
      <c r="CJ9" s="201"/>
      <c r="CK9" s="199"/>
      <c r="CL9" s="199"/>
      <c r="CM9" s="24"/>
      <c r="CN9" s="23"/>
      <c r="CO9" s="23"/>
      <c r="CP9" s="23"/>
      <c r="CQ9" s="23"/>
      <c r="CR9" s="25"/>
      <c r="CS9" s="23"/>
      <c r="CT9" s="23"/>
      <c r="CU9" s="23"/>
      <c r="CV9" s="23"/>
      <c r="CW9" s="23"/>
      <c r="CX9" s="23"/>
      <c r="CY9" s="7" t="s">
        <v>773</v>
      </c>
      <c r="CZ9" s="23"/>
      <c r="DA9" s="199"/>
      <c r="DB9" s="199"/>
      <c r="DC9" s="199"/>
      <c r="DD9" s="201"/>
      <c r="DE9" s="199"/>
      <c r="DF9" s="199"/>
      <c r="DG9" s="24"/>
      <c r="DH9" s="23"/>
      <c r="DI9" s="23"/>
      <c r="DJ9" s="23"/>
      <c r="DK9" s="23"/>
      <c r="DL9" s="25"/>
      <c r="DM9" s="23"/>
      <c r="DN9" s="23"/>
      <c r="DO9" s="23"/>
      <c r="DP9" s="23"/>
      <c r="DQ9" s="23"/>
      <c r="DR9" s="23"/>
      <c r="DS9" s="7"/>
      <c r="DT9" s="23"/>
      <c r="DU9" s="23"/>
      <c r="DV9" s="199"/>
      <c r="DW9" s="23"/>
      <c r="DX9" s="23"/>
      <c r="DY9" s="23"/>
      <c r="DZ9" s="23"/>
      <c r="EA9" s="24"/>
      <c r="EB9" s="23"/>
      <c r="EC9" s="23"/>
      <c r="ED9" s="23"/>
      <c r="EE9" s="23"/>
      <c r="EF9" s="25"/>
      <c r="EG9" s="23"/>
      <c r="EH9" s="23"/>
      <c r="EI9" s="23"/>
      <c r="EJ9" s="23"/>
      <c r="EK9" s="23"/>
      <c r="EL9" s="23"/>
      <c r="EM9" s="323" t="s">
        <v>1036</v>
      </c>
      <c r="EN9" s="23"/>
      <c r="EO9" s="23"/>
      <c r="EP9" s="23"/>
      <c r="EQ9" s="23"/>
      <c r="ER9" s="23"/>
      <c r="ES9" s="23"/>
      <c r="ET9" s="23"/>
      <c r="EU9" s="24"/>
      <c r="EV9" s="23"/>
      <c r="EW9" s="23"/>
      <c r="EX9" s="23"/>
      <c r="EY9" s="23"/>
      <c r="EZ9" s="25"/>
      <c r="FA9" s="23"/>
      <c r="FB9" s="23"/>
      <c r="FC9" s="23"/>
      <c r="FD9" s="23"/>
      <c r="FE9" s="23"/>
      <c r="FF9" s="23"/>
      <c r="FG9" s="7"/>
      <c r="FH9" s="23"/>
      <c r="FI9" s="23"/>
      <c r="FJ9" s="23"/>
      <c r="FK9" s="23"/>
      <c r="FL9" s="23"/>
      <c r="FM9" s="23"/>
      <c r="FN9" s="23"/>
      <c r="FO9" s="24"/>
      <c r="FP9" s="23"/>
      <c r="FQ9" s="23"/>
      <c r="FR9" s="23"/>
      <c r="FS9" s="23"/>
      <c r="FT9" s="25"/>
      <c r="FU9" s="23"/>
      <c r="FV9" s="23"/>
      <c r="FW9" s="23"/>
      <c r="FX9" s="23"/>
      <c r="FY9" s="23"/>
      <c r="FZ9" s="23"/>
      <c r="GA9" s="7"/>
      <c r="GB9" s="23"/>
      <c r="GC9" s="23"/>
      <c r="GD9" s="23"/>
      <c r="GE9" s="23"/>
      <c r="GF9" s="23"/>
      <c r="GG9" s="23"/>
      <c r="GH9" s="23"/>
      <c r="GI9" s="24"/>
      <c r="GJ9" s="23"/>
      <c r="GK9" s="23"/>
      <c r="GL9" s="23"/>
      <c r="GM9" s="23"/>
      <c r="GN9" s="25"/>
      <c r="GO9" s="23"/>
      <c r="GP9" s="23"/>
      <c r="GQ9" s="23"/>
      <c r="GR9" s="23"/>
      <c r="GS9" s="23"/>
      <c r="GT9" s="23"/>
      <c r="GU9" s="7"/>
      <c r="GV9" s="23"/>
      <c r="GW9" s="23"/>
      <c r="GX9" s="23"/>
      <c r="GY9" s="23"/>
      <c r="GZ9" s="23"/>
      <c r="HA9" s="23"/>
      <c r="HB9" s="23"/>
      <c r="HC9" s="24"/>
      <c r="HD9" s="23"/>
      <c r="HE9" s="23"/>
      <c r="HF9" s="23"/>
      <c r="HG9" s="23"/>
      <c r="HH9" s="25"/>
      <c r="HI9" s="23"/>
      <c r="HJ9" s="23"/>
      <c r="HK9" s="23"/>
      <c r="HL9" s="23"/>
      <c r="HM9" s="23"/>
      <c r="HN9" s="23"/>
      <c r="HO9" s="7"/>
      <c r="HP9" s="23"/>
      <c r="HQ9" s="23"/>
      <c r="HR9" s="23"/>
      <c r="HS9" s="23"/>
      <c r="HT9" s="23"/>
      <c r="HU9" s="23"/>
      <c r="HV9" s="23"/>
      <c r="HW9" s="24"/>
      <c r="HX9" s="23"/>
      <c r="HY9" s="23"/>
      <c r="HZ9" s="23"/>
      <c r="IA9" s="23"/>
      <c r="IB9" s="25"/>
      <c r="IC9" s="23"/>
      <c r="ID9" s="23"/>
      <c r="IE9" s="23"/>
      <c r="IF9" s="23"/>
      <c r="IG9" s="23"/>
      <c r="IH9" s="23"/>
      <c r="II9" s="7"/>
      <c r="IJ9" s="23"/>
      <c r="IK9" s="23"/>
      <c r="IL9" s="23"/>
      <c r="IM9" s="23"/>
      <c r="IN9" s="23"/>
      <c r="IO9" s="23"/>
      <c r="IP9" s="23"/>
      <c r="IQ9" s="24"/>
      <c r="IR9" s="23"/>
      <c r="IS9" s="23"/>
      <c r="IT9" s="23"/>
      <c r="IU9" s="23"/>
      <c r="IV9" s="25"/>
      <c r="IW9" s="23"/>
      <c r="IX9" s="23"/>
      <c r="IY9" s="23"/>
      <c r="IZ9" s="23"/>
      <c r="JA9" s="23"/>
      <c r="JB9" s="23"/>
    </row>
    <row r="10" spans="1:262" ht="31.5" customHeight="1">
      <c r="A10" s="43" t="s">
        <v>131</v>
      </c>
      <c r="B10" s="43" t="s">
        <v>32</v>
      </c>
      <c r="C10" s="44" t="s">
        <v>31</v>
      </c>
      <c r="D10" s="43" t="s">
        <v>30</v>
      </c>
      <c r="E10" s="43" t="s">
        <v>96</v>
      </c>
      <c r="F10" s="43" t="s">
        <v>59</v>
      </c>
      <c r="G10" s="43" t="s">
        <v>97</v>
      </c>
      <c r="H10" s="43" t="s">
        <v>98</v>
      </c>
      <c r="I10" s="43" t="s">
        <v>99</v>
      </c>
      <c r="J10" s="43" t="s">
        <v>100</v>
      </c>
      <c r="K10" s="45" t="s">
        <v>101</v>
      </c>
      <c r="L10" s="46" t="s">
        <v>57</v>
      </c>
      <c r="M10" s="46" t="s">
        <v>102</v>
      </c>
      <c r="N10" s="46" t="s">
        <v>103</v>
      </c>
      <c r="O10" s="46" t="s">
        <v>104</v>
      </c>
      <c r="P10" s="47" t="s">
        <v>105</v>
      </c>
      <c r="Q10" s="48" t="s">
        <v>106</v>
      </c>
      <c r="R10" s="48" t="s">
        <v>58</v>
      </c>
      <c r="S10" s="48" t="s">
        <v>107</v>
      </c>
      <c r="T10" s="48" t="s">
        <v>108</v>
      </c>
      <c r="U10" s="48" t="s">
        <v>109</v>
      </c>
      <c r="V10" s="48" t="s">
        <v>132</v>
      </c>
      <c r="W10" s="215" t="s">
        <v>31</v>
      </c>
      <c r="X10" s="216" t="s">
        <v>30</v>
      </c>
      <c r="Y10" s="216" t="s">
        <v>96</v>
      </c>
      <c r="Z10" s="216" t="s">
        <v>59</v>
      </c>
      <c r="AA10" s="216" t="s">
        <v>97</v>
      </c>
      <c r="AB10" s="216" t="s">
        <v>98</v>
      </c>
      <c r="AC10" s="216" t="s">
        <v>99</v>
      </c>
      <c r="AD10" s="216" t="s">
        <v>100</v>
      </c>
      <c r="AE10" s="45" t="s">
        <v>101</v>
      </c>
      <c r="AF10" s="46" t="s">
        <v>57</v>
      </c>
      <c r="AG10" s="46" t="s">
        <v>102</v>
      </c>
      <c r="AH10" s="46" t="s">
        <v>103</v>
      </c>
      <c r="AI10" s="46" t="s">
        <v>104</v>
      </c>
      <c r="AJ10" s="47" t="s">
        <v>105</v>
      </c>
      <c r="AK10" s="48" t="s">
        <v>106</v>
      </c>
      <c r="AL10" s="48" t="s">
        <v>58</v>
      </c>
      <c r="AM10" s="48" t="s">
        <v>107</v>
      </c>
      <c r="AN10" s="48" t="s">
        <v>108</v>
      </c>
      <c r="AO10" s="48" t="s">
        <v>109</v>
      </c>
      <c r="AP10" s="48" t="s">
        <v>132</v>
      </c>
      <c r="AQ10" s="44" t="s">
        <v>31</v>
      </c>
      <c r="AR10" s="43" t="s">
        <v>30</v>
      </c>
      <c r="AS10" s="43" t="s">
        <v>96</v>
      </c>
      <c r="AT10" s="43" t="s">
        <v>59</v>
      </c>
      <c r="AU10" s="43" t="s">
        <v>97</v>
      </c>
      <c r="AV10" s="43" t="s">
        <v>98</v>
      </c>
      <c r="AW10" s="43" t="s">
        <v>99</v>
      </c>
      <c r="AX10" s="43" t="s">
        <v>100</v>
      </c>
      <c r="AY10" s="45" t="s">
        <v>101</v>
      </c>
      <c r="AZ10" s="46" t="s">
        <v>57</v>
      </c>
      <c r="BA10" s="46" t="s">
        <v>102</v>
      </c>
      <c r="BB10" s="46" t="s">
        <v>103</v>
      </c>
      <c r="BC10" s="46" t="s">
        <v>104</v>
      </c>
      <c r="BD10" s="47" t="s">
        <v>105</v>
      </c>
      <c r="BE10" s="48" t="s">
        <v>106</v>
      </c>
      <c r="BF10" s="48" t="s">
        <v>58</v>
      </c>
      <c r="BG10" s="48" t="s">
        <v>107</v>
      </c>
      <c r="BH10" s="48" t="s">
        <v>108</v>
      </c>
      <c r="BI10" s="48" t="s">
        <v>109</v>
      </c>
      <c r="BJ10" s="48" t="s">
        <v>132</v>
      </c>
      <c r="BK10" s="44" t="s">
        <v>31</v>
      </c>
      <c r="BL10" s="43" t="s">
        <v>30</v>
      </c>
      <c r="BM10" s="43" t="s">
        <v>96</v>
      </c>
      <c r="BN10" s="43" t="s">
        <v>59</v>
      </c>
      <c r="BO10" s="43" t="s">
        <v>97</v>
      </c>
      <c r="BP10" s="43" t="s">
        <v>98</v>
      </c>
      <c r="BQ10" s="43" t="s">
        <v>99</v>
      </c>
      <c r="BR10" s="43" t="s">
        <v>100</v>
      </c>
      <c r="BS10" s="45" t="s">
        <v>101</v>
      </c>
      <c r="BT10" s="46" t="s">
        <v>57</v>
      </c>
      <c r="BU10" s="46" t="s">
        <v>102</v>
      </c>
      <c r="BV10" s="46" t="s">
        <v>103</v>
      </c>
      <c r="BW10" s="46" t="s">
        <v>104</v>
      </c>
      <c r="BX10" s="47" t="s">
        <v>105</v>
      </c>
      <c r="BY10" s="48" t="s">
        <v>106</v>
      </c>
      <c r="BZ10" s="48" t="s">
        <v>58</v>
      </c>
      <c r="CA10" s="48" t="s">
        <v>107</v>
      </c>
      <c r="CB10" s="48" t="s">
        <v>108</v>
      </c>
      <c r="CC10" s="48" t="s">
        <v>109</v>
      </c>
      <c r="CD10" s="48" t="s">
        <v>132</v>
      </c>
      <c r="CE10" s="44" t="s">
        <v>31</v>
      </c>
      <c r="CF10" s="43" t="s">
        <v>30</v>
      </c>
      <c r="CG10" s="43" t="s">
        <v>96</v>
      </c>
      <c r="CH10" s="43" t="s">
        <v>59</v>
      </c>
      <c r="CI10" s="43" t="s">
        <v>97</v>
      </c>
      <c r="CJ10" s="43" t="s">
        <v>98</v>
      </c>
      <c r="CK10" s="43" t="s">
        <v>99</v>
      </c>
      <c r="CL10" s="43" t="s">
        <v>100</v>
      </c>
      <c r="CM10" s="45" t="s">
        <v>101</v>
      </c>
      <c r="CN10" s="46" t="s">
        <v>57</v>
      </c>
      <c r="CO10" s="46" t="s">
        <v>102</v>
      </c>
      <c r="CP10" s="46" t="s">
        <v>103</v>
      </c>
      <c r="CQ10" s="46" t="s">
        <v>104</v>
      </c>
      <c r="CR10" s="47" t="s">
        <v>105</v>
      </c>
      <c r="CS10" s="48" t="s">
        <v>106</v>
      </c>
      <c r="CT10" s="48" t="s">
        <v>58</v>
      </c>
      <c r="CU10" s="48" t="s">
        <v>107</v>
      </c>
      <c r="CV10" s="48" t="s">
        <v>108</v>
      </c>
      <c r="CW10" s="48" t="s">
        <v>109</v>
      </c>
      <c r="CX10" s="48" t="s">
        <v>132</v>
      </c>
      <c r="CY10" s="44" t="s">
        <v>31</v>
      </c>
      <c r="CZ10" s="43" t="s">
        <v>30</v>
      </c>
      <c r="DA10" s="43" t="s">
        <v>96</v>
      </c>
      <c r="DB10" s="43" t="s">
        <v>59</v>
      </c>
      <c r="DC10" s="43" t="s">
        <v>97</v>
      </c>
      <c r="DD10" s="43" t="s">
        <v>98</v>
      </c>
      <c r="DE10" s="43" t="s">
        <v>99</v>
      </c>
      <c r="DF10" s="43" t="s">
        <v>100</v>
      </c>
      <c r="DG10" s="45" t="s">
        <v>101</v>
      </c>
      <c r="DH10" s="46" t="s">
        <v>57</v>
      </c>
      <c r="DI10" s="46" t="s">
        <v>102</v>
      </c>
      <c r="DJ10" s="46" t="s">
        <v>103</v>
      </c>
      <c r="DK10" s="46" t="s">
        <v>104</v>
      </c>
      <c r="DL10" s="47" t="s">
        <v>105</v>
      </c>
      <c r="DM10" s="48" t="s">
        <v>106</v>
      </c>
      <c r="DN10" s="48" t="s">
        <v>58</v>
      </c>
      <c r="DO10" s="48" t="s">
        <v>107</v>
      </c>
      <c r="DP10" s="48" t="s">
        <v>108</v>
      </c>
      <c r="DQ10" s="48" t="s">
        <v>109</v>
      </c>
      <c r="DR10" s="48" t="s">
        <v>132</v>
      </c>
      <c r="DS10" s="44" t="s">
        <v>31</v>
      </c>
      <c r="DT10" s="43" t="s">
        <v>30</v>
      </c>
      <c r="DU10" s="43" t="s">
        <v>96</v>
      </c>
      <c r="DV10" s="43" t="s">
        <v>59</v>
      </c>
      <c r="DW10" s="43" t="s">
        <v>97</v>
      </c>
      <c r="DX10" s="43" t="s">
        <v>98</v>
      </c>
      <c r="DY10" s="43" t="s">
        <v>99</v>
      </c>
      <c r="DZ10" s="43" t="s">
        <v>100</v>
      </c>
      <c r="EA10" s="45" t="s">
        <v>101</v>
      </c>
      <c r="EB10" s="46" t="s">
        <v>57</v>
      </c>
      <c r="EC10" s="46" t="s">
        <v>102</v>
      </c>
      <c r="ED10" s="46" t="s">
        <v>103</v>
      </c>
      <c r="EE10" s="46" t="s">
        <v>104</v>
      </c>
      <c r="EF10" s="47" t="s">
        <v>105</v>
      </c>
      <c r="EG10" s="48" t="s">
        <v>106</v>
      </c>
      <c r="EH10" s="48" t="s">
        <v>58</v>
      </c>
      <c r="EI10" s="48" t="s">
        <v>107</v>
      </c>
      <c r="EJ10" s="48" t="s">
        <v>108</v>
      </c>
      <c r="EK10" s="48" t="s">
        <v>109</v>
      </c>
      <c r="EL10" s="48" t="s">
        <v>132</v>
      </c>
      <c r="EM10" s="44" t="s">
        <v>31</v>
      </c>
      <c r="EN10" s="43" t="s">
        <v>30</v>
      </c>
      <c r="EO10" s="43" t="s">
        <v>96</v>
      </c>
      <c r="EP10" s="43" t="s">
        <v>59</v>
      </c>
      <c r="EQ10" s="43" t="s">
        <v>97</v>
      </c>
      <c r="ER10" s="43" t="s">
        <v>98</v>
      </c>
      <c r="ES10" s="43" t="s">
        <v>99</v>
      </c>
      <c r="ET10" s="43" t="s">
        <v>100</v>
      </c>
      <c r="EU10" s="45" t="s">
        <v>101</v>
      </c>
      <c r="EV10" s="46" t="s">
        <v>57</v>
      </c>
      <c r="EW10" s="46" t="s">
        <v>102</v>
      </c>
      <c r="EX10" s="46" t="s">
        <v>103</v>
      </c>
      <c r="EY10" s="46" t="s">
        <v>104</v>
      </c>
      <c r="EZ10" s="47" t="s">
        <v>105</v>
      </c>
      <c r="FA10" s="48" t="s">
        <v>106</v>
      </c>
      <c r="FB10" s="48" t="s">
        <v>58</v>
      </c>
      <c r="FC10" s="48" t="s">
        <v>107</v>
      </c>
      <c r="FD10" s="48" t="s">
        <v>108</v>
      </c>
      <c r="FE10" s="48" t="s">
        <v>109</v>
      </c>
      <c r="FF10" s="48" t="s">
        <v>132</v>
      </c>
      <c r="FG10" s="44" t="s">
        <v>31</v>
      </c>
      <c r="FH10" s="43" t="s">
        <v>30</v>
      </c>
      <c r="FI10" s="43" t="s">
        <v>96</v>
      </c>
      <c r="FJ10" s="43" t="s">
        <v>59</v>
      </c>
      <c r="FK10" s="43" t="s">
        <v>97</v>
      </c>
      <c r="FL10" s="43" t="s">
        <v>98</v>
      </c>
      <c r="FM10" s="43" t="s">
        <v>99</v>
      </c>
      <c r="FN10" s="43" t="s">
        <v>100</v>
      </c>
      <c r="FO10" s="45" t="s">
        <v>101</v>
      </c>
      <c r="FP10" s="46" t="s">
        <v>57</v>
      </c>
      <c r="FQ10" s="46" t="s">
        <v>102</v>
      </c>
      <c r="FR10" s="46" t="s">
        <v>103</v>
      </c>
      <c r="FS10" s="46" t="s">
        <v>104</v>
      </c>
      <c r="FT10" s="47" t="s">
        <v>105</v>
      </c>
      <c r="FU10" s="48" t="s">
        <v>106</v>
      </c>
      <c r="FV10" s="48" t="s">
        <v>58</v>
      </c>
      <c r="FW10" s="48" t="s">
        <v>107</v>
      </c>
      <c r="FX10" s="48" t="s">
        <v>108</v>
      </c>
      <c r="FY10" s="48" t="s">
        <v>109</v>
      </c>
      <c r="FZ10" s="48" t="s">
        <v>132</v>
      </c>
      <c r="GA10" s="44" t="s">
        <v>31</v>
      </c>
      <c r="GB10" s="43" t="s">
        <v>30</v>
      </c>
      <c r="GC10" s="43" t="s">
        <v>96</v>
      </c>
      <c r="GD10" s="43" t="s">
        <v>59</v>
      </c>
      <c r="GE10" s="43" t="s">
        <v>97</v>
      </c>
      <c r="GF10" s="43" t="s">
        <v>98</v>
      </c>
      <c r="GG10" s="43" t="s">
        <v>99</v>
      </c>
      <c r="GH10" s="43" t="s">
        <v>100</v>
      </c>
      <c r="GI10" s="45" t="s">
        <v>101</v>
      </c>
      <c r="GJ10" s="46" t="s">
        <v>57</v>
      </c>
      <c r="GK10" s="46" t="s">
        <v>102</v>
      </c>
      <c r="GL10" s="46" t="s">
        <v>103</v>
      </c>
      <c r="GM10" s="46" t="s">
        <v>104</v>
      </c>
      <c r="GN10" s="47" t="s">
        <v>105</v>
      </c>
      <c r="GO10" s="48" t="s">
        <v>106</v>
      </c>
      <c r="GP10" s="48" t="s">
        <v>58</v>
      </c>
      <c r="GQ10" s="48" t="s">
        <v>107</v>
      </c>
      <c r="GR10" s="48" t="s">
        <v>108</v>
      </c>
      <c r="GS10" s="48" t="s">
        <v>109</v>
      </c>
      <c r="GT10" s="48" t="s">
        <v>132</v>
      </c>
      <c r="GU10" s="44" t="s">
        <v>31</v>
      </c>
      <c r="GV10" s="43" t="s">
        <v>30</v>
      </c>
      <c r="GW10" s="43" t="s">
        <v>96</v>
      </c>
      <c r="GX10" s="43" t="s">
        <v>59</v>
      </c>
      <c r="GY10" s="43" t="s">
        <v>97</v>
      </c>
      <c r="GZ10" s="43" t="s">
        <v>98</v>
      </c>
      <c r="HA10" s="43" t="s">
        <v>99</v>
      </c>
      <c r="HB10" s="43" t="s">
        <v>100</v>
      </c>
      <c r="HC10" s="45" t="s">
        <v>101</v>
      </c>
      <c r="HD10" s="46" t="s">
        <v>57</v>
      </c>
      <c r="HE10" s="46" t="s">
        <v>102</v>
      </c>
      <c r="HF10" s="46" t="s">
        <v>103</v>
      </c>
      <c r="HG10" s="46" t="s">
        <v>104</v>
      </c>
      <c r="HH10" s="47" t="s">
        <v>105</v>
      </c>
      <c r="HI10" s="48" t="s">
        <v>106</v>
      </c>
      <c r="HJ10" s="48" t="s">
        <v>58</v>
      </c>
      <c r="HK10" s="48" t="s">
        <v>107</v>
      </c>
      <c r="HL10" s="48" t="s">
        <v>108</v>
      </c>
      <c r="HM10" s="48" t="s">
        <v>109</v>
      </c>
      <c r="HN10" s="48" t="s">
        <v>132</v>
      </c>
      <c r="HO10" s="44" t="s">
        <v>31</v>
      </c>
      <c r="HP10" s="43" t="s">
        <v>30</v>
      </c>
      <c r="HQ10" s="43" t="s">
        <v>96</v>
      </c>
      <c r="HR10" s="43" t="s">
        <v>59</v>
      </c>
      <c r="HS10" s="43" t="s">
        <v>97</v>
      </c>
      <c r="HT10" s="43" t="s">
        <v>98</v>
      </c>
      <c r="HU10" s="43" t="s">
        <v>99</v>
      </c>
      <c r="HV10" s="43" t="s">
        <v>100</v>
      </c>
      <c r="HW10" s="45" t="s">
        <v>101</v>
      </c>
      <c r="HX10" s="46" t="s">
        <v>57</v>
      </c>
      <c r="HY10" s="46" t="s">
        <v>102</v>
      </c>
      <c r="HZ10" s="46" t="s">
        <v>103</v>
      </c>
      <c r="IA10" s="46" t="s">
        <v>104</v>
      </c>
      <c r="IB10" s="47" t="s">
        <v>105</v>
      </c>
      <c r="IC10" s="48" t="s">
        <v>106</v>
      </c>
      <c r="ID10" s="48" t="s">
        <v>58</v>
      </c>
      <c r="IE10" s="48" t="s">
        <v>107</v>
      </c>
      <c r="IF10" s="48" t="s">
        <v>108</v>
      </c>
      <c r="IG10" s="48" t="s">
        <v>109</v>
      </c>
      <c r="IH10" s="48" t="s">
        <v>132</v>
      </c>
      <c r="II10" s="44" t="s">
        <v>31</v>
      </c>
      <c r="IJ10" s="43" t="s">
        <v>30</v>
      </c>
      <c r="IK10" s="43" t="s">
        <v>96</v>
      </c>
      <c r="IL10" s="43" t="s">
        <v>59</v>
      </c>
      <c r="IM10" s="43" t="s">
        <v>97</v>
      </c>
      <c r="IN10" s="43" t="s">
        <v>98</v>
      </c>
      <c r="IO10" s="43" t="s">
        <v>99</v>
      </c>
      <c r="IP10" s="43" t="s">
        <v>100</v>
      </c>
      <c r="IQ10" s="45" t="s">
        <v>101</v>
      </c>
      <c r="IR10" s="46" t="s">
        <v>57</v>
      </c>
      <c r="IS10" s="46" t="s">
        <v>102</v>
      </c>
      <c r="IT10" s="46" t="s">
        <v>103</v>
      </c>
      <c r="IU10" s="46" t="s">
        <v>104</v>
      </c>
      <c r="IV10" s="47" t="s">
        <v>105</v>
      </c>
      <c r="IW10" s="48" t="s">
        <v>106</v>
      </c>
      <c r="IX10" s="48" t="s">
        <v>58</v>
      </c>
      <c r="IY10" s="48" t="s">
        <v>107</v>
      </c>
      <c r="IZ10" s="48" t="s">
        <v>108</v>
      </c>
      <c r="JA10" s="48" t="s">
        <v>109</v>
      </c>
      <c r="JB10" s="48" t="s">
        <v>132</v>
      </c>
    </row>
    <row r="11" spans="1:262" s="8" customFormat="1" ht="13.5" customHeight="1">
      <c r="A11" s="49" t="s">
        <v>289</v>
      </c>
      <c r="B11" s="50" t="s">
        <v>385</v>
      </c>
      <c r="C11" s="7"/>
      <c r="E11" s="51">
        <v>603080</v>
      </c>
      <c r="F11" s="52">
        <f t="shared" ref="F11:F14" si="0">E11/C$7</f>
        <v>0.22123923023363137</v>
      </c>
      <c r="G11" s="53">
        <v>-0.02</v>
      </c>
      <c r="H11" s="50">
        <v>48</v>
      </c>
      <c r="I11" s="52">
        <v>0.24</v>
      </c>
      <c r="J11" s="53">
        <v>-0.04</v>
      </c>
      <c r="K11" s="53"/>
      <c r="L11" s="53"/>
      <c r="M11" s="53"/>
      <c r="N11" s="53"/>
      <c r="O11" s="53"/>
      <c r="P11" s="54"/>
      <c r="Q11" s="51"/>
      <c r="R11" s="53"/>
      <c r="S11" s="53"/>
      <c r="U11" s="53"/>
      <c r="V11" s="53"/>
      <c r="W11" s="50" t="s">
        <v>385</v>
      </c>
      <c r="Y11" s="51">
        <v>785637</v>
      </c>
      <c r="Z11" s="53">
        <f t="shared" ref="Z11:Z18" si="1">Y11/W$7</f>
        <v>0.28250964338792794</v>
      </c>
      <c r="AA11" s="52">
        <f t="shared" ref="AA11:AA18" si="2">Z11-F11</f>
        <v>6.1270413154296571E-2</v>
      </c>
      <c r="AB11" s="50">
        <v>63</v>
      </c>
      <c r="AC11" s="52">
        <v>0.315</v>
      </c>
      <c r="AD11" s="52">
        <v>7.4999999999999997E-2</v>
      </c>
      <c r="AE11" s="53"/>
      <c r="AF11" s="53"/>
      <c r="AH11" s="53"/>
      <c r="AI11" s="53"/>
      <c r="AJ11" s="53"/>
      <c r="AK11" s="51"/>
      <c r="AM11" s="53"/>
      <c r="AO11" s="53"/>
      <c r="AP11" s="53"/>
      <c r="AQ11" s="7"/>
      <c r="AS11" s="51">
        <v>612963</v>
      </c>
      <c r="AT11" s="53">
        <f>AS11/AQ$7</f>
        <v>0.22860741336915688</v>
      </c>
      <c r="AU11" s="53">
        <f>AT11-Z11</f>
        <v>-5.3902230018771063E-2</v>
      </c>
      <c r="AV11" s="50">
        <v>51</v>
      </c>
      <c r="AW11" s="53">
        <v>0.255</v>
      </c>
      <c r="AX11" s="53">
        <v>-0.06</v>
      </c>
      <c r="AY11" s="53"/>
      <c r="AZ11" s="53"/>
      <c r="BB11" s="53"/>
      <c r="BC11" s="53"/>
      <c r="BD11" s="54"/>
      <c r="BE11" s="51"/>
      <c r="BF11" s="53"/>
      <c r="BG11" s="53"/>
      <c r="BI11" s="53"/>
      <c r="BJ11" s="53"/>
      <c r="BK11" s="7"/>
      <c r="BM11" s="51">
        <v>683223</v>
      </c>
      <c r="BN11" s="52">
        <v>0.245</v>
      </c>
      <c r="BO11" s="53">
        <f>BN11-AT11</f>
        <v>1.6392586630843115E-2</v>
      </c>
      <c r="BP11" s="50">
        <v>53</v>
      </c>
      <c r="BQ11" s="52">
        <v>0.26500000000000001</v>
      </c>
      <c r="BR11" s="52">
        <v>0.01</v>
      </c>
      <c r="BS11" s="53"/>
      <c r="BT11" s="53"/>
      <c r="BV11" s="53"/>
      <c r="BW11" s="53"/>
      <c r="BX11" s="54"/>
      <c r="BY11" s="51"/>
      <c r="BZ11" s="53"/>
      <c r="CA11" s="53"/>
      <c r="CC11" s="53"/>
      <c r="CD11" s="53"/>
      <c r="CE11" s="51" t="str">
        <f>A11</f>
        <v>fi_sdp01</v>
      </c>
      <c r="CG11" s="51">
        <v>594194</v>
      </c>
      <c r="CH11" s="52">
        <f>CG11/CE$7</f>
        <v>0.21441479541980546</v>
      </c>
      <c r="CI11" s="53">
        <f>CH11-BN11</f>
        <v>-3.0585204580194536E-2</v>
      </c>
      <c r="CJ11" s="50">
        <v>45</v>
      </c>
      <c r="CK11" s="52">
        <v>0.22500000000000001</v>
      </c>
      <c r="CL11" s="52">
        <v>-0.08</v>
      </c>
      <c r="CM11" s="53"/>
      <c r="CN11" s="53"/>
      <c r="CP11" s="53"/>
      <c r="CQ11" s="53"/>
      <c r="CR11" s="53"/>
      <c r="CS11" s="51"/>
      <c r="CT11" s="53"/>
      <c r="CU11" s="53"/>
      <c r="CW11" s="53"/>
      <c r="CX11" s="53"/>
      <c r="CY11" s="314" t="s">
        <v>761</v>
      </c>
      <c r="CZ11" s="314"/>
      <c r="DA11" s="315">
        <v>561558</v>
      </c>
      <c r="DB11" s="316">
        <f>DA11/CY$7</f>
        <v>0.19103399781804897</v>
      </c>
      <c r="DC11" s="53">
        <f>DB11-CH11</f>
        <v>-2.3380797601756487E-2</v>
      </c>
      <c r="DD11" s="315">
        <v>42</v>
      </c>
      <c r="DE11" s="316">
        <v>0.21</v>
      </c>
      <c r="DF11" s="315">
        <v>-3</v>
      </c>
      <c r="DG11" s="51"/>
      <c r="DH11" s="53"/>
      <c r="DI11" s="53"/>
      <c r="DJ11" s="53"/>
      <c r="DK11" s="53"/>
      <c r="DL11" s="53"/>
      <c r="DM11" s="51"/>
      <c r="DN11" s="53"/>
      <c r="DO11" s="53"/>
      <c r="DQ11" s="53"/>
      <c r="DR11" s="53"/>
      <c r="DS11" s="7"/>
      <c r="DU11" s="51">
        <v>490102</v>
      </c>
      <c r="DV11" s="52">
        <f>DU11/DS$7</f>
        <v>0.1651031730605004</v>
      </c>
      <c r="DW11" s="53">
        <f>DV11-DB11</f>
        <v>-2.5930824757548571E-2</v>
      </c>
      <c r="DX11" s="50">
        <v>34</v>
      </c>
      <c r="DY11" s="52">
        <f>DX11/200</f>
        <v>0.17</v>
      </c>
      <c r="DZ11" s="52">
        <f>DY11-DE11</f>
        <v>-3.999999999999998E-2</v>
      </c>
      <c r="EA11" s="51"/>
      <c r="EC11" s="55"/>
      <c r="EF11" s="54"/>
      <c r="EG11" s="51"/>
      <c r="EH11" s="53"/>
      <c r="EI11" s="53"/>
      <c r="EK11" s="53"/>
      <c r="EL11" s="53"/>
      <c r="EM11" s="7"/>
      <c r="EO11" s="51">
        <v>546471</v>
      </c>
      <c r="EP11" s="52">
        <f>EO11/EM$7</f>
        <v>0.1773153453890372</v>
      </c>
      <c r="EQ11" s="52">
        <f>EP11-DV11</f>
        <v>1.2212172328536802E-2</v>
      </c>
      <c r="ER11" s="50">
        <v>40</v>
      </c>
      <c r="ES11" s="52">
        <f>ER11/EM$3</f>
        <v>0.2</v>
      </c>
      <c r="ET11" s="52">
        <f>ES11-DY11</f>
        <v>0.03</v>
      </c>
      <c r="EU11" s="51"/>
      <c r="EV11" s="53"/>
      <c r="EW11" s="53"/>
      <c r="EZ11" s="54"/>
      <c r="FA11" s="51"/>
      <c r="FB11" s="53"/>
      <c r="FC11" s="53"/>
      <c r="FE11" s="53"/>
      <c r="FF11" s="53"/>
      <c r="FG11" s="7"/>
      <c r="FI11" s="51"/>
      <c r="FJ11" s="52"/>
      <c r="FK11" s="52"/>
      <c r="FL11" s="50"/>
      <c r="FM11" s="52"/>
      <c r="FN11" s="52"/>
      <c r="FO11" s="51"/>
      <c r="FP11" s="53"/>
      <c r="FQ11" s="53"/>
      <c r="FT11" s="54"/>
      <c r="FU11" s="51"/>
      <c r="FV11" s="53"/>
      <c r="FW11" s="53"/>
      <c r="FY11" s="53"/>
      <c r="FZ11" s="53"/>
      <c r="GA11" s="7"/>
      <c r="GC11" s="50"/>
      <c r="GD11" s="52"/>
      <c r="GE11" s="50"/>
      <c r="GF11" s="50"/>
      <c r="GG11" s="52"/>
      <c r="GH11" s="50"/>
      <c r="GI11" s="56"/>
      <c r="GN11" s="54"/>
      <c r="GU11" s="7"/>
      <c r="GW11" s="50"/>
      <c r="GX11" s="52"/>
      <c r="GY11" s="50"/>
      <c r="GZ11" s="50"/>
      <c r="HA11" s="52"/>
      <c r="HB11" s="50"/>
      <c r="HC11" s="56"/>
      <c r="HH11" s="54"/>
      <c r="HO11" s="7"/>
      <c r="HQ11" s="50"/>
      <c r="HR11" s="52"/>
      <c r="HS11" s="50"/>
      <c r="HT11" s="50"/>
      <c r="HU11" s="52"/>
      <c r="HV11" s="50"/>
      <c r="HW11" s="56"/>
      <c r="IB11" s="54"/>
      <c r="II11" s="7"/>
      <c r="IK11" s="50"/>
      <c r="IL11" s="52"/>
      <c r="IM11" s="50"/>
      <c r="IN11" s="50"/>
      <c r="IO11" s="52"/>
      <c r="IP11" s="50"/>
      <c r="IQ11" s="56"/>
      <c r="IV11" s="54"/>
    </row>
    <row r="12" spans="1:262" s="8" customFormat="1" ht="13.5" customHeight="1">
      <c r="A12" s="49" t="s">
        <v>295</v>
      </c>
      <c r="B12" s="50" t="s">
        <v>992</v>
      </c>
      <c r="C12" s="7"/>
      <c r="E12" s="51">
        <v>149476</v>
      </c>
      <c r="F12" s="52">
        <f t="shared" si="0"/>
        <v>5.4835105091202305E-2</v>
      </c>
      <c r="G12" s="53">
        <v>2E-3</v>
      </c>
      <c r="H12" s="50">
        <v>11</v>
      </c>
      <c r="I12" s="52">
        <v>5.5E-2</v>
      </c>
      <c r="J12" s="53">
        <v>-5.0000000000000001E-3</v>
      </c>
      <c r="K12" s="53"/>
      <c r="L12" s="53"/>
      <c r="M12" s="53"/>
      <c r="N12" s="53"/>
      <c r="O12" s="53"/>
      <c r="P12" s="54"/>
      <c r="Q12" s="51"/>
      <c r="R12" s="53"/>
      <c r="S12" s="53"/>
      <c r="U12" s="53"/>
      <c r="V12" s="53"/>
      <c r="W12" s="50" t="s">
        <v>386</v>
      </c>
      <c r="Y12" s="51">
        <v>142874</v>
      </c>
      <c r="Z12" s="53">
        <f t="shared" si="1"/>
        <v>5.1376504402678103E-2</v>
      </c>
      <c r="AA12" s="52">
        <f t="shared" si="2"/>
        <v>-3.4586006885242021E-3</v>
      </c>
      <c r="AB12" s="208">
        <v>11</v>
      </c>
      <c r="AC12" s="53">
        <v>5.5E-2</v>
      </c>
      <c r="AD12" s="53">
        <v>0</v>
      </c>
      <c r="AE12" s="53"/>
      <c r="AF12" s="53"/>
      <c r="AH12" s="53"/>
      <c r="AI12" s="53"/>
      <c r="AJ12" s="53"/>
      <c r="AK12" s="51"/>
      <c r="AM12" s="53"/>
      <c r="AO12" s="53"/>
      <c r="AP12" s="53"/>
      <c r="AQ12" s="7"/>
      <c r="AS12" s="51">
        <v>137330</v>
      </c>
      <c r="AT12" s="53">
        <f>AS12/AQ$7</f>
        <v>5.1217864827055322E-2</v>
      </c>
      <c r="AU12" s="53">
        <f>AT12-Z12</f>
        <v>-1.5863957562278069E-4</v>
      </c>
      <c r="AV12" s="208">
        <v>12</v>
      </c>
      <c r="AW12" s="53">
        <v>0.06</v>
      </c>
      <c r="AX12" s="53">
        <v>0</v>
      </c>
      <c r="AY12" s="53"/>
      <c r="AZ12" s="53"/>
      <c r="BB12" s="53"/>
      <c r="BC12" s="53"/>
      <c r="BD12" s="53"/>
      <c r="BE12" s="51"/>
      <c r="BF12" s="53"/>
      <c r="BG12" s="53"/>
      <c r="BI12" s="53"/>
      <c r="BJ12" s="53"/>
      <c r="BK12" s="7"/>
      <c r="BM12" s="50">
        <v>128824</v>
      </c>
      <c r="BN12" s="52">
        <f>BM12/BK7</f>
        <v>4.6144417297064179E-2</v>
      </c>
      <c r="BO12" s="52">
        <v>-5.0000000000000001E-3</v>
      </c>
      <c r="BP12" s="50">
        <v>9</v>
      </c>
      <c r="BQ12" s="52">
        <v>4.4999999999999998E-2</v>
      </c>
      <c r="BR12" s="52">
        <v>-1.4999999999999999E-2</v>
      </c>
      <c r="BS12" s="53"/>
      <c r="BT12" s="53"/>
      <c r="BV12" s="53"/>
      <c r="BW12" s="53"/>
      <c r="BX12" s="53"/>
      <c r="BY12" s="51"/>
      <c r="BZ12" s="53"/>
      <c r="CA12" s="53"/>
      <c r="CC12" s="53"/>
      <c r="CD12" s="53"/>
      <c r="CE12" s="51" t="str">
        <f>A12</f>
        <v>fi_sfp01</v>
      </c>
      <c r="CG12" s="51">
        <v>126520</v>
      </c>
      <c r="CH12" s="52">
        <f>CG12/CE$7</f>
        <v>4.5654718688700635E-2</v>
      </c>
      <c r="CI12" s="53">
        <f>CH12-BN12</f>
        <v>-4.8969860836354379E-4</v>
      </c>
      <c r="CJ12" s="50">
        <v>9</v>
      </c>
      <c r="CK12" s="52">
        <v>0.05</v>
      </c>
      <c r="CL12" s="52">
        <v>0.01</v>
      </c>
      <c r="CM12" s="53"/>
      <c r="CN12" s="53"/>
      <c r="CP12" s="53"/>
      <c r="CQ12" s="53"/>
      <c r="CR12" s="53"/>
      <c r="CS12" s="51"/>
      <c r="CT12" s="53"/>
      <c r="CU12" s="53"/>
      <c r="CW12" s="53"/>
      <c r="CX12" s="53"/>
      <c r="CY12" s="314" t="s">
        <v>764</v>
      </c>
      <c r="CZ12" s="314"/>
      <c r="DA12" s="315">
        <v>125785</v>
      </c>
      <c r="DB12" s="316">
        <f>DA12/CY$7</f>
        <v>4.2790257489953465E-2</v>
      </c>
      <c r="DC12" s="316">
        <f>DB12-CH12</f>
        <v>-2.8644611987471702E-3</v>
      </c>
      <c r="DD12" s="315">
        <v>9</v>
      </c>
      <c r="DE12" s="316">
        <f>DD12/CY$3</f>
        <v>4.4999999999999998E-2</v>
      </c>
      <c r="DF12" s="315">
        <v>0</v>
      </c>
      <c r="DG12" s="51"/>
      <c r="DH12" s="53"/>
      <c r="DI12" s="53"/>
      <c r="DJ12" s="208"/>
      <c r="DK12" s="53"/>
      <c r="DL12" s="53"/>
      <c r="DM12" s="51"/>
      <c r="DN12" s="53"/>
      <c r="DO12" s="53"/>
      <c r="DQ12" s="53"/>
      <c r="DR12" s="53"/>
      <c r="DS12" s="7"/>
      <c r="DU12" s="51">
        <v>144802</v>
      </c>
      <c r="DV12" s="52">
        <f>DU12/DS$7</f>
        <v>4.8780192012084382E-2</v>
      </c>
      <c r="DW12" s="53">
        <f>DV12-DB12</f>
        <v>5.9899345221309172E-3</v>
      </c>
      <c r="DX12" s="50">
        <v>9</v>
      </c>
      <c r="DY12" s="52">
        <f>DX12/200</f>
        <v>4.4999999999999998E-2</v>
      </c>
      <c r="DZ12" s="52">
        <f>DY12-DE12</f>
        <v>0</v>
      </c>
      <c r="EA12" s="51"/>
      <c r="EC12" s="55"/>
      <c r="EF12" s="54"/>
      <c r="EG12" s="51"/>
      <c r="EH12" s="53"/>
      <c r="EI12" s="53"/>
      <c r="EK12" s="53"/>
      <c r="EL12" s="53"/>
      <c r="EM12" s="7"/>
      <c r="EO12" s="51">
        <v>139640</v>
      </c>
      <c r="EP12" s="52">
        <f t="shared" ref="EP12:EP39" si="3">EO12/EM$7</f>
        <v>4.5309476312787242E-2</v>
      </c>
      <c r="EQ12" s="52">
        <f t="shared" ref="EQ12:EQ39" si="4">EP12-DV12</f>
        <v>-3.4707156992971402E-3</v>
      </c>
      <c r="ER12" s="50">
        <v>9</v>
      </c>
      <c r="ES12" s="52">
        <f t="shared" ref="ES12:ES39" si="5">ER12/EM$3</f>
        <v>4.4999999999999998E-2</v>
      </c>
      <c r="ET12" s="52">
        <f t="shared" ref="ET12:ET39" si="6">ES12-DY12</f>
        <v>0</v>
      </c>
      <c r="EU12" s="51"/>
      <c r="EV12" s="53"/>
      <c r="EW12" s="53"/>
      <c r="EZ12" s="54"/>
      <c r="FA12" s="51"/>
      <c r="FB12" s="53"/>
      <c r="FC12" s="53"/>
      <c r="FE12" s="53"/>
      <c r="FF12" s="53"/>
      <c r="FG12" s="7"/>
      <c r="FI12" s="51"/>
      <c r="FJ12" s="52"/>
      <c r="FK12" s="52"/>
      <c r="FL12" s="50"/>
      <c r="FM12" s="52"/>
      <c r="FN12" s="52"/>
      <c r="FO12" s="51"/>
      <c r="FP12" s="53"/>
      <c r="FQ12" s="53"/>
      <c r="FT12" s="54"/>
      <c r="FU12" s="51"/>
      <c r="FV12" s="53"/>
      <c r="FW12" s="53"/>
      <c r="FY12" s="53"/>
      <c r="FZ12" s="53"/>
      <c r="GA12" s="7"/>
      <c r="GC12" s="51"/>
      <c r="GD12" s="52"/>
      <c r="GE12" s="50"/>
      <c r="GF12" s="50"/>
      <c r="GG12" s="52"/>
      <c r="GH12" s="50"/>
      <c r="GI12" s="56"/>
      <c r="GN12" s="54"/>
      <c r="GU12" s="7"/>
      <c r="GW12" s="51"/>
      <c r="GX12" s="52"/>
      <c r="GY12" s="50"/>
      <c r="GZ12" s="50"/>
      <c r="HA12" s="52"/>
      <c r="HB12" s="50"/>
      <c r="HC12" s="56"/>
      <c r="HH12" s="54"/>
      <c r="HO12" s="7"/>
      <c r="HQ12" s="51"/>
      <c r="HR12" s="52"/>
      <c r="HS12" s="50"/>
      <c r="HT12" s="50"/>
      <c r="HU12" s="52"/>
      <c r="HV12" s="50"/>
      <c r="HW12" s="56"/>
      <c r="IB12" s="54"/>
      <c r="II12" s="7"/>
      <c r="IK12" s="51"/>
      <c r="IL12" s="52"/>
      <c r="IM12" s="50"/>
      <c r="IN12" s="50"/>
      <c r="IO12" s="52"/>
      <c r="IP12" s="50"/>
      <c r="IQ12" s="56"/>
      <c r="IV12" s="54"/>
    </row>
    <row r="13" spans="1:262" s="8" customFormat="1" ht="13.5" customHeight="1">
      <c r="A13" s="49" t="s">
        <v>301</v>
      </c>
      <c r="B13" s="50" t="s">
        <v>387</v>
      </c>
      <c r="C13" s="7"/>
      <c r="E13" s="51">
        <v>676717</v>
      </c>
      <c r="F13" s="52">
        <f t="shared" si="0"/>
        <v>0.2482528821483258</v>
      </c>
      <c r="G13" s="52">
        <v>7.2000000000000008E-2</v>
      </c>
      <c r="H13" s="50">
        <v>55</v>
      </c>
      <c r="I13" s="52">
        <v>0.27500000000000002</v>
      </c>
      <c r="J13" s="52">
        <v>7.4999999999999997E-2</v>
      </c>
      <c r="K13" s="53"/>
      <c r="L13" s="53"/>
      <c r="M13" s="53"/>
      <c r="N13" s="53"/>
      <c r="O13" s="53"/>
      <c r="P13" s="54"/>
      <c r="Q13" s="51"/>
      <c r="R13" s="53"/>
      <c r="S13" s="53"/>
      <c r="U13" s="53"/>
      <c r="V13" s="53"/>
      <c r="W13" s="50" t="s">
        <v>387</v>
      </c>
      <c r="Y13" s="51">
        <v>552003</v>
      </c>
      <c r="Z13" s="53">
        <f t="shared" si="1"/>
        <v>0.1984964693351591</v>
      </c>
      <c r="AA13" s="52">
        <f t="shared" si="2"/>
        <v>-4.9756412813166701E-2</v>
      </c>
      <c r="AB13" s="208">
        <v>44</v>
      </c>
      <c r="AC13" s="53">
        <v>0.22</v>
      </c>
      <c r="AD13" s="53">
        <v>-5.5E-2</v>
      </c>
      <c r="AE13" s="53"/>
      <c r="AF13" s="53"/>
      <c r="AH13" s="53"/>
      <c r="AI13" s="53"/>
      <c r="AJ13" s="53"/>
      <c r="AK13" s="51"/>
      <c r="AM13" s="53"/>
      <c r="AO13" s="53"/>
      <c r="AP13" s="53"/>
      <c r="AQ13" s="7"/>
      <c r="AS13" s="51">
        <v>600592</v>
      </c>
      <c r="AT13" s="53">
        <f>AS13/AQ$7</f>
        <v>0.22399359114695122</v>
      </c>
      <c r="AU13" s="53">
        <f>AT13-Z13</f>
        <v>2.5497121811792117E-2</v>
      </c>
      <c r="AV13" s="208">
        <v>48</v>
      </c>
      <c r="AW13" s="53">
        <v>0.24</v>
      </c>
      <c r="AX13" s="53">
        <v>0.02</v>
      </c>
      <c r="AY13" s="53"/>
      <c r="AZ13" s="53"/>
      <c r="BB13" s="53"/>
      <c r="BC13" s="53"/>
      <c r="BD13" s="53"/>
      <c r="BE13" s="51"/>
      <c r="BF13" s="53"/>
      <c r="BG13" s="53"/>
      <c r="BI13" s="53"/>
      <c r="BJ13" s="53"/>
      <c r="BK13" s="7"/>
      <c r="BM13" s="51">
        <v>689391</v>
      </c>
      <c r="BN13" s="52">
        <v>0.247</v>
      </c>
      <c r="BO13" s="53">
        <f>BN13-AT13</f>
        <v>2.3006408853048776E-2</v>
      </c>
      <c r="BP13" s="50">
        <v>55</v>
      </c>
      <c r="BQ13" s="52">
        <v>0.27500000000000002</v>
      </c>
      <c r="BR13" s="52">
        <v>3.5000000000000003E-2</v>
      </c>
      <c r="BS13" s="53"/>
      <c r="BT13" s="53"/>
      <c r="BV13" s="53"/>
      <c r="BW13" s="53"/>
      <c r="BX13" s="53"/>
      <c r="BY13" s="51"/>
      <c r="BZ13" s="53"/>
      <c r="CA13" s="53"/>
      <c r="CC13" s="53"/>
      <c r="CD13" s="53"/>
      <c r="CE13" s="51" t="str">
        <f>A13</f>
        <v>fi_kesk01</v>
      </c>
      <c r="CG13" s="51">
        <v>640428</v>
      </c>
      <c r="CH13" s="52">
        <f>CG13/CE$7</f>
        <v>0.23109832580119485</v>
      </c>
      <c r="CI13" s="53">
        <f>CH13-BN13</f>
        <v>-1.5901674198805144E-2</v>
      </c>
      <c r="CJ13" s="50">
        <v>51</v>
      </c>
      <c r="CK13" s="52">
        <v>0.255</v>
      </c>
      <c r="CL13" s="52">
        <v>-0.04</v>
      </c>
      <c r="CM13" s="53"/>
      <c r="CN13" s="53"/>
      <c r="CP13" s="53"/>
      <c r="CQ13" s="53"/>
      <c r="CR13" s="53"/>
      <c r="CS13" s="51"/>
      <c r="CT13" s="53"/>
      <c r="CU13" s="53"/>
      <c r="CW13" s="53"/>
      <c r="CX13" s="53"/>
      <c r="CY13" s="314" t="s">
        <v>762</v>
      </c>
      <c r="CZ13" s="314"/>
      <c r="DA13" s="315">
        <v>463266</v>
      </c>
      <c r="DB13" s="317">
        <f>DA13/CY$7</f>
        <v>0.15759646560671609</v>
      </c>
      <c r="DC13" s="53">
        <f>DB13-CH13</f>
        <v>-7.3501860194478769E-2</v>
      </c>
      <c r="DD13" s="315">
        <v>35</v>
      </c>
      <c r="DE13" s="316">
        <v>0.17499999999999999</v>
      </c>
      <c r="DF13" s="315">
        <v>-16</v>
      </c>
      <c r="DG13" s="51"/>
      <c r="DH13" s="53"/>
      <c r="DI13" s="53"/>
      <c r="DJ13" s="208"/>
      <c r="DK13" s="53"/>
      <c r="DL13" s="53"/>
      <c r="DM13" s="51"/>
      <c r="DN13" s="53"/>
      <c r="DO13" s="53"/>
      <c r="DQ13" s="53"/>
      <c r="DR13" s="53"/>
      <c r="DS13" s="7"/>
      <c r="DU13" s="51">
        <v>626218</v>
      </c>
      <c r="DV13" s="52">
        <f>DU13/DS$7</f>
        <v>0.21095726772712711</v>
      </c>
      <c r="DW13" s="53">
        <f>DV13-DB13</f>
        <v>5.3360802120411027E-2</v>
      </c>
      <c r="DX13" s="50">
        <v>49</v>
      </c>
      <c r="DY13" s="52">
        <f>DX13/200</f>
        <v>0.245</v>
      </c>
      <c r="DZ13" s="52">
        <f>DY13-DE13</f>
        <v>7.0000000000000007E-2</v>
      </c>
      <c r="EA13" s="51"/>
      <c r="EC13" s="55"/>
      <c r="EF13" s="54"/>
      <c r="EG13" s="51"/>
      <c r="EH13" s="53"/>
      <c r="EI13" s="53"/>
      <c r="EK13" s="53"/>
      <c r="EL13" s="53"/>
      <c r="EM13" s="7"/>
      <c r="EO13" s="51">
        <v>423920</v>
      </c>
      <c r="EP13" s="52">
        <f t="shared" si="3"/>
        <v>0.13755079632280698</v>
      </c>
      <c r="EQ13" s="52">
        <f t="shared" si="4"/>
        <v>-7.3406471404320134E-2</v>
      </c>
      <c r="ER13" s="50">
        <v>31</v>
      </c>
      <c r="ES13" s="52">
        <f t="shared" si="5"/>
        <v>0.155</v>
      </c>
      <c r="ET13" s="52">
        <f t="shared" si="6"/>
        <v>-0.09</v>
      </c>
      <c r="EU13" s="51"/>
      <c r="EV13" s="53"/>
      <c r="EW13" s="53"/>
      <c r="EZ13" s="54"/>
      <c r="FA13" s="51"/>
      <c r="FB13" s="53"/>
      <c r="FC13" s="53"/>
      <c r="FE13" s="53"/>
      <c r="FF13" s="53"/>
      <c r="FG13" s="7"/>
      <c r="FI13" s="51"/>
      <c r="FJ13" s="52"/>
      <c r="FK13" s="52"/>
      <c r="FL13" s="50"/>
      <c r="FM13" s="52"/>
      <c r="FN13" s="52"/>
      <c r="FO13" s="51"/>
      <c r="FP13" s="53"/>
      <c r="FQ13" s="53"/>
      <c r="FT13" s="54"/>
      <c r="FU13" s="51"/>
      <c r="FV13" s="53"/>
      <c r="FW13" s="53"/>
      <c r="FY13" s="53"/>
      <c r="FZ13" s="53"/>
      <c r="GA13" s="7"/>
      <c r="GB13" s="57"/>
      <c r="GC13" s="57"/>
      <c r="GD13" s="58"/>
      <c r="GE13" s="50"/>
      <c r="GF13" s="59"/>
      <c r="GG13" s="58"/>
      <c r="GH13" s="50"/>
      <c r="GI13" s="60"/>
      <c r="GJ13" s="50"/>
      <c r="GK13" s="50"/>
      <c r="GL13" s="50"/>
      <c r="GM13" s="50"/>
      <c r="GN13" s="61"/>
      <c r="GO13" s="50"/>
      <c r="GP13" s="50"/>
      <c r="GQ13" s="50"/>
      <c r="GR13" s="50"/>
      <c r="GS13" s="50"/>
      <c r="GT13" s="50"/>
      <c r="GU13" s="7"/>
      <c r="GV13" s="57"/>
      <c r="GW13" s="57"/>
      <c r="GX13" s="58"/>
      <c r="GY13" s="50"/>
      <c r="GZ13" s="59"/>
      <c r="HA13" s="58"/>
      <c r="HB13" s="50"/>
      <c r="HC13" s="60"/>
      <c r="HD13" s="50"/>
      <c r="HE13" s="50"/>
      <c r="HF13" s="50"/>
      <c r="HG13" s="50"/>
      <c r="HH13" s="61"/>
      <c r="HI13" s="50"/>
      <c r="HJ13" s="50"/>
      <c r="HK13" s="50"/>
      <c r="HL13" s="50"/>
      <c r="HM13" s="50"/>
      <c r="HN13" s="50"/>
      <c r="HO13" s="7"/>
      <c r="HP13" s="57"/>
      <c r="HQ13" s="57"/>
      <c r="HR13" s="58"/>
      <c r="HS13" s="50"/>
      <c r="HT13" s="59"/>
      <c r="HU13" s="58"/>
      <c r="HV13" s="50"/>
      <c r="HW13" s="60"/>
      <c r="HX13" s="50"/>
      <c r="HY13" s="50"/>
      <c r="HZ13" s="50"/>
      <c r="IA13" s="50"/>
      <c r="IB13" s="61"/>
      <c r="IC13" s="50"/>
      <c r="ID13" s="50"/>
      <c r="IE13" s="50"/>
      <c r="IF13" s="50"/>
      <c r="IG13" s="50"/>
      <c r="IH13" s="50"/>
      <c r="II13" s="7"/>
      <c r="IJ13" s="57"/>
      <c r="IK13" s="57"/>
      <c r="IL13" s="58"/>
      <c r="IM13" s="50"/>
      <c r="IN13" s="59"/>
      <c r="IO13" s="58"/>
      <c r="IP13" s="50"/>
      <c r="IQ13" s="60"/>
      <c r="IR13" s="50"/>
      <c r="IS13" s="50"/>
      <c r="IT13" s="50"/>
      <c r="IU13" s="50"/>
      <c r="IV13" s="61"/>
      <c r="IW13" s="50"/>
      <c r="IX13" s="50"/>
      <c r="IY13" s="50"/>
      <c r="IZ13" s="50"/>
      <c r="JA13" s="50"/>
      <c r="JB13" s="50"/>
    </row>
    <row r="14" spans="1:262" s="8" customFormat="1" ht="13.5" customHeight="1">
      <c r="A14" s="49" t="s">
        <v>307</v>
      </c>
      <c r="B14" s="50" t="s">
        <v>388</v>
      </c>
      <c r="C14" s="7"/>
      <c r="E14" s="51">
        <v>21210</v>
      </c>
      <c r="F14" s="52">
        <f t="shared" si="0"/>
        <v>7.7808650150151251E-3</v>
      </c>
      <c r="G14" s="53">
        <v>-2E-3</v>
      </c>
      <c r="H14" s="50">
        <v>1</v>
      </c>
      <c r="I14" s="52">
        <v>5.0000000000000001E-3</v>
      </c>
      <c r="J14" s="53">
        <v>5.0000000000000001E-3</v>
      </c>
      <c r="K14" s="53"/>
      <c r="L14" s="53"/>
      <c r="M14" s="53"/>
      <c r="N14" s="53"/>
      <c r="O14" s="53"/>
      <c r="P14" s="54"/>
      <c r="Q14" s="51"/>
      <c r="R14" s="53"/>
      <c r="S14" s="53"/>
      <c r="U14" s="53"/>
      <c r="V14" s="53"/>
      <c r="W14" s="50" t="s">
        <v>388</v>
      </c>
      <c r="Y14" s="51">
        <v>16247</v>
      </c>
      <c r="Z14" s="53">
        <f t="shared" si="1"/>
        <v>5.8423090767411225E-3</v>
      </c>
      <c r="AA14" s="52">
        <f t="shared" si="2"/>
        <v>-1.9385559382740026E-3</v>
      </c>
      <c r="AB14" s="208">
        <v>0</v>
      </c>
      <c r="AC14" s="53">
        <v>0</v>
      </c>
      <c r="AD14" s="53">
        <v>-5.0000000000000001E-3</v>
      </c>
      <c r="AE14" s="53"/>
      <c r="AF14" s="53"/>
      <c r="AH14" s="53"/>
      <c r="AI14" s="53"/>
      <c r="AJ14" s="53"/>
      <c r="AK14" s="51"/>
      <c r="AM14" s="53"/>
      <c r="AO14" s="53"/>
      <c r="AP14" s="53"/>
      <c r="AQ14" s="7"/>
      <c r="AS14" s="51"/>
      <c r="AT14" s="53" t="s">
        <v>287</v>
      </c>
      <c r="AU14" s="53" t="s">
        <v>287</v>
      </c>
      <c r="AV14" s="208" t="s">
        <v>287</v>
      </c>
      <c r="AW14" s="53" t="s">
        <v>287</v>
      </c>
      <c r="AX14" s="53" t="s">
        <v>287</v>
      </c>
      <c r="AY14" s="53"/>
      <c r="AZ14" s="53"/>
      <c r="BB14" s="53"/>
      <c r="BC14" s="53"/>
      <c r="BD14" s="53"/>
      <c r="BE14" s="51"/>
      <c r="BF14" s="53"/>
      <c r="BG14" s="53"/>
      <c r="BI14" s="53"/>
      <c r="BJ14" s="53"/>
      <c r="BK14" s="7"/>
      <c r="BM14" s="51"/>
      <c r="BN14" s="52" t="s">
        <v>287</v>
      </c>
      <c r="BO14" s="52" t="s">
        <v>287</v>
      </c>
      <c r="BP14" s="50" t="s">
        <v>287</v>
      </c>
      <c r="BQ14" s="52" t="s">
        <v>287</v>
      </c>
      <c r="BR14" s="52" t="s">
        <v>287</v>
      </c>
      <c r="BS14" s="53"/>
      <c r="BT14" s="53"/>
      <c r="BV14" s="53"/>
      <c r="BW14" s="53"/>
      <c r="BX14" s="53"/>
      <c r="BY14" s="51"/>
      <c r="BZ14" s="53"/>
      <c r="CA14" s="53"/>
      <c r="CC14" s="53"/>
      <c r="CD14" s="53"/>
      <c r="CE14" s="51"/>
      <c r="CG14" s="51"/>
      <c r="CH14" s="52" t="s">
        <v>287</v>
      </c>
      <c r="CI14" s="52" t="s">
        <v>287</v>
      </c>
      <c r="CJ14" s="50" t="s">
        <v>287</v>
      </c>
      <c r="CK14" s="52" t="s">
        <v>287</v>
      </c>
      <c r="CL14" s="52" t="s">
        <v>287</v>
      </c>
      <c r="CM14" s="53"/>
      <c r="CN14" s="53"/>
      <c r="CP14" s="53"/>
      <c r="CQ14" s="53"/>
      <c r="CR14" s="53"/>
      <c r="CS14" s="51"/>
      <c r="CT14" s="53"/>
      <c r="CU14" s="53"/>
      <c r="CW14" s="53"/>
      <c r="CX14" s="53"/>
      <c r="CY14" s="7"/>
      <c r="DA14" s="318"/>
      <c r="DB14" s="317"/>
      <c r="DC14" s="317"/>
      <c r="DD14" s="319"/>
      <c r="DE14" s="317"/>
      <c r="DF14" s="317"/>
      <c r="DG14" s="51"/>
      <c r="DH14" s="53"/>
      <c r="DI14" s="53"/>
      <c r="DJ14" s="208"/>
      <c r="DK14" s="53"/>
      <c r="DL14" s="53"/>
      <c r="DM14" s="51"/>
      <c r="DN14" s="53"/>
      <c r="DO14" s="53"/>
      <c r="DQ14" s="53"/>
      <c r="DR14" s="53"/>
      <c r="DS14" s="7"/>
      <c r="DU14" s="51"/>
      <c r="DV14" s="52"/>
      <c r="DW14" s="52"/>
      <c r="DX14" s="50"/>
      <c r="DY14" s="52"/>
      <c r="DZ14" s="52"/>
      <c r="EA14" s="51"/>
      <c r="EC14" s="55"/>
      <c r="EF14" s="54"/>
      <c r="EG14" s="51"/>
      <c r="EH14" s="53"/>
      <c r="EI14" s="53"/>
      <c r="EK14" s="53"/>
      <c r="EL14" s="53"/>
      <c r="EM14" s="7"/>
      <c r="EO14" s="51"/>
      <c r="EP14" s="52"/>
      <c r="EQ14" s="52"/>
      <c r="ER14" s="50"/>
      <c r="ES14" s="52"/>
      <c r="ET14" s="52"/>
      <c r="EU14" s="51"/>
      <c r="EV14" s="53"/>
      <c r="EW14" s="53"/>
      <c r="EZ14" s="54"/>
      <c r="FA14" s="51"/>
      <c r="FB14" s="53"/>
      <c r="FC14" s="53"/>
      <c r="FE14" s="53"/>
      <c r="FF14" s="53"/>
      <c r="FG14" s="7"/>
      <c r="FI14" s="51"/>
      <c r="FJ14" s="52"/>
      <c r="FK14" s="52"/>
      <c r="FL14" s="50"/>
      <c r="FM14" s="52"/>
      <c r="FN14" s="52"/>
      <c r="FO14" s="51"/>
      <c r="FP14" s="53"/>
      <c r="FQ14" s="53"/>
      <c r="FT14" s="54"/>
      <c r="FU14" s="51"/>
      <c r="FV14" s="53"/>
      <c r="FW14" s="53"/>
      <c r="FY14" s="53"/>
      <c r="FZ14" s="53"/>
      <c r="GA14" s="7"/>
      <c r="GC14" s="51"/>
      <c r="GD14" s="52"/>
      <c r="GE14" s="50"/>
      <c r="GF14" s="62"/>
      <c r="GG14" s="52"/>
      <c r="GH14" s="50"/>
      <c r="GI14" s="56"/>
      <c r="GN14" s="54"/>
      <c r="GU14" s="7"/>
      <c r="GW14" s="51"/>
      <c r="GX14" s="52"/>
      <c r="GY14" s="50"/>
      <c r="GZ14" s="62"/>
      <c r="HA14" s="52"/>
      <c r="HB14" s="50"/>
      <c r="HC14" s="56"/>
      <c r="HH14" s="54"/>
      <c r="HO14" s="7"/>
      <c r="HQ14" s="51"/>
      <c r="HR14" s="52"/>
      <c r="HS14" s="50"/>
      <c r="HT14" s="62"/>
      <c r="HU14" s="52"/>
      <c r="HV14" s="50"/>
      <c r="HW14" s="56"/>
      <c r="IB14" s="54"/>
      <c r="II14" s="7"/>
      <c r="IK14" s="51"/>
      <c r="IL14" s="52"/>
      <c r="IM14" s="50"/>
      <c r="IN14" s="62"/>
      <c r="IO14" s="52"/>
      <c r="IP14" s="50"/>
      <c r="IQ14" s="56"/>
      <c r="IV14" s="54"/>
    </row>
    <row r="15" spans="1:262" s="8" customFormat="1" ht="13.5" customHeight="1">
      <c r="A15" s="49" t="s">
        <v>311</v>
      </c>
      <c r="B15" s="50" t="s">
        <v>389</v>
      </c>
      <c r="C15" s="7"/>
      <c r="E15" s="51">
        <v>526487</v>
      </c>
      <c r="F15" s="52">
        <f t="shared" ref="F15:F22" si="7">E15/C$7</f>
        <v>0.19314117299199757</v>
      </c>
      <c r="G15" s="53">
        <v>-3.7999999999999999E-2</v>
      </c>
      <c r="H15" s="50">
        <v>40</v>
      </c>
      <c r="I15" s="52">
        <v>0.2</v>
      </c>
      <c r="J15" s="53">
        <v>-6.5000000000000002E-2</v>
      </c>
      <c r="K15" s="53"/>
      <c r="L15" s="53"/>
      <c r="M15" s="53"/>
      <c r="N15" s="53"/>
      <c r="O15" s="53"/>
      <c r="P15" s="54"/>
      <c r="Q15" s="51"/>
      <c r="R15" s="53"/>
      <c r="S15" s="53"/>
      <c r="U15" s="53"/>
      <c r="V15" s="53"/>
      <c r="W15" s="50" t="s">
        <v>389</v>
      </c>
      <c r="Y15" s="51">
        <v>497624</v>
      </c>
      <c r="Z15" s="53">
        <f t="shared" si="1"/>
        <v>0.17894215621371481</v>
      </c>
      <c r="AA15" s="52">
        <f t="shared" si="2"/>
        <v>-1.4199016778282753E-2</v>
      </c>
      <c r="AB15" s="208">
        <v>39</v>
      </c>
      <c r="AC15" s="53">
        <v>0.19500000000000001</v>
      </c>
      <c r="AD15" s="53">
        <v>-5.0000000000000001E-3</v>
      </c>
      <c r="AE15" s="53"/>
      <c r="AF15" s="53"/>
      <c r="AH15" s="53"/>
      <c r="AI15" s="53"/>
      <c r="AJ15" s="53"/>
      <c r="AK15" s="51"/>
      <c r="AM15" s="53"/>
      <c r="AO15" s="53"/>
      <c r="AP15" s="53"/>
      <c r="AQ15" s="7"/>
      <c r="AS15" s="51">
        <v>563835</v>
      </c>
      <c r="AT15" s="53">
        <f>AS15/AQ$7</f>
        <v>0.21028489634284381</v>
      </c>
      <c r="AU15" s="53">
        <f>AT15-Z15</f>
        <v>3.1342740129128993E-2</v>
      </c>
      <c r="AV15" s="208">
        <v>46</v>
      </c>
      <c r="AW15" s="53">
        <v>0.23</v>
      </c>
      <c r="AX15" s="53">
        <v>3.5000000000000003E-2</v>
      </c>
      <c r="AY15" s="53"/>
      <c r="AZ15" s="53"/>
      <c r="BB15" s="53"/>
      <c r="BC15" s="53"/>
      <c r="BD15" s="53"/>
      <c r="BE15" s="51"/>
      <c r="BF15" s="53"/>
      <c r="BG15" s="53"/>
      <c r="BI15" s="53"/>
      <c r="BJ15" s="53"/>
      <c r="BK15" s="7"/>
      <c r="BM15" s="51">
        <v>517904</v>
      </c>
      <c r="BN15" s="52">
        <v>0.18600000000000003</v>
      </c>
      <c r="BO15" s="53">
        <f>BN15-AT15</f>
        <v>-2.4284896342843781E-2</v>
      </c>
      <c r="BP15" s="50">
        <v>40</v>
      </c>
      <c r="BQ15" s="52">
        <v>0.2</v>
      </c>
      <c r="BR15" s="52">
        <v>-0.03</v>
      </c>
      <c r="BS15" s="53"/>
      <c r="BT15" s="53"/>
      <c r="BV15" s="53"/>
      <c r="BW15" s="53"/>
      <c r="BX15" s="53"/>
      <c r="BY15" s="51"/>
      <c r="BZ15" s="53"/>
      <c r="CA15" s="53"/>
      <c r="CC15" s="53"/>
      <c r="CD15" s="53"/>
      <c r="CE15" s="51" t="str">
        <f>A15</f>
        <v>fi_kok01</v>
      </c>
      <c r="CG15" s="51">
        <v>616841</v>
      </c>
      <c r="CH15" s="52">
        <f>CG15/CE$7</f>
        <v>0.22258696119709762</v>
      </c>
      <c r="CI15" s="53">
        <f>CH15-BN15</f>
        <v>3.6586961197097589E-2</v>
      </c>
      <c r="CJ15" s="50">
        <v>50</v>
      </c>
      <c r="CK15" s="52">
        <v>0.25</v>
      </c>
      <c r="CL15" s="52">
        <v>0.1</v>
      </c>
      <c r="CM15" s="53"/>
      <c r="CN15" s="53"/>
      <c r="CP15" s="53"/>
      <c r="CQ15" s="53"/>
      <c r="CR15" s="53"/>
      <c r="CS15" s="51"/>
      <c r="CT15" s="53"/>
      <c r="CU15" s="53"/>
      <c r="CW15" s="53"/>
      <c r="CX15" s="53"/>
      <c r="CY15" s="314" t="s">
        <v>760</v>
      </c>
      <c r="CZ15" s="314"/>
      <c r="DA15" s="315">
        <v>599138</v>
      </c>
      <c r="DB15" s="317">
        <f t="shared" ref="DB15:DB17" si="8">DA15/CY$7</f>
        <v>0.20381817618965489</v>
      </c>
      <c r="DC15" s="53">
        <f>DB15-CH15</f>
        <v>-1.8768785007442723E-2</v>
      </c>
      <c r="DD15" s="315">
        <v>44</v>
      </c>
      <c r="DE15" s="316">
        <v>0.22</v>
      </c>
      <c r="DF15" s="315">
        <v>-6</v>
      </c>
      <c r="DG15" s="51"/>
      <c r="DH15" s="53"/>
      <c r="DI15" s="53"/>
      <c r="DJ15" s="208"/>
      <c r="DK15" s="53"/>
      <c r="DL15" s="53"/>
      <c r="DM15" s="51"/>
      <c r="DN15" s="53"/>
      <c r="DO15" s="53"/>
      <c r="DQ15" s="53"/>
      <c r="DR15" s="53"/>
      <c r="DS15" s="7"/>
      <c r="DU15" s="51">
        <v>540212</v>
      </c>
      <c r="DV15" s="52">
        <f>DU15/DS$7</f>
        <v>0.18198398563025461</v>
      </c>
      <c r="DW15" s="53">
        <f>DV15-DB15</f>
        <v>-2.1834190559400279E-2</v>
      </c>
      <c r="DX15" s="50">
        <v>37</v>
      </c>
      <c r="DY15" s="52">
        <f>DX15/200</f>
        <v>0.185</v>
      </c>
      <c r="DZ15" s="52">
        <f>DY15-DE15</f>
        <v>-3.5000000000000003E-2</v>
      </c>
      <c r="EA15" s="51"/>
      <c r="EC15" s="55"/>
      <c r="EF15" s="54"/>
      <c r="EG15" s="51"/>
      <c r="EH15" s="53"/>
      <c r="EI15" s="53"/>
      <c r="EK15" s="53"/>
      <c r="EL15" s="53"/>
      <c r="EM15" s="7"/>
      <c r="EO15" s="51">
        <v>523957</v>
      </c>
      <c r="EP15" s="52">
        <f t="shared" si="3"/>
        <v>0.17001014953035709</v>
      </c>
      <c r="EQ15" s="52">
        <f t="shared" si="4"/>
        <v>-1.1973836099897522E-2</v>
      </c>
      <c r="ER15" s="50">
        <v>38</v>
      </c>
      <c r="ES15" s="52">
        <f t="shared" si="5"/>
        <v>0.19</v>
      </c>
      <c r="ET15" s="52">
        <f t="shared" si="6"/>
        <v>5.0000000000000044E-3</v>
      </c>
      <c r="EU15" s="51"/>
      <c r="EV15" s="53"/>
      <c r="EW15" s="53"/>
      <c r="EZ15" s="54"/>
      <c r="FA15" s="51"/>
      <c r="FB15" s="53"/>
      <c r="FC15" s="53"/>
      <c r="FE15" s="53"/>
      <c r="FF15" s="53"/>
      <c r="FG15" s="7"/>
      <c r="FI15" s="51"/>
      <c r="FJ15" s="52"/>
      <c r="FK15" s="52"/>
      <c r="FL15" s="50"/>
      <c r="FM15" s="52"/>
      <c r="FN15" s="52"/>
      <c r="FO15" s="51"/>
      <c r="FP15" s="53"/>
      <c r="FQ15" s="53"/>
      <c r="FT15" s="54"/>
      <c r="FU15" s="51"/>
      <c r="FV15" s="53"/>
      <c r="FW15" s="53"/>
      <c r="FY15" s="53"/>
      <c r="FZ15" s="53"/>
      <c r="GA15" s="7"/>
      <c r="GC15" s="50"/>
      <c r="GD15" s="52"/>
      <c r="GE15" s="50"/>
      <c r="GF15" s="50"/>
      <c r="GG15" s="52"/>
      <c r="GH15" s="50"/>
      <c r="GI15" s="56"/>
      <c r="GN15" s="54"/>
      <c r="GU15" s="7"/>
      <c r="GW15" s="50"/>
      <c r="GX15" s="52"/>
      <c r="GY15" s="50"/>
      <c r="GZ15" s="50"/>
      <c r="HA15" s="52"/>
      <c r="HB15" s="50"/>
      <c r="HC15" s="56"/>
      <c r="HH15" s="54"/>
      <c r="HO15" s="7"/>
      <c r="HQ15" s="50"/>
      <c r="HR15" s="52"/>
      <c r="HS15" s="50"/>
      <c r="HT15" s="50"/>
      <c r="HU15" s="52"/>
      <c r="HV15" s="50"/>
      <c r="HW15" s="56"/>
      <c r="IB15" s="54"/>
      <c r="II15" s="7"/>
      <c r="IK15" s="50"/>
      <c r="IL15" s="52"/>
      <c r="IM15" s="50"/>
      <c r="IN15" s="50"/>
      <c r="IO15" s="52"/>
      <c r="IP15" s="50"/>
      <c r="IQ15" s="56"/>
      <c r="IV15" s="54"/>
    </row>
    <row r="16" spans="1:262" s="8" customFormat="1" ht="13.5" customHeight="1">
      <c r="A16" s="49" t="s">
        <v>316</v>
      </c>
      <c r="B16" s="50" t="s">
        <v>390</v>
      </c>
      <c r="C16" s="7"/>
      <c r="E16" s="51">
        <v>274639</v>
      </c>
      <c r="F16" s="52">
        <f t="shared" si="7"/>
        <v>0.10075101305321731</v>
      </c>
      <c r="G16" s="52">
        <v>-3.5000000000000003E-2</v>
      </c>
      <c r="H16" s="50">
        <v>19</v>
      </c>
      <c r="I16" s="52">
        <v>9.5000000000000001E-2</v>
      </c>
      <c r="J16" s="52">
        <v>-5.0000000000000001E-3</v>
      </c>
      <c r="K16" s="53"/>
      <c r="L16" s="53"/>
      <c r="M16" s="53"/>
      <c r="N16" s="53"/>
      <c r="O16" s="53"/>
      <c r="P16" s="54"/>
      <c r="Q16" s="51"/>
      <c r="R16" s="53"/>
      <c r="S16" s="53"/>
      <c r="U16" s="53"/>
      <c r="V16" s="53"/>
      <c r="W16" s="50" t="s">
        <v>390</v>
      </c>
      <c r="Y16" s="51">
        <v>310340</v>
      </c>
      <c r="Z16" s="53">
        <f t="shared" si="1"/>
        <v>0.11159612229185942</v>
      </c>
      <c r="AA16" s="52">
        <f t="shared" si="2"/>
        <v>1.0845109238642112E-2</v>
      </c>
      <c r="AB16" s="208">
        <v>22</v>
      </c>
      <c r="AC16" s="53">
        <v>0.11</v>
      </c>
      <c r="AD16" s="53">
        <v>1.4999999999999999E-2</v>
      </c>
      <c r="AE16" s="53"/>
      <c r="AF16" s="53"/>
      <c r="AH16" s="53"/>
      <c r="AI16" s="53"/>
      <c r="AJ16" s="53"/>
      <c r="AK16" s="51"/>
      <c r="AM16" s="53"/>
      <c r="AO16" s="53"/>
      <c r="AP16" s="53"/>
      <c r="AQ16" s="7"/>
      <c r="AS16" s="51">
        <v>291675</v>
      </c>
      <c r="AT16" s="53">
        <f>AS16/AQ$7</f>
        <v>0.10878155336365952</v>
      </c>
      <c r="AU16" s="53">
        <f>AT16-Z16</f>
        <v>-2.8145689281998953E-3</v>
      </c>
      <c r="AV16" s="208">
        <v>20</v>
      </c>
      <c r="AW16" s="53">
        <v>0.1</v>
      </c>
      <c r="AX16" s="53">
        <v>-0.01</v>
      </c>
      <c r="AY16" s="53"/>
      <c r="AZ16" s="53"/>
      <c r="BB16" s="53"/>
      <c r="BC16" s="53"/>
      <c r="BD16" s="53"/>
      <c r="BE16" s="51"/>
      <c r="BF16" s="53"/>
      <c r="BG16" s="53"/>
      <c r="BI16" s="53"/>
      <c r="BJ16" s="53"/>
      <c r="BK16" s="7"/>
      <c r="BM16" s="51">
        <v>277152</v>
      </c>
      <c r="BN16" s="52">
        <v>9.9000000000000005E-2</v>
      </c>
      <c r="BO16" s="53">
        <f>BN16-AT16</f>
        <v>-9.7815533636595176E-3</v>
      </c>
      <c r="BP16" s="50">
        <v>19</v>
      </c>
      <c r="BQ16" s="52">
        <v>9.5000000000000001E-2</v>
      </c>
      <c r="BR16" s="52">
        <v>-5.0000000000000001E-3</v>
      </c>
      <c r="BS16" s="53"/>
      <c r="BT16" s="53"/>
      <c r="BV16" s="53"/>
      <c r="BW16" s="53"/>
      <c r="BX16" s="53"/>
      <c r="BY16" s="51"/>
      <c r="BZ16" s="53"/>
      <c r="CA16" s="53"/>
      <c r="CC16" s="53"/>
      <c r="CD16" s="53"/>
      <c r="CE16" s="51" t="str">
        <f>A16</f>
        <v>fi_vas01</v>
      </c>
      <c r="CG16" s="51">
        <v>244296</v>
      </c>
      <c r="CH16" s="52">
        <f>CG16/CE$7</f>
        <v>8.8154166588482546E-2</v>
      </c>
      <c r="CI16" s="53">
        <f>CH16-BN16</f>
        <v>-1.0845833411517458E-2</v>
      </c>
      <c r="CJ16" s="50">
        <v>17</v>
      </c>
      <c r="CK16" s="52">
        <v>8.5000000000000006E-2</v>
      </c>
      <c r="CL16" s="52">
        <v>-0.02</v>
      </c>
      <c r="CM16" s="53"/>
      <c r="CN16" s="53"/>
      <c r="CP16" s="53"/>
      <c r="CQ16" s="53"/>
      <c r="CR16" s="53"/>
      <c r="CS16" s="51"/>
      <c r="CT16" s="53"/>
      <c r="CU16" s="53"/>
      <c r="CW16" s="53"/>
      <c r="CX16" s="53"/>
      <c r="CY16" s="314" t="s">
        <v>763</v>
      </c>
      <c r="CZ16" s="314"/>
      <c r="DA16" s="315">
        <v>239039</v>
      </c>
      <c r="DB16" s="317">
        <f t="shared" si="8"/>
        <v>8.1317648051365321E-2</v>
      </c>
      <c r="DC16" s="53">
        <f>DB16-CH16</f>
        <v>-6.8365185371172255E-3</v>
      </c>
      <c r="DD16" s="315">
        <v>14</v>
      </c>
      <c r="DE16" s="316">
        <v>7.0000000000000007E-2</v>
      </c>
      <c r="DF16" s="315">
        <v>-3</v>
      </c>
      <c r="DG16" s="51"/>
      <c r="DH16" s="53"/>
      <c r="DI16" s="53"/>
      <c r="DJ16" s="208"/>
      <c r="DK16" s="53"/>
      <c r="DL16" s="53"/>
      <c r="DM16" s="51"/>
      <c r="DN16" s="53"/>
      <c r="DO16" s="53"/>
      <c r="DQ16" s="53"/>
      <c r="DR16" s="53"/>
      <c r="DS16" s="7"/>
      <c r="DU16" s="51">
        <v>211702</v>
      </c>
      <c r="DV16" s="52">
        <f>DU16/DS$7</f>
        <v>7.1317137949353515E-2</v>
      </c>
      <c r="DW16" s="53">
        <f>DV16-DB16</f>
        <v>-1.0000510102011806E-2</v>
      </c>
      <c r="DX16" s="50">
        <v>12</v>
      </c>
      <c r="DY16" s="52">
        <f>DX16/200</f>
        <v>0.06</v>
      </c>
      <c r="DZ16" s="52">
        <f>DY16-DE16</f>
        <v>-1.0000000000000009E-2</v>
      </c>
      <c r="EA16" s="51"/>
      <c r="EC16" s="55"/>
      <c r="EF16" s="54"/>
      <c r="EG16" s="51"/>
      <c r="EH16" s="53"/>
      <c r="EI16" s="53"/>
      <c r="EK16" s="53"/>
      <c r="EL16" s="53"/>
      <c r="EM16" s="7"/>
      <c r="EO16" s="51">
        <v>251808</v>
      </c>
      <c r="EP16" s="52">
        <f t="shared" si="3"/>
        <v>8.1705017268478439E-2</v>
      </c>
      <c r="EQ16" s="52">
        <f t="shared" si="4"/>
        <v>1.0387879319124924E-2</v>
      </c>
      <c r="ER16" s="50">
        <v>16</v>
      </c>
      <c r="ES16" s="52">
        <f t="shared" si="5"/>
        <v>0.08</v>
      </c>
      <c r="ET16" s="52">
        <f t="shared" si="6"/>
        <v>2.0000000000000004E-2</v>
      </c>
      <c r="EU16" s="51"/>
      <c r="EV16" s="53"/>
      <c r="EW16" s="53"/>
      <c r="EZ16" s="54"/>
      <c r="FA16" s="51"/>
      <c r="FB16" s="53"/>
      <c r="FC16" s="53"/>
      <c r="FE16" s="53"/>
      <c r="FF16" s="53"/>
      <c r="FG16" s="7"/>
      <c r="FI16" s="51"/>
      <c r="FJ16" s="52"/>
      <c r="FK16" s="52"/>
      <c r="FL16" s="50"/>
      <c r="FM16" s="52"/>
      <c r="FN16" s="52"/>
      <c r="FO16" s="51"/>
      <c r="FP16" s="53"/>
      <c r="FQ16" s="53"/>
      <c r="FT16" s="54"/>
      <c r="FU16" s="51"/>
      <c r="FV16" s="53"/>
      <c r="FW16" s="53"/>
      <c r="FY16" s="53"/>
      <c r="FZ16" s="53"/>
      <c r="GA16" s="7"/>
      <c r="GC16" s="51"/>
      <c r="GD16" s="52"/>
      <c r="GE16" s="52"/>
      <c r="GF16" s="50"/>
      <c r="GG16" s="52"/>
      <c r="GH16" s="52"/>
      <c r="GI16" s="56"/>
      <c r="GN16" s="54"/>
      <c r="GU16" s="7"/>
      <c r="GW16" s="51"/>
      <c r="GX16" s="52"/>
      <c r="GY16" s="52"/>
      <c r="GZ16" s="50"/>
      <c r="HA16" s="52"/>
      <c r="HB16" s="52"/>
      <c r="HC16" s="56"/>
      <c r="HH16" s="54"/>
      <c r="HO16" s="7"/>
      <c r="HQ16" s="51"/>
      <c r="HR16" s="52"/>
      <c r="HS16" s="52"/>
      <c r="HT16" s="50"/>
      <c r="HU16" s="52"/>
      <c r="HV16" s="52"/>
      <c r="HW16" s="56"/>
      <c r="IB16" s="54"/>
      <c r="II16" s="7"/>
      <c r="IK16" s="51"/>
      <c r="IL16" s="52"/>
      <c r="IM16" s="52"/>
      <c r="IN16" s="50"/>
      <c r="IO16" s="52"/>
      <c r="IP16" s="52"/>
      <c r="IQ16" s="56"/>
      <c r="IV16" s="54"/>
    </row>
    <row r="17" spans="1:256" s="8" customFormat="1" ht="13.5" customHeight="1">
      <c r="A17" s="49" t="s">
        <v>322</v>
      </c>
      <c r="B17" s="8" t="s">
        <v>1028</v>
      </c>
      <c r="C17" s="50" t="s">
        <v>391</v>
      </c>
      <c r="E17" s="51">
        <v>83151</v>
      </c>
      <c r="F17" s="52">
        <f t="shared" si="7"/>
        <v>3.0503852280222662E-2</v>
      </c>
      <c r="G17" s="53">
        <v>5.0000000000000001E-3</v>
      </c>
      <c r="H17" s="50">
        <v>8</v>
      </c>
      <c r="I17" s="52">
        <v>0.04</v>
      </c>
      <c r="J17" s="52">
        <v>1.4999999999999999E-2</v>
      </c>
      <c r="K17" s="53"/>
      <c r="L17" s="53"/>
      <c r="M17" s="53"/>
      <c r="N17" s="53"/>
      <c r="O17" s="53"/>
      <c r="P17" s="54"/>
      <c r="Q17" s="51"/>
      <c r="R17" s="53"/>
      <c r="S17" s="53"/>
      <c r="U17" s="53"/>
      <c r="V17" s="53"/>
      <c r="W17" s="50" t="s">
        <v>391</v>
      </c>
      <c r="Y17" s="51">
        <v>82311</v>
      </c>
      <c r="Z17" s="53">
        <f t="shared" si="1"/>
        <v>2.9598467558050012E-2</v>
      </c>
      <c r="AA17" s="52">
        <f t="shared" si="2"/>
        <v>-9.053847221726502E-4</v>
      </c>
      <c r="AB17" s="208">
        <v>7</v>
      </c>
      <c r="AC17" s="53">
        <v>3.5000000000000003E-2</v>
      </c>
      <c r="AD17" s="53">
        <v>-5.0000000000000001E-3</v>
      </c>
      <c r="AE17" s="53"/>
      <c r="AF17" s="53"/>
      <c r="AH17" s="53"/>
      <c r="AI17" s="53"/>
      <c r="AJ17" s="53"/>
      <c r="AK17" s="51"/>
      <c r="AM17" s="53"/>
      <c r="AO17" s="53"/>
      <c r="AP17" s="53"/>
      <c r="AQ17" s="50" t="s">
        <v>391</v>
      </c>
      <c r="AS17" s="51">
        <v>111835</v>
      </c>
      <c r="AT17" s="53">
        <f>AS17/AQ$7</f>
        <v>4.170938551615621E-2</v>
      </c>
      <c r="AU17" s="53">
        <f>AT17-Z17</f>
        <v>1.2110917958106197E-2</v>
      </c>
      <c r="AV17" s="208">
        <v>10</v>
      </c>
      <c r="AW17" s="53">
        <v>0.05</v>
      </c>
      <c r="AX17" s="53">
        <v>1.4999999999999999E-2</v>
      </c>
      <c r="AY17" s="53"/>
      <c r="AZ17" s="53"/>
      <c r="BB17" s="53"/>
      <c r="BC17" s="53"/>
      <c r="BD17" s="53"/>
      <c r="BE17" s="51"/>
      <c r="BF17" s="53"/>
      <c r="BG17" s="53"/>
      <c r="BI17" s="53"/>
      <c r="BJ17" s="53"/>
      <c r="BK17" s="7"/>
      <c r="BM17" s="51">
        <v>148987</v>
      </c>
      <c r="BN17" s="52">
        <v>5.2999999999999999E-2</v>
      </c>
      <c r="BO17" s="53">
        <f>BN17-AT17</f>
        <v>1.1290614483843789E-2</v>
      </c>
      <c r="BP17" s="50">
        <v>7</v>
      </c>
      <c r="BQ17" s="52">
        <v>3.5000000000000003E-2</v>
      </c>
      <c r="BR17" s="52">
        <v>-1.4999999999999999E-2</v>
      </c>
      <c r="BS17" s="53"/>
      <c r="BT17" s="53"/>
      <c r="BV17" s="53"/>
      <c r="BW17" s="53"/>
      <c r="BX17" s="53"/>
      <c r="BY17" s="51"/>
      <c r="BZ17" s="53"/>
      <c r="CA17" s="53"/>
      <c r="CC17" s="53"/>
      <c r="CD17" s="53"/>
      <c r="CE17" s="51"/>
      <c r="CG17" s="51">
        <v>134790</v>
      </c>
      <c r="CH17" s="52">
        <f>CG17/CE$7</f>
        <v>4.863894666495383E-2</v>
      </c>
      <c r="CI17" s="53">
        <f>CH17-BN17</f>
        <v>-4.361053335046168E-3</v>
      </c>
      <c r="CJ17" s="50">
        <v>7</v>
      </c>
      <c r="CK17" s="52">
        <v>3.5000000000000003E-2</v>
      </c>
      <c r="CL17" s="52">
        <v>0</v>
      </c>
      <c r="CM17" s="53"/>
      <c r="CN17" s="53"/>
      <c r="CP17" s="53"/>
      <c r="CQ17" s="53"/>
      <c r="CR17" s="53"/>
      <c r="CS17" s="51"/>
      <c r="CT17" s="53"/>
      <c r="CU17" s="53"/>
      <c r="CW17" s="53"/>
      <c r="CX17" s="53"/>
      <c r="CY17" s="314"/>
      <c r="CZ17" s="314"/>
      <c r="DA17" s="315">
        <v>118453</v>
      </c>
      <c r="DB17" s="317">
        <f t="shared" si="8"/>
        <v>4.0296015983284639E-2</v>
      </c>
      <c r="DC17" s="53">
        <f>DB17-CH17</f>
        <v>-8.3429306816691917E-3</v>
      </c>
      <c r="DD17" s="315">
        <v>6</v>
      </c>
      <c r="DE17" s="316">
        <v>0.03</v>
      </c>
      <c r="DF17" s="315">
        <v>-1</v>
      </c>
      <c r="DG17" s="51"/>
      <c r="DH17" s="53"/>
      <c r="DI17" s="53"/>
      <c r="DJ17" s="208"/>
      <c r="DK17" s="53"/>
      <c r="DL17" s="53"/>
      <c r="DM17" s="51"/>
      <c r="DN17" s="53"/>
      <c r="DO17" s="53"/>
      <c r="DQ17" s="53"/>
      <c r="DR17" s="53"/>
      <c r="DS17" s="7"/>
      <c r="DU17" s="51">
        <v>105134</v>
      </c>
      <c r="DV17" s="52">
        <f>DU17/DS$7</f>
        <v>3.5417029509250422E-2</v>
      </c>
      <c r="DW17" s="53">
        <f>DV17-DB17</f>
        <v>-4.8789864740342165E-3</v>
      </c>
      <c r="DX17" s="50">
        <v>5</v>
      </c>
      <c r="DY17" s="52">
        <f>DX17/200</f>
        <v>2.5000000000000001E-2</v>
      </c>
      <c r="DZ17" s="52">
        <f>DY17-DE17</f>
        <v>-4.9999999999999975E-3</v>
      </c>
      <c r="EA17" s="51"/>
      <c r="EC17" s="55"/>
      <c r="EF17" s="54"/>
      <c r="EG17" s="51"/>
      <c r="EH17" s="53"/>
      <c r="EI17" s="53"/>
      <c r="EK17" s="53"/>
      <c r="EL17" s="53"/>
      <c r="EM17" s="7"/>
      <c r="EO17" s="51">
        <v>120144</v>
      </c>
      <c r="EP17" s="52">
        <f t="shared" si="3"/>
        <v>3.8983541407358283E-2</v>
      </c>
      <c r="EQ17" s="52">
        <f t="shared" si="4"/>
        <v>3.5665118981078603E-3</v>
      </c>
      <c r="ER17" s="50">
        <v>5</v>
      </c>
      <c r="ES17" s="52">
        <f t="shared" si="5"/>
        <v>2.5000000000000001E-2</v>
      </c>
      <c r="ET17" s="52">
        <f t="shared" si="6"/>
        <v>0</v>
      </c>
      <c r="EU17" s="51"/>
      <c r="EV17" s="53"/>
      <c r="EW17" s="53"/>
      <c r="EZ17" s="54"/>
      <c r="FA17" s="51"/>
      <c r="FB17" s="53"/>
      <c r="FC17" s="53"/>
      <c r="FE17" s="53"/>
      <c r="FF17" s="53"/>
      <c r="FG17" s="7"/>
      <c r="FI17" s="51"/>
      <c r="FJ17" s="52"/>
      <c r="FK17" s="52"/>
      <c r="FL17" s="50"/>
      <c r="FM17" s="52"/>
      <c r="FN17" s="52"/>
      <c r="FO17" s="51"/>
      <c r="FP17" s="53"/>
      <c r="FQ17" s="53"/>
      <c r="FT17" s="54"/>
      <c r="FU17" s="51"/>
      <c r="FV17" s="53"/>
      <c r="FW17" s="53"/>
      <c r="FY17" s="53"/>
      <c r="FZ17" s="53"/>
      <c r="GA17" s="7"/>
      <c r="GC17" s="51"/>
      <c r="GD17" s="52"/>
      <c r="GF17" s="50"/>
      <c r="GG17" s="52"/>
      <c r="GI17" s="56"/>
      <c r="GN17" s="54"/>
      <c r="GU17" s="7"/>
      <c r="GW17" s="51"/>
      <c r="GX17" s="52"/>
      <c r="GZ17" s="50"/>
      <c r="HA17" s="52"/>
      <c r="HC17" s="56"/>
      <c r="HH17" s="54"/>
      <c r="HO17" s="7"/>
      <c r="HQ17" s="51"/>
      <c r="HR17" s="52"/>
      <c r="HT17" s="50"/>
      <c r="HU17" s="52"/>
      <c r="HW17" s="56"/>
      <c r="IB17" s="54"/>
      <c r="II17" s="7"/>
      <c r="IK17" s="51"/>
      <c r="IL17" s="52"/>
      <c r="IN17" s="50"/>
      <c r="IO17" s="52"/>
      <c r="IQ17" s="56"/>
      <c r="IV17" s="54"/>
    </row>
    <row r="18" spans="1:256" s="8" customFormat="1" ht="13.5" customHeight="1">
      <c r="A18" s="49" t="s">
        <v>330</v>
      </c>
      <c r="B18" s="50" t="s">
        <v>1038</v>
      </c>
      <c r="C18" s="50" t="s">
        <v>772</v>
      </c>
      <c r="E18" s="51">
        <v>132133</v>
      </c>
      <c r="F18" s="52">
        <f t="shared" si="7"/>
        <v>4.8472844744412706E-2</v>
      </c>
      <c r="G18" s="53">
        <v>-1.4999999999999999E-2</v>
      </c>
      <c r="H18" s="50">
        <v>7</v>
      </c>
      <c r="I18" s="52">
        <v>3.5000000000000003E-2</v>
      </c>
      <c r="J18" s="52">
        <v>-0.01</v>
      </c>
      <c r="K18" s="53"/>
      <c r="L18" s="53"/>
      <c r="M18" s="53"/>
      <c r="N18" s="53"/>
      <c r="O18" s="53"/>
      <c r="P18" s="54"/>
      <c r="Q18" s="51"/>
      <c r="R18" s="53"/>
      <c r="S18" s="53"/>
      <c r="U18" s="53"/>
      <c r="V18" s="53"/>
      <c r="W18" s="50" t="s">
        <v>772</v>
      </c>
      <c r="Y18" s="51">
        <v>36185</v>
      </c>
      <c r="Z18" s="53">
        <f t="shared" si="1"/>
        <v>1.301187628127516E-2</v>
      </c>
      <c r="AA18" s="52">
        <f t="shared" si="2"/>
        <v>-3.5460968463137545E-2</v>
      </c>
      <c r="AB18" s="208">
        <v>1</v>
      </c>
      <c r="AC18" s="53">
        <v>5.0000000000000001E-3</v>
      </c>
      <c r="AD18" s="53">
        <v>-0.03</v>
      </c>
      <c r="AE18" s="53"/>
      <c r="AF18" s="53"/>
      <c r="AH18" s="53"/>
      <c r="AI18" s="53"/>
      <c r="AJ18" s="53"/>
      <c r="AK18" s="51"/>
      <c r="AM18" s="53"/>
      <c r="AO18" s="53"/>
      <c r="AP18" s="53"/>
      <c r="AQ18" s="7" t="s">
        <v>1039</v>
      </c>
      <c r="AS18" s="51">
        <v>26440</v>
      </c>
      <c r="AT18" s="53">
        <f>AS18/AQ$7</f>
        <v>9.8609214740212822E-3</v>
      </c>
      <c r="AU18" s="53">
        <v>-3.0000000000000001E-3</v>
      </c>
      <c r="AV18" s="208">
        <v>1</v>
      </c>
      <c r="AW18" s="53">
        <v>5.0000000000000001E-3</v>
      </c>
      <c r="AX18" s="53">
        <v>0</v>
      </c>
      <c r="AY18" s="53"/>
      <c r="AZ18" s="53"/>
      <c r="BB18" s="53"/>
      <c r="BC18" s="53"/>
      <c r="BD18" s="53"/>
      <c r="BE18" s="51"/>
      <c r="BF18" s="53"/>
      <c r="BG18" s="53"/>
      <c r="BI18" s="53"/>
      <c r="BJ18" s="53"/>
      <c r="BK18" s="7" t="s">
        <v>1039</v>
      </c>
      <c r="BM18" s="51">
        <v>43816</v>
      </c>
      <c r="BN18" s="52">
        <v>1.6E-2</v>
      </c>
      <c r="BO18" s="53">
        <f>BN18-AT18</f>
        <v>6.1390785259787181E-3</v>
      </c>
      <c r="BP18" s="50">
        <v>3</v>
      </c>
      <c r="BQ18" s="52">
        <v>1.4999999999999999E-2</v>
      </c>
      <c r="BR18" s="52">
        <v>0.01</v>
      </c>
      <c r="BS18" s="53"/>
      <c r="BT18" s="53"/>
      <c r="BV18" s="53"/>
      <c r="BW18" s="53"/>
      <c r="BX18" s="53"/>
      <c r="BY18" s="51"/>
      <c r="BZ18" s="53"/>
      <c r="CA18" s="53"/>
      <c r="CC18" s="53"/>
      <c r="CD18" s="53"/>
      <c r="CE18" s="7" t="s">
        <v>1039</v>
      </c>
      <c r="CG18" s="51">
        <v>112256</v>
      </c>
      <c r="CH18" s="52">
        <f>CG18/CE$7</f>
        <v>4.0507556916841436E-2</v>
      </c>
      <c r="CI18" s="53">
        <f>CH18-BN18</f>
        <v>2.4507556916841436E-2</v>
      </c>
      <c r="CJ18" s="50">
        <v>5</v>
      </c>
      <c r="CK18" s="52">
        <v>2.5000000000000001E-2</v>
      </c>
      <c r="CL18" s="52">
        <v>0.02</v>
      </c>
      <c r="CM18" s="53"/>
      <c r="CN18" s="53"/>
      <c r="CP18" s="53"/>
      <c r="CQ18" s="53"/>
      <c r="CR18" s="53"/>
      <c r="CS18" s="51"/>
      <c r="CT18" s="53"/>
      <c r="CU18" s="53"/>
      <c r="CW18" s="53"/>
      <c r="CX18" s="53"/>
      <c r="CY18" s="7" t="s">
        <v>1039</v>
      </c>
      <c r="DA18" s="318">
        <v>560075</v>
      </c>
      <c r="DB18" s="317">
        <f>DA18/CY$7</f>
        <v>0.19052950243419872</v>
      </c>
      <c r="DC18" s="53">
        <f>DB18-CH18</f>
        <v>0.15002194551735729</v>
      </c>
      <c r="DD18" s="319">
        <v>39</v>
      </c>
      <c r="DE18" s="317">
        <v>0.19500000000000001</v>
      </c>
      <c r="DF18" s="315">
        <v>34</v>
      </c>
      <c r="DG18" s="51"/>
      <c r="DH18" s="53"/>
      <c r="DI18" s="53"/>
      <c r="DJ18" s="208"/>
      <c r="DK18" s="53"/>
      <c r="DL18" s="53"/>
      <c r="DM18" s="51"/>
      <c r="DN18" s="53"/>
      <c r="DO18" s="53"/>
      <c r="DQ18" s="53"/>
      <c r="DR18" s="53"/>
      <c r="DS18" s="7" t="s">
        <v>1039</v>
      </c>
      <c r="DU18" s="51">
        <v>524054</v>
      </c>
      <c r="DV18" s="52">
        <f>DU18/DS$7</f>
        <v>0.17654075734244604</v>
      </c>
      <c r="DW18" s="53">
        <f>DV18-DB18</f>
        <v>-1.3988745091752686E-2</v>
      </c>
      <c r="DX18" s="50">
        <v>38</v>
      </c>
      <c r="DY18" s="52">
        <f>DX18/200</f>
        <v>0.19</v>
      </c>
      <c r="DZ18" s="52">
        <f>DY18-DE18</f>
        <v>-5.0000000000000044E-3</v>
      </c>
      <c r="EA18" s="51"/>
      <c r="EC18" s="55"/>
      <c r="EF18" s="54"/>
      <c r="EG18" s="51"/>
      <c r="EH18" s="53"/>
      <c r="EI18" s="53"/>
      <c r="EK18" s="53"/>
      <c r="EL18" s="53"/>
      <c r="EM18" s="7"/>
      <c r="EO18" s="51">
        <v>538805</v>
      </c>
      <c r="EP18" s="52">
        <f t="shared" si="3"/>
        <v>0.17482793171520575</v>
      </c>
      <c r="EQ18" s="52">
        <f t="shared" si="4"/>
        <v>-1.7128256272402886E-3</v>
      </c>
      <c r="ER18" s="50">
        <v>39</v>
      </c>
      <c r="ES18" s="52">
        <f t="shared" si="5"/>
        <v>0.19500000000000001</v>
      </c>
      <c r="ET18" s="52">
        <f t="shared" si="6"/>
        <v>5.0000000000000044E-3</v>
      </c>
      <c r="EU18" s="51"/>
      <c r="EV18" s="53"/>
      <c r="EW18" s="53"/>
      <c r="EZ18" s="54"/>
      <c r="FA18" s="51"/>
      <c r="FB18" s="53"/>
      <c r="FC18" s="53"/>
      <c r="FE18" s="53"/>
      <c r="FF18" s="53"/>
      <c r="FG18" s="7"/>
      <c r="FI18" s="51"/>
      <c r="FJ18" s="52"/>
      <c r="FK18" s="52"/>
      <c r="FL18" s="50"/>
      <c r="FM18" s="52"/>
      <c r="FN18" s="52"/>
      <c r="FO18" s="51"/>
      <c r="FP18" s="53"/>
      <c r="FQ18" s="53"/>
      <c r="FT18" s="54"/>
      <c r="FU18" s="51"/>
      <c r="FV18" s="53"/>
      <c r="FW18" s="53"/>
      <c r="FY18" s="53"/>
      <c r="FZ18" s="53"/>
      <c r="GA18" s="7"/>
      <c r="GC18" s="51"/>
      <c r="GD18" s="52"/>
      <c r="GE18" s="50"/>
      <c r="GF18" s="50"/>
      <c r="GG18" s="52"/>
      <c r="GH18" s="50"/>
      <c r="GI18" s="56"/>
      <c r="GN18" s="54"/>
      <c r="GU18" s="7"/>
      <c r="GW18" s="51"/>
      <c r="GX18" s="52"/>
      <c r="GY18" s="50"/>
      <c r="GZ18" s="50"/>
      <c r="HA18" s="52"/>
      <c r="HB18" s="50"/>
      <c r="HC18" s="56"/>
      <c r="HH18" s="54"/>
      <c r="HO18" s="7"/>
      <c r="HQ18" s="51"/>
      <c r="HR18" s="52"/>
      <c r="HS18" s="50"/>
      <c r="HT18" s="50"/>
      <c r="HU18" s="52"/>
      <c r="HV18" s="50"/>
      <c r="HW18" s="56"/>
      <c r="IB18" s="54"/>
      <c r="II18" s="7"/>
      <c r="IK18" s="51"/>
      <c r="IL18" s="52"/>
      <c r="IM18" s="50"/>
      <c r="IN18" s="50"/>
      <c r="IO18" s="52"/>
      <c r="IP18" s="50"/>
      <c r="IQ18" s="56"/>
      <c r="IV18" s="54"/>
    </row>
    <row r="19" spans="1:256" s="8" customFormat="1" ht="13.5" customHeight="1">
      <c r="A19" s="49" t="s">
        <v>338</v>
      </c>
      <c r="B19" s="50" t="s">
        <v>393</v>
      </c>
      <c r="C19" s="7"/>
      <c r="E19" s="51">
        <v>7599</v>
      </c>
      <c r="F19" s="52">
        <f t="shared" si="7"/>
        <v>2.7876847359311614E-3</v>
      </c>
      <c r="G19" s="53">
        <v>2.0000000000000001E-4</v>
      </c>
      <c r="H19" s="50">
        <v>0</v>
      </c>
      <c r="I19" s="52">
        <v>0</v>
      </c>
      <c r="J19" s="52">
        <v>0</v>
      </c>
      <c r="K19" s="53"/>
      <c r="L19" s="53"/>
      <c r="M19" s="53"/>
      <c r="N19" s="53"/>
      <c r="O19" s="53"/>
      <c r="P19" s="54"/>
      <c r="Q19" s="51"/>
      <c r="R19" s="53"/>
      <c r="S19" s="53"/>
      <c r="U19" s="53"/>
      <c r="V19" s="53"/>
      <c r="W19" s="50"/>
      <c r="Y19" s="51"/>
      <c r="Z19" s="53" t="s">
        <v>287</v>
      </c>
      <c r="AA19" s="53" t="s">
        <v>287</v>
      </c>
      <c r="AB19" s="208"/>
      <c r="AC19" s="53" t="s">
        <v>287</v>
      </c>
      <c r="AD19" s="53" t="s">
        <v>287</v>
      </c>
      <c r="AE19" s="53"/>
      <c r="AF19" s="53"/>
      <c r="AH19" s="53"/>
      <c r="AI19" s="53"/>
      <c r="AJ19" s="53"/>
      <c r="AK19" s="51"/>
      <c r="AM19" s="53"/>
      <c r="AO19" s="53"/>
      <c r="AP19" s="53"/>
      <c r="AQ19" s="7"/>
      <c r="AS19" s="51"/>
      <c r="AT19" s="53" t="s">
        <v>287</v>
      </c>
      <c r="AU19" s="53" t="s">
        <v>287</v>
      </c>
      <c r="AV19" s="208" t="s">
        <v>287</v>
      </c>
      <c r="AW19" s="53" t="s">
        <v>287</v>
      </c>
      <c r="AX19" s="53" t="s">
        <v>287</v>
      </c>
      <c r="AY19" s="53"/>
      <c r="AZ19" s="53"/>
      <c r="BB19" s="53"/>
      <c r="BC19" s="53"/>
      <c r="BD19" s="53"/>
      <c r="BE19" s="51"/>
      <c r="BF19" s="53"/>
      <c r="BG19" s="53"/>
      <c r="BI19" s="53"/>
      <c r="BJ19" s="53"/>
      <c r="BK19" s="7"/>
      <c r="BM19" s="51"/>
      <c r="BN19" s="52" t="s">
        <v>287</v>
      </c>
      <c r="BO19" s="52" t="s">
        <v>287</v>
      </c>
      <c r="BP19" s="50" t="s">
        <v>287</v>
      </c>
      <c r="BQ19" s="52" t="s">
        <v>287</v>
      </c>
      <c r="BR19" s="52" t="s">
        <v>287</v>
      </c>
      <c r="BS19" s="53"/>
      <c r="BT19" s="53"/>
      <c r="BV19" s="53"/>
      <c r="BW19" s="53"/>
      <c r="BX19" s="53"/>
      <c r="BY19" s="51"/>
      <c r="BZ19" s="53"/>
      <c r="CA19" s="53"/>
      <c r="CC19" s="53"/>
      <c r="CD19" s="53"/>
      <c r="CE19" s="51"/>
      <c r="CG19" s="51"/>
      <c r="CH19" s="52" t="s">
        <v>287</v>
      </c>
      <c r="CI19" s="52" t="s">
        <v>287</v>
      </c>
      <c r="CJ19" s="50" t="s">
        <v>287</v>
      </c>
      <c r="CK19" s="52" t="s">
        <v>287</v>
      </c>
      <c r="CL19" s="52" t="s">
        <v>287</v>
      </c>
      <c r="CM19" s="53"/>
      <c r="CN19" s="53"/>
      <c r="CP19" s="53"/>
      <c r="CQ19" s="53"/>
      <c r="CR19" s="53"/>
      <c r="CS19" s="51"/>
      <c r="CT19" s="53"/>
      <c r="CU19" s="53"/>
      <c r="CW19" s="53"/>
      <c r="CX19" s="53"/>
      <c r="CY19" s="7"/>
      <c r="DA19" s="318"/>
      <c r="DB19" s="317"/>
      <c r="DC19" s="317"/>
      <c r="DD19" s="319"/>
      <c r="DE19" s="317"/>
      <c r="DF19" s="317"/>
      <c r="DG19" s="51"/>
      <c r="DH19" s="53"/>
      <c r="DI19" s="53"/>
      <c r="DJ19" s="208"/>
      <c r="DK19" s="53"/>
      <c r="DL19" s="53"/>
      <c r="DM19" s="51"/>
      <c r="DN19" s="53"/>
      <c r="DO19" s="53"/>
      <c r="DQ19" s="53"/>
      <c r="DR19" s="53"/>
      <c r="DS19" s="7"/>
      <c r="DU19" s="51"/>
      <c r="DV19" s="52"/>
      <c r="DW19" s="52"/>
      <c r="DX19" s="50"/>
      <c r="DY19" s="52"/>
      <c r="DZ19" s="52"/>
      <c r="EA19" s="51"/>
      <c r="EC19" s="55"/>
      <c r="EF19" s="54"/>
      <c r="EG19" s="51"/>
      <c r="EH19" s="53"/>
      <c r="EI19" s="53"/>
      <c r="EK19" s="53"/>
      <c r="EL19" s="53"/>
      <c r="EM19" s="7"/>
      <c r="EO19" s="51"/>
      <c r="EP19" s="52"/>
      <c r="EQ19" s="52"/>
      <c r="ER19" s="50"/>
      <c r="ES19" s="52"/>
      <c r="ET19" s="52"/>
      <c r="EU19" s="51"/>
      <c r="EV19" s="53"/>
      <c r="EW19" s="53"/>
      <c r="EZ19" s="54"/>
      <c r="FA19" s="51"/>
      <c r="FB19" s="53"/>
      <c r="FC19" s="53"/>
      <c r="FE19" s="53"/>
      <c r="FF19" s="53"/>
      <c r="FG19" s="7"/>
      <c r="FI19" s="51"/>
      <c r="FJ19" s="52"/>
      <c r="FK19" s="52"/>
      <c r="FL19" s="50"/>
      <c r="FM19" s="52"/>
      <c r="FN19" s="52"/>
      <c r="FO19" s="51"/>
      <c r="FP19" s="53"/>
      <c r="FQ19" s="53"/>
      <c r="FT19" s="54"/>
      <c r="FU19" s="51"/>
      <c r="FV19" s="53"/>
      <c r="FW19" s="53"/>
      <c r="FY19" s="53"/>
      <c r="FZ19" s="53"/>
      <c r="GA19" s="7"/>
      <c r="GC19" s="51"/>
      <c r="GD19" s="52"/>
      <c r="GE19" s="50"/>
      <c r="GF19" s="50"/>
      <c r="GG19" s="52"/>
      <c r="GH19" s="50"/>
      <c r="GI19" s="56"/>
      <c r="GN19" s="54"/>
      <c r="GU19" s="7"/>
      <c r="GW19" s="51"/>
      <c r="GX19" s="52"/>
      <c r="GY19" s="50"/>
      <c r="GZ19" s="50"/>
      <c r="HA19" s="52"/>
      <c r="HB19" s="50"/>
      <c r="HC19" s="56"/>
      <c r="HH19" s="54"/>
      <c r="HO19" s="7"/>
      <c r="HQ19" s="51"/>
      <c r="HR19" s="52"/>
      <c r="HS19" s="50"/>
      <c r="HT19" s="50"/>
      <c r="HU19" s="52"/>
      <c r="HV19" s="50"/>
      <c r="HW19" s="56"/>
      <c r="IB19" s="54"/>
      <c r="II19" s="7"/>
      <c r="IK19" s="51"/>
      <c r="IL19" s="52"/>
      <c r="IM19" s="50"/>
      <c r="IN19" s="50"/>
      <c r="IO19" s="52"/>
      <c r="IP19" s="50"/>
      <c r="IQ19" s="56"/>
      <c r="IV19" s="54"/>
    </row>
    <row r="20" spans="1:256" s="8" customFormat="1" ht="13.5" customHeight="1">
      <c r="A20" s="49" t="s">
        <v>965</v>
      </c>
      <c r="B20" s="50" t="s">
        <v>961</v>
      </c>
      <c r="C20" s="7"/>
      <c r="E20" s="51">
        <v>12725</v>
      </c>
      <c r="F20" s="52">
        <f t="shared" si="7"/>
        <v>4.6681521601163352E-3</v>
      </c>
      <c r="G20" s="53">
        <v>5.0000000000000001E-3</v>
      </c>
      <c r="H20" s="50">
        <v>0</v>
      </c>
      <c r="I20" s="52">
        <v>0</v>
      </c>
      <c r="J20" s="52">
        <v>0</v>
      </c>
      <c r="K20" s="53"/>
      <c r="L20" s="53"/>
      <c r="M20" s="53"/>
      <c r="N20" s="53"/>
      <c r="O20" s="53"/>
      <c r="P20" s="54"/>
      <c r="Q20" s="51"/>
      <c r="R20" s="53"/>
      <c r="S20" s="53"/>
      <c r="U20" s="53"/>
      <c r="V20" s="53"/>
      <c r="W20" s="50"/>
      <c r="Y20" s="51"/>
      <c r="Z20" s="53"/>
      <c r="AA20" s="53"/>
      <c r="AB20" s="208"/>
      <c r="AC20" s="53"/>
      <c r="AD20" s="53"/>
      <c r="AE20" s="53"/>
      <c r="AF20" s="53"/>
      <c r="AH20" s="53"/>
      <c r="AI20" s="53"/>
      <c r="AJ20" s="53"/>
      <c r="AK20" s="51"/>
      <c r="AM20" s="53"/>
      <c r="AO20" s="53"/>
      <c r="AP20" s="53"/>
      <c r="AQ20" s="7"/>
      <c r="AS20" s="51"/>
      <c r="AT20" s="53"/>
      <c r="AU20" s="53"/>
      <c r="AV20" s="208"/>
      <c r="AW20" s="53"/>
      <c r="AX20" s="53"/>
      <c r="AY20" s="53"/>
      <c r="AZ20" s="53"/>
      <c r="BB20" s="53"/>
      <c r="BC20" s="53"/>
      <c r="BD20" s="53"/>
      <c r="BE20" s="51"/>
      <c r="BF20" s="53"/>
      <c r="BG20" s="53"/>
      <c r="BI20" s="53"/>
      <c r="BJ20" s="53"/>
      <c r="BK20" s="7"/>
      <c r="BM20" s="51"/>
      <c r="BN20" s="52"/>
      <c r="BO20" s="52"/>
      <c r="BP20" s="50"/>
      <c r="BQ20" s="52"/>
      <c r="BR20" s="52"/>
      <c r="BS20" s="53"/>
      <c r="BT20" s="53"/>
      <c r="BV20" s="53"/>
      <c r="BW20" s="53"/>
      <c r="BX20" s="53"/>
      <c r="BY20" s="51"/>
      <c r="BZ20" s="53"/>
      <c r="CA20" s="53"/>
      <c r="CC20" s="53"/>
      <c r="CD20" s="53"/>
      <c r="CE20" s="51"/>
      <c r="CG20" s="51"/>
      <c r="CH20" s="52"/>
      <c r="CI20" s="52"/>
      <c r="CJ20" s="50"/>
      <c r="CK20" s="52"/>
      <c r="CL20" s="52"/>
      <c r="CM20" s="53"/>
      <c r="CN20" s="53"/>
      <c r="CP20" s="53"/>
      <c r="CQ20" s="53"/>
      <c r="CR20" s="53"/>
      <c r="CS20" s="51"/>
      <c r="CT20" s="53"/>
      <c r="CU20" s="53"/>
      <c r="CW20" s="53"/>
      <c r="CX20" s="53"/>
      <c r="DA20" s="318"/>
      <c r="DB20" s="317"/>
      <c r="DC20" s="317"/>
      <c r="DD20" s="319"/>
      <c r="DE20" s="317"/>
      <c r="DF20" s="317"/>
      <c r="DG20" s="51"/>
      <c r="DH20" s="53"/>
      <c r="DI20" s="53"/>
      <c r="DJ20" s="208"/>
      <c r="DK20" s="53"/>
      <c r="DL20" s="53"/>
      <c r="DM20" s="51"/>
      <c r="DN20" s="53"/>
      <c r="DO20" s="53"/>
      <c r="DQ20" s="53"/>
      <c r="DR20" s="53"/>
      <c r="DS20" s="7"/>
      <c r="DU20" s="51"/>
      <c r="DV20" s="52"/>
      <c r="DW20" s="52"/>
      <c r="DX20" s="50"/>
      <c r="DY20" s="52"/>
      <c r="DZ20" s="52"/>
      <c r="EA20" s="51"/>
      <c r="EC20" s="55"/>
      <c r="EF20" s="54"/>
      <c r="EG20" s="51"/>
      <c r="EH20" s="53"/>
      <c r="EI20" s="53"/>
      <c r="EK20" s="53"/>
      <c r="EL20" s="53"/>
      <c r="EM20" s="7"/>
      <c r="EO20" s="51"/>
      <c r="EP20" s="52"/>
      <c r="EQ20" s="52"/>
      <c r="ER20" s="50"/>
      <c r="ES20" s="52"/>
      <c r="ET20" s="52"/>
      <c r="EU20" s="51"/>
      <c r="EV20" s="53"/>
      <c r="EW20" s="53"/>
      <c r="EZ20" s="54"/>
      <c r="FA20" s="51"/>
      <c r="FB20" s="53"/>
      <c r="FC20" s="53"/>
      <c r="FE20" s="53"/>
      <c r="FF20" s="53"/>
      <c r="FG20" s="7"/>
      <c r="FI20" s="51"/>
      <c r="FJ20" s="52"/>
      <c r="FK20" s="52"/>
      <c r="FL20" s="50"/>
      <c r="FM20" s="52"/>
      <c r="FN20" s="52"/>
      <c r="FO20" s="51"/>
      <c r="FP20" s="53"/>
      <c r="FQ20" s="53"/>
      <c r="FT20" s="54"/>
      <c r="FU20" s="51"/>
      <c r="FV20" s="53"/>
      <c r="FW20" s="53"/>
      <c r="FY20" s="53"/>
      <c r="FZ20" s="53"/>
      <c r="GA20" s="7"/>
      <c r="GC20" s="51"/>
      <c r="GD20" s="52"/>
      <c r="GE20" s="50"/>
      <c r="GF20" s="50"/>
      <c r="GG20" s="52"/>
      <c r="GH20" s="50"/>
      <c r="GI20" s="56"/>
      <c r="GN20" s="54"/>
      <c r="GU20" s="7"/>
      <c r="GW20" s="51"/>
      <c r="GX20" s="52"/>
      <c r="GY20" s="50"/>
      <c r="GZ20" s="50"/>
      <c r="HA20" s="52"/>
      <c r="HB20" s="50"/>
      <c r="HC20" s="56"/>
      <c r="HH20" s="54"/>
      <c r="HO20" s="7"/>
      <c r="HQ20" s="51"/>
      <c r="HR20" s="52"/>
      <c r="HS20" s="50"/>
      <c r="HT20" s="50"/>
      <c r="HU20" s="52"/>
      <c r="HV20" s="50"/>
      <c r="HW20" s="56"/>
      <c r="IB20" s="54"/>
      <c r="II20" s="7"/>
      <c r="IK20" s="51"/>
      <c r="IL20" s="52"/>
      <c r="IM20" s="50"/>
      <c r="IN20" s="50"/>
      <c r="IO20" s="52"/>
      <c r="IP20" s="50"/>
      <c r="IQ20" s="56"/>
      <c r="IV20" s="54"/>
    </row>
    <row r="21" spans="1:256" s="8" customFormat="1" ht="13.5" customHeight="1">
      <c r="A21" s="49" t="s">
        <v>342</v>
      </c>
      <c r="B21" s="50" t="s">
        <v>394</v>
      </c>
      <c r="C21" s="7"/>
      <c r="E21" s="51">
        <v>185894</v>
      </c>
      <c r="F21" s="52">
        <f t="shared" si="7"/>
        <v>6.8195008067007151E-2</v>
      </c>
      <c r="G21" s="53">
        <v>2.7999999999999997E-2</v>
      </c>
      <c r="H21" s="50">
        <v>10</v>
      </c>
      <c r="I21" s="52">
        <v>0.05</v>
      </c>
      <c r="J21" s="53">
        <v>0.03</v>
      </c>
      <c r="K21" s="53"/>
      <c r="L21" s="53"/>
      <c r="M21" s="53"/>
      <c r="N21" s="53"/>
      <c r="O21" s="53"/>
      <c r="P21" s="54"/>
      <c r="Q21" s="51"/>
      <c r="R21" s="53"/>
      <c r="S21" s="53"/>
      <c r="U21" s="53"/>
      <c r="V21" s="53"/>
      <c r="W21" s="50" t="s">
        <v>394</v>
      </c>
      <c r="Y21" s="51">
        <v>181198</v>
      </c>
      <c r="Z21" s="53">
        <f>Y21/W$7</f>
        <v>6.5157550322357233E-2</v>
      </c>
      <c r="AA21" s="52">
        <f>Z21-F21</f>
        <v>-3.0374577446499185E-3</v>
      </c>
      <c r="AB21" s="208">
        <v>9</v>
      </c>
      <c r="AC21" s="53">
        <v>4.4999999999999998E-2</v>
      </c>
      <c r="AD21" s="53">
        <v>-5.0000000000000001E-3</v>
      </c>
      <c r="AE21" s="53"/>
      <c r="AF21" s="53"/>
      <c r="AH21" s="53"/>
      <c r="AI21" s="53"/>
      <c r="AJ21" s="53"/>
      <c r="AK21" s="51"/>
      <c r="AM21" s="53"/>
      <c r="AO21" s="53"/>
      <c r="AP21" s="53"/>
      <c r="AQ21" s="7"/>
      <c r="AS21" s="51">
        <v>194846</v>
      </c>
      <c r="AT21" s="53">
        <f>AS21/AQ$7</f>
        <v>7.2668725625081351E-2</v>
      </c>
      <c r="AU21" s="53">
        <f>AT21-Z21</f>
        <v>7.5111753027241185E-3</v>
      </c>
      <c r="AV21" s="208">
        <v>11</v>
      </c>
      <c r="AW21" s="53">
        <v>5.5E-2</v>
      </c>
      <c r="AX21" s="53">
        <v>0.01</v>
      </c>
      <c r="AY21" s="53"/>
      <c r="AZ21" s="53"/>
      <c r="BB21" s="53"/>
      <c r="BC21" s="53"/>
      <c r="BD21" s="53"/>
      <c r="BE21" s="51"/>
      <c r="BF21" s="53"/>
      <c r="BG21" s="53"/>
      <c r="BI21" s="53"/>
      <c r="BJ21" s="53"/>
      <c r="BK21" s="7"/>
      <c r="BM21" s="51">
        <v>223564</v>
      </c>
      <c r="BN21" s="52">
        <v>0.08</v>
      </c>
      <c r="BO21" s="53">
        <f>BN21-AT21</f>
        <v>7.3312743749186504E-3</v>
      </c>
      <c r="BP21" s="50">
        <v>14</v>
      </c>
      <c r="BQ21" s="52">
        <v>7.0000000000000007E-2</v>
      </c>
      <c r="BR21" s="52">
        <v>1.4999999999999999E-2</v>
      </c>
      <c r="BS21" s="53"/>
      <c r="BT21" s="53"/>
      <c r="BV21" s="53"/>
      <c r="BW21" s="53"/>
      <c r="BX21" s="53"/>
      <c r="BY21" s="51"/>
      <c r="BZ21" s="53"/>
      <c r="CA21" s="53"/>
      <c r="CC21" s="53"/>
      <c r="CD21" s="53"/>
      <c r="CE21" s="51" t="str">
        <f>A21</f>
        <v>fi_vihr01</v>
      </c>
      <c r="CG21" s="51">
        <v>234429</v>
      </c>
      <c r="CH21" s="52">
        <f>CG21/CE$7</f>
        <v>8.4593661456476454E-2</v>
      </c>
      <c r="CI21" s="53">
        <f>CH21-BN21</f>
        <v>4.5936614564764527E-3</v>
      </c>
      <c r="CJ21" s="50">
        <v>15</v>
      </c>
      <c r="CK21" s="52">
        <v>7.4999999999999997E-2</v>
      </c>
      <c r="CL21" s="52">
        <v>0.01</v>
      </c>
      <c r="CM21" s="53"/>
      <c r="CN21" s="53"/>
      <c r="CP21" s="53"/>
      <c r="CQ21" s="53"/>
      <c r="CR21" s="53"/>
      <c r="CS21" s="51"/>
      <c r="CT21" s="53"/>
      <c r="CU21" s="53"/>
      <c r="CW21" s="53"/>
      <c r="CX21" s="53"/>
      <c r="CY21" s="314" t="s">
        <v>344</v>
      </c>
      <c r="CZ21" s="314"/>
      <c r="DA21" s="315">
        <v>213172</v>
      </c>
      <c r="DB21" s="317">
        <f t="shared" ref="DB21:DB22" si="9">DA21/CY$7</f>
        <v>7.2518064710803035E-2</v>
      </c>
      <c r="DC21" s="53">
        <f>DB21-CH21</f>
        <v>-1.207559674567342E-2</v>
      </c>
      <c r="DD21" s="315">
        <v>10</v>
      </c>
      <c r="DE21" s="316">
        <v>0.05</v>
      </c>
      <c r="DF21" s="315">
        <v>-5</v>
      </c>
      <c r="DG21" s="51"/>
      <c r="DH21" s="53"/>
      <c r="DI21" s="53"/>
      <c r="DJ21" s="208"/>
      <c r="DK21" s="53"/>
      <c r="DL21" s="53"/>
      <c r="DM21" s="51"/>
      <c r="DN21" s="53"/>
      <c r="DO21" s="53"/>
      <c r="DQ21" s="53"/>
      <c r="DR21" s="53"/>
      <c r="DS21" s="7"/>
      <c r="DU21" s="51">
        <v>253102</v>
      </c>
      <c r="DV21" s="52">
        <f>DU21/DS$7</f>
        <v>8.5263768170623214E-2</v>
      </c>
      <c r="DW21" s="53">
        <f>DV21-DB21</f>
        <v>1.2745703459820179E-2</v>
      </c>
      <c r="DX21" s="50">
        <v>15</v>
      </c>
      <c r="DY21" s="52">
        <f>DX21/200</f>
        <v>7.4999999999999997E-2</v>
      </c>
      <c r="DZ21" s="52">
        <f>DY21-DE21</f>
        <v>2.4999999999999994E-2</v>
      </c>
      <c r="EA21" s="51"/>
      <c r="EC21" s="55"/>
      <c r="EF21" s="54"/>
      <c r="EG21" s="51"/>
      <c r="EH21" s="53"/>
      <c r="EI21" s="53"/>
      <c r="EK21" s="53"/>
      <c r="EL21" s="53"/>
      <c r="EM21" s="7"/>
      <c r="EO21" s="51">
        <v>354194</v>
      </c>
      <c r="EP21" s="52">
        <f t="shared" si="3"/>
        <v>0.11492655867324093</v>
      </c>
      <c r="EQ21" s="52">
        <f t="shared" si="4"/>
        <v>2.966279050261772E-2</v>
      </c>
      <c r="ER21" s="50">
        <v>20</v>
      </c>
      <c r="ES21" s="52">
        <f t="shared" si="5"/>
        <v>0.1</v>
      </c>
      <c r="ET21" s="52">
        <f t="shared" si="6"/>
        <v>2.5000000000000008E-2</v>
      </c>
      <c r="EU21" s="51"/>
      <c r="EV21" s="53"/>
      <c r="EW21" s="53"/>
      <c r="EZ21" s="54"/>
      <c r="FA21" s="51"/>
      <c r="FB21" s="53"/>
      <c r="FC21" s="53"/>
      <c r="FE21" s="53"/>
      <c r="FF21" s="53"/>
      <c r="FG21" s="7"/>
      <c r="FI21" s="51"/>
      <c r="FJ21" s="52"/>
      <c r="FK21" s="52"/>
      <c r="FL21" s="50"/>
      <c r="FM21" s="52"/>
      <c r="FN21" s="52"/>
      <c r="FO21" s="51"/>
      <c r="FP21" s="53"/>
      <c r="FQ21" s="53"/>
      <c r="FT21" s="54"/>
      <c r="FU21" s="51"/>
      <c r="FV21" s="53"/>
      <c r="FW21" s="53"/>
      <c r="FY21" s="53"/>
      <c r="FZ21" s="53"/>
      <c r="GA21" s="7"/>
      <c r="GC21" s="51"/>
      <c r="GD21" s="52"/>
      <c r="GE21" s="50"/>
      <c r="GF21" s="50"/>
      <c r="GG21" s="52"/>
      <c r="GH21" s="50"/>
      <c r="GI21" s="56"/>
      <c r="GN21" s="54"/>
      <c r="GU21" s="7"/>
      <c r="GW21" s="51"/>
      <c r="GX21" s="52"/>
      <c r="GY21" s="50"/>
      <c r="GZ21" s="50"/>
      <c r="HA21" s="52"/>
      <c r="HB21" s="50"/>
      <c r="HC21" s="56"/>
      <c r="HH21" s="54"/>
      <c r="HO21" s="7"/>
      <c r="HQ21" s="51"/>
      <c r="HR21" s="52"/>
      <c r="HS21" s="50"/>
      <c r="HT21" s="50"/>
      <c r="HU21" s="52"/>
      <c r="HV21" s="50"/>
      <c r="HW21" s="56"/>
      <c r="IB21" s="54"/>
      <c r="II21" s="7"/>
      <c r="IK21" s="51"/>
      <c r="IL21" s="52"/>
      <c r="IM21" s="50"/>
      <c r="IN21" s="50"/>
      <c r="IO21" s="52"/>
      <c r="IP21" s="50"/>
      <c r="IQ21" s="56"/>
      <c r="IV21" s="54"/>
    </row>
    <row r="22" spans="1:256" s="8" customFormat="1" ht="13.5" customHeight="1">
      <c r="A22" s="49" t="s">
        <v>348</v>
      </c>
      <c r="B22" s="50" t="s">
        <v>395</v>
      </c>
      <c r="C22" s="7"/>
      <c r="E22" s="51">
        <v>10762</v>
      </c>
      <c r="F22" s="52">
        <f t="shared" si="7"/>
        <v>3.9480277836677407E-3</v>
      </c>
      <c r="G22" s="53">
        <v>-8.0000000000000002E-3</v>
      </c>
      <c r="H22" s="50">
        <v>0</v>
      </c>
      <c r="I22" s="52">
        <v>0</v>
      </c>
      <c r="J22" s="52">
        <v>0</v>
      </c>
      <c r="K22" s="53"/>
      <c r="L22" s="53"/>
      <c r="M22" s="53"/>
      <c r="N22" s="53"/>
      <c r="O22" s="53"/>
      <c r="P22" s="54"/>
      <c r="Q22" s="51"/>
      <c r="R22" s="53"/>
      <c r="S22" s="53"/>
      <c r="U22" s="53"/>
      <c r="V22" s="53"/>
      <c r="W22" s="50" t="s">
        <v>395</v>
      </c>
      <c r="Y22" s="51">
        <v>5124</v>
      </c>
      <c r="Z22" s="53">
        <f>Y22/W$7</f>
        <v>1.8425550384207246E-3</v>
      </c>
      <c r="AA22" s="52">
        <f>Z22-F22</f>
        <v>-2.1054727452470162E-3</v>
      </c>
      <c r="AB22" s="208">
        <v>0</v>
      </c>
      <c r="AC22" s="53">
        <v>0</v>
      </c>
      <c r="AD22" s="53">
        <v>0</v>
      </c>
      <c r="AE22" s="53"/>
      <c r="AF22" s="53"/>
      <c r="AH22" s="53"/>
      <c r="AI22" s="53"/>
      <c r="AJ22" s="53"/>
      <c r="AK22" s="51"/>
      <c r="AM22" s="53"/>
      <c r="AO22" s="53"/>
      <c r="AP22" s="53"/>
      <c r="AQ22" s="7"/>
      <c r="AS22" s="51">
        <v>5451</v>
      </c>
      <c r="AT22" s="53">
        <f>AS22/AQ$7</f>
        <v>2.0329759060094561E-3</v>
      </c>
      <c r="AU22" s="53">
        <f>AT22-Z22</f>
        <v>1.904208675887315E-4</v>
      </c>
      <c r="AV22" s="208">
        <v>0</v>
      </c>
      <c r="AW22" s="53">
        <v>0</v>
      </c>
      <c r="AX22" s="53">
        <v>0</v>
      </c>
      <c r="AY22" s="53"/>
      <c r="AZ22" s="53"/>
      <c r="BB22" s="53"/>
      <c r="BC22" s="53"/>
      <c r="BD22" s="53"/>
      <c r="BE22" s="51"/>
      <c r="BF22" s="53"/>
      <c r="BG22" s="53"/>
      <c r="BI22" s="53"/>
      <c r="BJ22" s="53"/>
      <c r="BK22" s="7"/>
      <c r="BM22" s="51">
        <v>5346</v>
      </c>
      <c r="BN22" s="52">
        <f>BM22/BK$7</f>
        <v>1.914923111144702E-3</v>
      </c>
      <c r="BO22" s="53">
        <f>BN22-AT22</f>
        <v>-1.180527948647541E-4</v>
      </c>
      <c r="BP22" s="50">
        <v>0</v>
      </c>
      <c r="BQ22" s="52">
        <v>0</v>
      </c>
      <c r="BR22" s="52">
        <v>0</v>
      </c>
      <c r="BS22" s="53"/>
      <c r="BT22" s="53"/>
      <c r="BV22" s="53"/>
      <c r="BW22" s="53"/>
      <c r="BX22" s="53"/>
      <c r="BY22" s="51"/>
      <c r="BZ22" s="53"/>
      <c r="CA22" s="53"/>
      <c r="CC22" s="53"/>
      <c r="CD22" s="53"/>
      <c r="CE22" s="51" t="s">
        <v>956</v>
      </c>
      <c r="CG22" s="51">
        <v>16715</v>
      </c>
      <c r="CH22" s="52">
        <f>CG22/CE$7</f>
        <v>6.0316046702626556E-3</v>
      </c>
      <c r="CI22" s="53">
        <f>CH22-BN22</f>
        <v>4.1166815591179538E-3</v>
      </c>
      <c r="CJ22" s="50">
        <v>0</v>
      </c>
      <c r="CK22" s="52">
        <v>0</v>
      </c>
      <c r="CL22" s="52">
        <v>0</v>
      </c>
      <c r="CM22" s="53"/>
      <c r="CN22" s="53"/>
      <c r="CP22" s="53"/>
      <c r="CQ22" s="53"/>
      <c r="CR22" s="53"/>
      <c r="CS22" s="51"/>
      <c r="CT22" s="53"/>
      <c r="CU22" s="53"/>
      <c r="CW22" s="53"/>
      <c r="CX22" s="53"/>
      <c r="CY22" s="51" t="s">
        <v>956</v>
      </c>
      <c r="DA22" s="318">
        <v>3195</v>
      </c>
      <c r="DB22" s="317">
        <f t="shared" si="9"/>
        <v>1.0868932915721375E-3</v>
      </c>
      <c r="DC22" s="53">
        <f>DB22-CH22</f>
        <v>-4.9447113786905183E-3</v>
      </c>
      <c r="DD22" s="319">
        <v>0</v>
      </c>
      <c r="DE22" s="317">
        <v>0</v>
      </c>
      <c r="DF22" s="317">
        <v>0</v>
      </c>
      <c r="DG22" s="51"/>
      <c r="DH22" s="53"/>
      <c r="DI22" s="53"/>
      <c r="DJ22" s="208"/>
      <c r="DK22" s="53"/>
      <c r="DL22" s="53"/>
      <c r="DM22" s="51"/>
      <c r="DN22" s="53"/>
      <c r="DO22" s="53"/>
      <c r="DQ22" s="53"/>
      <c r="DR22" s="53"/>
      <c r="DS22" s="7"/>
      <c r="DU22" s="51"/>
      <c r="DV22" s="52"/>
      <c r="DW22" s="52"/>
      <c r="DX22" s="50"/>
      <c r="DY22" s="52"/>
      <c r="DZ22" s="52"/>
      <c r="EA22" s="51"/>
      <c r="EC22" s="55"/>
      <c r="EF22" s="54"/>
      <c r="EG22" s="51"/>
      <c r="EH22" s="53"/>
      <c r="EI22" s="53"/>
      <c r="EK22" s="53"/>
      <c r="EL22" s="53"/>
      <c r="EM22" s="7"/>
      <c r="EO22" s="51"/>
      <c r="EP22" s="52"/>
      <c r="EQ22" s="52"/>
      <c r="ER22" s="50"/>
      <c r="ES22" s="52"/>
      <c r="ET22" s="52"/>
      <c r="EU22" s="51"/>
      <c r="EV22" s="53"/>
      <c r="EW22" s="53"/>
      <c r="EZ22" s="54"/>
      <c r="FA22" s="51"/>
      <c r="FB22" s="53"/>
      <c r="FC22" s="53"/>
      <c r="FE22" s="53"/>
      <c r="FF22" s="53"/>
      <c r="FG22" s="7"/>
      <c r="FI22" s="51"/>
      <c r="FJ22" s="52"/>
      <c r="FK22" s="52"/>
      <c r="FL22" s="50"/>
      <c r="FM22" s="52"/>
      <c r="FN22" s="52"/>
      <c r="FO22" s="51"/>
      <c r="FP22" s="53"/>
      <c r="FQ22" s="53"/>
      <c r="FT22" s="54"/>
      <c r="FU22" s="51"/>
      <c r="FV22" s="53"/>
      <c r="FW22" s="53"/>
      <c r="FY22" s="53"/>
      <c r="FZ22" s="53"/>
      <c r="GA22" s="7"/>
      <c r="GC22" s="50"/>
      <c r="GD22" s="52"/>
      <c r="GE22" s="51"/>
      <c r="GF22" s="51"/>
      <c r="GG22" s="52"/>
      <c r="GH22" s="51"/>
      <c r="GI22" s="56"/>
      <c r="GN22" s="54"/>
      <c r="GU22" s="7"/>
      <c r="GW22" s="50"/>
      <c r="GX22" s="52"/>
      <c r="GY22" s="51"/>
      <c r="GZ22" s="51"/>
      <c r="HA22" s="52"/>
      <c r="HB22" s="51"/>
      <c r="HC22" s="56"/>
      <c r="HH22" s="54"/>
      <c r="HO22" s="7"/>
      <c r="HQ22" s="50"/>
      <c r="HR22" s="52"/>
      <c r="HS22" s="51"/>
      <c r="HT22" s="51"/>
      <c r="HU22" s="52"/>
      <c r="HV22" s="51"/>
      <c r="HW22" s="56"/>
      <c r="IB22" s="54"/>
      <c r="II22" s="7"/>
      <c r="IK22" s="50"/>
      <c r="IL22" s="52"/>
      <c r="IM22" s="51"/>
      <c r="IN22" s="51"/>
      <c r="IO22" s="52"/>
      <c r="IP22" s="51"/>
      <c r="IQ22" s="56"/>
      <c r="IV22" s="54"/>
    </row>
    <row r="23" spans="1:256" s="8" customFormat="1" ht="13.5" customHeight="1">
      <c r="A23" s="49" t="s">
        <v>352</v>
      </c>
      <c r="B23" s="50" t="s">
        <v>396</v>
      </c>
      <c r="C23" s="7"/>
      <c r="E23" s="51"/>
      <c r="F23" s="52"/>
      <c r="G23" s="53"/>
      <c r="H23" s="50"/>
      <c r="I23" s="52"/>
      <c r="J23" s="53"/>
      <c r="K23" s="53"/>
      <c r="L23" s="53"/>
      <c r="M23" s="53"/>
      <c r="N23" s="53"/>
      <c r="O23" s="53"/>
      <c r="P23" s="54"/>
      <c r="Q23" s="51"/>
      <c r="R23" s="53"/>
      <c r="S23" s="53"/>
      <c r="U23" s="53"/>
      <c r="V23" s="53"/>
      <c r="W23" s="50" t="s">
        <v>396</v>
      </c>
      <c r="Y23" s="51">
        <v>7865</v>
      </c>
      <c r="Z23" s="53">
        <f>Y23/W$7</f>
        <v>2.828199722322209E-3</v>
      </c>
      <c r="AA23" s="52">
        <f>Z23-F23</f>
        <v>2.828199722322209E-3</v>
      </c>
      <c r="AB23" s="208">
        <v>1</v>
      </c>
      <c r="AC23" s="53">
        <v>5.0000000000000001E-3</v>
      </c>
      <c r="AD23" s="53">
        <v>5.0000000000000001E-3</v>
      </c>
      <c r="AE23" s="53"/>
      <c r="AF23" s="53"/>
      <c r="AH23" s="53"/>
      <c r="AI23" s="53"/>
      <c r="AJ23" s="53"/>
      <c r="AK23" s="51"/>
      <c r="AM23" s="53"/>
      <c r="AO23" s="53"/>
      <c r="AP23" s="53"/>
      <c r="AQ23" s="7" t="s">
        <v>397</v>
      </c>
      <c r="AS23" s="51">
        <v>10378</v>
      </c>
      <c r="AT23" s="53">
        <f t="shared" ref="AT23:AT25" si="10">AS23/AQ$7</f>
        <v>3.8705235649543449E-3</v>
      </c>
      <c r="AU23" s="53">
        <f>AT23-Z23</f>
        <v>1.0423238426321359E-3</v>
      </c>
      <c r="AV23" s="208">
        <v>0</v>
      </c>
      <c r="AW23" s="53">
        <v>0</v>
      </c>
      <c r="AX23" s="53">
        <v>0</v>
      </c>
      <c r="AY23" s="53"/>
      <c r="AZ23" s="53"/>
      <c r="BB23" s="53"/>
      <c r="BC23" s="53"/>
      <c r="BD23" s="53"/>
      <c r="BE23" s="51"/>
      <c r="BF23" s="53"/>
      <c r="BG23" s="53"/>
      <c r="BI23" s="53"/>
      <c r="BJ23" s="53"/>
      <c r="BK23" s="7"/>
      <c r="BM23" s="51">
        <v>6659</v>
      </c>
      <c r="BN23" s="52">
        <f>BM23/BK$7</f>
        <v>2.3852362508628077E-3</v>
      </c>
      <c r="BO23" s="53">
        <f>BN23-AT23</f>
        <v>-1.4852873140915371E-3</v>
      </c>
      <c r="BP23" s="50">
        <v>0</v>
      </c>
      <c r="BQ23" s="52">
        <v>0</v>
      </c>
      <c r="BR23" s="52">
        <v>0</v>
      </c>
      <c r="BS23" s="53"/>
      <c r="BT23" s="53"/>
      <c r="BV23" s="53"/>
      <c r="BW23" s="53"/>
      <c r="BX23" s="53"/>
      <c r="BY23" s="51"/>
      <c r="BZ23" s="53"/>
      <c r="CA23" s="53"/>
      <c r="CC23" s="53"/>
      <c r="CD23" s="53"/>
      <c r="CE23" s="51"/>
      <c r="CG23" s="51"/>
      <c r="CH23" s="52" t="s">
        <v>287</v>
      </c>
      <c r="CI23" s="52" t="s">
        <v>287</v>
      </c>
      <c r="CJ23" s="50" t="s">
        <v>287</v>
      </c>
      <c r="CK23" s="52" t="s">
        <v>287</v>
      </c>
      <c r="CL23" s="52" t="s">
        <v>287</v>
      </c>
      <c r="CM23" s="53"/>
      <c r="CN23" s="53"/>
      <c r="CP23" s="53"/>
      <c r="CQ23" s="53"/>
      <c r="CR23" s="53"/>
      <c r="CS23" s="51"/>
      <c r="CT23" s="53"/>
      <c r="CU23" s="53"/>
      <c r="CW23" s="53"/>
      <c r="CX23" s="53"/>
      <c r="CY23" s="7"/>
      <c r="DA23" s="318"/>
      <c r="DB23" s="317"/>
      <c r="DC23" s="317"/>
      <c r="DD23" s="319"/>
      <c r="DE23" s="317"/>
      <c r="DF23" s="317"/>
      <c r="DG23" s="51"/>
      <c r="DH23" s="53"/>
      <c r="DI23" s="53"/>
      <c r="DJ23" s="208"/>
      <c r="DK23" s="53"/>
      <c r="DL23" s="53"/>
      <c r="DM23" s="51"/>
      <c r="DN23" s="53"/>
      <c r="DO23" s="53"/>
      <c r="DQ23" s="53"/>
      <c r="DR23" s="53"/>
      <c r="DS23" s="7"/>
      <c r="DU23" s="51"/>
      <c r="DV23" s="52"/>
      <c r="DW23" s="52"/>
      <c r="DX23" s="50"/>
      <c r="DY23" s="52"/>
      <c r="DZ23" s="52"/>
      <c r="EA23" s="51"/>
      <c r="EC23" s="55"/>
      <c r="EF23" s="54"/>
      <c r="EG23" s="51"/>
      <c r="EH23" s="53"/>
      <c r="EI23" s="53"/>
      <c r="EK23" s="53"/>
      <c r="EL23" s="53"/>
      <c r="EM23" s="7"/>
      <c r="EO23" s="51"/>
      <c r="EP23" s="52"/>
      <c r="EQ23" s="52"/>
      <c r="ER23" s="50"/>
      <c r="ES23" s="52"/>
      <c r="ET23" s="52"/>
      <c r="EU23" s="51"/>
      <c r="EV23" s="53"/>
      <c r="EW23" s="53"/>
      <c r="EZ23" s="54"/>
      <c r="FA23" s="51"/>
      <c r="FB23" s="53"/>
      <c r="FC23" s="53"/>
      <c r="FE23" s="53"/>
      <c r="FF23" s="53"/>
      <c r="FG23" s="7"/>
      <c r="FI23" s="51"/>
      <c r="FJ23" s="52"/>
      <c r="FK23" s="52"/>
      <c r="FL23" s="50"/>
      <c r="FM23" s="52"/>
      <c r="FN23" s="52"/>
      <c r="FO23" s="51"/>
      <c r="FP23" s="53"/>
      <c r="FQ23" s="53"/>
      <c r="FT23" s="54"/>
      <c r="FU23" s="51"/>
      <c r="FV23" s="53"/>
      <c r="FW23" s="53"/>
      <c r="FY23" s="53"/>
      <c r="FZ23" s="53"/>
      <c r="GA23" s="7"/>
      <c r="GC23" s="50"/>
      <c r="GD23" s="52"/>
      <c r="GE23" s="50"/>
      <c r="GF23" s="50"/>
      <c r="GG23" s="52"/>
      <c r="GH23" s="50"/>
      <c r="GI23" s="56"/>
      <c r="GN23" s="54"/>
      <c r="GU23" s="7"/>
      <c r="GW23" s="50"/>
      <c r="GX23" s="52"/>
      <c r="GY23" s="50"/>
      <c r="GZ23" s="50"/>
      <c r="HA23" s="52"/>
      <c r="HB23" s="50"/>
      <c r="HC23" s="56"/>
      <c r="HH23" s="54"/>
      <c r="HO23" s="7"/>
      <c r="HQ23" s="50"/>
      <c r="HR23" s="52"/>
      <c r="HS23" s="50"/>
      <c r="HT23" s="50"/>
      <c r="HU23" s="52"/>
      <c r="HV23" s="50"/>
      <c r="HW23" s="56"/>
      <c r="IB23" s="54"/>
      <c r="II23" s="7"/>
      <c r="IK23" s="50"/>
      <c r="IL23" s="52"/>
      <c r="IM23" s="50"/>
      <c r="IN23" s="50"/>
      <c r="IO23" s="52"/>
      <c r="IP23" s="50"/>
      <c r="IQ23" s="56"/>
      <c r="IV23" s="54"/>
    </row>
    <row r="24" spans="1:256" s="8" customFormat="1" ht="13.5" customHeight="1">
      <c r="A24" s="49" t="s">
        <v>356</v>
      </c>
      <c r="B24" s="50" t="s">
        <v>398</v>
      </c>
      <c r="C24" s="7"/>
      <c r="E24" s="51"/>
      <c r="F24" s="52"/>
      <c r="G24" s="53"/>
      <c r="H24" s="50"/>
      <c r="I24" s="52"/>
      <c r="J24" s="53"/>
      <c r="K24" s="53"/>
      <c r="L24" s="53"/>
      <c r="M24" s="53"/>
      <c r="N24" s="53"/>
      <c r="O24" s="53"/>
      <c r="P24" s="54"/>
      <c r="Q24" s="51"/>
      <c r="R24" s="53"/>
      <c r="S24" s="53"/>
      <c r="U24" s="53"/>
      <c r="V24" s="53"/>
      <c r="W24" s="50" t="s">
        <v>398</v>
      </c>
      <c r="Y24" s="51">
        <v>78066</v>
      </c>
      <c r="Z24" s="53">
        <f>Y24/W$7</f>
        <v>2.8071994853503569E-2</v>
      </c>
      <c r="AA24" s="52">
        <f>Z24-F24</f>
        <v>2.8071994853503569E-2</v>
      </c>
      <c r="AB24" s="208">
        <v>2</v>
      </c>
      <c r="AC24" s="53">
        <v>0.01</v>
      </c>
      <c r="AD24" s="53">
        <v>0</v>
      </c>
      <c r="AE24" s="53"/>
      <c r="AF24" s="53"/>
      <c r="AH24" s="53"/>
      <c r="AI24" s="53"/>
      <c r="AJ24" s="53"/>
      <c r="AK24" s="51"/>
      <c r="AM24" s="53"/>
      <c r="AO24" s="53"/>
      <c r="AP24" s="53"/>
      <c r="AQ24" s="7"/>
      <c r="AS24" s="51">
        <v>28084</v>
      </c>
      <c r="AT24" s="53">
        <f t="shared" si="10"/>
        <v>1.0474058951452864E-2</v>
      </c>
      <c r="AU24" s="53">
        <f>AT24-Z24</f>
        <v>-1.7597935902050707E-2</v>
      </c>
      <c r="AV24" s="208">
        <v>0</v>
      </c>
      <c r="AW24" s="53">
        <v>0</v>
      </c>
      <c r="AX24" s="53">
        <v>0</v>
      </c>
      <c r="AY24" s="53"/>
      <c r="AZ24" s="53"/>
      <c r="BB24" s="53"/>
      <c r="BC24" s="53"/>
      <c r="BD24" s="53"/>
      <c r="BE24" s="51"/>
      <c r="BF24" s="53"/>
      <c r="BG24" s="53"/>
      <c r="BI24" s="53"/>
      <c r="BJ24" s="53"/>
      <c r="BK24" s="7"/>
      <c r="BM24" s="51"/>
      <c r="BN24" s="52" t="s">
        <v>287</v>
      </c>
      <c r="BO24" s="52" t="s">
        <v>287</v>
      </c>
      <c r="BP24" s="50" t="s">
        <v>287</v>
      </c>
      <c r="BQ24" s="52" t="s">
        <v>287</v>
      </c>
      <c r="BR24" s="52" t="s">
        <v>287</v>
      </c>
      <c r="BS24" s="53"/>
      <c r="BT24" s="53"/>
      <c r="BV24" s="53"/>
      <c r="BW24" s="53"/>
      <c r="BX24" s="53"/>
      <c r="BY24" s="51"/>
      <c r="BZ24" s="53"/>
      <c r="CA24" s="53"/>
      <c r="CC24" s="53"/>
      <c r="CD24" s="53"/>
      <c r="CE24" s="51"/>
      <c r="CG24" s="51"/>
      <c r="CH24" s="52" t="s">
        <v>287</v>
      </c>
      <c r="CI24" s="52" t="s">
        <v>287</v>
      </c>
      <c r="CJ24" s="50" t="s">
        <v>287</v>
      </c>
      <c r="CK24" s="52" t="s">
        <v>287</v>
      </c>
      <c r="CL24" s="52" t="s">
        <v>287</v>
      </c>
      <c r="CM24" s="53"/>
      <c r="CN24" s="53"/>
      <c r="CP24" s="53"/>
      <c r="CQ24" s="53"/>
      <c r="CR24" s="53"/>
      <c r="CS24" s="51"/>
      <c r="CT24" s="53"/>
      <c r="CU24" s="53"/>
      <c r="CW24" s="53"/>
      <c r="CX24" s="53"/>
      <c r="CY24" s="7"/>
      <c r="DA24" s="318"/>
      <c r="DB24" s="317"/>
      <c r="DC24" s="317"/>
      <c r="DD24" s="319"/>
      <c r="DE24" s="317"/>
      <c r="DF24" s="317"/>
      <c r="DG24" s="51"/>
      <c r="DH24" s="53"/>
      <c r="DI24" s="53"/>
      <c r="DJ24" s="208"/>
      <c r="DK24" s="53"/>
      <c r="DL24" s="53"/>
      <c r="DM24" s="51"/>
      <c r="DN24" s="53"/>
      <c r="DO24" s="53"/>
      <c r="DQ24" s="53"/>
      <c r="DR24" s="53"/>
      <c r="DS24" s="7"/>
      <c r="DU24" s="51"/>
      <c r="DV24" s="52"/>
      <c r="DW24" s="52"/>
      <c r="DX24" s="50"/>
      <c r="DY24" s="52"/>
      <c r="DZ24" s="52"/>
      <c r="EA24" s="51"/>
      <c r="EC24" s="55"/>
      <c r="EF24" s="54"/>
      <c r="EG24" s="51"/>
      <c r="EH24" s="53"/>
      <c r="EI24" s="53"/>
      <c r="EK24" s="53"/>
      <c r="EL24" s="53"/>
      <c r="EM24" s="7"/>
      <c r="EO24" s="51"/>
      <c r="EP24" s="52"/>
      <c r="EQ24" s="52"/>
      <c r="ER24" s="50"/>
      <c r="ES24" s="52"/>
      <c r="ET24" s="52"/>
      <c r="EU24" s="51"/>
      <c r="EV24" s="53"/>
      <c r="EW24" s="53"/>
      <c r="EZ24" s="54"/>
      <c r="FA24" s="51"/>
      <c r="FB24" s="53"/>
      <c r="FC24" s="53"/>
      <c r="FE24" s="53"/>
      <c r="FF24" s="53"/>
      <c r="FG24" s="7"/>
      <c r="FI24" s="51"/>
      <c r="FJ24" s="52"/>
      <c r="FK24" s="52"/>
      <c r="FL24" s="50"/>
      <c r="FM24" s="52"/>
      <c r="FN24" s="52"/>
      <c r="FO24" s="51"/>
      <c r="FP24" s="53"/>
      <c r="FQ24" s="53"/>
      <c r="FT24" s="54"/>
      <c r="FU24" s="51"/>
      <c r="FV24" s="53"/>
      <c r="FW24" s="53"/>
      <c r="FY24" s="53"/>
      <c r="FZ24" s="53"/>
      <c r="GA24" s="7"/>
      <c r="GC24" s="50"/>
      <c r="GD24" s="52"/>
      <c r="GE24" s="50"/>
      <c r="GF24" s="50"/>
      <c r="GG24" s="52"/>
      <c r="GH24" s="50"/>
      <c r="GI24" s="56"/>
      <c r="GN24" s="54"/>
      <c r="GU24" s="7"/>
      <c r="GW24" s="50"/>
      <c r="GX24" s="52"/>
      <c r="GY24" s="50"/>
      <c r="GZ24" s="50"/>
      <c r="HA24" s="52"/>
      <c r="HB24" s="50"/>
      <c r="HC24" s="56"/>
      <c r="HH24" s="54"/>
      <c r="HO24" s="7"/>
      <c r="HQ24" s="50"/>
      <c r="HR24" s="52"/>
      <c r="HS24" s="50"/>
      <c r="HT24" s="50"/>
      <c r="HU24" s="52"/>
      <c r="HV24" s="50"/>
      <c r="HW24" s="56"/>
      <c r="IB24" s="54"/>
      <c r="II24" s="7"/>
      <c r="IK24" s="50"/>
      <c r="IL24" s="52"/>
      <c r="IM24" s="50"/>
      <c r="IN24" s="50"/>
      <c r="IO24" s="52"/>
      <c r="IP24" s="50"/>
      <c r="IQ24" s="56"/>
      <c r="IV24" s="54"/>
    </row>
    <row r="25" spans="1:256" s="8" customFormat="1" ht="13.5" customHeight="1">
      <c r="A25" s="49" t="s">
        <v>360</v>
      </c>
      <c r="B25" s="50" t="s">
        <v>399</v>
      </c>
      <c r="C25" s="7"/>
      <c r="E25" s="51"/>
      <c r="F25" s="52" t="s">
        <v>287</v>
      </c>
      <c r="G25" s="53" t="s">
        <v>287</v>
      </c>
      <c r="H25" s="50"/>
      <c r="I25" s="52" t="s">
        <v>287</v>
      </c>
      <c r="J25" s="53" t="s">
        <v>287</v>
      </c>
      <c r="K25" s="53"/>
      <c r="L25" s="53"/>
      <c r="M25" s="53"/>
      <c r="N25" s="53"/>
      <c r="O25" s="53"/>
      <c r="P25" s="54"/>
      <c r="Q25" s="51"/>
      <c r="R25" s="53"/>
      <c r="S25" s="53"/>
      <c r="U25" s="53"/>
      <c r="V25" s="53"/>
      <c r="W25" s="50"/>
      <c r="Y25" s="51"/>
      <c r="Z25" s="53"/>
      <c r="AA25" s="53"/>
      <c r="AB25" s="208"/>
      <c r="AC25" s="53"/>
      <c r="AD25" s="53"/>
      <c r="AE25" s="53"/>
      <c r="AF25" s="53"/>
      <c r="AH25" s="53"/>
      <c r="AI25" s="53"/>
      <c r="AJ25" s="53"/>
      <c r="AK25" s="51"/>
      <c r="AM25" s="53"/>
      <c r="AO25" s="53"/>
      <c r="AP25" s="53"/>
      <c r="AQ25" s="7"/>
      <c r="AS25" s="51">
        <v>28549</v>
      </c>
      <c r="AT25" s="53">
        <f t="shared" si="10"/>
        <v>1.0647482872989169E-2</v>
      </c>
      <c r="AU25" s="53">
        <f>AT25-Z25</f>
        <v>1.0647482872989169E-2</v>
      </c>
      <c r="AV25" s="208">
        <v>0</v>
      </c>
      <c r="AW25" s="53">
        <v>0</v>
      </c>
      <c r="AX25" s="53">
        <v>0</v>
      </c>
      <c r="AY25" s="53"/>
      <c r="AZ25" s="53"/>
      <c r="BB25" s="53"/>
      <c r="BC25" s="53"/>
      <c r="BD25" s="53"/>
      <c r="BE25" s="51"/>
      <c r="BF25" s="53"/>
      <c r="BG25" s="53"/>
      <c r="BI25" s="53"/>
      <c r="BJ25" s="53"/>
      <c r="BK25" s="7"/>
      <c r="BM25" s="51"/>
      <c r="BN25" s="52" t="s">
        <v>287</v>
      </c>
      <c r="BO25" s="52" t="s">
        <v>287</v>
      </c>
      <c r="BP25" s="50" t="s">
        <v>287</v>
      </c>
      <c r="BQ25" s="52" t="s">
        <v>287</v>
      </c>
      <c r="BR25" s="52" t="s">
        <v>287</v>
      </c>
      <c r="BS25" s="53"/>
      <c r="BT25" s="53"/>
      <c r="BV25" s="53"/>
      <c r="BW25" s="53"/>
      <c r="BX25" s="53"/>
      <c r="BY25" s="51"/>
      <c r="BZ25" s="53"/>
      <c r="CA25" s="53"/>
      <c r="CC25" s="53"/>
      <c r="CD25" s="53"/>
      <c r="CE25" s="51"/>
      <c r="CG25" s="51"/>
      <c r="CH25" s="52" t="s">
        <v>287</v>
      </c>
      <c r="CI25" s="52" t="s">
        <v>287</v>
      </c>
      <c r="CJ25" s="50" t="s">
        <v>287</v>
      </c>
      <c r="CK25" s="52" t="s">
        <v>287</v>
      </c>
      <c r="CL25" s="52" t="s">
        <v>287</v>
      </c>
      <c r="CM25" s="53"/>
      <c r="CN25" s="53"/>
      <c r="CP25" s="53"/>
      <c r="CQ25" s="53"/>
      <c r="CR25" s="53"/>
      <c r="CS25" s="51"/>
      <c r="CT25" s="53"/>
      <c r="CU25" s="53"/>
      <c r="CW25" s="53"/>
      <c r="CX25" s="53"/>
      <c r="CY25" s="7"/>
      <c r="DA25" s="318"/>
      <c r="DB25" s="317"/>
      <c r="DC25" s="317"/>
      <c r="DD25" s="319"/>
      <c r="DE25" s="317"/>
      <c r="DF25" s="317"/>
      <c r="DG25" s="51"/>
      <c r="DH25" s="53"/>
      <c r="DI25" s="53"/>
      <c r="DJ25" s="208"/>
      <c r="DK25" s="53"/>
      <c r="DL25" s="53"/>
      <c r="DM25" s="51"/>
      <c r="DN25" s="53"/>
      <c r="DO25" s="53"/>
      <c r="DQ25" s="53"/>
      <c r="DR25" s="53"/>
      <c r="DS25" s="7"/>
      <c r="DU25" s="51"/>
      <c r="DV25" s="52"/>
      <c r="DW25" s="52"/>
      <c r="DX25" s="50"/>
      <c r="DY25" s="52"/>
      <c r="DZ25" s="52"/>
      <c r="EA25" s="51"/>
      <c r="EC25" s="55"/>
      <c r="EF25" s="54"/>
      <c r="EG25" s="51"/>
      <c r="EH25" s="53"/>
      <c r="EI25" s="53"/>
      <c r="EK25" s="53"/>
      <c r="EL25" s="53"/>
      <c r="EM25" s="7"/>
      <c r="EO25" s="51"/>
      <c r="EP25" s="52"/>
      <c r="EQ25" s="52"/>
      <c r="ER25" s="50"/>
      <c r="ES25" s="52"/>
      <c r="ET25" s="52"/>
      <c r="EU25" s="51"/>
      <c r="EV25" s="53"/>
      <c r="EW25" s="53"/>
      <c r="EZ25" s="54"/>
      <c r="FA25" s="51"/>
      <c r="FB25" s="53"/>
      <c r="FC25" s="53"/>
      <c r="FE25" s="53"/>
      <c r="FF25" s="53"/>
      <c r="FG25" s="7"/>
      <c r="FI25" s="51"/>
      <c r="FJ25" s="52"/>
      <c r="FK25" s="52"/>
      <c r="FL25" s="50"/>
      <c r="FM25" s="52"/>
      <c r="FN25" s="52"/>
      <c r="FO25" s="51"/>
      <c r="FP25" s="53"/>
      <c r="FQ25" s="53"/>
      <c r="FT25" s="54"/>
      <c r="FU25" s="51"/>
      <c r="FV25" s="53"/>
      <c r="FW25" s="53"/>
      <c r="FY25" s="53"/>
      <c r="FZ25" s="53"/>
      <c r="GA25" s="7"/>
      <c r="GC25" s="50"/>
      <c r="GD25" s="52"/>
      <c r="GE25" s="50"/>
      <c r="GF25" s="50"/>
      <c r="GG25" s="52"/>
      <c r="GH25" s="50"/>
      <c r="GI25" s="56"/>
      <c r="GN25" s="54"/>
      <c r="GU25" s="7"/>
      <c r="GW25" s="50"/>
      <c r="GX25" s="52"/>
      <c r="GY25" s="50"/>
      <c r="GZ25" s="50"/>
      <c r="HA25" s="52"/>
      <c r="HB25" s="50"/>
      <c r="HC25" s="56"/>
      <c r="HH25" s="54"/>
      <c r="HO25" s="7"/>
      <c r="HQ25" s="50"/>
      <c r="HR25" s="52"/>
      <c r="HS25" s="50"/>
      <c r="HT25" s="50"/>
      <c r="HU25" s="52"/>
      <c r="HV25" s="50"/>
      <c r="HW25" s="56"/>
      <c r="IB25" s="54"/>
      <c r="II25" s="7"/>
      <c r="IK25" s="50"/>
      <c r="IL25" s="52"/>
      <c r="IM25" s="50"/>
      <c r="IN25" s="50"/>
      <c r="IO25" s="52"/>
      <c r="IP25" s="50"/>
      <c r="IQ25" s="56"/>
      <c r="IV25" s="54"/>
    </row>
    <row r="26" spans="1:256" s="8" customFormat="1" ht="13.5" customHeight="1">
      <c r="A26" s="49" t="s">
        <v>768</v>
      </c>
      <c r="B26" s="7" t="s">
        <v>765</v>
      </c>
      <c r="C26" s="7"/>
      <c r="E26" s="51"/>
      <c r="F26" s="52"/>
      <c r="G26" s="53"/>
      <c r="H26" s="50"/>
      <c r="I26" s="52"/>
      <c r="J26" s="53"/>
      <c r="K26" s="53"/>
      <c r="L26" s="53"/>
      <c r="M26" s="53"/>
      <c r="N26" s="53"/>
      <c r="O26" s="53"/>
      <c r="P26" s="54"/>
      <c r="Q26" s="51"/>
      <c r="R26" s="53"/>
      <c r="S26" s="53"/>
      <c r="U26" s="53"/>
      <c r="V26" s="53"/>
      <c r="W26" s="7"/>
      <c r="Y26" s="51"/>
      <c r="Z26" s="53"/>
      <c r="AA26" s="53"/>
      <c r="AB26" s="208"/>
      <c r="AC26" s="53"/>
      <c r="AD26" s="53"/>
      <c r="AE26" s="53"/>
      <c r="AF26" s="53"/>
      <c r="AH26" s="53"/>
      <c r="AI26" s="53"/>
      <c r="AJ26" s="53"/>
      <c r="AK26" s="51"/>
      <c r="AM26" s="53"/>
      <c r="AO26" s="53"/>
      <c r="AP26" s="53"/>
      <c r="AQ26" s="7"/>
      <c r="AS26" s="51"/>
      <c r="AT26" s="53"/>
      <c r="AU26" s="53"/>
      <c r="AV26" s="208"/>
      <c r="AW26" s="53"/>
      <c r="AX26" s="53"/>
      <c r="AY26" s="53"/>
      <c r="AZ26" s="53"/>
      <c r="BB26" s="53"/>
      <c r="BC26" s="53"/>
      <c r="BD26" s="53"/>
      <c r="BE26" s="51"/>
      <c r="BF26" s="53"/>
      <c r="BG26" s="53"/>
      <c r="BI26" s="53"/>
      <c r="BJ26" s="53"/>
      <c r="BK26" s="7"/>
      <c r="BM26" s="51"/>
      <c r="BN26" s="52"/>
      <c r="BO26" s="52"/>
      <c r="BP26" s="50"/>
      <c r="BQ26" s="52"/>
      <c r="BR26" s="52"/>
      <c r="BS26" s="53"/>
      <c r="BT26" s="53"/>
      <c r="BV26" s="53"/>
      <c r="BW26" s="53"/>
      <c r="BX26" s="53"/>
      <c r="BY26" s="51"/>
      <c r="BZ26" s="53"/>
      <c r="CA26" s="53"/>
      <c r="CC26" s="53"/>
      <c r="CD26" s="53"/>
      <c r="CE26" s="51"/>
      <c r="CG26" s="51"/>
      <c r="CH26" s="52"/>
      <c r="CI26" s="52"/>
      <c r="CJ26" s="50"/>
      <c r="CK26" s="52"/>
      <c r="CL26" s="52"/>
      <c r="CM26" s="53"/>
      <c r="CN26" s="53"/>
      <c r="CP26" s="53"/>
      <c r="CQ26" s="53"/>
      <c r="CR26" s="53"/>
      <c r="CS26" s="51"/>
      <c r="CT26" s="53"/>
      <c r="CU26" s="53"/>
      <c r="CW26" s="53"/>
      <c r="CX26" s="53"/>
      <c r="CY26" s="7" t="s">
        <v>765</v>
      </c>
      <c r="DA26" s="318">
        <v>15103</v>
      </c>
      <c r="DB26" s="317">
        <f t="shared" ref="DB26" si="11">DA26/CY$7</f>
        <v>5.1378245328995284E-3</v>
      </c>
      <c r="DC26" s="317">
        <f>DB26-CH26</f>
        <v>5.1378245328995284E-3</v>
      </c>
      <c r="DD26" s="319">
        <v>0</v>
      </c>
      <c r="DE26" s="317">
        <v>0</v>
      </c>
      <c r="DF26" s="317">
        <v>0</v>
      </c>
      <c r="DG26" s="51"/>
      <c r="DH26" s="53"/>
      <c r="DI26" s="53"/>
      <c r="DJ26" s="208"/>
      <c r="DK26" s="53"/>
      <c r="DL26" s="53"/>
      <c r="DM26" s="51"/>
      <c r="DN26" s="53"/>
      <c r="DO26" s="53"/>
      <c r="DQ26" s="53"/>
      <c r="DR26" s="53"/>
      <c r="DS26" s="7"/>
      <c r="DU26" s="51">
        <v>25086</v>
      </c>
      <c r="DV26" s="52">
        <f t="shared" ref="DV26:DV39" si="12">DU26/DS$7</f>
        <v>8.4508494137867495E-3</v>
      </c>
      <c r="DW26" s="53">
        <f>DV26-DB26</f>
        <v>3.3130248808872212E-3</v>
      </c>
      <c r="DX26" s="50">
        <v>0</v>
      </c>
      <c r="DY26" s="52">
        <f>DX26/200</f>
        <v>0</v>
      </c>
      <c r="DZ26" s="52">
        <f>DY26-DE26</f>
        <v>0</v>
      </c>
      <c r="EA26" s="51"/>
      <c r="EC26" s="55"/>
      <c r="EF26" s="54"/>
      <c r="EG26" s="51"/>
      <c r="EH26" s="53"/>
      <c r="EI26" s="53"/>
      <c r="EK26" s="53"/>
      <c r="EL26" s="53"/>
      <c r="EM26" s="7"/>
      <c r="EO26" s="51">
        <v>19032</v>
      </c>
      <c r="EP26" s="52">
        <f t="shared" si="3"/>
        <v>6.1753792121524405E-3</v>
      </c>
      <c r="EQ26" s="52">
        <f t="shared" si="4"/>
        <v>-2.275470201634309E-3</v>
      </c>
      <c r="ER26" s="50">
        <v>0</v>
      </c>
      <c r="ES26" s="52">
        <f t="shared" si="5"/>
        <v>0</v>
      </c>
      <c r="ET26" s="52">
        <f t="shared" si="6"/>
        <v>0</v>
      </c>
      <c r="EU26" s="51"/>
      <c r="EV26" s="53"/>
      <c r="EW26" s="53"/>
      <c r="EZ26" s="54"/>
      <c r="FA26" s="51"/>
      <c r="FB26" s="53"/>
      <c r="FC26" s="53"/>
      <c r="FE26" s="53"/>
      <c r="FF26" s="53"/>
      <c r="FG26" s="7"/>
      <c r="FI26" s="51"/>
      <c r="FJ26" s="52"/>
      <c r="FK26" s="52"/>
      <c r="FL26" s="50"/>
      <c r="FM26" s="52"/>
      <c r="FN26" s="52"/>
      <c r="FO26" s="51"/>
      <c r="FP26" s="53"/>
      <c r="FQ26" s="53"/>
      <c r="FT26" s="54"/>
      <c r="FU26" s="51"/>
      <c r="FV26" s="53"/>
      <c r="FW26" s="53"/>
      <c r="FY26" s="53"/>
      <c r="FZ26" s="53"/>
      <c r="GA26" s="7"/>
      <c r="GC26" s="50"/>
      <c r="GD26" s="52"/>
      <c r="GE26" s="50"/>
      <c r="GF26" s="50"/>
      <c r="GG26" s="52"/>
      <c r="GH26" s="50"/>
      <c r="GI26" s="56"/>
      <c r="GN26" s="54"/>
      <c r="GU26" s="7"/>
      <c r="GW26" s="50"/>
      <c r="GX26" s="52"/>
      <c r="GY26" s="50"/>
      <c r="GZ26" s="50"/>
      <c r="HA26" s="52"/>
      <c r="HB26" s="50"/>
      <c r="HC26" s="56"/>
      <c r="HH26" s="54"/>
      <c r="HO26" s="7"/>
      <c r="HQ26" s="50"/>
      <c r="HR26" s="52"/>
      <c r="HS26" s="50"/>
      <c r="HT26" s="50"/>
      <c r="HU26" s="52"/>
      <c r="HV26" s="50"/>
      <c r="HW26" s="56"/>
      <c r="IB26" s="54"/>
      <c r="II26" s="7"/>
      <c r="IK26" s="50"/>
      <c r="IL26" s="52"/>
      <c r="IM26" s="50"/>
      <c r="IN26" s="50"/>
      <c r="IO26" s="52"/>
      <c r="IP26" s="50"/>
      <c r="IQ26" s="56"/>
      <c r="IV26" s="54"/>
    </row>
    <row r="27" spans="1:256" s="8" customFormat="1" ht="13.5" customHeight="1">
      <c r="A27" s="49" t="s">
        <v>908</v>
      </c>
      <c r="B27" s="8" t="s">
        <v>958</v>
      </c>
      <c r="C27" s="7"/>
      <c r="E27" s="51">
        <v>9344</v>
      </c>
      <c r="F27" s="52">
        <f>E27/C$7</f>
        <v>3.427836053762439E-3</v>
      </c>
      <c r="G27" s="53">
        <v>0</v>
      </c>
      <c r="H27" s="50">
        <v>1</v>
      </c>
      <c r="I27" s="52">
        <v>5.0000000000000001E-3</v>
      </c>
      <c r="J27" s="53">
        <v>0</v>
      </c>
      <c r="K27" s="53"/>
      <c r="L27" s="53"/>
      <c r="M27" s="53"/>
      <c r="N27" s="53"/>
      <c r="O27" s="53"/>
      <c r="P27" s="54"/>
      <c r="Q27" s="51"/>
      <c r="R27" s="53"/>
      <c r="S27" s="53"/>
      <c r="U27" s="53"/>
      <c r="V27" s="53"/>
      <c r="W27" s="8" t="s">
        <v>958</v>
      </c>
      <c r="Y27" s="51">
        <v>9905</v>
      </c>
      <c r="Z27" s="53">
        <f>Y27/W$7</f>
        <v>3.5617696439417014E-3</v>
      </c>
      <c r="AA27" s="52">
        <f>Z27-F27</f>
        <v>1.3393359017926237E-4</v>
      </c>
      <c r="AB27" s="208">
        <v>1</v>
      </c>
      <c r="AC27" s="53">
        <v>5.0000000000000001E-3</v>
      </c>
      <c r="AD27" s="53">
        <v>0</v>
      </c>
      <c r="AE27" s="53"/>
      <c r="AF27" s="53"/>
      <c r="AH27" s="53"/>
      <c r="AI27" s="53"/>
      <c r="AJ27" s="53"/>
      <c r="AK27" s="51"/>
      <c r="AM27" s="53"/>
      <c r="AO27" s="53"/>
      <c r="AP27" s="53"/>
      <c r="AQ27" s="7"/>
      <c r="AS27" s="51">
        <v>10472</v>
      </c>
      <c r="AT27" s="53">
        <f>AS27/AQ$7</f>
        <v>3.9055813039315761E-3</v>
      </c>
      <c r="AU27" s="53">
        <f>AT27-Z27</f>
        <v>3.4381165998987467E-4</v>
      </c>
      <c r="AV27" s="208">
        <v>1</v>
      </c>
      <c r="AW27" s="53">
        <v>5.0000000000000001E-3</v>
      </c>
      <c r="AX27" s="53">
        <v>0</v>
      </c>
      <c r="AY27" s="53"/>
      <c r="AZ27" s="53"/>
      <c r="BB27" s="53"/>
      <c r="BC27" s="53"/>
      <c r="BD27" s="53"/>
      <c r="BE27" s="51"/>
      <c r="BF27" s="53"/>
      <c r="BG27" s="53"/>
      <c r="BI27" s="53"/>
      <c r="BJ27" s="53"/>
      <c r="BK27" s="7"/>
      <c r="BM27" s="50">
        <v>11651</v>
      </c>
      <c r="BN27" s="52">
        <f>BM27/BK$7</f>
        <v>4.1733574949395667E-3</v>
      </c>
      <c r="BO27" s="53">
        <f>BN27-AT27</f>
        <v>2.6777619100799063E-4</v>
      </c>
      <c r="BP27" s="50">
        <v>1</v>
      </c>
      <c r="BQ27" s="52">
        <v>0</v>
      </c>
      <c r="BR27" s="52">
        <v>0</v>
      </c>
      <c r="BS27" s="53"/>
      <c r="BT27" s="53"/>
      <c r="BV27" s="53"/>
      <c r="BW27" s="53"/>
      <c r="BX27" s="53"/>
      <c r="BY27" s="51"/>
      <c r="BZ27" s="53"/>
      <c r="CA27" s="53"/>
      <c r="CC27" s="53"/>
      <c r="CD27" s="53"/>
      <c r="CE27" s="51" t="s">
        <v>958</v>
      </c>
      <c r="CG27" s="51">
        <v>11168</v>
      </c>
      <c r="CH27" s="52">
        <f>CG27/CE$7</f>
        <v>4.0299707422969391E-3</v>
      </c>
      <c r="CI27" s="53">
        <f>CH27-BN27</f>
        <v>-1.433867526426276E-4</v>
      </c>
      <c r="CJ27" s="50">
        <v>1</v>
      </c>
      <c r="CK27" s="52">
        <v>0</v>
      </c>
      <c r="CL27" s="52">
        <v>0</v>
      </c>
      <c r="CM27" s="53"/>
      <c r="CN27" s="53"/>
      <c r="CP27" s="53"/>
      <c r="CQ27" s="53"/>
      <c r="CR27" s="53"/>
      <c r="CS27" s="51"/>
      <c r="CT27" s="53"/>
      <c r="CU27" s="53"/>
      <c r="CW27" s="53"/>
      <c r="CX27" s="53"/>
      <c r="CY27" s="7" t="s">
        <v>903</v>
      </c>
      <c r="DA27" s="318">
        <v>10503</v>
      </c>
      <c r="DB27" s="317">
        <f>DA27/CY$7</f>
        <v>3.5729703415906607E-3</v>
      </c>
      <c r="DC27" s="317">
        <f>DB27-CH27</f>
        <v>-4.5700040070627843E-4</v>
      </c>
      <c r="DD27" s="319">
        <v>1</v>
      </c>
      <c r="DE27" s="316">
        <f>DD27/CY$3</f>
        <v>5.0000000000000001E-3</v>
      </c>
      <c r="DF27" s="317">
        <v>0</v>
      </c>
      <c r="DG27" s="51"/>
      <c r="DH27" s="53"/>
      <c r="DI27" s="53"/>
      <c r="DJ27" s="208"/>
      <c r="DK27" s="53"/>
      <c r="DL27" s="53"/>
      <c r="DM27" s="51"/>
      <c r="DN27" s="53"/>
      <c r="DO27" s="53"/>
      <c r="DQ27" s="53"/>
      <c r="DR27" s="53"/>
      <c r="DS27" s="7"/>
      <c r="DU27" s="51">
        <v>12187</v>
      </c>
      <c r="DV27" s="52">
        <f t="shared" si="12"/>
        <v>4.1054971619955E-3</v>
      </c>
      <c r="DW27" s="53">
        <f>DV27-DB27</f>
        <v>5.325268204048393E-4</v>
      </c>
      <c r="DX27" s="50">
        <v>1</v>
      </c>
      <c r="DY27" s="52">
        <f>DX27/200</f>
        <v>5.0000000000000001E-3</v>
      </c>
      <c r="DZ27" s="52">
        <f>DY27-DE27</f>
        <v>0</v>
      </c>
      <c r="EA27" s="51"/>
      <c r="EC27" s="55"/>
      <c r="EF27" s="54"/>
      <c r="EG27" s="51"/>
      <c r="EH27" s="53"/>
      <c r="EI27" s="53"/>
      <c r="EK27" s="53"/>
      <c r="EL27" s="53"/>
      <c r="EM27" s="7"/>
      <c r="EO27" s="51"/>
      <c r="EP27" s="52"/>
      <c r="EQ27" s="52"/>
      <c r="ER27" s="50"/>
      <c r="ES27" s="52"/>
      <c r="ET27" s="52"/>
      <c r="EU27" s="51"/>
      <c r="EV27" s="53"/>
      <c r="EW27" s="53"/>
      <c r="EZ27" s="54"/>
      <c r="FA27" s="51"/>
      <c r="FB27" s="53"/>
      <c r="FC27" s="53"/>
      <c r="FE27" s="53"/>
      <c r="FF27" s="53"/>
      <c r="FG27" s="7"/>
      <c r="FI27" s="51"/>
      <c r="FJ27" s="52"/>
      <c r="FK27" s="52"/>
      <c r="FL27" s="50"/>
      <c r="FM27" s="52"/>
      <c r="FN27" s="52"/>
      <c r="FO27" s="51"/>
      <c r="FP27" s="53"/>
      <c r="FQ27" s="53"/>
      <c r="FT27" s="54"/>
      <c r="FU27" s="51"/>
      <c r="FV27" s="53"/>
      <c r="FW27" s="53"/>
      <c r="FY27" s="53"/>
      <c r="FZ27" s="53"/>
      <c r="GA27" s="7"/>
      <c r="GC27" s="50"/>
      <c r="GD27" s="52"/>
      <c r="GE27" s="50"/>
      <c r="GF27" s="50"/>
      <c r="GG27" s="52"/>
      <c r="GH27" s="50"/>
      <c r="GI27" s="56"/>
      <c r="GN27" s="54"/>
      <c r="GU27" s="7"/>
      <c r="GW27" s="50"/>
      <c r="GX27" s="52"/>
      <c r="GY27" s="50"/>
      <c r="GZ27" s="50"/>
      <c r="HA27" s="52"/>
      <c r="HB27" s="50"/>
      <c r="HC27" s="56"/>
      <c r="HH27" s="54"/>
      <c r="HO27" s="7"/>
      <c r="HQ27" s="50"/>
      <c r="HR27" s="52"/>
      <c r="HS27" s="50"/>
      <c r="HT27" s="50"/>
      <c r="HU27" s="52"/>
      <c r="HV27" s="50"/>
      <c r="HW27" s="56"/>
      <c r="IB27" s="54"/>
      <c r="II27" s="7"/>
      <c r="IK27" s="50"/>
      <c r="IL27" s="52"/>
      <c r="IM27" s="50"/>
      <c r="IN27" s="50"/>
      <c r="IO27" s="52"/>
      <c r="IP27" s="50"/>
      <c r="IQ27" s="56"/>
      <c r="IV27" s="54"/>
    </row>
    <row r="28" spans="1:256" s="8" customFormat="1" ht="13.5" customHeight="1">
      <c r="A28" s="49" t="s">
        <v>910</v>
      </c>
      <c r="B28" s="8" t="s">
        <v>1035</v>
      </c>
      <c r="C28" s="7"/>
      <c r="E28" s="51"/>
      <c r="F28" s="52"/>
      <c r="G28" s="53"/>
      <c r="H28" s="50"/>
      <c r="I28" s="52"/>
      <c r="J28" s="53"/>
      <c r="K28" s="53"/>
      <c r="L28" s="53"/>
      <c r="M28" s="53"/>
      <c r="N28" s="53"/>
      <c r="O28" s="53"/>
      <c r="P28" s="54"/>
      <c r="Q28" s="51"/>
      <c r="R28" s="53"/>
      <c r="S28" s="53"/>
      <c r="U28" s="53"/>
      <c r="V28" s="53"/>
      <c r="W28" s="8" t="s">
        <v>959</v>
      </c>
      <c r="Y28" s="51">
        <v>28067</v>
      </c>
      <c r="Z28" s="53">
        <f>Y28/W$7</f>
        <v>1.0092699504948181E-2</v>
      </c>
      <c r="AA28" s="52">
        <f>Z28-F28</f>
        <v>1.0092699504948181E-2</v>
      </c>
      <c r="AB28" s="208">
        <v>0</v>
      </c>
      <c r="AC28" s="53">
        <v>0</v>
      </c>
      <c r="AD28" s="53">
        <v>0</v>
      </c>
      <c r="AE28" s="53"/>
      <c r="AF28" s="53"/>
      <c r="AH28" s="53"/>
      <c r="AI28" s="53"/>
      <c r="AJ28" s="53"/>
      <c r="AK28" s="51"/>
      <c r="AM28" s="53"/>
      <c r="AO28" s="53"/>
      <c r="AP28" s="53"/>
      <c r="AQ28" s="7"/>
      <c r="AS28" s="51">
        <v>10104</v>
      </c>
      <c r="AT28" s="53">
        <f>AS28/AQ$7</f>
        <v>3.7683339853824146E-3</v>
      </c>
      <c r="AU28" s="53">
        <f>AT28-Z28</f>
        <v>-6.3243655195657656E-3</v>
      </c>
      <c r="AV28" s="208">
        <v>0</v>
      </c>
      <c r="AW28" s="53">
        <v>0</v>
      </c>
      <c r="AX28" s="53">
        <v>0</v>
      </c>
      <c r="AY28" s="53"/>
      <c r="AZ28" s="53"/>
      <c r="BB28" s="53"/>
      <c r="BC28" s="53"/>
      <c r="BD28" s="53"/>
      <c r="BE28" s="51"/>
      <c r="BF28" s="53"/>
      <c r="BG28" s="53"/>
      <c r="BI28" s="53"/>
      <c r="BJ28" s="53"/>
      <c r="BK28" s="7" t="s">
        <v>967</v>
      </c>
      <c r="BM28" s="51"/>
      <c r="BN28" s="52"/>
      <c r="BO28" s="52"/>
      <c r="BP28" s="50"/>
      <c r="BQ28" s="52"/>
      <c r="BR28" s="52"/>
      <c r="BS28" s="53"/>
      <c r="BT28" s="53"/>
      <c r="BV28" s="53"/>
      <c r="BW28" s="53"/>
      <c r="BX28" s="53"/>
      <c r="BY28" s="51"/>
      <c r="BZ28" s="53"/>
      <c r="CA28" s="53"/>
      <c r="CC28" s="53"/>
      <c r="CD28" s="53"/>
      <c r="CE28" s="51"/>
      <c r="CG28" s="51"/>
      <c r="CH28" s="52"/>
      <c r="CI28" s="52"/>
      <c r="CJ28" s="50"/>
      <c r="CK28" s="52"/>
      <c r="CL28" s="52"/>
      <c r="CM28" s="53"/>
      <c r="CN28" s="53"/>
      <c r="CP28" s="53"/>
      <c r="CQ28" s="53"/>
      <c r="CR28" s="53"/>
      <c r="CS28" s="51"/>
      <c r="CT28" s="53"/>
      <c r="CU28" s="53"/>
      <c r="CW28" s="53"/>
      <c r="CX28" s="53"/>
      <c r="CY28" s="7"/>
      <c r="DA28" s="318"/>
      <c r="DB28" s="317"/>
      <c r="DC28" s="317"/>
      <c r="DD28" s="319"/>
      <c r="DE28" s="317"/>
      <c r="DF28" s="317"/>
      <c r="DG28" s="51"/>
      <c r="DH28" s="53"/>
      <c r="DI28" s="53"/>
      <c r="DJ28" s="208"/>
      <c r="DK28" s="53"/>
      <c r="DL28" s="53"/>
      <c r="DM28" s="51"/>
      <c r="DN28" s="53"/>
      <c r="DO28" s="53"/>
      <c r="DQ28" s="53"/>
      <c r="DR28" s="53"/>
      <c r="DS28" s="7"/>
      <c r="DU28" s="51">
        <v>13638</v>
      </c>
      <c r="DV28" s="52">
        <f t="shared" si="12"/>
        <v>4.594302969992174E-3</v>
      </c>
      <c r="DW28" s="53">
        <f>DV28-DB28</f>
        <v>4.594302969992174E-3</v>
      </c>
      <c r="DX28" s="50">
        <v>0</v>
      </c>
      <c r="DY28" s="52">
        <f>DX28/200</f>
        <v>0</v>
      </c>
      <c r="DZ28" s="52">
        <f>DY28-DE28</f>
        <v>0</v>
      </c>
      <c r="EA28" s="51"/>
      <c r="EC28" s="55"/>
      <c r="EF28" s="54"/>
      <c r="EG28" s="51"/>
      <c r="EH28" s="53"/>
      <c r="EI28" s="53"/>
      <c r="EK28" s="53"/>
      <c r="EL28" s="53"/>
      <c r="EM28" s="7"/>
      <c r="EO28" s="51">
        <v>2444</v>
      </c>
      <c r="EP28" s="52">
        <f t="shared" si="3"/>
        <v>7.9301317751684342E-4</v>
      </c>
      <c r="EQ28" s="52">
        <f t="shared" si="4"/>
        <v>-3.8012897924753304E-3</v>
      </c>
      <c r="ER28" s="50">
        <v>0</v>
      </c>
      <c r="ES28" s="52">
        <f t="shared" si="5"/>
        <v>0</v>
      </c>
      <c r="ET28" s="52">
        <f t="shared" si="6"/>
        <v>0</v>
      </c>
      <c r="EU28" s="51"/>
      <c r="EV28" s="53"/>
      <c r="EW28" s="53"/>
      <c r="EZ28" s="54"/>
      <c r="FA28" s="51"/>
      <c r="FB28" s="53"/>
      <c r="FC28" s="53"/>
      <c r="FE28" s="53"/>
      <c r="FF28" s="53"/>
      <c r="FG28" s="7"/>
      <c r="FI28" s="51"/>
      <c r="FJ28" s="52"/>
      <c r="FK28" s="52"/>
      <c r="FL28" s="50"/>
      <c r="FM28" s="52"/>
      <c r="FN28" s="52"/>
      <c r="FO28" s="51"/>
      <c r="FP28" s="53"/>
      <c r="FQ28" s="53"/>
      <c r="FT28" s="54"/>
      <c r="FU28" s="51"/>
      <c r="FV28" s="53"/>
      <c r="FW28" s="53"/>
      <c r="FY28" s="53"/>
      <c r="FZ28" s="53"/>
      <c r="GA28" s="7"/>
      <c r="GC28" s="50"/>
      <c r="GD28" s="52"/>
      <c r="GE28" s="50"/>
      <c r="GF28" s="50"/>
      <c r="GG28" s="52"/>
      <c r="GH28" s="50"/>
      <c r="GI28" s="56"/>
      <c r="GN28" s="54"/>
      <c r="GU28" s="7"/>
      <c r="GW28" s="50"/>
      <c r="GX28" s="52"/>
      <c r="GY28" s="50"/>
      <c r="GZ28" s="50"/>
      <c r="HA28" s="52"/>
      <c r="HB28" s="50"/>
      <c r="HC28" s="56"/>
      <c r="HH28" s="54"/>
      <c r="HO28" s="7"/>
      <c r="HQ28" s="50"/>
      <c r="HR28" s="52"/>
      <c r="HS28" s="50"/>
      <c r="HT28" s="50"/>
      <c r="HU28" s="52"/>
      <c r="HV28" s="50"/>
      <c r="HW28" s="56"/>
      <c r="IB28" s="54"/>
      <c r="II28" s="7"/>
      <c r="IK28" s="50"/>
      <c r="IL28" s="52"/>
      <c r="IM28" s="50"/>
      <c r="IN28" s="50"/>
      <c r="IO28" s="52"/>
      <c r="IP28" s="50"/>
      <c r="IQ28" s="56"/>
      <c r="IV28" s="54"/>
    </row>
    <row r="29" spans="1:256" s="8" customFormat="1" ht="13.5" customHeight="1">
      <c r="A29" s="49" t="s">
        <v>1033</v>
      </c>
      <c r="B29" s="8" t="s">
        <v>1032</v>
      </c>
      <c r="C29" s="7"/>
      <c r="E29" s="51"/>
      <c r="F29" s="52"/>
      <c r="G29" s="53"/>
      <c r="H29" s="50"/>
      <c r="I29" s="52"/>
      <c r="J29" s="53"/>
      <c r="K29" s="53"/>
      <c r="L29" s="53"/>
      <c r="M29" s="53"/>
      <c r="N29" s="53"/>
      <c r="O29" s="53"/>
      <c r="P29" s="54"/>
      <c r="Q29" s="51"/>
      <c r="R29" s="53"/>
      <c r="S29" s="53"/>
      <c r="U29" s="53"/>
      <c r="V29" s="53"/>
      <c r="Y29" s="51"/>
      <c r="Z29" s="53"/>
      <c r="AA29" s="52"/>
      <c r="AB29" s="208"/>
      <c r="AC29" s="53"/>
      <c r="AD29" s="53"/>
      <c r="AE29" s="53"/>
      <c r="AF29" s="53"/>
      <c r="AH29" s="53"/>
      <c r="AI29" s="53"/>
      <c r="AJ29" s="53"/>
      <c r="AK29" s="51"/>
      <c r="AM29" s="53"/>
      <c r="AO29" s="53"/>
      <c r="AP29" s="53"/>
      <c r="AQ29" s="7"/>
      <c r="AS29" s="51"/>
      <c r="AT29" s="53"/>
      <c r="AU29" s="53"/>
      <c r="AV29" s="208"/>
      <c r="AW29" s="53"/>
      <c r="AX29" s="53"/>
      <c r="AY29" s="53"/>
      <c r="AZ29" s="53"/>
      <c r="BB29" s="53"/>
      <c r="BC29" s="53"/>
      <c r="BD29" s="53"/>
      <c r="BE29" s="51"/>
      <c r="BF29" s="53"/>
      <c r="BG29" s="53"/>
      <c r="BI29" s="53"/>
      <c r="BJ29" s="53"/>
      <c r="BK29" s="7"/>
      <c r="BM29" s="51"/>
      <c r="BN29" s="52"/>
      <c r="BO29" s="52"/>
      <c r="BP29" s="50"/>
      <c r="BQ29" s="52"/>
      <c r="BR29" s="52"/>
      <c r="BS29" s="53"/>
      <c r="BT29" s="53"/>
      <c r="BV29" s="53"/>
      <c r="BW29" s="53"/>
      <c r="BX29" s="53"/>
      <c r="BY29" s="51"/>
      <c r="BZ29" s="53"/>
      <c r="CA29" s="53"/>
      <c r="CC29" s="53"/>
      <c r="CD29" s="53"/>
      <c r="CE29" s="51"/>
      <c r="CG29" s="51"/>
      <c r="CH29" s="52"/>
      <c r="CI29" s="52"/>
      <c r="CJ29" s="50"/>
      <c r="CK29" s="52"/>
      <c r="CL29" s="52"/>
      <c r="CM29" s="53"/>
      <c r="CN29" s="53"/>
      <c r="CP29" s="53"/>
      <c r="CQ29" s="53"/>
      <c r="CR29" s="53"/>
      <c r="CS29" s="51"/>
      <c r="CT29" s="53"/>
      <c r="CU29" s="53"/>
      <c r="CW29" s="53"/>
      <c r="CX29" s="53"/>
      <c r="CY29" s="7"/>
      <c r="DA29" s="318"/>
      <c r="DB29" s="317"/>
      <c r="DC29" s="317"/>
      <c r="DD29" s="319"/>
      <c r="DE29" s="317"/>
      <c r="DF29" s="317"/>
      <c r="DG29" s="51"/>
      <c r="DH29" s="53"/>
      <c r="DI29" s="53"/>
      <c r="DJ29" s="208"/>
      <c r="DK29" s="53"/>
      <c r="DL29" s="53"/>
      <c r="DM29" s="51"/>
      <c r="DN29" s="53"/>
      <c r="DO29" s="53"/>
      <c r="DQ29" s="53"/>
      <c r="DR29" s="53"/>
      <c r="DS29" s="7"/>
      <c r="DU29" s="51"/>
      <c r="DV29" s="52"/>
      <c r="DW29" s="53"/>
      <c r="DX29" s="50"/>
      <c r="DY29" s="52"/>
      <c r="DZ29" s="52"/>
      <c r="EA29" s="51"/>
      <c r="EC29" s="55"/>
      <c r="EF29" s="54"/>
      <c r="EG29" s="51"/>
      <c r="EH29" s="53"/>
      <c r="EI29" s="53"/>
      <c r="EK29" s="53"/>
      <c r="EL29" s="53"/>
      <c r="EM29" s="7"/>
      <c r="EO29" s="51">
        <v>29943</v>
      </c>
      <c r="EP29" s="52">
        <f t="shared" si="3"/>
        <v>9.7157093184888875E-3</v>
      </c>
      <c r="EQ29" s="52">
        <f t="shared" si="4"/>
        <v>9.7157093184888875E-3</v>
      </c>
      <c r="ER29" s="50">
        <v>0</v>
      </c>
      <c r="ES29" s="52">
        <f t="shared" si="5"/>
        <v>0</v>
      </c>
      <c r="ET29" s="52">
        <f t="shared" si="6"/>
        <v>0</v>
      </c>
      <c r="EU29" s="51"/>
      <c r="EV29" s="53"/>
      <c r="EW29" s="53"/>
      <c r="EZ29" s="54"/>
      <c r="FA29" s="51"/>
      <c r="FB29" s="53"/>
      <c r="FC29" s="53"/>
      <c r="FE29" s="53"/>
      <c r="FF29" s="53"/>
      <c r="FG29" s="7"/>
      <c r="FI29" s="51"/>
      <c r="FJ29" s="52"/>
      <c r="FK29" s="52"/>
      <c r="FL29" s="50"/>
      <c r="FM29" s="52"/>
      <c r="FN29" s="52"/>
      <c r="FO29" s="51"/>
      <c r="FP29" s="53"/>
      <c r="FQ29" s="53"/>
      <c r="FT29" s="54"/>
      <c r="FU29" s="51"/>
      <c r="FV29" s="53"/>
      <c r="FW29" s="53"/>
      <c r="FY29" s="53"/>
      <c r="FZ29" s="53"/>
      <c r="GA29" s="7"/>
      <c r="GC29" s="50"/>
      <c r="GD29" s="52"/>
      <c r="GE29" s="50"/>
      <c r="GF29" s="50"/>
      <c r="GG29" s="52"/>
      <c r="GH29" s="50"/>
      <c r="GI29" s="56"/>
      <c r="GN29" s="54"/>
      <c r="GU29" s="7"/>
      <c r="GW29" s="50"/>
      <c r="GX29" s="52"/>
      <c r="GY29" s="50"/>
      <c r="GZ29" s="50"/>
      <c r="HA29" s="52"/>
      <c r="HB29" s="50"/>
      <c r="HC29" s="56"/>
      <c r="HH29" s="54"/>
      <c r="HO29" s="7"/>
      <c r="HQ29" s="50"/>
      <c r="HR29" s="52"/>
      <c r="HS29" s="50"/>
      <c r="HT29" s="50"/>
      <c r="HU29" s="52"/>
      <c r="HV29" s="50"/>
      <c r="HW29" s="56"/>
      <c r="IB29" s="54"/>
      <c r="II29" s="7"/>
      <c r="IK29" s="50"/>
      <c r="IL29" s="52"/>
      <c r="IM29" s="50"/>
      <c r="IN29" s="50"/>
      <c r="IO29" s="52"/>
      <c r="IP29" s="50"/>
      <c r="IQ29" s="56"/>
      <c r="IV29" s="54"/>
    </row>
    <row r="30" spans="1:256" s="8" customFormat="1" ht="13.5" customHeight="1">
      <c r="A30" s="49" t="s">
        <v>330</v>
      </c>
      <c r="B30" s="8" t="s">
        <v>991</v>
      </c>
      <c r="C30" s="7"/>
      <c r="E30" s="51"/>
      <c r="F30" s="52"/>
      <c r="G30" s="53"/>
      <c r="H30" s="50"/>
      <c r="I30" s="52"/>
      <c r="J30" s="53"/>
      <c r="K30" s="53"/>
      <c r="L30" s="53"/>
      <c r="M30" s="53"/>
      <c r="N30" s="53"/>
      <c r="O30" s="53"/>
      <c r="P30" s="54"/>
      <c r="Q30" s="51"/>
      <c r="R30" s="53"/>
      <c r="S30" s="53"/>
      <c r="U30" s="53"/>
      <c r="V30" s="53"/>
      <c r="Y30" s="51"/>
      <c r="Z30" s="53"/>
      <c r="AA30" s="52"/>
      <c r="AB30" s="208"/>
      <c r="AC30" s="53"/>
      <c r="AD30" s="53"/>
      <c r="AE30" s="53"/>
      <c r="AF30" s="53"/>
      <c r="AH30" s="53"/>
      <c r="AI30" s="53"/>
      <c r="AJ30" s="53"/>
      <c r="AK30" s="51"/>
      <c r="AM30" s="53"/>
      <c r="AO30" s="53"/>
      <c r="AP30" s="53"/>
      <c r="AQ30" s="7"/>
      <c r="AS30" s="51"/>
      <c r="AT30" s="53"/>
      <c r="AU30" s="53"/>
      <c r="AV30" s="208"/>
      <c r="AW30" s="53"/>
      <c r="AX30" s="53"/>
      <c r="AY30" s="53"/>
      <c r="AZ30" s="53"/>
      <c r="BB30" s="53"/>
      <c r="BC30" s="53"/>
      <c r="BD30" s="53"/>
      <c r="BE30" s="51"/>
      <c r="BF30" s="53"/>
      <c r="BG30" s="53"/>
      <c r="BI30" s="53"/>
      <c r="BJ30" s="53"/>
      <c r="BK30" s="7"/>
      <c r="BM30" s="51"/>
      <c r="BN30" s="52"/>
      <c r="BO30" s="52"/>
      <c r="BP30" s="50"/>
      <c r="BQ30" s="52"/>
      <c r="BR30" s="52"/>
      <c r="BS30" s="53"/>
      <c r="BT30" s="53"/>
      <c r="BV30" s="53"/>
      <c r="BW30" s="53"/>
      <c r="BX30" s="53"/>
      <c r="BY30" s="51"/>
      <c r="BZ30" s="53"/>
      <c r="CA30" s="53"/>
      <c r="CC30" s="53"/>
      <c r="CD30" s="53"/>
      <c r="CE30" s="51"/>
      <c r="CG30" s="51"/>
      <c r="CH30" s="52"/>
      <c r="CI30" s="52"/>
      <c r="CJ30" s="50"/>
      <c r="CK30" s="52"/>
      <c r="CL30" s="52"/>
      <c r="CM30" s="53"/>
      <c r="CN30" s="53"/>
      <c r="CP30" s="53"/>
      <c r="CQ30" s="53"/>
      <c r="CR30" s="53"/>
      <c r="CS30" s="51"/>
      <c r="CT30" s="53"/>
      <c r="CU30" s="53"/>
      <c r="CW30" s="53"/>
      <c r="CX30" s="53"/>
      <c r="CY30" s="7"/>
      <c r="DA30" s="318"/>
      <c r="DB30" s="317"/>
      <c r="DC30" s="317"/>
      <c r="DD30" s="319"/>
      <c r="DE30" s="317"/>
      <c r="DF30" s="317"/>
      <c r="DG30" s="51"/>
      <c r="DH30" s="53"/>
      <c r="DI30" s="53"/>
      <c r="DJ30" s="208"/>
      <c r="DK30" s="53"/>
      <c r="DL30" s="53"/>
      <c r="DM30" s="51"/>
      <c r="DN30" s="53"/>
      <c r="DO30" s="53"/>
      <c r="DQ30" s="53"/>
      <c r="DR30" s="53"/>
      <c r="DS30" s="7"/>
      <c r="DU30" s="51"/>
      <c r="DV30" s="52"/>
      <c r="DW30" s="53"/>
      <c r="DX30" s="50"/>
      <c r="DY30" s="52"/>
      <c r="DZ30" s="52"/>
      <c r="EA30" s="51"/>
      <c r="EC30" s="55"/>
      <c r="EF30" s="54"/>
      <c r="EG30" s="51"/>
      <c r="EH30" s="53"/>
      <c r="EI30" s="53"/>
      <c r="EK30" s="53"/>
      <c r="EL30" s="53"/>
      <c r="EM30" s="7"/>
      <c r="EP30" s="52"/>
      <c r="EQ30" s="52"/>
      <c r="ES30" s="52"/>
      <c r="ET30" s="52"/>
      <c r="EU30" s="51"/>
      <c r="EV30" s="53"/>
      <c r="EW30" s="53"/>
      <c r="EZ30" s="54"/>
      <c r="FA30" s="51"/>
      <c r="FB30" s="53"/>
      <c r="FC30" s="53"/>
      <c r="FE30" s="53"/>
      <c r="FF30" s="53"/>
      <c r="FG30" s="7"/>
      <c r="FI30" s="51"/>
      <c r="FJ30" s="52"/>
      <c r="FK30" s="52"/>
      <c r="FL30" s="50"/>
      <c r="FM30" s="52"/>
      <c r="FN30" s="52"/>
      <c r="FO30" s="51"/>
      <c r="FP30" s="53"/>
      <c r="FQ30" s="53"/>
      <c r="FT30" s="54"/>
      <c r="FU30" s="51"/>
      <c r="FV30" s="53"/>
      <c r="FW30" s="53"/>
      <c r="FY30" s="53"/>
      <c r="FZ30" s="53"/>
      <c r="GA30" s="7"/>
      <c r="GC30" s="50"/>
      <c r="GD30" s="52"/>
      <c r="GE30" s="50"/>
      <c r="GF30" s="50"/>
      <c r="GG30" s="52"/>
      <c r="GH30" s="50"/>
      <c r="GI30" s="56"/>
      <c r="GN30" s="54"/>
      <c r="GU30" s="7"/>
      <c r="GW30" s="50"/>
      <c r="GX30" s="52"/>
      <c r="GY30" s="50"/>
      <c r="GZ30" s="50"/>
      <c r="HA30" s="52"/>
      <c r="HB30" s="50"/>
      <c r="HC30" s="56"/>
      <c r="HH30" s="54"/>
      <c r="HO30" s="7"/>
      <c r="HQ30" s="50"/>
      <c r="HR30" s="52"/>
      <c r="HS30" s="50"/>
      <c r="HT30" s="50"/>
      <c r="HU30" s="52"/>
      <c r="HV30" s="50"/>
      <c r="HW30" s="56"/>
      <c r="IB30" s="54"/>
      <c r="II30" s="7"/>
      <c r="IK30" s="50"/>
      <c r="IL30" s="52"/>
      <c r="IM30" s="50"/>
      <c r="IN30" s="50"/>
      <c r="IO30" s="52"/>
      <c r="IP30" s="50"/>
      <c r="IQ30" s="56"/>
      <c r="IV30" s="54"/>
    </row>
    <row r="31" spans="1:256" s="8" customFormat="1" ht="13.5" customHeight="1">
      <c r="A31" s="49" t="s">
        <v>1004</v>
      </c>
      <c r="B31" s="8" t="s">
        <v>1022</v>
      </c>
      <c r="C31" s="7"/>
      <c r="E31" s="51"/>
      <c r="F31" s="52"/>
      <c r="G31" s="53"/>
      <c r="H31" s="50"/>
      <c r="I31" s="52"/>
      <c r="J31" s="53"/>
      <c r="K31" s="53"/>
      <c r="L31" s="53"/>
      <c r="M31" s="53"/>
      <c r="N31" s="53"/>
      <c r="O31" s="53"/>
      <c r="P31" s="54"/>
      <c r="Q31" s="51"/>
      <c r="R31" s="53"/>
      <c r="S31" s="53"/>
      <c r="U31" s="53"/>
      <c r="V31" s="53"/>
      <c r="Y31" s="51"/>
      <c r="Z31" s="53"/>
      <c r="AA31" s="52"/>
      <c r="AB31" s="208"/>
      <c r="AC31" s="53"/>
      <c r="AD31" s="53"/>
      <c r="AE31" s="53"/>
      <c r="AF31" s="53"/>
      <c r="AH31" s="53"/>
      <c r="AI31" s="53"/>
      <c r="AJ31" s="53"/>
      <c r="AK31" s="51"/>
      <c r="AM31" s="53"/>
      <c r="AO31" s="53"/>
      <c r="AP31" s="53"/>
      <c r="AQ31" s="7"/>
      <c r="AS31" s="51"/>
      <c r="AT31" s="53"/>
      <c r="AU31" s="53"/>
      <c r="AV31" s="208"/>
      <c r="AW31" s="53"/>
      <c r="AX31" s="53"/>
      <c r="AY31" s="53"/>
      <c r="AZ31" s="53"/>
      <c r="BB31" s="53"/>
      <c r="BC31" s="53"/>
      <c r="BD31" s="53"/>
      <c r="BE31" s="51"/>
      <c r="BF31" s="53"/>
      <c r="BG31" s="53"/>
      <c r="BI31" s="53"/>
      <c r="BJ31" s="53"/>
      <c r="BK31" s="7"/>
      <c r="BM31" s="51"/>
      <c r="BN31" s="52"/>
      <c r="BO31" s="52"/>
      <c r="BP31" s="50"/>
      <c r="BQ31" s="52"/>
      <c r="BR31" s="52"/>
      <c r="BS31" s="53"/>
      <c r="BT31" s="53"/>
      <c r="BV31" s="53"/>
      <c r="BW31" s="53"/>
      <c r="BX31" s="53"/>
      <c r="BY31" s="51"/>
      <c r="BZ31" s="53"/>
      <c r="CA31" s="53"/>
      <c r="CC31" s="53"/>
      <c r="CD31" s="53"/>
      <c r="CE31" s="51"/>
      <c r="CG31" s="51"/>
      <c r="CH31" s="52"/>
      <c r="CI31" s="52"/>
      <c r="CJ31" s="50"/>
      <c r="CK31" s="52"/>
      <c r="CL31" s="52"/>
      <c r="CM31" s="53"/>
      <c r="CN31" s="53"/>
      <c r="CP31" s="53"/>
      <c r="CQ31" s="53"/>
      <c r="CR31" s="53"/>
      <c r="CS31" s="51"/>
      <c r="CT31" s="53"/>
      <c r="CU31" s="53"/>
      <c r="CW31" s="53"/>
      <c r="CX31" s="53"/>
      <c r="CY31" s="7"/>
      <c r="DA31" s="318"/>
      <c r="DB31" s="317"/>
      <c r="DC31" s="317"/>
      <c r="DD31" s="319"/>
      <c r="DE31" s="317"/>
      <c r="DF31" s="317"/>
      <c r="DG31" s="51"/>
      <c r="DH31" s="53"/>
      <c r="DI31" s="53"/>
      <c r="DJ31" s="208"/>
      <c r="DK31" s="53"/>
      <c r="DL31" s="53"/>
      <c r="DM31" s="51"/>
      <c r="DN31" s="53"/>
      <c r="DO31" s="53"/>
      <c r="DQ31" s="53"/>
      <c r="DR31" s="53"/>
      <c r="DS31" s="7"/>
      <c r="DU31" s="51"/>
      <c r="DV31" s="52"/>
      <c r="DW31" s="53"/>
      <c r="DX31" s="50"/>
      <c r="DY31" s="52"/>
      <c r="DZ31" s="52"/>
      <c r="EA31" s="51"/>
      <c r="EC31" s="55"/>
      <c r="EF31" s="54"/>
      <c r="EG31" s="51"/>
      <c r="EH31" s="53"/>
      <c r="EI31" s="53"/>
      <c r="EK31" s="53"/>
      <c r="EL31" s="53"/>
      <c r="EM31" s="7"/>
      <c r="EO31" s="51">
        <v>7645</v>
      </c>
      <c r="EP31" s="52">
        <f t="shared" si="3"/>
        <v>2.4805997308168038E-3</v>
      </c>
      <c r="EQ31" s="52">
        <f t="shared" si="4"/>
        <v>2.4805997308168038E-3</v>
      </c>
      <c r="ER31" s="50">
        <v>0</v>
      </c>
      <c r="ES31" s="52">
        <f t="shared" si="5"/>
        <v>0</v>
      </c>
      <c r="ET31" s="52">
        <f t="shared" si="6"/>
        <v>0</v>
      </c>
      <c r="EU31" s="51"/>
      <c r="EV31" s="53"/>
      <c r="EW31" s="53"/>
      <c r="EZ31" s="54"/>
      <c r="FA31" s="51"/>
      <c r="FB31" s="53"/>
      <c r="FC31" s="53"/>
      <c r="FE31" s="53"/>
      <c r="FF31" s="53"/>
      <c r="FG31" s="7"/>
      <c r="FI31" s="51"/>
      <c r="FJ31" s="52"/>
      <c r="FK31" s="52"/>
      <c r="FL31" s="50"/>
      <c r="FM31" s="52"/>
      <c r="FN31" s="52"/>
      <c r="FO31" s="51"/>
      <c r="FP31" s="53"/>
      <c r="FQ31" s="53"/>
      <c r="FT31" s="54"/>
      <c r="FU31" s="51"/>
      <c r="FV31" s="53"/>
      <c r="FW31" s="53"/>
      <c r="FY31" s="53"/>
      <c r="FZ31" s="53"/>
      <c r="GA31" s="7"/>
      <c r="GC31" s="50"/>
      <c r="GD31" s="52"/>
      <c r="GE31" s="50"/>
      <c r="GF31" s="50"/>
      <c r="GG31" s="52"/>
      <c r="GH31" s="50"/>
      <c r="GI31" s="56"/>
      <c r="GN31" s="54"/>
      <c r="GU31" s="7"/>
      <c r="GW31" s="50"/>
      <c r="GX31" s="52"/>
      <c r="GY31" s="50"/>
      <c r="GZ31" s="50"/>
      <c r="HA31" s="52"/>
      <c r="HB31" s="50"/>
      <c r="HC31" s="56"/>
      <c r="HH31" s="54"/>
      <c r="HO31" s="7"/>
      <c r="HQ31" s="50"/>
      <c r="HR31" s="52"/>
      <c r="HS31" s="50"/>
      <c r="HT31" s="50"/>
      <c r="HU31" s="52"/>
      <c r="HV31" s="50"/>
      <c r="HW31" s="56"/>
      <c r="IB31" s="54"/>
      <c r="II31" s="7"/>
      <c r="IK31" s="50"/>
      <c r="IL31" s="52"/>
      <c r="IM31" s="50"/>
      <c r="IN31" s="50"/>
      <c r="IO31" s="52"/>
      <c r="IP31" s="50"/>
      <c r="IQ31" s="56"/>
      <c r="IV31" s="54"/>
    </row>
    <row r="32" spans="1:256" s="8" customFormat="1" ht="13.5" customHeight="1">
      <c r="A32" s="49" t="s">
        <v>996</v>
      </c>
      <c r="B32" s="8" t="s">
        <v>1021</v>
      </c>
      <c r="C32" s="7"/>
      <c r="E32" s="51"/>
      <c r="F32" s="52"/>
      <c r="G32" s="53"/>
      <c r="H32" s="50"/>
      <c r="I32" s="52"/>
      <c r="J32" s="53"/>
      <c r="K32" s="53"/>
      <c r="L32" s="53"/>
      <c r="M32" s="53"/>
      <c r="N32" s="53"/>
      <c r="O32" s="53"/>
      <c r="P32" s="54"/>
      <c r="Q32" s="51"/>
      <c r="R32" s="53"/>
      <c r="S32" s="53"/>
      <c r="U32" s="53"/>
      <c r="V32" s="53"/>
      <c r="Y32" s="51"/>
      <c r="Z32" s="53"/>
      <c r="AA32" s="52"/>
      <c r="AB32" s="208"/>
      <c r="AC32" s="53"/>
      <c r="AD32" s="53"/>
      <c r="AE32" s="53"/>
      <c r="AF32" s="53"/>
      <c r="AH32" s="53"/>
      <c r="AI32" s="53"/>
      <c r="AJ32" s="53"/>
      <c r="AK32" s="51"/>
      <c r="AM32" s="53"/>
      <c r="AO32" s="53"/>
      <c r="AP32" s="53"/>
      <c r="AQ32" s="7"/>
      <c r="AS32" s="51"/>
      <c r="AT32" s="53"/>
      <c r="AU32" s="53"/>
      <c r="AV32" s="208"/>
      <c r="AW32" s="53"/>
      <c r="AX32" s="53"/>
      <c r="AY32" s="53"/>
      <c r="AZ32" s="53"/>
      <c r="BB32" s="53"/>
      <c r="BC32" s="53"/>
      <c r="BD32" s="53"/>
      <c r="BE32" s="51"/>
      <c r="BF32" s="53"/>
      <c r="BG32" s="53"/>
      <c r="BI32" s="53"/>
      <c r="BJ32" s="53"/>
      <c r="BK32" s="7"/>
      <c r="BM32" s="51"/>
      <c r="BN32" s="52"/>
      <c r="BO32" s="52"/>
      <c r="BP32" s="50"/>
      <c r="BQ32" s="52"/>
      <c r="BR32" s="52"/>
      <c r="BS32" s="53"/>
      <c r="BT32" s="53"/>
      <c r="BV32" s="53"/>
      <c r="BW32" s="53"/>
      <c r="BX32" s="53"/>
      <c r="BY32" s="51"/>
      <c r="BZ32" s="53"/>
      <c r="CA32" s="53"/>
      <c r="CC32" s="53"/>
      <c r="CD32" s="53"/>
      <c r="CE32" s="51"/>
      <c r="CG32" s="51"/>
      <c r="CH32" s="52"/>
      <c r="CI32" s="52"/>
      <c r="CJ32" s="50"/>
      <c r="CK32" s="52"/>
      <c r="CL32" s="52"/>
      <c r="CM32" s="53"/>
      <c r="CN32" s="53"/>
      <c r="CP32" s="53"/>
      <c r="CQ32" s="53"/>
      <c r="CR32" s="53"/>
      <c r="CS32" s="51"/>
      <c r="CT32" s="53"/>
      <c r="CU32" s="53"/>
      <c r="CW32" s="53"/>
      <c r="CX32" s="53"/>
      <c r="CY32" s="7"/>
      <c r="DA32" s="318"/>
      <c r="DB32" s="317"/>
      <c r="DC32" s="317"/>
      <c r="DD32" s="319"/>
      <c r="DE32" s="317"/>
      <c r="DF32" s="317"/>
      <c r="DG32" s="51"/>
      <c r="DH32" s="53"/>
      <c r="DI32" s="53"/>
      <c r="DJ32" s="208"/>
      <c r="DK32" s="53"/>
      <c r="DL32" s="53"/>
      <c r="DM32" s="51"/>
      <c r="DN32" s="53"/>
      <c r="DO32" s="53"/>
      <c r="DQ32" s="53"/>
      <c r="DR32" s="53"/>
      <c r="DS32" s="7"/>
      <c r="DU32" s="51"/>
      <c r="DV32" s="52"/>
      <c r="DW32" s="53"/>
      <c r="DX32" s="50"/>
      <c r="DY32" s="52"/>
      <c r="DZ32" s="52"/>
      <c r="EA32" s="51"/>
      <c r="EC32" s="55"/>
      <c r="EF32" s="54"/>
      <c r="EG32" s="51"/>
      <c r="EH32" s="53"/>
      <c r="EI32" s="53"/>
      <c r="EK32" s="53"/>
      <c r="EL32" s="53"/>
      <c r="EM32" s="7"/>
      <c r="EO32" s="51">
        <v>11366</v>
      </c>
      <c r="EP32" s="52">
        <f t="shared" si="3"/>
        <v>3.6879655383209664E-3</v>
      </c>
      <c r="EQ32" s="52">
        <f t="shared" si="4"/>
        <v>3.6879655383209664E-3</v>
      </c>
      <c r="ER32" s="50">
        <v>0</v>
      </c>
      <c r="ES32" s="52">
        <f t="shared" si="5"/>
        <v>0</v>
      </c>
      <c r="ET32" s="52">
        <f t="shared" si="6"/>
        <v>0</v>
      </c>
      <c r="EU32" s="51"/>
      <c r="EV32" s="53"/>
      <c r="EW32" s="53"/>
      <c r="EZ32" s="54"/>
      <c r="FA32" s="51"/>
      <c r="FB32" s="53"/>
      <c r="FC32" s="53"/>
      <c r="FE32" s="53"/>
      <c r="FF32" s="53"/>
      <c r="FG32" s="7"/>
      <c r="FI32" s="51"/>
      <c r="FJ32" s="52"/>
      <c r="FK32" s="52"/>
      <c r="FL32" s="50"/>
      <c r="FM32" s="52"/>
      <c r="FN32" s="52"/>
      <c r="FO32" s="51"/>
      <c r="FP32" s="53"/>
      <c r="FQ32" s="53"/>
      <c r="FT32" s="54"/>
      <c r="FU32" s="51"/>
      <c r="FV32" s="53"/>
      <c r="FW32" s="53"/>
      <c r="FY32" s="53"/>
      <c r="FZ32" s="53"/>
      <c r="GA32" s="7"/>
      <c r="GC32" s="50"/>
      <c r="GD32" s="52"/>
      <c r="GE32" s="50"/>
      <c r="GF32" s="50"/>
      <c r="GG32" s="52"/>
      <c r="GH32" s="50"/>
      <c r="GI32" s="56"/>
      <c r="GN32" s="54"/>
      <c r="GU32" s="7"/>
      <c r="GW32" s="50"/>
      <c r="GX32" s="52"/>
      <c r="GY32" s="50"/>
      <c r="GZ32" s="50"/>
      <c r="HA32" s="52"/>
      <c r="HB32" s="50"/>
      <c r="HC32" s="56"/>
      <c r="HH32" s="54"/>
      <c r="HO32" s="7"/>
      <c r="HQ32" s="50"/>
      <c r="HR32" s="52"/>
      <c r="HS32" s="50"/>
      <c r="HT32" s="50"/>
      <c r="HU32" s="52"/>
      <c r="HV32" s="50"/>
      <c r="HW32" s="56"/>
      <c r="IB32" s="54"/>
      <c r="II32" s="7"/>
      <c r="IK32" s="50"/>
      <c r="IL32" s="52"/>
      <c r="IM32" s="50"/>
      <c r="IN32" s="50"/>
      <c r="IO32" s="52"/>
      <c r="IP32" s="50"/>
      <c r="IQ32" s="56"/>
      <c r="IV32" s="54"/>
    </row>
    <row r="33" spans="1:262" s="8" customFormat="1" ht="13.5" customHeight="1">
      <c r="A33" s="49" t="s">
        <v>1003</v>
      </c>
      <c r="B33" s="8" t="s">
        <v>1023</v>
      </c>
      <c r="C33" s="7"/>
      <c r="E33" s="51"/>
      <c r="F33" s="52"/>
      <c r="G33" s="53"/>
      <c r="H33" s="50"/>
      <c r="I33" s="52"/>
      <c r="J33" s="53"/>
      <c r="K33" s="53"/>
      <c r="L33" s="53"/>
      <c r="M33" s="53"/>
      <c r="N33" s="53"/>
      <c r="O33" s="53"/>
      <c r="P33" s="54"/>
      <c r="Q33" s="51"/>
      <c r="R33" s="53"/>
      <c r="S33" s="53"/>
      <c r="U33" s="53"/>
      <c r="V33" s="53"/>
      <c r="Y33" s="51"/>
      <c r="Z33" s="53"/>
      <c r="AA33" s="52"/>
      <c r="AB33" s="208"/>
      <c r="AC33" s="53"/>
      <c r="AD33" s="53"/>
      <c r="AE33" s="53"/>
      <c r="AF33" s="53"/>
      <c r="AH33" s="53"/>
      <c r="AI33" s="53"/>
      <c r="AJ33" s="53"/>
      <c r="AK33" s="51"/>
      <c r="AM33" s="53"/>
      <c r="AO33" s="53"/>
      <c r="AP33" s="53"/>
      <c r="AQ33" s="7"/>
      <c r="AS33" s="51"/>
      <c r="AT33" s="53"/>
      <c r="AU33" s="53"/>
      <c r="AV33" s="208"/>
      <c r="AW33" s="53"/>
      <c r="AX33" s="53"/>
      <c r="AY33" s="53"/>
      <c r="AZ33" s="53"/>
      <c r="BB33" s="53"/>
      <c r="BC33" s="53"/>
      <c r="BD33" s="53"/>
      <c r="BE33" s="51"/>
      <c r="BF33" s="53"/>
      <c r="BG33" s="53"/>
      <c r="BI33" s="53"/>
      <c r="BJ33" s="53"/>
      <c r="BK33" s="7"/>
      <c r="BM33" s="51"/>
      <c r="BN33" s="52"/>
      <c r="BO33" s="52"/>
      <c r="BP33" s="50"/>
      <c r="BQ33" s="52"/>
      <c r="BR33" s="52"/>
      <c r="BS33" s="53"/>
      <c r="BT33" s="53"/>
      <c r="BV33" s="53"/>
      <c r="BW33" s="53"/>
      <c r="BX33" s="53"/>
      <c r="BY33" s="51"/>
      <c r="BZ33" s="53"/>
      <c r="CA33" s="53"/>
      <c r="CC33" s="53"/>
      <c r="CD33" s="53"/>
      <c r="CE33" s="51"/>
      <c r="CG33" s="51"/>
      <c r="CH33" s="52"/>
      <c r="CI33" s="52"/>
      <c r="CJ33" s="50"/>
      <c r="CK33" s="52"/>
      <c r="CL33" s="52"/>
      <c r="CM33" s="53"/>
      <c r="CN33" s="53"/>
      <c r="CP33" s="53"/>
      <c r="CQ33" s="53"/>
      <c r="CR33" s="53"/>
      <c r="CS33" s="51"/>
      <c r="CT33" s="53"/>
      <c r="CU33" s="53"/>
      <c r="CW33" s="53"/>
      <c r="CX33" s="53"/>
      <c r="CY33" s="7"/>
      <c r="DA33" s="318"/>
      <c r="DB33" s="317"/>
      <c r="DC33" s="317"/>
      <c r="DD33" s="319"/>
      <c r="DE33" s="317"/>
      <c r="DF33" s="317"/>
      <c r="DG33" s="51"/>
      <c r="DH33" s="53"/>
      <c r="DI33" s="53"/>
      <c r="DJ33" s="208"/>
      <c r="DK33" s="53"/>
      <c r="DL33" s="53"/>
      <c r="DM33" s="51"/>
      <c r="DN33" s="53"/>
      <c r="DO33" s="53"/>
      <c r="DQ33" s="53"/>
      <c r="DR33" s="53"/>
      <c r="DS33" s="7"/>
      <c r="DU33" s="51"/>
      <c r="DV33" s="52"/>
      <c r="DW33" s="53"/>
      <c r="DX33" s="50"/>
      <c r="DY33" s="52"/>
      <c r="DZ33" s="52"/>
      <c r="EA33" s="51"/>
      <c r="EC33" s="55"/>
      <c r="EF33" s="54"/>
      <c r="EG33" s="51"/>
      <c r="EH33" s="53"/>
      <c r="EI33" s="53"/>
      <c r="EK33" s="53"/>
      <c r="EL33" s="53"/>
      <c r="EM33" s="7"/>
      <c r="EO33" s="51">
        <v>6662</v>
      </c>
      <c r="EP33" s="52">
        <f t="shared" si="3"/>
        <v>2.1616423030348655E-3</v>
      </c>
      <c r="EQ33" s="52">
        <f t="shared" si="4"/>
        <v>2.1616423030348655E-3</v>
      </c>
      <c r="ER33" s="50">
        <v>0</v>
      </c>
      <c r="ES33" s="52">
        <f t="shared" si="5"/>
        <v>0</v>
      </c>
      <c r="ET33" s="52">
        <f t="shared" si="6"/>
        <v>0</v>
      </c>
      <c r="EU33" s="51"/>
      <c r="EV33" s="53"/>
      <c r="EW33" s="53"/>
      <c r="EZ33" s="54"/>
      <c r="FA33" s="51"/>
      <c r="FB33" s="53"/>
      <c r="FC33" s="53"/>
      <c r="FE33" s="53"/>
      <c r="FF33" s="53"/>
      <c r="FG33" s="7"/>
      <c r="FI33" s="51"/>
      <c r="FJ33" s="52"/>
      <c r="FK33" s="52"/>
      <c r="FL33" s="50"/>
      <c r="FM33" s="52"/>
      <c r="FN33" s="52"/>
      <c r="FO33" s="51"/>
      <c r="FP33" s="53"/>
      <c r="FQ33" s="53"/>
      <c r="FT33" s="54"/>
      <c r="FU33" s="51"/>
      <c r="FV33" s="53"/>
      <c r="FW33" s="53"/>
      <c r="FY33" s="53"/>
      <c r="FZ33" s="53"/>
      <c r="GA33" s="7"/>
      <c r="GC33" s="50"/>
      <c r="GD33" s="52"/>
      <c r="GE33" s="50"/>
      <c r="GF33" s="50"/>
      <c r="GG33" s="52"/>
      <c r="GH33" s="50"/>
      <c r="GI33" s="56"/>
      <c r="GN33" s="54"/>
      <c r="GU33" s="7"/>
      <c r="GW33" s="50"/>
      <c r="GX33" s="52"/>
      <c r="GY33" s="50"/>
      <c r="GZ33" s="50"/>
      <c r="HA33" s="52"/>
      <c r="HB33" s="50"/>
      <c r="HC33" s="56"/>
      <c r="HH33" s="54"/>
      <c r="HO33" s="7"/>
      <c r="HQ33" s="50"/>
      <c r="HR33" s="52"/>
      <c r="HS33" s="50"/>
      <c r="HT33" s="50"/>
      <c r="HU33" s="52"/>
      <c r="HV33" s="50"/>
      <c r="HW33" s="56"/>
      <c r="IB33" s="54"/>
      <c r="II33" s="7"/>
      <c r="IK33" s="50"/>
      <c r="IL33" s="52"/>
      <c r="IM33" s="50"/>
      <c r="IN33" s="50"/>
      <c r="IO33" s="52"/>
      <c r="IP33" s="50"/>
      <c r="IQ33" s="56"/>
      <c r="IV33" s="54"/>
    </row>
    <row r="34" spans="1:262" s="8" customFormat="1" ht="13.5" customHeight="1">
      <c r="A34" s="49" t="s">
        <v>1008</v>
      </c>
      <c r="B34" s="8" t="s">
        <v>1024</v>
      </c>
      <c r="C34" s="7"/>
      <c r="E34" s="51"/>
      <c r="F34" s="52"/>
      <c r="G34" s="53"/>
      <c r="H34" s="50"/>
      <c r="I34" s="52"/>
      <c r="J34" s="53"/>
      <c r="K34" s="53"/>
      <c r="L34" s="53"/>
      <c r="M34" s="53"/>
      <c r="N34" s="53"/>
      <c r="O34" s="53"/>
      <c r="P34" s="54"/>
      <c r="Q34" s="51"/>
      <c r="R34" s="53"/>
      <c r="S34" s="53"/>
      <c r="U34" s="53"/>
      <c r="V34" s="53"/>
      <c r="Y34" s="51"/>
      <c r="Z34" s="53"/>
      <c r="AA34" s="52"/>
      <c r="AB34" s="208"/>
      <c r="AC34" s="53"/>
      <c r="AD34" s="53"/>
      <c r="AE34" s="53"/>
      <c r="AF34" s="53"/>
      <c r="AH34" s="53"/>
      <c r="AI34" s="53"/>
      <c r="AJ34" s="53"/>
      <c r="AK34" s="51"/>
      <c r="AM34" s="53"/>
      <c r="AO34" s="53"/>
      <c r="AP34" s="53"/>
      <c r="AQ34" s="7"/>
      <c r="AS34" s="51"/>
      <c r="AT34" s="53"/>
      <c r="AU34" s="53"/>
      <c r="AV34" s="208"/>
      <c r="AW34" s="53"/>
      <c r="AX34" s="53"/>
      <c r="AY34" s="53"/>
      <c r="AZ34" s="53"/>
      <c r="BB34" s="53"/>
      <c r="BC34" s="53"/>
      <c r="BD34" s="53"/>
      <c r="BE34" s="51"/>
      <c r="BF34" s="53"/>
      <c r="BG34" s="53"/>
      <c r="BI34" s="53"/>
      <c r="BJ34" s="53"/>
      <c r="BK34" s="7"/>
      <c r="BM34" s="51"/>
      <c r="BN34" s="52"/>
      <c r="BO34" s="52"/>
      <c r="BP34" s="50"/>
      <c r="BQ34" s="52"/>
      <c r="BR34" s="52"/>
      <c r="BS34" s="53"/>
      <c r="BT34" s="53"/>
      <c r="BV34" s="53"/>
      <c r="BW34" s="53"/>
      <c r="BX34" s="53"/>
      <c r="BY34" s="51"/>
      <c r="BZ34" s="53"/>
      <c r="CA34" s="53"/>
      <c r="CC34" s="53"/>
      <c r="CD34" s="53"/>
      <c r="CE34" s="51"/>
      <c r="CG34" s="51"/>
      <c r="CH34" s="52"/>
      <c r="CI34" s="52"/>
      <c r="CJ34" s="50"/>
      <c r="CK34" s="52"/>
      <c r="CL34" s="52"/>
      <c r="CM34" s="53"/>
      <c r="CN34" s="53"/>
      <c r="CP34" s="53"/>
      <c r="CQ34" s="53"/>
      <c r="CR34" s="53"/>
      <c r="CS34" s="51"/>
      <c r="CT34" s="53"/>
      <c r="CU34" s="53"/>
      <c r="CW34" s="53"/>
      <c r="CX34" s="53"/>
      <c r="CY34" s="7"/>
      <c r="DA34" s="318"/>
      <c r="DB34" s="317"/>
      <c r="DC34" s="317"/>
      <c r="DD34" s="319"/>
      <c r="DE34" s="317"/>
      <c r="DF34" s="317"/>
      <c r="DG34" s="51"/>
      <c r="DH34" s="53"/>
      <c r="DI34" s="53"/>
      <c r="DJ34" s="208"/>
      <c r="DK34" s="53"/>
      <c r="DL34" s="53"/>
      <c r="DM34" s="51"/>
      <c r="DN34" s="53"/>
      <c r="DO34" s="53"/>
      <c r="DQ34" s="53"/>
      <c r="DR34" s="53"/>
      <c r="DS34" s="7"/>
      <c r="DU34" s="51"/>
      <c r="DV34" s="52"/>
      <c r="DW34" s="53"/>
      <c r="DX34" s="50"/>
      <c r="DY34" s="52"/>
      <c r="DZ34" s="52"/>
      <c r="EA34" s="51"/>
      <c r="EC34" s="55"/>
      <c r="EF34" s="54"/>
      <c r="EG34" s="51"/>
      <c r="EH34" s="53"/>
      <c r="EI34" s="53"/>
      <c r="EK34" s="53"/>
      <c r="EL34" s="53"/>
      <c r="EM34" s="7"/>
      <c r="EO34" s="51">
        <v>2366</v>
      </c>
      <c r="EP34" s="52">
        <f t="shared" si="3"/>
        <v>7.6770424631949737E-4</v>
      </c>
      <c r="EQ34" s="52">
        <f t="shared" si="4"/>
        <v>7.6770424631949737E-4</v>
      </c>
      <c r="ER34" s="50">
        <v>0</v>
      </c>
      <c r="ES34" s="52">
        <f t="shared" si="5"/>
        <v>0</v>
      </c>
      <c r="ET34" s="52">
        <f t="shared" si="6"/>
        <v>0</v>
      </c>
      <c r="EU34" s="51"/>
      <c r="EV34" s="53"/>
      <c r="EW34" s="53"/>
      <c r="EZ34" s="54"/>
      <c r="FA34" s="51"/>
      <c r="FB34" s="53"/>
      <c r="FC34" s="53"/>
      <c r="FE34" s="53"/>
      <c r="FF34" s="53"/>
      <c r="FG34" s="7"/>
      <c r="FI34" s="51"/>
      <c r="FJ34" s="52"/>
      <c r="FK34" s="52"/>
      <c r="FL34" s="50"/>
      <c r="FM34" s="52"/>
      <c r="FN34" s="52"/>
      <c r="FO34" s="51"/>
      <c r="FP34" s="53"/>
      <c r="FQ34" s="53"/>
      <c r="FT34" s="54"/>
      <c r="FU34" s="51"/>
      <c r="FV34" s="53"/>
      <c r="FW34" s="53"/>
      <c r="FY34" s="53"/>
      <c r="FZ34" s="53"/>
      <c r="GA34" s="7"/>
      <c r="GC34" s="50"/>
      <c r="GD34" s="52"/>
      <c r="GE34" s="50"/>
      <c r="GF34" s="50"/>
      <c r="GG34" s="52"/>
      <c r="GH34" s="50"/>
      <c r="GI34" s="56"/>
      <c r="GN34" s="54"/>
      <c r="GU34" s="7"/>
      <c r="GW34" s="50"/>
      <c r="GX34" s="52"/>
      <c r="GY34" s="50"/>
      <c r="GZ34" s="50"/>
      <c r="HA34" s="52"/>
      <c r="HB34" s="50"/>
      <c r="HC34" s="56"/>
      <c r="HH34" s="54"/>
      <c r="HO34" s="7"/>
      <c r="HQ34" s="50"/>
      <c r="HR34" s="52"/>
      <c r="HS34" s="50"/>
      <c r="HT34" s="50"/>
      <c r="HU34" s="52"/>
      <c r="HV34" s="50"/>
      <c r="HW34" s="56"/>
      <c r="IB34" s="54"/>
      <c r="II34" s="7"/>
      <c r="IK34" s="50"/>
      <c r="IL34" s="52"/>
      <c r="IM34" s="50"/>
      <c r="IN34" s="50"/>
      <c r="IO34" s="52"/>
      <c r="IP34" s="50"/>
      <c r="IQ34" s="56"/>
      <c r="IV34" s="54"/>
    </row>
    <row r="35" spans="1:262" s="8" customFormat="1" ht="13.5" customHeight="1">
      <c r="A35" s="49" t="s">
        <v>1012</v>
      </c>
      <c r="B35" s="8" t="s">
        <v>1025</v>
      </c>
      <c r="C35" s="7"/>
      <c r="E35" s="51"/>
      <c r="F35" s="52"/>
      <c r="G35" s="53"/>
      <c r="H35" s="50"/>
      <c r="I35" s="52"/>
      <c r="J35" s="53"/>
      <c r="K35" s="53"/>
      <c r="L35" s="53"/>
      <c r="M35" s="53"/>
      <c r="N35" s="53"/>
      <c r="O35" s="53"/>
      <c r="P35" s="54"/>
      <c r="Q35" s="51"/>
      <c r="R35" s="53"/>
      <c r="S35" s="53"/>
      <c r="U35" s="53"/>
      <c r="V35" s="53"/>
      <c r="Y35" s="51"/>
      <c r="Z35" s="53"/>
      <c r="AA35" s="52"/>
      <c r="AB35" s="208"/>
      <c r="AC35" s="53"/>
      <c r="AD35" s="53"/>
      <c r="AE35" s="53"/>
      <c r="AF35" s="53"/>
      <c r="AH35" s="53"/>
      <c r="AI35" s="53"/>
      <c r="AJ35" s="53"/>
      <c r="AK35" s="51"/>
      <c r="AM35" s="53"/>
      <c r="AO35" s="53"/>
      <c r="AP35" s="53"/>
      <c r="AQ35" s="7"/>
      <c r="AS35" s="51"/>
      <c r="AT35" s="53"/>
      <c r="AU35" s="53"/>
      <c r="AV35" s="208"/>
      <c r="AW35" s="53"/>
      <c r="AX35" s="53"/>
      <c r="AY35" s="53"/>
      <c r="AZ35" s="53"/>
      <c r="BB35" s="53"/>
      <c r="BC35" s="53"/>
      <c r="BD35" s="53"/>
      <c r="BE35" s="51"/>
      <c r="BF35" s="53"/>
      <c r="BG35" s="53"/>
      <c r="BI35" s="53"/>
      <c r="BJ35" s="53"/>
      <c r="BK35" s="7"/>
      <c r="BM35" s="51"/>
      <c r="BN35" s="52"/>
      <c r="BO35" s="52"/>
      <c r="BP35" s="50"/>
      <c r="BQ35" s="52"/>
      <c r="BR35" s="52"/>
      <c r="BS35" s="53"/>
      <c r="BT35" s="53"/>
      <c r="BV35" s="53"/>
      <c r="BW35" s="53"/>
      <c r="BX35" s="53"/>
      <c r="BY35" s="51"/>
      <c r="BZ35" s="53"/>
      <c r="CA35" s="53"/>
      <c r="CC35" s="53"/>
      <c r="CD35" s="53"/>
      <c r="CE35" s="51"/>
      <c r="CG35" s="51"/>
      <c r="CH35" s="52"/>
      <c r="CI35" s="52"/>
      <c r="CJ35" s="50"/>
      <c r="CK35" s="52"/>
      <c r="CL35" s="52"/>
      <c r="CM35" s="53"/>
      <c r="CN35" s="53"/>
      <c r="CP35" s="53"/>
      <c r="CQ35" s="53"/>
      <c r="CR35" s="53"/>
      <c r="CS35" s="51"/>
      <c r="CT35" s="53"/>
      <c r="CU35" s="53"/>
      <c r="CW35" s="53"/>
      <c r="CX35" s="53"/>
      <c r="CY35" s="7"/>
      <c r="DA35" s="318"/>
      <c r="DB35" s="317"/>
      <c r="DC35" s="317"/>
      <c r="DD35" s="319"/>
      <c r="DE35" s="317"/>
      <c r="DF35" s="317"/>
      <c r="DG35" s="51"/>
      <c r="DH35" s="53"/>
      <c r="DI35" s="53"/>
      <c r="DJ35" s="208"/>
      <c r="DK35" s="53"/>
      <c r="DL35" s="53"/>
      <c r="DM35" s="51"/>
      <c r="DN35" s="53"/>
      <c r="DO35" s="53"/>
      <c r="DQ35" s="53"/>
      <c r="DR35" s="53"/>
      <c r="DS35" s="7"/>
      <c r="DU35" s="51"/>
      <c r="DV35" s="52"/>
      <c r="DW35" s="53"/>
      <c r="DX35" s="50"/>
      <c r="DY35" s="52"/>
      <c r="DZ35" s="52"/>
      <c r="EA35" s="51"/>
      <c r="EC35" s="55"/>
      <c r="EF35" s="54"/>
      <c r="EG35" s="51"/>
      <c r="EH35" s="53"/>
      <c r="EI35" s="53"/>
      <c r="EK35" s="53"/>
      <c r="EL35" s="53"/>
      <c r="EM35" s="7"/>
      <c r="EO35" s="51">
        <v>1240</v>
      </c>
      <c r="EP35" s="52">
        <f t="shared" si="3"/>
        <v>4.0234711134242465E-4</v>
      </c>
      <c r="EQ35" s="52">
        <f t="shared" si="4"/>
        <v>4.0234711134242465E-4</v>
      </c>
      <c r="ER35" s="50">
        <v>0</v>
      </c>
      <c r="ES35" s="52">
        <f t="shared" si="5"/>
        <v>0</v>
      </c>
      <c r="ET35" s="52">
        <f t="shared" si="6"/>
        <v>0</v>
      </c>
      <c r="EU35" s="51"/>
      <c r="EV35" s="53"/>
      <c r="EW35" s="53"/>
      <c r="EZ35" s="54"/>
      <c r="FA35" s="51"/>
      <c r="FB35" s="53"/>
      <c r="FC35" s="53"/>
      <c r="FE35" s="53"/>
      <c r="FF35" s="53"/>
      <c r="FG35" s="7"/>
      <c r="FI35" s="51"/>
      <c r="FJ35" s="52"/>
      <c r="FK35" s="52"/>
      <c r="FL35" s="50"/>
      <c r="FM35" s="52"/>
      <c r="FN35" s="52"/>
      <c r="FO35" s="51"/>
      <c r="FP35" s="53"/>
      <c r="FQ35" s="53"/>
      <c r="FT35" s="54"/>
      <c r="FU35" s="51"/>
      <c r="FV35" s="53"/>
      <c r="FW35" s="53"/>
      <c r="FY35" s="53"/>
      <c r="FZ35" s="53"/>
      <c r="GA35" s="7"/>
      <c r="GC35" s="50"/>
      <c r="GD35" s="52"/>
      <c r="GE35" s="50"/>
      <c r="GF35" s="50"/>
      <c r="GG35" s="52"/>
      <c r="GH35" s="50"/>
      <c r="GI35" s="56"/>
      <c r="GN35" s="54"/>
      <c r="GU35" s="7"/>
      <c r="GW35" s="50"/>
      <c r="GX35" s="52"/>
      <c r="GY35" s="50"/>
      <c r="GZ35" s="50"/>
      <c r="HA35" s="52"/>
      <c r="HB35" s="50"/>
      <c r="HC35" s="56"/>
      <c r="HH35" s="54"/>
      <c r="HO35" s="7"/>
      <c r="HQ35" s="50"/>
      <c r="HR35" s="52"/>
      <c r="HS35" s="50"/>
      <c r="HT35" s="50"/>
      <c r="HU35" s="52"/>
      <c r="HV35" s="50"/>
      <c r="HW35" s="56"/>
      <c r="IB35" s="54"/>
      <c r="II35" s="7"/>
      <c r="IK35" s="50"/>
      <c r="IL35" s="52"/>
      <c r="IM35" s="50"/>
      <c r="IN35" s="50"/>
      <c r="IO35" s="52"/>
      <c r="IP35" s="50"/>
      <c r="IQ35" s="56"/>
      <c r="IV35" s="54"/>
    </row>
    <row r="36" spans="1:262" s="8" customFormat="1" ht="13.5" customHeight="1">
      <c r="A36" s="49" t="s">
        <v>1016</v>
      </c>
      <c r="B36" s="8" t="s">
        <v>1026</v>
      </c>
      <c r="C36" s="7"/>
      <c r="E36" s="51"/>
      <c r="F36" s="52"/>
      <c r="G36" s="53"/>
      <c r="H36" s="50"/>
      <c r="I36" s="52"/>
      <c r="J36" s="53"/>
      <c r="K36" s="53"/>
      <c r="L36" s="53"/>
      <c r="M36" s="53"/>
      <c r="N36" s="53"/>
      <c r="O36" s="53"/>
      <c r="P36" s="54"/>
      <c r="Q36" s="51"/>
      <c r="R36" s="53"/>
      <c r="S36" s="53"/>
      <c r="U36" s="53"/>
      <c r="V36" s="53"/>
      <c r="Y36" s="51"/>
      <c r="Z36" s="53"/>
      <c r="AA36" s="52"/>
      <c r="AB36" s="208"/>
      <c r="AC36" s="53"/>
      <c r="AD36" s="53"/>
      <c r="AE36" s="53"/>
      <c r="AF36" s="53"/>
      <c r="AH36" s="53"/>
      <c r="AI36" s="53"/>
      <c r="AJ36" s="53"/>
      <c r="AK36" s="51"/>
      <c r="AM36" s="53"/>
      <c r="AO36" s="53"/>
      <c r="AP36" s="53"/>
      <c r="AQ36" s="7"/>
      <c r="AS36" s="51"/>
      <c r="AT36" s="53"/>
      <c r="AU36" s="53"/>
      <c r="AV36" s="208"/>
      <c r="AW36" s="53"/>
      <c r="AX36" s="53"/>
      <c r="AY36" s="53"/>
      <c r="AZ36" s="53"/>
      <c r="BB36" s="53"/>
      <c r="BC36" s="53"/>
      <c r="BD36" s="53"/>
      <c r="BE36" s="51"/>
      <c r="BF36" s="53"/>
      <c r="BG36" s="53"/>
      <c r="BI36" s="53"/>
      <c r="BJ36" s="53"/>
      <c r="BK36" s="7"/>
      <c r="BM36" s="51"/>
      <c r="BN36" s="52"/>
      <c r="BO36" s="52"/>
      <c r="BP36" s="50"/>
      <c r="BQ36" s="52"/>
      <c r="BR36" s="52"/>
      <c r="BS36" s="53"/>
      <c r="BT36" s="53"/>
      <c r="BV36" s="53"/>
      <c r="BW36" s="53"/>
      <c r="BX36" s="53"/>
      <c r="BY36" s="51"/>
      <c r="BZ36" s="53"/>
      <c r="CA36" s="53"/>
      <c r="CC36" s="53"/>
      <c r="CD36" s="53"/>
      <c r="CE36" s="51"/>
      <c r="CG36" s="51"/>
      <c r="CH36" s="52"/>
      <c r="CI36" s="52"/>
      <c r="CJ36" s="50"/>
      <c r="CK36" s="52"/>
      <c r="CL36" s="52"/>
      <c r="CM36" s="53"/>
      <c r="CN36" s="53"/>
      <c r="CP36" s="53"/>
      <c r="CQ36" s="53"/>
      <c r="CR36" s="53"/>
      <c r="CS36" s="51"/>
      <c r="CT36" s="53"/>
      <c r="CU36" s="53"/>
      <c r="CW36" s="53"/>
      <c r="CX36" s="53"/>
      <c r="CY36" s="7"/>
      <c r="DA36" s="318"/>
      <c r="DB36" s="317"/>
      <c r="DC36" s="317"/>
      <c r="DD36" s="319"/>
      <c r="DE36" s="317"/>
      <c r="DF36" s="317"/>
      <c r="DG36" s="51"/>
      <c r="DH36" s="53"/>
      <c r="DI36" s="53"/>
      <c r="DJ36" s="208"/>
      <c r="DK36" s="53"/>
      <c r="DL36" s="53"/>
      <c r="DM36" s="51"/>
      <c r="DN36" s="53"/>
      <c r="DO36" s="53"/>
      <c r="DQ36" s="53"/>
      <c r="DR36" s="53"/>
      <c r="DS36" s="7"/>
      <c r="DU36" s="51"/>
      <c r="DV36" s="52"/>
      <c r="DW36" s="53"/>
      <c r="DX36" s="50"/>
      <c r="DY36" s="52"/>
      <c r="DZ36" s="52"/>
      <c r="EA36" s="51"/>
      <c r="EC36" s="55"/>
      <c r="EF36" s="54"/>
      <c r="EG36" s="51"/>
      <c r="EH36" s="53"/>
      <c r="EI36" s="53"/>
      <c r="EK36" s="53"/>
      <c r="EL36" s="53"/>
      <c r="EM36" s="7"/>
      <c r="EO36" s="51">
        <v>5014</v>
      </c>
      <c r="EP36" s="52">
        <f t="shared" si="3"/>
        <v>1.6269100131217074E-3</v>
      </c>
      <c r="EQ36" s="52">
        <f t="shared" si="4"/>
        <v>1.6269100131217074E-3</v>
      </c>
      <c r="ER36" s="50">
        <v>0</v>
      </c>
      <c r="ES36" s="52">
        <f t="shared" si="5"/>
        <v>0</v>
      </c>
      <c r="ET36" s="52">
        <f t="shared" si="6"/>
        <v>0</v>
      </c>
      <c r="EU36" s="51"/>
      <c r="EV36" s="53"/>
      <c r="EW36" s="53"/>
      <c r="EZ36" s="54"/>
      <c r="FA36" s="51"/>
      <c r="FB36" s="53"/>
      <c r="FC36" s="53"/>
      <c r="FE36" s="53"/>
      <c r="FF36" s="53"/>
      <c r="FG36" s="7"/>
      <c r="FI36" s="51"/>
      <c r="FJ36" s="52"/>
      <c r="FK36" s="52"/>
      <c r="FL36" s="50"/>
      <c r="FM36" s="52"/>
      <c r="FN36" s="52"/>
      <c r="FO36" s="51"/>
      <c r="FP36" s="53"/>
      <c r="FQ36" s="53"/>
      <c r="FT36" s="54"/>
      <c r="FU36" s="51"/>
      <c r="FV36" s="53"/>
      <c r="FW36" s="53"/>
      <c r="FY36" s="53"/>
      <c r="FZ36" s="53"/>
      <c r="GA36" s="7"/>
      <c r="GC36" s="50"/>
      <c r="GD36" s="52"/>
      <c r="GE36" s="50"/>
      <c r="GF36" s="50"/>
      <c r="GG36" s="52"/>
      <c r="GH36" s="50"/>
      <c r="GI36" s="56"/>
      <c r="GN36" s="54"/>
      <c r="GU36" s="7"/>
      <c r="GW36" s="50"/>
      <c r="GX36" s="52"/>
      <c r="GY36" s="50"/>
      <c r="GZ36" s="50"/>
      <c r="HA36" s="52"/>
      <c r="HB36" s="50"/>
      <c r="HC36" s="56"/>
      <c r="HH36" s="54"/>
      <c r="HO36" s="7"/>
      <c r="HQ36" s="50"/>
      <c r="HR36" s="52"/>
      <c r="HS36" s="50"/>
      <c r="HT36" s="50"/>
      <c r="HU36" s="52"/>
      <c r="HV36" s="50"/>
      <c r="HW36" s="56"/>
      <c r="IB36" s="54"/>
      <c r="II36" s="7"/>
      <c r="IK36" s="50"/>
      <c r="IL36" s="52"/>
      <c r="IM36" s="50"/>
      <c r="IN36" s="50"/>
      <c r="IO36" s="52"/>
      <c r="IP36" s="50"/>
      <c r="IQ36" s="56"/>
      <c r="IV36" s="54"/>
    </row>
    <row r="37" spans="1:262" s="8" customFormat="1" ht="13.5" customHeight="1">
      <c r="A37" s="49" t="s">
        <v>1020</v>
      </c>
      <c r="B37" s="8" t="s">
        <v>1027</v>
      </c>
      <c r="C37" s="7"/>
      <c r="E37" s="51"/>
      <c r="F37" s="52"/>
      <c r="G37" s="53"/>
      <c r="H37" s="50"/>
      <c r="I37" s="52"/>
      <c r="J37" s="53"/>
      <c r="K37" s="53"/>
      <c r="L37" s="53"/>
      <c r="M37" s="53"/>
      <c r="N37" s="53"/>
      <c r="O37" s="53"/>
      <c r="P37" s="54"/>
      <c r="Q37" s="51"/>
      <c r="R37" s="53"/>
      <c r="S37" s="53"/>
      <c r="U37" s="53"/>
      <c r="V37" s="53"/>
      <c r="Y37" s="51"/>
      <c r="Z37" s="53"/>
      <c r="AA37" s="52"/>
      <c r="AB37" s="208"/>
      <c r="AC37" s="53"/>
      <c r="AD37" s="53"/>
      <c r="AE37" s="53"/>
      <c r="AF37" s="53"/>
      <c r="AH37" s="53"/>
      <c r="AI37" s="53"/>
      <c r="AJ37" s="53"/>
      <c r="AK37" s="51"/>
      <c r="AM37" s="53"/>
      <c r="AO37" s="53"/>
      <c r="AP37" s="53"/>
      <c r="AQ37" s="7"/>
      <c r="AS37" s="51"/>
      <c r="AT37" s="53"/>
      <c r="AU37" s="53"/>
      <c r="AV37" s="208"/>
      <c r="AW37" s="53"/>
      <c r="AX37" s="53"/>
      <c r="AY37" s="53"/>
      <c r="AZ37" s="53"/>
      <c r="BB37" s="53"/>
      <c r="BC37" s="53"/>
      <c r="BD37" s="53"/>
      <c r="BE37" s="51"/>
      <c r="BF37" s="53"/>
      <c r="BG37" s="53"/>
      <c r="BI37" s="53"/>
      <c r="BJ37" s="53"/>
      <c r="BK37" s="7"/>
      <c r="BM37" s="51"/>
      <c r="BN37" s="52"/>
      <c r="BO37" s="52"/>
      <c r="BP37" s="50"/>
      <c r="BQ37" s="52"/>
      <c r="BR37" s="52"/>
      <c r="BS37" s="53"/>
      <c r="BT37" s="53"/>
      <c r="BV37" s="53"/>
      <c r="BW37" s="53"/>
      <c r="BX37" s="53"/>
      <c r="BY37" s="51"/>
      <c r="BZ37" s="53"/>
      <c r="CA37" s="53"/>
      <c r="CC37" s="53"/>
      <c r="CD37" s="53"/>
      <c r="CE37" s="51"/>
      <c r="CG37" s="51"/>
      <c r="CH37" s="52"/>
      <c r="CI37" s="52"/>
      <c r="CJ37" s="50"/>
      <c r="CK37" s="52"/>
      <c r="CL37" s="52"/>
      <c r="CM37" s="53"/>
      <c r="CN37" s="53"/>
      <c r="CP37" s="53"/>
      <c r="CQ37" s="53"/>
      <c r="CR37" s="53"/>
      <c r="CS37" s="51"/>
      <c r="CT37" s="53"/>
      <c r="CU37" s="53"/>
      <c r="CW37" s="53"/>
      <c r="CX37" s="53"/>
      <c r="CY37" s="7"/>
      <c r="DA37" s="318"/>
      <c r="DB37" s="317"/>
      <c r="DC37" s="317"/>
      <c r="DD37" s="319"/>
      <c r="DE37" s="317"/>
      <c r="DF37" s="317"/>
      <c r="DG37" s="51"/>
      <c r="DH37" s="53"/>
      <c r="DI37" s="53"/>
      <c r="DJ37" s="208"/>
      <c r="DK37" s="53"/>
      <c r="DL37" s="53"/>
      <c r="DM37" s="51"/>
      <c r="DN37" s="53"/>
      <c r="DO37" s="53"/>
      <c r="DQ37" s="53"/>
      <c r="DR37" s="53"/>
      <c r="DS37" s="7"/>
      <c r="DU37" s="51"/>
      <c r="DV37" s="52"/>
      <c r="DW37" s="53"/>
      <c r="DX37" s="50"/>
      <c r="DY37" s="52"/>
      <c r="DZ37" s="52"/>
      <c r="EA37" s="51"/>
      <c r="EC37" s="55"/>
      <c r="EF37" s="54"/>
      <c r="EG37" s="51"/>
      <c r="EH37" s="53"/>
      <c r="EI37" s="53"/>
      <c r="EK37" s="53"/>
      <c r="EL37" s="53"/>
      <c r="EM37" s="7"/>
      <c r="EO37" s="51">
        <v>3378</v>
      </c>
      <c r="EP37" s="52">
        <f t="shared" si="3"/>
        <v>1.096071404931218E-3</v>
      </c>
      <c r="EQ37" s="52">
        <f t="shared" si="4"/>
        <v>1.096071404931218E-3</v>
      </c>
      <c r="ER37" s="50">
        <v>0</v>
      </c>
      <c r="ES37" s="52">
        <f t="shared" si="5"/>
        <v>0</v>
      </c>
      <c r="ET37" s="52">
        <f t="shared" si="6"/>
        <v>0</v>
      </c>
      <c r="EU37" s="51"/>
      <c r="EV37" s="53"/>
      <c r="EW37" s="53"/>
      <c r="EZ37" s="54"/>
      <c r="FA37" s="51"/>
      <c r="FB37" s="53"/>
      <c r="FC37" s="53"/>
      <c r="FE37" s="53"/>
      <c r="FF37" s="53"/>
      <c r="FG37" s="7"/>
      <c r="FI37" s="51"/>
      <c r="FJ37" s="52"/>
      <c r="FK37" s="52"/>
      <c r="FL37" s="50"/>
      <c r="FM37" s="52"/>
      <c r="FN37" s="52"/>
      <c r="FO37" s="51"/>
      <c r="FP37" s="53"/>
      <c r="FQ37" s="53"/>
      <c r="FT37" s="54"/>
      <c r="FU37" s="51"/>
      <c r="FV37" s="53"/>
      <c r="FW37" s="53"/>
      <c r="FY37" s="53"/>
      <c r="FZ37" s="53"/>
      <c r="GA37" s="7"/>
      <c r="GC37" s="50"/>
      <c r="GD37" s="52"/>
      <c r="GE37" s="50"/>
      <c r="GF37" s="50"/>
      <c r="GG37" s="52"/>
      <c r="GH37" s="50"/>
      <c r="GI37" s="56"/>
      <c r="GN37" s="54"/>
      <c r="GU37" s="7"/>
      <c r="GW37" s="50"/>
      <c r="GX37" s="52"/>
      <c r="GY37" s="50"/>
      <c r="GZ37" s="50"/>
      <c r="HA37" s="52"/>
      <c r="HB37" s="50"/>
      <c r="HC37" s="56"/>
      <c r="HH37" s="54"/>
      <c r="HO37" s="7"/>
      <c r="HQ37" s="50"/>
      <c r="HR37" s="52"/>
      <c r="HS37" s="50"/>
      <c r="HT37" s="50"/>
      <c r="HU37" s="52"/>
      <c r="HV37" s="50"/>
      <c r="HW37" s="56"/>
      <c r="IB37" s="54"/>
      <c r="II37" s="7"/>
      <c r="IK37" s="50"/>
      <c r="IL37" s="52"/>
      <c r="IM37" s="50"/>
      <c r="IN37" s="50"/>
      <c r="IO37" s="52"/>
      <c r="IP37" s="50"/>
      <c r="IQ37" s="56"/>
      <c r="IV37" s="54"/>
    </row>
    <row r="38" spans="1:262" s="8" customFormat="1" ht="13.5" customHeight="1">
      <c r="A38" s="49" t="s">
        <v>808</v>
      </c>
      <c r="B38" s="8" t="s">
        <v>1034</v>
      </c>
      <c r="C38" s="7"/>
      <c r="E38" s="51"/>
      <c r="F38" s="52"/>
      <c r="G38" s="53"/>
      <c r="H38" s="50"/>
      <c r="I38" s="52"/>
      <c r="J38" s="53"/>
      <c r="K38" s="53"/>
      <c r="L38" s="53"/>
      <c r="M38" s="53"/>
      <c r="N38" s="53"/>
      <c r="O38" s="53"/>
      <c r="P38" s="54"/>
      <c r="Q38" s="51"/>
      <c r="R38" s="53"/>
      <c r="S38" s="53"/>
      <c r="U38" s="53"/>
      <c r="V38" s="53"/>
      <c r="Y38" s="51"/>
      <c r="Z38" s="53"/>
      <c r="AA38" s="53"/>
      <c r="AB38" s="208"/>
      <c r="AC38" s="53"/>
      <c r="AD38" s="53"/>
      <c r="AE38" s="53"/>
      <c r="AF38" s="53"/>
      <c r="AH38" s="53"/>
      <c r="AI38" s="53"/>
      <c r="AJ38" s="53"/>
      <c r="AK38" s="51"/>
      <c r="AM38" s="53"/>
      <c r="AO38" s="53"/>
      <c r="AP38" s="53"/>
      <c r="AQ38" s="7"/>
      <c r="AS38" s="51">
        <v>20442</v>
      </c>
      <c r="AT38" s="53">
        <f>AS38/AQ$7</f>
        <v>7.6239393635379373E-3</v>
      </c>
      <c r="AU38" s="53">
        <f>AT38-Z38</f>
        <v>7.6239393635379373E-3</v>
      </c>
      <c r="AV38" s="208">
        <v>0</v>
      </c>
      <c r="AW38" s="53">
        <v>0</v>
      </c>
      <c r="AX38" s="53">
        <v>0</v>
      </c>
      <c r="AY38" s="53"/>
      <c r="AZ38" s="53"/>
      <c r="BB38" s="53"/>
      <c r="BC38" s="53"/>
      <c r="BD38" s="53"/>
      <c r="BE38" s="51"/>
      <c r="BF38" s="53"/>
      <c r="BG38" s="53"/>
      <c r="BI38" s="53"/>
      <c r="BJ38" s="53"/>
      <c r="BK38" s="7"/>
      <c r="BM38" s="51">
        <v>21079</v>
      </c>
      <c r="BN38" s="52">
        <f>BM38/BK$7</f>
        <v>7.5504422483762016E-3</v>
      </c>
      <c r="BO38" s="53">
        <f>BN38-AT38</f>
        <v>-7.3497115161735675E-5</v>
      </c>
      <c r="BP38" s="50">
        <v>0</v>
      </c>
      <c r="BQ38" s="52">
        <v>0</v>
      </c>
      <c r="BR38" s="52">
        <v>0</v>
      </c>
      <c r="BS38" s="53"/>
      <c r="BT38" s="53"/>
      <c r="BV38" s="53"/>
      <c r="BW38" s="53"/>
      <c r="BX38" s="53"/>
      <c r="BY38" s="51"/>
      <c r="BZ38" s="53"/>
      <c r="CA38" s="53"/>
      <c r="CC38" s="53"/>
      <c r="CD38" s="53"/>
      <c r="CE38" s="51" t="s">
        <v>957</v>
      </c>
      <c r="CG38" s="50">
        <v>18277</v>
      </c>
      <c r="CH38" s="52">
        <f>CG38/CE$7</f>
        <v>6.5952520824642865E-3</v>
      </c>
      <c r="CI38" s="53">
        <f>CH38-BN38</f>
        <v>-9.5519016591191514E-4</v>
      </c>
      <c r="CJ38" s="50">
        <v>0</v>
      </c>
      <c r="CK38" s="52">
        <v>0</v>
      </c>
      <c r="CL38" s="52">
        <v>0</v>
      </c>
      <c r="CM38" s="53"/>
      <c r="CN38" s="53"/>
      <c r="CP38" s="53"/>
      <c r="CQ38" s="53"/>
      <c r="CR38" s="53"/>
      <c r="CS38" s="51"/>
      <c r="CT38" s="53"/>
      <c r="CU38" s="53"/>
      <c r="CW38" s="53"/>
      <c r="CX38" s="53"/>
      <c r="CY38" s="7" t="s">
        <v>957</v>
      </c>
      <c r="DA38" s="318">
        <v>9232</v>
      </c>
      <c r="DB38" s="317">
        <f>DA38/CY$7</f>
        <v>3.1405943248181451E-3</v>
      </c>
      <c r="DC38" s="317">
        <f>DB38-CH38</f>
        <v>-3.4546577576461414E-3</v>
      </c>
      <c r="DD38" s="319">
        <v>0</v>
      </c>
      <c r="DE38" s="317">
        <v>0</v>
      </c>
      <c r="DF38" s="317">
        <v>0</v>
      </c>
      <c r="DG38" s="51"/>
      <c r="DH38" s="53"/>
      <c r="DI38" s="53"/>
      <c r="DJ38" s="208"/>
      <c r="DK38" s="53"/>
      <c r="DL38" s="53"/>
      <c r="DM38" s="51"/>
      <c r="DN38" s="53"/>
      <c r="DO38" s="53"/>
      <c r="DQ38" s="53"/>
      <c r="DR38" s="53"/>
      <c r="DS38" s="7"/>
      <c r="DU38" s="51">
        <v>7529</v>
      </c>
      <c r="DV38" s="52">
        <f t="shared" si="12"/>
        <v>2.5363328245396012E-3</v>
      </c>
      <c r="DW38" s="53">
        <f>DV38-DB38</f>
        <v>-6.0426150027854389E-4</v>
      </c>
      <c r="DX38" s="50">
        <v>0</v>
      </c>
      <c r="DY38" s="52">
        <f>DX38/200</f>
        <v>0</v>
      </c>
      <c r="DZ38" s="52">
        <f>DY38-DE38</f>
        <v>0</v>
      </c>
      <c r="EA38" s="51"/>
      <c r="EC38" s="55"/>
      <c r="EF38" s="54"/>
      <c r="EG38" s="51"/>
      <c r="EH38" s="53"/>
      <c r="EI38" s="53"/>
      <c r="EK38" s="53"/>
      <c r="EL38" s="53"/>
      <c r="EM38" s="7"/>
      <c r="EO38" s="51">
        <v>4305</v>
      </c>
      <c r="EP38" s="52">
        <f t="shared" si="3"/>
        <v>1.3968583180073695E-3</v>
      </c>
      <c r="EQ38" s="52">
        <f t="shared" si="4"/>
        <v>-1.1394745065322317E-3</v>
      </c>
      <c r="ER38" s="50">
        <v>0</v>
      </c>
      <c r="ES38" s="52">
        <f t="shared" si="5"/>
        <v>0</v>
      </c>
      <c r="ET38" s="52">
        <f t="shared" si="6"/>
        <v>0</v>
      </c>
      <c r="EU38" s="51"/>
      <c r="EV38" s="53"/>
      <c r="EW38" s="53"/>
      <c r="EZ38" s="54"/>
      <c r="FA38" s="51"/>
      <c r="FB38" s="53"/>
      <c r="FC38" s="53"/>
      <c r="FE38" s="53"/>
      <c r="FF38" s="53"/>
      <c r="FG38" s="7"/>
      <c r="FI38" s="51"/>
      <c r="FJ38" s="52"/>
      <c r="FK38" s="52"/>
      <c r="FL38" s="50"/>
      <c r="FM38" s="52"/>
      <c r="FN38" s="52"/>
      <c r="FO38" s="51"/>
      <c r="FP38" s="53"/>
      <c r="FQ38" s="53"/>
      <c r="FT38" s="54"/>
      <c r="FU38" s="51"/>
      <c r="FV38" s="53"/>
      <c r="FW38" s="53"/>
      <c r="FY38" s="53"/>
      <c r="FZ38" s="53"/>
      <c r="GA38" s="7"/>
      <c r="GC38" s="50"/>
      <c r="GD38" s="52"/>
      <c r="GE38" s="50"/>
      <c r="GF38" s="50"/>
      <c r="GG38" s="52"/>
      <c r="GH38" s="50"/>
      <c r="GI38" s="56"/>
      <c r="GN38" s="54"/>
      <c r="GU38" s="7"/>
      <c r="GW38" s="50"/>
      <c r="GX38" s="52"/>
      <c r="GY38" s="50"/>
      <c r="GZ38" s="50"/>
      <c r="HA38" s="52"/>
      <c r="HB38" s="50"/>
      <c r="HC38" s="56"/>
      <c r="HH38" s="54"/>
      <c r="HO38" s="7"/>
      <c r="HQ38" s="50"/>
      <c r="HR38" s="52"/>
      <c r="HS38" s="50"/>
      <c r="HT38" s="50"/>
      <c r="HU38" s="52"/>
      <c r="HV38" s="50"/>
      <c r="HW38" s="56"/>
      <c r="IB38" s="54"/>
      <c r="II38" s="7"/>
      <c r="IK38" s="50"/>
      <c r="IL38" s="52"/>
      <c r="IM38" s="50"/>
      <c r="IN38" s="50"/>
      <c r="IO38" s="52"/>
      <c r="IP38" s="50"/>
      <c r="IQ38" s="56"/>
      <c r="IV38" s="54"/>
    </row>
    <row r="39" spans="1:262" s="8" customFormat="1" ht="13.5" customHeight="1">
      <c r="A39" s="49" t="s">
        <v>780</v>
      </c>
      <c r="B39" s="50" t="s">
        <v>135</v>
      </c>
      <c r="C39" s="7"/>
      <c r="E39" s="51">
        <v>32701</v>
      </c>
      <c r="F39" s="52">
        <f>E39/C$7</f>
        <v>1.1996325641490316E-2</v>
      </c>
      <c r="G39" s="52">
        <v>0</v>
      </c>
      <c r="H39" s="50">
        <v>0</v>
      </c>
      <c r="I39" s="52">
        <v>0</v>
      </c>
      <c r="J39" s="52">
        <v>0</v>
      </c>
      <c r="K39" s="53"/>
      <c r="L39" s="53"/>
      <c r="M39" s="53"/>
      <c r="N39" s="53"/>
      <c r="O39" s="53"/>
      <c r="P39" s="54"/>
      <c r="Q39" s="51"/>
      <c r="R39" s="53"/>
      <c r="S39" s="53"/>
      <c r="U39" s="53"/>
      <c r="V39" s="53"/>
      <c r="W39" s="7" t="s">
        <v>135</v>
      </c>
      <c r="Y39" s="51">
        <v>47475</v>
      </c>
      <c r="Z39" s="53">
        <f>Y39/W$7</f>
        <v>1.7071682367100684E-2</v>
      </c>
      <c r="AA39" s="52">
        <v>0</v>
      </c>
      <c r="AB39" s="52">
        <v>0</v>
      </c>
      <c r="AC39" s="53">
        <v>0</v>
      </c>
      <c r="AD39" s="53">
        <v>0</v>
      </c>
      <c r="AE39" s="53"/>
      <c r="AF39" s="53"/>
      <c r="AH39" s="53"/>
      <c r="AI39" s="53"/>
      <c r="AJ39" s="53"/>
      <c r="AK39" s="51"/>
      <c r="AM39" s="53"/>
      <c r="AO39" s="53"/>
      <c r="AP39" s="53"/>
      <c r="AQ39" s="7"/>
      <c r="AS39" s="51">
        <v>28295</v>
      </c>
      <c r="AT39" s="53">
        <f>AS39/AQ$7</f>
        <v>1.0552752386816648E-2</v>
      </c>
      <c r="AU39" s="52">
        <v>0</v>
      </c>
      <c r="AV39" s="208">
        <v>0</v>
      </c>
      <c r="AW39" s="53">
        <v>0</v>
      </c>
      <c r="AX39" s="53">
        <v>0</v>
      </c>
      <c r="AY39" s="53"/>
      <c r="AZ39" s="53"/>
      <c r="BB39" s="53"/>
      <c r="BC39" s="53"/>
      <c r="BD39" s="53"/>
      <c r="BE39" s="51"/>
      <c r="BF39" s="53"/>
      <c r="BG39" s="53"/>
      <c r="BI39" s="53"/>
      <c r="BJ39" s="53"/>
      <c r="BK39" s="7"/>
      <c r="BM39" s="50">
        <v>34161</v>
      </c>
      <c r="BN39" s="52">
        <f>BM39/BK$7</f>
        <v>1.2236380172056522E-2</v>
      </c>
      <c r="BO39" s="52">
        <v>0</v>
      </c>
      <c r="BP39" s="50">
        <v>0</v>
      </c>
      <c r="BQ39" s="52">
        <v>0</v>
      </c>
      <c r="BR39" s="52">
        <v>-5.0000000000000001E-3</v>
      </c>
      <c r="BS39" s="53"/>
      <c r="BT39" s="53"/>
      <c r="BV39" s="53"/>
      <c r="BW39" s="53"/>
      <c r="BX39" s="53"/>
      <c r="BY39" s="51"/>
      <c r="BZ39" s="53"/>
      <c r="CA39" s="53"/>
      <c r="CC39" s="53"/>
      <c r="CD39" s="53"/>
      <c r="CE39" s="51" t="str">
        <f>A39</f>
        <v>fi_other01</v>
      </c>
      <c r="CG39" s="50">
        <v>21322</v>
      </c>
      <c r="CH39" s="52">
        <f>CG39/CE$7</f>
        <v>7.694039771423293E-3</v>
      </c>
      <c r="CI39" s="52">
        <v>0</v>
      </c>
      <c r="CJ39" s="50">
        <v>0</v>
      </c>
      <c r="CK39" s="52">
        <v>0</v>
      </c>
      <c r="CL39" s="52">
        <v>0</v>
      </c>
      <c r="CM39" s="53"/>
      <c r="CN39" s="53"/>
      <c r="CP39" s="53"/>
      <c r="CQ39" s="53"/>
      <c r="CR39" s="53"/>
      <c r="CS39" s="51"/>
      <c r="CT39" s="53"/>
      <c r="CU39" s="53"/>
      <c r="CW39" s="53"/>
      <c r="CX39" s="53"/>
      <c r="CY39" s="7" t="s">
        <v>135</v>
      </c>
      <c r="DA39" s="318">
        <f>33479-DA38-DA22</f>
        <v>21052</v>
      </c>
      <c r="DB39" s="317">
        <f>DA39/CY$7</f>
        <v>7.1615892250944104E-3</v>
      </c>
      <c r="DC39" s="52">
        <v>0</v>
      </c>
      <c r="DD39" s="319">
        <v>0</v>
      </c>
      <c r="DE39" s="317">
        <v>0</v>
      </c>
      <c r="DF39" s="317">
        <v>0</v>
      </c>
      <c r="DG39" s="51"/>
      <c r="DH39" s="53"/>
      <c r="DI39" s="53"/>
      <c r="DJ39" s="208"/>
      <c r="DK39" s="53"/>
      <c r="DL39" s="53"/>
      <c r="DM39" s="51"/>
      <c r="DN39" s="53"/>
      <c r="DO39" s="53"/>
      <c r="DQ39" s="53"/>
      <c r="DR39" s="53"/>
      <c r="DS39" s="7"/>
      <c r="DU39" s="51">
        <v>14693</v>
      </c>
      <c r="DV39" s="52">
        <f t="shared" si="12"/>
        <v>4.9497062280462693E-3</v>
      </c>
      <c r="DW39" s="52">
        <v>0</v>
      </c>
      <c r="DX39" s="50">
        <v>0</v>
      </c>
      <c r="DY39" s="52">
        <v>0</v>
      </c>
      <c r="DZ39" s="52">
        <v>0</v>
      </c>
      <c r="EA39" s="51"/>
      <c r="EC39" s="55"/>
      <c r="EF39" s="54"/>
      <c r="EG39" s="51"/>
      <c r="EH39" s="53"/>
      <c r="EI39" s="53"/>
      <c r="EK39" s="53"/>
      <c r="EL39" s="53"/>
      <c r="EM39" s="7"/>
      <c r="EO39" s="51">
        <v>89582</v>
      </c>
      <c r="EP39" s="52">
        <f t="shared" si="3"/>
        <v>2.9066983006675068E-2</v>
      </c>
      <c r="EQ39" s="52">
        <f t="shared" si="4"/>
        <v>2.41172767786288E-2</v>
      </c>
      <c r="ER39" s="50">
        <v>2</v>
      </c>
      <c r="ES39" s="52">
        <f t="shared" si="5"/>
        <v>0.01</v>
      </c>
      <c r="ET39" s="52">
        <f t="shared" si="6"/>
        <v>0.01</v>
      </c>
      <c r="EU39" s="51"/>
      <c r="EV39" s="53"/>
      <c r="EW39" s="53"/>
      <c r="EZ39" s="54"/>
      <c r="FA39" s="51"/>
      <c r="FB39" s="53"/>
      <c r="FC39" s="53"/>
      <c r="FE39" s="53"/>
      <c r="FF39" s="53"/>
      <c r="FG39" s="7"/>
      <c r="FI39" s="51"/>
      <c r="FJ39" s="52"/>
      <c r="FK39" s="52"/>
      <c r="FL39" s="50"/>
      <c r="FM39" s="52"/>
      <c r="FN39" s="52"/>
      <c r="FO39" s="51"/>
      <c r="FP39" s="53"/>
      <c r="FQ39" s="53"/>
      <c r="FT39" s="54"/>
      <c r="FU39" s="51"/>
      <c r="FV39" s="53"/>
      <c r="FW39" s="53"/>
      <c r="FY39" s="53"/>
      <c r="FZ39" s="53"/>
      <c r="GA39" s="7"/>
      <c r="GC39" s="50"/>
      <c r="GD39" s="52"/>
      <c r="GE39" s="50"/>
      <c r="GF39" s="50"/>
      <c r="GG39" s="52"/>
      <c r="GH39" s="50"/>
      <c r="GI39" s="56"/>
      <c r="GN39" s="54"/>
      <c r="GU39" s="7"/>
      <c r="GW39" s="50"/>
      <c r="GX39" s="52"/>
      <c r="GY39" s="50"/>
      <c r="GZ39" s="50"/>
      <c r="HA39" s="52"/>
      <c r="HB39" s="50"/>
      <c r="HC39" s="56"/>
      <c r="HH39" s="54"/>
      <c r="HO39" s="7"/>
      <c r="HQ39" s="50"/>
      <c r="HR39" s="52"/>
      <c r="HS39" s="50"/>
      <c r="HT39" s="50"/>
      <c r="HU39" s="52"/>
      <c r="HV39" s="50"/>
      <c r="HW39" s="56"/>
      <c r="IB39" s="54"/>
      <c r="II39" s="7"/>
      <c r="IK39" s="50"/>
      <c r="IL39" s="52"/>
      <c r="IM39" s="50"/>
      <c r="IN39" s="50"/>
      <c r="IO39" s="52"/>
      <c r="IP39" s="50"/>
      <c r="IQ39" s="56"/>
      <c r="IV39" s="54"/>
    </row>
    <row r="40" spans="1:262" s="8" customFormat="1" ht="13.5" customHeight="1">
      <c r="A40" s="49"/>
      <c r="B40" s="50"/>
      <c r="C40" s="7"/>
      <c r="E40" s="51"/>
      <c r="F40" s="52"/>
      <c r="G40" s="53"/>
      <c r="H40" s="50"/>
      <c r="I40" s="52"/>
      <c r="J40" s="53"/>
      <c r="K40" s="53"/>
      <c r="L40" s="53"/>
      <c r="M40" s="53"/>
      <c r="P40" s="54"/>
      <c r="Q40" s="51"/>
      <c r="R40" s="53"/>
      <c r="S40" s="53"/>
      <c r="U40" s="53"/>
      <c r="V40" s="53"/>
      <c r="W40" s="7"/>
      <c r="Y40" s="51"/>
      <c r="Z40" s="52"/>
      <c r="AA40" s="52"/>
      <c r="AB40" s="50"/>
      <c r="AC40" s="52"/>
      <c r="AD40" s="52"/>
      <c r="AE40" s="51"/>
      <c r="AF40" s="53"/>
      <c r="AG40" s="53"/>
      <c r="AH40" s="208"/>
      <c r="AI40" s="53"/>
      <c r="AJ40" s="53"/>
      <c r="AK40" s="51"/>
      <c r="AM40" s="53"/>
      <c r="AO40" s="53"/>
      <c r="AP40" s="53"/>
      <c r="AQ40" s="7"/>
      <c r="AS40" s="51"/>
      <c r="AT40" s="53"/>
      <c r="AU40" s="53"/>
      <c r="AV40" s="50"/>
      <c r="AW40" s="53"/>
      <c r="AX40" s="53"/>
      <c r="AY40" s="51"/>
      <c r="AZ40" s="53"/>
      <c r="BA40" s="53"/>
      <c r="BB40" s="208"/>
      <c r="BC40" s="53"/>
      <c r="BD40" s="53"/>
      <c r="BE40" s="51"/>
      <c r="BF40" s="53"/>
      <c r="BG40" s="53"/>
      <c r="BI40" s="53"/>
      <c r="BJ40" s="53"/>
      <c r="BK40" s="7"/>
      <c r="BM40" s="51"/>
      <c r="BN40" s="52"/>
      <c r="BO40" s="52"/>
      <c r="BP40" s="50"/>
      <c r="BQ40" s="52"/>
      <c r="BR40" s="52"/>
      <c r="BS40" s="69"/>
      <c r="BT40" s="53"/>
      <c r="BU40" s="53"/>
      <c r="BV40" s="208"/>
      <c r="BW40" s="53"/>
      <c r="BX40" s="53"/>
      <c r="BY40" s="51"/>
      <c r="BZ40" s="53"/>
      <c r="CA40" s="53"/>
      <c r="CC40" s="53"/>
      <c r="CD40" s="53"/>
      <c r="CE40" s="51"/>
      <c r="CG40" s="51"/>
      <c r="CH40" s="52"/>
      <c r="CI40" s="52"/>
      <c r="CJ40" s="50"/>
      <c r="CK40" s="52"/>
      <c r="CL40" s="52"/>
      <c r="CM40" s="51"/>
      <c r="CN40" s="53"/>
      <c r="CO40" s="53"/>
      <c r="CP40" s="208"/>
      <c r="CQ40" s="53"/>
      <c r="CR40" s="53"/>
      <c r="CS40" s="51"/>
      <c r="CT40" s="53"/>
      <c r="CU40" s="53"/>
      <c r="CW40" s="53"/>
      <c r="CX40" s="53"/>
      <c r="CY40" s="7"/>
      <c r="DA40" s="306"/>
      <c r="DB40" s="305"/>
      <c r="DC40" s="305"/>
      <c r="DD40" s="307"/>
      <c r="DE40" s="305"/>
      <c r="DF40" s="305"/>
      <c r="DG40" s="51"/>
      <c r="DH40" s="53"/>
      <c r="DI40" s="53"/>
      <c r="DJ40" s="208"/>
      <c r="DK40" s="53"/>
      <c r="DL40" s="53"/>
      <c r="DM40" s="51"/>
      <c r="DN40" s="53"/>
      <c r="DO40" s="53"/>
      <c r="DQ40" s="53"/>
      <c r="DR40" s="53"/>
      <c r="DS40" s="7"/>
      <c r="DU40" s="51"/>
      <c r="DV40" s="52"/>
      <c r="DW40" s="52"/>
      <c r="DX40" s="50"/>
      <c r="DY40" s="52"/>
      <c r="DZ40" s="52"/>
      <c r="EA40" s="51"/>
      <c r="EC40" s="55"/>
      <c r="EF40" s="54"/>
      <c r="EG40" s="51"/>
      <c r="EH40" s="53"/>
      <c r="EI40" s="53"/>
      <c r="EK40" s="53"/>
      <c r="EL40" s="53"/>
      <c r="EM40" s="7"/>
      <c r="EO40" s="51"/>
      <c r="EP40" s="52"/>
      <c r="EQ40" s="52"/>
      <c r="ER40" s="50"/>
      <c r="ES40" s="52"/>
      <c r="ET40" s="52"/>
      <c r="EU40" s="51"/>
      <c r="EV40" s="53"/>
      <c r="EW40" s="53"/>
      <c r="EZ40" s="54"/>
      <c r="FA40" s="51"/>
      <c r="FB40" s="53"/>
      <c r="FC40" s="53"/>
      <c r="FE40" s="53"/>
      <c r="FF40" s="53"/>
      <c r="FG40" s="7"/>
      <c r="FI40" s="51"/>
      <c r="FJ40" s="52"/>
      <c r="FK40" s="52"/>
      <c r="FL40" s="50"/>
      <c r="FM40" s="52"/>
      <c r="FN40" s="52"/>
      <c r="FO40" s="51"/>
      <c r="FP40" s="53"/>
      <c r="FQ40" s="53"/>
      <c r="FT40" s="54"/>
      <c r="FU40" s="51"/>
      <c r="FV40" s="53"/>
      <c r="FW40" s="53"/>
      <c r="FY40" s="53"/>
      <c r="FZ40" s="53"/>
      <c r="GA40" s="63"/>
      <c r="GB40" s="57"/>
      <c r="GC40" s="57"/>
      <c r="GD40" s="58"/>
      <c r="GE40" s="51"/>
      <c r="GF40" s="51"/>
      <c r="GG40" s="52"/>
      <c r="GH40" s="51"/>
      <c r="GI40" s="60"/>
      <c r="GJ40" s="50"/>
      <c r="GK40" s="50"/>
      <c r="GL40" s="50"/>
      <c r="GM40" s="50"/>
      <c r="GN40" s="61"/>
      <c r="GO40" s="50"/>
      <c r="GP40" s="50"/>
      <c r="GQ40" s="50"/>
      <c r="GR40" s="50"/>
      <c r="GS40" s="50"/>
      <c r="GT40" s="50"/>
      <c r="GU40" s="63"/>
      <c r="GV40" s="57"/>
      <c r="GW40" s="57"/>
      <c r="GX40" s="58"/>
      <c r="GY40" s="51"/>
      <c r="GZ40" s="51"/>
      <c r="HA40" s="52"/>
      <c r="HB40" s="51"/>
      <c r="HC40" s="60"/>
      <c r="HD40" s="50"/>
      <c r="HE40" s="50"/>
      <c r="HF40" s="50"/>
      <c r="HG40" s="50"/>
      <c r="HH40" s="61"/>
      <c r="HI40" s="50"/>
      <c r="HJ40" s="50"/>
      <c r="HK40" s="50"/>
      <c r="HL40" s="50"/>
      <c r="HM40" s="50"/>
      <c r="HN40" s="50"/>
      <c r="HO40" s="63"/>
      <c r="HP40" s="57"/>
      <c r="HQ40" s="57"/>
      <c r="HR40" s="58"/>
      <c r="HS40" s="51"/>
      <c r="HT40" s="51"/>
      <c r="HU40" s="52"/>
      <c r="HV40" s="51"/>
      <c r="HW40" s="60"/>
      <c r="HX40" s="50"/>
      <c r="HY40" s="50"/>
      <c r="HZ40" s="50"/>
      <c r="IA40" s="50"/>
      <c r="IB40" s="61"/>
      <c r="IC40" s="50"/>
      <c r="ID40" s="50"/>
      <c r="IE40" s="50"/>
      <c r="IF40" s="50"/>
      <c r="IG40" s="50"/>
      <c r="IH40" s="50"/>
      <c r="II40" s="63"/>
      <c r="IJ40" s="57"/>
      <c r="IK40" s="57"/>
      <c r="IL40" s="58"/>
      <c r="IM40" s="51"/>
      <c r="IN40" s="51"/>
      <c r="IO40" s="52"/>
      <c r="IP40" s="51"/>
      <c r="IQ40" s="60"/>
      <c r="IR40" s="50"/>
      <c r="IS40" s="50"/>
      <c r="IT40" s="50"/>
      <c r="IU40" s="50"/>
      <c r="IV40" s="61"/>
      <c r="IW40" s="50"/>
      <c r="IX40" s="50"/>
      <c r="IY40" s="50"/>
      <c r="IZ40" s="50"/>
      <c r="JA40" s="50"/>
      <c r="JB40" s="50"/>
    </row>
    <row r="41" spans="1:262" s="8" customFormat="1" ht="13.5" customHeight="1">
      <c r="A41" s="49"/>
      <c r="B41" s="50"/>
      <c r="C41" s="7"/>
      <c r="E41" s="51"/>
      <c r="F41" s="52"/>
      <c r="G41" s="52"/>
      <c r="H41" s="50"/>
      <c r="I41" s="52"/>
      <c r="J41" s="52"/>
      <c r="K41" s="53"/>
      <c r="L41" s="53"/>
      <c r="M41" s="53"/>
      <c r="P41" s="54"/>
      <c r="Q41" s="51"/>
      <c r="R41" s="53"/>
      <c r="S41" s="53"/>
      <c r="U41" s="53"/>
      <c r="V41" s="53"/>
      <c r="W41" s="7"/>
      <c r="Y41" s="51"/>
      <c r="Z41" s="52"/>
      <c r="AA41" s="52"/>
      <c r="AB41" s="50"/>
      <c r="AC41" s="52"/>
      <c r="AD41" s="52"/>
      <c r="AE41" s="51"/>
      <c r="AF41" s="53"/>
      <c r="AG41" s="53"/>
      <c r="AH41" s="208"/>
      <c r="AI41" s="53"/>
      <c r="AJ41" s="53"/>
      <c r="AK41" s="51"/>
      <c r="AM41" s="53"/>
      <c r="AO41" s="53"/>
      <c r="AP41" s="53"/>
      <c r="AQ41" s="7"/>
      <c r="AS41" s="51"/>
      <c r="AT41" s="53"/>
      <c r="AU41" s="53"/>
      <c r="AV41" s="50"/>
      <c r="AW41" s="53"/>
      <c r="AX41" s="53"/>
      <c r="AY41" s="51"/>
      <c r="AZ41" s="53"/>
      <c r="BA41" s="53"/>
      <c r="BB41" s="208"/>
      <c r="BC41" s="53"/>
      <c r="BD41" s="53"/>
      <c r="BE41" s="51"/>
      <c r="BF41" s="53"/>
      <c r="BG41" s="53"/>
      <c r="BI41" s="53"/>
      <c r="BJ41" s="53"/>
      <c r="BK41" s="7"/>
      <c r="BM41" s="51"/>
      <c r="BN41" s="52"/>
      <c r="BO41" s="52"/>
      <c r="BP41" s="50"/>
      <c r="BQ41" s="52"/>
      <c r="BR41" s="52"/>
      <c r="BS41" s="69"/>
      <c r="BT41" s="53"/>
      <c r="BU41" s="53"/>
      <c r="BV41" s="208"/>
      <c r="BW41" s="53"/>
      <c r="BX41" s="53"/>
      <c r="BY41" s="51"/>
      <c r="BZ41" s="53"/>
      <c r="CA41" s="53"/>
      <c r="CC41" s="53"/>
      <c r="CD41" s="53"/>
      <c r="CE41" s="51"/>
      <c r="CG41" s="51"/>
      <c r="CH41" s="52"/>
      <c r="CI41" s="52"/>
      <c r="CJ41" s="50"/>
      <c r="CK41" s="52"/>
      <c r="CL41" s="52"/>
      <c r="CM41" s="51"/>
      <c r="CN41" s="53"/>
      <c r="CO41" s="53"/>
      <c r="CP41" s="208"/>
      <c r="CQ41" s="53"/>
      <c r="CR41" s="53"/>
      <c r="CS41" s="51"/>
      <c r="CT41" s="53"/>
      <c r="CU41" s="53"/>
      <c r="CW41" s="53"/>
      <c r="CX41" s="53"/>
      <c r="CY41" s="7"/>
      <c r="DA41" s="306"/>
      <c r="DB41" s="305"/>
      <c r="DC41" s="305"/>
      <c r="DD41" s="307"/>
      <c r="DE41" s="305"/>
      <c r="DF41" s="305"/>
      <c r="DG41" s="51"/>
      <c r="DH41" s="53"/>
      <c r="DI41" s="53"/>
      <c r="DJ41" s="208"/>
      <c r="DK41" s="53"/>
      <c r="DL41" s="53"/>
      <c r="DM41" s="51"/>
      <c r="DN41" s="53"/>
      <c r="DO41" s="53"/>
      <c r="DQ41" s="53"/>
      <c r="DR41" s="53"/>
      <c r="DS41" s="7"/>
      <c r="DU41" s="51"/>
      <c r="DV41" s="52"/>
      <c r="DW41" s="52"/>
      <c r="DX41" s="50"/>
      <c r="DY41" s="52"/>
      <c r="DZ41" s="52"/>
      <c r="EA41" s="51"/>
      <c r="EC41" s="55"/>
      <c r="EF41" s="54"/>
      <c r="EG41" s="51"/>
      <c r="EH41" s="53"/>
      <c r="EI41" s="53"/>
      <c r="EK41" s="53"/>
      <c r="EL41" s="53"/>
      <c r="EM41" s="7"/>
      <c r="EO41" s="51"/>
      <c r="EP41" s="52"/>
      <c r="EQ41" s="52"/>
      <c r="ER41" s="50"/>
      <c r="ES41" s="52"/>
      <c r="ET41" s="52"/>
      <c r="EU41" s="51"/>
      <c r="EV41" s="53"/>
      <c r="EW41" s="53"/>
      <c r="EZ41" s="54"/>
      <c r="FA41" s="51"/>
      <c r="FB41" s="53"/>
      <c r="FC41" s="53"/>
      <c r="FE41" s="53"/>
      <c r="FF41" s="53"/>
      <c r="FG41" s="7"/>
      <c r="FI41" s="51"/>
      <c r="FJ41" s="52"/>
      <c r="FK41" s="52"/>
      <c r="FL41" s="50"/>
      <c r="FM41" s="52"/>
      <c r="FN41" s="52"/>
      <c r="FO41" s="51"/>
      <c r="FP41" s="53"/>
      <c r="FQ41" s="53"/>
      <c r="FT41" s="54"/>
      <c r="FU41" s="51"/>
      <c r="FV41" s="53"/>
      <c r="FW41" s="53"/>
      <c r="FY41" s="53"/>
      <c r="FZ41" s="53"/>
      <c r="GA41" s="63"/>
      <c r="GB41" s="57"/>
      <c r="GC41" s="57"/>
      <c r="GD41" s="58"/>
      <c r="GE41" s="51"/>
      <c r="GF41" s="51"/>
      <c r="GG41" s="52"/>
      <c r="GH41" s="51"/>
      <c r="GI41" s="60"/>
      <c r="GJ41" s="50"/>
      <c r="GK41" s="50"/>
      <c r="GL41" s="50"/>
      <c r="GM41" s="50"/>
      <c r="GN41" s="61"/>
      <c r="GO41" s="50"/>
      <c r="GP41" s="50"/>
      <c r="GQ41" s="50"/>
      <c r="GR41" s="50"/>
      <c r="GS41" s="50"/>
      <c r="GT41" s="50"/>
      <c r="GU41" s="63"/>
      <c r="GV41" s="57"/>
      <c r="GW41" s="57"/>
      <c r="GX41" s="58"/>
      <c r="GY41" s="51"/>
      <c r="GZ41" s="51"/>
      <c r="HA41" s="52"/>
      <c r="HB41" s="51"/>
      <c r="HC41" s="60"/>
      <c r="HD41" s="50"/>
      <c r="HE41" s="50"/>
      <c r="HF41" s="50"/>
      <c r="HG41" s="50"/>
      <c r="HH41" s="61"/>
      <c r="HI41" s="50"/>
      <c r="HJ41" s="50"/>
      <c r="HK41" s="50"/>
      <c r="HL41" s="50"/>
      <c r="HM41" s="50"/>
      <c r="HN41" s="50"/>
      <c r="HO41" s="63"/>
      <c r="HP41" s="57"/>
      <c r="HQ41" s="57"/>
      <c r="HR41" s="58"/>
      <c r="HS41" s="51"/>
      <c r="HT41" s="51"/>
      <c r="HU41" s="52"/>
      <c r="HV41" s="51"/>
      <c r="HW41" s="60"/>
      <c r="HX41" s="50"/>
      <c r="HY41" s="50"/>
      <c r="HZ41" s="50"/>
      <c r="IA41" s="50"/>
      <c r="IB41" s="61"/>
      <c r="IC41" s="50"/>
      <c r="ID41" s="50"/>
      <c r="IE41" s="50"/>
      <c r="IF41" s="50"/>
      <c r="IG41" s="50"/>
      <c r="IH41" s="50"/>
      <c r="II41" s="63"/>
      <c r="IJ41" s="57"/>
      <c r="IK41" s="57"/>
      <c r="IL41" s="58"/>
      <c r="IM41" s="51"/>
      <c r="IN41" s="51"/>
      <c r="IO41" s="52"/>
      <c r="IP41" s="51"/>
      <c r="IQ41" s="60"/>
      <c r="IR41" s="50"/>
      <c r="IS41" s="50"/>
      <c r="IT41" s="50"/>
      <c r="IU41" s="50"/>
      <c r="IV41" s="61"/>
      <c r="IW41" s="50"/>
      <c r="IX41" s="50"/>
      <c r="IY41" s="50"/>
      <c r="IZ41" s="50"/>
      <c r="JA41" s="50"/>
      <c r="JB41" s="50"/>
    </row>
    <row r="42" spans="1:262" s="8" customFormat="1" ht="13.5" customHeight="1">
      <c r="A42" s="49"/>
      <c r="B42" s="50"/>
      <c r="C42" s="7"/>
      <c r="E42" s="51"/>
      <c r="F42" s="52"/>
      <c r="G42" s="52"/>
      <c r="H42" s="50"/>
      <c r="I42" s="52"/>
      <c r="J42" s="52"/>
      <c r="K42" s="53"/>
      <c r="L42" s="53"/>
      <c r="M42" s="53"/>
      <c r="P42" s="54"/>
      <c r="Q42" s="51"/>
      <c r="R42" s="53"/>
      <c r="S42" s="53"/>
      <c r="U42" s="53"/>
      <c r="V42" s="53"/>
      <c r="W42" s="7"/>
      <c r="Y42" s="51"/>
      <c r="Z42" s="53"/>
      <c r="AA42" s="53"/>
      <c r="AB42" s="208"/>
      <c r="AC42" s="53"/>
      <c r="AD42" s="53"/>
      <c r="AE42" s="51"/>
      <c r="AF42" s="53"/>
      <c r="AG42" s="53"/>
      <c r="AH42" s="208"/>
      <c r="AI42" s="53"/>
      <c r="AJ42" s="53"/>
      <c r="AK42" s="51"/>
      <c r="AM42" s="53"/>
      <c r="AO42" s="53"/>
      <c r="AP42" s="53"/>
      <c r="AQ42" s="7"/>
      <c r="AS42" s="51"/>
      <c r="AT42" s="53"/>
      <c r="AU42" s="53"/>
      <c r="AV42" s="208"/>
      <c r="AW42" s="53"/>
      <c r="AX42" s="53"/>
      <c r="AY42" s="51"/>
      <c r="AZ42" s="53"/>
      <c r="BA42" s="53"/>
      <c r="BB42" s="208"/>
      <c r="BC42" s="53"/>
      <c r="BD42" s="53"/>
      <c r="BE42" s="51"/>
      <c r="BF42" s="53"/>
      <c r="BG42" s="53"/>
      <c r="BI42" s="53"/>
      <c r="BJ42" s="53"/>
      <c r="BK42" s="7"/>
      <c r="BM42" s="51"/>
      <c r="BN42" s="52"/>
      <c r="BO42" s="52"/>
      <c r="BP42" s="50"/>
      <c r="BQ42" s="52"/>
      <c r="BR42" s="52"/>
      <c r="BS42" s="69"/>
      <c r="BT42" s="53"/>
      <c r="BU42" s="53"/>
      <c r="BV42" s="208"/>
      <c r="BW42" s="53"/>
      <c r="BX42" s="53"/>
      <c r="BY42" s="51"/>
      <c r="BZ42" s="53"/>
      <c r="CA42" s="53"/>
      <c r="CC42" s="53"/>
      <c r="CD42" s="53"/>
      <c r="CE42" s="51"/>
      <c r="CG42" s="51"/>
      <c r="CH42" s="52"/>
      <c r="CI42" s="52"/>
      <c r="CJ42" s="50"/>
      <c r="CK42" s="52"/>
      <c r="CL42" s="52"/>
      <c r="CM42" s="51"/>
      <c r="CN42" s="53"/>
      <c r="CO42" s="53"/>
      <c r="CP42" s="208"/>
      <c r="CQ42" s="53"/>
      <c r="CR42" s="53"/>
      <c r="CS42" s="51"/>
      <c r="CT42" s="53"/>
      <c r="CU42" s="53"/>
      <c r="CW42" s="53"/>
      <c r="CX42" s="53"/>
      <c r="CY42" s="7"/>
      <c r="DA42" s="306"/>
      <c r="DB42" s="305"/>
      <c r="DC42" s="305"/>
      <c r="DD42" s="307"/>
      <c r="DE42" s="305"/>
      <c r="DF42" s="305"/>
      <c r="DG42" s="51"/>
      <c r="DH42" s="53"/>
      <c r="DI42" s="53"/>
      <c r="DJ42" s="208"/>
      <c r="DK42" s="53"/>
      <c r="DL42" s="53"/>
      <c r="DM42" s="51"/>
      <c r="DN42" s="53"/>
      <c r="DO42" s="53"/>
      <c r="DQ42" s="53"/>
      <c r="DR42" s="53"/>
      <c r="DS42" s="7"/>
      <c r="DU42" s="51"/>
      <c r="DV42" s="52"/>
      <c r="DW42" s="52"/>
      <c r="DX42" s="50"/>
      <c r="DY42" s="52"/>
      <c r="DZ42" s="52"/>
      <c r="EA42" s="51"/>
      <c r="EC42" s="55"/>
      <c r="EF42" s="54"/>
      <c r="EG42" s="51"/>
      <c r="EH42" s="53"/>
      <c r="EI42" s="53"/>
      <c r="EK42" s="53"/>
      <c r="EL42" s="53"/>
      <c r="EM42" s="7"/>
      <c r="EO42" s="51"/>
      <c r="EP42" s="52"/>
      <c r="EQ42" s="52"/>
      <c r="ER42" s="50"/>
      <c r="ES42" s="52"/>
      <c r="ET42" s="52"/>
      <c r="EU42" s="51"/>
      <c r="EV42" s="53"/>
      <c r="EW42" s="53"/>
      <c r="EZ42" s="54"/>
      <c r="FA42" s="51"/>
      <c r="FB42" s="53"/>
      <c r="FC42" s="53"/>
      <c r="FE42" s="53"/>
      <c r="FF42" s="53"/>
      <c r="FG42" s="7"/>
      <c r="FI42" s="51"/>
      <c r="FJ42" s="52"/>
      <c r="FK42" s="52"/>
      <c r="FL42" s="50"/>
      <c r="FM42" s="52"/>
      <c r="FN42" s="52"/>
      <c r="FO42" s="51"/>
      <c r="FP42" s="53"/>
      <c r="FQ42" s="53"/>
      <c r="FT42" s="54"/>
      <c r="FU42" s="51"/>
      <c r="FV42" s="53"/>
      <c r="FW42" s="53"/>
      <c r="FY42" s="53"/>
      <c r="FZ42" s="53"/>
      <c r="GA42" s="7"/>
      <c r="GC42" s="50"/>
      <c r="GD42" s="52"/>
      <c r="GE42" s="50"/>
      <c r="GF42" s="50"/>
      <c r="GG42" s="52"/>
      <c r="GH42" s="50"/>
      <c r="GI42" s="56"/>
      <c r="GN42" s="54"/>
      <c r="GU42" s="7"/>
      <c r="GW42" s="50"/>
      <c r="GX42" s="52"/>
      <c r="GY42" s="50"/>
      <c r="GZ42" s="50"/>
      <c r="HA42" s="52"/>
      <c r="HB42" s="50"/>
      <c r="HC42" s="56"/>
      <c r="HH42" s="54"/>
      <c r="HO42" s="7"/>
      <c r="HQ42" s="50"/>
      <c r="HR42" s="52"/>
      <c r="HS42" s="50"/>
      <c r="HT42" s="50"/>
      <c r="HU42" s="52"/>
      <c r="HV42" s="50"/>
      <c r="HW42" s="56"/>
      <c r="IB42" s="54"/>
      <c r="II42" s="7"/>
      <c r="IK42" s="50"/>
      <c r="IL42" s="52"/>
      <c r="IM42" s="50"/>
      <c r="IN42" s="50"/>
      <c r="IO42" s="52"/>
      <c r="IP42" s="50"/>
      <c r="IQ42" s="56"/>
      <c r="IV42" s="54"/>
    </row>
    <row r="43" spans="1:262" s="8" customFormat="1" ht="13.5" customHeight="1">
      <c r="A43" s="49"/>
      <c r="DA43" s="308"/>
      <c r="DB43" s="308"/>
      <c r="DC43" s="305"/>
      <c r="DD43" s="307"/>
      <c r="DE43" s="305"/>
      <c r="DF43" s="305"/>
      <c r="DG43" s="51"/>
      <c r="DH43" s="53"/>
      <c r="DI43" s="53"/>
      <c r="DJ43" s="208"/>
      <c r="DK43" s="53"/>
      <c r="DL43" s="53"/>
      <c r="DM43" s="51"/>
      <c r="DN43" s="53"/>
      <c r="DO43" s="53"/>
      <c r="DQ43" s="53"/>
      <c r="DR43" s="53"/>
      <c r="DS43" s="7"/>
      <c r="DU43" s="51"/>
      <c r="DV43" s="52"/>
      <c r="DW43" s="52"/>
      <c r="DX43" s="50"/>
      <c r="DY43" s="52"/>
      <c r="DZ43" s="52"/>
      <c r="EA43" s="51"/>
      <c r="EC43" s="55"/>
      <c r="EF43" s="54"/>
      <c r="EG43" s="51"/>
      <c r="EH43" s="53"/>
      <c r="EI43" s="53"/>
      <c r="EK43" s="53"/>
      <c r="EL43" s="53"/>
      <c r="EM43" s="7"/>
      <c r="EO43" s="51"/>
      <c r="EP43" s="52"/>
      <c r="EQ43" s="52"/>
      <c r="ER43" s="50"/>
      <c r="ES43" s="52"/>
      <c r="ET43" s="52"/>
      <c r="EU43" s="51"/>
      <c r="EV43" s="53"/>
      <c r="EW43" s="53"/>
      <c r="EZ43" s="54"/>
      <c r="FA43" s="51"/>
      <c r="FB43" s="53"/>
      <c r="FC43" s="53"/>
      <c r="FE43" s="53"/>
      <c r="FF43" s="53"/>
      <c r="FG43" s="7"/>
      <c r="FI43" s="51"/>
      <c r="FJ43" s="52"/>
      <c r="FK43" s="52"/>
      <c r="FL43" s="50"/>
      <c r="FM43" s="52"/>
      <c r="FN43" s="52"/>
      <c r="FO43" s="51"/>
      <c r="FP43" s="53"/>
      <c r="FQ43" s="53"/>
      <c r="FT43" s="54"/>
      <c r="FU43" s="51"/>
      <c r="FV43" s="53"/>
      <c r="FW43" s="53"/>
      <c r="FY43" s="53"/>
      <c r="FZ43" s="53"/>
      <c r="GA43" s="63"/>
      <c r="GB43" s="57"/>
      <c r="GC43" s="57"/>
      <c r="GD43" s="58"/>
      <c r="GE43" s="50"/>
      <c r="GF43" s="59"/>
      <c r="GG43" s="58"/>
      <c r="GH43" s="50"/>
      <c r="GI43" s="60"/>
      <c r="GJ43" s="50"/>
      <c r="GK43" s="50"/>
      <c r="GL43" s="50"/>
      <c r="GM43" s="50"/>
      <c r="GN43" s="61"/>
      <c r="GO43" s="50"/>
      <c r="GP43" s="50"/>
      <c r="GQ43" s="50"/>
      <c r="GR43" s="50"/>
      <c r="GS43" s="50"/>
      <c r="GT43" s="50"/>
      <c r="GU43" s="63"/>
      <c r="GV43" s="57"/>
      <c r="GW43" s="57"/>
      <c r="GX43" s="58"/>
      <c r="GY43" s="50"/>
      <c r="GZ43" s="59"/>
      <c r="HA43" s="58"/>
      <c r="HB43" s="50"/>
      <c r="HC43" s="60"/>
      <c r="HD43" s="50"/>
      <c r="HE43" s="50"/>
      <c r="HF43" s="50"/>
      <c r="HG43" s="50"/>
      <c r="HH43" s="61"/>
      <c r="HI43" s="50"/>
      <c r="HJ43" s="50"/>
      <c r="HK43" s="50"/>
      <c r="HL43" s="50"/>
      <c r="HM43" s="50"/>
      <c r="HN43" s="50"/>
      <c r="HO43" s="63"/>
      <c r="HP43" s="57"/>
      <c r="HQ43" s="57"/>
      <c r="HR43" s="58"/>
      <c r="HS43" s="50"/>
      <c r="HT43" s="59"/>
      <c r="HU43" s="58"/>
      <c r="HV43" s="50"/>
      <c r="HW43" s="60"/>
      <c r="HX43" s="50"/>
      <c r="HY43" s="50"/>
      <c r="HZ43" s="50"/>
      <c r="IA43" s="50"/>
      <c r="IB43" s="61"/>
      <c r="IC43" s="50"/>
      <c r="ID43" s="50"/>
      <c r="IE43" s="50"/>
      <c r="IF43" s="50"/>
      <c r="IG43" s="50"/>
      <c r="IH43" s="50"/>
      <c r="II43" s="63"/>
      <c r="IJ43" s="57"/>
      <c r="IK43" s="57"/>
      <c r="IL43" s="58"/>
      <c r="IM43" s="50"/>
      <c r="IN43" s="59"/>
      <c r="IO43" s="58"/>
      <c r="IP43" s="50"/>
      <c r="IQ43" s="60"/>
      <c r="IR43" s="50"/>
      <c r="IS43" s="50"/>
      <c r="IT43" s="50"/>
      <c r="IU43" s="50"/>
      <c r="IV43" s="61"/>
      <c r="IW43" s="50"/>
      <c r="IX43" s="50"/>
      <c r="IY43" s="50"/>
      <c r="IZ43" s="50"/>
      <c r="JA43" s="50"/>
      <c r="JB43" s="50"/>
    </row>
    <row r="44" spans="1:262" s="8" customFormat="1" ht="13.5" customHeight="1">
      <c r="A44" s="49"/>
      <c r="DA44" s="301"/>
      <c r="DC44" s="309"/>
      <c r="DD44" s="50"/>
      <c r="DE44" s="52"/>
      <c r="DF44" s="52"/>
      <c r="DG44" s="51"/>
      <c r="DH44" s="53"/>
      <c r="DI44" s="53"/>
      <c r="DJ44" s="208"/>
      <c r="DK44" s="53"/>
      <c r="DL44" s="53"/>
      <c r="DM44" s="51"/>
      <c r="DN44" s="53"/>
      <c r="DO44" s="53"/>
      <c r="DQ44" s="53"/>
      <c r="DR44" s="53"/>
      <c r="DS44" s="7"/>
      <c r="DU44" s="51"/>
      <c r="DV44" s="52"/>
      <c r="DW44" s="52"/>
      <c r="DX44" s="50"/>
      <c r="DY44" s="52"/>
      <c r="DZ44" s="52"/>
      <c r="EA44" s="51"/>
      <c r="EC44" s="55"/>
      <c r="EF44" s="54"/>
      <c r="EG44" s="51"/>
      <c r="EH44" s="53"/>
      <c r="EI44" s="53"/>
      <c r="EK44" s="53"/>
      <c r="EL44" s="53"/>
      <c r="EM44" s="7"/>
      <c r="EO44" s="51"/>
      <c r="EP44" s="52"/>
      <c r="EQ44" s="52"/>
      <c r="ER44" s="50"/>
      <c r="ES44" s="52"/>
      <c r="ET44" s="52"/>
      <c r="EU44" s="51"/>
      <c r="EV44" s="53"/>
      <c r="EW44" s="53"/>
      <c r="EZ44" s="54"/>
      <c r="FA44" s="51"/>
      <c r="FB44" s="53"/>
      <c r="FC44" s="53"/>
      <c r="FE44" s="53"/>
      <c r="FF44" s="53"/>
      <c r="FG44" s="7"/>
      <c r="FI44" s="51"/>
      <c r="FJ44" s="52"/>
      <c r="FK44" s="52"/>
      <c r="FL44" s="50"/>
      <c r="FM44" s="52"/>
      <c r="FN44" s="52"/>
      <c r="FO44" s="51"/>
      <c r="FP44" s="53"/>
      <c r="FQ44" s="53"/>
      <c r="FT44" s="54"/>
      <c r="FU44" s="51"/>
      <c r="FV44" s="53"/>
      <c r="FW44" s="53"/>
      <c r="FY44" s="53"/>
      <c r="FZ44" s="53"/>
      <c r="GA44" s="63"/>
      <c r="GB44" s="57"/>
      <c r="GC44" s="57"/>
      <c r="GD44" s="58"/>
      <c r="GE44" s="50"/>
      <c r="GF44" s="59"/>
      <c r="GG44" s="58"/>
      <c r="GH44" s="50"/>
      <c r="GI44" s="60"/>
      <c r="GJ44" s="50"/>
      <c r="GK44" s="50"/>
      <c r="GL44" s="50"/>
      <c r="GM44" s="50"/>
      <c r="GN44" s="61"/>
      <c r="GO44" s="50"/>
      <c r="GP44" s="50"/>
      <c r="GQ44" s="50"/>
      <c r="GR44" s="50"/>
      <c r="GS44" s="50"/>
      <c r="GT44" s="50"/>
      <c r="GU44" s="63"/>
      <c r="GV44" s="57"/>
      <c r="GW44" s="57"/>
      <c r="GX44" s="58"/>
      <c r="GY44" s="50"/>
      <c r="GZ44" s="59"/>
      <c r="HA44" s="58"/>
      <c r="HB44" s="50"/>
      <c r="HC44" s="60"/>
      <c r="HD44" s="50"/>
      <c r="HE44" s="50"/>
      <c r="HF44" s="50"/>
      <c r="HG44" s="50"/>
      <c r="HH44" s="61"/>
      <c r="HI44" s="50"/>
      <c r="HJ44" s="50"/>
      <c r="HK44" s="50"/>
      <c r="HL44" s="50"/>
      <c r="HM44" s="50"/>
      <c r="HN44" s="50"/>
      <c r="HO44" s="63"/>
      <c r="HP44" s="57"/>
      <c r="HQ44" s="57"/>
      <c r="HR44" s="58"/>
      <c r="HS44" s="50"/>
      <c r="HT44" s="59"/>
      <c r="HU44" s="58"/>
      <c r="HV44" s="50"/>
      <c r="HW44" s="60"/>
      <c r="HX44" s="50"/>
      <c r="HY44" s="50"/>
      <c r="HZ44" s="50"/>
      <c r="IA44" s="50"/>
      <c r="IB44" s="61"/>
      <c r="IC44" s="50"/>
      <c r="ID44" s="50"/>
      <c r="IE44" s="50"/>
      <c r="IF44" s="50"/>
      <c r="IG44" s="50"/>
      <c r="IH44" s="50"/>
      <c r="II44" s="63"/>
      <c r="IJ44" s="57"/>
      <c r="IK44" s="57"/>
      <c r="IL44" s="58"/>
      <c r="IM44" s="50"/>
      <c r="IN44" s="59"/>
      <c r="IO44" s="58"/>
      <c r="IP44" s="50"/>
      <c r="IQ44" s="60"/>
      <c r="IR44" s="50"/>
      <c r="IS44" s="50"/>
      <c r="IT44" s="50"/>
      <c r="IU44" s="50"/>
      <c r="IV44" s="61"/>
      <c r="IW44" s="50"/>
      <c r="IX44" s="50"/>
      <c r="IY44" s="50"/>
      <c r="IZ44" s="50"/>
      <c r="JA44" s="50"/>
      <c r="JB44" s="50"/>
    </row>
    <row r="45" spans="1:262" s="8" customFormat="1" ht="13.5" customHeight="1">
      <c r="A45" s="49"/>
      <c r="DA45" s="301"/>
      <c r="DC45" s="310"/>
    </row>
    <row r="46" spans="1:262" s="8" customFormat="1" ht="13.5" customHeight="1">
      <c r="A46" s="49"/>
      <c r="B46" s="50"/>
      <c r="C46" s="7"/>
      <c r="E46" s="51"/>
      <c r="F46" s="52"/>
      <c r="G46" s="52"/>
      <c r="H46" s="50"/>
      <c r="I46" s="52"/>
      <c r="J46" s="52"/>
      <c r="K46" s="53"/>
      <c r="L46" s="53"/>
      <c r="M46" s="53"/>
      <c r="P46" s="54"/>
      <c r="Q46" s="51"/>
      <c r="R46" s="53"/>
      <c r="S46" s="53"/>
      <c r="U46" s="53"/>
      <c r="V46" s="53"/>
      <c r="W46" s="7"/>
      <c r="Y46" s="51"/>
      <c r="Z46" s="52"/>
      <c r="AA46" s="52"/>
      <c r="AB46" s="50"/>
      <c r="AC46" s="52"/>
      <c r="AD46" s="52"/>
      <c r="AE46" s="51"/>
      <c r="AF46" s="53"/>
      <c r="AG46" s="53"/>
      <c r="AH46" s="208"/>
      <c r="AI46" s="53"/>
      <c r="AJ46" s="53"/>
      <c r="AK46" s="51"/>
      <c r="AM46" s="53"/>
      <c r="AO46" s="53"/>
      <c r="AP46" s="53"/>
      <c r="AQ46" s="7"/>
      <c r="AS46" s="51"/>
      <c r="AT46" s="53"/>
      <c r="AU46" s="53"/>
      <c r="AV46" s="50"/>
      <c r="AW46" s="53"/>
      <c r="AX46" s="53"/>
      <c r="AY46" s="51"/>
      <c r="AZ46" s="53"/>
      <c r="BA46" s="53"/>
      <c r="BB46" s="208"/>
      <c r="BC46" s="53"/>
      <c r="BD46" s="53"/>
      <c r="BE46" s="51"/>
      <c r="BF46" s="53"/>
      <c r="BG46" s="53"/>
      <c r="BI46" s="53"/>
      <c r="BJ46" s="53"/>
      <c r="BK46" s="7"/>
      <c r="BM46" s="51"/>
      <c r="BN46" s="52"/>
      <c r="BO46" s="52"/>
      <c r="BP46" s="50"/>
      <c r="BQ46" s="52"/>
      <c r="BR46" s="52"/>
      <c r="BS46" s="69"/>
      <c r="BT46" s="53"/>
      <c r="BU46" s="53"/>
      <c r="BV46" s="208"/>
      <c r="BW46" s="53"/>
      <c r="BX46" s="53"/>
      <c r="BY46" s="51"/>
      <c r="BZ46" s="53"/>
      <c r="CA46" s="53"/>
      <c r="CC46" s="53"/>
      <c r="CD46" s="53"/>
      <c r="CE46" s="51"/>
      <c r="CG46" s="51"/>
      <c r="CH46" s="52"/>
      <c r="CI46" s="52"/>
      <c r="CJ46" s="50"/>
      <c r="CK46" s="52"/>
      <c r="CL46" s="52"/>
      <c r="CM46" s="51"/>
      <c r="CN46" s="53"/>
      <c r="CO46" s="53"/>
      <c r="CP46" s="208"/>
      <c r="CQ46" s="53"/>
      <c r="CR46" s="53"/>
      <c r="CS46" s="51"/>
      <c r="CT46" s="53"/>
      <c r="CU46" s="53"/>
      <c r="CW46" s="53"/>
      <c r="CX46" s="53"/>
      <c r="CY46" s="7"/>
      <c r="DA46" s="300"/>
      <c r="DB46" s="52"/>
      <c r="DC46" s="309"/>
      <c r="DD46" s="50"/>
      <c r="DE46" s="52"/>
      <c r="DF46" s="52"/>
      <c r="DG46" s="51"/>
      <c r="DH46" s="53"/>
      <c r="DI46" s="53"/>
      <c r="DJ46" s="208"/>
      <c r="DK46" s="53"/>
      <c r="DL46" s="53"/>
      <c r="DM46" s="51"/>
      <c r="DN46" s="53"/>
      <c r="DO46" s="53"/>
      <c r="DQ46" s="53"/>
      <c r="DR46" s="53"/>
      <c r="DS46" s="7"/>
      <c r="DU46" s="51"/>
      <c r="DV46" s="52"/>
      <c r="DW46" s="52"/>
      <c r="DX46" s="50"/>
      <c r="DY46" s="52"/>
      <c r="DZ46" s="52"/>
      <c r="EA46" s="51"/>
      <c r="EC46" s="55"/>
      <c r="EF46" s="54"/>
      <c r="EG46" s="51"/>
      <c r="EH46" s="53"/>
      <c r="EI46" s="53"/>
      <c r="EK46" s="53"/>
      <c r="EL46" s="53"/>
      <c r="EM46" s="7"/>
      <c r="EO46" s="51"/>
      <c r="EP46" s="52"/>
      <c r="EQ46" s="52"/>
      <c r="ER46" s="50"/>
      <c r="ES46" s="52"/>
      <c r="ET46" s="52"/>
      <c r="EU46" s="51"/>
      <c r="EV46" s="53"/>
      <c r="EW46" s="53"/>
      <c r="EZ46" s="54"/>
      <c r="FA46" s="51"/>
      <c r="FB46" s="53"/>
      <c r="FC46" s="53"/>
      <c r="FE46" s="53"/>
      <c r="FF46" s="53"/>
      <c r="FG46" s="7"/>
      <c r="FI46" s="51"/>
      <c r="FJ46" s="52"/>
      <c r="FK46" s="52"/>
      <c r="FL46" s="50"/>
      <c r="FM46" s="52"/>
      <c r="FN46" s="52"/>
      <c r="FO46" s="51"/>
      <c r="FP46" s="53"/>
      <c r="FQ46" s="53"/>
      <c r="FT46" s="54"/>
      <c r="FU46" s="51"/>
      <c r="FV46" s="53"/>
      <c r="FW46" s="53"/>
      <c r="FY46" s="53"/>
      <c r="FZ46" s="53"/>
      <c r="GA46" s="63"/>
      <c r="GB46" s="57"/>
      <c r="GC46" s="57"/>
      <c r="GD46" s="58"/>
      <c r="GE46" s="50"/>
      <c r="GF46" s="59"/>
      <c r="GG46" s="58"/>
      <c r="GH46" s="50"/>
      <c r="GI46" s="60"/>
      <c r="GJ46" s="50"/>
      <c r="GK46" s="50"/>
      <c r="GL46" s="50"/>
      <c r="GM46" s="50"/>
      <c r="GN46" s="61"/>
      <c r="GO46" s="50"/>
      <c r="GP46" s="50"/>
      <c r="GQ46" s="50"/>
      <c r="GR46" s="50"/>
      <c r="GS46" s="50"/>
      <c r="GT46" s="50"/>
      <c r="GU46" s="63"/>
      <c r="GV46" s="57"/>
      <c r="GW46" s="57"/>
      <c r="GX46" s="58"/>
      <c r="GY46" s="50"/>
      <c r="GZ46" s="59"/>
      <c r="HA46" s="58"/>
      <c r="HB46" s="50"/>
      <c r="HC46" s="60"/>
      <c r="HD46" s="50"/>
      <c r="HE46" s="50"/>
      <c r="HF46" s="50"/>
      <c r="HG46" s="50"/>
      <c r="HH46" s="61"/>
      <c r="HI46" s="50"/>
      <c r="HJ46" s="50"/>
      <c r="HK46" s="50"/>
      <c r="HL46" s="50"/>
      <c r="HM46" s="50"/>
      <c r="HN46" s="50"/>
      <c r="HO46" s="63"/>
      <c r="HP46" s="57"/>
      <c r="HQ46" s="57"/>
      <c r="HR46" s="58"/>
      <c r="HS46" s="50"/>
      <c r="HT46" s="59"/>
      <c r="HU46" s="58"/>
      <c r="HV46" s="50"/>
      <c r="HW46" s="60"/>
      <c r="HX46" s="50"/>
      <c r="HY46" s="50"/>
      <c r="HZ46" s="50"/>
      <c r="IA46" s="50"/>
      <c r="IB46" s="61"/>
      <c r="IC46" s="50"/>
      <c r="ID46" s="50"/>
      <c r="IE46" s="50"/>
      <c r="IF46" s="50"/>
      <c r="IG46" s="50"/>
      <c r="IH46" s="50"/>
      <c r="II46" s="63"/>
      <c r="IJ46" s="57"/>
      <c r="IK46" s="57"/>
      <c r="IL46" s="58"/>
      <c r="IM46" s="50"/>
      <c r="IN46" s="59"/>
      <c r="IO46" s="58"/>
      <c r="IP46" s="50"/>
      <c r="IQ46" s="60"/>
      <c r="IR46" s="50"/>
      <c r="IS46" s="50"/>
      <c r="IT46" s="50"/>
      <c r="IU46" s="50"/>
      <c r="IV46" s="61"/>
      <c r="IW46" s="50"/>
      <c r="IX46" s="50"/>
      <c r="IY46" s="50"/>
      <c r="IZ46" s="50"/>
      <c r="JA46" s="50"/>
      <c r="JB46" s="50"/>
    </row>
    <row r="47" spans="1:262" s="8" customFormat="1" ht="13.5" customHeight="1">
      <c r="A47" s="49"/>
      <c r="B47" s="50"/>
      <c r="C47" s="7"/>
      <c r="E47" s="51"/>
      <c r="F47" s="52"/>
      <c r="G47" s="53"/>
      <c r="H47" s="50"/>
      <c r="I47" s="52"/>
      <c r="J47" s="53"/>
      <c r="K47" s="53"/>
      <c r="L47" s="53"/>
      <c r="M47" s="53"/>
      <c r="P47" s="54"/>
      <c r="Q47" s="51"/>
      <c r="R47" s="53"/>
      <c r="S47" s="53"/>
      <c r="U47" s="53"/>
      <c r="V47" s="53"/>
      <c r="W47" s="7"/>
      <c r="Y47" s="51"/>
      <c r="Z47" s="52"/>
      <c r="AA47" s="52"/>
      <c r="AB47" s="50"/>
      <c r="AC47" s="52"/>
      <c r="AD47" s="52"/>
      <c r="AE47" s="51"/>
      <c r="AF47" s="53"/>
      <c r="AG47" s="53"/>
      <c r="AH47" s="208"/>
      <c r="AI47" s="53"/>
      <c r="AJ47" s="53"/>
      <c r="AK47" s="51"/>
      <c r="AM47" s="53"/>
      <c r="AO47" s="53"/>
      <c r="AP47" s="53"/>
      <c r="AQ47" s="7"/>
      <c r="AS47" s="51"/>
      <c r="AT47" s="53"/>
      <c r="AU47" s="53"/>
      <c r="AV47" s="50"/>
      <c r="AW47" s="53"/>
      <c r="AX47" s="53"/>
      <c r="AY47" s="51"/>
      <c r="AZ47" s="53"/>
      <c r="BA47" s="53"/>
      <c r="BB47" s="208"/>
      <c r="BC47" s="53"/>
      <c r="BD47" s="53"/>
      <c r="BE47" s="51"/>
      <c r="BF47" s="53"/>
      <c r="BG47" s="53"/>
      <c r="BI47" s="53"/>
      <c r="BJ47" s="53"/>
      <c r="BK47" s="7"/>
      <c r="BM47" s="51"/>
      <c r="BN47" s="52"/>
      <c r="BO47" s="52"/>
      <c r="BP47" s="50"/>
      <c r="BQ47" s="52"/>
      <c r="BR47" s="52"/>
      <c r="BS47" s="69"/>
      <c r="BT47" s="53"/>
      <c r="BU47" s="53"/>
      <c r="BV47" s="208"/>
      <c r="BW47" s="53"/>
      <c r="BX47" s="53"/>
      <c r="BY47" s="51"/>
      <c r="BZ47" s="53"/>
      <c r="CA47" s="53"/>
      <c r="CC47" s="53"/>
      <c r="CD47" s="53"/>
      <c r="CE47" s="51"/>
      <c r="CG47" s="51"/>
      <c r="CH47" s="52"/>
      <c r="CI47" s="52"/>
      <c r="CJ47" s="50"/>
      <c r="CK47" s="52"/>
      <c r="CL47" s="52"/>
      <c r="CM47" s="51"/>
      <c r="CN47" s="53"/>
      <c r="CO47" s="53"/>
      <c r="CP47" s="208"/>
      <c r="CQ47" s="53"/>
      <c r="CR47" s="53"/>
      <c r="CS47" s="51"/>
      <c r="CT47" s="53"/>
      <c r="CU47" s="53"/>
      <c r="CW47" s="53"/>
      <c r="CX47" s="53"/>
      <c r="CY47" s="7"/>
      <c r="DA47" s="300"/>
      <c r="DB47" s="52"/>
      <c r="DC47" s="309"/>
      <c r="DD47" s="50"/>
      <c r="DE47" s="52"/>
      <c r="DF47" s="52"/>
      <c r="DG47" s="51"/>
      <c r="DH47" s="53"/>
      <c r="DI47" s="53"/>
      <c r="DJ47" s="208"/>
      <c r="DK47" s="53"/>
      <c r="DL47" s="53"/>
      <c r="DM47" s="51"/>
      <c r="DN47" s="53"/>
      <c r="DO47" s="53"/>
      <c r="DQ47" s="53"/>
      <c r="DR47" s="53"/>
      <c r="DS47" s="7"/>
      <c r="DU47" s="51"/>
      <c r="DV47" s="52"/>
      <c r="DW47" s="52"/>
      <c r="DX47" s="50"/>
      <c r="DY47" s="52"/>
      <c r="DZ47" s="52"/>
      <c r="EA47" s="51"/>
      <c r="EC47" s="55"/>
      <c r="EF47" s="54"/>
      <c r="EG47" s="51"/>
      <c r="EH47" s="53"/>
      <c r="EI47" s="53"/>
      <c r="EK47" s="53"/>
      <c r="EL47" s="53"/>
      <c r="EM47" s="7"/>
      <c r="EO47" s="51"/>
      <c r="EP47" s="52"/>
      <c r="EQ47" s="52"/>
      <c r="ER47" s="50"/>
      <c r="ES47" s="52"/>
      <c r="ET47" s="52"/>
      <c r="EU47" s="51"/>
      <c r="EV47" s="53"/>
      <c r="EW47" s="53"/>
      <c r="EZ47" s="54"/>
      <c r="FA47" s="51"/>
      <c r="FB47" s="53"/>
      <c r="FC47" s="53"/>
      <c r="FE47" s="53"/>
      <c r="FF47" s="53"/>
      <c r="FG47" s="7"/>
      <c r="FI47" s="51"/>
      <c r="FJ47" s="52"/>
      <c r="FK47" s="52"/>
      <c r="FL47" s="50"/>
      <c r="FM47" s="52"/>
      <c r="FN47" s="52"/>
      <c r="FO47" s="51"/>
      <c r="FP47" s="53"/>
      <c r="FQ47" s="53"/>
      <c r="FT47" s="54"/>
      <c r="FU47" s="51"/>
      <c r="FV47" s="53"/>
      <c r="FW47" s="53"/>
      <c r="FY47" s="53"/>
      <c r="FZ47" s="53"/>
      <c r="GA47" s="63"/>
      <c r="GB47" s="57"/>
      <c r="GC47" s="57"/>
      <c r="GD47" s="58"/>
      <c r="GE47" s="50"/>
      <c r="GF47" s="59"/>
      <c r="GG47" s="58"/>
      <c r="GH47" s="50"/>
      <c r="GI47" s="60"/>
      <c r="GJ47" s="50"/>
      <c r="GK47" s="50"/>
      <c r="GL47" s="50"/>
      <c r="GM47" s="50"/>
      <c r="GN47" s="61"/>
      <c r="GO47" s="50"/>
      <c r="GP47" s="50"/>
      <c r="GQ47" s="50"/>
      <c r="GR47" s="50"/>
      <c r="GS47" s="50"/>
      <c r="GT47" s="50"/>
      <c r="GU47" s="63"/>
      <c r="GV47" s="57"/>
      <c r="GW47" s="57"/>
      <c r="GX47" s="58"/>
      <c r="GY47" s="50"/>
      <c r="GZ47" s="59"/>
      <c r="HA47" s="58"/>
      <c r="HB47" s="50"/>
      <c r="HC47" s="60"/>
      <c r="HD47" s="50"/>
      <c r="HE47" s="50"/>
      <c r="HF47" s="50"/>
      <c r="HG47" s="50"/>
      <c r="HH47" s="61"/>
      <c r="HI47" s="50"/>
      <c r="HJ47" s="50"/>
      <c r="HK47" s="50"/>
      <c r="HL47" s="50"/>
      <c r="HM47" s="50"/>
      <c r="HN47" s="50"/>
      <c r="HO47" s="63"/>
      <c r="HP47" s="57"/>
      <c r="HQ47" s="57"/>
      <c r="HR47" s="58"/>
      <c r="HS47" s="50"/>
      <c r="HT47" s="59"/>
      <c r="HU47" s="58"/>
      <c r="HV47" s="50"/>
      <c r="HW47" s="60"/>
      <c r="HX47" s="50"/>
      <c r="HY47" s="50"/>
      <c r="HZ47" s="50"/>
      <c r="IA47" s="50"/>
      <c r="IB47" s="61"/>
      <c r="IC47" s="50"/>
      <c r="ID47" s="50"/>
      <c r="IE47" s="50"/>
      <c r="IF47" s="50"/>
      <c r="IG47" s="50"/>
      <c r="IH47" s="50"/>
      <c r="II47" s="63"/>
      <c r="IJ47" s="57"/>
      <c r="IK47" s="57"/>
      <c r="IL47" s="58"/>
      <c r="IM47" s="50"/>
      <c r="IN47" s="59"/>
      <c r="IO47" s="58"/>
      <c r="IP47" s="50"/>
      <c r="IQ47" s="60"/>
      <c r="IR47" s="50"/>
      <c r="IS47" s="50"/>
      <c r="IT47" s="50"/>
      <c r="IU47" s="50"/>
      <c r="IV47" s="61"/>
      <c r="IW47" s="50"/>
      <c r="IX47" s="50"/>
      <c r="IY47" s="50"/>
      <c r="IZ47" s="50"/>
      <c r="JA47" s="50"/>
      <c r="JB47" s="50"/>
    </row>
    <row r="48" spans="1:262" s="8" customFormat="1" ht="13.5" customHeight="1">
      <c r="A48" s="49"/>
      <c r="B48" s="50"/>
      <c r="C48" s="7"/>
      <c r="E48" s="51"/>
      <c r="F48" s="52"/>
      <c r="G48" s="53"/>
      <c r="H48" s="50"/>
      <c r="I48" s="52"/>
      <c r="J48" s="53"/>
      <c r="K48" s="53"/>
      <c r="L48" s="53"/>
      <c r="M48" s="53"/>
      <c r="P48" s="54"/>
      <c r="Q48" s="51"/>
      <c r="R48" s="53"/>
      <c r="S48" s="53"/>
      <c r="U48" s="53"/>
      <c r="V48" s="53"/>
      <c r="W48" s="7"/>
      <c r="Y48" s="51"/>
      <c r="Z48" s="52"/>
      <c r="AA48" s="52"/>
      <c r="AB48" s="50"/>
      <c r="AC48" s="52"/>
      <c r="AD48" s="52"/>
      <c r="AE48" s="51"/>
      <c r="AF48" s="53"/>
      <c r="AG48" s="53"/>
      <c r="AH48" s="208"/>
      <c r="AI48" s="53"/>
      <c r="AJ48" s="53"/>
      <c r="AK48" s="51"/>
      <c r="AM48" s="53"/>
      <c r="AO48" s="53"/>
      <c r="AP48" s="53"/>
      <c r="AQ48" s="7"/>
      <c r="AS48" s="51"/>
      <c r="AT48" s="53"/>
      <c r="AU48" s="53"/>
      <c r="AV48" s="50"/>
      <c r="AW48" s="53"/>
      <c r="AX48" s="53"/>
      <c r="AY48" s="51"/>
      <c r="AZ48" s="53"/>
      <c r="BA48" s="53"/>
      <c r="BB48" s="208"/>
      <c r="BC48" s="53"/>
      <c r="BD48" s="53"/>
      <c r="BE48" s="51"/>
      <c r="BF48" s="53"/>
      <c r="BG48" s="53"/>
      <c r="BI48" s="53"/>
      <c r="BJ48" s="53"/>
      <c r="BK48" s="7"/>
      <c r="BM48" s="51"/>
      <c r="BN48" s="52"/>
      <c r="BO48" s="52"/>
      <c r="BP48" s="50"/>
      <c r="BQ48" s="52"/>
      <c r="BR48" s="52"/>
      <c r="BS48" s="69"/>
      <c r="BT48" s="53"/>
      <c r="BU48" s="53"/>
      <c r="BV48" s="208"/>
      <c r="BW48" s="53"/>
      <c r="BX48" s="53"/>
      <c r="BY48" s="51"/>
      <c r="BZ48" s="53"/>
      <c r="CA48" s="53"/>
      <c r="CC48" s="53"/>
      <c r="CD48" s="53"/>
      <c r="CE48" s="51"/>
      <c r="CG48" s="51"/>
      <c r="CH48" s="52"/>
      <c r="CI48" s="52"/>
      <c r="CJ48" s="50"/>
      <c r="CK48" s="52"/>
      <c r="CL48" s="52"/>
      <c r="CM48" s="51"/>
      <c r="CN48" s="53"/>
      <c r="CO48" s="53"/>
      <c r="CP48" s="208"/>
      <c r="CQ48" s="53"/>
      <c r="CR48" s="53"/>
      <c r="CS48" s="51"/>
      <c r="CT48" s="53"/>
      <c r="CU48" s="53"/>
      <c r="CW48" s="53"/>
      <c r="CX48" s="53"/>
      <c r="CY48" s="7"/>
      <c r="DA48" s="300"/>
      <c r="DB48" s="52"/>
      <c r="DC48" s="309"/>
      <c r="DD48" s="50"/>
      <c r="DE48" s="52"/>
      <c r="DF48" s="52"/>
      <c r="DG48" s="51"/>
      <c r="DH48" s="53"/>
      <c r="DI48" s="53"/>
      <c r="DJ48" s="208"/>
      <c r="DK48" s="53"/>
      <c r="DL48" s="53"/>
      <c r="DM48" s="51"/>
      <c r="DN48" s="53"/>
      <c r="DO48" s="53"/>
      <c r="DQ48" s="53"/>
      <c r="DR48" s="53"/>
      <c r="DS48" s="7"/>
      <c r="DU48" s="51"/>
      <c r="DV48" s="52"/>
      <c r="DW48" s="52"/>
      <c r="DX48" s="50"/>
      <c r="DY48" s="52"/>
      <c r="DZ48" s="52"/>
      <c r="EA48" s="51"/>
      <c r="EC48" s="55"/>
      <c r="EF48" s="54"/>
      <c r="EG48" s="51"/>
      <c r="EH48" s="53"/>
      <c r="EI48" s="53"/>
      <c r="EK48" s="53"/>
      <c r="EL48" s="53"/>
      <c r="EM48" s="7"/>
      <c r="EO48" s="51"/>
      <c r="EP48" s="52"/>
      <c r="EQ48" s="52"/>
      <c r="ER48" s="50"/>
      <c r="ES48" s="52"/>
      <c r="ET48" s="52"/>
      <c r="EU48" s="51"/>
      <c r="EV48" s="53"/>
      <c r="EW48" s="53"/>
      <c r="EZ48" s="54"/>
      <c r="FA48" s="51"/>
      <c r="FB48" s="53"/>
      <c r="FC48" s="53"/>
      <c r="FE48" s="53"/>
      <c r="FF48" s="53"/>
      <c r="FG48" s="7"/>
      <c r="FI48" s="51"/>
      <c r="FJ48" s="52"/>
      <c r="FK48" s="52"/>
      <c r="FL48" s="50"/>
      <c r="FM48" s="52"/>
      <c r="FN48" s="52"/>
      <c r="FO48" s="51"/>
      <c r="FP48" s="53"/>
      <c r="FQ48" s="53"/>
      <c r="FT48" s="54"/>
      <c r="FU48" s="51"/>
      <c r="FV48" s="53"/>
      <c r="FW48" s="53"/>
      <c r="FY48" s="53"/>
      <c r="FZ48" s="53"/>
      <c r="GA48" s="63"/>
      <c r="GB48" s="57"/>
      <c r="GC48" s="57"/>
      <c r="GD48" s="58"/>
      <c r="GE48" s="50"/>
      <c r="GF48" s="59"/>
      <c r="GG48" s="58"/>
      <c r="GH48" s="50"/>
      <c r="GI48" s="60"/>
      <c r="GJ48" s="50"/>
      <c r="GK48" s="50"/>
      <c r="GL48" s="50"/>
      <c r="GM48" s="50"/>
      <c r="GN48" s="61"/>
      <c r="GO48" s="50"/>
      <c r="GP48" s="50"/>
      <c r="GQ48" s="50"/>
      <c r="GR48" s="50"/>
      <c r="GS48" s="50"/>
      <c r="GT48" s="50"/>
      <c r="GU48" s="63"/>
      <c r="GV48" s="57"/>
      <c r="GW48" s="57"/>
      <c r="GX48" s="58"/>
      <c r="GY48" s="50"/>
      <c r="GZ48" s="59"/>
      <c r="HA48" s="58"/>
      <c r="HB48" s="50"/>
      <c r="HC48" s="60"/>
      <c r="HD48" s="50"/>
      <c r="HE48" s="50"/>
      <c r="HF48" s="50"/>
      <c r="HG48" s="50"/>
      <c r="HH48" s="61"/>
      <c r="HI48" s="50"/>
      <c r="HJ48" s="50"/>
      <c r="HK48" s="50"/>
      <c r="HL48" s="50"/>
      <c r="HM48" s="50"/>
      <c r="HN48" s="50"/>
      <c r="HO48" s="63"/>
      <c r="HP48" s="57"/>
      <c r="HQ48" s="57"/>
      <c r="HR48" s="58"/>
      <c r="HS48" s="50"/>
      <c r="HT48" s="59"/>
      <c r="HU48" s="58"/>
      <c r="HV48" s="50"/>
      <c r="HW48" s="60"/>
      <c r="HX48" s="50"/>
      <c r="HY48" s="50"/>
      <c r="HZ48" s="50"/>
      <c r="IA48" s="50"/>
      <c r="IB48" s="61"/>
      <c r="IC48" s="50"/>
      <c r="ID48" s="50"/>
      <c r="IE48" s="50"/>
      <c r="IF48" s="50"/>
      <c r="IG48" s="50"/>
      <c r="IH48" s="50"/>
      <c r="II48" s="63"/>
      <c r="IJ48" s="57"/>
      <c r="IK48" s="57"/>
      <c r="IL48" s="58"/>
      <c r="IM48" s="50"/>
      <c r="IN48" s="59"/>
      <c r="IO48" s="58"/>
      <c r="IP48" s="50"/>
      <c r="IQ48" s="60"/>
      <c r="IR48" s="50"/>
      <c r="IS48" s="50"/>
      <c r="IT48" s="50"/>
      <c r="IU48" s="50"/>
      <c r="IV48" s="61"/>
      <c r="IW48" s="50"/>
      <c r="IX48" s="50"/>
      <c r="IY48" s="50"/>
      <c r="IZ48" s="50"/>
      <c r="JA48" s="50"/>
      <c r="JB48" s="50"/>
    </row>
    <row r="49" spans="1:262" s="8" customFormat="1" ht="13.5" customHeight="1">
      <c r="A49" s="49"/>
      <c r="B49" s="50"/>
      <c r="C49" s="7"/>
      <c r="E49" s="51"/>
      <c r="F49" s="52"/>
      <c r="G49" s="53"/>
      <c r="H49" s="50"/>
      <c r="I49" s="52"/>
      <c r="J49" s="53"/>
      <c r="K49" s="53"/>
      <c r="L49" s="53"/>
      <c r="M49" s="53"/>
      <c r="P49" s="54"/>
      <c r="Q49" s="51"/>
      <c r="R49" s="53"/>
      <c r="S49" s="53"/>
      <c r="U49" s="53"/>
      <c r="V49" s="53"/>
      <c r="W49" s="7"/>
      <c r="Y49" s="51"/>
      <c r="Z49" s="52"/>
      <c r="AA49" s="52"/>
      <c r="AB49" s="50"/>
      <c r="AC49" s="52"/>
      <c r="AD49" s="52"/>
      <c r="AE49" s="51"/>
      <c r="AF49" s="53"/>
      <c r="AG49" s="53"/>
      <c r="AH49" s="208"/>
      <c r="AI49" s="53"/>
      <c r="AJ49" s="53"/>
      <c r="AK49" s="51"/>
      <c r="AM49" s="53"/>
      <c r="AO49" s="53"/>
      <c r="AP49" s="53"/>
      <c r="AQ49" s="7"/>
      <c r="AS49" s="51"/>
      <c r="AT49" s="53"/>
      <c r="AU49" s="53"/>
      <c r="AV49" s="50"/>
      <c r="AW49" s="53"/>
      <c r="AX49" s="53"/>
      <c r="AY49" s="51"/>
      <c r="AZ49" s="53"/>
      <c r="BA49" s="53"/>
      <c r="BB49" s="208"/>
      <c r="BC49" s="53"/>
      <c r="BD49" s="53"/>
      <c r="BE49" s="51"/>
      <c r="BF49" s="53"/>
      <c r="BG49" s="53"/>
      <c r="BI49" s="53"/>
      <c r="BJ49" s="53"/>
      <c r="BK49" s="7"/>
      <c r="BM49" s="51"/>
      <c r="BN49" s="52"/>
      <c r="BO49" s="52"/>
      <c r="BP49" s="50"/>
      <c r="BQ49" s="52"/>
      <c r="BR49" s="52"/>
      <c r="BS49" s="69"/>
      <c r="BT49" s="53"/>
      <c r="BU49" s="53"/>
      <c r="BV49" s="208"/>
      <c r="BW49" s="53"/>
      <c r="BX49" s="53"/>
      <c r="BY49" s="51"/>
      <c r="BZ49" s="53"/>
      <c r="CA49" s="53"/>
      <c r="CC49" s="53"/>
      <c r="CD49" s="53"/>
      <c r="CE49" s="51"/>
      <c r="CG49" s="51"/>
      <c r="CH49" s="52"/>
      <c r="CI49" s="52"/>
      <c r="CJ49" s="50"/>
      <c r="CK49" s="52"/>
      <c r="CL49" s="52"/>
      <c r="CM49" s="51"/>
      <c r="CN49" s="53"/>
      <c r="CO49" s="53"/>
      <c r="CP49" s="208"/>
      <c r="CQ49" s="53"/>
      <c r="CR49" s="53"/>
      <c r="CS49" s="51"/>
      <c r="CT49" s="53"/>
      <c r="CU49" s="53"/>
      <c r="CW49" s="53"/>
      <c r="CX49" s="53"/>
      <c r="CY49" s="7"/>
      <c r="DA49" s="300"/>
      <c r="DB49" s="52"/>
      <c r="DC49" s="309"/>
      <c r="DD49" s="50"/>
      <c r="DE49" s="52"/>
      <c r="DF49" s="52"/>
      <c r="DG49" s="51"/>
      <c r="DH49" s="53"/>
      <c r="DI49" s="53"/>
      <c r="DL49" s="54"/>
      <c r="DM49" s="51"/>
      <c r="DN49" s="53"/>
      <c r="DO49" s="53"/>
      <c r="DQ49" s="53"/>
      <c r="DR49" s="53"/>
      <c r="DS49" s="7"/>
      <c r="DU49" s="51"/>
      <c r="DV49" s="52"/>
      <c r="DW49" s="52"/>
      <c r="DX49" s="50"/>
      <c r="DY49" s="52"/>
      <c r="DZ49" s="52"/>
      <c r="EA49" s="51"/>
      <c r="EC49" s="55"/>
      <c r="EF49" s="54"/>
      <c r="EG49" s="51"/>
      <c r="EH49" s="53"/>
      <c r="EI49" s="53"/>
      <c r="EK49" s="53"/>
      <c r="EL49" s="53"/>
      <c r="EM49" s="7"/>
      <c r="EO49" s="51"/>
      <c r="EP49" s="52"/>
      <c r="EQ49" s="52"/>
      <c r="ER49" s="50"/>
      <c r="ES49" s="52"/>
      <c r="ET49" s="52"/>
      <c r="EU49" s="51"/>
      <c r="EV49" s="53"/>
      <c r="EW49" s="53"/>
      <c r="EZ49" s="54"/>
      <c r="FA49" s="51"/>
      <c r="FB49" s="53"/>
      <c r="FC49" s="53"/>
      <c r="FE49" s="53"/>
      <c r="FF49" s="53"/>
      <c r="FG49" s="7"/>
      <c r="FI49" s="51"/>
      <c r="FJ49" s="52"/>
      <c r="FK49" s="52"/>
      <c r="FL49" s="50"/>
      <c r="FM49" s="52"/>
      <c r="FN49" s="52"/>
      <c r="FO49" s="51"/>
      <c r="FP49" s="53"/>
      <c r="FQ49" s="53"/>
      <c r="FT49" s="54"/>
      <c r="FU49" s="51"/>
      <c r="FV49" s="53"/>
      <c r="FW49" s="53"/>
      <c r="FY49" s="53"/>
      <c r="FZ49" s="53"/>
      <c r="GA49" s="63"/>
      <c r="GB49" s="57"/>
      <c r="GC49" s="57"/>
      <c r="GD49" s="58"/>
      <c r="GE49" s="51"/>
      <c r="GF49" s="51"/>
      <c r="GG49" s="52"/>
      <c r="GH49" s="51"/>
      <c r="GI49" s="60"/>
      <c r="GJ49" s="50"/>
      <c r="GK49" s="50"/>
      <c r="GL49" s="50"/>
      <c r="GM49" s="50"/>
      <c r="GN49" s="61"/>
      <c r="GO49" s="50"/>
      <c r="GP49" s="50"/>
      <c r="GQ49" s="50"/>
      <c r="GR49" s="50"/>
      <c r="GS49" s="50"/>
      <c r="GT49" s="50"/>
      <c r="GU49" s="63"/>
      <c r="GV49" s="57"/>
      <c r="GW49" s="57"/>
      <c r="GX49" s="58"/>
      <c r="GY49" s="51"/>
      <c r="GZ49" s="51"/>
      <c r="HA49" s="52"/>
      <c r="HB49" s="51"/>
      <c r="HC49" s="60"/>
      <c r="HD49" s="50"/>
      <c r="HE49" s="50"/>
      <c r="HF49" s="50"/>
      <c r="HG49" s="50"/>
      <c r="HH49" s="61"/>
      <c r="HI49" s="50"/>
      <c r="HJ49" s="50"/>
      <c r="HK49" s="50"/>
      <c r="HL49" s="50"/>
      <c r="HM49" s="50"/>
      <c r="HN49" s="50"/>
      <c r="HO49" s="63"/>
      <c r="HP49" s="57"/>
      <c r="HQ49" s="57"/>
      <c r="HR49" s="58"/>
      <c r="HS49" s="51"/>
      <c r="HT49" s="51"/>
      <c r="HU49" s="52"/>
      <c r="HV49" s="51"/>
      <c r="HW49" s="60"/>
      <c r="HX49" s="50"/>
      <c r="HY49" s="50"/>
      <c r="HZ49" s="50"/>
      <c r="IA49" s="50"/>
      <c r="IB49" s="61"/>
      <c r="IC49" s="50"/>
      <c r="ID49" s="50"/>
      <c r="IE49" s="50"/>
      <c r="IF49" s="50"/>
      <c r="IG49" s="50"/>
      <c r="IH49" s="50"/>
      <c r="II49" s="63"/>
      <c r="IJ49" s="57"/>
      <c r="IK49" s="57"/>
      <c r="IL49" s="58"/>
      <c r="IM49" s="51"/>
      <c r="IN49" s="51"/>
      <c r="IO49" s="52"/>
      <c r="IP49" s="51"/>
      <c r="IQ49" s="60"/>
      <c r="IR49" s="50"/>
      <c r="IS49" s="50"/>
      <c r="IT49" s="50"/>
      <c r="IU49" s="50"/>
      <c r="IV49" s="61"/>
      <c r="IW49" s="50"/>
      <c r="IX49" s="50"/>
      <c r="IY49" s="50"/>
      <c r="IZ49" s="50"/>
      <c r="JA49" s="50"/>
      <c r="JB49" s="50"/>
    </row>
    <row r="50" spans="1:262" s="8" customFormat="1" ht="13.5" customHeight="1">
      <c r="A50" s="49"/>
      <c r="B50" s="50"/>
      <c r="C50" s="7"/>
      <c r="E50" s="51"/>
      <c r="F50" s="52"/>
      <c r="G50" s="53"/>
      <c r="H50" s="50"/>
      <c r="I50" s="52"/>
      <c r="J50" s="53"/>
      <c r="K50" s="51"/>
      <c r="L50" s="53"/>
      <c r="M50" s="53"/>
      <c r="P50" s="54"/>
      <c r="Q50" s="51"/>
      <c r="R50" s="53"/>
      <c r="S50" s="53"/>
      <c r="U50" s="53"/>
      <c r="V50" s="53"/>
      <c r="W50" s="7"/>
      <c r="Y50" s="51"/>
      <c r="Z50" s="52"/>
      <c r="AA50" s="52"/>
      <c r="AB50" s="50"/>
      <c r="AC50" s="52"/>
      <c r="AD50" s="52"/>
      <c r="AE50" s="51"/>
      <c r="AF50" s="53"/>
      <c r="AG50" s="53"/>
      <c r="AJ50" s="54"/>
      <c r="AK50" s="51"/>
      <c r="AM50" s="53"/>
      <c r="AO50" s="53"/>
      <c r="AP50" s="53"/>
      <c r="AQ50" s="7"/>
      <c r="AS50" s="51"/>
      <c r="AT50" s="52"/>
      <c r="AU50" s="52"/>
      <c r="AV50" s="50"/>
      <c r="AW50" s="53"/>
      <c r="AX50" s="53"/>
      <c r="AY50" s="51"/>
      <c r="AZ50" s="53"/>
      <c r="BA50" s="53"/>
      <c r="BD50" s="54"/>
      <c r="BE50" s="51"/>
      <c r="BF50" s="53"/>
      <c r="BG50" s="53"/>
      <c r="BI50" s="53"/>
      <c r="BJ50" s="53"/>
      <c r="BK50" s="7"/>
      <c r="BM50" s="51"/>
      <c r="BN50" s="52"/>
      <c r="BO50" s="52"/>
      <c r="BP50" s="50"/>
      <c r="BQ50" s="52"/>
      <c r="BR50" s="52"/>
      <c r="BS50" s="69"/>
      <c r="BT50" s="53"/>
      <c r="BU50" s="53"/>
      <c r="BX50" s="54"/>
      <c r="BY50" s="51"/>
      <c r="BZ50" s="53"/>
      <c r="CA50" s="53"/>
      <c r="CC50" s="53"/>
      <c r="CD50" s="53"/>
      <c r="CE50" s="51"/>
      <c r="CG50" s="51"/>
      <c r="CH50" s="52"/>
      <c r="CI50" s="52"/>
      <c r="CJ50" s="50"/>
      <c r="CK50" s="52"/>
      <c r="CL50" s="52"/>
      <c r="CM50" s="51"/>
      <c r="CN50" s="53"/>
      <c r="CO50" s="53"/>
      <c r="CR50" s="54"/>
      <c r="CS50" s="51"/>
      <c r="CT50" s="53"/>
      <c r="CU50" s="53"/>
      <c r="CW50" s="53"/>
      <c r="CX50" s="53"/>
      <c r="CY50" s="7"/>
      <c r="DA50" s="300"/>
      <c r="DB50" s="52"/>
      <c r="DC50" s="309"/>
      <c r="DD50" s="50"/>
      <c r="DE50" s="52"/>
      <c r="DF50" s="52"/>
      <c r="DG50" s="51"/>
      <c r="DH50" s="53"/>
      <c r="DI50" s="53"/>
      <c r="DL50" s="54"/>
      <c r="DM50" s="51"/>
      <c r="DN50" s="53"/>
      <c r="DO50" s="53"/>
      <c r="DQ50" s="53"/>
      <c r="DR50" s="53"/>
      <c r="DS50" s="7"/>
      <c r="DU50" s="51"/>
      <c r="DV50" s="52"/>
      <c r="DW50" s="52"/>
      <c r="DX50" s="50"/>
      <c r="DY50" s="52"/>
      <c r="DZ50" s="52"/>
      <c r="EA50" s="51"/>
      <c r="EC50" s="55"/>
      <c r="EF50" s="54"/>
      <c r="EG50" s="51"/>
      <c r="EH50" s="53"/>
      <c r="EI50" s="53"/>
      <c r="EK50" s="53"/>
      <c r="EL50" s="53"/>
      <c r="EM50" s="7"/>
      <c r="EO50" s="51"/>
      <c r="EP50" s="52"/>
      <c r="EQ50" s="52"/>
      <c r="ER50" s="50"/>
      <c r="ES50" s="52"/>
      <c r="ET50" s="52"/>
      <c r="EU50" s="51"/>
      <c r="EV50" s="53"/>
      <c r="EW50" s="53"/>
      <c r="EZ50" s="54"/>
      <c r="FA50" s="51"/>
      <c r="FB50" s="53"/>
      <c r="FC50" s="53"/>
      <c r="FE50" s="53"/>
      <c r="FF50" s="53"/>
      <c r="FG50" s="7"/>
      <c r="FI50" s="51"/>
      <c r="FJ50" s="52"/>
      <c r="FK50" s="52"/>
      <c r="FL50" s="50"/>
      <c r="FM50" s="52"/>
      <c r="FN50" s="52"/>
      <c r="FO50" s="51"/>
      <c r="FP50" s="53"/>
      <c r="FQ50" s="53"/>
      <c r="FT50" s="54"/>
      <c r="FU50" s="51"/>
      <c r="FV50" s="53"/>
      <c r="FW50" s="53"/>
      <c r="FY50" s="53"/>
      <c r="FZ50" s="53"/>
      <c r="GA50" s="63"/>
      <c r="GB50" s="57"/>
      <c r="GC50" s="57"/>
      <c r="GD50" s="58"/>
      <c r="GE50" s="50"/>
      <c r="GF50" s="59"/>
      <c r="GG50" s="58"/>
      <c r="GH50" s="50"/>
      <c r="GI50" s="60"/>
      <c r="GJ50" s="50"/>
      <c r="GK50" s="50"/>
      <c r="GL50" s="50"/>
      <c r="GM50" s="50"/>
      <c r="GN50" s="61"/>
      <c r="GO50" s="50"/>
      <c r="GP50" s="50"/>
      <c r="GQ50" s="50"/>
      <c r="GR50" s="50"/>
      <c r="GS50" s="50"/>
      <c r="GT50" s="50"/>
      <c r="GU50" s="63"/>
      <c r="GV50" s="57"/>
      <c r="GW50" s="57"/>
      <c r="GX50" s="58"/>
      <c r="GY50" s="50"/>
      <c r="GZ50" s="59"/>
      <c r="HA50" s="58"/>
      <c r="HB50" s="50"/>
      <c r="HC50" s="60"/>
      <c r="HD50" s="50"/>
      <c r="HE50" s="50"/>
      <c r="HF50" s="50"/>
      <c r="HG50" s="50"/>
      <c r="HH50" s="61"/>
      <c r="HI50" s="50"/>
      <c r="HJ50" s="50"/>
      <c r="HK50" s="50"/>
      <c r="HL50" s="50"/>
      <c r="HM50" s="50"/>
      <c r="HN50" s="50"/>
      <c r="HO50" s="63"/>
      <c r="HP50" s="57"/>
      <c r="HQ50" s="57"/>
      <c r="HR50" s="58"/>
      <c r="HS50" s="50"/>
      <c r="HT50" s="59"/>
      <c r="HU50" s="58"/>
      <c r="HV50" s="50"/>
      <c r="HW50" s="60"/>
      <c r="HX50" s="50"/>
      <c r="HY50" s="50"/>
      <c r="HZ50" s="50"/>
      <c r="IA50" s="50"/>
      <c r="IB50" s="61"/>
      <c r="IC50" s="50"/>
      <c r="ID50" s="50"/>
      <c r="IE50" s="50"/>
      <c r="IF50" s="50"/>
      <c r="IG50" s="50"/>
      <c r="IH50" s="50"/>
      <c r="II50" s="63"/>
      <c r="IJ50" s="57"/>
      <c r="IK50" s="57"/>
      <c r="IL50" s="58"/>
      <c r="IM50" s="50"/>
      <c r="IN50" s="59"/>
      <c r="IO50" s="58"/>
      <c r="IP50" s="50"/>
      <c r="IQ50" s="60"/>
      <c r="IR50" s="50"/>
      <c r="IS50" s="50"/>
      <c r="IT50" s="50"/>
      <c r="IU50" s="50"/>
      <c r="IV50" s="61"/>
      <c r="IW50" s="50"/>
      <c r="IX50" s="50"/>
      <c r="IY50" s="50"/>
      <c r="IZ50" s="50"/>
      <c r="JA50" s="50"/>
      <c r="JB50" s="50"/>
    </row>
    <row r="51" spans="1:262" s="8" customFormat="1" ht="13.5" customHeight="1">
      <c r="A51" s="49"/>
      <c r="B51" s="50"/>
      <c r="C51" s="7"/>
      <c r="E51" s="51"/>
      <c r="F51" s="52"/>
      <c r="G51" s="53"/>
      <c r="H51" s="50"/>
      <c r="I51" s="52"/>
      <c r="J51" s="53"/>
      <c r="K51" s="51"/>
      <c r="L51" s="53"/>
      <c r="M51" s="53"/>
      <c r="P51" s="54"/>
      <c r="Q51" s="51"/>
      <c r="R51" s="53"/>
      <c r="S51" s="53"/>
      <c r="U51" s="53"/>
      <c r="V51" s="53"/>
      <c r="W51" s="7"/>
      <c r="Y51" s="51"/>
      <c r="Z51" s="52"/>
      <c r="AA51" s="52"/>
      <c r="AB51" s="50"/>
      <c r="AC51" s="52"/>
      <c r="AD51" s="52"/>
      <c r="AE51" s="51"/>
      <c r="AF51" s="53"/>
      <c r="AG51" s="53"/>
      <c r="AJ51" s="54"/>
      <c r="AK51" s="51"/>
      <c r="AM51" s="53"/>
      <c r="AO51" s="53"/>
      <c r="AP51" s="53"/>
      <c r="AQ51" s="7"/>
      <c r="AS51" s="51"/>
      <c r="AT51" s="52"/>
      <c r="AU51" s="52"/>
      <c r="AV51" s="50"/>
      <c r="AW51" s="53"/>
      <c r="AX51" s="53"/>
      <c r="AY51" s="51"/>
      <c r="AZ51" s="53"/>
      <c r="BA51" s="53"/>
      <c r="BD51" s="54"/>
      <c r="BE51" s="51"/>
      <c r="BF51" s="53"/>
      <c r="BG51" s="53"/>
      <c r="BI51" s="53"/>
      <c r="BJ51" s="53"/>
      <c r="BK51" s="7"/>
      <c r="BM51" s="51"/>
      <c r="BN51" s="52"/>
      <c r="BO51" s="52"/>
      <c r="BP51" s="50"/>
      <c r="BQ51" s="52"/>
      <c r="BR51" s="52"/>
      <c r="BS51" s="69"/>
      <c r="BT51" s="53"/>
      <c r="BU51" s="53"/>
      <c r="BX51" s="54"/>
      <c r="BY51" s="51"/>
      <c r="BZ51" s="53"/>
      <c r="CA51" s="53"/>
      <c r="CC51" s="53"/>
      <c r="CD51" s="53"/>
      <c r="CE51" s="51"/>
      <c r="CG51" s="51"/>
      <c r="CH51" s="52"/>
      <c r="CI51" s="52"/>
      <c r="CJ51" s="50"/>
      <c r="CK51" s="52"/>
      <c r="CL51" s="52"/>
      <c r="CM51" s="51"/>
      <c r="CN51" s="53"/>
      <c r="CO51" s="53"/>
      <c r="CR51" s="54"/>
      <c r="CS51" s="51"/>
      <c r="CT51" s="53"/>
      <c r="CU51" s="53"/>
      <c r="CW51" s="53"/>
      <c r="CX51" s="53"/>
      <c r="CY51" s="7"/>
      <c r="DA51" s="300"/>
      <c r="DB51" s="52"/>
      <c r="DC51" s="309"/>
      <c r="DD51" s="50"/>
      <c r="DE51" s="52"/>
      <c r="DF51" s="52"/>
      <c r="DG51" s="51"/>
      <c r="DH51" s="53"/>
      <c r="DI51" s="53"/>
      <c r="DL51" s="54"/>
      <c r="DM51" s="51"/>
      <c r="DN51" s="53"/>
      <c r="DO51" s="53"/>
      <c r="DQ51" s="53"/>
      <c r="DR51" s="53"/>
      <c r="DS51" s="7"/>
      <c r="EA51" s="51"/>
      <c r="EC51" s="55"/>
      <c r="EF51" s="54"/>
      <c r="EG51" s="51"/>
      <c r="EH51" s="53"/>
      <c r="EI51" s="53"/>
      <c r="EK51" s="53"/>
      <c r="EL51" s="53"/>
      <c r="EM51" s="7"/>
      <c r="EO51" s="51"/>
      <c r="EP51" s="52"/>
      <c r="EQ51" s="52"/>
      <c r="ER51" s="50"/>
      <c r="ES51" s="52"/>
      <c r="ET51" s="52"/>
      <c r="EU51" s="51"/>
      <c r="EV51" s="53"/>
      <c r="EW51" s="53"/>
      <c r="EZ51" s="54"/>
      <c r="FA51" s="51"/>
      <c r="FB51" s="53"/>
      <c r="FC51" s="53"/>
      <c r="FE51" s="53"/>
      <c r="FF51" s="53"/>
      <c r="FG51" s="7"/>
      <c r="FI51" s="51"/>
      <c r="FJ51" s="52"/>
      <c r="FK51" s="52"/>
      <c r="FL51" s="50"/>
      <c r="FM51" s="52"/>
      <c r="FN51" s="52"/>
      <c r="FO51" s="51"/>
      <c r="FP51" s="53"/>
      <c r="FQ51" s="53"/>
      <c r="FT51" s="54"/>
      <c r="FU51" s="51"/>
      <c r="FV51" s="53"/>
      <c r="FW51" s="53"/>
      <c r="FY51" s="53"/>
      <c r="FZ51" s="53"/>
      <c r="GA51" s="63"/>
      <c r="GB51" s="57"/>
      <c r="GC51" s="57"/>
      <c r="GD51" s="58"/>
      <c r="GE51" s="50"/>
      <c r="GF51" s="59"/>
      <c r="GG51" s="58"/>
      <c r="GH51" s="50"/>
      <c r="GI51" s="60"/>
      <c r="GJ51" s="50"/>
      <c r="GK51" s="50"/>
      <c r="GL51" s="50"/>
      <c r="GM51" s="50"/>
      <c r="GN51" s="61"/>
      <c r="GO51" s="50"/>
      <c r="GP51" s="50"/>
      <c r="GQ51" s="50"/>
      <c r="GR51" s="50"/>
      <c r="GS51" s="50"/>
      <c r="GT51" s="50"/>
      <c r="GU51" s="63"/>
      <c r="GV51" s="57"/>
      <c r="GW51" s="57"/>
      <c r="GX51" s="58"/>
      <c r="GY51" s="50"/>
      <c r="GZ51" s="59"/>
      <c r="HA51" s="58"/>
      <c r="HB51" s="50"/>
      <c r="HC51" s="60"/>
      <c r="HD51" s="50"/>
      <c r="HE51" s="50"/>
      <c r="HF51" s="50"/>
      <c r="HG51" s="50"/>
      <c r="HH51" s="61"/>
      <c r="HI51" s="50"/>
      <c r="HJ51" s="50"/>
      <c r="HK51" s="50"/>
      <c r="HL51" s="50"/>
      <c r="HM51" s="50"/>
      <c r="HN51" s="50"/>
      <c r="HO51" s="63"/>
      <c r="HP51" s="57"/>
      <c r="HQ51" s="57"/>
      <c r="HR51" s="58"/>
      <c r="HS51" s="50"/>
      <c r="HT51" s="59"/>
      <c r="HU51" s="58"/>
      <c r="HV51" s="50"/>
      <c r="HW51" s="60"/>
      <c r="HX51" s="50"/>
      <c r="HY51" s="50"/>
      <c r="HZ51" s="50"/>
      <c r="IA51" s="50"/>
      <c r="IB51" s="61"/>
      <c r="IC51" s="50"/>
      <c r="ID51" s="50"/>
      <c r="IE51" s="50"/>
      <c r="IF51" s="50"/>
      <c r="IG51" s="50"/>
      <c r="IH51" s="50"/>
      <c r="II51" s="63"/>
      <c r="IJ51" s="57"/>
      <c r="IK51" s="57"/>
      <c r="IL51" s="58"/>
      <c r="IM51" s="50"/>
      <c r="IN51" s="59"/>
      <c r="IO51" s="58"/>
      <c r="IP51" s="50"/>
      <c r="IQ51" s="60"/>
      <c r="IR51" s="50"/>
      <c r="IS51" s="50"/>
      <c r="IT51" s="50"/>
      <c r="IU51" s="50"/>
      <c r="IV51" s="61"/>
      <c r="IW51" s="50"/>
      <c r="IX51" s="50"/>
      <c r="IY51" s="50"/>
      <c r="IZ51" s="50"/>
      <c r="JA51" s="50"/>
      <c r="JB51" s="50"/>
    </row>
    <row r="52" spans="1:262" s="8" customFormat="1" ht="13.5" customHeight="1">
      <c r="A52" s="49"/>
      <c r="B52" s="50"/>
      <c r="C52" s="7"/>
      <c r="E52" s="51"/>
      <c r="F52" s="52"/>
      <c r="G52" s="53"/>
      <c r="H52" s="50"/>
      <c r="I52" s="52"/>
      <c r="J52" s="53"/>
      <c r="K52" s="51"/>
      <c r="L52" s="53"/>
      <c r="M52" s="53"/>
      <c r="P52" s="54"/>
      <c r="Q52" s="51"/>
      <c r="R52" s="53"/>
      <c r="S52" s="53"/>
      <c r="U52" s="53"/>
      <c r="V52" s="53"/>
      <c r="W52" s="7"/>
      <c r="Y52" s="51"/>
      <c r="Z52" s="52"/>
      <c r="AA52" s="52"/>
      <c r="AB52" s="50"/>
      <c r="AC52" s="52"/>
      <c r="AD52" s="52"/>
      <c r="AE52" s="51"/>
      <c r="AF52" s="53"/>
      <c r="AG52" s="53"/>
      <c r="AJ52" s="54"/>
      <c r="AK52" s="51"/>
      <c r="AM52" s="53"/>
      <c r="AO52" s="53"/>
      <c r="AP52" s="53"/>
      <c r="AQ52" s="7"/>
      <c r="AS52" s="51"/>
      <c r="AT52" s="52"/>
      <c r="AU52" s="52"/>
      <c r="AV52" s="50"/>
      <c r="AW52" s="53"/>
      <c r="AX52" s="53"/>
      <c r="AY52" s="51"/>
      <c r="AZ52" s="53"/>
      <c r="BA52" s="53"/>
      <c r="BD52" s="54"/>
      <c r="BE52" s="51"/>
      <c r="BF52" s="53"/>
      <c r="BG52" s="53"/>
      <c r="BI52" s="53"/>
      <c r="BJ52" s="53"/>
      <c r="BK52" s="7"/>
      <c r="BM52" s="51"/>
      <c r="BN52" s="52"/>
      <c r="BO52" s="52"/>
      <c r="BP52" s="50"/>
      <c r="BQ52" s="52"/>
      <c r="BR52" s="52"/>
      <c r="BS52" s="69"/>
      <c r="BT52" s="53"/>
      <c r="BU52" s="53"/>
      <c r="BX52" s="54"/>
      <c r="BY52" s="51"/>
      <c r="BZ52" s="53"/>
      <c r="CA52" s="53"/>
      <c r="CC52" s="53"/>
      <c r="CD52" s="53"/>
      <c r="CE52" s="51"/>
      <c r="CG52" s="51"/>
      <c r="CH52" s="52"/>
      <c r="CI52" s="52"/>
      <c r="CJ52" s="50"/>
      <c r="CK52" s="52"/>
      <c r="CL52" s="52"/>
      <c r="CM52" s="51"/>
      <c r="CN52" s="53"/>
      <c r="CO52" s="53"/>
      <c r="CR52" s="54"/>
      <c r="CS52" s="51"/>
      <c r="CT52" s="53"/>
      <c r="CU52" s="53"/>
      <c r="CW52" s="53"/>
      <c r="CX52" s="53"/>
      <c r="CY52" s="7"/>
      <c r="DA52" s="300"/>
      <c r="DB52" s="52"/>
      <c r="DC52" s="309"/>
      <c r="DD52" s="50"/>
      <c r="DE52" s="52"/>
      <c r="DF52" s="52"/>
      <c r="DG52" s="51"/>
      <c r="DH52" s="53"/>
      <c r="DI52" s="53"/>
      <c r="DL52" s="54"/>
      <c r="DM52" s="51"/>
      <c r="DN52" s="53"/>
      <c r="DO52" s="53"/>
      <c r="DQ52" s="53"/>
      <c r="DR52" s="53"/>
      <c r="DS52" s="7"/>
      <c r="DU52" s="51"/>
      <c r="DV52" s="52"/>
      <c r="DW52" s="52"/>
      <c r="DX52" s="50"/>
      <c r="DY52" s="52"/>
      <c r="DZ52" s="52"/>
      <c r="EA52" s="51"/>
      <c r="EC52" s="55"/>
      <c r="EF52" s="54"/>
      <c r="EG52" s="51"/>
      <c r="EH52" s="53"/>
      <c r="EI52" s="53"/>
      <c r="EK52" s="53"/>
      <c r="EL52" s="53"/>
      <c r="EM52" s="7"/>
      <c r="EO52" s="51"/>
      <c r="EP52" s="52"/>
      <c r="EQ52" s="52"/>
      <c r="ER52" s="50"/>
      <c r="ES52" s="52"/>
      <c r="ET52" s="52"/>
      <c r="EU52" s="51"/>
      <c r="EV52" s="53"/>
      <c r="EW52" s="53"/>
      <c r="EZ52" s="54"/>
      <c r="FA52" s="51"/>
      <c r="FB52" s="53"/>
      <c r="FC52" s="53"/>
      <c r="FE52" s="53"/>
      <c r="FF52" s="53"/>
      <c r="FG52" s="7"/>
      <c r="FI52" s="51"/>
      <c r="FJ52" s="52"/>
      <c r="FK52" s="52"/>
      <c r="FL52" s="50"/>
      <c r="FM52" s="52"/>
      <c r="FN52" s="52"/>
      <c r="FO52" s="51"/>
      <c r="FP52" s="53"/>
      <c r="FQ52" s="53"/>
      <c r="FT52" s="54"/>
      <c r="FU52" s="51"/>
      <c r="FV52" s="53"/>
      <c r="FW52" s="53"/>
      <c r="FY52" s="53"/>
      <c r="FZ52" s="53"/>
      <c r="GA52" s="63"/>
      <c r="GB52" s="57"/>
      <c r="GC52" s="57"/>
      <c r="GD52" s="58"/>
      <c r="GE52" s="50"/>
      <c r="GF52" s="59"/>
      <c r="GG52" s="58"/>
      <c r="GH52" s="50"/>
      <c r="GI52" s="60"/>
      <c r="GJ52" s="50"/>
      <c r="GK52" s="50"/>
      <c r="GL52" s="50"/>
      <c r="GM52" s="50"/>
      <c r="GN52" s="61"/>
      <c r="GO52" s="50"/>
      <c r="GP52" s="50"/>
      <c r="GQ52" s="50"/>
      <c r="GR52" s="50"/>
      <c r="GS52" s="50"/>
      <c r="GT52" s="50"/>
      <c r="GU52" s="63"/>
      <c r="GV52" s="57"/>
      <c r="GW52" s="57"/>
      <c r="GX52" s="58"/>
      <c r="GY52" s="50"/>
      <c r="GZ52" s="59"/>
      <c r="HA52" s="58"/>
      <c r="HB52" s="50"/>
      <c r="HC52" s="60"/>
      <c r="HD52" s="50"/>
      <c r="HE52" s="50"/>
      <c r="HF52" s="50"/>
      <c r="HG52" s="50"/>
      <c r="HH52" s="61"/>
      <c r="HI52" s="50"/>
      <c r="HJ52" s="50"/>
      <c r="HK52" s="50"/>
      <c r="HL52" s="50"/>
      <c r="HM52" s="50"/>
      <c r="HN52" s="50"/>
      <c r="HO52" s="63"/>
      <c r="HP52" s="57"/>
      <c r="HQ52" s="57"/>
      <c r="HR52" s="58"/>
      <c r="HS52" s="50"/>
      <c r="HT52" s="59"/>
      <c r="HU52" s="58"/>
      <c r="HV52" s="50"/>
      <c r="HW52" s="60"/>
      <c r="HX52" s="50"/>
      <c r="HY52" s="50"/>
      <c r="HZ52" s="50"/>
      <c r="IA52" s="50"/>
      <c r="IB52" s="61"/>
      <c r="IC52" s="50"/>
      <c r="ID52" s="50"/>
      <c r="IE52" s="50"/>
      <c r="IF52" s="50"/>
      <c r="IG52" s="50"/>
      <c r="IH52" s="50"/>
      <c r="II52" s="63"/>
      <c r="IJ52" s="57"/>
      <c r="IK52" s="57"/>
      <c r="IL52" s="58"/>
      <c r="IM52" s="50"/>
      <c r="IN52" s="59"/>
      <c r="IO52" s="58"/>
      <c r="IP52" s="50"/>
      <c r="IQ52" s="60"/>
      <c r="IR52" s="50"/>
      <c r="IS52" s="50"/>
      <c r="IT52" s="50"/>
      <c r="IU52" s="50"/>
      <c r="IV52" s="61"/>
      <c r="IW52" s="50"/>
      <c r="IX52" s="50"/>
      <c r="IY52" s="50"/>
      <c r="IZ52" s="50"/>
      <c r="JA52" s="50"/>
      <c r="JB52" s="50"/>
    </row>
    <row r="53" spans="1:262" s="8" customFormat="1" ht="13.5" customHeight="1">
      <c r="A53" s="49"/>
      <c r="B53" s="50"/>
      <c r="C53" s="7"/>
      <c r="E53" s="51"/>
      <c r="F53" s="52"/>
      <c r="G53" s="53"/>
      <c r="H53" s="50"/>
      <c r="I53" s="52"/>
      <c r="J53" s="53"/>
      <c r="K53" s="51"/>
      <c r="L53" s="53"/>
      <c r="M53" s="53"/>
      <c r="P53" s="54"/>
      <c r="Q53" s="51"/>
      <c r="R53" s="53"/>
      <c r="S53" s="53"/>
      <c r="U53" s="53"/>
      <c r="V53" s="53"/>
      <c r="W53" s="7"/>
      <c r="Y53" s="51"/>
      <c r="Z53" s="52"/>
      <c r="AA53" s="52"/>
      <c r="AB53" s="50"/>
      <c r="AC53" s="52"/>
      <c r="AD53" s="52"/>
      <c r="AE53" s="51"/>
      <c r="AF53" s="53"/>
      <c r="AG53" s="53"/>
      <c r="AJ53" s="54"/>
      <c r="AK53" s="51"/>
      <c r="AM53" s="53"/>
      <c r="AO53" s="53"/>
      <c r="AP53" s="53"/>
      <c r="AQ53" s="7"/>
      <c r="AS53" s="51"/>
      <c r="AT53" s="52"/>
      <c r="AU53" s="52"/>
      <c r="AV53" s="50"/>
      <c r="AW53" s="53"/>
      <c r="AX53" s="53"/>
      <c r="AY53" s="51"/>
      <c r="AZ53" s="53"/>
      <c r="BA53" s="53"/>
      <c r="BD53" s="54"/>
      <c r="BE53" s="51"/>
      <c r="BF53" s="53"/>
      <c r="BG53" s="53"/>
      <c r="BI53" s="53"/>
      <c r="BJ53" s="53"/>
      <c r="BK53" s="7"/>
      <c r="BM53" s="51"/>
      <c r="BN53" s="52"/>
      <c r="BO53" s="52"/>
      <c r="BP53" s="50"/>
      <c r="BQ53" s="52"/>
      <c r="BR53" s="52"/>
      <c r="BS53" s="69"/>
      <c r="BT53" s="53"/>
      <c r="BU53" s="53"/>
      <c r="BX53" s="54"/>
      <c r="BY53" s="51"/>
      <c r="BZ53" s="53"/>
      <c r="CA53" s="53"/>
      <c r="CC53" s="53"/>
      <c r="CD53" s="53"/>
      <c r="CE53" s="51"/>
      <c r="CG53" s="51"/>
      <c r="CH53" s="52"/>
      <c r="CI53" s="52"/>
      <c r="CJ53" s="50"/>
      <c r="CK53" s="52"/>
      <c r="CL53" s="52"/>
      <c r="CM53" s="51"/>
      <c r="CN53" s="53"/>
      <c r="CO53" s="53"/>
      <c r="CR53" s="54"/>
      <c r="CS53" s="51"/>
      <c r="CT53" s="53"/>
      <c r="CU53" s="53"/>
      <c r="CW53" s="53"/>
      <c r="CX53" s="53"/>
      <c r="CY53" s="7"/>
      <c r="DA53" s="300"/>
      <c r="DB53" s="52"/>
      <c r="DC53" s="309"/>
      <c r="DD53" s="50"/>
      <c r="DE53" s="52"/>
      <c r="DF53" s="52"/>
      <c r="DG53" s="51"/>
      <c r="DH53" s="53"/>
      <c r="DI53" s="53"/>
      <c r="DL53" s="54"/>
      <c r="DM53" s="51"/>
      <c r="DN53" s="53"/>
      <c r="DO53" s="53"/>
      <c r="DQ53" s="53"/>
      <c r="DR53" s="53"/>
      <c r="DS53" s="7"/>
      <c r="DU53" s="51"/>
      <c r="DV53" s="52"/>
      <c r="DW53" s="52"/>
      <c r="DX53" s="50"/>
      <c r="DY53" s="52"/>
      <c r="DZ53" s="52"/>
      <c r="EA53" s="51"/>
      <c r="EC53" s="55"/>
      <c r="EF53" s="54"/>
      <c r="EG53" s="51"/>
      <c r="EH53" s="53"/>
      <c r="EI53" s="53"/>
      <c r="EK53" s="53"/>
      <c r="EL53" s="53"/>
      <c r="EM53" s="7"/>
      <c r="EO53" s="51"/>
      <c r="EP53" s="52"/>
      <c r="EQ53" s="52"/>
      <c r="ER53" s="50"/>
      <c r="ES53" s="52"/>
      <c r="ET53" s="52"/>
      <c r="EU53" s="51"/>
      <c r="EV53" s="53"/>
      <c r="EW53" s="53"/>
      <c r="EZ53" s="54"/>
      <c r="FA53" s="51"/>
      <c r="FB53" s="53"/>
      <c r="FC53" s="53"/>
      <c r="FE53" s="53"/>
      <c r="FF53" s="53"/>
      <c r="FG53" s="7"/>
      <c r="FI53" s="51"/>
      <c r="FJ53" s="52"/>
      <c r="FK53" s="52"/>
      <c r="FL53" s="50"/>
      <c r="FM53" s="52"/>
      <c r="FN53" s="52"/>
      <c r="FO53" s="51"/>
      <c r="FP53" s="53"/>
      <c r="FQ53" s="53"/>
      <c r="FT53" s="54"/>
      <c r="FU53" s="51"/>
      <c r="FV53" s="53"/>
      <c r="FW53" s="53"/>
      <c r="FY53" s="53"/>
      <c r="FZ53" s="53"/>
      <c r="GA53" s="63"/>
      <c r="GB53" s="57"/>
      <c r="GC53" s="57"/>
      <c r="GD53" s="58"/>
      <c r="GE53" s="50"/>
      <c r="GF53" s="59"/>
      <c r="GG53" s="58"/>
      <c r="GH53" s="50"/>
      <c r="GI53" s="60"/>
      <c r="GJ53" s="50"/>
      <c r="GK53" s="50"/>
      <c r="GL53" s="50"/>
      <c r="GM53" s="50"/>
      <c r="GN53" s="61"/>
      <c r="GO53" s="50"/>
      <c r="GP53" s="50"/>
      <c r="GQ53" s="50"/>
      <c r="GR53" s="50"/>
      <c r="GS53" s="50"/>
      <c r="GT53" s="50"/>
      <c r="GU53" s="63"/>
      <c r="GV53" s="57"/>
      <c r="GW53" s="57"/>
      <c r="GX53" s="58"/>
      <c r="GY53" s="50"/>
      <c r="GZ53" s="59"/>
      <c r="HA53" s="58"/>
      <c r="HB53" s="50"/>
      <c r="HC53" s="60"/>
      <c r="HD53" s="50"/>
      <c r="HE53" s="50"/>
      <c r="HF53" s="50"/>
      <c r="HG53" s="50"/>
      <c r="HH53" s="61"/>
      <c r="HI53" s="50"/>
      <c r="HJ53" s="50"/>
      <c r="HK53" s="50"/>
      <c r="HL53" s="50"/>
      <c r="HM53" s="50"/>
      <c r="HN53" s="50"/>
      <c r="HO53" s="63"/>
      <c r="HP53" s="57"/>
      <c r="HQ53" s="57"/>
      <c r="HR53" s="58"/>
      <c r="HS53" s="50"/>
      <c r="HT53" s="59"/>
      <c r="HU53" s="58"/>
      <c r="HV53" s="50"/>
      <c r="HW53" s="60"/>
      <c r="HX53" s="50"/>
      <c r="HY53" s="50"/>
      <c r="HZ53" s="50"/>
      <c r="IA53" s="50"/>
      <c r="IB53" s="61"/>
      <c r="IC53" s="50"/>
      <c r="ID53" s="50"/>
      <c r="IE53" s="50"/>
      <c r="IF53" s="50"/>
      <c r="IG53" s="50"/>
      <c r="IH53" s="50"/>
      <c r="II53" s="63"/>
      <c r="IJ53" s="57"/>
      <c r="IK53" s="57"/>
      <c r="IL53" s="58"/>
      <c r="IM53" s="50"/>
      <c r="IN53" s="59"/>
      <c r="IO53" s="58"/>
      <c r="IP53" s="50"/>
      <c r="IQ53" s="60"/>
      <c r="IR53" s="50"/>
      <c r="IS53" s="50"/>
      <c r="IT53" s="50"/>
      <c r="IU53" s="50"/>
      <c r="IV53" s="61"/>
      <c r="IW53" s="50"/>
      <c r="IX53" s="50"/>
      <c r="IY53" s="50"/>
      <c r="IZ53" s="50"/>
      <c r="JA53" s="50"/>
      <c r="JB53" s="50"/>
    </row>
    <row r="54" spans="1:262" s="8" customFormat="1" ht="13.5" customHeight="1">
      <c r="A54" s="49"/>
      <c r="B54" s="50"/>
      <c r="C54" s="7"/>
      <c r="E54" s="51"/>
      <c r="F54" s="52"/>
      <c r="G54" s="53"/>
      <c r="H54" s="50"/>
      <c r="I54" s="52"/>
      <c r="J54" s="53"/>
      <c r="K54" s="51"/>
      <c r="L54" s="53"/>
      <c r="M54" s="53"/>
      <c r="P54" s="54"/>
      <c r="Q54" s="51"/>
      <c r="R54" s="53"/>
      <c r="S54" s="53"/>
      <c r="U54" s="53"/>
      <c r="V54" s="53"/>
      <c r="W54" s="7"/>
      <c r="Y54" s="51"/>
      <c r="Z54" s="52"/>
      <c r="AA54" s="52"/>
      <c r="AB54" s="50"/>
      <c r="AC54" s="52"/>
      <c r="AD54" s="52"/>
      <c r="AE54" s="51"/>
      <c r="AF54" s="53"/>
      <c r="AG54" s="53"/>
      <c r="AJ54" s="54"/>
      <c r="AK54" s="51"/>
      <c r="AM54" s="53"/>
      <c r="AO54" s="53"/>
      <c r="AP54" s="53"/>
      <c r="AQ54" s="7"/>
      <c r="AS54" s="51"/>
      <c r="AT54" s="52"/>
      <c r="AU54" s="52"/>
      <c r="AV54" s="50"/>
      <c r="AW54" s="53"/>
      <c r="AX54" s="53"/>
      <c r="AY54" s="51"/>
      <c r="AZ54" s="53"/>
      <c r="BA54" s="53"/>
      <c r="BD54" s="54"/>
      <c r="BE54" s="51"/>
      <c r="BF54" s="53"/>
      <c r="BG54" s="53"/>
      <c r="BI54" s="53"/>
      <c r="BJ54" s="53"/>
      <c r="BK54" s="7"/>
      <c r="BM54" s="51"/>
      <c r="BN54" s="52"/>
      <c r="BO54" s="52"/>
      <c r="BP54" s="50"/>
      <c r="BQ54" s="52"/>
      <c r="BR54" s="52"/>
      <c r="BS54" s="69"/>
      <c r="BT54" s="53"/>
      <c r="BU54" s="53"/>
      <c r="BX54" s="54"/>
      <c r="BY54" s="51"/>
      <c r="BZ54" s="53"/>
      <c r="CA54" s="53"/>
      <c r="CC54" s="53"/>
      <c r="CD54" s="53"/>
      <c r="CE54" s="51"/>
      <c r="CG54" s="51"/>
      <c r="CH54" s="52"/>
      <c r="CI54" s="52"/>
      <c r="CJ54" s="50"/>
      <c r="CK54" s="52"/>
      <c r="CL54" s="52"/>
      <c r="CM54" s="51"/>
      <c r="CN54" s="53"/>
      <c r="CO54" s="53"/>
      <c r="CR54" s="54"/>
      <c r="CS54" s="51"/>
      <c r="CT54" s="53"/>
      <c r="CU54" s="53"/>
      <c r="CW54" s="53"/>
      <c r="CX54" s="53"/>
      <c r="CY54" s="7"/>
      <c r="DA54" s="300"/>
      <c r="DB54" s="52"/>
      <c r="DC54" s="309"/>
      <c r="DD54" s="50"/>
      <c r="DE54" s="52"/>
      <c r="DF54" s="52"/>
      <c r="DG54" s="51"/>
      <c r="DH54" s="53"/>
      <c r="DI54" s="53"/>
      <c r="DL54" s="54"/>
      <c r="DM54" s="51"/>
      <c r="DN54" s="53"/>
      <c r="DO54" s="53"/>
      <c r="DQ54" s="53"/>
      <c r="DR54" s="53"/>
      <c r="DS54" s="7"/>
      <c r="DU54" s="51"/>
      <c r="DV54" s="52"/>
      <c r="DW54" s="52"/>
      <c r="DX54" s="50"/>
      <c r="DY54" s="52"/>
      <c r="DZ54" s="52"/>
      <c r="EA54" s="51"/>
      <c r="EC54" s="55"/>
      <c r="EF54" s="54"/>
      <c r="EG54" s="51"/>
      <c r="EH54" s="53"/>
      <c r="EI54" s="53"/>
      <c r="EK54" s="53"/>
      <c r="EL54" s="53"/>
      <c r="EM54" s="7"/>
      <c r="EO54" s="51"/>
      <c r="EP54" s="52"/>
      <c r="EQ54" s="52"/>
      <c r="ER54" s="50"/>
      <c r="ES54" s="52"/>
      <c r="ET54" s="52"/>
      <c r="EU54" s="51"/>
      <c r="EV54" s="53"/>
      <c r="EW54" s="53"/>
      <c r="EZ54" s="54"/>
      <c r="FA54" s="51"/>
      <c r="FB54" s="53"/>
      <c r="FC54" s="53"/>
      <c r="FE54" s="53"/>
      <c r="FF54" s="53"/>
      <c r="FG54" s="7"/>
      <c r="FI54" s="51"/>
      <c r="FJ54" s="52"/>
      <c r="FK54" s="52"/>
      <c r="FL54" s="50"/>
      <c r="FM54" s="52"/>
      <c r="FN54" s="52"/>
      <c r="FO54" s="51"/>
      <c r="FP54" s="53"/>
      <c r="FQ54" s="53"/>
      <c r="FT54" s="54"/>
      <c r="FU54" s="51"/>
      <c r="FV54" s="53"/>
      <c r="FW54" s="53"/>
      <c r="FY54" s="53"/>
      <c r="FZ54" s="53"/>
      <c r="GA54" s="63"/>
      <c r="GB54" s="57"/>
      <c r="GC54" s="57"/>
      <c r="GD54" s="58"/>
      <c r="GE54" s="50"/>
      <c r="GF54" s="59"/>
      <c r="GG54" s="58"/>
      <c r="GH54" s="50"/>
      <c r="GI54" s="60"/>
      <c r="GJ54" s="50"/>
      <c r="GK54" s="50"/>
      <c r="GL54" s="50"/>
      <c r="GM54" s="50"/>
      <c r="GN54" s="61"/>
      <c r="GO54" s="50"/>
      <c r="GP54" s="50"/>
      <c r="GQ54" s="50"/>
      <c r="GR54" s="50"/>
      <c r="GS54" s="50"/>
      <c r="GT54" s="50"/>
      <c r="GU54" s="63"/>
      <c r="GV54" s="57"/>
      <c r="GW54" s="57"/>
      <c r="GX54" s="58"/>
      <c r="GY54" s="50"/>
      <c r="GZ54" s="59"/>
      <c r="HA54" s="58"/>
      <c r="HB54" s="50"/>
      <c r="HC54" s="60"/>
      <c r="HD54" s="50"/>
      <c r="HE54" s="50"/>
      <c r="HF54" s="50"/>
      <c r="HG54" s="50"/>
      <c r="HH54" s="61"/>
      <c r="HI54" s="50"/>
      <c r="HJ54" s="50"/>
      <c r="HK54" s="50"/>
      <c r="HL54" s="50"/>
      <c r="HM54" s="50"/>
      <c r="HN54" s="50"/>
      <c r="HO54" s="63"/>
      <c r="HP54" s="57"/>
      <c r="HQ54" s="57"/>
      <c r="HR54" s="58"/>
      <c r="HS54" s="50"/>
      <c r="HT54" s="59"/>
      <c r="HU54" s="58"/>
      <c r="HV54" s="50"/>
      <c r="HW54" s="60"/>
      <c r="HX54" s="50"/>
      <c r="HY54" s="50"/>
      <c r="HZ54" s="50"/>
      <c r="IA54" s="50"/>
      <c r="IB54" s="61"/>
      <c r="IC54" s="50"/>
      <c r="ID54" s="50"/>
      <c r="IE54" s="50"/>
      <c r="IF54" s="50"/>
      <c r="IG54" s="50"/>
      <c r="IH54" s="50"/>
      <c r="II54" s="63"/>
      <c r="IJ54" s="57"/>
      <c r="IK54" s="57"/>
      <c r="IL54" s="58"/>
      <c r="IM54" s="50"/>
      <c r="IN54" s="59"/>
      <c r="IO54" s="58"/>
      <c r="IP54" s="50"/>
      <c r="IQ54" s="60"/>
      <c r="IR54" s="50"/>
      <c r="IS54" s="50"/>
      <c r="IT54" s="50"/>
      <c r="IU54" s="50"/>
      <c r="IV54" s="61"/>
      <c r="IW54" s="50"/>
      <c r="IX54" s="50"/>
      <c r="IY54" s="50"/>
      <c r="IZ54" s="50"/>
      <c r="JA54" s="50"/>
      <c r="JB54" s="50"/>
    </row>
    <row r="55" spans="1:262" s="8" customFormat="1" ht="13.5" customHeight="1">
      <c r="A55" s="49"/>
      <c r="B55" s="50"/>
      <c r="C55" s="7"/>
      <c r="E55" s="51"/>
      <c r="F55" s="52"/>
      <c r="G55" s="53"/>
      <c r="H55" s="50"/>
      <c r="I55" s="52"/>
      <c r="J55" s="53"/>
      <c r="K55" s="51"/>
      <c r="L55" s="53"/>
      <c r="M55" s="53"/>
      <c r="P55" s="54"/>
      <c r="Q55" s="51"/>
      <c r="R55" s="53"/>
      <c r="S55" s="53"/>
      <c r="U55" s="53"/>
      <c r="V55" s="53"/>
      <c r="W55" s="7"/>
      <c r="Y55" s="51"/>
      <c r="Z55" s="52"/>
      <c r="AA55" s="52"/>
      <c r="AB55" s="50"/>
      <c r="AC55" s="52"/>
      <c r="AD55" s="52"/>
      <c r="AE55" s="51"/>
      <c r="AF55" s="53"/>
      <c r="AG55" s="53"/>
      <c r="AJ55" s="54"/>
      <c r="AK55" s="51"/>
      <c r="AM55" s="53"/>
      <c r="AO55" s="53"/>
      <c r="AP55" s="53"/>
      <c r="AQ55" s="7"/>
      <c r="AS55" s="51"/>
      <c r="AT55" s="52"/>
      <c r="AU55" s="52"/>
      <c r="AV55" s="50"/>
      <c r="AW55" s="53"/>
      <c r="AX55" s="53"/>
      <c r="AY55" s="51"/>
      <c r="AZ55" s="53"/>
      <c r="BA55" s="53"/>
      <c r="BD55" s="54"/>
      <c r="BE55" s="51"/>
      <c r="BF55" s="53"/>
      <c r="BG55" s="53"/>
      <c r="BI55" s="53"/>
      <c r="BJ55" s="53"/>
      <c r="BK55" s="7"/>
      <c r="BM55" s="51"/>
      <c r="BN55" s="52"/>
      <c r="BO55" s="52"/>
      <c r="BP55" s="50"/>
      <c r="BQ55" s="52"/>
      <c r="BR55" s="52"/>
      <c r="BS55" s="69"/>
      <c r="BT55" s="53"/>
      <c r="BU55" s="53"/>
      <c r="BX55" s="54"/>
      <c r="BY55" s="51"/>
      <c r="BZ55" s="53"/>
      <c r="CA55" s="53"/>
      <c r="CC55" s="53"/>
      <c r="CD55" s="53"/>
      <c r="CE55" s="51"/>
      <c r="CG55" s="51"/>
      <c r="CH55" s="52"/>
      <c r="CI55" s="52"/>
      <c r="CJ55" s="50"/>
      <c r="CK55" s="52"/>
      <c r="CL55" s="52"/>
      <c r="CM55" s="51"/>
      <c r="CN55" s="53"/>
      <c r="CO55" s="53"/>
      <c r="CR55" s="54"/>
      <c r="CS55" s="51"/>
      <c r="CT55" s="53"/>
      <c r="CU55" s="53"/>
      <c r="CW55" s="53"/>
      <c r="CX55" s="53"/>
      <c r="CY55" s="7"/>
      <c r="DA55" s="300"/>
      <c r="DB55" s="52"/>
      <c r="DC55" s="309"/>
      <c r="DD55" s="50"/>
      <c r="DE55" s="52"/>
      <c r="DF55" s="52"/>
      <c r="DG55" s="51"/>
      <c r="DH55" s="53"/>
      <c r="DI55" s="53"/>
      <c r="DL55" s="54"/>
      <c r="DM55" s="51"/>
      <c r="DN55" s="53"/>
      <c r="DO55" s="53"/>
      <c r="DQ55" s="53"/>
      <c r="DR55" s="53"/>
      <c r="DS55" s="7"/>
      <c r="DU55" s="51"/>
      <c r="DV55" s="52"/>
      <c r="DW55" s="52"/>
      <c r="DX55" s="50"/>
      <c r="DY55" s="52"/>
      <c r="DZ55" s="52"/>
      <c r="EA55" s="51"/>
      <c r="EC55" s="55"/>
      <c r="EF55" s="54"/>
      <c r="EG55" s="51"/>
      <c r="EH55" s="53"/>
      <c r="EI55" s="53"/>
      <c r="EK55" s="53"/>
      <c r="EL55" s="53"/>
      <c r="EM55" s="7"/>
      <c r="EO55" s="51"/>
      <c r="EP55" s="52"/>
      <c r="EQ55" s="52"/>
      <c r="ER55" s="50"/>
      <c r="ES55" s="52"/>
      <c r="ET55" s="52"/>
      <c r="EU55" s="51"/>
      <c r="EV55" s="53"/>
      <c r="EW55" s="53"/>
      <c r="EZ55" s="54"/>
      <c r="FA55" s="51"/>
      <c r="FB55" s="53"/>
      <c r="FC55" s="53"/>
      <c r="FE55" s="53"/>
      <c r="FF55" s="53"/>
      <c r="FG55" s="7"/>
      <c r="FI55" s="51"/>
      <c r="FJ55" s="52"/>
      <c r="FK55" s="52"/>
      <c r="FL55" s="50"/>
      <c r="FM55" s="52"/>
      <c r="FN55" s="52"/>
      <c r="FO55" s="51"/>
      <c r="FP55" s="53"/>
      <c r="FQ55" s="53"/>
      <c r="FT55" s="54"/>
      <c r="FU55" s="51"/>
      <c r="FV55" s="53"/>
      <c r="FW55" s="53"/>
      <c r="FY55" s="53"/>
      <c r="FZ55" s="53"/>
      <c r="GA55" s="63"/>
      <c r="GB55" s="57"/>
      <c r="GC55" s="57"/>
      <c r="GD55" s="58"/>
      <c r="GE55" s="50"/>
      <c r="GF55" s="59"/>
      <c r="GG55" s="58"/>
      <c r="GH55" s="50"/>
      <c r="GI55" s="60"/>
      <c r="GJ55" s="50"/>
      <c r="GK55" s="50"/>
      <c r="GL55" s="50"/>
      <c r="GM55" s="50"/>
      <c r="GN55" s="61"/>
      <c r="GO55" s="50"/>
      <c r="GP55" s="50"/>
      <c r="GQ55" s="50"/>
      <c r="GR55" s="50"/>
      <c r="GS55" s="50"/>
      <c r="GT55" s="50"/>
      <c r="GU55" s="63"/>
      <c r="GV55" s="57"/>
      <c r="GW55" s="57"/>
      <c r="GX55" s="58"/>
      <c r="GY55" s="50"/>
      <c r="GZ55" s="59"/>
      <c r="HA55" s="58"/>
      <c r="HB55" s="50"/>
      <c r="HC55" s="60"/>
      <c r="HD55" s="50"/>
      <c r="HE55" s="50"/>
      <c r="HF55" s="50"/>
      <c r="HG55" s="50"/>
      <c r="HH55" s="61"/>
      <c r="HI55" s="50"/>
      <c r="HJ55" s="50"/>
      <c r="HK55" s="50"/>
      <c r="HL55" s="50"/>
      <c r="HM55" s="50"/>
      <c r="HN55" s="50"/>
      <c r="HO55" s="63"/>
      <c r="HP55" s="57"/>
      <c r="HQ55" s="57"/>
      <c r="HR55" s="58"/>
      <c r="HS55" s="50"/>
      <c r="HT55" s="59"/>
      <c r="HU55" s="58"/>
      <c r="HV55" s="50"/>
      <c r="HW55" s="60"/>
      <c r="HX55" s="50"/>
      <c r="HY55" s="50"/>
      <c r="HZ55" s="50"/>
      <c r="IA55" s="50"/>
      <c r="IB55" s="61"/>
      <c r="IC55" s="50"/>
      <c r="ID55" s="50"/>
      <c r="IE55" s="50"/>
      <c r="IF55" s="50"/>
      <c r="IG55" s="50"/>
      <c r="IH55" s="50"/>
      <c r="II55" s="63"/>
      <c r="IJ55" s="57"/>
      <c r="IK55" s="57"/>
      <c r="IL55" s="58"/>
      <c r="IM55" s="50"/>
      <c r="IN55" s="59"/>
      <c r="IO55" s="58"/>
      <c r="IP55" s="50"/>
      <c r="IQ55" s="60"/>
      <c r="IR55" s="50"/>
      <c r="IS55" s="50"/>
      <c r="IT55" s="50"/>
      <c r="IU55" s="50"/>
      <c r="IV55" s="61"/>
      <c r="IW55" s="50"/>
      <c r="IX55" s="50"/>
      <c r="IY55" s="50"/>
      <c r="IZ55" s="50"/>
      <c r="JA55" s="50"/>
      <c r="JB55" s="50"/>
    </row>
    <row r="56" spans="1:262" s="8" customFormat="1" ht="13.5" customHeight="1">
      <c r="A56" s="49"/>
      <c r="B56" s="50"/>
      <c r="C56" s="7"/>
      <c r="E56" s="51"/>
      <c r="F56" s="52"/>
      <c r="G56" s="53"/>
      <c r="H56" s="50"/>
      <c r="I56" s="52"/>
      <c r="J56" s="53"/>
      <c r="K56" s="51"/>
      <c r="L56" s="53"/>
      <c r="M56" s="53"/>
      <c r="P56" s="54"/>
      <c r="Q56" s="51"/>
      <c r="R56" s="53"/>
      <c r="S56" s="53"/>
      <c r="U56" s="53"/>
      <c r="V56" s="53"/>
      <c r="W56" s="7"/>
      <c r="Y56" s="51"/>
      <c r="Z56" s="52"/>
      <c r="AA56" s="52"/>
      <c r="AB56" s="50"/>
      <c r="AC56" s="52"/>
      <c r="AD56" s="52"/>
      <c r="AE56" s="51"/>
      <c r="AF56" s="53"/>
      <c r="AG56" s="53"/>
      <c r="AJ56" s="54"/>
      <c r="AK56" s="51"/>
      <c r="AM56" s="53"/>
      <c r="AO56" s="53"/>
      <c r="AP56" s="53"/>
      <c r="AQ56" s="7"/>
      <c r="AS56" s="51"/>
      <c r="AT56" s="52"/>
      <c r="AU56" s="52"/>
      <c r="AV56" s="50"/>
      <c r="AW56" s="53"/>
      <c r="AX56" s="53"/>
      <c r="AY56" s="51"/>
      <c r="AZ56" s="53"/>
      <c r="BA56" s="53"/>
      <c r="BD56" s="54"/>
      <c r="BE56" s="51"/>
      <c r="BF56" s="53"/>
      <c r="BG56" s="53"/>
      <c r="BI56" s="53"/>
      <c r="BJ56" s="53"/>
      <c r="BK56" s="7"/>
      <c r="BM56" s="51"/>
      <c r="BN56" s="52"/>
      <c r="BO56" s="52"/>
      <c r="BP56" s="50"/>
      <c r="BQ56" s="52"/>
      <c r="BR56" s="52"/>
      <c r="BS56" s="69"/>
      <c r="BT56" s="53"/>
      <c r="BU56" s="53"/>
      <c r="BX56" s="54"/>
      <c r="BY56" s="51"/>
      <c r="BZ56" s="53"/>
      <c r="CA56" s="53"/>
      <c r="CC56" s="53"/>
      <c r="CD56" s="53"/>
      <c r="CE56" s="51"/>
      <c r="CG56" s="51"/>
      <c r="CH56" s="52"/>
      <c r="CI56" s="52"/>
      <c r="CJ56" s="50"/>
      <c r="CK56" s="52"/>
      <c r="CL56" s="52"/>
      <c r="CM56" s="51"/>
      <c r="CN56" s="53"/>
      <c r="CO56" s="53"/>
      <c r="CR56" s="54"/>
      <c r="CS56" s="51"/>
      <c r="CT56" s="53"/>
      <c r="CU56" s="53"/>
      <c r="CW56" s="53"/>
      <c r="CX56" s="53"/>
      <c r="CY56" s="7"/>
      <c r="DA56" s="300"/>
      <c r="DB56" s="52"/>
      <c r="DC56" s="309"/>
      <c r="DD56" s="50"/>
      <c r="DE56" s="52"/>
      <c r="DF56" s="52"/>
      <c r="DG56" s="51"/>
      <c r="DH56" s="53"/>
      <c r="DI56" s="53"/>
      <c r="DL56" s="54"/>
      <c r="DM56" s="51"/>
      <c r="DN56" s="53"/>
      <c r="DO56" s="53"/>
      <c r="DQ56" s="53"/>
      <c r="DR56" s="53"/>
      <c r="DS56" s="7"/>
      <c r="DU56" s="51"/>
      <c r="DV56" s="52"/>
      <c r="DW56" s="52"/>
      <c r="DX56" s="50"/>
      <c r="DY56" s="52"/>
      <c r="DZ56" s="52"/>
      <c r="EA56" s="51"/>
      <c r="EC56" s="55"/>
      <c r="EF56" s="54"/>
      <c r="EG56" s="51"/>
      <c r="EH56" s="53"/>
      <c r="EI56" s="53"/>
      <c r="EK56" s="53"/>
      <c r="EL56" s="53"/>
      <c r="EM56" s="7"/>
      <c r="EO56" s="51"/>
      <c r="EP56" s="52"/>
      <c r="EQ56" s="52"/>
      <c r="ER56" s="50"/>
      <c r="ES56" s="52"/>
      <c r="ET56" s="52"/>
      <c r="EU56" s="51"/>
      <c r="EV56" s="53"/>
      <c r="EW56" s="53"/>
      <c r="EZ56" s="54"/>
      <c r="FA56" s="51"/>
      <c r="FB56" s="53"/>
      <c r="FC56" s="53"/>
      <c r="FE56" s="53"/>
      <c r="FF56" s="53"/>
      <c r="FG56" s="7"/>
      <c r="FI56" s="51"/>
      <c r="FJ56" s="52"/>
      <c r="FK56" s="52"/>
      <c r="FL56" s="50"/>
      <c r="FM56" s="52"/>
      <c r="FN56" s="52"/>
      <c r="FO56" s="51"/>
      <c r="FP56" s="53"/>
      <c r="FQ56" s="53"/>
      <c r="FT56" s="54"/>
      <c r="FU56" s="51"/>
      <c r="FV56" s="53"/>
      <c r="FW56" s="53"/>
      <c r="FY56" s="53"/>
      <c r="FZ56" s="53"/>
      <c r="GA56" s="63"/>
      <c r="GB56" s="57"/>
      <c r="GC56" s="57"/>
      <c r="GD56" s="58"/>
      <c r="GE56" s="50"/>
      <c r="GF56" s="59"/>
      <c r="GG56" s="58"/>
      <c r="GH56" s="50"/>
      <c r="GI56" s="60"/>
      <c r="GJ56" s="50"/>
      <c r="GK56" s="50"/>
      <c r="GL56" s="50"/>
      <c r="GM56" s="50"/>
      <c r="GN56" s="61"/>
      <c r="GO56" s="50"/>
      <c r="GP56" s="50"/>
      <c r="GQ56" s="50"/>
      <c r="GR56" s="50"/>
      <c r="GS56" s="50"/>
      <c r="GT56" s="50"/>
      <c r="GU56" s="63"/>
      <c r="GV56" s="57"/>
      <c r="GW56" s="57"/>
      <c r="GX56" s="58"/>
      <c r="GY56" s="50"/>
      <c r="GZ56" s="59"/>
      <c r="HA56" s="58"/>
      <c r="HB56" s="50"/>
      <c r="HC56" s="60"/>
      <c r="HD56" s="50"/>
      <c r="HE56" s="50"/>
      <c r="HF56" s="50"/>
      <c r="HG56" s="50"/>
      <c r="HH56" s="61"/>
      <c r="HI56" s="50"/>
      <c r="HJ56" s="50"/>
      <c r="HK56" s="50"/>
      <c r="HL56" s="50"/>
      <c r="HM56" s="50"/>
      <c r="HN56" s="50"/>
      <c r="HO56" s="63"/>
      <c r="HP56" s="57"/>
      <c r="HQ56" s="57"/>
      <c r="HR56" s="58"/>
      <c r="HS56" s="50"/>
      <c r="HT56" s="59"/>
      <c r="HU56" s="58"/>
      <c r="HV56" s="50"/>
      <c r="HW56" s="60"/>
      <c r="HX56" s="50"/>
      <c r="HY56" s="50"/>
      <c r="HZ56" s="50"/>
      <c r="IA56" s="50"/>
      <c r="IB56" s="61"/>
      <c r="IC56" s="50"/>
      <c r="ID56" s="50"/>
      <c r="IE56" s="50"/>
      <c r="IF56" s="50"/>
      <c r="IG56" s="50"/>
      <c r="IH56" s="50"/>
      <c r="II56" s="63"/>
      <c r="IJ56" s="57"/>
      <c r="IK56" s="57"/>
      <c r="IL56" s="58"/>
      <c r="IM56" s="50"/>
      <c r="IN56" s="59"/>
      <c r="IO56" s="58"/>
      <c r="IP56" s="50"/>
      <c r="IQ56" s="60"/>
      <c r="IR56" s="50"/>
      <c r="IS56" s="50"/>
      <c r="IT56" s="50"/>
      <c r="IU56" s="50"/>
      <c r="IV56" s="61"/>
      <c r="IW56" s="50"/>
      <c r="IX56" s="50"/>
      <c r="IY56" s="50"/>
      <c r="IZ56" s="50"/>
      <c r="JA56" s="50"/>
      <c r="JB56" s="50"/>
    </row>
    <row r="57" spans="1:262" s="8" customFormat="1" ht="13.5" customHeight="1">
      <c r="A57" s="49"/>
      <c r="B57" s="50"/>
      <c r="C57" s="7"/>
      <c r="E57" s="51"/>
      <c r="F57" s="52"/>
      <c r="G57" s="53"/>
      <c r="H57" s="50"/>
      <c r="I57" s="52"/>
      <c r="J57" s="53"/>
      <c r="K57" s="51"/>
      <c r="L57" s="53"/>
      <c r="M57" s="53"/>
      <c r="P57" s="54"/>
      <c r="Q57" s="51"/>
      <c r="R57" s="53"/>
      <c r="S57" s="53"/>
      <c r="U57" s="53"/>
      <c r="V57" s="53"/>
      <c r="W57" s="7"/>
      <c r="Y57" s="51"/>
      <c r="Z57" s="52"/>
      <c r="AA57" s="52"/>
      <c r="AB57" s="50"/>
      <c r="AC57" s="52"/>
      <c r="AD57" s="52"/>
      <c r="AE57" s="51"/>
      <c r="AF57" s="53"/>
      <c r="AG57" s="53"/>
      <c r="AJ57" s="54"/>
      <c r="AK57" s="51"/>
      <c r="AM57" s="53"/>
      <c r="AO57" s="53"/>
      <c r="AP57" s="53"/>
      <c r="AQ57" s="7"/>
      <c r="AS57" s="51"/>
      <c r="AT57" s="52"/>
      <c r="AU57" s="52"/>
      <c r="AV57" s="50"/>
      <c r="AW57" s="53"/>
      <c r="AX57" s="53"/>
      <c r="AY57" s="51"/>
      <c r="AZ57" s="53"/>
      <c r="BA57" s="53"/>
      <c r="BD57" s="54"/>
      <c r="BE57" s="51"/>
      <c r="BF57" s="53"/>
      <c r="BG57" s="53"/>
      <c r="BI57" s="53"/>
      <c r="BJ57" s="53"/>
      <c r="BK57" s="7"/>
      <c r="BM57" s="51"/>
      <c r="BN57" s="52"/>
      <c r="BO57" s="52"/>
      <c r="BP57" s="50"/>
      <c r="BQ57" s="52"/>
      <c r="BR57" s="52"/>
      <c r="BS57" s="69"/>
      <c r="BT57" s="53"/>
      <c r="BU57" s="53"/>
      <c r="BX57" s="54"/>
      <c r="BY57" s="51"/>
      <c r="BZ57" s="53"/>
      <c r="CA57" s="53"/>
      <c r="CC57" s="53"/>
      <c r="CD57" s="53"/>
      <c r="CE57" s="51"/>
      <c r="CG57" s="51"/>
      <c r="CH57" s="52"/>
      <c r="CI57" s="52"/>
      <c r="CJ57" s="50"/>
      <c r="CK57" s="52"/>
      <c r="CL57" s="52"/>
      <c r="CM57" s="51"/>
      <c r="CN57" s="53"/>
      <c r="CO57" s="53"/>
      <c r="CR57" s="54"/>
      <c r="CS57" s="51"/>
      <c r="CT57" s="53"/>
      <c r="CU57" s="53"/>
      <c r="CW57" s="53"/>
      <c r="CX57" s="53"/>
      <c r="CY57" s="7"/>
      <c r="DA57" s="300"/>
      <c r="DB57" s="52"/>
      <c r="DC57" s="309"/>
      <c r="DD57" s="50"/>
      <c r="DE57" s="52"/>
      <c r="DF57" s="52"/>
      <c r="DG57" s="51"/>
      <c r="DH57" s="53"/>
      <c r="DI57" s="53"/>
      <c r="DL57" s="54"/>
      <c r="DM57" s="51"/>
      <c r="DN57" s="53"/>
      <c r="DO57" s="53"/>
      <c r="DQ57" s="53"/>
      <c r="DR57" s="53"/>
      <c r="DS57" s="7"/>
      <c r="DU57" s="51"/>
      <c r="DV57" s="52"/>
      <c r="DW57" s="52"/>
      <c r="DX57" s="50"/>
      <c r="DY57" s="52"/>
      <c r="DZ57" s="52"/>
      <c r="EA57" s="51"/>
      <c r="EC57" s="55"/>
      <c r="EF57" s="54"/>
      <c r="EG57" s="51"/>
      <c r="EH57" s="53"/>
      <c r="EI57" s="53"/>
      <c r="EK57" s="53"/>
      <c r="EL57" s="53"/>
      <c r="EM57" s="7"/>
      <c r="EO57" s="51"/>
      <c r="EP57" s="52"/>
      <c r="EQ57" s="52"/>
      <c r="ER57" s="50"/>
      <c r="ES57" s="52"/>
      <c r="ET57" s="52"/>
      <c r="EU57" s="51"/>
      <c r="EV57" s="53"/>
      <c r="EW57" s="53"/>
      <c r="EZ57" s="54"/>
      <c r="FA57" s="51"/>
      <c r="FB57" s="53"/>
      <c r="FC57" s="53"/>
      <c r="FE57" s="53"/>
      <c r="FF57" s="53"/>
      <c r="FG57" s="7"/>
      <c r="FI57" s="51"/>
      <c r="FJ57" s="52"/>
      <c r="FK57" s="52"/>
      <c r="FL57" s="50"/>
      <c r="FM57" s="52"/>
      <c r="FN57" s="52"/>
      <c r="FO57" s="51"/>
      <c r="FP57" s="53"/>
      <c r="FQ57" s="53"/>
      <c r="FT57" s="54"/>
      <c r="FU57" s="51"/>
      <c r="FV57" s="53"/>
      <c r="FW57" s="53"/>
      <c r="FY57" s="53"/>
      <c r="FZ57" s="53"/>
      <c r="GA57" s="63"/>
      <c r="GB57" s="57"/>
      <c r="GC57" s="57"/>
      <c r="GD57" s="58"/>
      <c r="GE57" s="50"/>
      <c r="GF57" s="59"/>
      <c r="GG57" s="58"/>
      <c r="GH57" s="50"/>
      <c r="GI57" s="60"/>
      <c r="GJ57" s="50"/>
      <c r="GK57" s="50"/>
      <c r="GL57" s="50"/>
      <c r="GM57" s="50"/>
      <c r="GN57" s="61"/>
      <c r="GO57" s="50"/>
      <c r="GP57" s="50"/>
      <c r="GQ57" s="50"/>
      <c r="GR57" s="50"/>
      <c r="GS57" s="50"/>
      <c r="GT57" s="50"/>
      <c r="GU57" s="63"/>
      <c r="GV57" s="57"/>
      <c r="GW57" s="57"/>
      <c r="GX57" s="58"/>
      <c r="GY57" s="50"/>
      <c r="GZ57" s="59"/>
      <c r="HA57" s="58"/>
      <c r="HB57" s="50"/>
      <c r="HC57" s="60"/>
      <c r="HD57" s="50"/>
      <c r="HE57" s="50"/>
      <c r="HF57" s="50"/>
      <c r="HG57" s="50"/>
      <c r="HH57" s="61"/>
      <c r="HI57" s="50"/>
      <c r="HJ57" s="50"/>
      <c r="HK57" s="50"/>
      <c r="HL57" s="50"/>
      <c r="HM57" s="50"/>
      <c r="HN57" s="50"/>
      <c r="HO57" s="63"/>
      <c r="HP57" s="57"/>
      <c r="HQ57" s="57"/>
      <c r="HR57" s="58"/>
      <c r="HS57" s="50"/>
      <c r="HT57" s="59"/>
      <c r="HU57" s="58"/>
      <c r="HV57" s="50"/>
      <c r="HW57" s="60"/>
      <c r="HX57" s="50"/>
      <c r="HY57" s="50"/>
      <c r="HZ57" s="50"/>
      <c r="IA57" s="50"/>
      <c r="IB57" s="61"/>
      <c r="IC57" s="50"/>
      <c r="ID57" s="50"/>
      <c r="IE57" s="50"/>
      <c r="IF57" s="50"/>
      <c r="IG57" s="50"/>
      <c r="IH57" s="50"/>
      <c r="II57" s="63"/>
      <c r="IJ57" s="57"/>
      <c r="IK57" s="57"/>
      <c r="IL57" s="58"/>
      <c r="IM57" s="50"/>
      <c r="IN57" s="59"/>
      <c r="IO57" s="58"/>
      <c r="IP57" s="50"/>
      <c r="IQ57" s="60"/>
      <c r="IR57" s="50"/>
      <c r="IS57" s="50"/>
      <c r="IT57" s="50"/>
      <c r="IU57" s="50"/>
      <c r="IV57" s="61"/>
      <c r="IW57" s="50"/>
      <c r="IX57" s="50"/>
      <c r="IY57" s="50"/>
      <c r="IZ57" s="50"/>
      <c r="JA57" s="50"/>
      <c r="JB57" s="50"/>
    </row>
    <row r="58" spans="1:262" s="8" customFormat="1" ht="13.5" customHeight="1">
      <c r="A58" s="49"/>
      <c r="B58" s="50"/>
      <c r="C58" s="7"/>
      <c r="E58" s="51"/>
      <c r="F58" s="52"/>
      <c r="G58" s="53"/>
      <c r="H58" s="50"/>
      <c r="I58" s="52"/>
      <c r="J58" s="53"/>
      <c r="K58" s="51"/>
      <c r="L58" s="53"/>
      <c r="M58" s="53"/>
      <c r="P58" s="54"/>
      <c r="Q58" s="51"/>
      <c r="R58" s="53"/>
      <c r="S58" s="53"/>
      <c r="U58" s="53"/>
      <c r="V58" s="53"/>
      <c r="W58" s="7"/>
      <c r="Y58" s="51"/>
      <c r="Z58" s="52"/>
      <c r="AA58" s="52"/>
      <c r="AB58" s="50"/>
      <c r="AC58" s="52"/>
      <c r="AD58" s="52"/>
      <c r="AE58" s="51"/>
      <c r="AF58" s="53"/>
      <c r="AG58" s="53"/>
      <c r="AJ58" s="54"/>
      <c r="AK58" s="51"/>
      <c r="AM58" s="53"/>
      <c r="AO58" s="53"/>
      <c r="AP58" s="53"/>
      <c r="AQ58" s="7"/>
      <c r="AS58" s="51"/>
      <c r="AT58" s="52"/>
      <c r="AU58" s="52"/>
      <c r="AV58" s="50"/>
      <c r="AW58" s="53"/>
      <c r="AX58" s="53"/>
      <c r="AY58" s="51"/>
      <c r="AZ58" s="53"/>
      <c r="BA58" s="53"/>
      <c r="BD58" s="54"/>
      <c r="BE58" s="51"/>
      <c r="BF58" s="53"/>
      <c r="BG58" s="53"/>
      <c r="BI58" s="53"/>
      <c r="BJ58" s="53"/>
      <c r="BK58" s="7"/>
      <c r="BM58" s="51"/>
      <c r="BN58" s="52"/>
      <c r="BO58" s="52"/>
      <c r="BP58" s="50"/>
      <c r="BQ58" s="52"/>
      <c r="BR58" s="52"/>
      <c r="BS58" s="69"/>
      <c r="BT58" s="53"/>
      <c r="BU58" s="53"/>
      <c r="BX58" s="54"/>
      <c r="BY58" s="51"/>
      <c r="BZ58" s="53"/>
      <c r="CA58" s="53"/>
      <c r="CC58" s="53"/>
      <c r="CD58" s="53"/>
      <c r="CE58" s="51"/>
      <c r="CG58" s="51"/>
      <c r="CH58" s="52"/>
      <c r="CI58" s="52"/>
      <c r="CJ58" s="50"/>
      <c r="CK58" s="52"/>
      <c r="CL58" s="52"/>
      <c r="CM58" s="51"/>
      <c r="CN58" s="53"/>
      <c r="CO58" s="53"/>
      <c r="CR58" s="54"/>
      <c r="CS58" s="51"/>
      <c r="CT58" s="53"/>
      <c r="CU58" s="53"/>
      <c r="CW58" s="53"/>
      <c r="CX58" s="53"/>
      <c r="CY58" s="7"/>
      <c r="DA58" s="300"/>
      <c r="DB58" s="52"/>
      <c r="DC58" s="309"/>
      <c r="DD58" s="50"/>
      <c r="DE58" s="52"/>
      <c r="DF58" s="52"/>
      <c r="DG58" s="51"/>
      <c r="DH58" s="53"/>
      <c r="DI58" s="53"/>
      <c r="DL58" s="54"/>
      <c r="DM58" s="51"/>
      <c r="DN58" s="53"/>
      <c r="DO58" s="53"/>
      <c r="DQ58" s="53"/>
      <c r="DR58" s="53"/>
      <c r="DS58" s="7"/>
      <c r="DU58" s="51"/>
      <c r="DV58" s="52"/>
      <c r="DW58" s="52"/>
      <c r="DX58" s="50"/>
      <c r="DY58" s="52"/>
      <c r="DZ58" s="52"/>
      <c r="EA58" s="51"/>
      <c r="EC58" s="55"/>
      <c r="EF58" s="54"/>
      <c r="EG58" s="51"/>
      <c r="EH58" s="53"/>
      <c r="EI58" s="53"/>
      <c r="EK58" s="53"/>
      <c r="EL58" s="53"/>
      <c r="EM58" s="7"/>
      <c r="EO58" s="51"/>
      <c r="EP58" s="52"/>
      <c r="EQ58" s="52"/>
      <c r="ER58" s="50"/>
      <c r="ES58" s="52"/>
      <c r="ET58" s="52"/>
      <c r="EU58" s="51"/>
      <c r="EV58" s="53"/>
      <c r="EW58" s="53"/>
      <c r="EZ58" s="54"/>
      <c r="FA58" s="51"/>
      <c r="FB58" s="53"/>
      <c r="FC58" s="53"/>
      <c r="FE58" s="53"/>
      <c r="FF58" s="53"/>
      <c r="FG58" s="7"/>
      <c r="FI58" s="51"/>
      <c r="FJ58" s="52"/>
      <c r="FK58" s="52"/>
      <c r="FL58" s="50"/>
      <c r="FM58" s="52"/>
      <c r="FN58" s="52"/>
      <c r="FO58" s="51"/>
      <c r="FP58" s="53"/>
      <c r="FQ58" s="53"/>
      <c r="FT58" s="54"/>
      <c r="FU58" s="51"/>
      <c r="FV58" s="53"/>
      <c r="FW58" s="53"/>
      <c r="FY58" s="53"/>
      <c r="FZ58" s="53"/>
      <c r="GA58" s="63"/>
      <c r="GB58" s="57"/>
      <c r="GC58" s="57"/>
      <c r="GD58" s="58"/>
      <c r="GE58" s="50"/>
      <c r="GF58" s="59"/>
      <c r="GG58" s="58"/>
      <c r="GH58" s="50"/>
      <c r="GI58" s="60"/>
      <c r="GJ58" s="50"/>
      <c r="GK58" s="50"/>
      <c r="GL58" s="50"/>
      <c r="GM58" s="50"/>
      <c r="GN58" s="61"/>
      <c r="GO58" s="50"/>
      <c r="GP58" s="50"/>
      <c r="GQ58" s="50"/>
      <c r="GR58" s="50"/>
      <c r="GS58" s="50"/>
      <c r="GT58" s="50"/>
      <c r="GU58" s="63"/>
      <c r="GV58" s="57"/>
      <c r="GW58" s="57"/>
      <c r="GX58" s="58"/>
      <c r="GY58" s="50"/>
      <c r="GZ58" s="59"/>
      <c r="HA58" s="58"/>
      <c r="HB58" s="50"/>
      <c r="HC58" s="60"/>
      <c r="HD58" s="50"/>
      <c r="HE58" s="50"/>
      <c r="HF58" s="50"/>
      <c r="HG58" s="50"/>
      <c r="HH58" s="61"/>
      <c r="HI58" s="50"/>
      <c r="HJ58" s="50"/>
      <c r="HK58" s="50"/>
      <c r="HL58" s="50"/>
      <c r="HM58" s="50"/>
      <c r="HN58" s="50"/>
      <c r="HO58" s="63"/>
      <c r="HP58" s="57"/>
      <c r="HQ58" s="57"/>
      <c r="HR58" s="58"/>
      <c r="HS58" s="50"/>
      <c r="HT58" s="59"/>
      <c r="HU58" s="58"/>
      <c r="HV58" s="50"/>
      <c r="HW58" s="60"/>
      <c r="HX58" s="50"/>
      <c r="HY58" s="50"/>
      <c r="HZ58" s="50"/>
      <c r="IA58" s="50"/>
      <c r="IB58" s="61"/>
      <c r="IC58" s="50"/>
      <c r="ID58" s="50"/>
      <c r="IE58" s="50"/>
      <c r="IF58" s="50"/>
      <c r="IG58" s="50"/>
      <c r="IH58" s="50"/>
      <c r="II58" s="63"/>
      <c r="IJ58" s="57"/>
      <c r="IK58" s="57"/>
      <c r="IL58" s="58"/>
      <c r="IM58" s="50"/>
      <c r="IN58" s="59"/>
      <c r="IO58" s="58"/>
      <c r="IP58" s="50"/>
      <c r="IQ58" s="60"/>
      <c r="IR58" s="50"/>
      <c r="IS58" s="50"/>
      <c r="IT58" s="50"/>
      <c r="IU58" s="50"/>
      <c r="IV58" s="61"/>
      <c r="IW58" s="50"/>
      <c r="IX58" s="50"/>
      <c r="IY58" s="50"/>
      <c r="IZ58" s="50"/>
      <c r="JA58" s="50"/>
      <c r="JB58" s="50"/>
    </row>
    <row r="59" spans="1:262" s="8" customFormat="1" ht="13.5" customHeight="1">
      <c r="A59" s="49"/>
      <c r="B59" s="50"/>
      <c r="C59" s="7"/>
      <c r="E59" s="51"/>
      <c r="F59" s="52"/>
      <c r="G59" s="53"/>
      <c r="H59" s="50"/>
      <c r="I59" s="52"/>
      <c r="J59" s="53"/>
      <c r="K59" s="51"/>
      <c r="L59" s="53"/>
      <c r="M59" s="53"/>
      <c r="P59" s="54"/>
      <c r="Q59" s="51"/>
      <c r="R59" s="53"/>
      <c r="S59" s="53"/>
      <c r="U59" s="53"/>
      <c r="V59" s="53"/>
      <c r="W59" s="7"/>
      <c r="Y59" s="51"/>
      <c r="Z59" s="52"/>
      <c r="AA59" s="52"/>
      <c r="AB59" s="50"/>
      <c r="AC59" s="52"/>
      <c r="AD59" s="52"/>
      <c r="AE59" s="51"/>
      <c r="AF59" s="53"/>
      <c r="AG59" s="53"/>
      <c r="AJ59" s="54"/>
      <c r="AK59" s="51"/>
      <c r="AM59" s="53"/>
      <c r="AO59" s="53"/>
      <c r="AP59" s="53"/>
      <c r="AQ59" s="7"/>
      <c r="AS59" s="51"/>
      <c r="AT59" s="52"/>
      <c r="AU59" s="52"/>
      <c r="AV59" s="50"/>
      <c r="AW59" s="53"/>
      <c r="AX59" s="53"/>
      <c r="AY59" s="51"/>
      <c r="AZ59" s="53"/>
      <c r="BA59" s="53"/>
      <c r="BD59" s="54"/>
      <c r="BE59" s="51"/>
      <c r="BF59" s="53"/>
      <c r="BG59" s="53"/>
      <c r="BI59" s="53"/>
      <c r="BJ59" s="53"/>
      <c r="BK59" s="7"/>
      <c r="BM59" s="51"/>
      <c r="BN59" s="52"/>
      <c r="BO59" s="52"/>
      <c r="BP59" s="50"/>
      <c r="BQ59" s="52"/>
      <c r="BR59" s="52"/>
      <c r="BS59" s="69"/>
      <c r="BT59" s="53"/>
      <c r="BU59" s="53"/>
      <c r="BX59" s="54"/>
      <c r="BY59" s="51"/>
      <c r="BZ59" s="53"/>
      <c r="CA59" s="53"/>
      <c r="CC59" s="53"/>
      <c r="CD59" s="53"/>
      <c r="CE59" s="51"/>
      <c r="CG59" s="51"/>
      <c r="CH59" s="52"/>
      <c r="CI59" s="52"/>
      <c r="CJ59" s="50"/>
      <c r="CK59" s="52"/>
      <c r="CL59" s="52"/>
      <c r="CM59" s="51"/>
      <c r="CN59" s="53"/>
      <c r="CO59" s="53"/>
      <c r="CR59" s="54"/>
      <c r="CS59" s="51"/>
      <c r="CT59" s="53"/>
      <c r="CU59" s="53"/>
      <c r="CW59" s="53"/>
      <c r="CX59" s="53"/>
      <c r="CY59" s="7"/>
      <c r="DA59" s="300"/>
      <c r="DB59" s="52"/>
      <c r="DC59" s="309"/>
      <c r="DD59" s="50"/>
      <c r="DE59" s="52"/>
      <c r="DF59" s="52"/>
      <c r="DG59" s="51"/>
      <c r="DH59" s="53"/>
      <c r="DI59" s="53"/>
      <c r="DL59" s="54"/>
      <c r="DM59" s="51"/>
      <c r="DN59" s="53"/>
      <c r="DO59" s="53"/>
      <c r="DQ59" s="53"/>
      <c r="DR59" s="53"/>
      <c r="DS59" s="7"/>
      <c r="DU59" s="51"/>
      <c r="DV59" s="52"/>
      <c r="DW59" s="52"/>
      <c r="DX59" s="50"/>
      <c r="DY59" s="52"/>
      <c r="DZ59" s="52"/>
      <c r="EA59" s="51"/>
      <c r="EC59" s="55"/>
      <c r="EF59" s="54"/>
      <c r="EG59" s="51"/>
      <c r="EH59" s="53"/>
      <c r="EI59" s="53"/>
      <c r="EK59" s="53"/>
      <c r="EL59" s="53"/>
      <c r="EM59" s="7"/>
      <c r="EO59" s="51"/>
      <c r="EP59" s="52"/>
      <c r="EQ59" s="52"/>
      <c r="ER59" s="50"/>
      <c r="ES59" s="52"/>
      <c r="ET59" s="52"/>
      <c r="EU59" s="51"/>
      <c r="EV59" s="53"/>
      <c r="EW59" s="53"/>
      <c r="EZ59" s="54"/>
      <c r="FA59" s="51"/>
      <c r="FB59" s="53"/>
      <c r="FC59" s="53"/>
      <c r="FE59" s="53"/>
      <c r="FF59" s="53"/>
      <c r="FG59" s="7"/>
      <c r="FI59" s="51"/>
      <c r="FJ59" s="52"/>
      <c r="FK59" s="52"/>
      <c r="FL59" s="50"/>
      <c r="FM59" s="52"/>
      <c r="FN59" s="52"/>
      <c r="FO59" s="51"/>
      <c r="FP59" s="53"/>
      <c r="FQ59" s="53"/>
      <c r="FT59" s="54"/>
      <c r="FU59" s="51"/>
      <c r="FV59" s="53"/>
      <c r="FW59" s="53"/>
      <c r="FY59" s="53"/>
      <c r="FZ59" s="53"/>
      <c r="GA59" s="63"/>
      <c r="GB59" s="57"/>
      <c r="GC59" s="57"/>
      <c r="GD59" s="64"/>
      <c r="GE59" s="50"/>
      <c r="GF59" s="57"/>
      <c r="GG59" s="58"/>
      <c r="GH59" s="50"/>
      <c r="GI59" s="60"/>
      <c r="GJ59" s="50"/>
      <c r="GK59" s="50"/>
      <c r="GL59" s="50"/>
      <c r="GM59" s="50"/>
      <c r="GN59" s="61"/>
      <c r="GO59" s="50"/>
      <c r="GP59" s="50"/>
      <c r="GQ59" s="50"/>
      <c r="GR59" s="50"/>
      <c r="GS59" s="50"/>
      <c r="GT59" s="50"/>
      <c r="GU59" s="63"/>
      <c r="GV59" s="57"/>
      <c r="GW59" s="57"/>
      <c r="GX59" s="64"/>
      <c r="GY59" s="50"/>
      <c r="GZ59" s="57"/>
      <c r="HA59" s="58"/>
      <c r="HB59" s="50"/>
      <c r="HC59" s="60"/>
      <c r="HD59" s="50"/>
      <c r="HE59" s="50"/>
      <c r="HF59" s="50"/>
      <c r="HG59" s="50"/>
      <c r="HH59" s="61"/>
      <c r="HI59" s="50"/>
      <c r="HJ59" s="50"/>
      <c r="HK59" s="50"/>
      <c r="HL59" s="50"/>
      <c r="HM59" s="50"/>
      <c r="HN59" s="50"/>
      <c r="HO59" s="63"/>
      <c r="HP59" s="57"/>
      <c r="HQ59" s="57"/>
      <c r="HR59" s="64"/>
      <c r="HS59" s="50"/>
      <c r="HT59" s="57"/>
      <c r="HU59" s="58"/>
      <c r="HV59" s="50"/>
      <c r="HW59" s="60"/>
      <c r="HX59" s="50"/>
      <c r="HY59" s="50"/>
      <c r="HZ59" s="50"/>
      <c r="IA59" s="50"/>
      <c r="IB59" s="61"/>
      <c r="IC59" s="50"/>
      <c r="ID59" s="50"/>
      <c r="IE59" s="50"/>
      <c r="IF59" s="50"/>
      <c r="IG59" s="50"/>
      <c r="IH59" s="50"/>
      <c r="II59" s="63"/>
      <c r="IJ59" s="57"/>
      <c r="IK59" s="57"/>
      <c r="IL59" s="64"/>
      <c r="IM59" s="50"/>
      <c r="IN59" s="57"/>
      <c r="IO59" s="58"/>
      <c r="IP59" s="50"/>
      <c r="IQ59" s="60"/>
      <c r="IR59" s="50"/>
      <c r="IS59" s="50"/>
      <c r="IT59" s="50"/>
      <c r="IU59" s="50"/>
      <c r="IV59" s="61"/>
      <c r="IW59" s="50"/>
      <c r="IX59" s="50"/>
      <c r="IY59" s="50"/>
      <c r="IZ59" s="50"/>
      <c r="JA59" s="50"/>
      <c r="JB59" s="50"/>
    </row>
    <row r="60" spans="1:262" s="8" customFormat="1" ht="13.5" customHeight="1">
      <c r="A60" s="49"/>
      <c r="B60" s="50"/>
      <c r="C60" s="7"/>
      <c r="E60" s="51"/>
      <c r="F60" s="52"/>
      <c r="G60" s="53"/>
      <c r="H60" s="50"/>
      <c r="I60" s="52"/>
      <c r="J60" s="53"/>
      <c r="K60" s="51"/>
      <c r="L60" s="53"/>
      <c r="M60" s="53"/>
      <c r="P60" s="54"/>
      <c r="Q60" s="51"/>
      <c r="R60" s="53"/>
      <c r="S60" s="53"/>
      <c r="U60" s="53"/>
      <c r="V60" s="53"/>
      <c r="W60" s="7"/>
      <c r="Y60" s="51"/>
      <c r="Z60" s="52"/>
      <c r="AA60" s="52"/>
      <c r="AB60" s="50"/>
      <c r="AC60" s="52"/>
      <c r="AD60" s="52"/>
      <c r="AE60" s="51"/>
      <c r="AF60" s="53"/>
      <c r="AG60" s="53"/>
      <c r="AJ60" s="54"/>
      <c r="AK60" s="51"/>
      <c r="AM60" s="53"/>
      <c r="AO60" s="53"/>
      <c r="AP60" s="53"/>
      <c r="AQ60" s="7"/>
      <c r="AS60" s="51"/>
      <c r="AT60" s="52"/>
      <c r="AU60" s="52"/>
      <c r="AV60" s="50"/>
      <c r="AW60" s="53"/>
      <c r="AX60" s="53"/>
      <c r="AY60" s="51"/>
      <c r="AZ60" s="53"/>
      <c r="BA60" s="53"/>
      <c r="BD60" s="54"/>
      <c r="BE60" s="51"/>
      <c r="BF60" s="53"/>
      <c r="BG60" s="53"/>
      <c r="BI60" s="53"/>
      <c r="BJ60" s="53"/>
      <c r="BK60" s="7"/>
      <c r="BM60" s="51"/>
      <c r="BN60" s="52"/>
      <c r="BO60" s="52"/>
      <c r="BP60" s="50"/>
      <c r="BQ60" s="52"/>
      <c r="BR60" s="52"/>
      <c r="BS60" s="69"/>
      <c r="BT60" s="53"/>
      <c r="BU60" s="53"/>
      <c r="BX60" s="54"/>
      <c r="BY60" s="51"/>
      <c r="BZ60" s="53"/>
      <c r="CA60" s="53"/>
      <c r="CC60" s="53"/>
      <c r="CD60" s="53"/>
      <c r="CE60" s="51"/>
      <c r="CG60" s="51"/>
      <c r="CH60" s="52"/>
      <c r="CI60" s="52"/>
      <c r="CJ60" s="50"/>
      <c r="CK60" s="52"/>
      <c r="CL60" s="52"/>
      <c r="CM60" s="51"/>
      <c r="CN60" s="53"/>
      <c r="CO60" s="53"/>
      <c r="CR60" s="54"/>
      <c r="CS60" s="51"/>
      <c r="CT60" s="53"/>
      <c r="CU60" s="53"/>
      <c r="CW60" s="53"/>
      <c r="CX60" s="53"/>
      <c r="CY60" s="7"/>
      <c r="DA60" s="300"/>
      <c r="DB60" s="52"/>
      <c r="DC60" s="309"/>
      <c r="DD60" s="50"/>
      <c r="DE60" s="52"/>
      <c r="DF60" s="52"/>
      <c r="DG60" s="51"/>
      <c r="DH60" s="53"/>
      <c r="DI60" s="53"/>
      <c r="DL60" s="54"/>
      <c r="DM60" s="51"/>
      <c r="DN60" s="53"/>
      <c r="DO60" s="53"/>
      <c r="DQ60" s="53"/>
      <c r="DR60" s="53"/>
      <c r="DS60" s="7"/>
      <c r="DU60" s="51"/>
      <c r="DV60" s="52"/>
      <c r="DW60" s="52"/>
      <c r="DX60" s="50"/>
      <c r="DY60" s="52"/>
      <c r="DZ60" s="52"/>
      <c r="EA60" s="51"/>
      <c r="EC60" s="55"/>
      <c r="EF60" s="54"/>
      <c r="EG60" s="51"/>
      <c r="EH60" s="53"/>
      <c r="EI60" s="53"/>
      <c r="EK60" s="53"/>
      <c r="EL60" s="53"/>
      <c r="EM60" s="7"/>
      <c r="EO60" s="51"/>
      <c r="EP60" s="52"/>
      <c r="EQ60" s="52"/>
      <c r="ER60" s="50"/>
      <c r="ES60" s="52"/>
      <c r="ET60" s="52"/>
      <c r="EU60" s="51"/>
      <c r="EV60" s="53"/>
      <c r="EW60" s="53"/>
      <c r="EZ60" s="54"/>
      <c r="FA60" s="51"/>
      <c r="FB60" s="53"/>
      <c r="FC60" s="53"/>
      <c r="FE60" s="53"/>
      <c r="FF60" s="53"/>
      <c r="FG60" s="7"/>
      <c r="FI60" s="51"/>
      <c r="FJ60" s="52"/>
      <c r="FK60" s="52"/>
      <c r="FL60" s="50"/>
      <c r="FM60" s="52"/>
      <c r="FN60" s="52"/>
      <c r="FO60" s="51"/>
      <c r="FP60" s="53"/>
      <c r="FQ60" s="53"/>
      <c r="FT60" s="54"/>
      <c r="FU60" s="51"/>
      <c r="FV60" s="53"/>
      <c r="FW60" s="53"/>
      <c r="FY60" s="53"/>
      <c r="FZ60" s="53"/>
      <c r="GA60" s="63"/>
      <c r="GB60" s="57"/>
      <c r="GC60" s="57"/>
      <c r="GD60" s="64"/>
      <c r="GE60" s="50"/>
      <c r="GF60" s="57"/>
      <c r="GG60" s="58"/>
      <c r="GH60" s="50"/>
      <c r="GI60" s="60"/>
      <c r="GJ60" s="50"/>
      <c r="GK60" s="50"/>
      <c r="GL60" s="50"/>
      <c r="GM60" s="50"/>
      <c r="GN60" s="61"/>
      <c r="GO60" s="50"/>
      <c r="GP60" s="50"/>
      <c r="GQ60" s="50"/>
      <c r="GR60" s="50"/>
      <c r="GS60" s="50"/>
      <c r="GT60" s="50"/>
      <c r="GU60" s="63"/>
      <c r="GV60" s="57"/>
      <c r="GW60" s="57"/>
      <c r="GX60" s="64"/>
      <c r="GY60" s="50"/>
      <c r="GZ60" s="57"/>
      <c r="HA60" s="58"/>
      <c r="HB60" s="50"/>
      <c r="HC60" s="60"/>
      <c r="HD60" s="50"/>
      <c r="HE60" s="50"/>
      <c r="HF60" s="50"/>
      <c r="HG60" s="50"/>
      <c r="HH60" s="61"/>
      <c r="HI60" s="50"/>
      <c r="HJ60" s="50"/>
      <c r="HK60" s="50"/>
      <c r="HL60" s="50"/>
      <c r="HM60" s="50"/>
      <c r="HN60" s="50"/>
      <c r="HO60" s="63"/>
      <c r="HP60" s="57"/>
      <c r="HQ60" s="57"/>
      <c r="HR60" s="64"/>
      <c r="HS60" s="50"/>
      <c r="HT60" s="57"/>
      <c r="HU60" s="58"/>
      <c r="HV60" s="50"/>
      <c r="HW60" s="60"/>
      <c r="HX60" s="50"/>
      <c r="HY60" s="50"/>
      <c r="HZ60" s="50"/>
      <c r="IA60" s="50"/>
      <c r="IB60" s="61"/>
      <c r="IC60" s="50"/>
      <c r="ID60" s="50"/>
      <c r="IE60" s="50"/>
      <c r="IF60" s="50"/>
      <c r="IG60" s="50"/>
      <c r="IH60" s="50"/>
      <c r="II60" s="63"/>
      <c r="IJ60" s="57"/>
      <c r="IK60" s="57"/>
      <c r="IL60" s="64"/>
      <c r="IM60" s="50"/>
      <c r="IN60" s="57"/>
      <c r="IO60" s="58"/>
      <c r="IP60" s="50"/>
      <c r="IQ60" s="60"/>
      <c r="IR60" s="50"/>
      <c r="IS60" s="50"/>
      <c r="IT60" s="50"/>
      <c r="IU60" s="50"/>
      <c r="IV60" s="61"/>
      <c r="IW60" s="50"/>
      <c r="IX60" s="50"/>
      <c r="IY60" s="50"/>
      <c r="IZ60" s="50"/>
      <c r="JA60" s="50"/>
      <c r="JB60" s="50"/>
    </row>
    <row r="61" spans="1:262" s="8" customFormat="1" ht="13.5" customHeight="1">
      <c r="A61" s="49"/>
      <c r="B61" s="50"/>
      <c r="C61" s="7"/>
      <c r="E61" s="51"/>
      <c r="F61" s="52"/>
      <c r="G61" s="53"/>
      <c r="H61" s="50"/>
      <c r="I61" s="52"/>
      <c r="J61" s="53"/>
      <c r="K61" s="51"/>
      <c r="L61" s="53"/>
      <c r="M61" s="53"/>
      <c r="P61" s="54"/>
      <c r="Q61" s="51"/>
      <c r="R61" s="53"/>
      <c r="S61" s="53"/>
      <c r="U61" s="53"/>
      <c r="V61" s="53"/>
      <c r="W61" s="7"/>
      <c r="Y61" s="51"/>
      <c r="Z61" s="52"/>
      <c r="AA61" s="52"/>
      <c r="AB61" s="50"/>
      <c r="AC61" s="52"/>
      <c r="AD61" s="52"/>
      <c r="AE61" s="51"/>
      <c r="AF61" s="53"/>
      <c r="AG61" s="53"/>
      <c r="AJ61" s="54"/>
      <c r="AK61" s="51"/>
      <c r="AM61" s="53"/>
      <c r="AO61" s="53"/>
      <c r="AP61" s="53"/>
      <c r="AQ61" s="7"/>
      <c r="AS61" s="51"/>
      <c r="AT61" s="52"/>
      <c r="AU61" s="52"/>
      <c r="AV61" s="50"/>
      <c r="AW61" s="53"/>
      <c r="AX61" s="53"/>
      <c r="AY61" s="51"/>
      <c r="AZ61" s="53"/>
      <c r="BA61" s="53"/>
      <c r="BD61" s="54"/>
      <c r="BE61" s="51"/>
      <c r="BF61" s="53"/>
      <c r="BG61" s="53"/>
      <c r="BI61" s="53"/>
      <c r="BJ61" s="53"/>
      <c r="BK61" s="7"/>
      <c r="BM61" s="51"/>
      <c r="BN61" s="52"/>
      <c r="BO61" s="52"/>
      <c r="BP61" s="50"/>
      <c r="BQ61" s="52"/>
      <c r="BR61" s="52"/>
      <c r="BS61" s="69"/>
      <c r="BT61" s="53"/>
      <c r="BU61" s="53"/>
      <c r="BX61" s="54"/>
      <c r="BY61" s="51"/>
      <c r="BZ61" s="53"/>
      <c r="CA61" s="53"/>
      <c r="CC61" s="53"/>
      <c r="CD61" s="53"/>
      <c r="CE61" s="51"/>
      <c r="CG61" s="51"/>
      <c r="CH61" s="52"/>
      <c r="CI61" s="52"/>
      <c r="CJ61" s="50"/>
      <c r="CK61" s="52"/>
      <c r="CL61" s="52"/>
      <c r="CM61" s="51"/>
      <c r="CN61" s="53"/>
      <c r="CO61" s="53"/>
      <c r="CR61" s="54"/>
      <c r="CS61" s="51"/>
      <c r="CT61" s="53"/>
      <c r="CU61" s="53"/>
      <c r="CW61" s="53"/>
      <c r="CX61" s="53"/>
      <c r="CY61" s="7"/>
      <c r="DA61" s="300"/>
      <c r="DB61" s="52"/>
      <c r="DC61" s="309"/>
      <c r="DD61" s="50"/>
      <c r="DE61" s="52"/>
      <c r="DF61" s="52"/>
      <c r="DG61" s="51"/>
      <c r="DH61" s="53"/>
      <c r="DI61" s="53"/>
      <c r="DL61" s="54"/>
      <c r="DM61" s="51"/>
      <c r="DN61" s="53"/>
      <c r="DO61" s="53"/>
      <c r="DQ61" s="53"/>
      <c r="DR61" s="53"/>
      <c r="DS61" s="7"/>
      <c r="DU61" s="51"/>
      <c r="DV61" s="52"/>
      <c r="DW61" s="52"/>
      <c r="DX61" s="50"/>
      <c r="DY61" s="52"/>
      <c r="DZ61" s="52"/>
      <c r="EA61" s="51"/>
      <c r="EC61" s="55"/>
      <c r="EF61" s="54"/>
      <c r="EG61" s="51"/>
      <c r="EH61" s="53"/>
      <c r="EI61" s="53"/>
      <c r="EK61" s="53"/>
      <c r="EL61" s="53"/>
      <c r="EM61" s="7"/>
      <c r="EO61" s="51"/>
      <c r="EP61" s="52"/>
      <c r="EQ61" s="52"/>
      <c r="ER61" s="50"/>
      <c r="ES61" s="52"/>
      <c r="ET61" s="52"/>
      <c r="EU61" s="51"/>
      <c r="EV61" s="53"/>
      <c r="EW61" s="53"/>
      <c r="EZ61" s="54"/>
      <c r="FA61" s="51"/>
      <c r="FB61" s="53"/>
      <c r="FC61" s="53"/>
      <c r="FE61" s="53"/>
      <c r="FF61" s="53"/>
      <c r="FG61" s="7"/>
      <c r="FI61" s="51"/>
      <c r="FJ61" s="52"/>
      <c r="FK61" s="52"/>
      <c r="FL61" s="50"/>
      <c r="FM61" s="52"/>
      <c r="FN61" s="52"/>
      <c r="FO61" s="51"/>
      <c r="FP61" s="53"/>
      <c r="FQ61" s="53"/>
      <c r="FT61" s="54"/>
      <c r="FU61" s="51"/>
      <c r="FV61" s="53"/>
      <c r="FW61" s="53"/>
      <c r="FY61" s="53"/>
      <c r="FZ61" s="53"/>
      <c r="GA61" s="65"/>
      <c r="GB61" s="57"/>
      <c r="GC61" s="58"/>
      <c r="GD61" s="59"/>
      <c r="GE61" s="58"/>
      <c r="GF61" s="57"/>
      <c r="GG61" s="58"/>
      <c r="GH61" s="58"/>
      <c r="GI61" s="66"/>
      <c r="GJ61" s="58"/>
      <c r="GN61" s="54"/>
      <c r="GS61" s="59"/>
      <c r="GT61" s="58"/>
      <c r="GU61" s="65"/>
      <c r="GV61" s="57"/>
      <c r="GW61" s="58"/>
      <c r="GX61" s="59"/>
      <c r="GY61" s="58"/>
      <c r="GZ61" s="57"/>
      <c r="HA61" s="58"/>
      <c r="HB61" s="58"/>
      <c r="HC61" s="66"/>
      <c r="HD61" s="58"/>
      <c r="HH61" s="54"/>
      <c r="HM61" s="59"/>
      <c r="HN61" s="58"/>
      <c r="HO61" s="65"/>
      <c r="HP61" s="57"/>
      <c r="HQ61" s="58"/>
      <c r="HR61" s="59"/>
      <c r="HS61" s="58"/>
      <c r="HT61" s="57"/>
      <c r="HU61" s="58"/>
      <c r="HV61" s="58"/>
      <c r="HW61" s="66"/>
      <c r="HX61" s="58"/>
      <c r="IB61" s="54"/>
      <c r="IG61" s="59"/>
      <c r="IH61" s="58"/>
      <c r="II61" s="65"/>
      <c r="IJ61" s="57"/>
      <c r="IK61" s="58"/>
      <c r="IL61" s="59"/>
      <c r="IM61" s="58"/>
      <c r="IN61" s="57"/>
      <c r="IO61" s="58"/>
      <c r="IP61" s="58"/>
      <c r="IQ61" s="66"/>
      <c r="IR61" s="58"/>
      <c r="IV61" s="54"/>
      <c r="JA61" s="59"/>
      <c r="JB61" s="58"/>
    </row>
    <row r="62" spans="1:262" s="8" customFormat="1" ht="13.5" customHeight="1">
      <c r="A62" s="49"/>
      <c r="B62" s="50"/>
      <c r="C62" s="7"/>
      <c r="E62" s="51"/>
      <c r="F62" s="52"/>
      <c r="G62" s="53"/>
      <c r="H62" s="50"/>
      <c r="I62" s="52"/>
      <c r="J62" s="53"/>
      <c r="K62" s="51"/>
      <c r="L62" s="53"/>
      <c r="M62" s="53"/>
      <c r="P62" s="54"/>
      <c r="Q62" s="51"/>
      <c r="R62" s="53"/>
      <c r="S62" s="53"/>
      <c r="U62" s="53"/>
      <c r="V62" s="53"/>
      <c r="W62" s="7"/>
      <c r="Y62" s="51"/>
      <c r="Z62" s="52"/>
      <c r="AA62" s="52"/>
      <c r="AB62" s="50"/>
      <c r="AC62" s="52"/>
      <c r="AD62" s="52"/>
      <c r="AE62" s="51"/>
      <c r="AF62" s="53"/>
      <c r="AG62" s="53"/>
      <c r="AJ62" s="54"/>
      <c r="AK62" s="51"/>
      <c r="AM62" s="53"/>
      <c r="AO62" s="53"/>
      <c r="AP62" s="53"/>
      <c r="AQ62" s="7"/>
      <c r="AS62" s="51"/>
      <c r="AT62" s="52"/>
      <c r="AU62" s="52"/>
      <c r="AV62" s="50"/>
      <c r="AW62" s="52"/>
      <c r="AX62" s="52"/>
      <c r="AY62" s="51"/>
      <c r="AZ62" s="53"/>
      <c r="BA62" s="53"/>
      <c r="BD62" s="54"/>
      <c r="BE62" s="51"/>
      <c r="BF62" s="53"/>
      <c r="BG62" s="53"/>
      <c r="BI62" s="53"/>
      <c r="BJ62" s="53"/>
      <c r="BK62" s="7"/>
      <c r="BM62" s="51"/>
      <c r="BN62" s="52"/>
      <c r="BO62" s="52"/>
      <c r="BP62" s="50"/>
      <c r="BQ62" s="52"/>
      <c r="BR62" s="52"/>
      <c r="BS62" s="69"/>
      <c r="BT62" s="53"/>
      <c r="BU62" s="53"/>
      <c r="BX62" s="54"/>
      <c r="BY62" s="51"/>
      <c r="BZ62" s="53"/>
      <c r="CA62" s="53"/>
      <c r="CC62" s="53"/>
      <c r="CD62" s="53"/>
      <c r="CE62" s="51"/>
      <c r="CG62" s="51"/>
      <c r="CH62" s="52"/>
      <c r="CI62" s="52"/>
      <c r="CJ62" s="50"/>
      <c r="CK62" s="52"/>
      <c r="CL62" s="52"/>
      <c r="CM62" s="51"/>
      <c r="CN62" s="53"/>
      <c r="CO62" s="53"/>
      <c r="CR62" s="54"/>
      <c r="CS62" s="51"/>
      <c r="CT62" s="53"/>
      <c r="CU62" s="53"/>
      <c r="CW62" s="53"/>
      <c r="CX62" s="53"/>
      <c r="CY62" s="7"/>
      <c r="DA62" s="300"/>
      <c r="DB62" s="52"/>
      <c r="DC62" s="309"/>
      <c r="DD62" s="50"/>
      <c r="DE62" s="52"/>
      <c r="DF62" s="52"/>
      <c r="DG62" s="51"/>
      <c r="DH62" s="53"/>
      <c r="DI62" s="53"/>
      <c r="DL62" s="54"/>
      <c r="DM62" s="51"/>
      <c r="DN62" s="53"/>
      <c r="DO62" s="53"/>
      <c r="DQ62" s="53"/>
      <c r="DR62" s="53"/>
      <c r="DS62" s="7"/>
      <c r="DU62" s="51"/>
      <c r="DV62" s="52"/>
      <c r="DW62" s="52"/>
      <c r="DX62" s="50"/>
      <c r="DY62" s="52"/>
      <c r="DZ62" s="52"/>
      <c r="EA62" s="51"/>
      <c r="EC62" s="55"/>
      <c r="EF62" s="54"/>
      <c r="EG62" s="51"/>
      <c r="EH62" s="53"/>
      <c r="EI62" s="53"/>
      <c r="EK62" s="53"/>
      <c r="EL62" s="53"/>
      <c r="EM62" s="7"/>
      <c r="EO62" s="51"/>
      <c r="EP62" s="52"/>
      <c r="EQ62" s="52"/>
      <c r="ER62" s="50"/>
      <c r="ES62" s="52"/>
      <c r="ET62" s="52"/>
      <c r="EU62" s="51"/>
      <c r="EV62" s="53"/>
      <c r="EW62" s="53"/>
      <c r="EZ62" s="54"/>
      <c r="FA62" s="51"/>
      <c r="FB62" s="53"/>
      <c r="FC62" s="53"/>
      <c r="FE62" s="53"/>
      <c r="FF62" s="53"/>
      <c r="FG62" s="7"/>
      <c r="FI62" s="51"/>
      <c r="FJ62" s="52"/>
      <c r="FK62" s="52"/>
      <c r="FL62" s="50"/>
      <c r="FM62" s="52"/>
      <c r="FN62" s="52"/>
      <c r="FO62" s="51"/>
      <c r="FP62" s="53"/>
      <c r="FQ62" s="53"/>
      <c r="FT62" s="54"/>
      <c r="FU62" s="51"/>
      <c r="FV62" s="53"/>
      <c r="FW62" s="53"/>
      <c r="FY62" s="53"/>
      <c r="FZ62" s="53"/>
      <c r="GA62" s="63"/>
      <c r="GB62" s="57"/>
      <c r="GC62" s="57"/>
      <c r="GD62" s="64"/>
      <c r="GE62" s="50"/>
      <c r="GF62" s="57"/>
      <c r="GG62" s="58"/>
      <c r="GH62" s="50"/>
      <c r="GI62" s="60"/>
      <c r="GJ62" s="50"/>
      <c r="GK62" s="50"/>
      <c r="GL62" s="50"/>
      <c r="GM62" s="50"/>
      <c r="GN62" s="61"/>
      <c r="GO62" s="50"/>
      <c r="GP62" s="50"/>
      <c r="GQ62" s="50"/>
      <c r="GR62" s="50"/>
      <c r="GS62" s="50"/>
      <c r="GT62" s="50"/>
      <c r="GU62" s="63"/>
      <c r="GV62" s="57"/>
      <c r="GW62" s="57"/>
      <c r="GX62" s="64"/>
      <c r="GY62" s="50"/>
      <c r="GZ62" s="57"/>
      <c r="HA62" s="58"/>
      <c r="HB62" s="50"/>
      <c r="HC62" s="60"/>
      <c r="HD62" s="50"/>
      <c r="HE62" s="50"/>
      <c r="HF62" s="50"/>
      <c r="HG62" s="50"/>
      <c r="HH62" s="61"/>
      <c r="HI62" s="50"/>
      <c r="HJ62" s="50"/>
      <c r="HK62" s="50"/>
      <c r="HL62" s="50"/>
      <c r="HM62" s="50"/>
      <c r="HN62" s="50"/>
      <c r="HO62" s="63"/>
      <c r="HP62" s="57"/>
      <c r="HQ62" s="57"/>
      <c r="HR62" s="64"/>
      <c r="HS62" s="50"/>
      <c r="HT62" s="57"/>
      <c r="HU62" s="58"/>
      <c r="HV62" s="50"/>
      <c r="HW62" s="60"/>
      <c r="HX62" s="50"/>
      <c r="HY62" s="50"/>
      <c r="HZ62" s="50"/>
      <c r="IA62" s="50"/>
      <c r="IB62" s="61"/>
      <c r="IC62" s="50"/>
      <c r="ID62" s="50"/>
      <c r="IE62" s="50"/>
      <c r="IF62" s="50"/>
      <c r="IG62" s="50"/>
      <c r="IH62" s="50"/>
      <c r="II62" s="63"/>
      <c r="IJ62" s="57"/>
      <c r="IK62" s="57"/>
      <c r="IL62" s="64"/>
      <c r="IM62" s="50"/>
      <c r="IN62" s="57"/>
      <c r="IO62" s="58"/>
      <c r="IP62" s="50"/>
      <c r="IQ62" s="60"/>
      <c r="IR62" s="50"/>
      <c r="IS62" s="50"/>
      <c r="IT62" s="50"/>
      <c r="IU62" s="50"/>
      <c r="IV62" s="61"/>
      <c r="IW62" s="50"/>
      <c r="IX62" s="50"/>
      <c r="IY62" s="50"/>
      <c r="IZ62" s="50"/>
      <c r="JA62" s="50"/>
      <c r="JB62" s="50"/>
    </row>
    <row r="63" spans="1:262" s="8" customFormat="1" ht="13.5" customHeight="1">
      <c r="A63" s="49"/>
      <c r="B63" s="50"/>
      <c r="C63" s="7"/>
      <c r="E63" s="51"/>
      <c r="F63" s="52"/>
      <c r="G63" s="53"/>
      <c r="H63" s="50"/>
      <c r="I63" s="52"/>
      <c r="J63" s="53"/>
      <c r="K63" s="51"/>
      <c r="L63" s="53"/>
      <c r="M63" s="53"/>
      <c r="P63" s="54"/>
      <c r="Q63" s="51"/>
      <c r="R63" s="53"/>
      <c r="S63" s="53"/>
      <c r="U63" s="53"/>
      <c r="V63" s="53"/>
      <c r="W63" s="7"/>
      <c r="Y63" s="51"/>
      <c r="Z63" s="52"/>
      <c r="AA63" s="52"/>
      <c r="AB63" s="50"/>
      <c r="AC63" s="52"/>
      <c r="AD63" s="52"/>
      <c r="AE63" s="51"/>
      <c r="AF63" s="53"/>
      <c r="AG63" s="53"/>
      <c r="AJ63" s="54"/>
      <c r="AK63" s="51"/>
      <c r="AM63" s="53"/>
      <c r="AO63" s="53"/>
      <c r="AP63" s="53"/>
      <c r="AQ63" s="7"/>
      <c r="AS63" s="51"/>
      <c r="AT63" s="52"/>
      <c r="AU63" s="52"/>
      <c r="AV63" s="50"/>
      <c r="AW63" s="52"/>
      <c r="AX63" s="52"/>
      <c r="AY63" s="51"/>
      <c r="AZ63" s="53"/>
      <c r="BA63" s="53"/>
      <c r="BD63" s="54"/>
      <c r="BE63" s="51"/>
      <c r="BF63" s="53"/>
      <c r="BG63" s="53"/>
      <c r="BI63" s="53"/>
      <c r="BJ63" s="53"/>
      <c r="BK63" s="7"/>
      <c r="BM63" s="51"/>
      <c r="BN63" s="52"/>
      <c r="BO63" s="52"/>
      <c r="BP63" s="50"/>
      <c r="BQ63" s="52"/>
      <c r="BR63" s="52"/>
      <c r="BS63" s="69"/>
      <c r="BT63" s="53"/>
      <c r="BU63" s="53"/>
      <c r="BX63" s="54"/>
      <c r="BY63" s="51"/>
      <c r="BZ63" s="53"/>
      <c r="CA63" s="53"/>
      <c r="CC63" s="53"/>
      <c r="CD63" s="53"/>
      <c r="CE63" s="51"/>
      <c r="CG63" s="51"/>
      <c r="CH63" s="52"/>
      <c r="CI63" s="52"/>
      <c r="CJ63" s="50"/>
      <c r="CK63" s="52"/>
      <c r="CL63" s="52"/>
      <c r="CM63" s="51"/>
      <c r="CN63" s="53"/>
      <c r="CO63" s="53"/>
      <c r="CR63" s="54"/>
      <c r="CS63" s="51"/>
      <c r="CT63" s="53"/>
      <c r="CU63" s="53"/>
      <c r="CW63" s="53"/>
      <c r="CX63" s="53"/>
      <c r="CY63" s="7"/>
      <c r="DA63" s="300"/>
      <c r="DB63" s="52"/>
      <c r="DC63" s="309"/>
      <c r="DD63" s="50"/>
      <c r="DE63" s="52"/>
      <c r="DF63" s="52"/>
      <c r="DG63" s="51"/>
      <c r="DH63" s="53"/>
      <c r="DI63" s="53"/>
      <c r="DL63" s="54"/>
      <c r="DM63" s="51"/>
      <c r="DN63" s="53"/>
      <c r="DO63" s="53"/>
      <c r="DQ63" s="53"/>
      <c r="DR63" s="53"/>
      <c r="DS63" s="7"/>
      <c r="DU63" s="51"/>
      <c r="DV63" s="52"/>
      <c r="DW63" s="52"/>
      <c r="DX63" s="50"/>
      <c r="DY63" s="52"/>
      <c r="DZ63" s="52"/>
      <c r="EA63" s="51"/>
      <c r="EC63" s="55"/>
      <c r="EF63" s="54"/>
      <c r="EG63" s="51"/>
      <c r="EH63" s="53"/>
      <c r="EI63" s="53"/>
      <c r="EK63" s="53"/>
      <c r="EL63" s="53"/>
      <c r="EM63" s="7"/>
      <c r="EO63" s="51"/>
      <c r="EP63" s="52"/>
      <c r="EQ63" s="52"/>
      <c r="ER63" s="50"/>
      <c r="ES63" s="52"/>
      <c r="ET63" s="52"/>
      <c r="EU63" s="51"/>
      <c r="EV63" s="53"/>
      <c r="EW63" s="53"/>
      <c r="EZ63" s="54"/>
      <c r="FA63" s="51"/>
      <c r="FB63" s="53"/>
      <c r="FC63" s="53"/>
      <c r="FE63" s="53"/>
      <c r="FF63" s="53"/>
      <c r="FG63" s="7"/>
      <c r="FI63" s="51"/>
      <c r="FJ63" s="52"/>
      <c r="FK63" s="52"/>
      <c r="FL63" s="50"/>
      <c r="FM63" s="52"/>
      <c r="FN63" s="52"/>
      <c r="FO63" s="51"/>
      <c r="FP63" s="53"/>
      <c r="FQ63" s="53"/>
      <c r="FT63" s="54"/>
      <c r="FU63" s="51"/>
      <c r="FV63" s="53"/>
      <c r="FW63" s="53"/>
      <c r="FY63" s="53"/>
      <c r="FZ63" s="53"/>
      <c r="GA63" s="63"/>
      <c r="GB63" s="57"/>
      <c r="GC63" s="57"/>
      <c r="GD63" s="64"/>
      <c r="GE63" s="64"/>
      <c r="GF63" s="57"/>
      <c r="GG63" s="58"/>
      <c r="GH63" s="50"/>
      <c r="GI63" s="60"/>
      <c r="GJ63" s="50"/>
      <c r="GK63" s="50"/>
      <c r="GL63" s="50"/>
      <c r="GM63" s="50"/>
      <c r="GN63" s="61"/>
      <c r="GO63" s="50"/>
      <c r="GP63" s="50"/>
      <c r="GQ63" s="50"/>
      <c r="GR63" s="50"/>
      <c r="GS63" s="50"/>
      <c r="GT63" s="50"/>
      <c r="GU63" s="63"/>
      <c r="GV63" s="57"/>
      <c r="GW63" s="57"/>
      <c r="GX63" s="64"/>
      <c r="GY63" s="64"/>
      <c r="GZ63" s="57"/>
      <c r="HA63" s="58"/>
      <c r="HB63" s="50"/>
      <c r="HC63" s="60"/>
      <c r="HD63" s="50"/>
      <c r="HE63" s="50"/>
      <c r="HF63" s="50"/>
      <c r="HG63" s="50"/>
      <c r="HH63" s="61"/>
      <c r="HI63" s="50"/>
      <c r="HJ63" s="50"/>
      <c r="HK63" s="50"/>
      <c r="HL63" s="50"/>
      <c r="HM63" s="50"/>
      <c r="HN63" s="50"/>
      <c r="HO63" s="63"/>
      <c r="HP63" s="57"/>
      <c r="HQ63" s="57"/>
      <c r="HR63" s="64"/>
      <c r="HS63" s="64"/>
      <c r="HT63" s="57"/>
      <c r="HU63" s="58"/>
      <c r="HV63" s="50"/>
      <c r="HW63" s="60"/>
      <c r="HX63" s="50"/>
      <c r="HY63" s="50"/>
      <c r="HZ63" s="50"/>
      <c r="IA63" s="50"/>
      <c r="IB63" s="61"/>
      <c r="IC63" s="50"/>
      <c r="ID63" s="50"/>
      <c r="IE63" s="50"/>
      <c r="IF63" s="50"/>
      <c r="IG63" s="50"/>
      <c r="IH63" s="50"/>
      <c r="II63" s="63"/>
      <c r="IJ63" s="57"/>
      <c r="IK63" s="57"/>
      <c r="IL63" s="64"/>
      <c r="IM63" s="64"/>
      <c r="IN63" s="57"/>
      <c r="IO63" s="58"/>
      <c r="IP63" s="50"/>
      <c r="IQ63" s="60"/>
      <c r="IR63" s="50"/>
      <c r="IS63" s="50"/>
      <c r="IT63" s="50"/>
      <c r="IU63" s="50"/>
      <c r="IV63" s="61"/>
      <c r="IW63" s="50"/>
      <c r="IX63" s="50"/>
      <c r="IY63" s="50"/>
      <c r="IZ63" s="50"/>
      <c r="JA63" s="50"/>
      <c r="JB63" s="50"/>
    </row>
    <row r="64" spans="1:262" s="8" customFormat="1" ht="13.5" customHeight="1">
      <c r="A64" s="49"/>
      <c r="B64" s="50"/>
      <c r="C64" s="7"/>
      <c r="E64" s="51"/>
      <c r="F64" s="52"/>
      <c r="G64" s="53"/>
      <c r="H64" s="50"/>
      <c r="I64" s="52"/>
      <c r="J64" s="53"/>
      <c r="K64" s="51"/>
      <c r="L64" s="53"/>
      <c r="M64" s="53"/>
      <c r="P64" s="54"/>
      <c r="Q64" s="51"/>
      <c r="R64" s="53"/>
      <c r="S64" s="53"/>
      <c r="U64" s="53"/>
      <c r="V64" s="53"/>
      <c r="W64" s="7"/>
      <c r="Y64" s="51"/>
      <c r="Z64" s="52"/>
      <c r="AA64" s="52"/>
      <c r="AB64" s="50"/>
      <c r="AC64" s="52"/>
      <c r="AD64" s="52"/>
      <c r="AE64" s="51"/>
      <c r="AF64" s="53"/>
      <c r="AG64" s="53"/>
      <c r="AJ64" s="54"/>
      <c r="AK64" s="51"/>
      <c r="AM64" s="53"/>
      <c r="AO64" s="53"/>
      <c r="AP64" s="53"/>
      <c r="AQ64" s="7"/>
      <c r="AS64" s="51"/>
      <c r="AT64" s="52"/>
      <c r="AU64" s="52"/>
      <c r="AV64" s="50"/>
      <c r="AW64" s="52"/>
      <c r="AX64" s="52"/>
      <c r="AY64" s="51"/>
      <c r="AZ64" s="53"/>
      <c r="BA64" s="53"/>
      <c r="BD64" s="54"/>
      <c r="BE64" s="51"/>
      <c r="BF64" s="53"/>
      <c r="BG64" s="53"/>
      <c r="BI64" s="53"/>
      <c r="BJ64" s="53"/>
      <c r="BK64" s="7"/>
      <c r="BM64" s="51"/>
      <c r="BN64" s="52"/>
      <c r="BO64" s="52"/>
      <c r="BP64" s="50"/>
      <c r="BQ64" s="52"/>
      <c r="BR64" s="52"/>
      <c r="BS64" s="69"/>
      <c r="BT64" s="53"/>
      <c r="BU64" s="53"/>
      <c r="BX64" s="54"/>
      <c r="BY64" s="51"/>
      <c r="BZ64" s="53"/>
      <c r="CA64" s="53"/>
      <c r="CC64" s="53"/>
      <c r="CD64" s="53"/>
      <c r="CE64" s="51"/>
      <c r="CG64" s="51"/>
      <c r="CH64" s="52"/>
      <c r="CI64" s="52"/>
      <c r="CJ64" s="50"/>
      <c r="CK64" s="52"/>
      <c r="CL64" s="52"/>
      <c r="CM64" s="51"/>
      <c r="CN64" s="53"/>
      <c r="CO64" s="53"/>
      <c r="CR64" s="54"/>
      <c r="CS64" s="51"/>
      <c r="CT64" s="53"/>
      <c r="CU64" s="53"/>
      <c r="CW64" s="53"/>
      <c r="CX64" s="53"/>
      <c r="CY64" s="7"/>
      <c r="DA64" s="300"/>
      <c r="DB64" s="52"/>
      <c r="DC64" s="309"/>
      <c r="DD64" s="50"/>
      <c r="DE64" s="52"/>
      <c r="DF64" s="52"/>
      <c r="DG64" s="51"/>
      <c r="DH64" s="53"/>
      <c r="DI64" s="53"/>
      <c r="DL64" s="54"/>
      <c r="DM64" s="51"/>
      <c r="DN64" s="53"/>
      <c r="DO64" s="53"/>
      <c r="DQ64" s="53"/>
      <c r="DR64" s="53"/>
      <c r="DS64" s="7"/>
      <c r="DU64" s="51"/>
      <c r="DV64" s="52"/>
      <c r="DW64" s="52"/>
      <c r="DX64" s="50"/>
      <c r="DY64" s="52"/>
      <c r="DZ64" s="52"/>
      <c r="EA64" s="51"/>
      <c r="EC64" s="55"/>
      <c r="EF64" s="54"/>
      <c r="EG64" s="51"/>
      <c r="EH64" s="53"/>
      <c r="EI64" s="53"/>
      <c r="EK64" s="53"/>
      <c r="EL64" s="53"/>
      <c r="EM64" s="7"/>
      <c r="EO64" s="51"/>
      <c r="EP64" s="52"/>
      <c r="EQ64" s="52"/>
      <c r="ER64" s="50"/>
      <c r="ES64" s="52"/>
      <c r="ET64" s="52"/>
      <c r="EU64" s="51"/>
      <c r="EV64" s="53"/>
      <c r="EW64" s="53"/>
      <c r="EZ64" s="54"/>
      <c r="FA64" s="51"/>
      <c r="FB64" s="53"/>
      <c r="FC64" s="53"/>
      <c r="FE64" s="53"/>
      <c r="FF64" s="53"/>
      <c r="FG64" s="7"/>
      <c r="FI64" s="51"/>
      <c r="FJ64" s="52"/>
      <c r="FK64" s="52"/>
      <c r="FL64" s="50"/>
      <c r="FM64" s="52"/>
      <c r="FN64" s="52"/>
      <c r="FO64" s="51"/>
      <c r="FP64" s="53"/>
      <c r="FQ64" s="53"/>
      <c r="FT64" s="54"/>
      <c r="FU64" s="51"/>
      <c r="FV64" s="53"/>
      <c r="FW64" s="53"/>
      <c r="FY64" s="53"/>
      <c r="FZ64" s="53"/>
      <c r="GA64" s="7"/>
      <c r="GG64" s="53"/>
      <c r="GI64" s="56"/>
      <c r="GN64" s="54"/>
      <c r="GU64" s="7"/>
      <c r="HA64" s="53"/>
      <c r="HC64" s="56"/>
      <c r="HH64" s="54"/>
      <c r="HO64" s="7"/>
      <c r="HU64" s="53"/>
      <c r="HW64" s="56"/>
      <c r="IB64" s="54"/>
      <c r="II64" s="7"/>
      <c r="IO64" s="53"/>
      <c r="IQ64" s="56"/>
      <c r="IV64" s="54"/>
    </row>
    <row r="65" spans="1:256" s="8" customFormat="1" ht="13.5" customHeight="1">
      <c r="A65" s="49"/>
      <c r="B65" s="50"/>
      <c r="C65" s="7"/>
      <c r="E65" s="51"/>
      <c r="F65" s="52"/>
      <c r="G65" s="53"/>
      <c r="H65" s="50"/>
      <c r="I65" s="52"/>
      <c r="J65" s="53"/>
      <c r="K65" s="51"/>
      <c r="L65" s="53"/>
      <c r="M65" s="53"/>
      <c r="P65" s="54"/>
      <c r="Q65" s="51"/>
      <c r="R65" s="53"/>
      <c r="S65" s="53"/>
      <c r="U65" s="53"/>
      <c r="V65" s="53"/>
      <c r="W65" s="7"/>
      <c r="Y65" s="51"/>
      <c r="Z65" s="52"/>
      <c r="AA65" s="52"/>
      <c r="AB65" s="50"/>
      <c r="AC65" s="52"/>
      <c r="AD65" s="52"/>
      <c r="AE65" s="51"/>
      <c r="AF65" s="53"/>
      <c r="AG65" s="53"/>
      <c r="AJ65" s="54"/>
      <c r="AK65" s="51"/>
      <c r="AM65" s="53"/>
      <c r="AO65" s="53"/>
      <c r="AP65" s="53"/>
      <c r="AQ65" s="7"/>
      <c r="AS65" s="51"/>
      <c r="AT65" s="52"/>
      <c r="AU65" s="52"/>
      <c r="AV65" s="50"/>
      <c r="AW65" s="52"/>
      <c r="AX65" s="52"/>
      <c r="AY65" s="51"/>
      <c r="AZ65" s="53"/>
      <c r="BA65" s="53"/>
      <c r="BD65" s="54"/>
      <c r="BE65" s="51"/>
      <c r="BF65" s="53"/>
      <c r="BG65" s="53"/>
      <c r="BI65" s="53"/>
      <c r="BJ65" s="53"/>
      <c r="BK65" s="7"/>
      <c r="BM65" s="51"/>
      <c r="BN65" s="52"/>
      <c r="BO65" s="52"/>
      <c r="BP65" s="50"/>
      <c r="BQ65" s="52"/>
      <c r="BR65" s="52"/>
      <c r="BS65" s="69"/>
      <c r="BT65" s="53"/>
      <c r="BU65" s="53"/>
      <c r="BX65" s="54"/>
      <c r="BY65" s="51"/>
      <c r="BZ65" s="53"/>
      <c r="CA65" s="53"/>
      <c r="CC65" s="53"/>
      <c r="CD65" s="53"/>
      <c r="CE65" s="51"/>
      <c r="CG65" s="51"/>
      <c r="CH65" s="52"/>
      <c r="CI65" s="52"/>
      <c r="CJ65" s="50"/>
      <c r="CK65" s="52"/>
      <c r="CL65" s="52"/>
      <c r="CM65" s="51"/>
      <c r="CN65" s="53"/>
      <c r="CO65" s="53"/>
      <c r="CR65" s="54"/>
      <c r="CS65" s="51"/>
      <c r="CT65" s="53"/>
      <c r="CU65" s="53"/>
      <c r="CW65" s="53"/>
      <c r="CX65" s="53"/>
      <c r="CY65" s="7"/>
      <c r="DA65" s="300"/>
      <c r="DB65" s="52"/>
      <c r="DC65" s="309"/>
      <c r="DD65" s="50"/>
      <c r="DE65" s="52"/>
      <c r="DF65" s="52"/>
      <c r="DG65" s="51"/>
      <c r="DH65" s="53"/>
      <c r="DI65" s="53"/>
      <c r="DL65" s="54"/>
      <c r="DM65" s="51"/>
      <c r="DN65" s="53"/>
      <c r="DO65" s="53"/>
      <c r="DQ65" s="53"/>
      <c r="DR65" s="53"/>
      <c r="DS65" s="7"/>
      <c r="DU65" s="51"/>
      <c r="DV65" s="52"/>
      <c r="DW65" s="52"/>
      <c r="DX65" s="50"/>
      <c r="DY65" s="52"/>
      <c r="DZ65" s="52"/>
      <c r="EA65" s="51"/>
      <c r="EC65" s="55"/>
      <c r="EF65" s="54"/>
      <c r="EG65" s="51"/>
      <c r="EH65" s="53"/>
      <c r="EI65" s="53"/>
      <c r="EK65" s="53"/>
      <c r="EL65" s="53"/>
      <c r="EM65" s="7"/>
      <c r="EO65" s="51"/>
      <c r="EP65" s="52"/>
      <c r="EQ65" s="52"/>
      <c r="ER65" s="50"/>
      <c r="ES65" s="52"/>
      <c r="ET65" s="52"/>
      <c r="EU65" s="51"/>
      <c r="EV65" s="53"/>
      <c r="EW65" s="53"/>
      <c r="EZ65" s="54"/>
      <c r="FA65" s="51"/>
      <c r="FB65" s="53"/>
      <c r="FC65" s="53"/>
      <c r="FE65" s="53"/>
      <c r="FF65" s="53"/>
      <c r="FG65" s="7"/>
      <c r="FI65" s="51"/>
      <c r="FJ65" s="52"/>
      <c r="FK65" s="52"/>
      <c r="FL65" s="50"/>
      <c r="FM65" s="52"/>
      <c r="FN65" s="52"/>
      <c r="FO65" s="51"/>
      <c r="FP65" s="53"/>
      <c r="FQ65" s="53"/>
      <c r="FT65" s="54"/>
      <c r="FU65" s="51"/>
      <c r="FV65" s="53"/>
      <c r="FW65" s="53"/>
      <c r="FY65" s="53"/>
      <c r="FZ65" s="53"/>
      <c r="GA65" s="7"/>
      <c r="GG65" s="53"/>
      <c r="GI65" s="56"/>
      <c r="GN65" s="54"/>
      <c r="GU65" s="7"/>
      <c r="HA65" s="53"/>
      <c r="HC65" s="56"/>
      <c r="HH65" s="54"/>
      <c r="HO65" s="7"/>
      <c r="HU65" s="53"/>
      <c r="HW65" s="56"/>
      <c r="IB65" s="54"/>
      <c r="II65" s="7"/>
      <c r="IO65" s="53"/>
      <c r="IQ65" s="56"/>
      <c r="IV65" s="54"/>
    </row>
    <row r="66" spans="1:256" s="8" customFormat="1" ht="13.5" customHeight="1">
      <c r="A66" s="49"/>
      <c r="B66" s="50"/>
      <c r="C66" s="7"/>
      <c r="E66" s="51"/>
      <c r="F66" s="52"/>
      <c r="G66" s="53"/>
      <c r="H66" s="50"/>
      <c r="I66" s="52"/>
      <c r="J66" s="53"/>
      <c r="K66" s="51"/>
      <c r="L66" s="53"/>
      <c r="M66" s="53"/>
      <c r="P66" s="54"/>
      <c r="Q66" s="51"/>
      <c r="R66" s="53"/>
      <c r="S66" s="53"/>
      <c r="U66" s="53"/>
      <c r="V66" s="53"/>
      <c r="W66" s="7"/>
      <c r="Y66" s="51"/>
      <c r="Z66" s="52"/>
      <c r="AA66" s="52"/>
      <c r="AB66" s="50"/>
      <c r="AC66" s="52"/>
      <c r="AD66" s="52"/>
      <c r="AE66" s="51"/>
      <c r="AF66" s="53"/>
      <c r="AG66" s="53"/>
      <c r="AJ66" s="54"/>
      <c r="AK66" s="51"/>
      <c r="AM66" s="53"/>
      <c r="AO66" s="53"/>
      <c r="AP66" s="53"/>
      <c r="AQ66" s="7"/>
      <c r="AS66" s="51"/>
      <c r="AT66" s="52"/>
      <c r="AU66" s="52"/>
      <c r="AV66" s="50"/>
      <c r="AW66" s="52"/>
      <c r="AX66" s="52"/>
      <c r="AY66" s="51"/>
      <c r="AZ66" s="53"/>
      <c r="BA66" s="53"/>
      <c r="BD66" s="54"/>
      <c r="BE66" s="51"/>
      <c r="BF66" s="53"/>
      <c r="BG66" s="53"/>
      <c r="BI66" s="53"/>
      <c r="BJ66" s="53"/>
      <c r="BK66" s="7"/>
      <c r="BM66" s="51"/>
      <c r="BN66" s="52"/>
      <c r="BO66" s="52"/>
      <c r="BP66" s="50"/>
      <c r="BQ66" s="52"/>
      <c r="BR66" s="52"/>
      <c r="BS66" s="69"/>
      <c r="BT66" s="53"/>
      <c r="BU66" s="53"/>
      <c r="BX66" s="54"/>
      <c r="BY66" s="51"/>
      <c r="BZ66" s="53"/>
      <c r="CA66" s="53"/>
      <c r="CC66" s="53"/>
      <c r="CD66" s="53"/>
      <c r="CE66" s="51"/>
      <c r="CG66" s="51"/>
      <c r="CH66" s="52"/>
      <c r="CI66" s="52"/>
      <c r="CJ66" s="50"/>
      <c r="CK66" s="52"/>
      <c r="CL66" s="52"/>
      <c r="CM66" s="51"/>
      <c r="CN66" s="53"/>
      <c r="CO66" s="53"/>
      <c r="CR66" s="54"/>
      <c r="CS66" s="51"/>
      <c r="CT66" s="53"/>
      <c r="CU66" s="53"/>
      <c r="CW66" s="53"/>
      <c r="CX66" s="53"/>
      <c r="CY66" s="7"/>
      <c r="DA66" s="300"/>
      <c r="DB66" s="52"/>
      <c r="DC66" s="309"/>
      <c r="DD66" s="50"/>
      <c r="DE66" s="52"/>
      <c r="DF66" s="52"/>
      <c r="DG66" s="51"/>
      <c r="DH66" s="53"/>
      <c r="DI66" s="53"/>
      <c r="DL66" s="54"/>
      <c r="DM66" s="51"/>
      <c r="DN66" s="53"/>
      <c r="DO66" s="53"/>
      <c r="DQ66" s="53"/>
      <c r="DR66" s="53"/>
      <c r="DS66" s="7"/>
      <c r="DU66" s="51"/>
      <c r="DV66" s="52"/>
      <c r="DW66" s="52"/>
      <c r="DX66" s="50"/>
      <c r="DY66" s="52"/>
      <c r="DZ66" s="52"/>
      <c r="EA66" s="51"/>
      <c r="EC66" s="55"/>
      <c r="EF66" s="54"/>
      <c r="EG66" s="51"/>
      <c r="EH66" s="53"/>
      <c r="EI66" s="53"/>
      <c r="EK66" s="53"/>
      <c r="EL66" s="53"/>
      <c r="EM66" s="7"/>
      <c r="EO66" s="51"/>
      <c r="EP66" s="52"/>
      <c r="EQ66" s="52"/>
      <c r="ER66" s="50"/>
      <c r="ES66" s="52"/>
      <c r="ET66" s="52"/>
      <c r="EU66" s="51"/>
      <c r="EV66" s="53"/>
      <c r="EW66" s="53"/>
      <c r="EZ66" s="54"/>
      <c r="FA66" s="51"/>
      <c r="FB66" s="53"/>
      <c r="FC66" s="53"/>
      <c r="FE66" s="53"/>
      <c r="FF66" s="53"/>
      <c r="FG66" s="7"/>
      <c r="FI66" s="51"/>
      <c r="FJ66" s="52"/>
      <c r="FK66" s="52"/>
      <c r="FL66" s="50"/>
      <c r="FM66" s="52"/>
      <c r="FN66" s="52"/>
      <c r="FO66" s="51"/>
      <c r="FP66" s="53"/>
      <c r="FQ66" s="53"/>
      <c r="FT66" s="54"/>
      <c r="FU66" s="51"/>
      <c r="FV66" s="53"/>
      <c r="FW66" s="53"/>
      <c r="FY66" s="53"/>
      <c r="FZ66" s="53"/>
      <c r="GA66" s="7"/>
      <c r="GG66" s="53"/>
      <c r="GI66" s="56"/>
      <c r="GN66" s="54"/>
      <c r="GU66" s="7"/>
      <c r="HA66" s="53"/>
      <c r="HC66" s="56"/>
      <c r="HH66" s="54"/>
      <c r="HO66" s="7"/>
      <c r="HU66" s="53"/>
      <c r="HW66" s="56"/>
      <c r="IB66" s="54"/>
      <c r="II66" s="7"/>
      <c r="IO66" s="53"/>
      <c r="IQ66" s="56"/>
      <c r="IV66" s="54"/>
    </row>
    <row r="67" spans="1:256" s="8" customFormat="1" ht="13.5" customHeight="1">
      <c r="A67" s="49"/>
      <c r="B67" s="50"/>
      <c r="C67" s="7"/>
      <c r="E67" s="51"/>
      <c r="F67" s="52"/>
      <c r="G67" s="53"/>
      <c r="H67" s="50"/>
      <c r="I67" s="52"/>
      <c r="J67" s="53"/>
      <c r="K67" s="51"/>
      <c r="L67" s="53"/>
      <c r="M67" s="53"/>
      <c r="P67" s="54"/>
      <c r="Q67" s="51"/>
      <c r="R67" s="53"/>
      <c r="S67" s="53"/>
      <c r="U67" s="53"/>
      <c r="V67" s="53"/>
      <c r="W67" s="7"/>
      <c r="Y67" s="51"/>
      <c r="Z67" s="52"/>
      <c r="AA67" s="52"/>
      <c r="AB67" s="50"/>
      <c r="AC67" s="52"/>
      <c r="AD67" s="52"/>
      <c r="AE67" s="51"/>
      <c r="AF67" s="53"/>
      <c r="AG67" s="53"/>
      <c r="AJ67" s="54"/>
      <c r="AK67" s="51"/>
      <c r="AM67" s="53"/>
      <c r="AO67" s="53"/>
      <c r="AP67" s="53"/>
      <c r="AQ67" s="7"/>
      <c r="AS67" s="51"/>
      <c r="AT67" s="52"/>
      <c r="AU67" s="52"/>
      <c r="AV67" s="50"/>
      <c r="AW67" s="52"/>
      <c r="AX67" s="52"/>
      <c r="AY67" s="51"/>
      <c r="AZ67" s="53"/>
      <c r="BA67" s="53"/>
      <c r="BD67" s="54"/>
      <c r="BE67" s="51"/>
      <c r="BF67" s="53"/>
      <c r="BG67" s="53"/>
      <c r="BI67" s="53"/>
      <c r="BJ67" s="53"/>
      <c r="BK67" s="7"/>
      <c r="BM67" s="51"/>
      <c r="BN67" s="52"/>
      <c r="BO67" s="52"/>
      <c r="BP67" s="50"/>
      <c r="BQ67" s="52"/>
      <c r="BR67" s="52"/>
      <c r="BS67" s="69"/>
      <c r="BT67" s="53"/>
      <c r="BU67" s="53"/>
      <c r="BX67" s="54"/>
      <c r="BY67" s="51"/>
      <c r="BZ67" s="53"/>
      <c r="CA67" s="53"/>
      <c r="CC67" s="53"/>
      <c r="CD67" s="53"/>
      <c r="CE67" s="51"/>
      <c r="CG67" s="51"/>
      <c r="CH67" s="52"/>
      <c r="CI67" s="52"/>
      <c r="CJ67" s="50"/>
      <c r="CK67" s="52"/>
      <c r="CL67" s="52"/>
      <c r="CM67" s="51"/>
      <c r="CN67" s="53"/>
      <c r="CO67" s="53"/>
      <c r="CR67" s="54"/>
      <c r="CS67" s="51"/>
      <c r="CT67" s="53"/>
      <c r="CU67" s="53"/>
      <c r="CW67" s="53"/>
      <c r="CX67" s="53"/>
      <c r="CY67" s="7"/>
      <c r="DA67" s="300"/>
      <c r="DB67" s="52"/>
      <c r="DC67" s="309"/>
      <c r="DD67" s="50"/>
      <c r="DE67" s="52"/>
      <c r="DF67" s="52"/>
      <c r="DG67" s="51"/>
      <c r="DH67" s="53"/>
      <c r="DI67" s="53"/>
      <c r="DL67" s="54"/>
      <c r="DM67" s="51"/>
      <c r="DN67" s="53"/>
      <c r="DO67" s="53"/>
      <c r="DQ67" s="53"/>
      <c r="DR67" s="53"/>
      <c r="DS67" s="7"/>
      <c r="DU67" s="51"/>
      <c r="DV67" s="52"/>
      <c r="DW67" s="52"/>
      <c r="DX67" s="50"/>
      <c r="DY67" s="52"/>
      <c r="DZ67" s="52"/>
      <c r="EA67" s="51"/>
      <c r="EC67" s="55"/>
      <c r="EF67" s="54"/>
      <c r="EG67" s="51"/>
      <c r="EH67" s="53"/>
      <c r="EI67" s="53"/>
      <c r="EK67" s="53"/>
      <c r="EL67" s="53"/>
      <c r="EM67" s="7"/>
      <c r="EO67" s="51"/>
      <c r="EP67" s="52"/>
      <c r="EQ67" s="52"/>
      <c r="ER67" s="50"/>
      <c r="ES67" s="52"/>
      <c r="ET67" s="52"/>
      <c r="EU67" s="51"/>
      <c r="EV67" s="53"/>
      <c r="EW67" s="53"/>
      <c r="EZ67" s="54"/>
      <c r="FA67" s="51"/>
      <c r="FB67" s="53"/>
      <c r="FC67" s="53"/>
      <c r="FE67" s="53"/>
      <c r="FF67" s="53"/>
      <c r="FG67" s="7"/>
      <c r="FI67" s="51"/>
      <c r="FJ67" s="52"/>
      <c r="FK67" s="52"/>
      <c r="FL67" s="50"/>
      <c r="FM67" s="52"/>
      <c r="FN67" s="52"/>
      <c r="FO67" s="51"/>
      <c r="FP67" s="53"/>
      <c r="FQ67" s="53"/>
      <c r="FT67" s="54"/>
      <c r="FU67" s="51"/>
      <c r="FV67" s="53"/>
      <c r="FW67" s="53"/>
      <c r="FY67" s="53"/>
      <c r="FZ67" s="53"/>
      <c r="GA67" s="7"/>
      <c r="GG67" s="53"/>
      <c r="GI67" s="56"/>
      <c r="GN67" s="54"/>
      <c r="GU67" s="7"/>
      <c r="HA67" s="53"/>
      <c r="HC67" s="56"/>
      <c r="HH67" s="54"/>
      <c r="HO67" s="7"/>
      <c r="HU67" s="53"/>
      <c r="HW67" s="56"/>
      <c r="IB67" s="54"/>
      <c r="II67" s="7"/>
      <c r="IO67" s="53"/>
      <c r="IQ67" s="56"/>
      <c r="IV67" s="54"/>
    </row>
    <row r="68" spans="1:256" s="8" customFormat="1" ht="13.5" customHeight="1">
      <c r="A68" s="49"/>
      <c r="B68" s="50"/>
      <c r="C68" s="7"/>
      <c r="E68" s="51"/>
      <c r="F68" s="52"/>
      <c r="G68" s="53"/>
      <c r="H68" s="50"/>
      <c r="I68" s="52"/>
      <c r="J68" s="53"/>
      <c r="K68" s="51"/>
      <c r="L68" s="53"/>
      <c r="M68" s="53"/>
      <c r="P68" s="54"/>
      <c r="Q68" s="51"/>
      <c r="R68" s="53"/>
      <c r="S68" s="53"/>
      <c r="U68" s="53"/>
      <c r="V68" s="53"/>
      <c r="W68" s="7"/>
      <c r="Y68" s="51"/>
      <c r="Z68" s="52"/>
      <c r="AA68" s="52"/>
      <c r="AB68" s="50"/>
      <c r="AC68" s="52"/>
      <c r="AD68" s="52"/>
      <c r="AE68" s="51"/>
      <c r="AF68" s="53"/>
      <c r="AG68" s="53"/>
      <c r="AJ68" s="54"/>
      <c r="AK68" s="51"/>
      <c r="AM68" s="53"/>
      <c r="AO68" s="53"/>
      <c r="AP68" s="53"/>
      <c r="AQ68" s="7"/>
      <c r="AS68" s="51"/>
      <c r="AT68" s="52"/>
      <c r="AU68" s="52"/>
      <c r="AV68" s="50"/>
      <c r="AW68" s="52"/>
      <c r="AX68" s="52"/>
      <c r="AY68" s="51"/>
      <c r="AZ68" s="53"/>
      <c r="BA68" s="53"/>
      <c r="BD68" s="54"/>
      <c r="BE68" s="51"/>
      <c r="BF68" s="53"/>
      <c r="BG68" s="53"/>
      <c r="BI68" s="53"/>
      <c r="BJ68" s="53"/>
      <c r="BK68" s="7"/>
      <c r="BM68" s="51"/>
      <c r="BN68" s="52"/>
      <c r="BO68" s="52"/>
      <c r="BP68" s="50"/>
      <c r="BQ68" s="52"/>
      <c r="BR68" s="52"/>
      <c r="BS68" s="69"/>
      <c r="BT68" s="53"/>
      <c r="BU68" s="53"/>
      <c r="BX68" s="54"/>
      <c r="BY68" s="51"/>
      <c r="BZ68" s="53"/>
      <c r="CA68" s="53"/>
      <c r="CC68" s="53"/>
      <c r="CD68" s="53"/>
      <c r="CE68" s="51"/>
      <c r="CG68" s="51"/>
      <c r="CH68" s="52"/>
      <c r="CI68" s="52"/>
      <c r="CJ68" s="50"/>
      <c r="CK68" s="52"/>
      <c r="CL68" s="52"/>
      <c r="CM68" s="51"/>
      <c r="CN68" s="53"/>
      <c r="CO68" s="53"/>
      <c r="CR68" s="54"/>
      <c r="CS68" s="51"/>
      <c r="CT68" s="53"/>
      <c r="CU68" s="53"/>
      <c r="CW68" s="53"/>
      <c r="CX68" s="53"/>
      <c r="CY68" s="7"/>
      <c r="DA68" s="300"/>
      <c r="DB68" s="52"/>
      <c r="DC68" s="309"/>
      <c r="DD68" s="50"/>
      <c r="DE68" s="52"/>
      <c r="DF68" s="52"/>
      <c r="DG68" s="51"/>
      <c r="DH68" s="53"/>
      <c r="DI68" s="53"/>
      <c r="DL68" s="54"/>
      <c r="DM68" s="51"/>
      <c r="DN68" s="53"/>
      <c r="DO68" s="53"/>
      <c r="DQ68" s="53"/>
      <c r="DR68" s="53"/>
      <c r="DS68" s="7"/>
      <c r="DU68" s="51"/>
      <c r="DV68" s="52"/>
      <c r="DW68" s="52"/>
      <c r="DX68" s="50"/>
      <c r="DY68" s="52"/>
      <c r="DZ68" s="52"/>
      <c r="EA68" s="51"/>
      <c r="EC68" s="55"/>
      <c r="EF68" s="54"/>
      <c r="EG68" s="51"/>
      <c r="EH68" s="53"/>
      <c r="EI68" s="53"/>
      <c r="EK68" s="53"/>
      <c r="EL68" s="53"/>
      <c r="EM68" s="7"/>
      <c r="EO68" s="51"/>
      <c r="EP68" s="52"/>
      <c r="EQ68" s="52"/>
      <c r="ER68" s="50"/>
      <c r="ES68" s="52"/>
      <c r="ET68" s="52"/>
      <c r="EU68" s="51"/>
      <c r="EV68" s="53"/>
      <c r="EW68" s="53"/>
      <c r="EZ68" s="54"/>
      <c r="FA68" s="51"/>
      <c r="FB68" s="53"/>
      <c r="FC68" s="53"/>
      <c r="FE68" s="53"/>
      <c r="FF68" s="53"/>
      <c r="FG68" s="7"/>
      <c r="FI68" s="51"/>
      <c r="FJ68" s="52"/>
      <c r="FK68" s="52"/>
      <c r="FL68" s="50"/>
      <c r="FM68" s="52"/>
      <c r="FN68" s="52"/>
      <c r="FO68" s="51"/>
      <c r="FP68" s="53"/>
      <c r="FQ68" s="53"/>
      <c r="FT68" s="54"/>
      <c r="FU68" s="51"/>
      <c r="FV68" s="53"/>
      <c r="FW68" s="53"/>
      <c r="FY68" s="53"/>
      <c r="FZ68" s="53"/>
      <c r="GA68" s="7"/>
      <c r="GG68" s="53"/>
      <c r="GI68" s="56"/>
      <c r="GN68" s="54"/>
      <c r="GU68" s="7"/>
      <c r="HA68" s="53"/>
      <c r="HC68" s="56"/>
      <c r="HH68" s="54"/>
      <c r="HO68" s="7"/>
      <c r="HU68" s="53"/>
      <c r="HW68" s="56"/>
      <c r="IB68" s="54"/>
      <c r="II68" s="7"/>
      <c r="IO68" s="53"/>
      <c r="IQ68" s="56"/>
      <c r="IV68" s="54"/>
    </row>
    <row r="69" spans="1:256" s="8" customFormat="1" ht="13.5" customHeight="1">
      <c r="A69" s="49"/>
      <c r="B69" s="50"/>
      <c r="C69" s="7"/>
      <c r="E69" s="51"/>
      <c r="F69" s="52"/>
      <c r="G69" s="53"/>
      <c r="H69" s="50"/>
      <c r="I69" s="52"/>
      <c r="J69" s="53"/>
      <c r="K69" s="51"/>
      <c r="L69" s="53"/>
      <c r="M69" s="53"/>
      <c r="P69" s="54"/>
      <c r="Q69" s="51"/>
      <c r="R69" s="53"/>
      <c r="S69" s="53"/>
      <c r="U69" s="53"/>
      <c r="V69" s="53"/>
      <c r="W69" s="7"/>
      <c r="Y69" s="51"/>
      <c r="Z69" s="52"/>
      <c r="AA69" s="52"/>
      <c r="AB69" s="50"/>
      <c r="AC69" s="52"/>
      <c r="AD69" s="52"/>
      <c r="AE69" s="51"/>
      <c r="AF69" s="53"/>
      <c r="AG69" s="53"/>
      <c r="AJ69" s="54"/>
      <c r="AK69" s="51"/>
      <c r="AM69" s="53"/>
      <c r="AO69" s="53"/>
      <c r="AP69" s="53"/>
      <c r="AQ69" s="7"/>
      <c r="AS69" s="51"/>
      <c r="AT69" s="52"/>
      <c r="AU69" s="52"/>
      <c r="AV69" s="50"/>
      <c r="AW69" s="52"/>
      <c r="AX69" s="52"/>
      <c r="AY69" s="51"/>
      <c r="AZ69" s="53"/>
      <c r="BA69" s="53"/>
      <c r="BD69" s="54"/>
      <c r="BE69" s="51"/>
      <c r="BF69" s="53"/>
      <c r="BG69" s="53"/>
      <c r="BI69" s="53"/>
      <c r="BJ69" s="53"/>
      <c r="BK69" s="7"/>
      <c r="BM69" s="51"/>
      <c r="BN69" s="52"/>
      <c r="BO69" s="52"/>
      <c r="BP69" s="50"/>
      <c r="BQ69" s="52"/>
      <c r="BR69" s="52"/>
      <c r="BS69" s="69"/>
      <c r="BT69" s="53"/>
      <c r="BU69" s="53"/>
      <c r="BX69" s="54"/>
      <c r="BY69" s="51"/>
      <c r="BZ69" s="53"/>
      <c r="CA69" s="53"/>
      <c r="CC69" s="53"/>
      <c r="CD69" s="53"/>
      <c r="CE69" s="51"/>
      <c r="CG69" s="51"/>
      <c r="CH69" s="52"/>
      <c r="CI69" s="52"/>
      <c r="CJ69" s="50"/>
      <c r="CK69" s="52"/>
      <c r="CL69" s="52"/>
      <c r="CM69" s="51"/>
      <c r="CN69" s="53"/>
      <c r="CO69" s="53"/>
      <c r="CR69" s="54"/>
      <c r="CS69" s="51"/>
      <c r="CT69" s="53"/>
      <c r="CU69" s="53"/>
      <c r="CW69" s="53"/>
      <c r="CX69" s="53"/>
      <c r="CY69" s="7"/>
      <c r="DA69" s="300"/>
      <c r="DB69" s="52"/>
      <c r="DC69" s="309"/>
      <c r="DD69" s="50"/>
      <c r="DE69" s="52"/>
      <c r="DF69" s="52"/>
      <c r="DG69" s="51"/>
      <c r="DH69" s="53"/>
      <c r="DI69" s="53"/>
      <c r="DL69" s="54"/>
      <c r="DM69" s="51"/>
      <c r="DN69" s="53"/>
      <c r="DO69" s="53"/>
      <c r="DQ69" s="53"/>
      <c r="DR69" s="53"/>
      <c r="DS69" s="7"/>
      <c r="DU69" s="51"/>
      <c r="DV69" s="52"/>
      <c r="DW69" s="52"/>
      <c r="DX69" s="50"/>
      <c r="DY69" s="52"/>
      <c r="DZ69" s="52"/>
      <c r="EA69" s="51"/>
      <c r="EC69" s="55"/>
      <c r="EF69" s="54"/>
      <c r="EG69" s="51"/>
      <c r="EH69" s="53"/>
      <c r="EI69" s="53"/>
      <c r="EK69" s="53"/>
      <c r="EL69" s="53"/>
      <c r="EM69" s="7"/>
      <c r="EO69" s="51"/>
      <c r="EP69" s="52"/>
      <c r="EQ69" s="52"/>
      <c r="ER69" s="50"/>
      <c r="ES69" s="52"/>
      <c r="ET69" s="52"/>
      <c r="EU69" s="51"/>
      <c r="EV69" s="53"/>
      <c r="EW69" s="53"/>
      <c r="EZ69" s="54"/>
      <c r="FA69" s="51"/>
      <c r="FB69" s="53"/>
      <c r="FC69" s="53"/>
      <c r="FE69" s="53"/>
      <c r="FF69" s="53"/>
      <c r="FG69" s="7"/>
      <c r="FI69" s="51"/>
      <c r="FJ69" s="52"/>
      <c r="FK69" s="52"/>
      <c r="FL69" s="50"/>
      <c r="FM69" s="52"/>
      <c r="FN69" s="52"/>
      <c r="FO69" s="51"/>
      <c r="FP69" s="53"/>
      <c r="FQ69" s="53"/>
      <c r="FT69" s="54"/>
      <c r="FU69" s="51"/>
      <c r="FV69" s="53"/>
      <c r="FW69" s="53"/>
      <c r="FY69" s="53"/>
      <c r="FZ69" s="53"/>
      <c r="GA69" s="7"/>
      <c r="GG69" s="53"/>
      <c r="GI69" s="56"/>
      <c r="GN69" s="54"/>
      <c r="GU69" s="7"/>
      <c r="HA69" s="53"/>
      <c r="HC69" s="56"/>
      <c r="HH69" s="54"/>
      <c r="HO69" s="7"/>
      <c r="HU69" s="53"/>
      <c r="HW69" s="56"/>
      <c r="IB69" s="54"/>
      <c r="II69" s="7"/>
      <c r="IO69" s="53"/>
      <c r="IQ69" s="56"/>
      <c r="IV69" s="54"/>
    </row>
    <row r="70" spans="1:256" s="8" customFormat="1" ht="13.5" customHeight="1">
      <c r="A70" s="49"/>
      <c r="B70" s="50"/>
      <c r="C70" s="7"/>
      <c r="E70" s="51"/>
      <c r="F70" s="52"/>
      <c r="G70" s="53"/>
      <c r="H70" s="50"/>
      <c r="I70" s="52"/>
      <c r="J70" s="53"/>
      <c r="K70" s="51"/>
      <c r="L70" s="53"/>
      <c r="M70" s="53"/>
      <c r="P70" s="54"/>
      <c r="Q70" s="51"/>
      <c r="R70" s="53"/>
      <c r="S70" s="53"/>
      <c r="U70" s="53"/>
      <c r="V70" s="53"/>
      <c r="W70" s="7"/>
      <c r="Y70" s="51"/>
      <c r="Z70" s="52"/>
      <c r="AA70" s="52"/>
      <c r="AB70" s="50"/>
      <c r="AC70" s="52"/>
      <c r="AD70" s="52"/>
      <c r="AE70" s="51"/>
      <c r="AF70" s="53"/>
      <c r="AG70" s="53"/>
      <c r="AJ70" s="54"/>
      <c r="AK70" s="51"/>
      <c r="AM70" s="53"/>
      <c r="AO70" s="53"/>
      <c r="AP70" s="53"/>
      <c r="AQ70" s="7"/>
      <c r="AS70" s="51"/>
      <c r="AT70" s="52"/>
      <c r="AU70" s="52"/>
      <c r="AV70" s="50"/>
      <c r="AW70" s="52"/>
      <c r="AX70" s="52"/>
      <c r="AY70" s="51"/>
      <c r="AZ70" s="53"/>
      <c r="BA70" s="53"/>
      <c r="BD70" s="54"/>
      <c r="BE70" s="51"/>
      <c r="BF70" s="53"/>
      <c r="BG70" s="53"/>
      <c r="BI70" s="53"/>
      <c r="BJ70" s="53"/>
      <c r="BK70" s="7"/>
      <c r="BM70" s="51"/>
      <c r="BN70" s="52"/>
      <c r="BO70" s="52"/>
      <c r="BP70" s="50"/>
      <c r="BQ70" s="52"/>
      <c r="BR70" s="52"/>
      <c r="BS70" s="69"/>
      <c r="BT70" s="53"/>
      <c r="BU70" s="53"/>
      <c r="BX70" s="54"/>
      <c r="BY70" s="51"/>
      <c r="BZ70" s="53"/>
      <c r="CA70" s="53"/>
      <c r="CC70" s="53"/>
      <c r="CD70" s="53"/>
      <c r="CE70" s="51"/>
      <c r="CG70" s="51"/>
      <c r="CH70" s="52"/>
      <c r="CI70" s="52"/>
      <c r="CJ70" s="50"/>
      <c r="CK70" s="52"/>
      <c r="CL70" s="52"/>
      <c r="CM70" s="51"/>
      <c r="CN70" s="53"/>
      <c r="CO70" s="53"/>
      <c r="CR70" s="54"/>
      <c r="CS70" s="51"/>
      <c r="CT70" s="53"/>
      <c r="CU70" s="53"/>
      <c r="CW70" s="53"/>
      <c r="CX70" s="53"/>
      <c r="CY70" s="7"/>
      <c r="DA70" s="300"/>
      <c r="DB70" s="52"/>
      <c r="DC70" s="309"/>
      <c r="DD70" s="50"/>
      <c r="DE70" s="52"/>
      <c r="DF70" s="52"/>
      <c r="DG70" s="51"/>
      <c r="DH70" s="53"/>
      <c r="DI70" s="53"/>
      <c r="DL70" s="54"/>
      <c r="DM70" s="51"/>
      <c r="DN70" s="53"/>
      <c r="DO70" s="53"/>
      <c r="DQ70" s="53"/>
      <c r="DR70" s="53"/>
      <c r="DS70" s="7"/>
      <c r="DU70" s="51"/>
      <c r="DV70" s="52"/>
      <c r="DW70" s="52"/>
      <c r="DX70" s="50"/>
      <c r="DY70" s="52"/>
      <c r="DZ70" s="52"/>
      <c r="EA70" s="51"/>
      <c r="EC70" s="55"/>
      <c r="EF70" s="54"/>
      <c r="EG70" s="51"/>
      <c r="EH70" s="53"/>
      <c r="EI70" s="53"/>
      <c r="EK70" s="53"/>
      <c r="EL70" s="53"/>
      <c r="EM70" s="7"/>
      <c r="EO70" s="51"/>
      <c r="EP70" s="52"/>
      <c r="EQ70" s="52"/>
      <c r="ER70" s="50"/>
      <c r="ES70" s="52"/>
      <c r="ET70" s="52"/>
      <c r="EU70" s="51"/>
      <c r="EV70" s="53"/>
      <c r="EW70" s="53"/>
      <c r="EZ70" s="54"/>
      <c r="FA70" s="51"/>
      <c r="FB70" s="53"/>
      <c r="FC70" s="53"/>
      <c r="FE70" s="53"/>
      <c r="FF70" s="53"/>
      <c r="FG70" s="7"/>
      <c r="FI70" s="51"/>
      <c r="FJ70" s="52"/>
      <c r="FK70" s="52"/>
      <c r="FL70" s="50"/>
      <c r="FM70" s="52"/>
      <c r="FN70" s="52"/>
      <c r="FO70" s="51"/>
      <c r="FP70" s="53"/>
      <c r="FQ70" s="53"/>
      <c r="FT70" s="54"/>
      <c r="FU70" s="51"/>
      <c r="FV70" s="53"/>
      <c r="FW70" s="53"/>
      <c r="FY70" s="53"/>
      <c r="FZ70" s="53"/>
      <c r="GA70" s="7"/>
      <c r="GG70" s="53"/>
      <c r="GI70" s="56"/>
      <c r="GN70" s="54"/>
      <c r="GU70" s="7"/>
      <c r="HA70" s="53"/>
      <c r="HC70" s="56"/>
      <c r="HH70" s="54"/>
      <c r="HO70" s="7"/>
      <c r="HU70" s="53"/>
      <c r="HW70" s="56"/>
      <c r="IB70" s="54"/>
      <c r="II70" s="7"/>
      <c r="IO70" s="53"/>
      <c r="IQ70" s="56"/>
      <c r="IV70" s="54"/>
    </row>
    <row r="71" spans="1:256" s="8" customFormat="1" ht="13.5" customHeight="1">
      <c r="A71" s="49"/>
      <c r="B71" s="50"/>
      <c r="C71" s="7"/>
      <c r="E71" s="51"/>
      <c r="F71" s="52"/>
      <c r="G71" s="53"/>
      <c r="H71" s="50"/>
      <c r="I71" s="52"/>
      <c r="J71" s="53"/>
      <c r="K71" s="51"/>
      <c r="L71" s="53"/>
      <c r="M71" s="53"/>
      <c r="P71" s="54"/>
      <c r="Q71" s="51"/>
      <c r="R71" s="53"/>
      <c r="S71" s="53"/>
      <c r="U71" s="53"/>
      <c r="V71" s="53"/>
      <c r="W71" s="7"/>
      <c r="Y71" s="51"/>
      <c r="Z71" s="52"/>
      <c r="AA71" s="52"/>
      <c r="AB71" s="50"/>
      <c r="AC71" s="52"/>
      <c r="AD71" s="52"/>
      <c r="AE71" s="51"/>
      <c r="AF71" s="53"/>
      <c r="AG71" s="53"/>
      <c r="AJ71" s="54"/>
      <c r="AK71" s="51"/>
      <c r="AM71" s="53"/>
      <c r="AO71" s="53"/>
      <c r="AP71" s="53"/>
      <c r="AQ71" s="7"/>
      <c r="AS71" s="51"/>
      <c r="AT71" s="52"/>
      <c r="AU71" s="52"/>
      <c r="AV71" s="50"/>
      <c r="AW71" s="52"/>
      <c r="AX71" s="52"/>
      <c r="AY71" s="51"/>
      <c r="AZ71" s="53"/>
      <c r="BA71" s="53"/>
      <c r="BD71" s="54"/>
      <c r="BE71" s="51"/>
      <c r="BF71" s="53"/>
      <c r="BG71" s="53"/>
      <c r="BI71" s="53"/>
      <c r="BJ71" s="53"/>
      <c r="BK71" s="7"/>
      <c r="BM71" s="51"/>
      <c r="BN71" s="52"/>
      <c r="BO71" s="52"/>
      <c r="BP71" s="50"/>
      <c r="BQ71" s="52"/>
      <c r="BR71" s="52"/>
      <c r="BS71" s="69"/>
      <c r="BT71" s="53"/>
      <c r="BU71" s="53"/>
      <c r="BX71" s="54"/>
      <c r="BY71" s="51"/>
      <c r="BZ71" s="53"/>
      <c r="CA71" s="53"/>
      <c r="CC71" s="53"/>
      <c r="CD71" s="53"/>
      <c r="CE71" s="51"/>
      <c r="CG71" s="51"/>
      <c r="CH71" s="52"/>
      <c r="CI71" s="52"/>
      <c r="CJ71" s="50"/>
      <c r="CK71" s="52"/>
      <c r="CL71" s="52"/>
      <c r="CM71" s="51"/>
      <c r="CN71" s="53"/>
      <c r="CO71" s="53"/>
      <c r="CR71" s="54"/>
      <c r="CS71" s="51"/>
      <c r="CT71" s="53"/>
      <c r="CU71" s="53"/>
      <c r="CW71" s="53"/>
      <c r="CX71" s="53"/>
      <c r="CY71" s="7"/>
      <c r="DA71" s="300"/>
      <c r="DB71" s="52"/>
      <c r="DC71" s="309"/>
      <c r="DD71" s="50"/>
      <c r="DE71" s="52"/>
      <c r="DF71" s="52"/>
      <c r="DG71" s="51"/>
      <c r="DH71" s="53"/>
      <c r="DI71" s="53"/>
      <c r="DL71" s="54"/>
      <c r="DM71" s="51"/>
      <c r="DN71" s="53"/>
      <c r="DO71" s="53"/>
      <c r="DQ71" s="53"/>
      <c r="DR71" s="53"/>
      <c r="DS71" s="7"/>
      <c r="DU71" s="51"/>
      <c r="DV71" s="52"/>
      <c r="DW71" s="52"/>
      <c r="DX71" s="50"/>
      <c r="DY71" s="52"/>
      <c r="DZ71" s="52"/>
      <c r="EA71" s="51"/>
      <c r="EC71" s="55"/>
      <c r="EF71" s="54"/>
      <c r="EG71" s="51"/>
      <c r="EH71" s="53"/>
      <c r="EI71" s="53"/>
      <c r="EK71" s="53"/>
      <c r="EL71" s="53"/>
      <c r="EM71" s="7"/>
      <c r="EO71" s="51"/>
      <c r="EP71" s="52"/>
      <c r="EQ71" s="52"/>
      <c r="ER71" s="50"/>
      <c r="ES71" s="52"/>
      <c r="ET71" s="52"/>
      <c r="EU71" s="51"/>
      <c r="EV71" s="53"/>
      <c r="EW71" s="53"/>
      <c r="EZ71" s="54"/>
      <c r="FA71" s="51"/>
      <c r="FB71" s="53"/>
      <c r="FC71" s="53"/>
      <c r="FE71" s="53"/>
      <c r="FF71" s="53"/>
      <c r="FG71" s="7"/>
      <c r="FI71" s="51"/>
      <c r="FJ71" s="52"/>
      <c r="FK71" s="52"/>
      <c r="FL71" s="50"/>
      <c r="FM71" s="52"/>
      <c r="FN71" s="52"/>
      <c r="FO71" s="51"/>
      <c r="FP71" s="53"/>
      <c r="FQ71" s="53"/>
      <c r="FT71" s="54"/>
      <c r="FU71" s="51"/>
      <c r="FV71" s="53"/>
      <c r="FW71" s="53"/>
      <c r="FY71" s="53"/>
      <c r="FZ71" s="53"/>
      <c r="GA71" s="7"/>
      <c r="GG71" s="53"/>
      <c r="GI71" s="56"/>
      <c r="GN71" s="54"/>
      <c r="GU71" s="7"/>
      <c r="HA71" s="53"/>
      <c r="HC71" s="56"/>
      <c r="HH71" s="54"/>
      <c r="HO71" s="7"/>
      <c r="HU71" s="53"/>
      <c r="HW71" s="56"/>
      <c r="IB71" s="54"/>
      <c r="II71" s="7"/>
      <c r="IO71" s="53"/>
      <c r="IQ71" s="56"/>
      <c r="IV71" s="54"/>
    </row>
    <row r="72" spans="1:256" s="8" customFormat="1" ht="13.5" customHeight="1">
      <c r="A72" s="49"/>
      <c r="B72" s="50"/>
      <c r="C72" s="7"/>
      <c r="E72" s="51"/>
      <c r="F72" s="52"/>
      <c r="G72" s="53"/>
      <c r="H72" s="50"/>
      <c r="I72" s="52"/>
      <c r="J72" s="53"/>
      <c r="K72" s="51"/>
      <c r="L72" s="53"/>
      <c r="M72" s="53"/>
      <c r="P72" s="54"/>
      <c r="Q72" s="51"/>
      <c r="R72" s="53"/>
      <c r="S72" s="53"/>
      <c r="U72" s="53"/>
      <c r="V72" s="53"/>
      <c r="W72" s="7"/>
      <c r="Y72" s="51"/>
      <c r="Z72" s="52"/>
      <c r="AA72" s="52"/>
      <c r="AB72" s="50"/>
      <c r="AC72" s="52"/>
      <c r="AD72" s="52"/>
      <c r="AE72" s="51"/>
      <c r="AF72" s="53"/>
      <c r="AG72" s="53"/>
      <c r="AJ72" s="54"/>
      <c r="AK72" s="51"/>
      <c r="AM72" s="53"/>
      <c r="AO72" s="53"/>
      <c r="AP72" s="53"/>
      <c r="AQ72" s="7"/>
      <c r="AS72" s="51"/>
      <c r="AT72" s="52"/>
      <c r="AU72" s="52"/>
      <c r="AV72" s="50"/>
      <c r="AW72" s="52"/>
      <c r="AX72" s="52"/>
      <c r="AY72" s="51"/>
      <c r="AZ72" s="53"/>
      <c r="BA72" s="53"/>
      <c r="BD72" s="54"/>
      <c r="BE72" s="51"/>
      <c r="BF72" s="53"/>
      <c r="BG72" s="53"/>
      <c r="BI72" s="53"/>
      <c r="BJ72" s="53"/>
      <c r="BK72" s="7"/>
      <c r="BM72" s="51"/>
      <c r="BN72" s="52"/>
      <c r="BO72" s="52"/>
      <c r="BP72" s="50"/>
      <c r="BQ72" s="52"/>
      <c r="BR72" s="52"/>
      <c r="BS72" s="69"/>
      <c r="BT72" s="53"/>
      <c r="BU72" s="53"/>
      <c r="BX72" s="54"/>
      <c r="BY72" s="51"/>
      <c r="BZ72" s="53"/>
      <c r="CA72" s="53"/>
      <c r="CC72" s="53"/>
      <c r="CD72" s="53"/>
      <c r="CE72" s="51"/>
      <c r="CG72" s="51"/>
      <c r="CH72" s="52"/>
      <c r="CI72" s="52"/>
      <c r="CJ72" s="50"/>
      <c r="CK72" s="52"/>
      <c r="CL72" s="52"/>
      <c r="CM72" s="51"/>
      <c r="CN72" s="53"/>
      <c r="CO72" s="53"/>
      <c r="CR72" s="54"/>
      <c r="CS72" s="51"/>
      <c r="CT72" s="53"/>
      <c r="CU72" s="53"/>
      <c r="CW72" s="53"/>
      <c r="CX72" s="53"/>
      <c r="CY72" s="7"/>
      <c r="DA72" s="300"/>
      <c r="DB72" s="52"/>
      <c r="DC72" s="309"/>
      <c r="DD72" s="50"/>
      <c r="DE72" s="52"/>
      <c r="DF72" s="52"/>
      <c r="DG72" s="51"/>
      <c r="DH72" s="53"/>
      <c r="DI72" s="53"/>
      <c r="DL72" s="54"/>
      <c r="DM72" s="51"/>
      <c r="DN72" s="53"/>
      <c r="DO72" s="53"/>
      <c r="DQ72" s="53"/>
      <c r="DR72" s="53"/>
      <c r="DS72" s="7"/>
      <c r="DU72" s="51"/>
      <c r="DV72" s="52"/>
      <c r="DW72" s="52"/>
      <c r="DX72" s="50"/>
      <c r="DY72" s="52"/>
      <c r="DZ72" s="52"/>
      <c r="EA72" s="51"/>
      <c r="EC72" s="55"/>
      <c r="EF72" s="54"/>
      <c r="EG72" s="51"/>
      <c r="EH72" s="53"/>
      <c r="EI72" s="53"/>
      <c r="EK72" s="53"/>
      <c r="EL72" s="53"/>
      <c r="EM72" s="7"/>
      <c r="EO72" s="51"/>
      <c r="EP72" s="52"/>
      <c r="EQ72" s="52"/>
      <c r="ER72" s="50"/>
      <c r="ES72" s="52"/>
      <c r="ET72" s="52"/>
      <c r="EU72" s="51"/>
      <c r="EV72" s="53"/>
      <c r="EW72" s="53"/>
      <c r="EZ72" s="54"/>
      <c r="FA72" s="51"/>
      <c r="FB72" s="53"/>
      <c r="FC72" s="53"/>
      <c r="FE72" s="53"/>
      <c r="FF72" s="53"/>
      <c r="FG72" s="7"/>
      <c r="FI72" s="51"/>
      <c r="FJ72" s="52"/>
      <c r="FK72" s="52"/>
      <c r="FL72" s="50"/>
      <c r="FM72" s="52"/>
      <c r="FN72" s="52"/>
      <c r="FO72" s="51"/>
      <c r="FP72" s="53"/>
      <c r="FQ72" s="53"/>
      <c r="FT72" s="54"/>
      <c r="FU72" s="51"/>
      <c r="FV72" s="53"/>
      <c r="FW72" s="53"/>
      <c r="FY72" s="53"/>
      <c r="FZ72" s="53"/>
      <c r="GA72" s="7"/>
      <c r="GG72" s="53"/>
      <c r="GI72" s="56"/>
      <c r="GN72" s="54"/>
      <c r="GU72" s="7"/>
      <c r="HA72" s="53"/>
      <c r="HC72" s="56"/>
      <c r="HH72" s="54"/>
      <c r="HO72" s="7"/>
      <c r="HU72" s="53"/>
      <c r="HW72" s="56"/>
      <c r="IB72" s="54"/>
      <c r="II72" s="7"/>
      <c r="IO72" s="53"/>
      <c r="IQ72" s="56"/>
      <c r="IV72" s="54"/>
    </row>
    <row r="73" spans="1:256" s="8" customFormat="1" ht="13.5" customHeight="1">
      <c r="A73" s="49"/>
      <c r="B73" s="50"/>
      <c r="C73" s="7"/>
      <c r="E73" s="51"/>
      <c r="F73" s="52"/>
      <c r="G73" s="53"/>
      <c r="H73" s="50"/>
      <c r="I73" s="52"/>
      <c r="J73" s="53"/>
      <c r="K73" s="51"/>
      <c r="L73" s="53"/>
      <c r="M73" s="53"/>
      <c r="P73" s="54"/>
      <c r="Q73" s="51"/>
      <c r="R73" s="53"/>
      <c r="S73" s="53"/>
      <c r="U73" s="53"/>
      <c r="V73" s="53"/>
      <c r="W73" s="7"/>
      <c r="Y73" s="51"/>
      <c r="Z73" s="52"/>
      <c r="AA73" s="52"/>
      <c r="AB73" s="50"/>
      <c r="AC73" s="52"/>
      <c r="AD73" s="52"/>
      <c r="AE73" s="51"/>
      <c r="AF73" s="53"/>
      <c r="AG73" s="53"/>
      <c r="AJ73" s="54"/>
      <c r="AK73" s="51"/>
      <c r="AM73" s="53"/>
      <c r="AO73" s="53"/>
      <c r="AP73" s="53"/>
      <c r="AQ73" s="7"/>
      <c r="AS73" s="51"/>
      <c r="AT73" s="52"/>
      <c r="AU73" s="52"/>
      <c r="AV73" s="50"/>
      <c r="AW73" s="52"/>
      <c r="AX73" s="52"/>
      <c r="AY73" s="51"/>
      <c r="AZ73" s="53"/>
      <c r="BA73" s="53"/>
      <c r="BD73" s="54"/>
      <c r="BE73" s="51"/>
      <c r="BF73" s="53"/>
      <c r="BG73" s="53"/>
      <c r="BI73" s="53"/>
      <c r="BJ73" s="53"/>
      <c r="BK73" s="7"/>
      <c r="BM73" s="51"/>
      <c r="BN73" s="52"/>
      <c r="BO73" s="52"/>
      <c r="BP73" s="50"/>
      <c r="BQ73" s="52"/>
      <c r="BR73" s="52"/>
      <c r="BS73" s="69"/>
      <c r="BT73" s="53"/>
      <c r="BU73" s="53"/>
      <c r="BX73" s="54"/>
      <c r="BY73" s="51"/>
      <c r="BZ73" s="53"/>
      <c r="CA73" s="53"/>
      <c r="CC73" s="53"/>
      <c r="CD73" s="53"/>
      <c r="CE73" s="51"/>
      <c r="CG73" s="51"/>
      <c r="CH73" s="52"/>
      <c r="CI73" s="52"/>
      <c r="CJ73" s="50"/>
      <c r="CK73" s="52"/>
      <c r="CL73" s="52"/>
      <c r="CM73" s="51"/>
      <c r="CN73" s="53"/>
      <c r="CO73" s="53"/>
      <c r="CR73" s="54"/>
      <c r="CS73" s="51"/>
      <c r="CT73" s="53"/>
      <c r="CU73" s="53"/>
      <c r="CW73" s="53"/>
      <c r="CX73" s="53"/>
      <c r="CY73" s="7"/>
      <c r="DA73" s="300"/>
      <c r="DB73" s="52"/>
      <c r="DC73" s="309"/>
      <c r="DD73" s="50"/>
      <c r="DE73" s="52"/>
      <c r="DF73" s="52"/>
      <c r="DG73" s="51"/>
      <c r="DH73" s="53"/>
      <c r="DI73" s="53"/>
      <c r="DL73" s="54"/>
      <c r="DM73" s="51"/>
      <c r="DN73" s="53"/>
      <c r="DO73" s="53"/>
      <c r="DQ73" s="53"/>
      <c r="DR73" s="53"/>
      <c r="DS73" s="7"/>
      <c r="DU73" s="51"/>
      <c r="DV73" s="52"/>
      <c r="DW73" s="52"/>
      <c r="DX73" s="50"/>
      <c r="DY73" s="52"/>
      <c r="DZ73" s="52"/>
      <c r="EA73" s="51"/>
      <c r="EC73" s="55"/>
      <c r="EF73" s="54"/>
      <c r="EG73" s="51"/>
      <c r="EH73" s="53"/>
      <c r="EI73" s="53"/>
      <c r="EK73" s="53"/>
      <c r="EL73" s="53"/>
      <c r="EM73" s="7"/>
      <c r="EO73" s="51"/>
      <c r="EP73" s="52"/>
      <c r="EQ73" s="52"/>
      <c r="ER73" s="50"/>
      <c r="ES73" s="52"/>
      <c r="ET73" s="52"/>
      <c r="EU73" s="51"/>
      <c r="EV73" s="53"/>
      <c r="EW73" s="53"/>
      <c r="EZ73" s="54"/>
      <c r="FA73" s="51"/>
      <c r="FB73" s="53"/>
      <c r="FC73" s="53"/>
      <c r="FE73" s="53"/>
      <c r="FF73" s="53"/>
      <c r="FG73" s="7"/>
      <c r="FI73" s="51"/>
      <c r="FJ73" s="52"/>
      <c r="FK73" s="52"/>
      <c r="FL73" s="50"/>
      <c r="FM73" s="52"/>
      <c r="FN73" s="52"/>
      <c r="FO73" s="51"/>
      <c r="FP73" s="53"/>
      <c r="FQ73" s="53"/>
      <c r="FT73" s="54"/>
      <c r="FU73" s="51"/>
      <c r="FV73" s="53"/>
      <c r="FW73" s="53"/>
      <c r="FY73" s="53"/>
      <c r="FZ73" s="53"/>
      <c r="GA73" s="7"/>
      <c r="GG73" s="53"/>
      <c r="GI73" s="56"/>
      <c r="GN73" s="54"/>
      <c r="GU73" s="7"/>
      <c r="HA73" s="53"/>
      <c r="HC73" s="56"/>
      <c r="HH73" s="54"/>
      <c r="HO73" s="7"/>
      <c r="HU73" s="53"/>
      <c r="HW73" s="56"/>
      <c r="IB73" s="54"/>
      <c r="II73" s="7"/>
      <c r="IO73" s="53"/>
      <c r="IQ73" s="56"/>
      <c r="IV73" s="54"/>
    </row>
    <row r="74" spans="1:256" s="8" customFormat="1" ht="13.5" customHeight="1">
      <c r="A74" s="49"/>
      <c r="B74" s="50"/>
      <c r="C74" s="7"/>
      <c r="E74" s="51"/>
      <c r="F74" s="52"/>
      <c r="G74" s="53"/>
      <c r="H74" s="50"/>
      <c r="I74" s="52"/>
      <c r="J74" s="53"/>
      <c r="K74" s="51"/>
      <c r="L74" s="53"/>
      <c r="M74" s="53"/>
      <c r="P74" s="54"/>
      <c r="Q74" s="51"/>
      <c r="R74" s="53"/>
      <c r="S74" s="53"/>
      <c r="U74" s="53"/>
      <c r="V74" s="53"/>
      <c r="W74" s="7"/>
      <c r="Y74" s="51"/>
      <c r="Z74" s="52"/>
      <c r="AA74" s="52"/>
      <c r="AB74" s="50"/>
      <c r="AC74" s="52"/>
      <c r="AD74" s="52"/>
      <c r="AE74" s="51"/>
      <c r="AF74" s="53"/>
      <c r="AG74" s="53"/>
      <c r="AJ74" s="54"/>
      <c r="AK74" s="51"/>
      <c r="AM74" s="53"/>
      <c r="AO74" s="53"/>
      <c r="AP74" s="53"/>
      <c r="AQ74" s="7"/>
      <c r="AS74" s="51"/>
      <c r="AT74" s="52"/>
      <c r="AU74" s="52"/>
      <c r="AV74" s="50"/>
      <c r="AW74" s="52"/>
      <c r="AX74" s="52"/>
      <c r="AY74" s="51"/>
      <c r="AZ74" s="53"/>
      <c r="BA74" s="53"/>
      <c r="BD74" s="54"/>
      <c r="BE74" s="51"/>
      <c r="BF74" s="53"/>
      <c r="BG74" s="53"/>
      <c r="BI74" s="53"/>
      <c r="BJ74" s="53"/>
      <c r="BK74" s="7"/>
      <c r="BM74" s="51"/>
      <c r="BN74" s="52"/>
      <c r="BO74" s="52"/>
      <c r="BP74" s="50"/>
      <c r="BQ74" s="52"/>
      <c r="BR74" s="52"/>
      <c r="BS74" s="69"/>
      <c r="BT74" s="53"/>
      <c r="BU74" s="53"/>
      <c r="BX74" s="54"/>
      <c r="BY74" s="51"/>
      <c r="BZ74" s="53"/>
      <c r="CA74" s="53"/>
      <c r="CC74" s="53"/>
      <c r="CD74" s="53"/>
      <c r="CE74" s="51"/>
      <c r="CG74" s="51"/>
      <c r="CH74" s="52"/>
      <c r="CI74" s="52"/>
      <c r="CJ74" s="50"/>
      <c r="CK74" s="52"/>
      <c r="CL74" s="52"/>
      <c r="CM74" s="51"/>
      <c r="CN74" s="53"/>
      <c r="CO74" s="53"/>
      <c r="CR74" s="54"/>
      <c r="CS74" s="51"/>
      <c r="CT74" s="53"/>
      <c r="CU74" s="53"/>
      <c r="CW74" s="53"/>
      <c r="CX74" s="53"/>
      <c r="CY74" s="7"/>
      <c r="DA74" s="300"/>
      <c r="DB74" s="52"/>
      <c r="DC74" s="309"/>
      <c r="DD74" s="50"/>
      <c r="DE74" s="52"/>
      <c r="DF74" s="52"/>
      <c r="DG74" s="51"/>
      <c r="DH74" s="53"/>
      <c r="DI74" s="53"/>
      <c r="DL74" s="54"/>
      <c r="DM74" s="51"/>
      <c r="DN74" s="53"/>
      <c r="DO74" s="53"/>
      <c r="DQ74" s="53"/>
      <c r="DR74" s="53"/>
      <c r="DS74" s="7"/>
      <c r="DU74" s="51"/>
      <c r="DV74" s="52"/>
      <c r="DW74" s="52"/>
      <c r="DX74" s="50"/>
      <c r="DY74" s="52"/>
      <c r="DZ74" s="52"/>
      <c r="EA74" s="51"/>
      <c r="EC74" s="55"/>
      <c r="EF74" s="54"/>
      <c r="EG74" s="51"/>
      <c r="EH74" s="53"/>
      <c r="EI74" s="53"/>
      <c r="EK74" s="53"/>
      <c r="EL74" s="53"/>
      <c r="EM74" s="7"/>
      <c r="EO74" s="51"/>
      <c r="EP74" s="52"/>
      <c r="EQ74" s="52"/>
      <c r="ER74" s="50"/>
      <c r="ES74" s="52"/>
      <c r="ET74" s="52"/>
      <c r="EU74" s="51"/>
      <c r="EV74" s="53"/>
      <c r="EW74" s="53"/>
      <c r="EZ74" s="54"/>
      <c r="FA74" s="51"/>
      <c r="FB74" s="53"/>
      <c r="FC74" s="53"/>
      <c r="FE74" s="53"/>
      <c r="FF74" s="53"/>
      <c r="FG74" s="7"/>
      <c r="FI74" s="51"/>
      <c r="FJ74" s="52"/>
      <c r="FK74" s="52"/>
      <c r="FL74" s="50"/>
      <c r="FM74" s="52"/>
      <c r="FN74" s="52"/>
      <c r="FO74" s="51"/>
      <c r="FP74" s="53"/>
      <c r="FQ74" s="53"/>
      <c r="FT74" s="54"/>
      <c r="FU74" s="51"/>
      <c r="FV74" s="53"/>
      <c r="FW74" s="53"/>
      <c r="FY74" s="53"/>
      <c r="FZ74" s="53"/>
      <c r="GA74" s="7"/>
      <c r="GI74" s="56"/>
      <c r="GN74" s="54"/>
      <c r="GU74" s="7"/>
      <c r="HC74" s="56"/>
      <c r="HH74" s="54"/>
      <c r="HO74" s="7"/>
      <c r="HW74" s="56"/>
      <c r="IB74" s="54"/>
      <c r="II74" s="7"/>
      <c r="IQ74" s="56"/>
      <c r="IV74" s="54"/>
    </row>
    <row r="75" spans="1:256" s="8" customFormat="1" ht="13.5" customHeight="1">
      <c r="A75" s="49"/>
      <c r="B75" s="50"/>
      <c r="C75" s="7"/>
      <c r="E75" s="51"/>
      <c r="F75" s="52"/>
      <c r="G75" s="53"/>
      <c r="H75" s="50"/>
      <c r="I75" s="52"/>
      <c r="J75" s="53"/>
      <c r="K75" s="51"/>
      <c r="L75" s="53"/>
      <c r="M75" s="53"/>
      <c r="P75" s="54"/>
      <c r="Q75" s="51"/>
      <c r="R75" s="53"/>
      <c r="S75" s="53"/>
      <c r="U75" s="53"/>
      <c r="V75" s="53"/>
      <c r="W75" s="7"/>
      <c r="Y75" s="51"/>
      <c r="Z75" s="52"/>
      <c r="AA75" s="52"/>
      <c r="AB75" s="50"/>
      <c r="AC75" s="52"/>
      <c r="AD75" s="52"/>
      <c r="AE75" s="51"/>
      <c r="AF75" s="53"/>
      <c r="AG75" s="53"/>
      <c r="AJ75" s="54"/>
      <c r="AK75" s="51"/>
      <c r="AM75" s="53"/>
      <c r="AO75" s="53"/>
      <c r="AP75" s="53"/>
      <c r="AQ75" s="7"/>
      <c r="AS75" s="51"/>
      <c r="AT75" s="52"/>
      <c r="AU75" s="52"/>
      <c r="AV75" s="50"/>
      <c r="AW75" s="52"/>
      <c r="AX75" s="52"/>
      <c r="AY75" s="51"/>
      <c r="AZ75" s="53"/>
      <c r="BA75" s="53"/>
      <c r="BD75" s="54"/>
      <c r="BE75" s="51"/>
      <c r="BF75" s="53"/>
      <c r="BG75" s="53"/>
      <c r="BI75" s="53"/>
      <c r="BJ75" s="53"/>
      <c r="BK75" s="7"/>
      <c r="BM75" s="51"/>
      <c r="BN75" s="52"/>
      <c r="BO75" s="52"/>
      <c r="BP75" s="50"/>
      <c r="BQ75" s="52"/>
      <c r="BR75" s="52"/>
      <c r="BS75" s="69"/>
      <c r="BT75" s="53"/>
      <c r="BU75" s="53"/>
      <c r="BX75" s="54"/>
      <c r="BY75" s="51"/>
      <c r="BZ75" s="53"/>
      <c r="CA75" s="53"/>
      <c r="CC75" s="53"/>
      <c r="CD75" s="53"/>
      <c r="CE75" s="51"/>
      <c r="CG75" s="51"/>
      <c r="CH75" s="52"/>
      <c r="CI75" s="52"/>
      <c r="CJ75" s="50"/>
      <c r="CK75" s="52"/>
      <c r="CL75" s="52"/>
      <c r="CM75" s="51"/>
      <c r="CN75" s="53"/>
      <c r="CO75" s="53"/>
      <c r="CR75" s="54"/>
      <c r="CS75" s="51"/>
      <c r="CT75" s="53"/>
      <c r="CU75" s="53"/>
      <c r="CW75" s="53"/>
      <c r="CX75" s="53"/>
      <c r="CY75" s="7"/>
      <c r="DA75" s="300"/>
      <c r="DB75" s="52"/>
      <c r="DC75" s="309"/>
      <c r="DD75" s="50"/>
      <c r="DE75" s="52"/>
      <c r="DF75" s="52"/>
      <c r="DG75" s="51"/>
      <c r="DH75" s="53"/>
      <c r="DI75" s="53"/>
      <c r="DL75" s="54"/>
      <c r="DM75" s="51"/>
      <c r="DN75" s="53"/>
      <c r="DO75" s="53"/>
      <c r="DQ75" s="53"/>
      <c r="DR75" s="53"/>
      <c r="DS75" s="7"/>
      <c r="DU75" s="51"/>
      <c r="DV75" s="52"/>
      <c r="DW75" s="52"/>
      <c r="DX75" s="50"/>
      <c r="DY75" s="52"/>
      <c r="DZ75" s="52"/>
      <c r="EA75" s="51"/>
      <c r="EC75" s="55"/>
      <c r="EF75" s="54"/>
      <c r="EG75" s="51"/>
      <c r="EH75" s="53"/>
      <c r="EI75" s="53"/>
      <c r="EK75" s="53"/>
      <c r="EL75" s="53"/>
      <c r="EM75" s="7"/>
      <c r="EO75" s="51"/>
      <c r="EP75" s="52"/>
      <c r="EQ75" s="52"/>
      <c r="ER75" s="50"/>
      <c r="ES75" s="52"/>
      <c r="ET75" s="52"/>
      <c r="EU75" s="51"/>
      <c r="EV75" s="53"/>
      <c r="EW75" s="53"/>
      <c r="EZ75" s="54"/>
      <c r="FA75" s="51"/>
      <c r="FB75" s="53"/>
      <c r="FC75" s="53"/>
      <c r="FE75" s="53"/>
      <c r="FF75" s="53"/>
      <c r="FG75" s="7"/>
      <c r="FI75" s="51"/>
      <c r="FJ75" s="52"/>
      <c r="FK75" s="52"/>
      <c r="FL75" s="50"/>
      <c r="FM75" s="52"/>
      <c r="FN75" s="52"/>
      <c r="FO75" s="51"/>
      <c r="FP75" s="53"/>
      <c r="FQ75" s="53"/>
      <c r="FT75" s="54"/>
      <c r="FU75" s="51"/>
      <c r="FV75" s="53"/>
      <c r="FW75" s="53"/>
      <c r="FY75" s="53"/>
      <c r="FZ75" s="53"/>
      <c r="GA75" s="7"/>
      <c r="GI75" s="56"/>
      <c r="GN75" s="54"/>
      <c r="GU75" s="7"/>
      <c r="HC75" s="56"/>
      <c r="HH75" s="54"/>
      <c r="HO75" s="7"/>
      <c r="HW75" s="56"/>
      <c r="IB75" s="54"/>
      <c r="II75" s="7"/>
      <c r="IQ75" s="56"/>
      <c r="IV75" s="54"/>
    </row>
    <row r="76" spans="1:256" s="8" customFormat="1" ht="13.5" customHeight="1">
      <c r="A76" s="49"/>
      <c r="B76" s="50"/>
      <c r="C76" s="7"/>
      <c r="E76" s="51"/>
      <c r="F76" s="52"/>
      <c r="G76" s="53"/>
      <c r="H76" s="50"/>
      <c r="I76" s="52"/>
      <c r="J76" s="53"/>
      <c r="K76" s="51"/>
      <c r="L76" s="53"/>
      <c r="M76" s="53"/>
      <c r="P76" s="54"/>
      <c r="Q76" s="51"/>
      <c r="R76" s="53"/>
      <c r="S76" s="53"/>
      <c r="U76" s="53"/>
      <c r="V76" s="53"/>
      <c r="W76" s="7"/>
      <c r="Y76" s="51"/>
      <c r="Z76" s="52"/>
      <c r="AA76" s="52"/>
      <c r="AB76" s="50"/>
      <c r="AC76" s="52"/>
      <c r="AD76" s="52"/>
      <c r="AE76" s="51"/>
      <c r="AF76" s="53"/>
      <c r="AG76" s="53"/>
      <c r="AJ76" s="54"/>
      <c r="AK76" s="51"/>
      <c r="AM76" s="53"/>
      <c r="AO76" s="53"/>
      <c r="AP76" s="53"/>
      <c r="AQ76" s="7"/>
      <c r="AS76" s="51"/>
      <c r="AT76" s="52"/>
      <c r="AU76" s="52"/>
      <c r="AV76" s="50"/>
      <c r="AW76" s="52"/>
      <c r="AX76" s="52"/>
      <c r="AY76" s="51"/>
      <c r="AZ76" s="53"/>
      <c r="BA76" s="53"/>
      <c r="BD76" s="54"/>
      <c r="BE76" s="51"/>
      <c r="BF76" s="53"/>
      <c r="BG76" s="53"/>
      <c r="BI76" s="53"/>
      <c r="BJ76" s="53"/>
      <c r="BK76" s="7"/>
      <c r="BM76" s="51"/>
      <c r="BN76" s="52"/>
      <c r="BO76" s="52"/>
      <c r="BP76" s="50"/>
      <c r="BQ76" s="52"/>
      <c r="BR76" s="52"/>
      <c r="BS76" s="69"/>
      <c r="BT76" s="53"/>
      <c r="BU76" s="53"/>
      <c r="BX76" s="54"/>
      <c r="BY76" s="51"/>
      <c r="BZ76" s="53"/>
      <c r="CA76" s="53"/>
      <c r="CC76" s="53"/>
      <c r="CD76" s="53"/>
      <c r="CE76" s="51"/>
      <c r="CG76" s="51"/>
      <c r="CH76" s="52"/>
      <c r="CI76" s="52"/>
      <c r="CJ76" s="50"/>
      <c r="CK76" s="52"/>
      <c r="CL76" s="52"/>
      <c r="CM76" s="51"/>
      <c r="CN76" s="53"/>
      <c r="CO76" s="53"/>
      <c r="CR76" s="54"/>
      <c r="CS76" s="51"/>
      <c r="CT76" s="53"/>
      <c r="CU76" s="53"/>
      <c r="CW76" s="53"/>
      <c r="CX76" s="53"/>
      <c r="CY76" s="7"/>
      <c r="DA76" s="300"/>
      <c r="DB76" s="52"/>
      <c r="DC76" s="309"/>
      <c r="DD76" s="50"/>
      <c r="DE76" s="52"/>
      <c r="DF76" s="52"/>
      <c r="DG76" s="51"/>
      <c r="DH76" s="53"/>
      <c r="DI76" s="53"/>
      <c r="DL76" s="54"/>
      <c r="DM76" s="51"/>
      <c r="DN76" s="53"/>
      <c r="DO76" s="53"/>
      <c r="DQ76" s="53"/>
      <c r="DR76" s="53"/>
      <c r="DS76" s="7"/>
      <c r="DU76" s="51"/>
      <c r="DV76" s="52"/>
      <c r="DW76" s="52"/>
      <c r="DX76" s="50"/>
      <c r="DY76" s="52"/>
      <c r="DZ76" s="52"/>
      <c r="EA76" s="51"/>
      <c r="EC76" s="55"/>
      <c r="EF76" s="54"/>
      <c r="EG76" s="51"/>
      <c r="EH76" s="53"/>
      <c r="EI76" s="53"/>
      <c r="EK76" s="53"/>
      <c r="EL76" s="53"/>
      <c r="EM76" s="7"/>
      <c r="EO76" s="51"/>
      <c r="EP76" s="52"/>
      <c r="EQ76" s="52"/>
      <c r="ER76" s="50"/>
      <c r="ES76" s="52"/>
      <c r="ET76" s="52"/>
      <c r="EU76" s="51"/>
      <c r="EV76" s="53"/>
      <c r="EW76" s="53"/>
      <c r="EZ76" s="54"/>
      <c r="FA76" s="51"/>
      <c r="FB76" s="53"/>
      <c r="FC76" s="53"/>
      <c r="FE76" s="53"/>
      <c r="FF76" s="53"/>
      <c r="FG76" s="7"/>
      <c r="FI76" s="51"/>
      <c r="FJ76" s="52"/>
      <c r="FK76" s="52"/>
      <c r="FL76" s="50"/>
      <c r="FM76" s="52"/>
      <c r="FN76" s="52"/>
      <c r="FO76" s="51"/>
      <c r="FP76" s="53"/>
      <c r="FQ76" s="53"/>
      <c r="FT76" s="54"/>
      <c r="FU76" s="51"/>
      <c r="FV76" s="53"/>
      <c r="FW76" s="53"/>
      <c r="FY76" s="53"/>
      <c r="FZ76" s="53"/>
      <c r="GA76" s="7"/>
      <c r="GI76" s="56"/>
      <c r="GN76" s="54"/>
      <c r="GU76" s="7"/>
      <c r="HC76" s="56"/>
      <c r="HH76" s="54"/>
      <c r="HO76" s="7"/>
      <c r="HW76" s="56"/>
      <c r="IB76" s="54"/>
      <c r="II76" s="7"/>
      <c r="IQ76" s="56"/>
      <c r="IV76" s="54"/>
    </row>
    <row r="77" spans="1:256" s="8" customFormat="1" ht="13.5" customHeight="1">
      <c r="A77" s="49"/>
      <c r="B77" s="50"/>
      <c r="C77" s="7"/>
      <c r="E77" s="51"/>
      <c r="F77" s="52"/>
      <c r="G77" s="53"/>
      <c r="H77" s="50"/>
      <c r="I77" s="52"/>
      <c r="J77" s="53"/>
      <c r="K77" s="51"/>
      <c r="L77" s="53"/>
      <c r="M77" s="53"/>
      <c r="P77" s="54"/>
      <c r="Q77" s="51"/>
      <c r="R77" s="53"/>
      <c r="S77" s="53"/>
      <c r="U77" s="53"/>
      <c r="V77" s="53"/>
      <c r="W77" s="7"/>
      <c r="Y77" s="51"/>
      <c r="Z77" s="52"/>
      <c r="AA77" s="52"/>
      <c r="AB77" s="50"/>
      <c r="AC77" s="52"/>
      <c r="AD77" s="52"/>
      <c r="AE77" s="51"/>
      <c r="AF77" s="53"/>
      <c r="AG77" s="53"/>
      <c r="AJ77" s="54"/>
      <c r="AK77" s="51"/>
      <c r="AM77" s="53"/>
      <c r="AO77" s="53"/>
      <c r="AP77" s="53"/>
      <c r="AQ77" s="7"/>
      <c r="AS77" s="51"/>
      <c r="AT77" s="52"/>
      <c r="AU77" s="52"/>
      <c r="AV77" s="50"/>
      <c r="AW77" s="52"/>
      <c r="AX77" s="52"/>
      <c r="AY77" s="51"/>
      <c r="AZ77" s="53"/>
      <c r="BA77" s="53"/>
      <c r="BD77" s="54"/>
      <c r="BE77" s="51"/>
      <c r="BF77" s="53"/>
      <c r="BG77" s="53"/>
      <c r="BI77" s="53"/>
      <c r="BJ77" s="53"/>
      <c r="BK77" s="7"/>
      <c r="BM77" s="51"/>
      <c r="BN77" s="52"/>
      <c r="BO77" s="52"/>
      <c r="BP77" s="50"/>
      <c r="BQ77" s="52"/>
      <c r="BR77" s="52"/>
      <c r="BS77" s="69"/>
      <c r="BT77" s="53"/>
      <c r="BU77" s="53"/>
      <c r="BX77" s="54"/>
      <c r="BY77" s="51"/>
      <c r="BZ77" s="53"/>
      <c r="CA77" s="53"/>
      <c r="CC77" s="53"/>
      <c r="CD77" s="53"/>
      <c r="CE77" s="51"/>
      <c r="CG77" s="51"/>
      <c r="CH77" s="52"/>
      <c r="CI77" s="52"/>
      <c r="CJ77" s="50"/>
      <c r="CK77" s="52"/>
      <c r="CL77" s="52"/>
      <c r="CM77" s="51"/>
      <c r="CN77" s="53"/>
      <c r="CO77" s="53"/>
      <c r="CR77" s="54"/>
      <c r="CS77" s="51"/>
      <c r="CT77" s="53"/>
      <c r="CU77" s="53"/>
      <c r="CW77" s="53"/>
      <c r="CX77" s="53"/>
      <c r="CY77" s="7"/>
      <c r="DA77" s="300"/>
      <c r="DB77" s="52"/>
      <c r="DC77" s="309"/>
      <c r="DD77" s="50"/>
      <c r="DE77" s="52"/>
      <c r="DF77" s="52"/>
      <c r="DG77" s="51"/>
      <c r="DH77" s="53"/>
      <c r="DI77" s="53"/>
      <c r="DL77" s="54"/>
      <c r="DM77" s="51"/>
      <c r="DN77" s="53"/>
      <c r="DO77" s="53"/>
      <c r="DQ77" s="53"/>
      <c r="DR77" s="53"/>
      <c r="DS77" s="7"/>
      <c r="DU77" s="51"/>
      <c r="DV77" s="52"/>
      <c r="DW77" s="52"/>
      <c r="DX77" s="50"/>
      <c r="DY77" s="52"/>
      <c r="DZ77" s="52"/>
      <c r="EA77" s="51"/>
      <c r="EC77" s="55"/>
      <c r="EF77" s="54"/>
      <c r="EG77" s="51"/>
      <c r="EH77" s="53"/>
      <c r="EI77" s="53"/>
      <c r="EK77" s="53"/>
      <c r="EL77" s="53"/>
      <c r="EM77" s="7"/>
      <c r="EO77" s="51"/>
      <c r="EP77" s="52"/>
      <c r="EQ77" s="52"/>
      <c r="ER77" s="50"/>
      <c r="ES77" s="52"/>
      <c r="ET77" s="52"/>
      <c r="EU77" s="51"/>
      <c r="EV77" s="53"/>
      <c r="EW77" s="53"/>
      <c r="EZ77" s="54"/>
      <c r="FA77" s="51"/>
      <c r="FB77" s="53"/>
      <c r="FC77" s="53"/>
      <c r="FE77" s="53"/>
      <c r="FF77" s="53"/>
      <c r="FG77" s="7"/>
      <c r="FI77" s="51"/>
      <c r="FJ77" s="52"/>
      <c r="FK77" s="52"/>
      <c r="FL77" s="50"/>
      <c r="FM77" s="52"/>
      <c r="FN77" s="52"/>
      <c r="FO77" s="51"/>
      <c r="FP77" s="53"/>
      <c r="FQ77" s="53"/>
      <c r="FT77" s="54"/>
      <c r="FU77" s="51"/>
      <c r="FV77" s="53"/>
      <c r="FW77" s="53"/>
      <c r="FY77" s="53"/>
      <c r="FZ77" s="53"/>
      <c r="GA77" s="7"/>
      <c r="GI77" s="56"/>
      <c r="GN77" s="54"/>
      <c r="GU77" s="7"/>
      <c r="HC77" s="56"/>
      <c r="HH77" s="54"/>
      <c r="HO77" s="7"/>
      <c r="HW77" s="56"/>
      <c r="IB77" s="54"/>
      <c r="II77" s="7"/>
      <c r="IQ77" s="56"/>
      <c r="IV77" s="54"/>
    </row>
    <row r="78" spans="1:256" s="8" customFormat="1" ht="13.5" customHeight="1">
      <c r="A78" s="49"/>
      <c r="B78" s="50"/>
      <c r="C78" s="7"/>
      <c r="E78" s="51"/>
      <c r="F78" s="52"/>
      <c r="G78" s="53"/>
      <c r="H78" s="50"/>
      <c r="I78" s="52"/>
      <c r="J78" s="53"/>
      <c r="K78" s="51"/>
      <c r="L78" s="53"/>
      <c r="M78" s="53"/>
      <c r="P78" s="54"/>
      <c r="Q78" s="51"/>
      <c r="R78" s="53"/>
      <c r="S78" s="53"/>
      <c r="U78" s="53"/>
      <c r="V78" s="53"/>
      <c r="W78" s="7"/>
      <c r="Y78" s="51"/>
      <c r="Z78" s="52"/>
      <c r="AA78" s="52"/>
      <c r="AB78" s="50"/>
      <c r="AC78" s="52"/>
      <c r="AD78" s="52"/>
      <c r="AE78" s="51"/>
      <c r="AF78" s="53"/>
      <c r="AG78" s="53"/>
      <c r="AJ78" s="54"/>
      <c r="AK78" s="51"/>
      <c r="AM78" s="53"/>
      <c r="AO78" s="53"/>
      <c r="AP78" s="53"/>
      <c r="AQ78" s="7"/>
      <c r="AS78" s="51"/>
      <c r="AT78" s="52"/>
      <c r="AU78" s="52"/>
      <c r="AV78" s="50"/>
      <c r="AW78" s="52"/>
      <c r="AX78" s="52"/>
      <c r="AY78" s="51"/>
      <c r="AZ78" s="53"/>
      <c r="BA78" s="53"/>
      <c r="BD78" s="54"/>
      <c r="BE78" s="51"/>
      <c r="BF78" s="53"/>
      <c r="BG78" s="53"/>
      <c r="BI78" s="53"/>
      <c r="BJ78" s="53"/>
      <c r="BK78" s="7"/>
      <c r="BM78" s="51"/>
      <c r="BN78" s="52"/>
      <c r="BO78" s="52"/>
      <c r="BP78" s="50"/>
      <c r="BQ78" s="52"/>
      <c r="BR78" s="52"/>
      <c r="BS78" s="69"/>
      <c r="BT78" s="53"/>
      <c r="BU78" s="53"/>
      <c r="BX78" s="54"/>
      <c r="BY78" s="51"/>
      <c r="BZ78" s="53"/>
      <c r="CA78" s="53"/>
      <c r="CC78" s="53"/>
      <c r="CD78" s="53"/>
      <c r="CE78" s="51"/>
      <c r="CG78" s="51"/>
      <c r="CH78" s="52"/>
      <c r="CI78" s="52"/>
      <c r="CJ78" s="50"/>
      <c r="CK78" s="52"/>
      <c r="CL78" s="52"/>
      <c r="CM78" s="51"/>
      <c r="CN78" s="53"/>
      <c r="CO78" s="53"/>
      <c r="CR78" s="54"/>
      <c r="CS78" s="51"/>
      <c r="CT78" s="53"/>
      <c r="CU78" s="53"/>
      <c r="CW78" s="53"/>
      <c r="CX78" s="53"/>
      <c r="CY78" s="7"/>
      <c r="DA78" s="300"/>
      <c r="DB78" s="52"/>
      <c r="DC78" s="309"/>
      <c r="DD78" s="50"/>
      <c r="DE78" s="52"/>
      <c r="DF78" s="52"/>
      <c r="DG78" s="51"/>
      <c r="DH78" s="53"/>
      <c r="DI78" s="53"/>
      <c r="DL78" s="54"/>
      <c r="DM78" s="51"/>
      <c r="DN78" s="53"/>
      <c r="DO78" s="53"/>
      <c r="DQ78" s="53"/>
      <c r="DR78" s="53"/>
      <c r="DS78" s="7"/>
      <c r="DU78" s="51"/>
      <c r="DV78" s="52"/>
      <c r="DW78" s="52"/>
      <c r="DX78" s="50"/>
      <c r="DY78" s="52"/>
      <c r="DZ78" s="52"/>
      <c r="EA78" s="51"/>
      <c r="EC78" s="55"/>
      <c r="EF78" s="54"/>
      <c r="EG78" s="51"/>
      <c r="EH78" s="53"/>
      <c r="EI78" s="53"/>
      <c r="EK78" s="53"/>
      <c r="EL78" s="53"/>
      <c r="EM78" s="7"/>
      <c r="EO78" s="51"/>
      <c r="EP78" s="52"/>
      <c r="EQ78" s="52"/>
      <c r="ER78" s="50"/>
      <c r="ES78" s="52"/>
      <c r="ET78" s="52"/>
      <c r="EU78" s="51"/>
      <c r="EV78" s="53"/>
      <c r="EW78" s="53"/>
      <c r="EZ78" s="54"/>
      <c r="FA78" s="51"/>
      <c r="FB78" s="53"/>
      <c r="FC78" s="53"/>
      <c r="FE78" s="53"/>
      <c r="FF78" s="53"/>
      <c r="FG78" s="7"/>
      <c r="FI78" s="51"/>
      <c r="FJ78" s="52"/>
      <c r="FK78" s="52"/>
      <c r="FL78" s="50"/>
      <c r="FM78" s="52"/>
      <c r="FN78" s="52"/>
      <c r="FO78" s="51"/>
      <c r="FP78" s="53"/>
      <c r="FQ78" s="53"/>
      <c r="FT78" s="54"/>
      <c r="FU78" s="51"/>
      <c r="FV78" s="53"/>
      <c r="FW78" s="53"/>
      <c r="FY78" s="53"/>
      <c r="FZ78" s="53"/>
      <c r="GA78" s="7"/>
      <c r="GI78" s="56"/>
      <c r="GN78" s="54"/>
      <c r="GU78" s="7"/>
      <c r="HC78" s="56"/>
      <c r="HH78" s="54"/>
      <c r="HO78" s="7"/>
      <c r="HW78" s="56"/>
      <c r="IB78" s="54"/>
      <c r="II78" s="7"/>
      <c r="IQ78" s="56"/>
      <c r="IV78" s="54"/>
    </row>
    <row r="79" spans="1:256" s="8" customFormat="1" ht="13.5" customHeight="1">
      <c r="A79" s="49"/>
      <c r="B79" s="50"/>
      <c r="C79" s="7"/>
      <c r="E79" s="51"/>
      <c r="F79" s="52"/>
      <c r="G79" s="53"/>
      <c r="H79" s="50"/>
      <c r="I79" s="52"/>
      <c r="J79" s="53"/>
      <c r="K79" s="51"/>
      <c r="L79" s="53"/>
      <c r="M79" s="53"/>
      <c r="P79" s="54"/>
      <c r="Q79" s="51"/>
      <c r="R79" s="53"/>
      <c r="S79" s="53"/>
      <c r="U79" s="53"/>
      <c r="V79" s="53"/>
      <c r="W79" s="7"/>
      <c r="Y79" s="51"/>
      <c r="Z79" s="52"/>
      <c r="AA79" s="52"/>
      <c r="AB79" s="50"/>
      <c r="AC79" s="52"/>
      <c r="AD79" s="52"/>
      <c r="AE79" s="51"/>
      <c r="AF79" s="53"/>
      <c r="AG79" s="53"/>
      <c r="AJ79" s="54"/>
      <c r="AK79" s="51"/>
      <c r="AM79" s="53"/>
      <c r="AO79" s="53"/>
      <c r="AP79" s="53"/>
      <c r="AQ79" s="7"/>
      <c r="AS79" s="51"/>
      <c r="AT79" s="52"/>
      <c r="AU79" s="52"/>
      <c r="AV79" s="50"/>
      <c r="AW79" s="52"/>
      <c r="AX79" s="52"/>
      <c r="AY79" s="51"/>
      <c r="AZ79" s="53"/>
      <c r="BA79" s="53"/>
      <c r="BD79" s="54"/>
      <c r="BE79" s="51"/>
      <c r="BF79" s="53"/>
      <c r="BG79" s="53"/>
      <c r="BI79" s="53"/>
      <c r="BJ79" s="53"/>
      <c r="BK79" s="7"/>
      <c r="BM79" s="51"/>
      <c r="BN79" s="52"/>
      <c r="BO79" s="52"/>
      <c r="BP79" s="50"/>
      <c r="BQ79" s="52"/>
      <c r="BR79" s="52"/>
      <c r="BS79" s="69"/>
      <c r="BT79" s="53"/>
      <c r="BU79" s="53"/>
      <c r="BX79" s="54"/>
      <c r="BY79" s="51"/>
      <c r="BZ79" s="53"/>
      <c r="CA79" s="53"/>
      <c r="CC79" s="53"/>
      <c r="CD79" s="53"/>
      <c r="CE79" s="51"/>
      <c r="CG79" s="51"/>
      <c r="CH79" s="52"/>
      <c r="CI79" s="52"/>
      <c r="CJ79" s="50"/>
      <c r="CK79" s="52"/>
      <c r="CL79" s="52"/>
      <c r="CM79" s="51"/>
      <c r="CN79" s="53"/>
      <c r="CO79" s="53"/>
      <c r="CR79" s="54"/>
      <c r="CS79" s="51"/>
      <c r="CT79" s="53"/>
      <c r="CU79" s="53"/>
      <c r="CW79" s="53"/>
      <c r="CX79" s="53"/>
      <c r="CY79" s="7"/>
      <c r="DA79" s="300"/>
      <c r="DB79" s="52"/>
      <c r="DC79" s="309"/>
      <c r="DD79" s="50"/>
      <c r="DE79" s="52"/>
      <c r="DF79" s="52"/>
      <c r="DG79" s="51"/>
      <c r="DH79" s="53"/>
      <c r="DI79" s="53"/>
      <c r="DL79" s="54"/>
      <c r="DM79" s="51"/>
      <c r="DN79" s="53"/>
      <c r="DO79" s="53"/>
      <c r="DQ79" s="53"/>
      <c r="DR79" s="53"/>
      <c r="DS79" s="7"/>
      <c r="DU79" s="51"/>
      <c r="DV79" s="52"/>
      <c r="DW79" s="52"/>
      <c r="DX79" s="50"/>
      <c r="DY79" s="52"/>
      <c r="DZ79" s="52"/>
      <c r="EA79" s="51"/>
      <c r="EC79" s="55"/>
      <c r="EF79" s="54"/>
      <c r="EG79" s="51"/>
      <c r="EH79" s="53"/>
      <c r="EI79" s="53"/>
      <c r="EK79" s="53"/>
      <c r="EL79" s="53"/>
      <c r="EM79" s="7"/>
      <c r="EO79" s="51"/>
      <c r="EP79" s="52"/>
      <c r="EQ79" s="52"/>
      <c r="ER79" s="50"/>
      <c r="ES79" s="52"/>
      <c r="ET79" s="52"/>
      <c r="EU79" s="51"/>
      <c r="EV79" s="53"/>
      <c r="EW79" s="53"/>
      <c r="EZ79" s="54"/>
      <c r="FA79" s="51"/>
      <c r="FB79" s="53"/>
      <c r="FC79" s="53"/>
      <c r="FE79" s="53"/>
      <c r="FF79" s="53"/>
      <c r="FG79" s="7"/>
      <c r="FI79" s="51"/>
      <c r="FJ79" s="52"/>
      <c r="FK79" s="52"/>
      <c r="FL79" s="50"/>
      <c r="FM79" s="52"/>
      <c r="FN79" s="52"/>
      <c r="FO79" s="51"/>
      <c r="FP79" s="53"/>
      <c r="FQ79" s="53"/>
      <c r="FT79" s="54"/>
      <c r="FU79" s="51"/>
      <c r="FV79" s="53"/>
      <c r="FW79" s="53"/>
      <c r="FY79" s="53"/>
      <c r="FZ79" s="53"/>
      <c r="GA79" s="7"/>
      <c r="GI79" s="56"/>
      <c r="GN79" s="54"/>
      <c r="GU79" s="7"/>
      <c r="HC79" s="56"/>
      <c r="HH79" s="54"/>
      <c r="HO79" s="7"/>
      <c r="HW79" s="56"/>
      <c r="IB79" s="54"/>
      <c r="II79" s="7"/>
      <c r="IQ79" s="56"/>
      <c r="IV79" s="54"/>
    </row>
    <row r="80" spans="1:256" s="8" customFormat="1" ht="13.5" customHeight="1">
      <c r="A80" s="49"/>
      <c r="B80" s="50"/>
      <c r="C80" s="7"/>
      <c r="E80" s="51"/>
      <c r="F80" s="52"/>
      <c r="G80" s="53"/>
      <c r="H80" s="50"/>
      <c r="I80" s="52"/>
      <c r="J80" s="53"/>
      <c r="K80" s="51"/>
      <c r="L80" s="53"/>
      <c r="M80" s="53"/>
      <c r="P80" s="54"/>
      <c r="Q80" s="51"/>
      <c r="R80" s="53"/>
      <c r="S80" s="53"/>
      <c r="U80" s="53"/>
      <c r="V80" s="53"/>
      <c r="W80" s="7"/>
      <c r="Y80" s="51"/>
      <c r="Z80" s="52"/>
      <c r="AA80" s="52"/>
      <c r="AB80" s="50"/>
      <c r="AC80" s="52"/>
      <c r="AD80" s="52"/>
      <c r="AE80" s="51"/>
      <c r="AF80" s="53"/>
      <c r="AG80" s="53"/>
      <c r="AJ80" s="54"/>
      <c r="AK80" s="51"/>
      <c r="AM80" s="53"/>
      <c r="AO80" s="53"/>
      <c r="AP80" s="53"/>
      <c r="AQ80" s="7"/>
      <c r="AS80" s="51"/>
      <c r="AT80" s="52"/>
      <c r="AU80" s="52"/>
      <c r="AV80" s="50"/>
      <c r="AW80" s="52"/>
      <c r="AX80" s="52"/>
      <c r="AY80" s="51"/>
      <c r="AZ80" s="53"/>
      <c r="BA80" s="53"/>
      <c r="BD80" s="54"/>
      <c r="BE80" s="51"/>
      <c r="BF80" s="53"/>
      <c r="BG80" s="53"/>
      <c r="BI80" s="53"/>
      <c r="BJ80" s="53"/>
      <c r="BK80" s="7"/>
      <c r="BM80" s="51"/>
      <c r="BN80" s="52"/>
      <c r="BO80" s="52"/>
      <c r="BP80" s="50"/>
      <c r="BQ80" s="52"/>
      <c r="BR80" s="52"/>
      <c r="BS80" s="69"/>
      <c r="BT80" s="53"/>
      <c r="BU80" s="53"/>
      <c r="BX80" s="54"/>
      <c r="BY80" s="51"/>
      <c r="BZ80" s="53"/>
      <c r="CA80" s="53"/>
      <c r="CC80" s="53"/>
      <c r="CD80" s="53"/>
      <c r="CE80" s="51"/>
      <c r="CG80" s="51"/>
      <c r="CH80" s="52"/>
      <c r="CI80" s="52"/>
      <c r="CJ80" s="50"/>
      <c r="CK80" s="52"/>
      <c r="CL80" s="52"/>
      <c r="CM80" s="51"/>
      <c r="CN80" s="53"/>
      <c r="CO80" s="53"/>
      <c r="CR80" s="54"/>
      <c r="CS80" s="51"/>
      <c r="CT80" s="53"/>
      <c r="CU80" s="53"/>
      <c r="CW80" s="53"/>
      <c r="CX80" s="53"/>
      <c r="CY80" s="7"/>
      <c r="DA80" s="300"/>
      <c r="DB80" s="52"/>
      <c r="DC80" s="309"/>
      <c r="DD80" s="50"/>
      <c r="DE80" s="52"/>
      <c r="DF80" s="52"/>
      <c r="DG80" s="51"/>
      <c r="DH80" s="53"/>
      <c r="DI80" s="53"/>
      <c r="DL80" s="54"/>
      <c r="DM80" s="51"/>
      <c r="DN80" s="53"/>
      <c r="DO80" s="53"/>
      <c r="DQ80" s="53"/>
      <c r="DR80" s="53"/>
      <c r="DS80" s="7"/>
      <c r="DU80" s="51"/>
      <c r="DV80" s="52"/>
      <c r="DW80" s="52"/>
      <c r="DX80" s="50"/>
      <c r="DY80" s="52"/>
      <c r="DZ80" s="52"/>
      <c r="EA80" s="51"/>
      <c r="EC80" s="55"/>
      <c r="EF80" s="54"/>
      <c r="EG80" s="51"/>
      <c r="EH80" s="53"/>
      <c r="EI80" s="53"/>
      <c r="EK80" s="53"/>
      <c r="EL80" s="53"/>
      <c r="EM80" s="7"/>
      <c r="EO80" s="51"/>
      <c r="EP80" s="52"/>
      <c r="EQ80" s="52"/>
      <c r="ER80" s="50"/>
      <c r="ES80" s="52"/>
      <c r="ET80" s="52"/>
      <c r="EU80" s="51"/>
      <c r="EV80" s="53"/>
      <c r="EW80" s="53"/>
      <c r="EZ80" s="54"/>
      <c r="FA80" s="51"/>
      <c r="FB80" s="53"/>
      <c r="FC80" s="53"/>
      <c r="FE80" s="53"/>
      <c r="FF80" s="53"/>
      <c r="FG80" s="7"/>
      <c r="FI80" s="51"/>
      <c r="FJ80" s="52"/>
      <c r="FK80" s="52"/>
      <c r="FL80" s="50"/>
      <c r="FM80" s="52"/>
      <c r="FN80" s="52"/>
      <c r="FO80" s="51"/>
      <c r="FP80" s="53"/>
      <c r="FQ80" s="53"/>
      <c r="FT80" s="54"/>
      <c r="FU80" s="51"/>
      <c r="FV80" s="53"/>
      <c r="FW80" s="53"/>
      <c r="FY80" s="53"/>
      <c r="FZ80" s="53"/>
      <c r="GA80" s="7"/>
      <c r="GI80" s="56"/>
      <c r="GN80" s="54"/>
      <c r="GU80" s="7"/>
      <c r="HC80" s="56"/>
      <c r="HH80" s="54"/>
      <c r="HO80" s="7"/>
      <c r="HW80" s="56"/>
      <c r="IB80" s="54"/>
      <c r="II80" s="7"/>
      <c r="IQ80" s="56"/>
      <c r="IV80" s="54"/>
    </row>
    <row r="81" spans="1:256" s="8" customFormat="1" ht="13.5" customHeight="1">
      <c r="A81" s="49"/>
      <c r="B81" s="50"/>
      <c r="C81" s="7"/>
      <c r="E81" s="51"/>
      <c r="F81" s="52"/>
      <c r="G81" s="53"/>
      <c r="H81" s="50"/>
      <c r="I81" s="52"/>
      <c r="J81" s="53"/>
      <c r="K81" s="51"/>
      <c r="L81" s="53"/>
      <c r="M81" s="53"/>
      <c r="P81" s="54"/>
      <c r="Q81" s="51"/>
      <c r="R81" s="53"/>
      <c r="S81" s="53"/>
      <c r="U81" s="53"/>
      <c r="V81" s="53"/>
      <c r="W81" s="7"/>
      <c r="Y81" s="51"/>
      <c r="Z81" s="52"/>
      <c r="AA81" s="52"/>
      <c r="AB81" s="50"/>
      <c r="AC81" s="52"/>
      <c r="AD81" s="52"/>
      <c r="AE81" s="51"/>
      <c r="AF81" s="53"/>
      <c r="AG81" s="53"/>
      <c r="AJ81" s="54"/>
      <c r="AK81" s="51"/>
      <c r="AM81" s="53"/>
      <c r="AO81" s="53"/>
      <c r="AP81" s="53"/>
      <c r="AQ81" s="7"/>
      <c r="AS81" s="51"/>
      <c r="AT81" s="52"/>
      <c r="AU81" s="52"/>
      <c r="AV81" s="50"/>
      <c r="AW81" s="52"/>
      <c r="AX81" s="52"/>
      <c r="AY81" s="51"/>
      <c r="AZ81" s="53"/>
      <c r="BA81" s="53"/>
      <c r="BD81" s="54"/>
      <c r="BE81" s="51"/>
      <c r="BF81" s="53"/>
      <c r="BG81" s="53"/>
      <c r="BI81" s="53"/>
      <c r="BJ81" s="53"/>
      <c r="BK81" s="7"/>
      <c r="BM81" s="51"/>
      <c r="BN81" s="52"/>
      <c r="BO81" s="52"/>
      <c r="BP81" s="50"/>
      <c r="BQ81" s="52"/>
      <c r="BR81" s="52"/>
      <c r="BS81" s="69"/>
      <c r="BT81" s="53"/>
      <c r="BU81" s="53"/>
      <c r="BX81" s="54"/>
      <c r="BY81" s="51"/>
      <c r="BZ81" s="53"/>
      <c r="CA81" s="53"/>
      <c r="CC81" s="53"/>
      <c r="CD81" s="53"/>
      <c r="CE81" s="51"/>
      <c r="CG81" s="51"/>
      <c r="CH81" s="52"/>
      <c r="CI81" s="52"/>
      <c r="CJ81" s="50"/>
      <c r="CK81" s="52"/>
      <c r="CL81" s="52"/>
      <c r="CM81" s="51"/>
      <c r="CN81" s="53"/>
      <c r="CO81" s="53"/>
      <c r="CR81" s="54"/>
      <c r="CS81" s="51"/>
      <c r="CT81" s="53"/>
      <c r="CU81" s="53"/>
      <c r="CW81" s="53"/>
      <c r="CX81" s="53"/>
      <c r="CY81" s="7"/>
      <c r="DA81" s="300"/>
      <c r="DB81" s="52"/>
      <c r="DC81" s="309"/>
      <c r="DD81" s="50"/>
      <c r="DE81" s="52"/>
      <c r="DF81" s="52"/>
      <c r="DG81" s="51"/>
      <c r="DH81" s="53"/>
      <c r="DI81" s="53"/>
      <c r="DL81" s="54"/>
      <c r="DM81" s="51"/>
      <c r="DN81" s="53"/>
      <c r="DO81" s="53"/>
      <c r="DQ81" s="53"/>
      <c r="DR81" s="53"/>
      <c r="DS81" s="7"/>
      <c r="DU81" s="51"/>
      <c r="DV81" s="52"/>
      <c r="DW81" s="52"/>
      <c r="DX81" s="50"/>
      <c r="DY81" s="52"/>
      <c r="DZ81" s="52"/>
      <c r="EA81" s="51"/>
      <c r="EC81" s="55"/>
      <c r="EF81" s="54"/>
      <c r="EG81" s="51"/>
      <c r="EH81" s="53"/>
      <c r="EI81" s="53"/>
      <c r="EK81" s="53"/>
      <c r="EL81" s="53"/>
      <c r="EM81" s="7"/>
      <c r="EO81" s="51"/>
      <c r="EP81" s="52"/>
      <c r="EQ81" s="52"/>
      <c r="ER81" s="50"/>
      <c r="ES81" s="52"/>
      <c r="ET81" s="52"/>
      <c r="EU81" s="51"/>
      <c r="EV81" s="53"/>
      <c r="EW81" s="53"/>
      <c r="EZ81" s="54"/>
      <c r="FA81" s="51"/>
      <c r="FB81" s="53"/>
      <c r="FC81" s="53"/>
      <c r="FE81" s="53"/>
      <c r="FF81" s="53"/>
      <c r="FG81" s="7"/>
      <c r="FI81" s="51"/>
      <c r="FJ81" s="52"/>
      <c r="FK81" s="52"/>
      <c r="FL81" s="50"/>
      <c r="FM81" s="52"/>
      <c r="FN81" s="52"/>
      <c r="FO81" s="51"/>
      <c r="FP81" s="53"/>
      <c r="FQ81" s="53"/>
      <c r="FT81" s="54"/>
      <c r="FU81" s="51"/>
      <c r="FV81" s="53"/>
      <c r="FW81" s="53"/>
      <c r="FY81" s="53"/>
      <c r="FZ81" s="53"/>
      <c r="GA81" s="7"/>
      <c r="GI81" s="56"/>
      <c r="GN81" s="54"/>
      <c r="GU81" s="7"/>
      <c r="HC81" s="56"/>
      <c r="HH81" s="54"/>
      <c r="HO81" s="7"/>
      <c r="HW81" s="56"/>
      <c r="IB81" s="54"/>
      <c r="II81" s="7"/>
      <c r="IQ81" s="56"/>
      <c r="IV81" s="54"/>
    </row>
    <row r="82" spans="1:256" s="8" customFormat="1" ht="13.5" customHeight="1">
      <c r="A82" s="49"/>
      <c r="B82" s="50"/>
      <c r="C82" s="7"/>
      <c r="E82" s="51"/>
      <c r="F82" s="52"/>
      <c r="G82" s="53"/>
      <c r="H82" s="50"/>
      <c r="I82" s="52"/>
      <c r="J82" s="53"/>
      <c r="K82" s="51"/>
      <c r="L82" s="53"/>
      <c r="M82" s="53"/>
      <c r="P82" s="54"/>
      <c r="Q82" s="51"/>
      <c r="R82" s="53"/>
      <c r="S82" s="53"/>
      <c r="U82" s="53"/>
      <c r="V82" s="53"/>
      <c r="W82" s="7"/>
      <c r="Y82" s="51"/>
      <c r="Z82" s="52"/>
      <c r="AA82" s="52"/>
      <c r="AB82" s="50"/>
      <c r="AC82" s="52"/>
      <c r="AD82" s="52"/>
      <c r="AE82" s="51"/>
      <c r="AF82" s="53"/>
      <c r="AG82" s="53"/>
      <c r="AJ82" s="54"/>
      <c r="AK82" s="51"/>
      <c r="AM82" s="53"/>
      <c r="AO82" s="53"/>
      <c r="AP82" s="53"/>
      <c r="AQ82" s="7"/>
      <c r="AS82" s="51"/>
      <c r="AT82" s="52"/>
      <c r="AU82" s="52"/>
      <c r="AV82" s="50"/>
      <c r="AW82" s="52"/>
      <c r="AX82" s="52"/>
      <c r="AY82" s="51"/>
      <c r="AZ82" s="53"/>
      <c r="BA82" s="53"/>
      <c r="BD82" s="54"/>
      <c r="BE82" s="51"/>
      <c r="BF82" s="53"/>
      <c r="BG82" s="53"/>
      <c r="BI82" s="53"/>
      <c r="BJ82" s="53"/>
      <c r="BK82" s="7"/>
      <c r="BM82" s="51"/>
      <c r="BN82" s="52"/>
      <c r="BO82" s="52"/>
      <c r="BP82" s="50"/>
      <c r="BQ82" s="52"/>
      <c r="BR82" s="52"/>
      <c r="BS82" s="69"/>
      <c r="BT82" s="53"/>
      <c r="BU82" s="53"/>
      <c r="BX82" s="54"/>
      <c r="BY82" s="51"/>
      <c r="BZ82" s="53"/>
      <c r="CA82" s="53"/>
      <c r="CC82" s="53"/>
      <c r="CD82" s="53"/>
      <c r="CE82" s="51"/>
      <c r="CG82" s="51"/>
      <c r="CH82" s="52"/>
      <c r="CI82" s="52"/>
      <c r="CJ82" s="50"/>
      <c r="CK82" s="52"/>
      <c r="CL82" s="52"/>
      <c r="CM82" s="51"/>
      <c r="CN82" s="53"/>
      <c r="CO82" s="53"/>
      <c r="CR82" s="54"/>
      <c r="CS82" s="51"/>
      <c r="CT82" s="53"/>
      <c r="CU82" s="53"/>
      <c r="CW82" s="53"/>
      <c r="CX82" s="53"/>
      <c r="CY82" s="7"/>
      <c r="DA82" s="300"/>
      <c r="DB82" s="52"/>
      <c r="DC82" s="309"/>
      <c r="DD82" s="50"/>
      <c r="DE82" s="52"/>
      <c r="DF82" s="52"/>
      <c r="DG82" s="51"/>
      <c r="DH82" s="53"/>
      <c r="DI82" s="53"/>
      <c r="DL82" s="54"/>
      <c r="DM82" s="51"/>
      <c r="DN82" s="53"/>
      <c r="DO82" s="53"/>
      <c r="DQ82" s="53"/>
      <c r="DR82" s="53"/>
      <c r="DS82" s="7"/>
      <c r="DU82" s="51"/>
      <c r="DV82" s="52"/>
      <c r="DW82" s="52"/>
      <c r="DX82" s="50"/>
      <c r="DY82" s="52"/>
      <c r="DZ82" s="52"/>
      <c r="EA82" s="51"/>
      <c r="EC82" s="55"/>
      <c r="EF82" s="54"/>
      <c r="EG82" s="51"/>
      <c r="EH82" s="53"/>
      <c r="EI82" s="53"/>
      <c r="EK82" s="53"/>
      <c r="EL82" s="53"/>
      <c r="EM82" s="7"/>
      <c r="EO82" s="51"/>
      <c r="EP82" s="52"/>
      <c r="EQ82" s="52"/>
      <c r="ER82" s="50"/>
      <c r="ES82" s="52"/>
      <c r="ET82" s="52"/>
      <c r="EU82" s="51"/>
      <c r="EV82" s="53"/>
      <c r="EW82" s="53"/>
      <c r="EZ82" s="54"/>
      <c r="FA82" s="51"/>
      <c r="FB82" s="53"/>
      <c r="FC82" s="53"/>
      <c r="FE82" s="53"/>
      <c r="FF82" s="53"/>
      <c r="FG82" s="7"/>
      <c r="FI82" s="51"/>
      <c r="FJ82" s="52"/>
      <c r="FK82" s="52"/>
      <c r="FL82" s="50"/>
      <c r="FM82" s="52"/>
      <c r="FN82" s="52"/>
      <c r="FO82" s="51"/>
      <c r="FP82" s="53"/>
      <c r="FQ82" s="53"/>
      <c r="FT82" s="54"/>
      <c r="FU82" s="51"/>
      <c r="FV82" s="53"/>
      <c r="FW82" s="53"/>
      <c r="FY82" s="53"/>
      <c r="FZ82" s="53"/>
      <c r="GA82" s="7"/>
      <c r="GI82" s="56"/>
      <c r="GN82" s="54"/>
      <c r="GU82" s="7"/>
      <c r="HC82" s="56"/>
      <c r="HH82" s="54"/>
      <c r="HO82" s="7"/>
      <c r="HW82" s="56"/>
      <c r="IB82" s="54"/>
      <c r="II82" s="7"/>
      <c r="IQ82" s="56"/>
      <c r="IV82" s="54"/>
    </row>
    <row r="83" spans="1:256" s="8" customFormat="1" ht="13.5" customHeight="1">
      <c r="A83" s="49"/>
      <c r="B83" s="50"/>
      <c r="C83" s="7"/>
      <c r="E83" s="51"/>
      <c r="F83" s="52"/>
      <c r="G83" s="53"/>
      <c r="H83" s="50"/>
      <c r="I83" s="52"/>
      <c r="J83" s="53"/>
      <c r="K83" s="51"/>
      <c r="L83" s="53"/>
      <c r="M83" s="53"/>
      <c r="P83" s="54"/>
      <c r="Q83" s="51"/>
      <c r="R83" s="53"/>
      <c r="S83" s="53"/>
      <c r="U83" s="53"/>
      <c r="V83" s="53"/>
      <c r="W83" s="7"/>
      <c r="Y83" s="51"/>
      <c r="Z83" s="52"/>
      <c r="AA83" s="52"/>
      <c r="AB83" s="50"/>
      <c r="AC83" s="52"/>
      <c r="AD83" s="52"/>
      <c r="AE83" s="51"/>
      <c r="AF83" s="53"/>
      <c r="AG83" s="53"/>
      <c r="AJ83" s="54"/>
      <c r="AK83" s="51"/>
      <c r="AM83" s="53"/>
      <c r="AO83" s="53"/>
      <c r="AP83" s="53"/>
      <c r="AQ83" s="7"/>
      <c r="AS83" s="51"/>
      <c r="AT83" s="52"/>
      <c r="AU83" s="52"/>
      <c r="AV83" s="50"/>
      <c r="AW83" s="52"/>
      <c r="AX83" s="52"/>
      <c r="AY83" s="51"/>
      <c r="AZ83" s="53"/>
      <c r="BA83" s="53"/>
      <c r="BD83" s="54"/>
      <c r="BE83" s="51"/>
      <c r="BF83" s="53"/>
      <c r="BG83" s="53"/>
      <c r="BI83" s="53"/>
      <c r="BJ83" s="53"/>
      <c r="BK83" s="7"/>
      <c r="BM83" s="51"/>
      <c r="BN83" s="52"/>
      <c r="BO83" s="52"/>
      <c r="BP83" s="50"/>
      <c r="BQ83" s="52"/>
      <c r="BR83" s="52"/>
      <c r="BS83" s="69"/>
      <c r="BT83" s="53"/>
      <c r="BU83" s="53"/>
      <c r="BX83" s="54"/>
      <c r="BY83" s="51"/>
      <c r="BZ83" s="53"/>
      <c r="CA83" s="53"/>
      <c r="CC83" s="53"/>
      <c r="CD83" s="53"/>
      <c r="CE83" s="51"/>
      <c r="CG83" s="51"/>
      <c r="CH83" s="52"/>
      <c r="CI83" s="52"/>
      <c r="CJ83" s="50"/>
      <c r="CK83" s="52"/>
      <c r="CL83" s="52"/>
      <c r="CM83" s="51"/>
      <c r="CN83" s="53"/>
      <c r="CO83" s="53"/>
      <c r="CR83" s="54"/>
      <c r="CS83" s="51"/>
      <c r="CT83" s="53"/>
      <c r="CU83" s="53"/>
      <c r="CW83" s="53"/>
      <c r="CX83" s="53"/>
      <c r="CY83" s="7"/>
      <c r="DA83" s="300"/>
      <c r="DB83" s="52"/>
      <c r="DC83" s="309"/>
      <c r="DD83" s="50"/>
      <c r="DE83" s="52"/>
      <c r="DF83" s="52"/>
      <c r="DG83" s="51"/>
      <c r="DH83" s="53"/>
      <c r="DI83" s="53"/>
      <c r="DL83" s="54"/>
      <c r="DM83" s="51"/>
      <c r="DN83" s="53"/>
      <c r="DO83" s="53"/>
      <c r="DQ83" s="53"/>
      <c r="DR83" s="53"/>
      <c r="DS83" s="7"/>
      <c r="DU83" s="51"/>
      <c r="DV83" s="52"/>
      <c r="DW83" s="52"/>
      <c r="DX83" s="50"/>
      <c r="DY83" s="52"/>
      <c r="DZ83" s="52"/>
      <c r="EA83" s="51"/>
      <c r="EC83" s="55"/>
      <c r="EF83" s="54"/>
      <c r="EG83" s="51"/>
      <c r="EH83" s="53"/>
      <c r="EI83" s="53"/>
      <c r="EK83" s="53"/>
      <c r="EL83" s="53"/>
      <c r="EM83" s="7"/>
      <c r="EO83" s="51"/>
      <c r="EP83" s="52"/>
      <c r="EQ83" s="52"/>
      <c r="ER83" s="50"/>
      <c r="ES83" s="52"/>
      <c r="ET83" s="52"/>
      <c r="EU83" s="51"/>
      <c r="EV83" s="53"/>
      <c r="EW83" s="53"/>
      <c r="EZ83" s="54"/>
      <c r="FA83" s="51"/>
      <c r="FB83" s="53"/>
      <c r="FC83" s="53"/>
      <c r="FE83" s="53"/>
      <c r="FF83" s="53"/>
      <c r="FG83" s="7"/>
      <c r="FI83" s="51"/>
      <c r="FJ83" s="52"/>
      <c r="FK83" s="52"/>
      <c r="FL83" s="50"/>
      <c r="FM83" s="52"/>
      <c r="FN83" s="52"/>
      <c r="FO83" s="51"/>
      <c r="FP83" s="53"/>
      <c r="FQ83" s="53"/>
      <c r="FT83" s="54"/>
      <c r="FU83" s="51"/>
      <c r="FV83" s="53"/>
      <c r="FW83" s="53"/>
      <c r="FY83" s="53"/>
      <c r="FZ83" s="53"/>
      <c r="GA83" s="7"/>
      <c r="GI83" s="56"/>
      <c r="GN83" s="54"/>
      <c r="GU83" s="7"/>
      <c r="HC83" s="56"/>
      <c r="HH83" s="54"/>
      <c r="HO83" s="7"/>
      <c r="HW83" s="56"/>
      <c r="IB83" s="54"/>
      <c r="II83" s="7"/>
      <c r="IQ83" s="56"/>
      <c r="IV83" s="54"/>
    </row>
    <row r="84" spans="1:256" s="8" customFormat="1" ht="13.5" customHeight="1">
      <c r="A84" s="49"/>
      <c r="B84" s="50"/>
      <c r="C84" s="7"/>
      <c r="E84" s="51"/>
      <c r="F84" s="52"/>
      <c r="G84" s="53"/>
      <c r="H84" s="50"/>
      <c r="I84" s="52"/>
      <c r="J84" s="53"/>
      <c r="K84" s="51"/>
      <c r="L84" s="53"/>
      <c r="M84" s="53"/>
      <c r="P84" s="54"/>
      <c r="Q84" s="51"/>
      <c r="R84" s="53"/>
      <c r="S84" s="53"/>
      <c r="U84" s="53"/>
      <c r="V84" s="53"/>
      <c r="W84" s="7"/>
      <c r="Y84" s="51"/>
      <c r="Z84" s="52"/>
      <c r="AA84" s="52"/>
      <c r="AB84" s="50"/>
      <c r="AC84" s="52"/>
      <c r="AD84" s="52"/>
      <c r="AE84" s="51"/>
      <c r="AF84" s="53"/>
      <c r="AG84" s="53"/>
      <c r="AJ84" s="54"/>
      <c r="AK84" s="51"/>
      <c r="AM84" s="53"/>
      <c r="AO84" s="53"/>
      <c r="AP84" s="53"/>
      <c r="AQ84" s="7"/>
      <c r="AS84" s="51"/>
      <c r="AT84" s="52"/>
      <c r="AU84" s="52"/>
      <c r="AV84" s="50"/>
      <c r="AW84" s="52"/>
      <c r="AX84" s="52"/>
      <c r="AY84" s="51"/>
      <c r="AZ84" s="53"/>
      <c r="BA84" s="53"/>
      <c r="BD84" s="54"/>
      <c r="BE84" s="51"/>
      <c r="BF84" s="53"/>
      <c r="BG84" s="53"/>
      <c r="BI84" s="53"/>
      <c r="BJ84" s="53"/>
      <c r="BK84" s="7"/>
      <c r="BM84" s="51"/>
      <c r="BN84" s="52"/>
      <c r="BO84" s="52"/>
      <c r="BP84" s="50"/>
      <c r="BQ84" s="52"/>
      <c r="BR84" s="52"/>
      <c r="BS84" s="69"/>
      <c r="BT84" s="53"/>
      <c r="BU84" s="53"/>
      <c r="BX84" s="54"/>
      <c r="BY84" s="51"/>
      <c r="BZ84" s="53"/>
      <c r="CA84" s="53"/>
      <c r="CC84" s="53"/>
      <c r="CD84" s="53"/>
      <c r="CE84" s="51"/>
      <c r="CG84" s="51"/>
      <c r="CH84" s="52"/>
      <c r="CI84" s="52"/>
      <c r="CJ84" s="50"/>
      <c r="CK84" s="52"/>
      <c r="CL84" s="52"/>
      <c r="CM84" s="51"/>
      <c r="CN84" s="53"/>
      <c r="CO84" s="53"/>
      <c r="CR84" s="54"/>
      <c r="CS84" s="51"/>
      <c r="CT84" s="53"/>
      <c r="CU84" s="53"/>
      <c r="CW84" s="53"/>
      <c r="CX84" s="53"/>
      <c r="CY84" s="7"/>
      <c r="DA84" s="300"/>
      <c r="DB84" s="52"/>
      <c r="DC84" s="309"/>
      <c r="DD84" s="50"/>
      <c r="DE84" s="52"/>
      <c r="DF84" s="52"/>
      <c r="DG84" s="51"/>
      <c r="DH84" s="53"/>
      <c r="DI84" s="53"/>
      <c r="DL84" s="54"/>
      <c r="DM84" s="51"/>
      <c r="DN84" s="53"/>
      <c r="DO84" s="53"/>
      <c r="DQ84" s="53"/>
      <c r="DR84" s="53"/>
      <c r="DS84" s="7"/>
      <c r="DU84" s="51"/>
      <c r="DV84" s="52"/>
      <c r="DW84" s="52"/>
      <c r="DX84" s="50"/>
      <c r="DY84" s="52"/>
      <c r="DZ84" s="52"/>
      <c r="EA84" s="51"/>
      <c r="EC84" s="55"/>
      <c r="EF84" s="54"/>
      <c r="EG84" s="51"/>
      <c r="EH84" s="53"/>
      <c r="EI84" s="53"/>
      <c r="EK84" s="53"/>
      <c r="EL84" s="53"/>
      <c r="EM84" s="7"/>
      <c r="EO84" s="51"/>
      <c r="EP84" s="52"/>
      <c r="EQ84" s="52"/>
      <c r="ER84" s="50"/>
      <c r="ES84" s="52"/>
      <c r="ET84" s="52"/>
      <c r="EU84" s="51"/>
      <c r="EV84" s="53"/>
      <c r="EW84" s="53"/>
      <c r="EZ84" s="54"/>
      <c r="FA84" s="51"/>
      <c r="FB84" s="53"/>
      <c r="FC84" s="53"/>
      <c r="FE84" s="53"/>
      <c r="FF84" s="53"/>
      <c r="FG84" s="7"/>
      <c r="FI84" s="51"/>
      <c r="FJ84" s="52"/>
      <c r="FK84" s="52"/>
      <c r="FL84" s="50"/>
      <c r="FM84" s="52"/>
      <c r="FN84" s="52"/>
      <c r="FO84" s="51"/>
      <c r="FP84" s="53"/>
      <c r="FQ84" s="53"/>
      <c r="FT84" s="54"/>
      <c r="FU84" s="51"/>
      <c r="FV84" s="53"/>
      <c r="FW84" s="53"/>
      <c r="FY84" s="53"/>
      <c r="FZ84" s="53"/>
      <c r="GA84" s="7"/>
      <c r="GI84" s="56"/>
      <c r="GN84" s="54"/>
      <c r="GU84" s="7"/>
      <c r="HC84" s="56"/>
      <c r="HH84" s="54"/>
      <c r="HO84" s="7"/>
      <c r="HW84" s="56"/>
      <c r="IB84" s="54"/>
      <c r="II84" s="7"/>
      <c r="IQ84" s="56"/>
      <c r="IV84" s="54"/>
    </row>
    <row r="85" spans="1:256" s="8" customFormat="1" ht="13.5" customHeight="1">
      <c r="A85" s="49"/>
      <c r="B85" s="50"/>
      <c r="C85" s="7"/>
      <c r="E85" s="51"/>
      <c r="F85" s="52"/>
      <c r="G85" s="53"/>
      <c r="H85" s="50"/>
      <c r="I85" s="52"/>
      <c r="J85" s="53"/>
      <c r="K85" s="51"/>
      <c r="L85" s="53"/>
      <c r="M85" s="53"/>
      <c r="P85" s="54"/>
      <c r="Q85" s="51"/>
      <c r="R85" s="53"/>
      <c r="S85" s="53"/>
      <c r="U85" s="53"/>
      <c r="V85" s="53"/>
      <c r="W85" s="7"/>
      <c r="Y85" s="51"/>
      <c r="Z85" s="52"/>
      <c r="AA85" s="52"/>
      <c r="AB85" s="50"/>
      <c r="AC85" s="52"/>
      <c r="AD85" s="52"/>
      <c r="AE85" s="51"/>
      <c r="AF85" s="53"/>
      <c r="AG85" s="53"/>
      <c r="AJ85" s="54"/>
      <c r="AK85" s="51"/>
      <c r="AM85" s="53"/>
      <c r="AO85" s="53"/>
      <c r="AP85" s="53"/>
      <c r="AQ85" s="7"/>
      <c r="AS85" s="51"/>
      <c r="AT85" s="52"/>
      <c r="AU85" s="52"/>
      <c r="AV85" s="50"/>
      <c r="AW85" s="52"/>
      <c r="AX85" s="52"/>
      <c r="AY85" s="51"/>
      <c r="AZ85" s="53"/>
      <c r="BA85" s="53"/>
      <c r="BD85" s="54"/>
      <c r="BE85" s="51"/>
      <c r="BF85" s="53"/>
      <c r="BG85" s="53"/>
      <c r="BI85" s="53"/>
      <c r="BJ85" s="53"/>
      <c r="BK85" s="7"/>
      <c r="BM85" s="51"/>
      <c r="BN85" s="52"/>
      <c r="BO85" s="52"/>
      <c r="BP85" s="50"/>
      <c r="BQ85" s="52"/>
      <c r="BR85" s="52"/>
      <c r="BS85" s="69"/>
      <c r="BT85" s="53"/>
      <c r="BU85" s="53"/>
      <c r="BX85" s="54"/>
      <c r="BY85" s="51"/>
      <c r="BZ85" s="53"/>
      <c r="CA85" s="53"/>
      <c r="CC85" s="53"/>
      <c r="CD85" s="53"/>
      <c r="CE85" s="51"/>
      <c r="CG85" s="51"/>
      <c r="CH85" s="52"/>
      <c r="CI85" s="52"/>
      <c r="CJ85" s="50"/>
      <c r="CK85" s="52"/>
      <c r="CL85" s="52"/>
      <c r="CM85" s="51"/>
      <c r="CN85" s="53"/>
      <c r="CO85" s="53"/>
      <c r="CR85" s="54"/>
      <c r="CS85" s="51"/>
      <c r="CT85" s="53"/>
      <c r="CU85" s="53"/>
      <c r="CW85" s="53"/>
      <c r="CX85" s="53"/>
      <c r="CY85" s="7"/>
      <c r="DA85" s="300"/>
      <c r="DB85" s="52"/>
      <c r="DC85" s="309"/>
      <c r="DD85" s="50"/>
      <c r="DE85" s="52"/>
      <c r="DF85" s="52"/>
      <c r="DG85" s="51"/>
      <c r="DH85" s="53"/>
      <c r="DI85" s="53"/>
      <c r="DL85" s="54"/>
      <c r="DM85" s="51"/>
      <c r="DN85" s="53"/>
      <c r="DO85" s="53"/>
      <c r="DQ85" s="53"/>
      <c r="DR85" s="53"/>
      <c r="DS85" s="7"/>
      <c r="DU85" s="51"/>
      <c r="DV85" s="52"/>
      <c r="DW85" s="52"/>
      <c r="DX85" s="50"/>
      <c r="DY85" s="52"/>
      <c r="DZ85" s="52"/>
      <c r="EA85" s="51"/>
      <c r="EC85" s="55"/>
      <c r="EF85" s="54"/>
      <c r="EG85" s="51"/>
      <c r="EH85" s="53"/>
      <c r="EI85" s="53"/>
      <c r="EK85" s="53"/>
      <c r="EL85" s="53"/>
      <c r="EM85" s="7"/>
      <c r="EO85" s="51"/>
      <c r="EP85" s="52"/>
      <c r="EQ85" s="52"/>
      <c r="ER85" s="50"/>
      <c r="ES85" s="52"/>
      <c r="ET85" s="52"/>
      <c r="EU85" s="51"/>
      <c r="EV85" s="53"/>
      <c r="EW85" s="53"/>
      <c r="EZ85" s="54"/>
      <c r="FA85" s="51"/>
      <c r="FB85" s="53"/>
      <c r="FC85" s="53"/>
      <c r="FE85" s="53"/>
      <c r="FF85" s="53"/>
      <c r="FG85" s="7"/>
      <c r="FI85" s="51"/>
      <c r="FJ85" s="52"/>
      <c r="FK85" s="52"/>
      <c r="FL85" s="50"/>
      <c r="FM85" s="52"/>
      <c r="FN85" s="52"/>
      <c r="FO85" s="51"/>
      <c r="FP85" s="53"/>
      <c r="FQ85" s="53"/>
      <c r="FT85" s="54"/>
      <c r="FU85" s="51"/>
      <c r="FV85" s="53"/>
      <c r="FW85" s="53"/>
      <c r="FY85" s="53"/>
      <c r="FZ85" s="53"/>
      <c r="GA85" s="7"/>
      <c r="GI85" s="56"/>
      <c r="GN85" s="54"/>
      <c r="GU85" s="7"/>
      <c r="HC85" s="56"/>
      <c r="HH85" s="54"/>
      <c r="HO85" s="7"/>
      <c r="HW85" s="56"/>
      <c r="IB85" s="54"/>
      <c r="II85" s="7"/>
      <c r="IQ85" s="56"/>
      <c r="IV85" s="54"/>
    </row>
    <row r="86" spans="1:256" s="8" customFormat="1" ht="13.5" customHeight="1">
      <c r="A86" s="49"/>
      <c r="B86" s="50"/>
      <c r="C86" s="7"/>
      <c r="E86" s="51"/>
      <c r="F86" s="52"/>
      <c r="G86" s="53"/>
      <c r="H86" s="50"/>
      <c r="I86" s="52"/>
      <c r="J86" s="53"/>
      <c r="K86" s="51"/>
      <c r="L86" s="53"/>
      <c r="M86" s="53"/>
      <c r="P86" s="54"/>
      <c r="Q86" s="51"/>
      <c r="R86" s="53"/>
      <c r="S86" s="53"/>
      <c r="U86" s="53"/>
      <c r="V86" s="53"/>
      <c r="W86" s="7"/>
      <c r="Y86" s="51"/>
      <c r="Z86" s="52"/>
      <c r="AA86" s="52"/>
      <c r="AB86" s="50"/>
      <c r="AC86" s="52"/>
      <c r="AD86" s="52"/>
      <c r="AE86" s="51"/>
      <c r="AF86" s="53"/>
      <c r="AG86" s="53"/>
      <c r="AJ86" s="54"/>
      <c r="AK86" s="51"/>
      <c r="AM86" s="53"/>
      <c r="AO86" s="53"/>
      <c r="AP86" s="53"/>
      <c r="AQ86" s="7"/>
      <c r="AS86" s="51"/>
      <c r="AT86" s="52"/>
      <c r="AU86" s="52"/>
      <c r="AV86" s="50"/>
      <c r="AW86" s="52"/>
      <c r="AX86" s="52"/>
      <c r="AY86" s="51"/>
      <c r="AZ86" s="53"/>
      <c r="BA86" s="53"/>
      <c r="BD86" s="54"/>
      <c r="BE86" s="51"/>
      <c r="BF86" s="53"/>
      <c r="BG86" s="53"/>
      <c r="BI86" s="53"/>
      <c r="BJ86" s="53"/>
      <c r="BK86" s="7"/>
      <c r="BM86" s="51"/>
      <c r="BN86" s="52"/>
      <c r="BO86" s="52"/>
      <c r="BP86" s="50"/>
      <c r="BQ86" s="52"/>
      <c r="BR86" s="52"/>
      <c r="BS86" s="69"/>
      <c r="BT86" s="53"/>
      <c r="BU86" s="53"/>
      <c r="BX86" s="54"/>
      <c r="BY86" s="51"/>
      <c r="BZ86" s="53"/>
      <c r="CA86" s="53"/>
      <c r="CC86" s="53"/>
      <c r="CD86" s="53"/>
      <c r="CE86" s="51"/>
      <c r="CG86" s="51"/>
      <c r="CH86" s="52"/>
      <c r="CI86" s="52"/>
      <c r="CJ86" s="50"/>
      <c r="CK86" s="52"/>
      <c r="CL86" s="52"/>
      <c r="CM86" s="51"/>
      <c r="CN86" s="53"/>
      <c r="CO86" s="53"/>
      <c r="CR86" s="54"/>
      <c r="CS86" s="51"/>
      <c r="CT86" s="53"/>
      <c r="CU86" s="53"/>
      <c r="CW86" s="53"/>
      <c r="CX86" s="53"/>
      <c r="CY86" s="7"/>
      <c r="DA86" s="300"/>
      <c r="DB86" s="52"/>
      <c r="DC86" s="309"/>
      <c r="DD86" s="50"/>
      <c r="DE86" s="52"/>
      <c r="DF86" s="52"/>
      <c r="DG86" s="51"/>
      <c r="DH86" s="53"/>
      <c r="DI86" s="53"/>
      <c r="DL86" s="54"/>
      <c r="DM86" s="51"/>
      <c r="DN86" s="53"/>
      <c r="DO86" s="53"/>
      <c r="DQ86" s="53"/>
      <c r="DR86" s="53"/>
      <c r="DS86" s="7"/>
      <c r="DU86" s="51"/>
      <c r="DV86" s="52"/>
      <c r="DW86" s="52"/>
      <c r="DX86" s="50"/>
      <c r="DY86" s="52"/>
      <c r="DZ86" s="52"/>
      <c r="EA86" s="51"/>
      <c r="EC86" s="55"/>
      <c r="EF86" s="54"/>
      <c r="EG86" s="51"/>
      <c r="EH86" s="53"/>
      <c r="EI86" s="53"/>
      <c r="EK86" s="53"/>
      <c r="EL86" s="53"/>
      <c r="EM86" s="7"/>
      <c r="EO86" s="51"/>
      <c r="EP86" s="52"/>
      <c r="EQ86" s="52"/>
      <c r="ER86" s="50"/>
      <c r="ES86" s="52"/>
      <c r="ET86" s="52"/>
      <c r="EU86" s="51"/>
      <c r="EV86" s="53"/>
      <c r="EW86" s="53"/>
      <c r="EZ86" s="54"/>
      <c r="FA86" s="51"/>
      <c r="FB86" s="53"/>
      <c r="FC86" s="53"/>
      <c r="FE86" s="53"/>
      <c r="FF86" s="53"/>
      <c r="FG86" s="7"/>
      <c r="FI86" s="51"/>
      <c r="FJ86" s="52"/>
      <c r="FK86" s="52"/>
      <c r="FL86" s="50"/>
      <c r="FM86" s="52"/>
      <c r="FN86" s="52"/>
      <c r="FO86" s="51"/>
      <c r="FP86" s="53"/>
      <c r="FQ86" s="53"/>
      <c r="FT86" s="54"/>
      <c r="FU86" s="51"/>
      <c r="FV86" s="53"/>
      <c r="FW86" s="53"/>
      <c r="FY86" s="53"/>
      <c r="FZ86" s="53"/>
      <c r="GA86" s="7"/>
      <c r="GI86" s="56"/>
      <c r="GN86" s="54"/>
      <c r="GU86" s="7"/>
      <c r="HC86" s="56"/>
      <c r="HH86" s="54"/>
      <c r="HO86" s="7"/>
      <c r="HW86" s="56"/>
      <c r="IB86" s="54"/>
      <c r="II86" s="7"/>
      <c r="IQ86" s="56"/>
      <c r="IV86" s="54"/>
    </row>
    <row r="87" spans="1:256" s="8" customFormat="1" ht="13.5" customHeight="1">
      <c r="A87" s="49"/>
      <c r="B87" s="50"/>
      <c r="C87" s="7"/>
      <c r="E87" s="51"/>
      <c r="F87" s="52"/>
      <c r="G87" s="53"/>
      <c r="H87" s="50"/>
      <c r="I87" s="52"/>
      <c r="J87" s="53"/>
      <c r="K87" s="51"/>
      <c r="L87" s="53"/>
      <c r="M87" s="53"/>
      <c r="P87" s="54"/>
      <c r="Q87" s="51"/>
      <c r="R87" s="53"/>
      <c r="S87" s="53"/>
      <c r="U87" s="53"/>
      <c r="V87" s="53"/>
      <c r="W87" s="7"/>
      <c r="Y87" s="51"/>
      <c r="Z87" s="52"/>
      <c r="AA87" s="52"/>
      <c r="AB87" s="50"/>
      <c r="AC87" s="52"/>
      <c r="AD87" s="52"/>
      <c r="AE87" s="51"/>
      <c r="AF87" s="53"/>
      <c r="AG87" s="53"/>
      <c r="AJ87" s="54"/>
      <c r="AK87" s="51"/>
      <c r="AM87" s="53"/>
      <c r="AO87" s="53"/>
      <c r="AP87" s="53"/>
      <c r="AQ87" s="7"/>
      <c r="AS87" s="51"/>
      <c r="AT87" s="52"/>
      <c r="AU87" s="52"/>
      <c r="AV87" s="50"/>
      <c r="AW87" s="52"/>
      <c r="AX87" s="52"/>
      <c r="AY87" s="51"/>
      <c r="AZ87" s="53"/>
      <c r="BA87" s="53"/>
      <c r="BD87" s="54"/>
      <c r="BE87" s="51"/>
      <c r="BF87" s="53"/>
      <c r="BG87" s="53"/>
      <c r="BI87" s="53"/>
      <c r="BJ87" s="53"/>
      <c r="BK87" s="7"/>
      <c r="BM87" s="51"/>
      <c r="BN87" s="52"/>
      <c r="BO87" s="52"/>
      <c r="BP87" s="50"/>
      <c r="BQ87" s="52"/>
      <c r="BR87" s="52"/>
      <c r="BS87" s="69"/>
      <c r="BT87" s="53"/>
      <c r="BU87" s="53"/>
      <c r="BX87" s="54"/>
      <c r="BY87" s="51"/>
      <c r="BZ87" s="53"/>
      <c r="CA87" s="53"/>
      <c r="CC87" s="53"/>
      <c r="CD87" s="53"/>
      <c r="CE87" s="51"/>
      <c r="CG87" s="51"/>
      <c r="CH87" s="52"/>
      <c r="CI87" s="52"/>
      <c r="CJ87" s="50"/>
      <c r="CK87" s="52"/>
      <c r="CL87" s="52"/>
      <c r="CM87" s="51"/>
      <c r="CN87" s="53"/>
      <c r="CO87" s="53"/>
      <c r="CR87" s="54"/>
      <c r="CS87" s="51"/>
      <c r="CT87" s="53"/>
      <c r="CU87" s="53"/>
      <c r="CW87" s="53"/>
      <c r="CX87" s="53"/>
      <c r="CY87" s="7"/>
      <c r="DA87" s="300"/>
      <c r="DB87" s="52"/>
      <c r="DC87" s="309"/>
      <c r="DD87" s="50"/>
      <c r="DE87" s="52"/>
      <c r="DF87" s="52"/>
      <c r="DG87" s="51"/>
      <c r="DH87" s="53"/>
      <c r="DI87" s="53"/>
      <c r="DL87" s="54"/>
      <c r="DM87" s="51"/>
      <c r="DN87" s="53"/>
      <c r="DO87" s="53"/>
      <c r="DQ87" s="53"/>
      <c r="DR87" s="53"/>
      <c r="DS87" s="7"/>
      <c r="DU87" s="51"/>
      <c r="DV87" s="52"/>
      <c r="DW87" s="52"/>
      <c r="DX87" s="50"/>
      <c r="DY87" s="52"/>
      <c r="DZ87" s="52"/>
      <c r="EA87" s="51"/>
      <c r="EC87" s="55"/>
      <c r="EF87" s="54"/>
      <c r="EG87" s="51"/>
      <c r="EH87" s="53"/>
      <c r="EI87" s="53"/>
      <c r="EK87" s="53"/>
      <c r="EL87" s="53"/>
      <c r="EM87" s="7"/>
      <c r="EO87" s="51"/>
      <c r="EP87" s="52"/>
      <c r="EQ87" s="52"/>
      <c r="ER87" s="50"/>
      <c r="ES87" s="52"/>
      <c r="ET87" s="52"/>
      <c r="EU87" s="51"/>
      <c r="EV87" s="53"/>
      <c r="EW87" s="53"/>
      <c r="EZ87" s="54"/>
      <c r="FA87" s="51"/>
      <c r="FB87" s="53"/>
      <c r="FC87" s="53"/>
      <c r="FE87" s="53"/>
      <c r="FF87" s="53"/>
      <c r="FG87" s="7"/>
      <c r="FI87" s="51"/>
      <c r="FJ87" s="52"/>
      <c r="FK87" s="52"/>
      <c r="FL87" s="50"/>
      <c r="FM87" s="52"/>
      <c r="FN87" s="52"/>
      <c r="FO87" s="51"/>
      <c r="FP87" s="53"/>
      <c r="FQ87" s="53"/>
      <c r="FT87" s="54"/>
      <c r="FU87" s="51"/>
      <c r="FV87" s="53"/>
      <c r="FW87" s="53"/>
      <c r="FY87" s="53"/>
      <c r="FZ87" s="53"/>
      <c r="GA87" s="7"/>
      <c r="GI87" s="56"/>
      <c r="GN87" s="54"/>
      <c r="GU87" s="7"/>
      <c r="HC87" s="56"/>
      <c r="HH87" s="54"/>
      <c r="HO87" s="7"/>
      <c r="HW87" s="56"/>
      <c r="IB87" s="54"/>
      <c r="II87" s="7"/>
      <c r="IQ87" s="56"/>
      <c r="IV87" s="54"/>
    </row>
    <row r="88" spans="1:256" s="8" customFormat="1" ht="13.5" customHeight="1">
      <c r="A88" s="49"/>
      <c r="B88" s="50"/>
      <c r="C88" s="7"/>
      <c r="E88" s="51"/>
      <c r="F88" s="52"/>
      <c r="G88" s="53"/>
      <c r="H88" s="50"/>
      <c r="I88" s="52"/>
      <c r="J88" s="53"/>
      <c r="K88" s="51"/>
      <c r="L88" s="53"/>
      <c r="M88" s="53"/>
      <c r="P88" s="54"/>
      <c r="Q88" s="51"/>
      <c r="R88" s="53"/>
      <c r="S88" s="53"/>
      <c r="U88" s="53"/>
      <c r="V88" s="53"/>
      <c r="W88" s="7"/>
      <c r="Y88" s="51"/>
      <c r="Z88" s="52"/>
      <c r="AA88" s="52"/>
      <c r="AB88" s="50"/>
      <c r="AC88" s="52"/>
      <c r="AD88" s="52"/>
      <c r="AE88" s="51"/>
      <c r="AF88" s="53"/>
      <c r="AG88" s="53"/>
      <c r="AJ88" s="54"/>
      <c r="AK88" s="51"/>
      <c r="AM88" s="53"/>
      <c r="AO88" s="53"/>
      <c r="AP88" s="53"/>
      <c r="AQ88" s="7"/>
      <c r="AS88" s="51"/>
      <c r="AT88" s="52"/>
      <c r="AU88" s="52"/>
      <c r="AV88" s="50"/>
      <c r="AW88" s="52"/>
      <c r="AX88" s="52"/>
      <c r="AY88" s="51"/>
      <c r="AZ88" s="53"/>
      <c r="BA88" s="53"/>
      <c r="BD88" s="54"/>
      <c r="BE88" s="51"/>
      <c r="BF88" s="53"/>
      <c r="BG88" s="53"/>
      <c r="BI88" s="53"/>
      <c r="BJ88" s="53"/>
      <c r="BK88" s="7"/>
      <c r="BM88" s="51"/>
      <c r="BN88" s="52"/>
      <c r="BO88" s="52"/>
      <c r="BP88" s="50"/>
      <c r="BQ88" s="52"/>
      <c r="BR88" s="52"/>
      <c r="BS88" s="69"/>
      <c r="BT88" s="53"/>
      <c r="BU88" s="53"/>
      <c r="BX88" s="54"/>
      <c r="BY88" s="51"/>
      <c r="BZ88" s="53"/>
      <c r="CA88" s="53"/>
      <c r="CC88" s="53"/>
      <c r="CD88" s="53"/>
      <c r="CE88" s="51"/>
      <c r="CG88" s="51"/>
      <c r="CH88" s="52"/>
      <c r="CI88" s="52"/>
      <c r="CJ88" s="50"/>
      <c r="CK88" s="52"/>
      <c r="CL88" s="52"/>
      <c r="CM88" s="51"/>
      <c r="CN88" s="53"/>
      <c r="CO88" s="53"/>
      <c r="CR88" s="54"/>
      <c r="CS88" s="51"/>
      <c r="CT88" s="53"/>
      <c r="CU88" s="53"/>
      <c r="CW88" s="53"/>
      <c r="CX88" s="53"/>
      <c r="CY88" s="7"/>
      <c r="DA88" s="300"/>
      <c r="DB88" s="52"/>
      <c r="DC88" s="309"/>
      <c r="DD88" s="50"/>
      <c r="DE88" s="52"/>
      <c r="DF88" s="52"/>
      <c r="DG88" s="51"/>
      <c r="DH88" s="53"/>
      <c r="DI88" s="53"/>
      <c r="DL88" s="54"/>
      <c r="DM88" s="51"/>
      <c r="DN88" s="53"/>
      <c r="DO88" s="53"/>
      <c r="DQ88" s="53"/>
      <c r="DR88" s="53"/>
      <c r="DS88" s="7"/>
      <c r="DU88" s="51"/>
      <c r="DV88" s="52"/>
      <c r="DW88" s="52"/>
      <c r="DX88" s="50"/>
      <c r="DY88" s="52"/>
      <c r="DZ88" s="52"/>
      <c r="EA88" s="51"/>
      <c r="EC88" s="55"/>
      <c r="EF88" s="54"/>
      <c r="EG88" s="51"/>
      <c r="EH88" s="53"/>
      <c r="EI88" s="53"/>
      <c r="EK88" s="53"/>
      <c r="EL88" s="53"/>
      <c r="EM88" s="7"/>
      <c r="EO88" s="51"/>
      <c r="EP88" s="52"/>
      <c r="EQ88" s="52"/>
      <c r="ER88" s="50"/>
      <c r="ES88" s="52"/>
      <c r="ET88" s="52"/>
      <c r="EU88" s="51"/>
      <c r="EV88" s="53"/>
      <c r="EW88" s="53"/>
      <c r="EZ88" s="54"/>
      <c r="FA88" s="51"/>
      <c r="FB88" s="53"/>
      <c r="FC88" s="53"/>
      <c r="FE88" s="53"/>
      <c r="FF88" s="53"/>
      <c r="FG88" s="7"/>
      <c r="FI88" s="51"/>
      <c r="FJ88" s="52"/>
      <c r="FK88" s="52"/>
      <c r="FL88" s="50"/>
      <c r="FM88" s="52"/>
      <c r="FN88" s="52"/>
      <c r="FO88" s="51"/>
      <c r="FP88" s="53"/>
      <c r="FQ88" s="53"/>
      <c r="FT88" s="54"/>
      <c r="FU88" s="51"/>
      <c r="FV88" s="53"/>
      <c r="FW88" s="53"/>
      <c r="FY88" s="53"/>
      <c r="FZ88" s="53"/>
      <c r="GA88" s="7"/>
      <c r="GI88" s="56"/>
      <c r="GN88" s="54"/>
      <c r="GU88" s="7"/>
      <c r="HC88" s="56"/>
      <c r="HH88" s="54"/>
      <c r="HO88" s="7"/>
      <c r="HW88" s="56"/>
      <c r="IB88" s="54"/>
      <c r="II88" s="7"/>
      <c r="IQ88" s="56"/>
      <c r="IV88" s="54"/>
    </row>
    <row r="89" spans="1:256" s="8" customFormat="1" ht="13.5" customHeight="1">
      <c r="A89" s="49"/>
      <c r="B89" s="50"/>
      <c r="C89" s="7"/>
      <c r="E89" s="51"/>
      <c r="F89" s="52"/>
      <c r="G89" s="53"/>
      <c r="H89" s="50"/>
      <c r="I89" s="52"/>
      <c r="J89" s="53"/>
      <c r="K89" s="51"/>
      <c r="L89" s="53"/>
      <c r="M89" s="53"/>
      <c r="P89" s="54"/>
      <c r="Q89" s="51"/>
      <c r="R89" s="53"/>
      <c r="S89" s="53"/>
      <c r="U89" s="53"/>
      <c r="V89" s="53"/>
      <c r="W89" s="7"/>
      <c r="Y89" s="51"/>
      <c r="Z89" s="52"/>
      <c r="AA89" s="52"/>
      <c r="AB89" s="50"/>
      <c r="AC89" s="52"/>
      <c r="AD89" s="52"/>
      <c r="AE89" s="51"/>
      <c r="AF89" s="53"/>
      <c r="AG89" s="53"/>
      <c r="AJ89" s="54"/>
      <c r="AK89" s="51"/>
      <c r="AM89" s="53"/>
      <c r="AO89" s="53"/>
      <c r="AP89" s="53"/>
      <c r="AQ89" s="7"/>
      <c r="AS89" s="51"/>
      <c r="AT89" s="52"/>
      <c r="AU89" s="52"/>
      <c r="AV89" s="50"/>
      <c r="AW89" s="52"/>
      <c r="AX89" s="52"/>
      <c r="AY89" s="51"/>
      <c r="AZ89" s="53"/>
      <c r="BA89" s="53"/>
      <c r="BD89" s="54"/>
      <c r="BE89" s="51"/>
      <c r="BF89" s="53"/>
      <c r="BG89" s="53"/>
      <c r="BI89" s="53"/>
      <c r="BJ89" s="53"/>
      <c r="BK89" s="7"/>
      <c r="BM89" s="51"/>
      <c r="BN89" s="52"/>
      <c r="BO89" s="52"/>
      <c r="BP89" s="50"/>
      <c r="BQ89" s="52"/>
      <c r="BR89" s="52"/>
      <c r="BS89" s="69"/>
      <c r="BT89" s="53"/>
      <c r="BU89" s="53"/>
      <c r="BX89" s="54"/>
      <c r="BY89" s="51"/>
      <c r="BZ89" s="53"/>
      <c r="CA89" s="53"/>
      <c r="CC89" s="53"/>
      <c r="CD89" s="53"/>
      <c r="CE89" s="51"/>
      <c r="CG89" s="51"/>
      <c r="CH89" s="52"/>
      <c r="CI89" s="52"/>
      <c r="CJ89" s="50"/>
      <c r="CK89" s="52"/>
      <c r="CL89" s="52"/>
      <c r="CM89" s="51"/>
      <c r="CN89" s="53"/>
      <c r="CO89" s="53"/>
      <c r="CR89" s="54"/>
      <c r="CS89" s="51"/>
      <c r="CT89" s="53"/>
      <c r="CU89" s="53"/>
      <c r="CW89" s="53"/>
      <c r="CX89" s="53"/>
      <c r="CY89" s="7"/>
      <c r="DA89" s="300"/>
      <c r="DB89" s="52"/>
      <c r="DC89" s="309"/>
      <c r="DD89" s="50"/>
      <c r="DE89" s="52"/>
      <c r="DF89" s="52"/>
      <c r="DG89" s="51"/>
      <c r="DH89" s="53"/>
      <c r="DI89" s="53"/>
      <c r="DL89" s="54"/>
      <c r="DM89" s="51"/>
      <c r="DN89" s="53"/>
      <c r="DO89" s="53"/>
      <c r="DQ89" s="53"/>
      <c r="DR89" s="53"/>
      <c r="DS89" s="7"/>
      <c r="DU89" s="51"/>
      <c r="DV89" s="52"/>
      <c r="DW89" s="52"/>
      <c r="DX89" s="50"/>
      <c r="DY89" s="52"/>
      <c r="DZ89" s="52"/>
      <c r="EA89" s="51"/>
      <c r="EC89" s="55"/>
      <c r="EF89" s="54"/>
      <c r="EG89" s="51"/>
      <c r="EH89" s="53"/>
      <c r="EI89" s="53"/>
      <c r="EK89" s="53"/>
      <c r="EL89" s="53"/>
      <c r="EM89" s="7"/>
      <c r="EO89" s="51"/>
      <c r="EP89" s="52"/>
      <c r="EQ89" s="52"/>
      <c r="ER89" s="50"/>
      <c r="ES89" s="52"/>
      <c r="ET89" s="52"/>
      <c r="EU89" s="51"/>
      <c r="EV89" s="53"/>
      <c r="EW89" s="53"/>
      <c r="EZ89" s="54"/>
      <c r="FA89" s="51"/>
      <c r="FB89" s="53"/>
      <c r="FC89" s="53"/>
      <c r="FE89" s="53"/>
      <c r="FF89" s="53"/>
      <c r="FG89" s="7"/>
      <c r="FI89" s="51"/>
      <c r="FJ89" s="52"/>
      <c r="FK89" s="52"/>
      <c r="FL89" s="50"/>
      <c r="FM89" s="52"/>
      <c r="FN89" s="52"/>
      <c r="FO89" s="51"/>
      <c r="FP89" s="53"/>
      <c r="FQ89" s="53"/>
      <c r="FT89" s="54"/>
      <c r="FU89" s="51"/>
      <c r="FV89" s="53"/>
      <c r="FW89" s="53"/>
      <c r="FY89" s="53"/>
      <c r="FZ89" s="53"/>
      <c r="GA89" s="7"/>
      <c r="GI89" s="56"/>
      <c r="GN89" s="54"/>
      <c r="GU89" s="7"/>
      <c r="HC89" s="56"/>
      <c r="HH89" s="54"/>
      <c r="HO89" s="7"/>
      <c r="HW89" s="56"/>
      <c r="IB89" s="54"/>
      <c r="II89" s="7"/>
      <c r="IQ89" s="56"/>
      <c r="IV89" s="54"/>
    </row>
    <row r="90" spans="1:256" s="8" customFormat="1" ht="13.5" customHeight="1">
      <c r="A90" s="49"/>
      <c r="B90" s="50"/>
      <c r="C90" s="7"/>
      <c r="E90" s="51"/>
      <c r="F90" s="52"/>
      <c r="G90" s="53"/>
      <c r="H90" s="50"/>
      <c r="I90" s="52"/>
      <c r="J90" s="53"/>
      <c r="K90" s="51"/>
      <c r="L90" s="53"/>
      <c r="M90" s="53"/>
      <c r="P90" s="54"/>
      <c r="Q90" s="51"/>
      <c r="R90" s="53"/>
      <c r="S90" s="53"/>
      <c r="U90" s="53"/>
      <c r="V90" s="53"/>
      <c r="W90" s="7"/>
      <c r="Y90" s="51"/>
      <c r="Z90" s="52"/>
      <c r="AA90" s="52"/>
      <c r="AB90" s="50"/>
      <c r="AC90" s="52"/>
      <c r="AD90" s="52"/>
      <c r="AE90" s="51"/>
      <c r="AF90" s="53"/>
      <c r="AG90" s="53"/>
      <c r="AJ90" s="54"/>
      <c r="AK90" s="51"/>
      <c r="AM90" s="53"/>
      <c r="AO90" s="53"/>
      <c r="AP90" s="53"/>
      <c r="AQ90" s="7"/>
      <c r="AS90" s="51"/>
      <c r="AT90" s="52"/>
      <c r="AU90" s="52"/>
      <c r="AV90" s="50"/>
      <c r="AW90" s="52"/>
      <c r="AX90" s="52"/>
      <c r="AY90" s="51"/>
      <c r="AZ90" s="53"/>
      <c r="BA90" s="53"/>
      <c r="BD90" s="54"/>
      <c r="BE90" s="51"/>
      <c r="BF90" s="53"/>
      <c r="BG90" s="53"/>
      <c r="BI90" s="53"/>
      <c r="BJ90" s="53"/>
      <c r="BK90" s="7"/>
      <c r="BM90" s="51"/>
      <c r="BN90" s="52"/>
      <c r="BO90" s="52"/>
      <c r="BP90" s="50"/>
      <c r="BQ90" s="52"/>
      <c r="BR90" s="52"/>
      <c r="BS90" s="69"/>
      <c r="BT90" s="53"/>
      <c r="BU90" s="53"/>
      <c r="BX90" s="54"/>
      <c r="BY90" s="51"/>
      <c r="BZ90" s="53"/>
      <c r="CA90" s="53"/>
      <c r="CC90" s="53"/>
      <c r="CD90" s="53"/>
      <c r="CE90" s="51"/>
      <c r="CG90" s="51"/>
      <c r="CH90" s="52"/>
      <c r="CI90" s="52"/>
      <c r="CJ90" s="50"/>
      <c r="CK90" s="52"/>
      <c r="CL90" s="52"/>
      <c r="CM90" s="51"/>
      <c r="CN90" s="53"/>
      <c r="CO90" s="53"/>
      <c r="CR90" s="54"/>
      <c r="CS90" s="51"/>
      <c r="CT90" s="53"/>
      <c r="CU90" s="53"/>
      <c r="CW90" s="53"/>
      <c r="CX90" s="53"/>
      <c r="CY90" s="7"/>
      <c r="DA90" s="300"/>
      <c r="DB90" s="52"/>
      <c r="DC90" s="309"/>
      <c r="DD90" s="50"/>
      <c r="DE90" s="52"/>
      <c r="DF90" s="52"/>
      <c r="DG90" s="51"/>
      <c r="DH90" s="53"/>
      <c r="DI90" s="53"/>
      <c r="DL90" s="54"/>
      <c r="DM90" s="51"/>
      <c r="DN90" s="53"/>
      <c r="DO90" s="53"/>
      <c r="DQ90" s="53"/>
      <c r="DR90" s="53"/>
      <c r="DS90" s="7"/>
      <c r="DU90" s="51"/>
      <c r="DV90" s="52"/>
      <c r="DW90" s="52"/>
      <c r="DX90" s="50"/>
      <c r="DY90" s="52"/>
      <c r="DZ90" s="52"/>
      <c r="EA90" s="51"/>
      <c r="EC90" s="55"/>
      <c r="EF90" s="54"/>
      <c r="EG90" s="51"/>
      <c r="EH90" s="53"/>
      <c r="EI90" s="53"/>
      <c r="EK90" s="53"/>
      <c r="EL90" s="53"/>
      <c r="EM90" s="7"/>
      <c r="EO90" s="51"/>
      <c r="EP90" s="52"/>
      <c r="EQ90" s="52"/>
      <c r="ER90" s="50"/>
      <c r="ES90" s="52"/>
      <c r="ET90" s="52"/>
      <c r="EU90" s="51"/>
      <c r="EV90" s="53"/>
      <c r="EW90" s="53"/>
      <c r="EZ90" s="54"/>
      <c r="FA90" s="51"/>
      <c r="FB90" s="53"/>
      <c r="FC90" s="53"/>
      <c r="FE90" s="53"/>
      <c r="FF90" s="53"/>
      <c r="FG90" s="7"/>
      <c r="FI90" s="51"/>
      <c r="FJ90" s="52"/>
      <c r="FK90" s="52"/>
      <c r="FL90" s="50"/>
      <c r="FM90" s="52"/>
      <c r="FN90" s="52"/>
      <c r="FO90" s="51"/>
      <c r="FP90" s="53"/>
      <c r="FQ90" s="53"/>
      <c r="FT90" s="54"/>
      <c r="FU90" s="51"/>
      <c r="FV90" s="53"/>
      <c r="FW90" s="53"/>
      <c r="FY90" s="53"/>
      <c r="FZ90" s="53"/>
      <c r="GA90" s="7"/>
      <c r="GI90" s="56"/>
      <c r="GN90" s="54"/>
      <c r="GU90" s="7"/>
      <c r="HC90" s="56"/>
      <c r="HH90" s="54"/>
      <c r="HO90" s="7"/>
      <c r="HW90" s="56"/>
      <c r="IB90" s="54"/>
      <c r="II90" s="7"/>
      <c r="IQ90" s="56"/>
      <c r="IV90" s="54"/>
    </row>
    <row r="91" spans="1:256" s="8" customFormat="1" ht="13.5" customHeight="1">
      <c r="A91" s="49"/>
      <c r="B91" s="50"/>
      <c r="C91" s="7"/>
      <c r="E91" s="51"/>
      <c r="F91" s="52"/>
      <c r="G91" s="53"/>
      <c r="H91" s="50"/>
      <c r="I91" s="52"/>
      <c r="J91" s="53"/>
      <c r="K91" s="51"/>
      <c r="L91" s="53"/>
      <c r="M91" s="53"/>
      <c r="P91" s="54"/>
      <c r="Q91" s="51"/>
      <c r="R91" s="53"/>
      <c r="S91" s="53"/>
      <c r="U91" s="53"/>
      <c r="V91" s="53"/>
      <c r="W91" s="7"/>
      <c r="Y91" s="51"/>
      <c r="Z91" s="52"/>
      <c r="AA91" s="52"/>
      <c r="AB91" s="50"/>
      <c r="AC91" s="52"/>
      <c r="AD91" s="52"/>
      <c r="AE91" s="51"/>
      <c r="AF91" s="53"/>
      <c r="AG91" s="53"/>
      <c r="AJ91" s="54"/>
      <c r="AK91" s="51"/>
      <c r="AM91" s="53"/>
      <c r="AO91" s="53"/>
      <c r="AP91" s="53"/>
      <c r="AQ91" s="7"/>
      <c r="AS91" s="51"/>
      <c r="AT91" s="52"/>
      <c r="AU91" s="52"/>
      <c r="AV91" s="50"/>
      <c r="AW91" s="52"/>
      <c r="AX91" s="52"/>
      <c r="AY91" s="51"/>
      <c r="AZ91" s="53"/>
      <c r="BA91" s="53"/>
      <c r="BD91" s="54"/>
      <c r="BE91" s="51"/>
      <c r="BF91" s="53"/>
      <c r="BG91" s="53"/>
      <c r="BI91" s="53"/>
      <c r="BJ91" s="53"/>
      <c r="BK91" s="7"/>
      <c r="BM91" s="51"/>
      <c r="BN91" s="52"/>
      <c r="BO91" s="52"/>
      <c r="BP91" s="50"/>
      <c r="BQ91" s="52"/>
      <c r="BR91" s="52"/>
      <c r="BS91" s="69"/>
      <c r="BT91" s="53"/>
      <c r="BU91" s="53"/>
      <c r="BX91" s="54"/>
      <c r="BY91" s="51"/>
      <c r="BZ91" s="53"/>
      <c r="CA91" s="53"/>
      <c r="CC91" s="53"/>
      <c r="CD91" s="53"/>
      <c r="CE91" s="51"/>
      <c r="CG91" s="51"/>
      <c r="CH91" s="52"/>
      <c r="CI91" s="52"/>
      <c r="CJ91" s="50"/>
      <c r="CK91" s="52"/>
      <c r="CL91" s="52"/>
      <c r="CM91" s="51"/>
      <c r="CN91" s="53"/>
      <c r="CO91" s="53"/>
      <c r="CR91" s="54"/>
      <c r="CS91" s="51"/>
      <c r="CT91" s="53"/>
      <c r="CU91" s="53"/>
      <c r="CW91" s="53"/>
      <c r="CX91" s="53"/>
      <c r="CY91" s="7"/>
      <c r="DA91" s="300"/>
      <c r="DB91" s="52"/>
      <c r="DC91" s="309"/>
      <c r="DD91" s="50"/>
      <c r="DE91" s="52"/>
      <c r="DF91" s="52"/>
      <c r="DG91" s="51"/>
      <c r="DH91" s="53"/>
      <c r="DI91" s="53"/>
      <c r="DL91" s="54"/>
      <c r="DM91" s="51"/>
      <c r="DN91" s="53"/>
      <c r="DO91" s="53"/>
      <c r="DQ91" s="53"/>
      <c r="DR91" s="53"/>
      <c r="DS91" s="7"/>
      <c r="DU91" s="51"/>
      <c r="DV91" s="52"/>
      <c r="DW91" s="52"/>
      <c r="DX91" s="50"/>
      <c r="DY91" s="52"/>
      <c r="DZ91" s="52"/>
      <c r="EA91" s="51"/>
      <c r="EC91" s="55"/>
      <c r="EF91" s="54"/>
      <c r="EG91" s="51"/>
      <c r="EH91" s="53"/>
      <c r="EI91" s="53"/>
      <c r="EK91" s="53"/>
      <c r="EL91" s="53"/>
      <c r="EM91" s="7"/>
      <c r="EO91" s="51"/>
      <c r="EP91" s="52"/>
      <c r="EQ91" s="52"/>
      <c r="ER91" s="50"/>
      <c r="ES91" s="52"/>
      <c r="ET91" s="52"/>
      <c r="EU91" s="51"/>
      <c r="EV91" s="53"/>
      <c r="EW91" s="53"/>
      <c r="EZ91" s="54"/>
      <c r="FA91" s="51"/>
      <c r="FB91" s="53"/>
      <c r="FC91" s="53"/>
      <c r="FE91" s="53"/>
      <c r="FF91" s="53"/>
      <c r="FG91" s="7"/>
      <c r="FI91" s="51"/>
      <c r="FJ91" s="52"/>
      <c r="FK91" s="52"/>
      <c r="FL91" s="50"/>
      <c r="FM91" s="52"/>
      <c r="FN91" s="52"/>
      <c r="FO91" s="51"/>
      <c r="FP91" s="53"/>
      <c r="FQ91" s="53"/>
      <c r="FT91" s="54"/>
      <c r="FU91" s="51"/>
      <c r="FV91" s="53"/>
      <c r="FW91" s="53"/>
      <c r="FY91" s="53"/>
      <c r="FZ91" s="53"/>
      <c r="GA91" s="7"/>
      <c r="GI91" s="56"/>
      <c r="GN91" s="54"/>
      <c r="GU91" s="7"/>
      <c r="HC91" s="56"/>
      <c r="HH91" s="54"/>
      <c r="HO91" s="7"/>
      <c r="HW91" s="56"/>
      <c r="IB91" s="54"/>
      <c r="II91" s="7"/>
      <c r="IQ91" s="56"/>
      <c r="IV91" s="54"/>
    </row>
    <row r="92" spans="1:256" s="8" customFormat="1" ht="13.5" customHeight="1">
      <c r="A92" s="49"/>
      <c r="B92" s="50"/>
      <c r="C92" s="7"/>
      <c r="E92" s="51"/>
      <c r="F92" s="52"/>
      <c r="G92" s="53"/>
      <c r="H92" s="50"/>
      <c r="I92" s="52"/>
      <c r="J92" s="53"/>
      <c r="K92" s="51"/>
      <c r="L92" s="53"/>
      <c r="M92" s="53"/>
      <c r="P92" s="54"/>
      <c r="Q92" s="51"/>
      <c r="R92" s="53"/>
      <c r="S92" s="53"/>
      <c r="U92" s="53"/>
      <c r="V92" s="53"/>
      <c r="W92" s="7"/>
      <c r="Y92" s="51"/>
      <c r="Z92" s="52"/>
      <c r="AA92" s="52"/>
      <c r="AB92" s="50"/>
      <c r="AC92" s="52"/>
      <c r="AD92" s="52"/>
      <c r="AE92" s="51"/>
      <c r="AF92" s="53"/>
      <c r="AG92" s="53"/>
      <c r="AJ92" s="54"/>
      <c r="AK92" s="51"/>
      <c r="AM92" s="53"/>
      <c r="AO92" s="53"/>
      <c r="AP92" s="53"/>
      <c r="AQ92" s="7"/>
      <c r="AS92" s="51"/>
      <c r="AT92" s="52"/>
      <c r="AU92" s="52"/>
      <c r="AV92" s="50"/>
      <c r="AW92" s="52"/>
      <c r="AX92" s="52"/>
      <c r="AY92" s="51"/>
      <c r="AZ92" s="53"/>
      <c r="BA92" s="53"/>
      <c r="BD92" s="54"/>
      <c r="BE92" s="51"/>
      <c r="BF92" s="53"/>
      <c r="BG92" s="53"/>
      <c r="BI92" s="53"/>
      <c r="BJ92" s="53"/>
      <c r="BK92" s="7"/>
      <c r="BM92" s="51"/>
      <c r="BN92" s="52"/>
      <c r="BO92" s="52"/>
      <c r="BP92" s="50"/>
      <c r="BQ92" s="52"/>
      <c r="BR92" s="52"/>
      <c r="BS92" s="69"/>
      <c r="BT92" s="53"/>
      <c r="BU92" s="53"/>
      <c r="BX92" s="54"/>
      <c r="BY92" s="51"/>
      <c r="BZ92" s="53"/>
      <c r="CA92" s="53"/>
      <c r="CC92" s="53"/>
      <c r="CD92" s="53"/>
      <c r="CE92" s="51"/>
      <c r="CG92" s="51"/>
      <c r="CH92" s="52"/>
      <c r="CI92" s="52"/>
      <c r="CJ92" s="50"/>
      <c r="CK92" s="52"/>
      <c r="CL92" s="52"/>
      <c r="CM92" s="51"/>
      <c r="CN92" s="53"/>
      <c r="CO92" s="53"/>
      <c r="CR92" s="54"/>
      <c r="CS92" s="51"/>
      <c r="CT92" s="53"/>
      <c r="CU92" s="53"/>
      <c r="CW92" s="53"/>
      <c r="CX92" s="53"/>
      <c r="CY92" s="7"/>
      <c r="DA92" s="300"/>
      <c r="DB92" s="52"/>
      <c r="DC92" s="309"/>
      <c r="DD92" s="50"/>
      <c r="DE92" s="52"/>
      <c r="DF92" s="52"/>
      <c r="DG92" s="51"/>
      <c r="DH92" s="53"/>
      <c r="DI92" s="53"/>
      <c r="DL92" s="54"/>
      <c r="DM92" s="51"/>
      <c r="DN92" s="53"/>
      <c r="DO92" s="53"/>
      <c r="DQ92" s="53"/>
      <c r="DR92" s="53"/>
      <c r="DS92" s="7"/>
      <c r="DU92" s="51"/>
      <c r="DV92" s="52"/>
      <c r="DW92" s="52"/>
      <c r="DX92" s="50"/>
      <c r="DY92" s="52"/>
      <c r="DZ92" s="52"/>
      <c r="EA92" s="51"/>
      <c r="EC92" s="55"/>
      <c r="EF92" s="54"/>
      <c r="EG92" s="51"/>
      <c r="EH92" s="53"/>
      <c r="EI92" s="53"/>
      <c r="EK92" s="53"/>
      <c r="EL92" s="53"/>
      <c r="EM92" s="7"/>
      <c r="EO92" s="51"/>
      <c r="EP92" s="52"/>
      <c r="EQ92" s="52"/>
      <c r="ER92" s="50"/>
      <c r="ES92" s="52"/>
      <c r="ET92" s="52"/>
      <c r="EU92" s="51"/>
      <c r="EV92" s="53"/>
      <c r="EW92" s="53"/>
      <c r="EZ92" s="54"/>
      <c r="FA92" s="51"/>
      <c r="FB92" s="53"/>
      <c r="FC92" s="53"/>
      <c r="FE92" s="53"/>
      <c r="FF92" s="53"/>
      <c r="FG92" s="7"/>
      <c r="FI92" s="51"/>
      <c r="FJ92" s="52"/>
      <c r="FK92" s="52"/>
      <c r="FL92" s="50"/>
      <c r="FM92" s="52"/>
      <c r="FN92" s="52"/>
      <c r="FO92" s="51"/>
      <c r="FP92" s="53"/>
      <c r="FQ92" s="53"/>
      <c r="FT92" s="54"/>
      <c r="FU92" s="51"/>
      <c r="FV92" s="53"/>
      <c r="FW92" s="53"/>
      <c r="FY92" s="53"/>
      <c r="FZ92" s="53"/>
      <c r="GA92" s="7"/>
      <c r="GI92" s="56"/>
      <c r="GN92" s="54"/>
      <c r="GU92" s="7"/>
      <c r="HC92" s="56"/>
      <c r="HH92" s="54"/>
      <c r="HO92" s="7"/>
      <c r="HW92" s="56"/>
      <c r="IB92" s="54"/>
      <c r="II92" s="7"/>
      <c r="IQ92" s="56"/>
      <c r="IV92" s="54"/>
    </row>
    <row r="93" spans="1:256" s="8" customFormat="1" ht="13.5" customHeight="1">
      <c r="A93" s="49"/>
      <c r="B93" s="50"/>
      <c r="C93" s="7"/>
      <c r="E93" s="51"/>
      <c r="F93" s="52"/>
      <c r="G93" s="53"/>
      <c r="H93" s="50"/>
      <c r="I93" s="52"/>
      <c r="J93" s="53"/>
      <c r="K93" s="51"/>
      <c r="L93" s="53"/>
      <c r="M93" s="53"/>
      <c r="P93" s="54"/>
      <c r="Q93" s="51"/>
      <c r="R93" s="53"/>
      <c r="S93" s="53"/>
      <c r="U93" s="53"/>
      <c r="V93" s="53"/>
      <c r="W93" s="7"/>
      <c r="Y93" s="51"/>
      <c r="Z93" s="52"/>
      <c r="AA93" s="52"/>
      <c r="AB93" s="50"/>
      <c r="AC93" s="52"/>
      <c r="AD93" s="52"/>
      <c r="AE93" s="51"/>
      <c r="AF93" s="53"/>
      <c r="AG93" s="53"/>
      <c r="AJ93" s="54"/>
      <c r="AK93" s="51"/>
      <c r="AM93" s="53"/>
      <c r="AO93" s="53"/>
      <c r="AP93" s="53"/>
      <c r="AQ93" s="7"/>
      <c r="AS93" s="51"/>
      <c r="AT93" s="52"/>
      <c r="AU93" s="52"/>
      <c r="AV93" s="50"/>
      <c r="AW93" s="52"/>
      <c r="AX93" s="52"/>
      <c r="AY93" s="51"/>
      <c r="AZ93" s="53"/>
      <c r="BA93" s="53"/>
      <c r="BD93" s="54"/>
      <c r="BE93" s="51"/>
      <c r="BF93" s="53"/>
      <c r="BG93" s="53"/>
      <c r="BI93" s="53"/>
      <c r="BJ93" s="53"/>
      <c r="BK93" s="7"/>
      <c r="BM93" s="51"/>
      <c r="BN93" s="52"/>
      <c r="BO93" s="52"/>
      <c r="BP93" s="50"/>
      <c r="BQ93" s="52"/>
      <c r="BR93" s="52"/>
      <c r="BS93" s="69"/>
      <c r="BT93" s="53"/>
      <c r="BU93" s="53"/>
      <c r="BX93" s="54"/>
      <c r="BY93" s="51"/>
      <c r="BZ93" s="53"/>
      <c r="CA93" s="53"/>
      <c r="CC93" s="53"/>
      <c r="CD93" s="53"/>
      <c r="CE93" s="51"/>
      <c r="CG93" s="51"/>
      <c r="CH93" s="52"/>
      <c r="CI93" s="52"/>
      <c r="CJ93" s="50"/>
      <c r="CK93" s="52"/>
      <c r="CL93" s="52"/>
      <c r="CM93" s="51"/>
      <c r="CN93" s="53"/>
      <c r="CO93" s="53"/>
      <c r="CR93" s="54"/>
      <c r="CS93" s="51"/>
      <c r="CT93" s="53"/>
      <c r="CU93" s="53"/>
      <c r="CW93" s="53"/>
      <c r="CX93" s="53"/>
      <c r="CY93" s="7"/>
      <c r="DA93" s="300"/>
      <c r="DB93" s="52"/>
      <c r="DC93" s="309"/>
      <c r="DD93" s="50"/>
      <c r="DE93" s="52"/>
      <c r="DF93" s="52"/>
      <c r="DG93" s="51"/>
      <c r="DH93" s="53"/>
      <c r="DI93" s="53"/>
      <c r="DL93" s="54"/>
      <c r="DM93" s="51"/>
      <c r="DN93" s="53"/>
      <c r="DO93" s="53"/>
      <c r="DQ93" s="53"/>
      <c r="DR93" s="53"/>
      <c r="DS93" s="7"/>
      <c r="DU93" s="51"/>
      <c r="DV93" s="52"/>
      <c r="DW93" s="52"/>
      <c r="DX93" s="50"/>
      <c r="DY93" s="52"/>
      <c r="DZ93" s="52"/>
      <c r="EA93" s="51"/>
      <c r="EC93" s="55"/>
      <c r="EF93" s="54"/>
      <c r="EG93" s="51"/>
      <c r="EH93" s="53"/>
      <c r="EI93" s="53"/>
      <c r="EK93" s="53"/>
      <c r="EL93" s="53"/>
      <c r="EM93" s="7"/>
      <c r="EO93" s="51"/>
      <c r="EP93" s="52"/>
      <c r="EQ93" s="52"/>
      <c r="ER93" s="50"/>
      <c r="ES93" s="52"/>
      <c r="ET93" s="52"/>
      <c r="EU93" s="51"/>
      <c r="EV93" s="53"/>
      <c r="EW93" s="53"/>
      <c r="EZ93" s="54"/>
      <c r="FA93" s="51"/>
      <c r="FB93" s="53"/>
      <c r="FC93" s="53"/>
      <c r="FE93" s="53"/>
      <c r="FF93" s="53"/>
      <c r="FG93" s="7"/>
      <c r="FI93" s="51"/>
      <c r="FJ93" s="52"/>
      <c r="FK93" s="52"/>
      <c r="FL93" s="50"/>
      <c r="FM93" s="52"/>
      <c r="FN93" s="52"/>
      <c r="FO93" s="51"/>
      <c r="FP93" s="53"/>
      <c r="FQ93" s="53"/>
      <c r="FT93" s="54"/>
      <c r="FU93" s="51"/>
      <c r="FV93" s="53"/>
      <c r="FW93" s="53"/>
      <c r="FY93" s="53"/>
      <c r="FZ93" s="53"/>
      <c r="GA93" s="7"/>
      <c r="GI93" s="56"/>
      <c r="GN93" s="54"/>
      <c r="GU93" s="7"/>
      <c r="HC93" s="56"/>
      <c r="HH93" s="54"/>
      <c r="HO93" s="7"/>
      <c r="HW93" s="56"/>
      <c r="IB93" s="54"/>
      <c r="II93" s="7"/>
      <c r="IQ93" s="56"/>
      <c r="IV93" s="54"/>
    </row>
    <row r="94" spans="1:256" s="50" customFormat="1" ht="13.5" customHeight="1">
      <c r="A94" s="49"/>
      <c r="C94" s="7"/>
      <c r="D94" s="8"/>
      <c r="E94" s="51"/>
      <c r="F94" s="52"/>
      <c r="G94" s="53"/>
      <c r="I94" s="52"/>
      <c r="J94" s="53"/>
      <c r="K94" s="51"/>
      <c r="L94" s="53"/>
      <c r="M94" s="53"/>
      <c r="N94" s="8"/>
      <c r="O94" s="8"/>
      <c r="P94" s="54"/>
      <c r="Q94" s="51"/>
      <c r="R94" s="53"/>
      <c r="S94" s="53"/>
      <c r="T94" s="8"/>
      <c r="U94" s="53"/>
      <c r="V94" s="53"/>
      <c r="W94" s="7"/>
      <c r="X94" s="8"/>
      <c r="Y94" s="51"/>
      <c r="Z94" s="52"/>
      <c r="AA94" s="52"/>
      <c r="AC94" s="52"/>
      <c r="AD94" s="52"/>
      <c r="AE94" s="51"/>
      <c r="AF94" s="53"/>
      <c r="AG94" s="53"/>
      <c r="AH94" s="8"/>
      <c r="AI94" s="8"/>
      <c r="AJ94" s="54"/>
      <c r="AK94" s="51"/>
      <c r="AL94" s="8"/>
      <c r="AM94" s="53"/>
      <c r="AN94" s="8"/>
      <c r="AO94" s="53"/>
      <c r="AP94" s="53"/>
      <c r="AQ94" s="7"/>
      <c r="AR94" s="8"/>
      <c r="AS94" s="51"/>
      <c r="AT94" s="52"/>
      <c r="AU94" s="52"/>
      <c r="AW94" s="52"/>
      <c r="AX94" s="52"/>
      <c r="AY94" s="51"/>
      <c r="AZ94" s="53"/>
      <c r="BA94" s="53"/>
      <c r="BB94" s="8"/>
      <c r="BC94" s="8"/>
      <c r="BD94" s="54"/>
      <c r="BE94" s="51"/>
      <c r="BF94" s="53"/>
      <c r="BG94" s="53"/>
      <c r="BH94" s="8"/>
      <c r="BI94" s="53"/>
      <c r="BJ94" s="53"/>
      <c r="BK94" s="7"/>
      <c r="BL94" s="8"/>
      <c r="BM94" s="51"/>
      <c r="BN94" s="52"/>
      <c r="BO94" s="52"/>
      <c r="BQ94" s="52"/>
      <c r="BR94" s="52"/>
      <c r="BS94" s="69"/>
      <c r="BT94" s="53"/>
      <c r="BU94" s="53"/>
      <c r="BV94" s="8"/>
      <c r="BW94" s="8"/>
      <c r="BX94" s="54"/>
      <c r="BY94" s="51"/>
      <c r="BZ94" s="53"/>
      <c r="CA94" s="53"/>
      <c r="CB94" s="8"/>
      <c r="CC94" s="53"/>
      <c r="CD94" s="53"/>
      <c r="CE94" s="51"/>
      <c r="CF94" s="8"/>
      <c r="CG94" s="51"/>
      <c r="CH94" s="52"/>
      <c r="CI94" s="52"/>
      <c r="CK94" s="52"/>
      <c r="CL94" s="52"/>
      <c r="CM94" s="51"/>
      <c r="CN94" s="53"/>
      <c r="CO94" s="53"/>
      <c r="CP94" s="8"/>
      <c r="CQ94" s="8"/>
      <c r="CR94" s="54"/>
      <c r="CS94" s="51"/>
      <c r="CT94" s="53"/>
      <c r="CU94" s="53"/>
      <c r="CV94" s="8"/>
      <c r="CW94" s="53"/>
      <c r="CX94" s="53"/>
      <c r="CY94" s="7"/>
      <c r="CZ94" s="8"/>
      <c r="DA94" s="300"/>
      <c r="DB94" s="52"/>
      <c r="DC94" s="309"/>
      <c r="DE94" s="52"/>
      <c r="DF94" s="52"/>
      <c r="DG94" s="51"/>
      <c r="DH94" s="53"/>
      <c r="DI94" s="53"/>
      <c r="DJ94" s="8"/>
      <c r="DK94" s="8"/>
      <c r="DL94" s="54"/>
      <c r="DM94" s="51"/>
      <c r="DN94" s="53"/>
      <c r="DO94" s="53"/>
      <c r="DP94" s="8"/>
      <c r="DQ94" s="53"/>
      <c r="DR94" s="53"/>
      <c r="DS94" s="7"/>
      <c r="DT94" s="8"/>
      <c r="DU94" s="51"/>
      <c r="DV94" s="52"/>
      <c r="DW94" s="52"/>
      <c r="DY94" s="52"/>
      <c r="DZ94" s="52"/>
      <c r="EA94" s="51"/>
      <c r="EB94" s="8"/>
      <c r="EC94" s="55"/>
      <c r="ED94" s="8"/>
      <c r="EE94" s="8"/>
      <c r="EF94" s="54"/>
      <c r="EG94" s="51"/>
      <c r="EH94" s="53"/>
      <c r="EI94" s="53"/>
      <c r="EJ94" s="8"/>
      <c r="EK94" s="53"/>
      <c r="EL94" s="53"/>
      <c r="EM94" s="7"/>
      <c r="EN94" s="8"/>
      <c r="EO94" s="51"/>
      <c r="EP94" s="52"/>
      <c r="EQ94" s="52"/>
      <c r="ES94" s="52"/>
      <c r="ET94" s="52"/>
      <c r="EU94" s="51"/>
      <c r="EV94" s="53"/>
      <c r="EW94" s="53"/>
      <c r="EX94" s="8"/>
      <c r="EY94" s="8"/>
      <c r="EZ94" s="54"/>
      <c r="FA94" s="51"/>
      <c r="FB94" s="53"/>
      <c r="FC94" s="53"/>
      <c r="FD94" s="8"/>
      <c r="FE94" s="53"/>
      <c r="FF94" s="53"/>
      <c r="FG94" s="7"/>
      <c r="FH94" s="8"/>
      <c r="FI94" s="51"/>
      <c r="FJ94" s="52"/>
      <c r="FK94" s="52"/>
      <c r="FM94" s="52"/>
      <c r="FN94" s="52"/>
      <c r="FO94" s="51"/>
      <c r="FP94" s="53"/>
      <c r="FQ94" s="53"/>
      <c r="FR94" s="8"/>
      <c r="FS94" s="8"/>
      <c r="FT94" s="54"/>
      <c r="FU94" s="51"/>
      <c r="FV94" s="53"/>
      <c r="FW94" s="53"/>
      <c r="FX94" s="8"/>
      <c r="FY94" s="53"/>
      <c r="FZ94" s="53"/>
      <c r="GA94" s="63"/>
      <c r="GI94" s="60"/>
      <c r="GN94" s="61"/>
      <c r="GU94" s="63"/>
      <c r="HC94" s="60"/>
      <c r="HH94" s="61"/>
      <c r="HO94" s="63"/>
      <c r="HW94" s="60"/>
      <c r="IB94" s="61"/>
      <c r="II94" s="63"/>
      <c r="IQ94" s="60"/>
      <c r="IV94" s="61"/>
    </row>
    <row r="95" spans="1:256" s="50" customFormat="1" ht="13.5" customHeight="1">
      <c r="A95" s="49"/>
      <c r="C95" s="7"/>
      <c r="D95" s="8"/>
      <c r="E95" s="51"/>
      <c r="F95" s="52"/>
      <c r="G95" s="53"/>
      <c r="I95" s="52"/>
      <c r="J95" s="53"/>
      <c r="K95" s="51"/>
      <c r="L95" s="53"/>
      <c r="M95" s="53"/>
      <c r="N95" s="8"/>
      <c r="O95" s="8"/>
      <c r="P95" s="54"/>
      <c r="Q95" s="51"/>
      <c r="R95" s="53"/>
      <c r="S95" s="53"/>
      <c r="T95" s="8"/>
      <c r="U95" s="53"/>
      <c r="V95" s="53"/>
      <c r="W95" s="7"/>
      <c r="X95" s="8"/>
      <c r="Y95" s="51"/>
      <c r="Z95" s="52"/>
      <c r="AA95" s="52"/>
      <c r="AC95" s="52"/>
      <c r="AD95" s="52"/>
      <c r="AE95" s="51"/>
      <c r="AF95" s="53"/>
      <c r="AG95" s="53"/>
      <c r="AH95" s="8"/>
      <c r="AI95" s="8"/>
      <c r="AJ95" s="54"/>
      <c r="AK95" s="51"/>
      <c r="AL95" s="8"/>
      <c r="AM95" s="53"/>
      <c r="AN95" s="8"/>
      <c r="AO95" s="53"/>
      <c r="AP95" s="53"/>
      <c r="AQ95" s="7"/>
      <c r="AR95" s="8"/>
      <c r="AS95" s="51"/>
      <c r="AT95" s="52"/>
      <c r="AU95" s="52"/>
      <c r="AW95" s="52"/>
      <c r="AX95" s="52"/>
      <c r="AY95" s="51"/>
      <c r="AZ95" s="53"/>
      <c r="BA95" s="53"/>
      <c r="BB95" s="8"/>
      <c r="BC95" s="8"/>
      <c r="BD95" s="54"/>
      <c r="BE95" s="51"/>
      <c r="BF95" s="53"/>
      <c r="BG95" s="53"/>
      <c r="BH95" s="8"/>
      <c r="BI95" s="53"/>
      <c r="BJ95" s="53"/>
      <c r="BK95" s="7"/>
      <c r="BL95" s="8"/>
      <c r="BM95" s="51"/>
      <c r="BN95" s="52"/>
      <c r="BO95" s="52"/>
      <c r="BQ95" s="52"/>
      <c r="BR95" s="52"/>
      <c r="BS95" s="69"/>
      <c r="BT95" s="53"/>
      <c r="BU95" s="53"/>
      <c r="BV95" s="8"/>
      <c r="BW95" s="8"/>
      <c r="BX95" s="54"/>
      <c r="BY95" s="51"/>
      <c r="BZ95" s="53"/>
      <c r="CA95" s="53"/>
      <c r="CB95" s="8"/>
      <c r="CC95" s="53"/>
      <c r="CD95" s="53"/>
      <c r="CE95" s="51"/>
      <c r="CF95" s="8"/>
      <c r="CG95" s="51"/>
      <c r="CH95" s="52"/>
      <c r="CI95" s="52"/>
      <c r="CK95" s="52"/>
      <c r="CL95" s="52"/>
      <c r="CM95" s="51"/>
      <c r="CN95" s="53"/>
      <c r="CO95" s="53"/>
      <c r="CP95" s="8"/>
      <c r="CQ95" s="8"/>
      <c r="CR95" s="54"/>
      <c r="CS95" s="51"/>
      <c r="CT95" s="53"/>
      <c r="CU95" s="53"/>
      <c r="CV95" s="8"/>
      <c r="CW95" s="53"/>
      <c r="CX95" s="53"/>
      <c r="CY95" s="7"/>
      <c r="CZ95" s="8"/>
      <c r="DA95" s="300"/>
      <c r="DB95" s="52"/>
      <c r="DC95" s="309"/>
      <c r="DE95" s="52"/>
      <c r="DF95" s="52"/>
      <c r="DG95" s="51"/>
      <c r="DH95" s="53"/>
      <c r="DI95" s="53"/>
      <c r="DJ95" s="8"/>
      <c r="DK95" s="8"/>
      <c r="DL95" s="54"/>
      <c r="DM95" s="51"/>
      <c r="DN95" s="53"/>
      <c r="DO95" s="53"/>
      <c r="DP95" s="8"/>
      <c r="DQ95" s="53"/>
      <c r="DR95" s="53"/>
      <c r="DS95" s="7"/>
      <c r="DT95" s="8"/>
      <c r="DU95" s="51"/>
      <c r="DV95" s="52"/>
      <c r="DW95" s="52"/>
      <c r="DY95" s="52"/>
      <c r="DZ95" s="52"/>
      <c r="EA95" s="51"/>
      <c r="EB95" s="8"/>
      <c r="EC95" s="55"/>
      <c r="ED95" s="8"/>
      <c r="EE95" s="8"/>
      <c r="EF95" s="54"/>
      <c r="EG95" s="51"/>
      <c r="EH95" s="53"/>
      <c r="EI95" s="53"/>
      <c r="EJ95" s="8"/>
      <c r="EK95" s="53"/>
      <c r="EL95" s="53"/>
      <c r="EM95" s="7"/>
      <c r="EN95" s="8"/>
      <c r="EO95" s="51"/>
      <c r="EP95" s="52"/>
      <c r="EQ95" s="52"/>
      <c r="ES95" s="52"/>
      <c r="ET95" s="52"/>
      <c r="EU95" s="51"/>
      <c r="EV95" s="53"/>
      <c r="EW95" s="53"/>
      <c r="EX95" s="8"/>
      <c r="EY95" s="8"/>
      <c r="EZ95" s="54"/>
      <c r="FA95" s="51"/>
      <c r="FB95" s="53"/>
      <c r="FC95" s="53"/>
      <c r="FD95" s="8"/>
      <c r="FE95" s="53"/>
      <c r="FF95" s="53"/>
      <c r="FG95" s="7"/>
      <c r="FH95" s="8"/>
      <c r="FI95" s="51"/>
      <c r="FJ95" s="52"/>
      <c r="FK95" s="52"/>
      <c r="FM95" s="52"/>
      <c r="FN95" s="52"/>
      <c r="FO95" s="51"/>
      <c r="FP95" s="53"/>
      <c r="FQ95" s="53"/>
      <c r="FR95" s="8"/>
      <c r="FS95" s="8"/>
      <c r="FT95" s="54"/>
      <c r="FU95" s="51"/>
      <c r="FV95" s="53"/>
      <c r="FW95" s="53"/>
      <c r="FX95" s="8"/>
      <c r="FY95" s="53"/>
      <c r="FZ95" s="53"/>
      <c r="GA95" s="63"/>
      <c r="GI95" s="60"/>
      <c r="GN95" s="61"/>
      <c r="GU95" s="63"/>
      <c r="HC95" s="60"/>
      <c r="HH95" s="61"/>
      <c r="HO95" s="63"/>
      <c r="HW95" s="60"/>
      <c r="IB95" s="61"/>
      <c r="II95" s="63"/>
      <c r="IQ95" s="60"/>
      <c r="IV95" s="61"/>
    </row>
    <row r="96" spans="1:256" s="50" customFormat="1" ht="13.5" customHeight="1">
      <c r="A96" s="49"/>
      <c r="C96" s="7"/>
      <c r="D96" s="8"/>
      <c r="E96" s="51"/>
      <c r="F96" s="52"/>
      <c r="G96" s="53"/>
      <c r="I96" s="52"/>
      <c r="J96" s="53"/>
      <c r="K96" s="51"/>
      <c r="L96" s="53"/>
      <c r="M96" s="53"/>
      <c r="N96" s="8"/>
      <c r="O96" s="8"/>
      <c r="P96" s="54"/>
      <c r="Q96" s="51"/>
      <c r="R96" s="53"/>
      <c r="S96" s="53"/>
      <c r="T96" s="8"/>
      <c r="U96" s="53"/>
      <c r="V96" s="53"/>
      <c r="W96" s="7"/>
      <c r="X96" s="8"/>
      <c r="Y96" s="51"/>
      <c r="Z96" s="52"/>
      <c r="AA96" s="52"/>
      <c r="AC96" s="52"/>
      <c r="AD96" s="52"/>
      <c r="AE96" s="51"/>
      <c r="AF96" s="53"/>
      <c r="AG96" s="53"/>
      <c r="AH96" s="8"/>
      <c r="AI96" s="8"/>
      <c r="AJ96" s="54"/>
      <c r="AK96" s="51"/>
      <c r="AL96" s="8"/>
      <c r="AM96" s="53"/>
      <c r="AN96" s="8"/>
      <c r="AO96" s="53"/>
      <c r="AP96" s="53"/>
      <c r="AQ96" s="7"/>
      <c r="AR96" s="8"/>
      <c r="AS96" s="51"/>
      <c r="AT96" s="52"/>
      <c r="AU96" s="52"/>
      <c r="AW96" s="52"/>
      <c r="AX96" s="52"/>
      <c r="AY96" s="51"/>
      <c r="AZ96" s="53"/>
      <c r="BA96" s="53"/>
      <c r="BB96" s="8"/>
      <c r="BC96" s="8"/>
      <c r="BD96" s="54"/>
      <c r="BE96" s="51"/>
      <c r="BF96" s="53"/>
      <c r="BG96" s="53"/>
      <c r="BH96" s="8"/>
      <c r="BI96" s="53"/>
      <c r="BJ96" s="53"/>
      <c r="BK96" s="7"/>
      <c r="BL96" s="8"/>
      <c r="BM96" s="51"/>
      <c r="BN96" s="52"/>
      <c r="BO96" s="52"/>
      <c r="BQ96" s="52"/>
      <c r="BR96" s="52"/>
      <c r="BS96" s="69"/>
      <c r="BT96" s="53"/>
      <c r="BU96" s="53"/>
      <c r="BV96" s="8"/>
      <c r="BW96" s="8"/>
      <c r="BX96" s="54"/>
      <c r="BY96" s="51"/>
      <c r="BZ96" s="53"/>
      <c r="CA96" s="53"/>
      <c r="CB96" s="8"/>
      <c r="CC96" s="53"/>
      <c r="CD96" s="53"/>
      <c r="CE96" s="51"/>
      <c r="CF96" s="8"/>
      <c r="CG96" s="51"/>
      <c r="CH96" s="52"/>
      <c r="CI96" s="52"/>
      <c r="CK96" s="52"/>
      <c r="CL96" s="52"/>
      <c r="CM96" s="51"/>
      <c r="CN96" s="53"/>
      <c r="CO96" s="53"/>
      <c r="CP96" s="8"/>
      <c r="CQ96" s="8"/>
      <c r="CR96" s="54"/>
      <c r="CS96" s="51"/>
      <c r="CT96" s="53"/>
      <c r="CU96" s="53"/>
      <c r="CV96" s="8"/>
      <c r="CW96" s="53"/>
      <c r="CX96" s="53"/>
      <c r="CY96" s="7"/>
      <c r="CZ96" s="8"/>
      <c r="DA96" s="300"/>
      <c r="DB96" s="52"/>
      <c r="DC96" s="309"/>
      <c r="DE96" s="52"/>
      <c r="DF96" s="52"/>
      <c r="DG96" s="51"/>
      <c r="DH96" s="53"/>
      <c r="DI96" s="53"/>
      <c r="DJ96" s="8"/>
      <c r="DK96" s="8"/>
      <c r="DL96" s="54"/>
      <c r="DM96" s="51"/>
      <c r="DN96" s="53"/>
      <c r="DO96" s="53"/>
      <c r="DP96" s="8"/>
      <c r="DQ96" s="53"/>
      <c r="DR96" s="53"/>
      <c r="DS96" s="7"/>
      <c r="DT96" s="8"/>
      <c r="DU96" s="51"/>
      <c r="DV96" s="52"/>
      <c r="DW96" s="52"/>
      <c r="DY96" s="52"/>
      <c r="DZ96" s="52"/>
      <c r="EA96" s="51"/>
      <c r="EB96" s="8"/>
      <c r="EC96" s="55"/>
      <c r="ED96" s="8"/>
      <c r="EE96" s="8"/>
      <c r="EF96" s="54"/>
      <c r="EG96" s="51"/>
      <c r="EH96" s="53"/>
      <c r="EI96" s="53"/>
      <c r="EJ96" s="8"/>
      <c r="EK96" s="53"/>
      <c r="EL96" s="53"/>
      <c r="EM96" s="7"/>
      <c r="EN96" s="8"/>
      <c r="EO96" s="51"/>
      <c r="EP96" s="52"/>
      <c r="EQ96" s="52"/>
      <c r="ES96" s="52"/>
      <c r="ET96" s="52"/>
      <c r="EU96" s="51"/>
      <c r="EV96" s="53"/>
      <c r="EW96" s="53"/>
      <c r="EX96" s="8"/>
      <c r="EY96" s="8"/>
      <c r="EZ96" s="54"/>
      <c r="FA96" s="51"/>
      <c r="FB96" s="53"/>
      <c r="FC96" s="53"/>
      <c r="FD96" s="8"/>
      <c r="FE96" s="53"/>
      <c r="FF96" s="53"/>
      <c r="FG96" s="7"/>
      <c r="FH96" s="8"/>
      <c r="FI96" s="51"/>
      <c r="FJ96" s="52"/>
      <c r="FK96" s="52"/>
      <c r="FM96" s="52"/>
      <c r="FN96" s="52"/>
      <c r="FO96" s="51"/>
      <c r="FP96" s="53"/>
      <c r="FQ96" s="53"/>
      <c r="FR96" s="8"/>
      <c r="FS96" s="8"/>
      <c r="FT96" s="54"/>
      <c r="FU96" s="51"/>
      <c r="FV96" s="53"/>
      <c r="FW96" s="53"/>
      <c r="FX96" s="8"/>
      <c r="FY96" s="53"/>
      <c r="FZ96" s="53"/>
      <c r="GA96" s="63"/>
      <c r="GI96" s="60"/>
      <c r="GN96" s="61"/>
      <c r="GU96" s="63"/>
      <c r="HC96" s="60"/>
      <c r="HH96" s="61"/>
      <c r="HO96" s="63"/>
      <c r="HW96" s="60"/>
      <c r="IB96" s="61"/>
      <c r="II96" s="63"/>
      <c r="IQ96" s="60"/>
      <c r="IV96" s="61"/>
    </row>
    <row r="97" spans="1:256" s="50" customFormat="1" ht="13.5" customHeight="1">
      <c r="A97" s="49"/>
      <c r="C97" s="7"/>
      <c r="D97" s="8"/>
      <c r="E97" s="51"/>
      <c r="F97" s="52"/>
      <c r="G97" s="53"/>
      <c r="I97" s="52"/>
      <c r="J97" s="53"/>
      <c r="K97" s="51"/>
      <c r="L97" s="53"/>
      <c r="M97" s="53"/>
      <c r="N97" s="8"/>
      <c r="O97" s="8"/>
      <c r="P97" s="54"/>
      <c r="Q97" s="51"/>
      <c r="R97" s="53"/>
      <c r="S97" s="53"/>
      <c r="T97" s="8"/>
      <c r="U97" s="53"/>
      <c r="V97" s="53"/>
      <c r="W97" s="7"/>
      <c r="X97" s="8"/>
      <c r="Y97" s="51"/>
      <c r="Z97" s="52"/>
      <c r="AA97" s="52"/>
      <c r="AC97" s="52"/>
      <c r="AD97" s="52"/>
      <c r="AE97" s="51"/>
      <c r="AF97" s="53"/>
      <c r="AG97" s="53"/>
      <c r="AH97" s="8"/>
      <c r="AI97" s="8"/>
      <c r="AJ97" s="54"/>
      <c r="AK97" s="51"/>
      <c r="AL97" s="8"/>
      <c r="AM97" s="53"/>
      <c r="AN97" s="8"/>
      <c r="AO97" s="53"/>
      <c r="AP97" s="53"/>
      <c r="AQ97" s="7"/>
      <c r="AR97" s="8"/>
      <c r="AS97" s="51"/>
      <c r="AT97" s="52"/>
      <c r="AU97" s="52"/>
      <c r="AW97" s="52"/>
      <c r="AX97" s="52"/>
      <c r="AY97" s="51"/>
      <c r="AZ97" s="53"/>
      <c r="BA97" s="53"/>
      <c r="BB97" s="8"/>
      <c r="BC97" s="8"/>
      <c r="BD97" s="54"/>
      <c r="BE97" s="51"/>
      <c r="BF97" s="53"/>
      <c r="BG97" s="53"/>
      <c r="BH97" s="8"/>
      <c r="BI97" s="53"/>
      <c r="BJ97" s="53"/>
      <c r="BK97" s="7"/>
      <c r="BL97" s="8"/>
      <c r="BM97" s="51"/>
      <c r="BN97" s="52"/>
      <c r="BO97" s="52"/>
      <c r="BQ97" s="52"/>
      <c r="BR97" s="52"/>
      <c r="BS97" s="69"/>
      <c r="BT97" s="53"/>
      <c r="BU97" s="53"/>
      <c r="BV97" s="8"/>
      <c r="BW97" s="8"/>
      <c r="BX97" s="54"/>
      <c r="BY97" s="51"/>
      <c r="BZ97" s="53"/>
      <c r="CA97" s="53"/>
      <c r="CB97" s="8"/>
      <c r="CC97" s="53"/>
      <c r="CD97" s="53"/>
      <c r="CE97" s="51"/>
      <c r="CF97" s="8"/>
      <c r="CG97" s="51"/>
      <c r="CH97" s="52"/>
      <c r="CI97" s="52"/>
      <c r="CK97" s="52"/>
      <c r="CL97" s="52"/>
      <c r="CM97" s="51"/>
      <c r="CN97" s="53"/>
      <c r="CO97" s="53"/>
      <c r="CP97" s="8"/>
      <c r="CQ97" s="8"/>
      <c r="CR97" s="54"/>
      <c r="CS97" s="51"/>
      <c r="CT97" s="53"/>
      <c r="CU97" s="53"/>
      <c r="CV97" s="8"/>
      <c r="CW97" s="53"/>
      <c r="CX97" s="53"/>
      <c r="CY97" s="7"/>
      <c r="CZ97" s="8"/>
      <c r="DA97" s="300"/>
      <c r="DB97" s="52"/>
      <c r="DC97" s="309"/>
      <c r="DE97" s="52"/>
      <c r="DF97" s="52"/>
      <c r="DG97" s="51"/>
      <c r="DH97" s="53"/>
      <c r="DI97" s="53"/>
      <c r="DJ97" s="8"/>
      <c r="DK97" s="8"/>
      <c r="DL97" s="54"/>
      <c r="DM97" s="51"/>
      <c r="DN97" s="53"/>
      <c r="DO97" s="53"/>
      <c r="DP97" s="8"/>
      <c r="DQ97" s="53"/>
      <c r="DR97" s="53"/>
      <c r="DS97" s="7"/>
      <c r="DT97" s="8"/>
      <c r="DU97" s="51"/>
      <c r="DV97" s="52"/>
      <c r="DW97" s="52"/>
      <c r="DY97" s="52"/>
      <c r="DZ97" s="52"/>
      <c r="EA97" s="51"/>
      <c r="EB97" s="8"/>
      <c r="EC97" s="55"/>
      <c r="ED97" s="8"/>
      <c r="EE97" s="8"/>
      <c r="EF97" s="54"/>
      <c r="EG97" s="51"/>
      <c r="EH97" s="53"/>
      <c r="EI97" s="53"/>
      <c r="EJ97" s="8"/>
      <c r="EK97" s="53"/>
      <c r="EL97" s="53"/>
      <c r="EM97" s="7"/>
      <c r="EN97" s="8"/>
      <c r="EO97" s="51"/>
      <c r="EP97" s="52"/>
      <c r="EQ97" s="52"/>
      <c r="ES97" s="52"/>
      <c r="ET97" s="52"/>
      <c r="EU97" s="51"/>
      <c r="EV97" s="53"/>
      <c r="EW97" s="53"/>
      <c r="EX97" s="8"/>
      <c r="EY97" s="8"/>
      <c r="EZ97" s="54"/>
      <c r="FA97" s="51"/>
      <c r="FB97" s="53"/>
      <c r="FC97" s="53"/>
      <c r="FD97" s="8"/>
      <c r="FE97" s="53"/>
      <c r="FF97" s="53"/>
      <c r="FG97" s="7"/>
      <c r="FH97" s="8"/>
      <c r="FI97" s="51"/>
      <c r="FJ97" s="52"/>
      <c r="FK97" s="52"/>
      <c r="FM97" s="52"/>
      <c r="FN97" s="52"/>
      <c r="FO97" s="51"/>
      <c r="FP97" s="53"/>
      <c r="FQ97" s="53"/>
      <c r="FR97" s="8"/>
      <c r="FS97" s="8"/>
      <c r="FT97" s="54"/>
      <c r="FU97" s="51"/>
      <c r="FV97" s="53"/>
      <c r="FW97" s="53"/>
      <c r="FX97" s="8"/>
      <c r="FY97" s="53"/>
      <c r="FZ97" s="53"/>
      <c r="GA97" s="63"/>
      <c r="GI97" s="60"/>
      <c r="GN97" s="61"/>
      <c r="GU97" s="63"/>
      <c r="HC97" s="60"/>
      <c r="HH97" s="61"/>
      <c r="HO97" s="63"/>
      <c r="HW97" s="60"/>
      <c r="IB97" s="61"/>
      <c r="II97" s="63"/>
      <c r="IQ97" s="60"/>
      <c r="IV97" s="61"/>
    </row>
    <row r="98" spans="1:256" s="50" customFormat="1" ht="13.5" customHeight="1">
      <c r="A98" s="49"/>
      <c r="C98" s="7"/>
      <c r="D98" s="8"/>
      <c r="E98" s="51"/>
      <c r="F98" s="52"/>
      <c r="G98" s="53"/>
      <c r="I98" s="52"/>
      <c r="J98" s="53"/>
      <c r="K98" s="51"/>
      <c r="L98" s="53"/>
      <c r="M98" s="53"/>
      <c r="N98" s="8"/>
      <c r="O98" s="8"/>
      <c r="P98" s="54"/>
      <c r="Q98" s="51"/>
      <c r="R98" s="53"/>
      <c r="S98" s="53"/>
      <c r="T98" s="8"/>
      <c r="U98" s="53"/>
      <c r="V98" s="53"/>
      <c r="W98" s="7"/>
      <c r="X98" s="8"/>
      <c r="Y98" s="51"/>
      <c r="Z98" s="52"/>
      <c r="AA98" s="52"/>
      <c r="AC98" s="52"/>
      <c r="AD98" s="52"/>
      <c r="AE98" s="51"/>
      <c r="AF98" s="53"/>
      <c r="AG98" s="53"/>
      <c r="AH98" s="8"/>
      <c r="AI98" s="8"/>
      <c r="AJ98" s="54"/>
      <c r="AK98" s="51"/>
      <c r="AL98" s="8"/>
      <c r="AM98" s="53"/>
      <c r="AN98" s="8"/>
      <c r="AO98" s="53"/>
      <c r="AP98" s="53"/>
      <c r="AQ98" s="7"/>
      <c r="AR98" s="8"/>
      <c r="AS98" s="51"/>
      <c r="AT98" s="52"/>
      <c r="AU98" s="52"/>
      <c r="AW98" s="52"/>
      <c r="AX98" s="52"/>
      <c r="AY98" s="51"/>
      <c r="AZ98" s="53"/>
      <c r="BA98" s="53"/>
      <c r="BB98" s="8"/>
      <c r="BC98" s="8"/>
      <c r="BD98" s="54"/>
      <c r="BE98" s="51"/>
      <c r="BF98" s="53"/>
      <c r="BG98" s="53"/>
      <c r="BH98" s="8"/>
      <c r="BI98" s="53"/>
      <c r="BJ98" s="53"/>
      <c r="BK98" s="7"/>
      <c r="BL98" s="8"/>
      <c r="BM98" s="51"/>
      <c r="BN98" s="52"/>
      <c r="BO98" s="52"/>
      <c r="BQ98" s="52"/>
      <c r="BR98" s="52"/>
      <c r="BS98" s="69"/>
      <c r="BT98" s="53"/>
      <c r="BU98" s="53"/>
      <c r="BV98" s="8"/>
      <c r="BW98" s="8"/>
      <c r="BX98" s="54"/>
      <c r="BY98" s="51"/>
      <c r="BZ98" s="53"/>
      <c r="CA98" s="53"/>
      <c r="CB98" s="8"/>
      <c r="CC98" s="53"/>
      <c r="CD98" s="53"/>
      <c r="CE98" s="51"/>
      <c r="CF98" s="8"/>
      <c r="CG98" s="51"/>
      <c r="CH98" s="52"/>
      <c r="CI98" s="52"/>
      <c r="CK98" s="52"/>
      <c r="CL98" s="52"/>
      <c r="CM98" s="51"/>
      <c r="CN98" s="53"/>
      <c r="CO98" s="53"/>
      <c r="CP98" s="8"/>
      <c r="CQ98" s="8"/>
      <c r="CR98" s="54"/>
      <c r="CS98" s="51"/>
      <c r="CT98" s="53"/>
      <c r="CU98" s="53"/>
      <c r="CV98" s="8"/>
      <c r="CW98" s="53"/>
      <c r="CX98" s="53"/>
      <c r="CY98" s="7"/>
      <c r="CZ98" s="8"/>
      <c r="DA98" s="300"/>
      <c r="DB98" s="52"/>
      <c r="DC98" s="309"/>
      <c r="DE98" s="52"/>
      <c r="DF98" s="52"/>
      <c r="DG98" s="51"/>
      <c r="DH98" s="53"/>
      <c r="DI98" s="53"/>
      <c r="DJ98" s="8"/>
      <c r="DK98" s="8"/>
      <c r="DL98" s="54"/>
      <c r="DM98" s="51"/>
      <c r="DN98" s="53"/>
      <c r="DO98" s="53"/>
      <c r="DP98" s="8"/>
      <c r="DQ98" s="53"/>
      <c r="DR98" s="53"/>
      <c r="DS98" s="7"/>
      <c r="DT98" s="8"/>
      <c r="DU98" s="51"/>
      <c r="DV98" s="52"/>
      <c r="DW98" s="52"/>
      <c r="DY98" s="52"/>
      <c r="DZ98" s="52"/>
      <c r="EA98" s="51"/>
      <c r="EB98" s="8"/>
      <c r="EC98" s="55"/>
      <c r="ED98" s="8"/>
      <c r="EE98" s="8"/>
      <c r="EF98" s="54"/>
      <c r="EG98" s="51"/>
      <c r="EH98" s="53"/>
      <c r="EI98" s="53"/>
      <c r="EJ98" s="8"/>
      <c r="EK98" s="53"/>
      <c r="EL98" s="53"/>
      <c r="EM98" s="7"/>
      <c r="EN98" s="8"/>
      <c r="EO98" s="51"/>
      <c r="EP98" s="52"/>
      <c r="EQ98" s="52"/>
      <c r="ES98" s="52"/>
      <c r="ET98" s="52"/>
      <c r="EU98" s="51"/>
      <c r="EV98" s="53"/>
      <c r="EW98" s="53"/>
      <c r="EX98" s="8"/>
      <c r="EY98" s="8"/>
      <c r="EZ98" s="54"/>
      <c r="FA98" s="51"/>
      <c r="FB98" s="53"/>
      <c r="FC98" s="53"/>
      <c r="FD98" s="8"/>
      <c r="FE98" s="53"/>
      <c r="FF98" s="53"/>
      <c r="FG98" s="7"/>
      <c r="FH98" s="8"/>
      <c r="FI98" s="51"/>
      <c r="FJ98" s="52"/>
      <c r="FK98" s="52"/>
      <c r="FM98" s="52"/>
      <c r="FN98" s="52"/>
      <c r="FO98" s="51"/>
      <c r="FP98" s="53"/>
      <c r="FQ98" s="53"/>
      <c r="FR98" s="8"/>
      <c r="FS98" s="8"/>
      <c r="FT98" s="54"/>
      <c r="FU98" s="51"/>
      <c r="FV98" s="53"/>
      <c r="FW98" s="53"/>
      <c r="FX98" s="8"/>
      <c r="FY98" s="53"/>
      <c r="FZ98" s="53"/>
      <c r="GA98" s="63"/>
      <c r="GI98" s="60"/>
      <c r="GN98" s="61"/>
      <c r="GU98" s="63"/>
      <c r="HC98" s="60"/>
      <c r="HH98" s="61"/>
      <c r="HO98" s="63"/>
      <c r="HW98" s="60"/>
      <c r="IB98" s="61"/>
      <c r="II98" s="63"/>
      <c r="IQ98" s="60"/>
      <c r="IV98" s="61"/>
    </row>
    <row r="99" spans="1:256" s="50" customFormat="1" ht="13.5" customHeight="1">
      <c r="A99" s="49"/>
      <c r="C99" s="7"/>
      <c r="D99" s="8"/>
      <c r="E99" s="51"/>
      <c r="F99" s="52"/>
      <c r="G99" s="53"/>
      <c r="I99" s="52"/>
      <c r="J99" s="53"/>
      <c r="K99" s="51"/>
      <c r="L99" s="53"/>
      <c r="M99" s="53"/>
      <c r="N99" s="8"/>
      <c r="O99" s="8"/>
      <c r="P99" s="54"/>
      <c r="Q99" s="51"/>
      <c r="R99" s="53"/>
      <c r="S99" s="53"/>
      <c r="T99" s="8"/>
      <c r="U99" s="53"/>
      <c r="V99" s="53"/>
      <c r="W99" s="7"/>
      <c r="X99" s="8"/>
      <c r="Y99" s="51"/>
      <c r="Z99" s="52"/>
      <c r="AA99" s="52"/>
      <c r="AC99" s="52"/>
      <c r="AD99" s="52"/>
      <c r="AE99" s="51"/>
      <c r="AF99" s="53"/>
      <c r="AG99" s="53"/>
      <c r="AH99" s="8"/>
      <c r="AI99" s="8"/>
      <c r="AJ99" s="54"/>
      <c r="AK99" s="51"/>
      <c r="AL99" s="8"/>
      <c r="AM99" s="53"/>
      <c r="AN99" s="8"/>
      <c r="AO99" s="53"/>
      <c r="AP99" s="53"/>
      <c r="AQ99" s="7"/>
      <c r="AR99" s="8"/>
      <c r="AS99" s="51"/>
      <c r="AT99" s="52"/>
      <c r="AU99" s="52"/>
      <c r="AW99" s="52"/>
      <c r="AX99" s="52"/>
      <c r="AY99" s="51"/>
      <c r="AZ99" s="53"/>
      <c r="BA99" s="53"/>
      <c r="BB99" s="8"/>
      <c r="BC99" s="8"/>
      <c r="BD99" s="54"/>
      <c r="BE99" s="51"/>
      <c r="BF99" s="53"/>
      <c r="BG99" s="53"/>
      <c r="BH99" s="8"/>
      <c r="BI99" s="53"/>
      <c r="BJ99" s="53"/>
      <c r="BK99" s="7"/>
      <c r="BL99" s="8"/>
      <c r="BM99" s="51"/>
      <c r="BN99" s="52"/>
      <c r="BO99" s="52"/>
      <c r="BQ99" s="52"/>
      <c r="BR99" s="52"/>
      <c r="BS99" s="69"/>
      <c r="BT99" s="53"/>
      <c r="BU99" s="53"/>
      <c r="BV99" s="8"/>
      <c r="BW99" s="8"/>
      <c r="BX99" s="54"/>
      <c r="BY99" s="51"/>
      <c r="BZ99" s="53"/>
      <c r="CA99" s="53"/>
      <c r="CB99" s="8"/>
      <c r="CC99" s="53"/>
      <c r="CD99" s="53"/>
      <c r="CE99" s="51"/>
      <c r="CF99" s="8"/>
      <c r="CG99" s="51"/>
      <c r="CH99" s="52"/>
      <c r="CI99" s="52"/>
      <c r="CK99" s="52"/>
      <c r="CL99" s="52"/>
      <c r="CM99" s="51"/>
      <c r="CN99" s="53"/>
      <c r="CO99" s="53"/>
      <c r="CP99" s="8"/>
      <c r="CQ99" s="8"/>
      <c r="CR99" s="54"/>
      <c r="CS99" s="51"/>
      <c r="CT99" s="53"/>
      <c r="CU99" s="53"/>
      <c r="CV99" s="8"/>
      <c r="CW99" s="53"/>
      <c r="CX99" s="53"/>
      <c r="CY99" s="7"/>
      <c r="CZ99" s="8"/>
      <c r="DA99" s="300"/>
      <c r="DB99" s="52"/>
      <c r="DC99" s="309"/>
      <c r="DE99" s="52"/>
      <c r="DF99" s="52"/>
      <c r="DG99" s="51"/>
      <c r="DH99" s="53"/>
      <c r="DI99" s="53"/>
      <c r="DJ99" s="8"/>
      <c r="DK99" s="8"/>
      <c r="DL99" s="54"/>
      <c r="DM99" s="51"/>
      <c r="DN99" s="53"/>
      <c r="DO99" s="53"/>
      <c r="DP99" s="8"/>
      <c r="DQ99" s="53"/>
      <c r="DR99" s="53"/>
      <c r="DS99" s="7"/>
      <c r="DT99" s="8"/>
      <c r="DU99" s="51"/>
      <c r="DV99" s="52"/>
      <c r="DW99" s="52"/>
      <c r="DY99" s="52"/>
      <c r="DZ99" s="52"/>
      <c r="EA99" s="51"/>
      <c r="EB99" s="8"/>
      <c r="EC99" s="55"/>
      <c r="ED99" s="8"/>
      <c r="EE99" s="8"/>
      <c r="EF99" s="54"/>
      <c r="EG99" s="51"/>
      <c r="EH99" s="53"/>
      <c r="EI99" s="53"/>
      <c r="EJ99" s="8"/>
      <c r="EK99" s="53"/>
      <c r="EL99" s="53"/>
      <c r="EM99" s="7"/>
      <c r="EN99" s="8"/>
      <c r="EO99" s="51"/>
      <c r="EP99" s="52"/>
      <c r="EQ99" s="52"/>
      <c r="ES99" s="52"/>
      <c r="ET99" s="52"/>
      <c r="EU99" s="51"/>
      <c r="EV99" s="53"/>
      <c r="EW99" s="53"/>
      <c r="EX99" s="8"/>
      <c r="EY99" s="8"/>
      <c r="EZ99" s="54"/>
      <c r="FA99" s="51"/>
      <c r="FB99" s="53"/>
      <c r="FC99" s="53"/>
      <c r="FD99" s="8"/>
      <c r="FE99" s="53"/>
      <c r="FF99" s="53"/>
      <c r="FG99" s="7"/>
      <c r="FH99" s="8"/>
      <c r="FI99" s="51"/>
      <c r="FJ99" s="52"/>
      <c r="FK99" s="52"/>
      <c r="FM99" s="52"/>
      <c r="FN99" s="52"/>
      <c r="FO99" s="51"/>
      <c r="FP99" s="53"/>
      <c r="FQ99" s="53"/>
      <c r="FR99" s="8"/>
      <c r="FS99" s="8"/>
      <c r="FT99" s="54"/>
      <c r="FU99" s="51"/>
      <c r="FV99" s="53"/>
      <c r="FW99" s="53"/>
      <c r="FX99" s="8"/>
      <c r="FY99" s="53"/>
      <c r="FZ99" s="53"/>
      <c r="GA99" s="63"/>
      <c r="GI99" s="60"/>
      <c r="GN99" s="61"/>
      <c r="GU99" s="63"/>
      <c r="HC99" s="60"/>
      <c r="HH99" s="61"/>
      <c r="HO99" s="63"/>
      <c r="HW99" s="60"/>
      <c r="IB99" s="61"/>
      <c r="II99" s="63"/>
      <c r="IQ99" s="60"/>
      <c r="IV99" s="61"/>
    </row>
    <row r="100" spans="1:256" s="50" customFormat="1" ht="13.5" customHeight="1">
      <c r="A100" s="49"/>
      <c r="C100" s="7"/>
      <c r="D100" s="8"/>
      <c r="E100" s="51"/>
      <c r="F100" s="52"/>
      <c r="G100" s="53"/>
      <c r="I100" s="52"/>
      <c r="J100" s="53"/>
      <c r="K100" s="51"/>
      <c r="L100" s="53"/>
      <c r="M100" s="53"/>
      <c r="N100" s="8"/>
      <c r="O100" s="8"/>
      <c r="P100" s="54"/>
      <c r="Q100" s="51"/>
      <c r="R100" s="53"/>
      <c r="S100" s="53"/>
      <c r="T100" s="8"/>
      <c r="U100" s="53"/>
      <c r="V100" s="53"/>
      <c r="W100" s="7"/>
      <c r="X100" s="8"/>
      <c r="Y100" s="51"/>
      <c r="Z100" s="52"/>
      <c r="AA100" s="52"/>
      <c r="AC100" s="52"/>
      <c r="AD100" s="52"/>
      <c r="AE100" s="51"/>
      <c r="AF100" s="53"/>
      <c r="AG100" s="53"/>
      <c r="AH100" s="8"/>
      <c r="AI100" s="8"/>
      <c r="AJ100" s="54"/>
      <c r="AK100" s="51"/>
      <c r="AL100" s="8"/>
      <c r="AM100" s="53"/>
      <c r="AN100" s="8"/>
      <c r="AO100" s="53"/>
      <c r="AP100" s="53"/>
      <c r="AQ100" s="7"/>
      <c r="AR100" s="8"/>
      <c r="AS100" s="51"/>
      <c r="AT100" s="52"/>
      <c r="AU100" s="52"/>
      <c r="AW100" s="52"/>
      <c r="AX100" s="52"/>
      <c r="AY100" s="51"/>
      <c r="AZ100" s="53"/>
      <c r="BA100" s="53"/>
      <c r="BB100" s="8"/>
      <c r="BC100" s="8"/>
      <c r="BD100" s="54"/>
      <c r="BE100" s="51"/>
      <c r="BF100" s="53"/>
      <c r="BG100" s="53"/>
      <c r="BH100" s="8"/>
      <c r="BI100" s="53"/>
      <c r="BJ100" s="53"/>
      <c r="BK100" s="7"/>
      <c r="BL100" s="8"/>
      <c r="BM100" s="51"/>
      <c r="BN100" s="52"/>
      <c r="BO100" s="52"/>
      <c r="BQ100" s="52"/>
      <c r="BR100" s="52"/>
      <c r="BS100" s="69"/>
      <c r="BT100" s="53"/>
      <c r="BU100" s="53"/>
      <c r="BV100" s="8"/>
      <c r="BW100" s="8"/>
      <c r="BX100" s="54"/>
      <c r="BY100" s="51"/>
      <c r="BZ100" s="53"/>
      <c r="CA100" s="53"/>
      <c r="CB100" s="8"/>
      <c r="CC100" s="53"/>
      <c r="CD100" s="53"/>
      <c r="CE100" s="51"/>
      <c r="CF100" s="8"/>
      <c r="CG100" s="51"/>
      <c r="CH100" s="52"/>
      <c r="CI100" s="52"/>
      <c r="CK100" s="52"/>
      <c r="CL100" s="52"/>
      <c r="CM100" s="51"/>
      <c r="CN100" s="53"/>
      <c r="CO100" s="53"/>
      <c r="CP100" s="8"/>
      <c r="CQ100" s="8"/>
      <c r="CR100" s="54"/>
      <c r="CS100" s="51"/>
      <c r="CT100" s="53"/>
      <c r="CU100" s="53"/>
      <c r="CV100" s="8"/>
      <c r="CW100" s="53"/>
      <c r="CX100" s="53"/>
      <c r="CY100" s="7"/>
      <c r="CZ100" s="8"/>
      <c r="DA100" s="300"/>
      <c r="DB100" s="52"/>
      <c r="DC100" s="309"/>
      <c r="DE100" s="52"/>
      <c r="DF100" s="52"/>
      <c r="DG100" s="51"/>
      <c r="DH100" s="53"/>
      <c r="DI100" s="53"/>
      <c r="DJ100" s="8"/>
      <c r="DK100" s="8"/>
      <c r="DL100" s="54"/>
      <c r="DM100" s="51"/>
      <c r="DN100" s="53"/>
      <c r="DO100" s="53"/>
      <c r="DP100" s="8"/>
      <c r="DQ100" s="53"/>
      <c r="DR100" s="53"/>
      <c r="DS100" s="7"/>
      <c r="DT100" s="8"/>
      <c r="DU100" s="51"/>
      <c r="DV100" s="52"/>
      <c r="DW100" s="52"/>
      <c r="DY100" s="52"/>
      <c r="DZ100" s="52"/>
      <c r="EA100" s="51"/>
      <c r="EB100" s="8"/>
      <c r="EC100" s="55"/>
      <c r="ED100" s="8"/>
      <c r="EE100" s="8"/>
      <c r="EF100" s="54"/>
      <c r="EG100" s="51"/>
      <c r="EH100" s="53"/>
      <c r="EI100" s="53"/>
      <c r="EJ100" s="8"/>
      <c r="EK100" s="53"/>
      <c r="EL100" s="53"/>
      <c r="EM100" s="7"/>
      <c r="EN100" s="8"/>
      <c r="EO100" s="51"/>
      <c r="EP100" s="52"/>
      <c r="EQ100" s="52"/>
      <c r="ES100" s="52"/>
      <c r="ET100" s="52"/>
      <c r="EU100" s="51"/>
      <c r="EV100" s="53"/>
      <c r="EW100" s="53"/>
      <c r="EX100" s="8"/>
      <c r="EY100" s="8"/>
      <c r="EZ100" s="54"/>
      <c r="FA100" s="51"/>
      <c r="FB100" s="53"/>
      <c r="FC100" s="53"/>
      <c r="FD100" s="8"/>
      <c r="FE100" s="53"/>
      <c r="FF100" s="53"/>
      <c r="FG100" s="7"/>
      <c r="FH100" s="8"/>
      <c r="FI100" s="51"/>
      <c r="FJ100" s="52"/>
      <c r="FK100" s="52"/>
      <c r="FM100" s="52"/>
      <c r="FN100" s="52"/>
      <c r="FO100" s="51"/>
      <c r="FP100" s="53"/>
      <c r="FQ100" s="53"/>
      <c r="FR100" s="8"/>
      <c r="FS100" s="8"/>
      <c r="FT100" s="54"/>
      <c r="FU100" s="51"/>
      <c r="FV100" s="53"/>
      <c r="FW100" s="53"/>
      <c r="FX100" s="8"/>
      <c r="FY100" s="53"/>
      <c r="FZ100" s="53"/>
      <c r="GA100" s="63"/>
      <c r="GI100" s="60"/>
      <c r="GN100" s="61"/>
      <c r="GU100" s="63"/>
      <c r="HC100" s="60"/>
      <c r="HH100" s="61"/>
      <c r="HO100" s="63"/>
      <c r="HW100" s="60"/>
      <c r="IB100" s="61"/>
      <c r="II100" s="63"/>
      <c r="IQ100" s="60"/>
      <c r="IV100" s="61"/>
    </row>
    <row r="101" spans="1:256" s="50" customFormat="1" ht="13.5" customHeight="1">
      <c r="A101" s="49"/>
      <c r="C101" s="7"/>
      <c r="D101" s="8"/>
      <c r="E101" s="51"/>
      <c r="F101" s="52"/>
      <c r="G101" s="53"/>
      <c r="I101" s="52"/>
      <c r="J101" s="53"/>
      <c r="K101" s="51"/>
      <c r="L101" s="53"/>
      <c r="M101" s="53"/>
      <c r="N101" s="8"/>
      <c r="O101" s="8"/>
      <c r="P101" s="54"/>
      <c r="Q101" s="51"/>
      <c r="R101" s="53"/>
      <c r="S101" s="53"/>
      <c r="T101" s="8"/>
      <c r="U101" s="53"/>
      <c r="V101" s="53"/>
      <c r="W101" s="7"/>
      <c r="X101" s="8"/>
      <c r="Y101" s="51"/>
      <c r="Z101" s="52"/>
      <c r="AA101" s="52"/>
      <c r="AC101" s="52"/>
      <c r="AD101" s="52"/>
      <c r="AE101" s="51"/>
      <c r="AF101" s="53"/>
      <c r="AG101" s="53"/>
      <c r="AH101" s="8"/>
      <c r="AI101" s="8"/>
      <c r="AJ101" s="54"/>
      <c r="AK101" s="51"/>
      <c r="AL101" s="8"/>
      <c r="AM101" s="53"/>
      <c r="AN101" s="8"/>
      <c r="AO101" s="53"/>
      <c r="AP101" s="53"/>
      <c r="AQ101" s="7"/>
      <c r="AR101" s="8"/>
      <c r="AS101" s="51"/>
      <c r="AT101" s="52"/>
      <c r="AU101" s="52"/>
      <c r="AW101" s="52"/>
      <c r="AX101" s="52"/>
      <c r="AY101" s="51"/>
      <c r="AZ101" s="53"/>
      <c r="BA101" s="53"/>
      <c r="BB101" s="8"/>
      <c r="BC101" s="8"/>
      <c r="BD101" s="54"/>
      <c r="BE101" s="51"/>
      <c r="BF101" s="53"/>
      <c r="BG101" s="53"/>
      <c r="BH101" s="8"/>
      <c r="BI101" s="53"/>
      <c r="BJ101" s="53"/>
      <c r="BK101" s="7"/>
      <c r="BL101" s="8"/>
      <c r="BM101" s="51"/>
      <c r="BN101" s="52"/>
      <c r="BO101" s="52"/>
      <c r="BQ101" s="52"/>
      <c r="BR101" s="52"/>
      <c r="BS101" s="69"/>
      <c r="BT101" s="53"/>
      <c r="BU101" s="53"/>
      <c r="BV101" s="8"/>
      <c r="BW101" s="8"/>
      <c r="BX101" s="54"/>
      <c r="BY101" s="51"/>
      <c r="BZ101" s="53"/>
      <c r="CA101" s="53"/>
      <c r="CB101" s="8"/>
      <c r="CC101" s="53"/>
      <c r="CD101" s="53"/>
      <c r="CE101" s="51"/>
      <c r="CF101" s="8"/>
      <c r="CG101" s="51"/>
      <c r="CH101" s="52"/>
      <c r="CI101" s="52"/>
      <c r="CK101" s="52"/>
      <c r="CL101" s="52"/>
      <c r="CM101" s="51"/>
      <c r="CN101" s="53"/>
      <c r="CO101" s="53"/>
      <c r="CP101" s="8"/>
      <c r="CQ101" s="8"/>
      <c r="CR101" s="54"/>
      <c r="CS101" s="51"/>
      <c r="CT101" s="53"/>
      <c r="CU101" s="53"/>
      <c r="CV101" s="8"/>
      <c r="CW101" s="53"/>
      <c r="CX101" s="53"/>
      <c r="CY101" s="7"/>
      <c r="CZ101" s="8"/>
      <c r="DA101" s="300"/>
      <c r="DB101" s="52"/>
      <c r="DC101" s="309"/>
      <c r="DE101" s="52"/>
      <c r="DF101" s="52"/>
      <c r="DG101" s="51"/>
      <c r="DH101" s="53"/>
      <c r="DI101" s="53"/>
      <c r="DJ101" s="8"/>
      <c r="DK101" s="8"/>
      <c r="DL101" s="54"/>
      <c r="DM101" s="51"/>
      <c r="DN101" s="53"/>
      <c r="DO101" s="53"/>
      <c r="DP101" s="8"/>
      <c r="DQ101" s="53"/>
      <c r="DR101" s="53"/>
      <c r="DS101" s="7"/>
      <c r="DT101" s="8"/>
      <c r="DU101" s="51"/>
      <c r="DV101" s="52"/>
      <c r="DW101" s="52"/>
      <c r="DY101" s="52"/>
      <c r="DZ101" s="52"/>
      <c r="EA101" s="51"/>
      <c r="EB101" s="8"/>
      <c r="EC101" s="55"/>
      <c r="ED101" s="8"/>
      <c r="EE101" s="8"/>
      <c r="EF101" s="54"/>
      <c r="EG101" s="51"/>
      <c r="EH101" s="53"/>
      <c r="EI101" s="53"/>
      <c r="EJ101" s="8"/>
      <c r="EK101" s="53"/>
      <c r="EL101" s="53"/>
      <c r="EM101" s="7"/>
      <c r="EN101" s="8"/>
      <c r="EO101" s="51"/>
      <c r="EP101" s="52"/>
      <c r="EQ101" s="52"/>
      <c r="ES101" s="52"/>
      <c r="ET101" s="52"/>
      <c r="EU101" s="51"/>
      <c r="EV101" s="53"/>
      <c r="EW101" s="53"/>
      <c r="EX101" s="8"/>
      <c r="EY101" s="8"/>
      <c r="EZ101" s="54"/>
      <c r="FA101" s="51"/>
      <c r="FB101" s="53"/>
      <c r="FC101" s="53"/>
      <c r="FD101" s="8"/>
      <c r="FE101" s="53"/>
      <c r="FF101" s="53"/>
      <c r="FG101" s="7"/>
      <c r="FH101" s="8"/>
      <c r="FI101" s="51"/>
      <c r="FJ101" s="52"/>
      <c r="FK101" s="52"/>
      <c r="FM101" s="52"/>
      <c r="FN101" s="52"/>
      <c r="FO101" s="51"/>
      <c r="FP101" s="53"/>
      <c r="FQ101" s="53"/>
      <c r="FR101" s="8"/>
      <c r="FS101" s="8"/>
      <c r="FT101" s="54"/>
      <c r="FU101" s="51"/>
      <c r="FV101" s="53"/>
      <c r="FW101" s="53"/>
      <c r="FX101" s="8"/>
      <c r="FY101" s="53"/>
      <c r="FZ101" s="53"/>
      <c r="GA101" s="63"/>
      <c r="GI101" s="60"/>
      <c r="GN101" s="61"/>
      <c r="GU101" s="63"/>
      <c r="HC101" s="60"/>
      <c r="HH101" s="61"/>
      <c r="HO101" s="63"/>
      <c r="HW101" s="60"/>
      <c r="IB101" s="61"/>
      <c r="II101" s="63"/>
      <c r="IQ101" s="60"/>
      <c r="IV101" s="61"/>
    </row>
    <row r="102" spans="1:256" s="50" customFormat="1" ht="13.5" customHeight="1">
      <c r="A102" s="49"/>
      <c r="C102" s="7"/>
      <c r="D102" s="8"/>
      <c r="E102" s="51"/>
      <c r="F102" s="52"/>
      <c r="G102" s="53"/>
      <c r="I102" s="52"/>
      <c r="J102" s="53"/>
      <c r="K102" s="51"/>
      <c r="L102" s="53"/>
      <c r="M102" s="53"/>
      <c r="N102" s="8"/>
      <c r="O102" s="8"/>
      <c r="P102" s="54"/>
      <c r="Q102" s="51"/>
      <c r="R102" s="53"/>
      <c r="S102" s="53"/>
      <c r="T102" s="8"/>
      <c r="U102" s="53"/>
      <c r="V102" s="53"/>
      <c r="W102" s="7"/>
      <c r="X102" s="8"/>
      <c r="Y102" s="51"/>
      <c r="Z102" s="52"/>
      <c r="AA102" s="52"/>
      <c r="AC102" s="52"/>
      <c r="AD102" s="52"/>
      <c r="AE102" s="51"/>
      <c r="AF102" s="53"/>
      <c r="AG102" s="53"/>
      <c r="AH102" s="8"/>
      <c r="AI102" s="8"/>
      <c r="AJ102" s="54"/>
      <c r="AK102" s="51"/>
      <c r="AL102" s="8"/>
      <c r="AM102" s="53"/>
      <c r="AN102" s="8"/>
      <c r="AO102" s="53"/>
      <c r="AP102" s="53"/>
      <c r="AQ102" s="7"/>
      <c r="AR102" s="8"/>
      <c r="AS102" s="51"/>
      <c r="AT102" s="52"/>
      <c r="AU102" s="52"/>
      <c r="AW102" s="52"/>
      <c r="AX102" s="52"/>
      <c r="AY102" s="51"/>
      <c r="AZ102" s="53"/>
      <c r="BA102" s="53"/>
      <c r="BB102" s="8"/>
      <c r="BC102" s="8"/>
      <c r="BD102" s="54"/>
      <c r="BE102" s="51"/>
      <c r="BF102" s="53"/>
      <c r="BG102" s="53"/>
      <c r="BH102" s="8"/>
      <c r="BI102" s="53"/>
      <c r="BJ102" s="53"/>
      <c r="BK102" s="7"/>
      <c r="BL102" s="8"/>
      <c r="BM102" s="51"/>
      <c r="BN102" s="52"/>
      <c r="BO102" s="52"/>
      <c r="BQ102" s="52"/>
      <c r="BR102" s="52"/>
      <c r="BS102" s="69"/>
      <c r="BT102" s="53"/>
      <c r="BU102" s="53"/>
      <c r="BV102" s="8"/>
      <c r="BW102" s="8"/>
      <c r="BX102" s="54"/>
      <c r="BY102" s="51"/>
      <c r="BZ102" s="53"/>
      <c r="CA102" s="53"/>
      <c r="CB102" s="8"/>
      <c r="CC102" s="53"/>
      <c r="CD102" s="53"/>
      <c r="CE102" s="51"/>
      <c r="CF102" s="8"/>
      <c r="CG102" s="51"/>
      <c r="CH102" s="52"/>
      <c r="CI102" s="52"/>
      <c r="CK102" s="52"/>
      <c r="CL102" s="52"/>
      <c r="CM102" s="51"/>
      <c r="CN102" s="53"/>
      <c r="CO102" s="53"/>
      <c r="CP102" s="8"/>
      <c r="CQ102" s="8"/>
      <c r="CR102" s="54"/>
      <c r="CS102" s="51"/>
      <c r="CT102" s="53"/>
      <c r="CU102" s="53"/>
      <c r="CV102" s="8"/>
      <c r="CW102" s="53"/>
      <c r="CX102" s="53"/>
      <c r="CY102" s="7"/>
      <c r="CZ102" s="8"/>
      <c r="DA102" s="300"/>
      <c r="DB102" s="52"/>
      <c r="DC102" s="309"/>
      <c r="DE102" s="52"/>
      <c r="DF102" s="52"/>
      <c r="DG102" s="51"/>
      <c r="DH102" s="53"/>
      <c r="DI102" s="53"/>
      <c r="DJ102" s="8"/>
      <c r="DK102" s="8"/>
      <c r="DL102" s="54"/>
      <c r="DM102" s="51"/>
      <c r="DN102" s="53"/>
      <c r="DO102" s="53"/>
      <c r="DP102" s="8"/>
      <c r="DQ102" s="53"/>
      <c r="DR102" s="53"/>
      <c r="DS102" s="7"/>
      <c r="DT102" s="8"/>
      <c r="DU102" s="51"/>
      <c r="DV102" s="52"/>
      <c r="DW102" s="52"/>
      <c r="DY102" s="52"/>
      <c r="DZ102" s="52"/>
      <c r="EA102" s="51"/>
      <c r="EB102" s="8"/>
      <c r="EC102" s="55"/>
      <c r="ED102" s="8"/>
      <c r="EE102" s="8"/>
      <c r="EF102" s="54"/>
      <c r="EG102" s="51"/>
      <c r="EH102" s="53"/>
      <c r="EI102" s="53"/>
      <c r="EJ102" s="8"/>
      <c r="EK102" s="53"/>
      <c r="EL102" s="53"/>
      <c r="EM102" s="7"/>
      <c r="EN102" s="8"/>
      <c r="EO102" s="51"/>
      <c r="EP102" s="52"/>
      <c r="EQ102" s="52"/>
      <c r="ES102" s="52"/>
      <c r="ET102" s="52"/>
      <c r="EU102" s="51"/>
      <c r="EV102" s="53"/>
      <c r="EW102" s="53"/>
      <c r="EX102" s="8"/>
      <c r="EY102" s="8"/>
      <c r="EZ102" s="54"/>
      <c r="FA102" s="51"/>
      <c r="FB102" s="53"/>
      <c r="FC102" s="53"/>
      <c r="FD102" s="8"/>
      <c r="FE102" s="53"/>
      <c r="FF102" s="53"/>
      <c r="FG102" s="7"/>
      <c r="FH102" s="8"/>
      <c r="FI102" s="51"/>
      <c r="FJ102" s="52"/>
      <c r="FK102" s="52"/>
      <c r="FM102" s="52"/>
      <c r="FN102" s="52"/>
      <c r="FO102" s="51"/>
      <c r="FP102" s="53"/>
      <c r="FQ102" s="53"/>
      <c r="FR102" s="8"/>
      <c r="FS102" s="8"/>
      <c r="FT102" s="54"/>
      <c r="FU102" s="51"/>
      <c r="FV102" s="53"/>
      <c r="FW102" s="53"/>
      <c r="FX102" s="8"/>
      <c r="FY102" s="53"/>
      <c r="FZ102" s="53"/>
      <c r="GA102" s="63"/>
      <c r="GI102" s="60"/>
      <c r="GN102" s="61"/>
      <c r="GU102" s="63"/>
      <c r="HC102" s="60"/>
      <c r="HH102" s="61"/>
      <c r="HO102" s="63"/>
      <c r="HW102" s="60"/>
      <c r="IB102" s="61"/>
      <c r="II102" s="63"/>
      <c r="IQ102" s="60"/>
      <c r="IV102" s="61"/>
    </row>
    <row r="103" spans="1:256" s="50" customFormat="1" ht="13.5" customHeight="1">
      <c r="A103" s="49"/>
      <c r="C103" s="7"/>
      <c r="D103" s="8"/>
      <c r="E103" s="51"/>
      <c r="F103" s="52"/>
      <c r="G103" s="53"/>
      <c r="I103" s="52"/>
      <c r="J103" s="53"/>
      <c r="K103" s="51"/>
      <c r="L103" s="53"/>
      <c r="M103" s="53"/>
      <c r="N103" s="8"/>
      <c r="O103" s="8"/>
      <c r="P103" s="54"/>
      <c r="Q103" s="51"/>
      <c r="R103" s="53"/>
      <c r="S103" s="53"/>
      <c r="T103" s="8"/>
      <c r="U103" s="53"/>
      <c r="V103" s="53"/>
      <c r="W103" s="7"/>
      <c r="X103" s="8"/>
      <c r="Y103" s="51"/>
      <c r="Z103" s="52"/>
      <c r="AA103" s="52"/>
      <c r="AC103" s="52"/>
      <c r="AD103" s="52"/>
      <c r="AE103" s="51"/>
      <c r="AF103" s="53"/>
      <c r="AG103" s="53"/>
      <c r="AH103" s="8"/>
      <c r="AI103" s="8"/>
      <c r="AJ103" s="54"/>
      <c r="AK103" s="51"/>
      <c r="AL103" s="8"/>
      <c r="AM103" s="53"/>
      <c r="AN103" s="8"/>
      <c r="AO103" s="53"/>
      <c r="AP103" s="53"/>
      <c r="AQ103" s="7"/>
      <c r="AR103" s="8"/>
      <c r="AS103" s="51"/>
      <c r="AT103" s="52"/>
      <c r="AU103" s="52"/>
      <c r="AW103" s="52"/>
      <c r="AX103" s="52"/>
      <c r="AY103" s="51"/>
      <c r="AZ103" s="53"/>
      <c r="BA103" s="53"/>
      <c r="BB103" s="8"/>
      <c r="BC103" s="8"/>
      <c r="BD103" s="54"/>
      <c r="BE103" s="51"/>
      <c r="BF103" s="53"/>
      <c r="BG103" s="53"/>
      <c r="BH103" s="8"/>
      <c r="BI103" s="53"/>
      <c r="BJ103" s="53"/>
      <c r="BK103" s="7"/>
      <c r="BL103" s="8"/>
      <c r="BM103" s="51"/>
      <c r="BN103" s="52"/>
      <c r="BO103" s="52"/>
      <c r="BQ103" s="52"/>
      <c r="BR103" s="52"/>
      <c r="BS103" s="69"/>
      <c r="BT103" s="53"/>
      <c r="BU103" s="53"/>
      <c r="BV103" s="8"/>
      <c r="BW103" s="8"/>
      <c r="BX103" s="54"/>
      <c r="BY103" s="51"/>
      <c r="BZ103" s="53"/>
      <c r="CA103" s="53"/>
      <c r="CB103" s="8"/>
      <c r="CC103" s="53"/>
      <c r="CD103" s="53"/>
      <c r="CE103" s="51"/>
      <c r="CF103" s="8"/>
      <c r="CG103" s="51"/>
      <c r="CH103" s="52"/>
      <c r="CI103" s="52"/>
      <c r="CK103" s="52"/>
      <c r="CL103" s="52"/>
      <c r="CM103" s="51"/>
      <c r="CN103" s="53"/>
      <c r="CO103" s="53"/>
      <c r="CP103" s="8"/>
      <c r="CQ103" s="8"/>
      <c r="CR103" s="54"/>
      <c r="CS103" s="51"/>
      <c r="CT103" s="53"/>
      <c r="CU103" s="53"/>
      <c r="CV103" s="8"/>
      <c r="CW103" s="53"/>
      <c r="CX103" s="53"/>
      <c r="CY103" s="7"/>
      <c r="CZ103" s="8"/>
      <c r="DA103" s="300"/>
      <c r="DB103" s="52"/>
      <c r="DC103" s="309"/>
      <c r="DE103" s="52"/>
      <c r="DF103" s="52"/>
      <c r="DG103" s="51"/>
      <c r="DH103" s="53"/>
      <c r="DI103" s="53"/>
      <c r="DJ103" s="8"/>
      <c r="DK103" s="8"/>
      <c r="DL103" s="54"/>
      <c r="DM103" s="51"/>
      <c r="DN103" s="53"/>
      <c r="DO103" s="53"/>
      <c r="DP103" s="8"/>
      <c r="DQ103" s="53"/>
      <c r="DR103" s="53"/>
      <c r="DS103" s="7"/>
      <c r="DT103" s="8"/>
      <c r="DU103" s="51"/>
      <c r="DV103" s="52"/>
      <c r="DW103" s="52"/>
      <c r="DY103" s="52"/>
      <c r="DZ103" s="52"/>
      <c r="EA103" s="51"/>
      <c r="EB103" s="8"/>
      <c r="EC103" s="55"/>
      <c r="ED103" s="8"/>
      <c r="EE103" s="8"/>
      <c r="EF103" s="54"/>
      <c r="EG103" s="51"/>
      <c r="EH103" s="53"/>
      <c r="EI103" s="53"/>
      <c r="EJ103" s="8"/>
      <c r="EK103" s="53"/>
      <c r="EL103" s="53"/>
      <c r="EM103" s="7"/>
      <c r="EN103" s="8"/>
      <c r="EO103" s="51"/>
      <c r="EP103" s="52"/>
      <c r="EQ103" s="52"/>
      <c r="ES103" s="52"/>
      <c r="ET103" s="52"/>
      <c r="EU103" s="51"/>
      <c r="EV103" s="53"/>
      <c r="EW103" s="53"/>
      <c r="EX103" s="8"/>
      <c r="EY103" s="8"/>
      <c r="EZ103" s="54"/>
      <c r="FA103" s="51"/>
      <c r="FB103" s="53"/>
      <c r="FC103" s="53"/>
      <c r="FD103" s="8"/>
      <c r="FE103" s="53"/>
      <c r="FF103" s="53"/>
      <c r="FG103" s="7"/>
      <c r="FH103" s="8"/>
      <c r="FI103" s="51"/>
      <c r="FJ103" s="52"/>
      <c r="FK103" s="52"/>
      <c r="FM103" s="52"/>
      <c r="FN103" s="52"/>
      <c r="FO103" s="51"/>
      <c r="FP103" s="53"/>
      <c r="FQ103" s="53"/>
      <c r="FR103" s="8"/>
      <c r="FS103" s="8"/>
      <c r="FT103" s="54"/>
      <c r="FU103" s="51"/>
      <c r="FV103" s="53"/>
      <c r="FW103" s="53"/>
      <c r="FX103" s="8"/>
      <c r="FY103" s="53"/>
      <c r="FZ103" s="53"/>
      <c r="GA103" s="63"/>
      <c r="GI103" s="60"/>
      <c r="GN103" s="61"/>
      <c r="GU103" s="63"/>
      <c r="HC103" s="60"/>
      <c r="HH103" s="61"/>
      <c r="HO103" s="63"/>
      <c r="HW103" s="60"/>
      <c r="IB103" s="61"/>
      <c r="II103" s="63"/>
      <c r="IQ103" s="60"/>
      <c r="IV103" s="61"/>
    </row>
    <row r="104" spans="1:256" s="50" customFormat="1" ht="13.5" customHeight="1">
      <c r="A104" s="49"/>
      <c r="C104" s="7"/>
      <c r="D104" s="8"/>
      <c r="E104" s="51"/>
      <c r="F104" s="52"/>
      <c r="G104" s="53"/>
      <c r="I104" s="52"/>
      <c r="J104" s="53"/>
      <c r="K104" s="51"/>
      <c r="L104" s="53"/>
      <c r="M104" s="53"/>
      <c r="N104" s="8"/>
      <c r="O104" s="8"/>
      <c r="P104" s="54"/>
      <c r="Q104" s="51"/>
      <c r="R104" s="53"/>
      <c r="S104" s="53"/>
      <c r="T104" s="8"/>
      <c r="U104" s="53"/>
      <c r="V104" s="53"/>
      <c r="W104" s="7"/>
      <c r="X104" s="8"/>
      <c r="Y104" s="51"/>
      <c r="Z104" s="52"/>
      <c r="AA104" s="52"/>
      <c r="AC104" s="52"/>
      <c r="AD104" s="52"/>
      <c r="AE104" s="51"/>
      <c r="AF104" s="53"/>
      <c r="AG104" s="53"/>
      <c r="AH104" s="8"/>
      <c r="AI104" s="8"/>
      <c r="AJ104" s="54"/>
      <c r="AK104" s="51"/>
      <c r="AL104" s="8"/>
      <c r="AM104" s="53"/>
      <c r="AN104" s="8"/>
      <c r="AO104" s="53"/>
      <c r="AP104" s="53"/>
      <c r="AQ104" s="7"/>
      <c r="AR104" s="8"/>
      <c r="AS104" s="51"/>
      <c r="AT104" s="52"/>
      <c r="AU104" s="52"/>
      <c r="AW104" s="52"/>
      <c r="AX104" s="52"/>
      <c r="AY104" s="51"/>
      <c r="AZ104" s="53"/>
      <c r="BA104" s="53"/>
      <c r="BB104" s="8"/>
      <c r="BC104" s="8"/>
      <c r="BD104" s="54"/>
      <c r="BE104" s="51"/>
      <c r="BF104" s="53"/>
      <c r="BG104" s="53"/>
      <c r="BH104" s="8"/>
      <c r="BI104" s="53"/>
      <c r="BJ104" s="53"/>
      <c r="BK104" s="7"/>
      <c r="BL104" s="8"/>
      <c r="BM104" s="51"/>
      <c r="BN104" s="52"/>
      <c r="BO104" s="52"/>
      <c r="BQ104" s="52"/>
      <c r="BR104" s="52"/>
      <c r="BS104" s="69"/>
      <c r="BT104" s="53"/>
      <c r="BU104" s="53"/>
      <c r="BV104" s="8"/>
      <c r="BW104" s="8"/>
      <c r="BX104" s="54"/>
      <c r="BY104" s="51"/>
      <c r="BZ104" s="53"/>
      <c r="CA104" s="53"/>
      <c r="CB104" s="8"/>
      <c r="CC104" s="53"/>
      <c r="CD104" s="53"/>
      <c r="CE104" s="51"/>
      <c r="CF104" s="8"/>
      <c r="CG104" s="51"/>
      <c r="CH104" s="52"/>
      <c r="CI104" s="52"/>
      <c r="CK104" s="52"/>
      <c r="CL104" s="52"/>
      <c r="CM104" s="51"/>
      <c r="CN104" s="53"/>
      <c r="CO104" s="53"/>
      <c r="CP104" s="8"/>
      <c r="CQ104" s="8"/>
      <c r="CR104" s="54"/>
      <c r="CS104" s="51"/>
      <c r="CT104" s="53"/>
      <c r="CU104" s="53"/>
      <c r="CV104" s="8"/>
      <c r="CW104" s="53"/>
      <c r="CX104" s="53"/>
      <c r="CY104" s="7"/>
      <c r="CZ104" s="8"/>
      <c r="DA104" s="300"/>
      <c r="DB104" s="52"/>
      <c r="DC104" s="309"/>
      <c r="DE104" s="52"/>
      <c r="DF104" s="52"/>
      <c r="DG104" s="51"/>
      <c r="DH104" s="53"/>
      <c r="DI104" s="53"/>
      <c r="DJ104" s="8"/>
      <c r="DK104" s="8"/>
      <c r="DL104" s="54"/>
      <c r="DM104" s="51"/>
      <c r="DN104" s="53"/>
      <c r="DO104" s="53"/>
      <c r="DP104" s="8"/>
      <c r="DQ104" s="53"/>
      <c r="DR104" s="53"/>
      <c r="DS104" s="7"/>
      <c r="DT104" s="8"/>
      <c r="DU104" s="51"/>
      <c r="DV104" s="52"/>
      <c r="DW104" s="52"/>
      <c r="DY104" s="52"/>
      <c r="DZ104" s="52"/>
      <c r="EA104" s="51"/>
      <c r="EB104" s="8"/>
      <c r="EC104" s="55"/>
      <c r="ED104" s="8"/>
      <c r="EE104" s="8"/>
      <c r="EF104" s="54"/>
      <c r="EG104" s="51"/>
      <c r="EH104" s="53"/>
      <c r="EI104" s="53"/>
      <c r="EJ104" s="8"/>
      <c r="EK104" s="53"/>
      <c r="EL104" s="53"/>
      <c r="EM104" s="7"/>
      <c r="EN104" s="8"/>
      <c r="EO104" s="51"/>
      <c r="EP104" s="52"/>
      <c r="EQ104" s="52"/>
      <c r="ES104" s="52"/>
      <c r="ET104" s="52"/>
      <c r="EU104" s="51"/>
      <c r="EV104" s="53"/>
      <c r="EW104" s="53"/>
      <c r="EX104" s="8"/>
      <c r="EY104" s="8"/>
      <c r="EZ104" s="54"/>
      <c r="FA104" s="51"/>
      <c r="FB104" s="53"/>
      <c r="FC104" s="53"/>
      <c r="FD104" s="8"/>
      <c r="FE104" s="53"/>
      <c r="FF104" s="53"/>
      <c r="FG104" s="7"/>
      <c r="FH104" s="8"/>
      <c r="FI104" s="51"/>
      <c r="FJ104" s="52"/>
      <c r="FK104" s="52"/>
      <c r="FM104" s="52"/>
      <c r="FN104" s="52"/>
      <c r="FO104" s="51"/>
      <c r="FP104" s="53"/>
      <c r="FQ104" s="53"/>
      <c r="FR104" s="8"/>
      <c r="FS104" s="8"/>
      <c r="FT104" s="54"/>
      <c r="FU104" s="51"/>
      <c r="FV104" s="53"/>
      <c r="FW104" s="53"/>
      <c r="FX104" s="8"/>
      <c r="FY104" s="53"/>
      <c r="FZ104" s="53"/>
      <c r="GA104" s="63"/>
      <c r="GI104" s="60"/>
      <c r="GN104" s="61"/>
      <c r="GU104" s="63"/>
      <c r="HC104" s="60"/>
      <c r="HH104" s="61"/>
      <c r="HO104" s="63"/>
      <c r="HW104" s="60"/>
      <c r="IB104" s="61"/>
      <c r="II104" s="63"/>
      <c r="IQ104" s="60"/>
      <c r="IV104" s="61"/>
    </row>
    <row r="105" spans="1:256" s="50" customFormat="1" ht="13.5" customHeight="1">
      <c r="A105" s="49"/>
      <c r="C105" s="7"/>
      <c r="D105" s="8"/>
      <c r="E105" s="51"/>
      <c r="F105" s="52"/>
      <c r="G105" s="53"/>
      <c r="I105" s="52"/>
      <c r="J105" s="53"/>
      <c r="K105" s="51"/>
      <c r="L105" s="53"/>
      <c r="M105" s="53"/>
      <c r="N105" s="8"/>
      <c r="O105" s="8"/>
      <c r="P105" s="54"/>
      <c r="Q105" s="51"/>
      <c r="R105" s="53"/>
      <c r="S105" s="53"/>
      <c r="T105" s="8"/>
      <c r="U105" s="53"/>
      <c r="V105" s="53"/>
      <c r="W105" s="7"/>
      <c r="X105" s="8"/>
      <c r="Y105" s="51"/>
      <c r="Z105" s="52"/>
      <c r="AA105" s="52"/>
      <c r="AC105" s="52"/>
      <c r="AD105" s="52"/>
      <c r="AE105" s="51"/>
      <c r="AF105" s="53"/>
      <c r="AG105" s="53"/>
      <c r="AH105" s="8"/>
      <c r="AI105" s="8"/>
      <c r="AJ105" s="54"/>
      <c r="AK105" s="51"/>
      <c r="AL105" s="8"/>
      <c r="AM105" s="53"/>
      <c r="AN105" s="8"/>
      <c r="AO105" s="53"/>
      <c r="AP105" s="53"/>
      <c r="AQ105" s="7"/>
      <c r="AR105" s="8"/>
      <c r="AS105" s="51"/>
      <c r="AT105" s="52"/>
      <c r="AU105" s="52"/>
      <c r="AW105" s="52"/>
      <c r="AX105" s="52"/>
      <c r="AY105" s="51"/>
      <c r="AZ105" s="53"/>
      <c r="BA105" s="53"/>
      <c r="BB105" s="8"/>
      <c r="BC105" s="8"/>
      <c r="BD105" s="54"/>
      <c r="BE105" s="51"/>
      <c r="BF105" s="53"/>
      <c r="BG105" s="53"/>
      <c r="BH105" s="8"/>
      <c r="BI105" s="53"/>
      <c r="BJ105" s="53"/>
      <c r="BK105" s="7"/>
      <c r="BL105" s="8"/>
      <c r="BM105" s="51"/>
      <c r="BN105" s="52"/>
      <c r="BO105" s="52"/>
      <c r="BQ105" s="52"/>
      <c r="BR105" s="52"/>
      <c r="BS105" s="69"/>
      <c r="BT105" s="53"/>
      <c r="BU105" s="53"/>
      <c r="BV105" s="8"/>
      <c r="BW105" s="8"/>
      <c r="BX105" s="54"/>
      <c r="BY105" s="51"/>
      <c r="BZ105" s="53"/>
      <c r="CA105" s="53"/>
      <c r="CB105" s="8"/>
      <c r="CC105" s="53"/>
      <c r="CD105" s="53"/>
      <c r="CE105" s="51"/>
      <c r="CF105" s="8"/>
      <c r="CG105" s="51"/>
      <c r="CH105" s="52"/>
      <c r="CI105" s="52"/>
      <c r="CK105" s="52"/>
      <c r="CL105" s="52"/>
      <c r="CM105" s="51"/>
      <c r="CN105" s="53"/>
      <c r="CO105" s="53"/>
      <c r="CP105" s="8"/>
      <c r="CQ105" s="8"/>
      <c r="CR105" s="54"/>
      <c r="CS105" s="51"/>
      <c r="CT105" s="53"/>
      <c r="CU105" s="53"/>
      <c r="CV105" s="8"/>
      <c r="CW105" s="53"/>
      <c r="CX105" s="53"/>
      <c r="CY105" s="7"/>
      <c r="CZ105" s="8"/>
      <c r="DA105" s="300"/>
      <c r="DB105" s="52"/>
      <c r="DC105" s="309"/>
      <c r="DE105" s="52"/>
      <c r="DF105" s="52"/>
      <c r="DG105" s="51"/>
      <c r="DH105" s="53"/>
      <c r="DI105" s="53"/>
      <c r="DJ105" s="8"/>
      <c r="DK105" s="8"/>
      <c r="DL105" s="54"/>
      <c r="DM105" s="51"/>
      <c r="DN105" s="53"/>
      <c r="DO105" s="53"/>
      <c r="DP105" s="8"/>
      <c r="DQ105" s="53"/>
      <c r="DR105" s="53"/>
      <c r="DS105" s="7"/>
      <c r="DT105" s="8"/>
      <c r="DU105" s="51"/>
      <c r="DV105" s="52"/>
      <c r="DW105" s="52"/>
      <c r="DY105" s="52"/>
      <c r="DZ105" s="52"/>
      <c r="EA105" s="51"/>
      <c r="EB105" s="8"/>
      <c r="EC105" s="55"/>
      <c r="ED105" s="8"/>
      <c r="EE105" s="8"/>
      <c r="EF105" s="54"/>
      <c r="EG105" s="51"/>
      <c r="EH105" s="53"/>
      <c r="EI105" s="53"/>
      <c r="EJ105" s="8"/>
      <c r="EK105" s="53"/>
      <c r="EL105" s="53"/>
      <c r="EM105" s="7"/>
      <c r="EN105" s="8"/>
      <c r="EO105" s="51"/>
      <c r="EP105" s="52"/>
      <c r="EQ105" s="52"/>
      <c r="ES105" s="52"/>
      <c r="ET105" s="52"/>
      <c r="EU105" s="51"/>
      <c r="EV105" s="53"/>
      <c r="EW105" s="53"/>
      <c r="EX105" s="8"/>
      <c r="EY105" s="8"/>
      <c r="EZ105" s="54"/>
      <c r="FA105" s="51"/>
      <c r="FB105" s="53"/>
      <c r="FC105" s="53"/>
      <c r="FD105" s="8"/>
      <c r="FE105" s="53"/>
      <c r="FF105" s="53"/>
      <c r="FG105" s="7"/>
      <c r="FH105" s="8"/>
      <c r="FI105" s="51"/>
      <c r="FJ105" s="52"/>
      <c r="FK105" s="52"/>
      <c r="FM105" s="52"/>
      <c r="FN105" s="52"/>
      <c r="FO105" s="51"/>
      <c r="FP105" s="53"/>
      <c r="FQ105" s="53"/>
      <c r="FR105" s="8"/>
      <c r="FS105" s="8"/>
      <c r="FT105" s="54"/>
      <c r="FU105" s="51"/>
      <c r="FV105" s="53"/>
      <c r="FW105" s="53"/>
      <c r="FX105" s="8"/>
      <c r="FY105" s="53"/>
      <c r="FZ105" s="53"/>
      <c r="GA105" s="63"/>
      <c r="GI105" s="60"/>
      <c r="GN105" s="61"/>
      <c r="GU105" s="63"/>
      <c r="HC105" s="60"/>
      <c r="HH105" s="61"/>
      <c r="HO105" s="63"/>
      <c r="HW105" s="60"/>
      <c r="IB105" s="61"/>
      <c r="II105" s="63"/>
      <c r="IQ105" s="60"/>
      <c r="IV105" s="61"/>
    </row>
    <row r="106" spans="1:256" s="50" customFormat="1" ht="13.5" customHeight="1">
      <c r="A106" s="49"/>
      <c r="C106" s="7"/>
      <c r="D106" s="8"/>
      <c r="E106" s="51"/>
      <c r="F106" s="52"/>
      <c r="G106" s="53"/>
      <c r="I106" s="52"/>
      <c r="J106" s="53"/>
      <c r="K106" s="51"/>
      <c r="L106" s="53"/>
      <c r="M106" s="53"/>
      <c r="N106" s="8"/>
      <c r="O106" s="8"/>
      <c r="P106" s="54"/>
      <c r="Q106" s="51"/>
      <c r="R106" s="53"/>
      <c r="S106" s="53"/>
      <c r="T106" s="8"/>
      <c r="U106" s="53"/>
      <c r="V106" s="53"/>
      <c r="W106" s="7"/>
      <c r="X106" s="8"/>
      <c r="Y106" s="51"/>
      <c r="Z106" s="52"/>
      <c r="AA106" s="52"/>
      <c r="AC106" s="52"/>
      <c r="AD106" s="52"/>
      <c r="AE106" s="51"/>
      <c r="AF106" s="53"/>
      <c r="AG106" s="53"/>
      <c r="AH106" s="8"/>
      <c r="AI106" s="8"/>
      <c r="AJ106" s="54"/>
      <c r="AK106" s="51"/>
      <c r="AL106" s="8"/>
      <c r="AM106" s="53"/>
      <c r="AN106" s="8"/>
      <c r="AO106" s="53"/>
      <c r="AP106" s="53"/>
      <c r="AQ106" s="7"/>
      <c r="AR106" s="8"/>
      <c r="AS106" s="51"/>
      <c r="AT106" s="52"/>
      <c r="AU106" s="52"/>
      <c r="AW106" s="52"/>
      <c r="AX106" s="52"/>
      <c r="AY106" s="51"/>
      <c r="AZ106" s="53"/>
      <c r="BA106" s="53"/>
      <c r="BB106" s="8"/>
      <c r="BC106" s="8"/>
      <c r="BD106" s="54"/>
      <c r="BE106" s="51"/>
      <c r="BF106" s="53"/>
      <c r="BG106" s="53"/>
      <c r="BH106" s="8"/>
      <c r="BI106" s="53"/>
      <c r="BJ106" s="53"/>
      <c r="BK106" s="7"/>
      <c r="BL106" s="8"/>
      <c r="BM106" s="51"/>
      <c r="BN106" s="52"/>
      <c r="BO106" s="52"/>
      <c r="BQ106" s="52"/>
      <c r="BR106" s="52"/>
      <c r="BS106" s="69"/>
      <c r="BT106" s="53"/>
      <c r="BU106" s="53"/>
      <c r="BV106" s="8"/>
      <c r="BW106" s="8"/>
      <c r="BX106" s="54"/>
      <c r="BY106" s="51"/>
      <c r="BZ106" s="53"/>
      <c r="CA106" s="53"/>
      <c r="CB106" s="8"/>
      <c r="CC106" s="53"/>
      <c r="CD106" s="53"/>
      <c r="CE106" s="51"/>
      <c r="CF106" s="8"/>
      <c r="CG106" s="51"/>
      <c r="CH106" s="52"/>
      <c r="CI106" s="52"/>
      <c r="CK106" s="52"/>
      <c r="CL106" s="52"/>
      <c r="CM106" s="51"/>
      <c r="CN106" s="53"/>
      <c r="CO106" s="53"/>
      <c r="CP106" s="8"/>
      <c r="CQ106" s="8"/>
      <c r="CR106" s="54"/>
      <c r="CS106" s="51"/>
      <c r="CT106" s="53"/>
      <c r="CU106" s="53"/>
      <c r="CV106" s="8"/>
      <c r="CW106" s="53"/>
      <c r="CX106" s="53"/>
      <c r="CY106" s="7"/>
      <c r="CZ106" s="8"/>
      <c r="DA106" s="300"/>
      <c r="DB106" s="52"/>
      <c r="DC106" s="309"/>
      <c r="DE106" s="52"/>
      <c r="DF106" s="52"/>
      <c r="DG106" s="51"/>
      <c r="DH106" s="53"/>
      <c r="DI106" s="53"/>
      <c r="DJ106" s="8"/>
      <c r="DK106" s="8"/>
      <c r="DL106" s="54"/>
      <c r="DM106" s="51"/>
      <c r="DN106" s="53"/>
      <c r="DO106" s="53"/>
      <c r="DP106" s="8"/>
      <c r="DQ106" s="53"/>
      <c r="DR106" s="53"/>
      <c r="DS106" s="7"/>
      <c r="DT106" s="8"/>
      <c r="DU106" s="51"/>
      <c r="DV106" s="52"/>
      <c r="DW106" s="52"/>
      <c r="DY106" s="52"/>
      <c r="DZ106" s="52"/>
      <c r="EA106" s="51"/>
      <c r="EB106" s="8"/>
      <c r="EC106" s="55"/>
      <c r="ED106" s="8"/>
      <c r="EE106" s="8"/>
      <c r="EF106" s="54"/>
      <c r="EG106" s="51"/>
      <c r="EH106" s="53"/>
      <c r="EI106" s="53"/>
      <c r="EJ106" s="8"/>
      <c r="EK106" s="53"/>
      <c r="EL106" s="53"/>
      <c r="EM106" s="7"/>
      <c r="EN106" s="8"/>
      <c r="EO106" s="51"/>
      <c r="EP106" s="52"/>
      <c r="EQ106" s="52"/>
      <c r="ES106" s="52"/>
      <c r="ET106" s="52"/>
      <c r="EU106" s="51"/>
      <c r="EV106" s="53"/>
      <c r="EW106" s="53"/>
      <c r="EX106" s="8"/>
      <c r="EY106" s="8"/>
      <c r="EZ106" s="54"/>
      <c r="FA106" s="51"/>
      <c r="FB106" s="53"/>
      <c r="FC106" s="53"/>
      <c r="FD106" s="8"/>
      <c r="FE106" s="53"/>
      <c r="FF106" s="53"/>
      <c r="FG106" s="7"/>
      <c r="FH106" s="8"/>
      <c r="FI106" s="51"/>
      <c r="FJ106" s="52"/>
      <c r="FK106" s="52"/>
      <c r="FM106" s="52"/>
      <c r="FN106" s="52"/>
      <c r="FO106" s="51"/>
      <c r="FP106" s="53"/>
      <c r="FQ106" s="53"/>
      <c r="FR106" s="8"/>
      <c r="FS106" s="8"/>
      <c r="FT106" s="54"/>
      <c r="FU106" s="51"/>
      <c r="FV106" s="53"/>
      <c r="FW106" s="53"/>
      <c r="FX106" s="8"/>
      <c r="FY106" s="53"/>
      <c r="FZ106" s="53"/>
      <c r="GA106" s="63"/>
      <c r="GI106" s="60"/>
      <c r="GN106" s="61"/>
      <c r="GU106" s="63"/>
      <c r="HC106" s="60"/>
      <c r="HH106" s="61"/>
      <c r="HO106" s="63"/>
      <c r="HW106" s="60"/>
      <c r="IB106" s="61"/>
      <c r="II106" s="63"/>
      <c r="IQ106" s="60"/>
      <c r="IV106" s="61"/>
    </row>
    <row r="107" spans="1:256" s="50" customFormat="1" ht="13.5" customHeight="1">
      <c r="A107" s="67"/>
      <c r="S107" s="52"/>
      <c r="DA107" s="302"/>
      <c r="DC107" s="311"/>
    </row>
    <row r="108" spans="1:256" s="50" customFormat="1" ht="13.5" customHeight="1">
      <c r="A108" s="67"/>
      <c r="DA108" s="302"/>
      <c r="DC108" s="311"/>
    </row>
    <row r="109" spans="1:256" s="50" customFormat="1" ht="13.5" customHeight="1">
      <c r="A109" s="67"/>
      <c r="DA109" s="302"/>
      <c r="DC109" s="311"/>
    </row>
    <row r="110" spans="1:256" s="50" customFormat="1" ht="13.5" customHeight="1">
      <c r="A110" s="67"/>
      <c r="DA110" s="302"/>
      <c r="DC110" s="311"/>
    </row>
    <row r="111" spans="1:256" s="50" customFormat="1" ht="13.5" customHeight="1">
      <c r="A111" s="67"/>
      <c r="DA111" s="302"/>
      <c r="DC111" s="311"/>
    </row>
    <row r="112" spans="1:256" s="50" customFormat="1" ht="13.5" customHeight="1">
      <c r="A112" s="67"/>
      <c r="DA112" s="302"/>
      <c r="DC112" s="311"/>
    </row>
    <row r="113" spans="1:107" s="50" customFormat="1" ht="13.5" customHeight="1">
      <c r="A113" s="67"/>
      <c r="DA113" s="302"/>
      <c r="DC113" s="311"/>
    </row>
    <row r="114" spans="1:107" s="50" customFormat="1" ht="13.5" customHeight="1">
      <c r="A114" s="67"/>
      <c r="DA114" s="302"/>
      <c r="DC114" s="311"/>
    </row>
    <row r="115" spans="1:107" s="50" customFormat="1" ht="13.5" customHeight="1">
      <c r="A115" s="67"/>
      <c r="DA115" s="302"/>
      <c r="DC115" s="311"/>
    </row>
    <row r="116" spans="1:107" s="50" customFormat="1" ht="13.5" customHeight="1">
      <c r="A116" s="67"/>
      <c r="DA116" s="302"/>
      <c r="DC116" s="311"/>
    </row>
    <row r="117" spans="1:107" s="50" customFormat="1" ht="13.5" customHeight="1">
      <c r="A117" s="67"/>
      <c r="DA117" s="302"/>
      <c r="DC117" s="311"/>
    </row>
    <row r="118" spans="1:107" s="50" customFormat="1" ht="13.5" customHeight="1">
      <c r="A118" s="67"/>
      <c r="DA118" s="302"/>
      <c r="DC118" s="311"/>
    </row>
    <row r="119" spans="1:107" s="50" customFormat="1" ht="13.5" customHeight="1">
      <c r="A119" s="67"/>
      <c r="DA119" s="302"/>
      <c r="DC119" s="311"/>
    </row>
    <row r="120" spans="1:107" s="50" customFormat="1" ht="13.5" customHeight="1">
      <c r="A120" s="67"/>
      <c r="DA120" s="302"/>
      <c r="DC120" s="311"/>
    </row>
    <row r="121" spans="1:107" s="50" customFormat="1" ht="13.5" customHeight="1">
      <c r="A121" s="67"/>
      <c r="DA121" s="302"/>
      <c r="DC121" s="311"/>
    </row>
    <row r="122" spans="1:107" s="50" customFormat="1" ht="13.5" customHeight="1">
      <c r="A122" s="67"/>
      <c r="DA122" s="302"/>
      <c r="DC122" s="311"/>
    </row>
    <row r="123" spans="1:107" s="50" customFormat="1" ht="13.5" customHeight="1">
      <c r="A123" s="67"/>
      <c r="DA123" s="302"/>
      <c r="DC123" s="311"/>
    </row>
    <row r="124" spans="1:107" s="50" customFormat="1" ht="13.5" customHeight="1">
      <c r="A124" s="67"/>
      <c r="DA124" s="302"/>
      <c r="DC124" s="311"/>
    </row>
    <row r="125" spans="1:107" s="50" customFormat="1" ht="13.5" customHeight="1">
      <c r="A125" s="67"/>
      <c r="DA125" s="302"/>
      <c r="DC125" s="311"/>
    </row>
    <row r="126" spans="1:107" s="50" customFormat="1" ht="13.5" customHeight="1">
      <c r="A126" s="67"/>
      <c r="DA126" s="302"/>
      <c r="DC126" s="311"/>
    </row>
    <row r="127" spans="1:107" s="50" customFormat="1" ht="13.5" customHeight="1">
      <c r="A127" s="67"/>
      <c r="DA127" s="302"/>
      <c r="DC127" s="311"/>
    </row>
    <row r="128" spans="1:107" s="50" customFormat="1" ht="13.5" customHeight="1">
      <c r="A128" s="67"/>
      <c r="DA128" s="302"/>
      <c r="DC128" s="311"/>
    </row>
    <row r="129" spans="1:107" s="50" customFormat="1" ht="13.5" customHeight="1">
      <c r="A129" s="67"/>
      <c r="DA129" s="302"/>
      <c r="DC129" s="311"/>
    </row>
    <row r="130" spans="1:107" s="50" customFormat="1" ht="13.5" customHeight="1">
      <c r="A130" s="67"/>
      <c r="DA130" s="302"/>
      <c r="DC130" s="311"/>
    </row>
    <row r="131" spans="1:107" s="50" customFormat="1" ht="13.5" customHeight="1">
      <c r="A131" s="67"/>
      <c r="DA131" s="302"/>
      <c r="DC131" s="311"/>
    </row>
    <row r="132" spans="1:107" s="50" customFormat="1" ht="13.5" customHeight="1">
      <c r="A132" s="67"/>
      <c r="DA132" s="302"/>
      <c r="DC132" s="311"/>
    </row>
    <row r="133" spans="1:107" s="50" customFormat="1" ht="13.5" customHeight="1">
      <c r="A133" s="67"/>
      <c r="DA133" s="302"/>
      <c r="DC133" s="311"/>
    </row>
    <row r="134" spans="1:107" s="50" customFormat="1" ht="13.5" customHeight="1">
      <c r="A134" s="67"/>
      <c r="DA134" s="302"/>
      <c r="DC134" s="311"/>
    </row>
    <row r="135" spans="1:107" s="50" customFormat="1" ht="13.5" customHeight="1">
      <c r="A135" s="67"/>
      <c r="DA135" s="302"/>
      <c r="DC135" s="311"/>
    </row>
    <row r="136" spans="1:107" s="50" customFormat="1" ht="13.5" customHeight="1">
      <c r="A136" s="67"/>
      <c r="DA136" s="302"/>
      <c r="DC136" s="311"/>
    </row>
    <row r="137" spans="1:107" s="50" customFormat="1" ht="13.5" customHeight="1">
      <c r="A137" s="67"/>
      <c r="DA137" s="302"/>
      <c r="DC137" s="311"/>
    </row>
    <row r="138" spans="1:107" s="50" customFormat="1" ht="13.5" customHeight="1">
      <c r="A138" s="67"/>
      <c r="DA138" s="302"/>
      <c r="DC138" s="311"/>
    </row>
    <row r="139" spans="1:107" s="50" customFormat="1" ht="13.5" customHeight="1">
      <c r="A139" s="67"/>
      <c r="DA139" s="302"/>
      <c r="DC139" s="311"/>
    </row>
    <row r="140" spans="1:107" s="50" customFormat="1" ht="13.5" customHeight="1">
      <c r="A140" s="67"/>
      <c r="DA140" s="302"/>
      <c r="DC140" s="311"/>
    </row>
    <row r="141" spans="1:107" s="50" customFormat="1" ht="13.5" customHeight="1">
      <c r="A141" s="67"/>
      <c r="DA141" s="302"/>
      <c r="DC141" s="311"/>
    </row>
    <row r="142" spans="1:107" s="50" customFormat="1" ht="13.5" customHeight="1">
      <c r="A142" s="67"/>
      <c r="DA142" s="302"/>
      <c r="DC142" s="311"/>
    </row>
    <row r="143" spans="1:107" s="50" customFormat="1" ht="13.5" customHeight="1">
      <c r="A143" s="67"/>
      <c r="DA143" s="302"/>
      <c r="DC143" s="311"/>
    </row>
    <row r="144" spans="1:107" s="50" customFormat="1" ht="13.5" customHeight="1">
      <c r="A144" s="67"/>
      <c r="DA144" s="302"/>
      <c r="DC144" s="311"/>
    </row>
    <row r="145" spans="1:107" s="50" customFormat="1" ht="13.5" customHeight="1">
      <c r="A145" s="67"/>
      <c r="DA145" s="302"/>
      <c r="DC145" s="311"/>
    </row>
    <row r="146" spans="1:107" s="50" customFormat="1" ht="13.5" customHeight="1">
      <c r="A146" s="67"/>
      <c r="DA146" s="302"/>
      <c r="DC146" s="311"/>
    </row>
    <row r="147" spans="1:107" s="50" customFormat="1" ht="13.5" customHeight="1">
      <c r="A147" s="67"/>
      <c r="DA147" s="302"/>
      <c r="DC147" s="311"/>
    </row>
    <row r="148" spans="1:107" s="50" customFormat="1" ht="13.5" customHeight="1">
      <c r="A148" s="67"/>
      <c r="DA148" s="302"/>
      <c r="DC148" s="311"/>
    </row>
    <row r="149" spans="1:107" s="50" customFormat="1" ht="13.5" customHeight="1">
      <c r="A149" s="67"/>
      <c r="DA149" s="302"/>
      <c r="DC149" s="311"/>
    </row>
    <row r="150" spans="1:107" s="50" customFormat="1" ht="13.5" customHeight="1">
      <c r="A150" s="67"/>
      <c r="DA150" s="302"/>
      <c r="DC150" s="311"/>
    </row>
    <row r="151" spans="1:107" s="50" customFormat="1" ht="13.5" customHeight="1">
      <c r="A151" s="67"/>
      <c r="DA151" s="302"/>
      <c r="DC151" s="311"/>
    </row>
    <row r="152" spans="1:107" s="50" customFormat="1" ht="13.5" customHeight="1">
      <c r="A152" s="67"/>
      <c r="DA152" s="302"/>
      <c r="DC152" s="311"/>
    </row>
    <row r="153" spans="1:107" s="50" customFormat="1" ht="13.5" customHeight="1">
      <c r="A153" s="67"/>
      <c r="DA153" s="302"/>
      <c r="DC153" s="311"/>
    </row>
    <row r="154" spans="1:107" s="50" customFormat="1" ht="13.5" customHeight="1">
      <c r="A154" s="67"/>
      <c r="DA154" s="302"/>
      <c r="DC154" s="311"/>
    </row>
    <row r="155" spans="1:107" s="50" customFormat="1" ht="13.5" customHeight="1">
      <c r="A155" s="67"/>
      <c r="DA155" s="302"/>
      <c r="DC155" s="311"/>
    </row>
    <row r="156" spans="1:107" s="50" customFormat="1" ht="13.5" customHeight="1">
      <c r="A156" s="67"/>
      <c r="DA156" s="302"/>
      <c r="DC156" s="311"/>
    </row>
    <row r="157" spans="1:107" s="50" customFormat="1" ht="13.5" customHeight="1">
      <c r="A157" s="67"/>
      <c r="DA157" s="302"/>
      <c r="DC157" s="311"/>
    </row>
    <row r="158" spans="1:107" s="50" customFormat="1" ht="13.5" customHeight="1">
      <c r="A158" s="67"/>
      <c r="DA158" s="302"/>
      <c r="DC158" s="311"/>
    </row>
    <row r="159" spans="1:107" s="50" customFormat="1" ht="13.5" customHeight="1">
      <c r="A159" s="67"/>
      <c r="DA159" s="302"/>
      <c r="DC159" s="311"/>
    </row>
    <row r="160" spans="1:107" s="50" customFormat="1" ht="13.5" customHeight="1">
      <c r="A160" s="67"/>
      <c r="DA160" s="302"/>
      <c r="DC160" s="311"/>
    </row>
    <row r="161" spans="1:107" s="50" customFormat="1" ht="13.5" customHeight="1">
      <c r="A161" s="67"/>
      <c r="DA161" s="302"/>
      <c r="DC161" s="311"/>
    </row>
    <row r="162" spans="1:107" s="67" customFormat="1" ht="13.5" customHeight="1">
      <c r="E162" s="50"/>
      <c r="F162" s="50"/>
      <c r="DA162" s="303"/>
      <c r="DC162" s="312"/>
    </row>
    <row r="163" spans="1:107" s="67" customFormat="1" ht="13.5" customHeight="1">
      <c r="E163" s="50"/>
      <c r="F163" s="50"/>
      <c r="DA163" s="303"/>
      <c r="DC163" s="312"/>
    </row>
    <row r="164" spans="1:107" s="67" customFormat="1" ht="13.5" customHeight="1">
      <c r="E164" s="50"/>
      <c r="F164" s="50"/>
      <c r="DA164" s="303"/>
      <c r="DC164" s="312"/>
    </row>
    <row r="165" spans="1:107" s="67" customFormat="1" ht="13.5" customHeight="1">
      <c r="E165" s="50"/>
      <c r="F165" s="50"/>
      <c r="DA165" s="303"/>
      <c r="DC165" s="312"/>
    </row>
    <row r="166" spans="1:107" s="67" customFormat="1" ht="13.5" customHeight="1">
      <c r="E166" s="50"/>
      <c r="F166" s="50"/>
      <c r="DA166" s="303"/>
      <c r="DC166" s="312"/>
    </row>
    <row r="167" spans="1:107" s="67" customFormat="1" ht="13.5" customHeight="1">
      <c r="E167" s="50"/>
      <c r="F167" s="50"/>
      <c r="DA167" s="303"/>
      <c r="DC167" s="312"/>
    </row>
    <row r="168" spans="1:107" s="67" customFormat="1" ht="13.5" customHeight="1">
      <c r="E168" s="50"/>
      <c r="F168" s="50"/>
      <c r="DA168" s="303"/>
      <c r="DC168" s="312"/>
    </row>
    <row r="169" spans="1:107" s="67" customFormat="1" ht="13.5" customHeight="1">
      <c r="E169" s="50"/>
      <c r="F169" s="50"/>
      <c r="DA169" s="303"/>
      <c r="DC169" s="312"/>
    </row>
    <row r="170" spans="1:107" s="67" customFormat="1" ht="13.5" customHeight="1">
      <c r="E170" s="50"/>
      <c r="F170" s="50"/>
      <c r="DA170" s="303"/>
      <c r="DC170" s="312"/>
    </row>
    <row r="171" spans="1:107" s="67" customFormat="1" ht="13.5" customHeight="1">
      <c r="E171" s="50"/>
      <c r="F171" s="50"/>
      <c r="DA171" s="303"/>
      <c r="DC171" s="312"/>
    </row>
    <row r="172" spans="1:107" s="67" customFormat="1" ht="13.5" customHeight="1">
      <c r="E172" s="50"/>
      <c r="F172" s="50"/>
      <c r="DA172" s="303"/>
      <c r="DC172" s="312"/>
    </row>
    <row r="173" spans="1:107" s="67" customFormat="1" ht="13.5" customHeight="1">
      <c r="E173" s="50"/>
      <c r="F173" s="50"/>
      <c r="DA173" s="303"/>
      <c r="DC173" s="312"/>
    </row>
    <row r="174" spans="1:107" s="67" customFormat="1" ht="13.5" customHeight="1">
      <c r="E174" s="50"/>
      <c r="F174" s="50"/>
      <c r="DA174" s="303"/>
      <c r="DC174" s="312"/>
    </row>
    <row r="175" spans="1:107" s="67" customFormat="1" ht="13.5" customHeight="1">
      <c r="E175" s="50"/>
      <c r="F175" s="50"/>
      <c r="DA175" s="303"/>
      <c r="DC175" s="312"/>
    </row>
    <row r="176" spans="1:107" s="67" customFormat="1" ht="13.5" customHeight="1">
      <c r="E176" s="50"/>
      <c r="F176" s="50"/>
      <c r="DA176" s="303"/>
      <c r="DC176" s="312"/>
    </row>
    <row r="177" spans="5:107" s="67" customFormat="1" ht="13.5" customHeight="1">
      <c r="E177" s="50"/>
      <c r="F177" s="50"/>
      <c r="DA177" s="303"/>
      <c r="DC177" s="312"/>
    </row>
    <row r="178" spans="5:107" s="67" customFormat="1" ht="13.5" customHeight="1">
      <c r="E178" s="50"/>
      <c r="F178" s="50"/>
      <c r="DA178" s="303"/>
      <c r="DC178" s="312"/>
    </row>
    <row r="179" spans="5:107" s="67" customFormat="1" ht="13.5" customHeight="1">
      <c r="E179" s="50"/>
      <c r="F179" s="50"/>
      <c r="DA179" s="303"/>
      <c r="DC179" s="312"/>
    </row>
    <row r="180" spans="5:107" s="67" customFormat="1" ht="13.5" customHeight="1">
      <c r="E180" s="50"/>
      <c r="F180" s="50"/>
      <c r="DA180" s="303"/>
      <c r="DC180" s="312"/>
    </row>
    <row r="181" spans="5:107" s="67" customFormat="1" ht="13.5" customHeight="1">
      <c r="E181" s="50"/>
      <c r="F181" s="50"/>
      <c r="DA181" s="303"/>
      <c r="DC181" s="312"/>
    </row>
    <row r="182" spans="5:107" s="67" customFormat="1" ht="13.5" customHeight="1">
      <c r="E182" s="50"/>
      <c r="F182" s="50"/>
      <c r="DA182" s="303"/>
      <c r="DC182" s="312"/>
    </row>
    <row r="183" spans="5:107" s="67" customFormat="1" ht="13.5" customHeight="1">
      <c r="E183" s="50"/>
      <c r="F183" s="50"/>
      <c r="DA183" s="303"/>
      <c r="DC183" s="312"/>
    </row>
    <row r="184" spans="5:107" s="67" customFormat="1" ht="13.5" customHeight="1">
      <c r="E184" s="50"/>
      <c r="F184" s="50"/>
      <c r="DA184" s="303"/>
      <c r="DC184" s="312"/>
    </row>
    <row r="185" spans="5:107" s="67" customFormat="1" ht="13.5" customHeight="1">
      <c r="E185" s="50"/>
      <c r="F185" s="50"/>
      <c r="DA185" s="303"/>
      <c r="DC185" s="312"/>
    </row>
    <row r="186" spans="5:107" s="67" customFormat="1" ht="13.5" customHeight="1">
      <c r="E186" s="50"/>
      <c r="F186" s="50"/>
      <c r="DA186" s="303"/>
      <c r="DC186" s="312"/>
    </row>
    <row r="187" spans="5:107" s="67" customFormat="1" ht="13.5" customHeight="1">
      <c r="E187" s="50"/>
      <c r="F187" s="50"/>
      <c r="DA187" s="303"/>
      <c r="DC187" s="312"/>
    </row>
    <row r="188" spans="5:107" s="67" customFormat="1" ht="13.5" customHeight="1">
      <c r="E188" s="50"/>
      <c r="F188" s="50"/>
      <c r="DA188" s="303"/>
      <c r="DC188" s="312"/>
    </row>
    <row r="189" spans="5:107" s="67" customFormat="1" ht="13.5" customHeight="1">
      <c r="E189" s="50"/>
      <c r="F189" s="50"/>
      <c r="DA189" s="303"/>
      <c r="DC189" s="312"/>
    </row>
    <row r="190" spans="5:107" s="67" customFormat="1" ht="13.5" customHeight="1">
      <c r="E190" s="50"/>
      <c r="F190" s="50"/>
      <c r="DA190" s="303"/>
      <c r="DC190" s="312"/>
    </row>
    <row r="191" spans="5:107" s="67" customFormat="1" ht="13.5" customHeight="1">
      <c r="E191" s="50"/>
      <c r="F191" s="50"/>
      <c r="DA191" s="303"/>
      <c r="DC191" s="312"/>
    </row>
    <row r="192" spans="5:107" s="67" customFormat="1" ht="13.5" customHeight="1">
      <c r="E192" s="50"/>
      <c r="F192" s="50"/>
      <c r="DA192" s="303"/>
      <c r="DC192" s="312"/>
    </row>
    <row r="193" spans="5:107" s="67" customFormat="1" ht="13.5" customHeight="1">
      <c r="E193" s="50"/>
      <c r="F193" s="50"/>
      <c r="DA193" s="303"/>
      <c r="DC193" s="312"/>
    </row>
    <row r="194" spans="5:107" s="67" customFormat="1" ht="13.5" customHeight="1">
      <c r="DA194" s="303"/>
      <c r="DC194" s="312"/>
    </row>
    <row r="195" spans="5:107" s="67" customFormat="1" ht="13.5" customHeight="1">
      <c r="DA195" s="303"/>
      <c r="DC195" s="312"/>
    </row>
    <row r="196" spans="5:107" s="67" customFormat="1" ht="13.5" customHeight="1">
      <c r="DA196" s="303"/>
      <c r="DC196" s="312"/>
    </row>
    <row r="197" spans="5:107" s="67" customFormat="1" ht="13.5" customHeight="1">
      <c r="DA197" s="303"/>
      <c r="DC197" s="312"/>
    </row>
    <row r="198" spans="5:107" s="67" customFormat="1" ht="13.5" customHeight="1">
      <c r="DA198" s="303"/>
      <c r="DC198" s="312"/>
    </row>
    <row r="199" spans="5:107" s="67" customFormat="1" ht="13.5" customHeight="1">
      <c r="DA199" s="303"/>
      <c r="DC199" s="312"/>
    </row>
    <row r="200" spans="5:107" s="67" customFormat="1" ht="13.5" customHeight="1">
      <c r="DA200" s="303"/>
      <c r="DC200" s="312"/>
    </row>
    <row r="201" spans="5:107" s="67" customFormat="1" ht="13.5" customHeight="1">
      <c r="DA201" s="303"/>
      <c r="DC201" s="312"/>
    </row>
    <row r="202" spans="5:107" s="67" customFormat="1" ht="13.5" customHeight="1">
      <c r="DA202" s="303"/>
      <c r="DC202" s="312"/>
    </row>
    <row r="203" spans="5:107" s="67" customFormat="1" ht="13.5" customHeight="1">
      <c r="DA203" s="303"/>
      <c r="DC203" s="312"/>
    </row>
    <row r="204" spans="5:107" s="67" customFormat="1" ht="13.5" customHeight="1">
      <c r="DA204" s="303"/>
      <c r="DC204" s="312"/>
    </row>
    <row r="205" spans="5:107" s="67" customFormat="1" ht="13.5" customHeight="1">
      <c r="DA205" s="303"/>
      <c r="DC205" s="312"/>
    </row>
    <row r="206" spans="5:107" s="67" customFormat="1" ht="13.5" customHeight="1">
      <c r="DA206" s="303"/>
      <c r="DC206" s="312"/>
    </row>
    <row r="207" spans="5:107" s="67" customFormat="1" ht="13.5" customHeight="1">
      <c r="DA207" s="303"/>
      <c r="DC207" s="312"/>
    </row>
    <row r="208" spans="5:107" s="67" customFormat="1" ht="13.5" customHeight="1">
      <c r="DA208" s="303"/>
      <c r="DC208" s="312"/>
    </row>
    <row r="209" spans="105:107" s="67" customFormat="1" ht="13.5" customHeight="1">
      <c r="DA209" s="303"/>
      <c r="DC209" s="312"/>
    </row>
    <row r="210" spans="105:107" s="67" customFormat="1" ht="13.5" customHeight="1">
      <c r="DA210" s="303"/>
      <c r="DC210" s="312"/>
    </row>
    <row r="211" spans="105:107" s="67" customFormat="1" ht="13.5" customHeight="1">
      <c r="DA211" s="303"/>
      <c r="DC211" s="312"/>
    </row>
    <row r="212" spans="105:107" s="67" customFormat="1" ht="13.5" customHeight="1">
      <c r="DA212" s="303"/>
      <c r="DC212" s="312"/>
    </row>
    <row r="213" spans="105:107" s="67" customFormat="1" ht="13.5" customHeight="1">
      <c r="DA213" s="303"/>
      <c r="DC213" s="312"/>
    </row>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hyperlinks>
    <hyperlink ref="EM9" r:id="rId2"/>
  </hyperlinks>
  <pageMargins left="0.75" right="0.75" top="1" bottom="1" header="0.5" footer="0.5"/>
  <pageSetup orientation="portrait" horizontalDpi="4294967292" verticalDpi="4294967292" r:id="rId3"/>
  <headerFooter alignWithMargins="0"/>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info_parties!$A$1:$A$114</xm:f>
          </x14:formula1>
          <xm:sqref>A11:A106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DCDC"/>
  </sheetPr>
  <dimension ref="A1:BY102"/>
  <sheetViews>
    <sheetView zoomScaleNormal="100" workbookViewId="0">
      <pane xSplit="2" ySplit="10" topLeftCell="AV11" activePane="bottomRight" state="frozen"/>
      <selection activeCell="I23" sqref="I23:I24"/>
      <selection pane="topRight" activeCell="I23" sqref="I23:I24"/>
      <selection pane="bottomLeft" activeCell="I23" sqref="I23:I24"/>
      <selection pane="bottomRight" activeCell="A11" sqref="A1:XFD1048576"/>
    </sheetView>
  </sheetViews>
  <sheetFormatPr defaultColWidth="9.109375" defaultRowHeight="13.5" customHeight="1"/>
  <cols>
    <col min="1" max="1" width="9.109375" style="245"/>
    <col min="2" max="2" width="27.6640625" style="245" customWidth="1"/>
    <col min="3" max="4" width="10.21875" style="245" customWidth="1"/>
    <col min="5" max="5" width="9.109375" style="254"/>
    <col min="6" max="6" width="9.109375" style="261" customWidth="1"/>
    <col min="7" max="8" width="9.109375" style="254" customWidth="1"/>
    <col min="9" max="9" width="9.109375" style="245"/>
    <col min="10" max="11" width="12" style="245" customWidth="1"/>
    <col min="12" max="16384" width="9.109375" style="245"/>
  </cols>
  <sheetData>
    <row r="1" spans="1:77" ht="13.5" customHeight="1">
      <c r="A1" s="238" t="s">
        <v>5</v>
      </c>
      <c r="B1" s="238"/>
      <c r="C1" s="239"/>
      <c r="D1" s="240"/>
      <c r="E1" s="241"/>
      <c r="F1" s="242"/>
      <c r="G1" s="241"/>
      <c r="H1" s="243"/>
      <c r="I1" s="239"/>
      <c r="J1" s="240"/>
      <c r="K1" s="241"/>
      <c r="L1" s="242"/>
      <c r="M1" s="241"/>
      <c r="N1" s="243"/>
      <c r="O1" s="242"/>
      <c r="P1" s="241"/>
      <c r="Q1" s="243"/>
      <c r="R1" s="244"/>
      <c r="S1" s="241"/>
      <c r="T1" s="243"/>
      <c r="U1" s="242"/>
      <c r="V1" s="241"/>
      <c r="W1" s="243"/>
      <c r="X1" s="242"/>
      <c r="Y1" s="241"/>
      <c r="Z1" s="243"/>
      <c r="AA1" s="242"/>
      <c r="AB1" s="241"/>
      <c r="AC1" s="243"/>
      <c r="AD1" s="242"/>
      <c r="AE1" s="241"/>
      <c r="AF1" s="243"/>
      <c r="AG1" s="242"/>
      <c r="AH1" s="241"/>
      <c r="AI1" s="243"/>
      <c r="AJ1" s="242"/>
      <c r="AK1" s="241"/>
      <c r="AL1" s="243"/>
      <c r="AM1" s="242"/>
      <c r="AN1" s="241"/>
      <c r="AO1" s="243"/>
      <c r="AP1" s="242"/>
      <c r="AQ1" s="241"/>
      <c r="AR1" s="243"/>
      <c r="AS1" s="242"/>
      <c r="AT1" s="241"/>
      <c r="AU1" s="243"/>
      <c r="AV1" s="242"/>
      <c r="AW1" s="241"/>
      <c r="AX1" s="243"/>
      <c r="AY1" s="242"/>
      <c r="AZ1" s="241"/>
      <c r="BA1" s="243"/>
      <c r="BB1" s="242"/>
      <c r="BC1" s="241"/>
      <c r="BD1" s="243"/>
      <c r="BE1" s="242"/>
      <c r="BF1" s="241"/>
      <c r="BG1" s="243"/>
      <c r="BH1" s="242"/>
      <c r="BI1" s="241"/>
      <c r="BJ1" s="243"/>
      <c r="BK1" s="242"/>
      <c r="BL1" s="241"/>
      <c r="BM1" s="243"/>
      <c r="BN1" s="242"/>
      <c r="BO1" s="241"/>
      <c r="BP1" s="243"/>
      <c r="BQ1" s="242"/>
      <c r="BR1" s="241"/>
      <c r="BS1" s="243"/>
      <c r="BT1" s="242"/>
      <c r="BU1" s="241"/>
      <c r="BV1" s="243"/>
      <c r="BW1" s="242"/>
      <c r="BX1" s="241"/>
      <c r="BY1" s="243"/>
    </row>
    <row r="2" spans="1:77" ht="3.75" customHeight="1">
      <c r="A2" s="238"/>
      <c r="B2" s="238"/>
      <c r="C2" s="246"/>
      <c r="D2" s="240"/>
      <c r="E2" s="241"/>
      <c r="F2" s="246"/>
      <c r="G2" s="241"/>
      <c r="H2" s="243"/>
      <c r="I2" s="247"/>
      <c r="J2" s="240"/>
      <c r="K2" s="241"/>
      <c r="L2" s="246"/>
      <c r="M2" s="241"/>
      <c r="N2" s="243"/>
      <c r="O2" s="246"/>
      <c r="P2" s="241"/>
      <c r="Q2" s="243"/>
      <c r="R2" s="246"/>
      <c r="S2" s="241"/>
      <c r="T2" s="243"/>
      <c r="U2" s="246"/>
      <c r="V2" s="241"/>
      <c r="W2" s="243"/>
      <c r="X2" s="246"/>
      <c r="Y2" s="241"/>
      <c r="Z2" s="243"/>
      <c r="AA2" s="246"/>
      <c r="AB2" s="241"/>
      <c r="AC2" s="243"/>
      <c r="AD2" s="246"/>
      <c r="AE2" s="241"/>
      <c r="AF2" s="243"/>
      <c r="AG2" s="246"/>
      <c r="AH2" s="241"/>
      <c r="AI2" s="243"/>
      <c r="AJ2" s="246"/>
      <c r="AK2" s="241"/>
      <c r="AL2" s="243"/>
      <c r="AM2" s="246"/>
      <c r="AN2" s="241"/>
      <c r="AO2" s="243"/>
      <c r="AP2" s="246"/>
      <c r="AQ2" s="241"/>
      <c r="AR2" s="243"/>
      <c r="AS2" s="246"/>
      <c r="AT2" s="241"/>
      <c r="AU2" s="243"/>
      <c r="AV2" s="246"/>
      <c r="AW2" s="241"/>
      <c r="AX2" s="243"/>
      <c r="AY2" s="246"/>
      <c r="AZ2" s="241"/>
      <c r="BA2" s="243"/>
      <c r="BB2" s="246"/>
      <c r="BC2" s="241"/>
      <c r="BD2" s="243"/>
      <c r="BE2" s="246"/>
      <c r="BF2" s="241"/>
      <c r="BG2" s="243"/>
      <c r="BH2" s="246"/>
      <c r="BI2" s="241"/>
      <c r="BJ2" s="243"/>
      <c r="BK2" s="246"/>
      <c r="BL2" s="241"/>
      <c r="BM2" s="243"/>
      <c r="BN2" s="246"/>
      <c r="BO2" s="241"/>
      <c r="BP2" s="243"/>
      <c r="BQ2" s="246"/>
      <c r="BR2" s="241"/>
      <c r="BS2" s="243"/>
      <c r="BT2" s="246"/>
      <c r="BU2" s="241"/>
      <c r="BV2" s="243"/>
      <c r="BW2" s="246"/>
      <c r="BX2" s="241"/>
      <c r="BY2" s="243"/>
    </row>
    <row r="3" spans="1:77" ht="3.75" customHeight="1">
      <c r="A3" s="238"/>
      <c r="B3" s="238"/>
      <c r="C3" s="246"/>
      <c r="D3" s="240"/>
      <c r="E3" s="241"/>
      <c r="F3" s="246"/>
      <c r="G3" s="241"/>
      <c r="H3" s="243"/>
      <c r="I3" s="247"/>
      <c r="J3" s="240"/>
      <c r="K3" s="241"/>
      <c r="L3" s="246"/>
      <c r="M3" s="241"/>
      <c r="N3" s="243"/>
      <c r="O3" s="246"/>
      <c r="P3" s="241"/>
      <c r="Q3" s="243"/>
      <c r="R3" s="246"/>
      <c r="S3" s="241"/>
      <c r="T3" s="243"/>
      <c r="U3" s="246"/>
      <c r="V3" s="241"/>
      <c r="W3" s="243"/>
      <c r="X3" s="246"/>
      <c r="Y3" s="241"/>
      <c r="Z3" s="243"/>
      <c r="AA3" s="246"/>
      <c r="AB3" s="241"/>
      <c r="AC3" s="243"/>
      <c r="AD3" s="246"/>
      <c r="AE3" s="241"/>
      <c r="AF3" s="243"/>
      <c r="AG3" s="246"/>
      <c r="AH3" s="241"/>
      <c r="AI3" s="243"/>
      <c r="AJ3" s="246"/>
      <c r="AK3" s="241"/>
      <c r="AL3" s="243"/>
      <c r="AM3" s="246"/>
      <c r="AN3" s="241"/>
      <c r="AO3" s="243"/>
      <c r="AP3" s="246"/>
      <c r="AQ3" s="241"/>
      <c r="AR3" s="243"/>
      <c r="AS3" s="246"/>
      <c r="AT3" s="241"/>
      <c r="AU3" s="243"/>
      <c r="AV3" s="246"/>
      <c r="AW3" s="241"/>
      <c r="AX3" s="243"/>
      <c r="AY3" s="246"/>
      <c r="AZ3" s="241"/>
      <c r="BA3" s="243"/>
      <c r="BB3" s="246"/>
      <c r="BC3" s="241"/>
      <c r="BD3" s="243"/>
      <c r="BE3" s="246"/>
      <c r="BF3" s="241"/>
      <c r="BG3" s="243"/>
      <c r="BH3" s="246"/>
      <c r="BI3" s="241"/>
      <c r="BJ3" s="243"/>
      <c r="BK3" s="246"/>
      <c r="BL3" s="241"/>
      <c r="BM3" s="243"/>
      <c r="BN3" s="246"/>
      <c r="BO3" s="241"/>
      <c r="BP3" s="243"/>
      <c r="BQ3" s="246"/>
      <c r="BR3" s="241"/>
      <c r="BS3" s="243"/>
      <c r="BT3" s="246"/>
      <c r="BU3" s="241"/>
      <c r="BV3" s="243"/>
      <c r="BW3" s="246"/>
      <c r="BX3" s="241"/>
      <c r="BY3" s="243"/>
    </row>
    <row r="4" spans="1:77" ht="3.75" customHeight="1">
      <c r="A4" s="238"/>
      <c r="B4" s="238"/>
      <c r="C4" s="246"/>
      <c r="D4" s="240"/>
      <c r="E4" s="241"/>
      <c r="F4" s="246"/>
      <c r="G4" s="241"/>
      <c r="H4" s="243"/>
      <c r="I4" s="247"/>
      <c r="J4" s="240"/>
      <c r="K4" s="241"/>
      <c r="L4" s="246"/>
      <c r="M4" s="241"/>
      <c r="N4" s="243"/>
      <c r="O4" s="246"/>
      <c r="P4" s="241"/>
      <c r="Q4" s="243"/>
      <c r="R4" s="246"/>
      <c r="S4" s="241"/>
      <c r="T4" s="243"/>
      <c r="U4" s="246"/>
      <c r="V4" s="241"/>
      <c r="W4" s="243"/>
      <c r="X4" s="246"/>
      <c r="Y4" s="241"/>
      <c r="Z4" s="243"/>
      <c r="AA4" s="246"/>
      <c r="AB4" s="241"/>
      <c r="AC4" s="243"/>
      <c r="AD4" s="246"/>
      <c r="AE4" s="241"/>
      <c r="AF4" s="243"/>
      <c r="AG4" s="246"/>
      <c r="AH4" s="241"/>
      <c r="AI4" s="243"/>
      <c r="AJ4" s="246"/>
      <c r="AK4" s="241"/>
      <c r="AL4" s="243"/>
      <c r="AM4" s="246"/>
      <c r="AN4" s="241"/>
      <c r="AO4" s="243"/>
      <c r="AP4" s="246"/>
      <c r="AQ4" s="241"/>
      <c r="AR4" s="243"/>
      <c r="AS4" s="246"/>
      <c r="AT4" s="241"/>
      <c r="AU4" s="243"/>
      <c r="AV4" s="246"/>
      <c r="AW4" s="241"/>
      <c r="AX4" s="243"/>
      <c r="AY4" s="246"/>
      <c r="AZ4" s="241"/>
      <c r="BA4" s="243"/>
      <c r="BB4" s="246"/>
      <c r="BC4" s="241"/>
      <c r="BD4" s="243"/>
      <c r="BE4" s="246"/>
      <c r="BF4" s="241"/>
      <c r="BG4" s="243"/>
      <c r="BH4" s="246"/>
      <c r="BI4" s="241"/>
      <c r="BJ4" s="243"/>
      <c r="BK4" s="246"/>
      <c r="BL4" s="241"/>
      <c r="BM4" s="243"/>
      <c r="BN4" s="246"/>
      <c r="BO4" s="241"/>
      <c r="BP4" s="243"/>
      <c r="BQ4" s="246"/>
      <c r="BR4" s="241"/>
      <c r="BS4" s="243"/>
      <c r="BT4" s="246"/>
      <c r="BU4" s="241"/>
      <c r="BV4" s="243"/>
      <c r="BW4" s="246"/>
      <c r="BX4" s="241"/>
      <c r="BY4" s="243"/>
    </row>
    <row r="5" spans="1:77" ht="3.75" customHeight="1">
      <c r="A5" s="238"/>
      <c r="B5" s="238"/>
      <c r="C5" s="246"/>
      <c r="D5" s="240"/>
      <c r="E5" s="241"/>
      <c r="F5" s="246"/>
      <c r="G5" s="241"/>
      <c r="H5" s="243"/>
      <c r="I5" s="247"/>
      <c r="J5" s="240"/>
      <c r="K5" s="241"/>
      <c r="L5" s="246"/>
      <c r="M5" s="241"/>
      <c r="N5" s="243"/>
      <c r="O5" s="246"/>
      <c r="P5" s="241"/>
      <c r="Q5" s="243"/>
      <c r="R5" s="246"/>
      <c r="S5" s="241"/>
      <c r="T5" s="243"/>
      <c r="U5" s="246"/>
      <c r="V5" s="241"/>
      <c r="W5" s="243"/>
      <c r="X5" s="246"/>
      <c r="Y5" s="241"/>
      <c r="Z5" s="243"/>
      <c r="AA5" s="246"/>
      <c r="AB5" s="241"/>
      <c r="AC5" s="243"/>
      <c r="AD5" s="246"/>
      <c r="AE5" s="241"/>
      <c r="AF5" s="243"/>
      <c r="AG5" s="246"/>
      <c r="AH5" s="241"/>
      <c r="AI5" s="243"/>
      <c r="AJ5" s="246"/>
      <c r="AK5" s="241"/>
      <c r="AL5" s="243"/>
      <c r="AM5" s="246"/>
      <c r="AN5" s="241"/>
      <c r="AO5" s="243"/>
      <c r="AP5" s="246"/>
      <c r="AQ5" s="241"/>
      <c r="AR5" s="243"/>
      <c r="AS5" s="246"/>
      <c r="AT5" s="241"/>
      <c r="AU5" s="243"/>
      <c r="AV5" s="246"/>
      <c r="AW5" s="241"/>
      <c r="AX5" s="243"/>
      <c r="AY5" s="246"/>
      <c r="AZ5" s="241"/>
      <c r="BA5" s="243"/>
      <c r="BB5" s="246"/>
      <c r="BC5" s="241"/>
      <c r="BD5" s="243"/>
      <c r="BE5" s="246"/>
      <c r="BF5" s="241"/>
      <c r="BG5" s="243"/>
      <c r="BH5" s="246"/>
      <c r="BI5" s="241"/>
      <c r="BJ5" s="243"/>
      <c r="BK5" s="246"/>
      <c r="BL5" s="241"/>
      <c r="BM5" s="243"/>
      <c r="BN5" s="246"/>
      <c r="BO5" s="241"/>
      <c r="BP5" s="243"/>
      <c r="BQ5" s="246"/>
      <c r="BR5" s="241"/>
      <c r="BS5" s="243"/>
      <c r="BT5" s="246"/>
      <c r="BU5" s="241"/>
      <c r="BV5" s="243"/>
      <c r="BW5" s="246"/>
      <c r="BX5" s="241"/>
      <c r="BY5" s="243"/>
    </row>
    <row r="6" spans="1:77" ht="3.75" customHeight="1">
      <c r="A6" s="238"/>
      <c r="B6" s="238"/>
      <c r="C6" s="246"/>
      <c r="D6" s="240"/>
      <c r="E6" s="241"/>
      <c r="F6" s="246"/>
      <c r="G6" s="241"/>
      <c r="H6" s="243"/>
      <c r="I6" s="247"/>
      <c r="J6" s="240"/>
      <c r="K6" s="241"/>
      <c r="L6" s="246"/>
      <c r="M6" s="241"/>
      <c r="N6" s="243"/>
      <c r="O6" s="246"/>
      <c r="P6" s="241"/>
      <c r="Q6" s="243"/>
      <c r="R6" s="246"/>
      <c r="S6" s="241"/>
      <c r="T6" s="243"/>
      <c r="U6" s="246"/>
      <c r="V6" s="241"/>
      <c r="W6" s="243"/>
      <c r="X6" s="246"/>
      <c r="Y6" s="241"/>
      <c r="Z6" s="243"/>
      <c r="AA6" s="246"/>
      <c r="AB6" s="241"/>
      <c r="AC6" s="243"/>
      <c r="AD6" s="246"/>
      <c r="AE6" s="241"/>
      <c r="AF6" s="243"/>
      <c r="AG6" s="246"/>
      <c r="AH6" s="241"/>
      <c r="AI6" s="243"/>
      <c r="AJ6" s="246"/>
      <c r="AK6" s="241"/>
      <c r="AL6" s="243"/>
      <c r="AM6" s="246"/>
      <c r="AN6" s="241"/>
      <c r="AO6" s="243"/>
      <c r="AP6" s="246"/>
      <c r="AQ6" s="241"/>
      <c r="AR6" s="243"/>
      <c r="AS6" s="246"/>
      <c r="AT6" s="241"/>
      <c r="AU6" s="243"/>
      <c r="AV6" s="246"/>
      <c r="AW6" s="241"/>
      <c r="AX6" s="243"/>
      <c r="AY6" s="246"/>
      <c r="AZ6" s="241"/>
      <c r="BA6" s="243"/>
      <c r="BB6" s="246"/>
      <c r="BC6" s="241"/>
      <c r="BD6" s="243"/>
      <c r="BE6" s="246"/>
      <c r="BF6" s="241"/>
      <c r="BG6" s="243"/>
      <c r="BH6" s="246"/>
      <c r="BI6" s="241"/>
      <c r="BJ6" s="243"/>
      <c r="BK6" s="246"/>
      <c r="BL6" s="241"/>
      <c r="BM6" s="243"/>
      <c r="BN6" s="246"/>
      <c r="BO6" s="241"/>
      <c r="BP6" s="243"/>
      <c r="BQ6" s="246"/>
      <c r="BR6" s="241"/>
      <c r="BS6" s="243"/>
      <c r="BT6" s="246"/>
      <c r="BU6" s="241"/>
      <c r="BV6" s="243"/>
      <c r="BW6" s="246"/>
      <c r="BX6" s="241"/>
      <c r="BY6" s="243"/>
    </row>
    <row r="7" spans="1:77" ht="3.75" customHeight="1">
      <c r="A7" s="238"/>
      <c r="B7" s="238"/>
      <c r="C7" s="246"/>
      <c r="D7" s="240"/>
      <c r="E7" s="241"/>
      <c r="F7" s="246"/>
      <c r="G7" s="241"/>
      <c r="H7" s="243"/>
      <c r="I7" s="247"/>
      <c r="J7" s="240"/>
      <c r="K7" s="241"/>
      <c r="L7" s="246"/>
      <c r="M7" s="241"/>
      <c r="N7" s="243"/>
      <c r="O7" s="246"/>
      <c r="P7" s="241"/>
      <c r="Q7" s="243"/>
      <c r="R7" s="246"/>
      <c r="S7" s="241"/>
      <c r="T7" s="243"/>
      <c r="U7" s="246"/>
      <c r="V7" s="241"/>
      <c r="W7" s="243"/>
      <c r="X7" s="246"/>
      <c r="Y7" s="241"/>
      <c r="Z7" s="243"/>
      <c r="AA7" s="246"/>
      <c r="AB7" s="241"/>
      <c r="AC7" s="243"/>
      <c r="AD7" s="246"/>
      <c r="AE7" s="241"/>
      <c r="AF7" s="243"/>
      <c r="AG7" s="246"/>
      <c r="AH7" s="241"/>
      <c r="AI7" s="243"/>
      <c r="AJ7" s="246"/>
      <c r="AK7" s="241"/>
      <c r="AL7" s="243"/>
      <c r="AM7" s="246"/>
      <c r="AN7" s="241"/>
      <c r="AO7" s="243"/>
      <c r="AP7" s="246"/>
      <c r="AQ7" s="241"/>
      <c r="AR7" s="243"/>
      <c r="AS7" s="246"/>
      <c r="AT7" s="241"/>
      <c r="AU7" s="243"/>
      <c r="AV7" s="246"/>
      <c r="AW7" s="241"/>
      <c r="AX7" s="243"/>
      <c r="AY7" s="246"/>
      <c r="AZ7" s="241"/>
      <c r="BA7" s="243"/>
      <c r="BB7" s="246"/>
      <c r="BC7" s="241"/>
      <c r="BD7" s="243"/>
      <c r="BE7" s="246"/>
      <c r="BF7" s="241"/>
      <c r="BG7" s="243"/>
      <c r="BH7" s="246"/>
      <c r="BI7" s="241"/>
      <c r="BJ7" s="243"/>
      <c r="BK7" s="246"/>
      <c r="BL7" s="241"/>
      <c r="BM7" s="243"/>
      <c r="BN7" s="246"/>
      <c r="BO7" s="241"/>
      <c r="BP7" s="243"/>
      <c r="BQ7" s="246"/>
      <c r="BR7" s="241"/>
      <c r="BS7" s="243"/>
      <c r="BT7" s="246"/>
      <c r="BU7" s="241"/>
      <c r="BV7" s="243"/>
      <c r="BW7" s="246"/>
      <c r="BX7" s="241"/>
      <c r="BY7" s="243"/>
    </row>
    <row r="8" spans="1:77" ht="3.75" customHeight="1">
      <c r="A8" s="238"/>
      <c r="B8" s="238"/>
      <c r="C8" s="246"/>
      <c r="D8" s="240"/>
      <c r="E8" s="241"/>
      <c r="F8" s="246"/>
      <c r="G8" s="241"/>
      <c r="H8" s="243"/>
      <c r="I8" s="247"/>
      <c r="J8" s="240"/>
      <c r="K8" s="241"/>
      <c r="L8" s="246"/>
      <c r="M8" s="241"/>
      <c r="N8" s="243"/>
      <c r="O8" s="246"/>
      <c r="P8" s="241"/>
      <c r="Q8" s="243"/>
      <c r="R8" s="246"/>
      <c r="S8" s="241"/>
      <c r="T8" s="243"/>
      <c r="U8" s="246"/>
      <c r="V8" s="241"/>
      <c r="W8" s="243"/>
      <c r="X8" s="246"/>
      <c r="Y8" s="241"/>
      <c r="Z8" s="243"/>
      <c r="AA8" s="246"/>
      <c r="AB8" s="241"/>
      <c r="AC8" s="243"/>
      <c r="AD8" s="246"/>
      <c r="AE8" s="241"/>
      <c r="AF8" s="243"/>
      <c r="AG8" s="246"/>
      <c r="AH8" s="241"/>
      <c r="AI8" s="243"/>
      <c r="AJ8" s="246"/>
      <c r="AK8" s="241"/>
      <c r="AL8" s="243"/>
      <c r="AM8" s="246"/>
      <c r="AN8" s="241"/>
      <c r="AO8" s="243"/>
      <c r="AP8" s="246"/>
      <c r="AQ8" s="241"/>
      <c r="AR8" s="243"/>
      <c r="AS8" s="246"/>
      <c r="AT8" s="241"/>
      <c r="AU8" s="243"/>
      <c r="AV8" s="246"/>
      <c r="AW8" s="241"/>
      <c r="AX8" s="243"/>
      <c r="AY8" s="246"/>
      <c r="AZ8" s="241"/>
      <c r="BA8" s="243"/>
      <c r="BB8" s="246"/>
      <c r="BC8" s="241"/>
      <c r="BD8" s="243"/>
      <c r="BE8" s="246"/>
      <c r="BF8" s="241"/>
      <c r="BG8" s="243"/>
      <c r="BH8" s="246"/>
      <c r="BI8" s="241"/>
      <c r="BJ8" s="243"/>
      <c r="BK8" s="246"/>
      <c r="BL8" s="241"/>
      <c r="BM8" s="243"/>
      <c r="BN8" s="246"/>
      <c r="BO8" s="241"/>
      <c r="BP8" s="243"/>
      <c r="BQ8" s="246"/>
      <c r="BR8" s="241"/>
      <c r="BS8" s="243"/>
      <c r="BT8" s="246"/>
      <c r="BU8" s="241"/>
      <c r="BV8" s="243"/>
      <c r="BW8" s="246"/>
      <c r="BX8" s="241"/>
      <c r="BY8" s="243"/>
    </row>
    <row r="9" spans="1:77" ht="13.5" customHeight="1">
      <c r="A9" s="238" t="s">
        <v>6</v>
      </c>
      <c r="B9" s="238"/>
      <c r="C9" s="239"/>
      <c r="D9" s="240"/>
      <c r="E9" s="241"/>
      <c r="F9" s="242"/>
      <c r="G9" s="241"/>
      <c r="H9" s="243"/>
      <c r="I9" s="239"/>
      <c r="J9" s="240"/>
      <c r="K9" s="241"/>
      <c r="L9" s="242"/>
      <c r="M9" s="241"/>
      <c r="N9" s="243"/>
      <c r="O9" s="242"/>
      <c r="P9" s="241"/>
      <c r="Q9" s="243"/>
      <c r="R9" s="242"/>
      <c r="S9" s="241"/>
      <c r="T9" s="243"/>
      <c r="U9" s="242"/>
      <c r="V9" s="241"/>
      <c r="W9" s="243"/>
      <c r="X9" s="242"/>
      <c r="Y9" s="241"/>
      <c r="Z9" s="243"/>
      <c r="AA9" s="242"/>
      <c r="AB9" s="241"/>
      <c r="AC9" s="243"/>
      <c r="AD9" s="242"/>
      <c r="AE9" s="241"/>
      <c r="AF9" s="243"/>
      <c r="AG9" s="242"/>
      <c r="AH9" s="241"/>
      <c r="AI9" s="243"/>
      <c r="AJ9" s="242"/>
      <c r="AK9" s="241"/>
      <c r="AL9" s="243"/>
      <c r="AM9" s="242"/>
      <c r="AN9" s="241"/>
      <c r="AO9" s="243"/>
      <c r="AP9" s="242"/>
      <c r="AQ9" s="241"/>
      <c r="AR9" s="243"/>
      <c r="AS9" s="242"/>
      <c r="AT9" s="241"/>
      <c r="AU9" s="243"/>
      <c r="AV9" s="242"/>
      <c r="AW9" s="241"/>
      <c r="AX9" s="243"/>
      <c r="AY9" s="242"/>
      <c r="AZ9" s="241"/>
      <c r="BA9" s="243"/>
      <c r="BB9" s="242"/>
      <c r="BC9" s="241"/>
      <c r="BD9" s="243"/>
      <c r="BE9" s="242"/>
      <c r="BF9" s="241"/>
      <c r="BG9" s="243"/>
      <c r="BH9" s="242"/>
      <c r="BI9" s="241"/>
      <c r="BJ9" s="243"/>
      <c r="BK9" s="242"/>
      <c r="BL9" s="241"/>
      <c r="BM9" s="243"/>
      <c r="BN9" s="242"/>
      <c r="BO9" s="241"/>
      <c r="BP9" s="243"/>
      <c r="BQ9" s="242"/>
      <c r="BR9" s="241"/>
      <c r="BS9" s="243"/>
      <c r="BT9" s="242"/>
      <c r="BU9" s="241"/>
      <c r="BV9" s="243"/>
      <c r="BW9" s="242"/>
      <c r="BX9" s="241"/>
      <c r="BY9" s="243"/>
    </row>
    <row r="10" spans="1:77" ht="31.5" customHeight="1">
      <c r="A10" s="248" t="s">
        <v>131</v>
      </c>
      <c r="B10" s="249" t="s">
        <v>33</v>
      </c>
      <c r="C10" s="250" t="s">
        <v>125</v>
      </c>
      <c r="D10" s="249" t="s">
        <v>34</v>
      </c>
      <c r="E10" s="251" t="s">
        <v>35</v>
      </c>
      <c r="F10" s="250" t="s">
        <v>125</v>
      </c>
      <c r="G10" s="251" t="s">
        <v>34</v>
      </c>
      <c r="H10" s="252" t="s">
        <v>35</v>
      </c>
      <c r="I10" s="251" t="s">
        <v>125</v>
      </c>
      <c r="J10" s="249" t="s">
        <v>34</v>
      </c>
      <c r="K10" s="251" t="s">
        <v>35</v>
      </c>
      <c r="L10" s="250" t="s">
        <v>125</v>
      </c>
      <c r="M10" s="251" t="s">
        <v>34</v>
      </c>
      <c r="N10" s="252" t="s">
        <v>35</v>
      </c>
      <c r="O10" s="250" t="s">
        <v>125</v>
      </c>
      <c r="P10" s="251" t="s">
        <v>34</v>
      </c>
      <c r="Q10" s="252" t="s">
        <v>35</v>
      </c>
      <c r="R10" s="250" t="s">
        <v>125</v>
      </c>
      <c r="S10" s="251" t="s">
        <v>34</v>
      </c>
      <c r="T10" s="252" t="s">
        <v>35</v>
      </c>
      <c r="U10" s="250" t="s">
        <v>125</v>
      </c>
      <c r="V10" s="251" t="s">
        <v>34</v>
      </c>
      <c r="W10" s="252" t="s">
        <v>35</v>
      </c>
      <c r="X10" s="250" t="s">
        <v>125</v>
      </c>
      <c r="Y10" s="251" t="s">
        <v>34</v>
      </c>
      <c r="Z10" s="252" t="s">
        <v>35</v>
      </c>
      <c r="AA10" s="250" t="s">
        <v>125</v>
      </c>
      <c r="AB10" s="251" t="s">
        <v>34</v>
      </c>
      <c r="AC10" s="252" t="s">
        <v>35</v>
      </c>
      <c r="AD10" s="250" t="s">
        <v>125</v>
      </c>
      <c r="AE10" s="251" t="s">
        <v>34</v>
      </c>
      <c r="AF10" s="252" t="s">
        <v>35</v>
      </c>
      <c r="AG10" s="250" t="s">
        <v>125</v>
      </c>
      <c r="AH10" s="251" t="s">
        <v>34</v>
      </c>
      <c r="AI10" s="252" t="s">
        <v>35</v>
      </c>
      <c r="AJ10" s="250" t="s">
        <v>125</v>
      </c>
      <c r="AK10" s="251" t="s">
        <v>34</v>
      </c>
      <c r="AL10" s="252" t="s">
        <v>35</v>
      </c>
      <c r="AM10" s="250" t="s">
        <v>125</v>
      </c>
      <c r="AN10" s="251" t="s">
        <v>34</v>
      </c>
      <c r="AO10" s="252" t="s">
        <v>35</v>
      </c>
      <c r="AP10" s="250" t="s">
        <v>125</v>
      </c>
      <c r="AQ10" s="251" t="s">
        <v>34</v>
      </c>
      <c r="AR10" s="252" t="s">
        <v>35</v>
      </c>
      <c r="AS10" s="250" t="s">
        <v>125</v>
      </c>
      <c r="AT10" s="251" t="s">
        <v>34</v>
      </c>
      <c r="AU10" s="252" t="s">
        <v>35</v>
      </c>
      <c r="AV10" s="250" t="s">
        <v>125</v>
      </c>
      <c r="AW10" s="251" t="s">
        <v>34</v>
      </c>
      <c r="AX10" s="252" t="s">
        <v>35</v>
      </c>
      <c r="AY10" s="250" t="s">
        <v>125</v>
      </c>
      <c r="AZ10" s="251" t="s">
        <v>34</v>
      </c>
      <c r="BA10" s="252" t="s">
        <v>35</v>
      </c>
      <c r="BB10" s="250" t="s">
        <v>125</v>
      </c>
      <c r="BC10" s="251" t="s">
        <v>34</v>
      </c>
      <c r="BD10" s="252" t="s">
        <v>35</v>
      </c>
      <c r="BE10" s="250" t="s">
        <v>125</v>
      </c>
      <c r="BF10" s="251" t="s">
        <v>34</v>
      </c>
      <c r="BG10" s="252" t="s">
        <v>35</v>
      </c>
      <c r="BH10" s="250" t="s">
        <v>125</v>
      </c>
      <c r="BI10" s="251" t="s">
        <v>34</v>
      </c>
      <c r="BJ10" s="252" t="s">
        <v>35</v>
      </c>
      <c r="BK10" s="250" t="s">
        <v>125</v>
      </c>
      <c r="BL10" s="251" t="s">
        <v>34</v>
      </c>
      <c r="BM10" s="252" t="s">
        <v>35</v>
      </c>
      <c r="BN10" s="250"/>
      <c r="BO10" s="251"/>
      <c r="BP10" s="252"/>
      <c r="BQ10" s="250"/>
      <c r="BR10" s="251"/>
      <c r="BS10" s="252"/>
      <c r="BT10" s="250"/>
      <c r="BU10" s="251"/>
      <c r="BV10" s="252"/>
      <c r="BW10" s="250"/>
      <c r="BX10" s="251"/>
      <c r="BY10" s="252"/>
    </row>
    <row r="11" spans="1:77" ht="13.5" customHeight="1">
      <c r="E11" s="245"/>
      <c r="F11" s="253"/>
      <c r="H11" s="255"/>
      <c r="L11" s="253"/>
      <c r="M11" s="254"/>
      <c r="N11" s="255"/>
      <c r="O11" s="253"/>
      <c r="P11" s="254"/>
      <c r="Q11" s="255"/>
      <c r="R11" s="253"/>
      <c r="S11" s="254"/>
      <c r="T11" s="255"/>
      <c r="U11" s="253"/>
      <c r="V11" s="254"/>
      <c r="W11" s="255"/>
      <c r="X11" s="253"/>
      <c r="Y11" s="254"/>
      <c r="Z11" s="255"/>
      <c r="AA11" s="253"/>
      <c r="AB11" s="254"/>
      <c r="AC11" s="255"/>
      <c r="AD11" s="253"/>
      <c r="AE11" s="254"/>
      <c r="AF11" s="255"/>
      <c r="AG11" s="253"/>
      <c r="AH11" s="254"/>
      <c r="AI11" s="255"/>
      <c r="AJ11" s="253"/>
      <c r="AK11" s="254"/>
      <c r="AL11" s="255"/>
      <c r="AM11" s="253"/>
      <c r="AN11" s="254"/>
      <c r="AO11" s="255"/>
      <c r="AP11" s="253"/>
      <c r="AQ11" s="254"/>
      <c r="AR11" s="255"/>
      <c r="AS11" s="253"/>
      <c r="AT11" s="254"/>
      <c r="AU11" s="255"/>
      <c r="AV11" s="253"/>
      <c r="AW11" s="254"/>
      <c r="AX11" s="255"/>
      <c r="AY11" s="253"/>
      <c r="AZ11" s="254"/>
      <c r="BA11" s="255"/>
      <c r="BB11" s="253"/>
      <c r="BC11" s="254"/>
      <c r="BD11" s="255"/>
      <c r="BE11" s="253"/>
      <c r="BF11" s="254"/>
      <c r="BG11" s="255"/>
      <c r="BH11" s="253"/>
      <c r="BI11" s="254"/>
      <c r="BJ11" s="255"/>
      <c r="BK11" s="253"/>
      <c r="BL11" s="254"/>
      <c r="BM11" s="255"/>
      <c r="BN11" s="253"/>
      <c r="BO11" s="254"/>
      <c r="BP11" s="255"/>
      <c r="BQ11" s="253"/>
      <c r="BR11" s="254"/>
      <c r="BS11" s="255"/>
      <c r="BT11" s="253"/>
      <c r="BU11" s="254"/>
      <c r="BV11" s="255"/>
      <c r="BW11" s="253"/>
      <c r="BX11" s="254"/>
      <c r="BY11" s="255"/>
    </row>
    <row r="12" spans="1:77" ht="13.5" customHeight="1">
      <c r="E12" s="245"/>
      <c r="F12" s="253"/>
      <c r="H12" s="255"/>
      <c r="L12" s="253"/>
      <c r="M12" s="254"/>
      <c r="N12" s="255"/>
      <c r="O12" s="253"/>
      <c r="P12" s="254"/>
      <c r="Q12" s="255"/>
      <c r="R12" s="253"/>
      <c r="S12" s="254"/>
      <c r="T12" s="255"/>
      <c r="U12" s="253"/>
      <c r="V12" s="254"/>
      <c r="W12" s="255"/>
      <c r="X12" s="253"/>
      <c r="Y12" s="254"/>
      <c r="Z12" s="255"/>
      <c r="AA12" s="253"/>
      <c r="AB12" s="254"/>
      <c r="AC12" s="255"/>
      <c r="AD12" s="253"/>
      <c r="AE12" s="254"/>
      <c r="AF12" s="255"/>
      <c r="AG12" s="253"/>
      <c r="AH12" s="254"/>
      <c r="AI12" s="255"/>
      <c r="AJ12" s="253"/>
      <c r="AK12" s="254"/>
      <c r="AL12" s="255"/>
      <c r="AM12" s="253"/>
      <c r="AN12" s="254"/>
      <c r="AO12" s="255"/>
      <c r="AP12" s="253"/>
      <c r="AQ12" s="254"/>
      <c r="AR12" s="255"/>
      <c r="AS12" s="253"/>
      <c r="AT12" s="254"/>
      <c r="AU12" s="255"/>
      <c r="AV12" s="253"/>
      <c r="AW12" s="254"/>
      <c r="AX12" s="255"/>
      <c r="AY12" s="253"/>
      <c r="AZ12" s="254"/>
      <c r="BA12" s="255"/>
      <c r="BB12" s="253"/>
      <c r="BC12" s="254"/>
      <c r="BD12" s="255"/>
      <c r="BE12" s="253"/>
      <c r="BF12" s="254"/>
      <c r="BG12" s="255"/>
      <c r="BH12" s="253"/>
      <c r="BI12" s="254"/>
      <c r="BJ12" s="255"/>
      <c r="BK12" s="253"/>
      <c r="BL12" s="254"/>
      <c r="BM12" s="255"/>
      <c r="BN12" s="253"/>
      <c r="BO12" s="254"/>
      <c r="BP12" s="255"/>
      <c r="BQ12" s="253"/>
      <c r="BR12" s="254"/>
      <c r="BS12" s="255"/>
      <c r="BT12" s="253"/>
      <c r="BU12" s="254"/>
      <c r="BV12" s="255"/>
      <c r="BW12" s="253"/>
      <c r="BX12" s="254"/>
      <c r="BY12" s="255"/>
    </row>
    <row r="13" spans="1:77" ht="13.5" customHeight="1">
      <c r="A13" s="256"/>
      <c r="E13" s="245"/>
      <c r="F13" s="253"/>
      <c r="H13" s="255"/>
      <c r="L13" s="253"/>
      <c r="M13" s="254"/>
      <c r="N13" s="255"/>
      <c r="O13" s="253"/>
      <c r="P13" s="254"/>
      <c r="Q13" s="255"/>
      <c r="R13" s="253"/>
      <c r="S13" s="254"/>
      <c r="T13" s="255"/>
      <c r="U13" s="253"/>
      <c r="V13" s="254"/>
      <c r="W13" s="255"/>
      <c r="X13" s="253"/>
      <c r="Y13" s="254"/>
      <c r="Z13" s="255"/>
      <c r="AA13" s="253"/>
      <c r="AB13" s="254"/>
      <c r="AC13" s="255"/>
      <c r="AD13" s="253"/>
      <c r="AE13" s="254"/>
      <c r="AF13" s="255"/>
      <c r="AG13" s="253"/>
      <c r="AH13" s="254"/>
      <c r="AI13" s="255"/>
      <c r="AJ13" s="253"/>
      <c r="AK13" s="254"/>
      <c r="AL13" s="255"/>
      <c r="AM13" s="253"/>
      <c r="AN13" s="254"/>
      <c r="AO13" s="255"/>
      <c r="AP13" s="253"/>
      <c r="AQ13" s="254"/>
      <c r="AR13" s="255"/>
      <c r="AS13" s="253"/>
      <c r="AT13" s="254"/>
      <c r="AU13" s="255"/>
      <c r="AV13" s="253"/>
      <c r="AW13" s="254"/>
      <c r="AX13" s="255"/>
      <c r="AY13" s="253"/>
      <c r="AZ13" s="254"/>
      <c r="BA13" s="255"/>
      <c r="BB13" s="253"/>
      <c r="BC13" s="254"/>
      <c r="BD13" s="255"/>
      <c r="BE13" s="253"/>
      <c r="BF13" s="254"/>
      <c r="BG13" s="255"/>
      <c r="BH13" s="253"/>
      <c r="BI13" s="254"/>
      <c r="BJ13" s="255"/>
      <c r="BK13" s="253"/>
      <c r="BL13" s="254"/>
      <c r="BM13" s="255"/>
      <c r="BN13" s="253"/>
      <c r="BO13" s="254"/>
      <c r="BP13" s="255"/>
      <c r="BQ13" s="253"/>
      <c r="BR13" s="254"/>
      <c r="BS13" s="255"/>
      <c r="BT13" s="253"/>
      <c r="BU13" s="254"/>
      <c r="BV13" s="255"/>
      <c r="BW13" s="253"/>
      <c r="BX13" s="254"/>
      <c r="BY13" s="255"/>
    </row>
    <row r="14" spans="1:77" ht="13.5" customHeight="1">
      <c r="E14" s="245"/>
      <c r="F14" s="253"/>
      <c r="H14" s="255"/>
      <c r="L14" s="253"/>
      <c r="M14" s="254"/>
      <c r="N14" s="255"/>
      <c r="O14" s="253"/>
      <c r="P14" s="254"/>
      <c r="Q14" s="255"/>
      <c r="R14" s="253"/>
      <c r="S14" s="254"/>
      <c r="T14" s="255"/>
      <c r="U14" s="253"/>
      <c r="V14" s="254"/>
      <c r="W14" s="255"/>
      <c r="X14" s="253"/>
      <c r="Y14" s="254"/>
      <c r="Z14" s="255"/>
      <c r="AA14" s="253"/>
      <c r="AB14" s="254"/>
      <c r="AC14" s="255"/>
      <c r="AD14" s="253"/>
      <c r="AE14" s="254"/>
      <c r="AF14" s="255"/>
      <c r="AG14" s="253"/>
      <c r="AH14" s="254"/>
      <c r="AI14" s="255"/>
      <c r="AJ14" s="253"/>
      <c r="AK14" s="254"/>
      <c r="AL14" s="255"/>
      <c r="AM14" s="253"/>
      <c r="AN14" s="254"/>
      <c r="AO14" s="255"/>
      <c r="AP14" s="253"/>
      <c r="AQ14" s="254"/>
      <c r="AR14" s="255"/>
      <c r="AS14" s="253"/>
      <c r="AT14" s="254"/>
      <c r="AU14" s="255"/>
      <c r="AV14" s="253"/>
      <c r="AW14" s="254"/>
      <c r="AX14" s="255"/>
      <c r="AY14" s="253"/>
      <c r="AZ14" s="254"/>
      <c r="BA14" s="255"/>
      <c r="BB14" s="253"/>
      <c r="BC14" s="254"/>
      <c r="BD14" s="255"/>
      <c r="BE14" s="253"/>
      <c r="BF14" s="254"/>
      <c r="BG14" s="255"/>
      <c r="BH14" s="253"/>
      <c r="BI14" s="254"/>
      <c r="BJ14" s="255"/>
      <c r="BK14" s="253"/>
      <c r="BL14" s="254"/>
      <c r="BM14" s="255"/>
      <c r="BN14" s="253"/>
      <c r="BO14" s="254"/>
      <c r="BP14" s="255"/>
      <c r="BQ14" s="253"/>
      <c r="BR14" s="254"/>
      <c r="BS14" s="255"/>
      <c r="BT14" s="253"/>
      <c r="BU14" s="254"/>
      <c r="BV14" s="255"/>
      <c r="BW14" s="253"/>
      <c r="BX14" s="254"/>
      <c r="BY14" s="255"/>
    </row>
    <row r="15" spans="1:77" ht="13.5" customHeight="1">
      <c r="E15" s="245"/>
      <c r="F15" s="253"/>
      <c r="H15" s="255"/>
      <c r="L15" s="253"/>
      <c r="M15" s="254"/>
      <c r="N15" s="255"/>
      <c r="O15" s="253"/>
      <c r="P15" s="254"/>
      <c r="Q15" s="255"/>
      <c r="R15" s="253"/>
      <c r="S15" s="254"/>
      <c r="T15" s="255"/>
      <c r="U15" s="253"/>
      <c r="V15" s="254"/>
      <c r="W15" s="255"/>
      <c r="X15" s="253"/>
      <c r="Y15" s="254"/>
      <c r="Z15" s="255"/>
      <c r="AA15" s="253"/>
      <c r="AB15" s="254"/>
      <c r="AC15" s="255"/>
      <c r="AD15" s="253"/>
      <c r="AE15" s="254"/>
      <c r="AF15" s="255"/>
      <c r="AG15" s="253"/>
      <c r="AH15" s="254"/>
      <c r="AI15" s="255"/>
      <c r="AJ15" s="253"/>
      <c r="AK15" s="254"/>
      <c r="AL15" s="255"/>
      <c r="AM15" s="253"/>
      <c r="AN15" s="254"/>
      <c r="AO15" s="255"/>
      <c r="AP15" s="253"/>
      <c r="AQ15" s="254"/>
      <c r="AR15" s="255"/>
      <c r="AS15" s="253"/>
      <c r="AT15" s="254"/>
      <c r="AU15" s="255"/>
      <c r="AV15" s="253"/>
      <c r="AW15" s="254"/>
      <c r="AX15" s="255"/>
      <c r="AY15" s="253"/>
      <c r="AZ15" s="254"/>
      <c r="BA15" s="255"/>
      <c r="BB15" s="253"/>
      <c r="BC15" s="254"/>
      <c r="BD15" s="255"/>
      <c r="BE15" s="253"/>
      <c r="BF15" s="254"/>
      <c r="BG15" s="255"/>
      <c r="BH15" s="253"/>
      <c r="BI15" s="254"/>
      <c r="BJ15" s="255"/>
      <c r="BK15" s="253"/>
      <c r="BL15" s="254"/>
      <c r="BM15" s="255"/>
      <c r="BN15" s="253"/>
      <c r="BO15" s="254"/>
      <c r="BP15" s="255"/>
      <c r="BQ15" s="253"/>
      <c r="BR15" s="254"/>
      <c r="BS15" s="255"/>
      <c r="BT15" s="253"/>
      <c r="BU15" s="254"/>
      <c r="BV15" s="255"/>
      <c r="BW15" s="253"/>
      <c r="BX15" s="254"/>
      <c r="BY15" s="255"/>
    </row>
    <row r="16" spans="1:77" ht="13.5" customHeight="1">
      <c r="E16" s="245"/>
      <c r="F16" s="253"/>
      <c r="H16" s="255"/>
      <c r="L16" s="253"/>
      <c r="M16" s="254"/>
      <c r="N16" s="255"/>
      <c r="O16" s="253"/>
      <c r="P16" s="254"/>
      <c r="Q16" s="255"/>
      <c r="R16" s="253"/>
      <c r="S16" s="254"/>
      <c r="T16" s="255"/>
      <c r="U16" s="253"/>
      <c r="V16" s="254"/>
      <c r="W16" s="255"/>
      <c r="X16" s="253"/>
      <c r="Y16" s="254"/>
      <c r="Z16" s="255"/>
      <c r="AA16" s="253"/>
      <c r="AB16" s="254"/>
      <c r="AC16" s="255"/>
      <c r="AD16" s="253"/>
      <c r="AE16" s="254"/>
      <c r="AF16" s="255"/>
      <c r="AG16" s="253"/>
      <c r="AH16" s="254"/>
      <c r="AI16" s="255"/>
      <c r="AJ16" s="253"/>
      <c r="AK16" s="254"/>
      <c r="AL16" s="255"/>
      <c r="AM16" s="253"/>
      <c r="AN16" s="254"/>
      <c r="AO16" s="255"/>
      <c r="AP16" s="253"/>
      <c r="AQ16" s="254"/>
      <c r="AR16" s="255"/>
      <c r="AS16" s="253"/>
      <c r="AT16" s="254"/>
      <c r="AU16" s="255"/>
      <c r="AV16" s="253"/>
      <c r="AW16" s="254"/>
      <c r="AX16" s="255"/>
      <c r="AY16" s="253"/>
      <c r="AZ16" s="254"/>
      <c r="BA16" s="255"/>
      <c r="BB16" s="253"/>
      <c r="BC16" s="254"/>
      <c r="BD16" s="255"/>
      <c r="BE16" s="253"/>
      <c r="BF16" s="254"/>
      <c r="BG16" s="255"/>
      <c r="BH16" s="253"/>
      <c r="BI16" s="254"/>
      <c r="BJ16" s="255"/>
      <c r="BK16" s="253"/>
      <c r="BL16" s="254"/>
      <c r="BM16" s="255"/>
      <c r="BN16" s="253"/>
      <c r="BO16" s="254"/>
      <c r="BP16" s="255"/>
      <c r="BQ16" s="253"/>
      <c r="BR16" s="254"/>
      <c r="BS16" s="255"/>
      <c r="BT16" s="253"/>
      <c r="BU16" s="254"/>
      <c r="BV16" s="255"/>
      <c r="BW16" s="253"/>
      <c r="BX16" s="254"/>
      <c r="BY16" s="255"/>
    </row>
    <row r="17" spans="1:77" ht="13.5" customHeight="1">
      <c r="E17" s="245"/>
      <c r="F17" s="253"/>
      <c r="H17" s="255"/>
      <c r="L17" s="253"/>
      <c r="M17" s="254"/>
      <c r="N17" s="255"/>
      <c r="O17" s="253"/>
      <c r="P17" s="254"/>
      <c r="Q17" s="255"/>
      <c r="R17" s="253"/>
      <c r="S17" s="254"/>
      <c r="T17" s="255"/>
      <c r="U17" s="253"/>
      <c r="V17" s="254"/>
      <c r="W17" s="255"/>
      <c r="X17" s="253"/>
      <c r="Y17" s="254"/>
      <c r="Z17" s="255"/>
      <c r="AA17" s="253"/>
      <c r="AB17" s="254"/>
      <c r="AC17" s="255"/>
      <c r="AD17" s="253"/>
      <c r="AE17" s="254"/>
      <c r="AF17" s="255"/>
      <c r="AG17" s="253"/>
      <c r="AH17" s="254"/>
      <c r="AI17" s="255"/>
      <c r="AJ17" s="253"/>
      <c r="AK17" s="254"/>
      <c r="AL17" s="255"/>
      <c r="AM17" s="253"/>
      <c r="AN17" s="254"/>
      <c r="AO17" s="255"/>
      <c r="AP17" s="253"/>
      <c r="AQ17" s="254"/>
      <c r="AR17" s="255"/>
      <c r="AS17" s="253"/>
      <c r="AT17" s="254"/>
      <c r="AU17" s="255"/>
      <c r="AV17" s="253"/>
      <c r="AW17" s="254"/>
      <c r="AX17" s="255"/>
      <c r="AY17" s="253"/>
      <c r="AZ17" s="254"/>
      <c r="BA17" s="255"/>
      <c r="BB17" s="253"/>
      <c r="BC17" s="254"/>
      <c r="BD17" s="255"/>
      <c r="BE17" s="253"/>
      <c r="BF17" s="254"/>
      <c r="BG17" s="255"/>
      <c r="BH17" s="253"/>
      <c r="BI17" s="254"/>
      <c r="BJ17" s="255"/>
      <c r="BK17" s="253"/>
      <c r="BL17" s="254"/>
      <c r="BM17" s="255"/>
      <c r="BN17" s="253"/>
      <c r="BO17" s="254"/>
      <c r="BP17" s="255"/>
      <c r="BQ17" s="253"/>
      <c r="BR17" s="254"/>
      <c r="BS17" s="255"/>
      <c r="BT17" s="253"/>
      <c r="BU17" s="254"/>
      <c r="BV17" s="255"/>
      <c r="BW17" s="253"/>
      <c r="BX17" s="254"/>
      <c r="BY17" s="255"/>
    </row>
    <row r="18" spans="1:77" ht="13.5" customHeight="1">
      <c r="E18" s="245"/>
      <c r="F18" s="253"/>
      <c r="H18" s="255"/>
      <c r="L18" s="253"/>
      <c r="M18" s="254"/>
      <c r="N18" s="255"/>
      <c r="O18" s="253"/>
      <c r="P18" s="254"/>
      <c r="Q18" s="255"/>
      <c r="R18" s="253"/>
      <c r="S18" s="254"/>
      <c r="T18" s="255"/>
      <c r="U18" s="253"/>
      <c r="V18" s="254"/>
      <c r="W18" s="255"/>
      <c r="X18" s="253"/>
      <c r="Y18" s="254"/>
      <c r="Z18" s="255"/>
      <c r="AA18" s="253"/>
      <c r="AB18" s="254"/>
      <c r="AC18" s="255"/>
      <c r="AD18" s="253"/>
      <c r="AE18" s="254"/>
      <c r="AF18" s="255"/>
      <c r="AG18" s="253"/>
      <c r="AH18" s="254"/>
      <c r="AI18" s="255"/>
      <c r="AJ18" s="253"/>
      <c r="AK18" s="254"/>
      <c r="AL18" s="255"/>
      <c r="AM18" s="253"/>
      <c r="AN18" s="254"/>
      <c r="AO18" s="255"/>
      <c r="AP18" s="253"/>
      <c r="AQ18" s="254"/>
      <c r="AR18" s="255"/>
      <c r="AS18" s="253"/>
      <c r="AT18" s="254"/>
      <c r="AU18" s="255"/>
      <c r="AV18" s="253"/>
      <c r="AW18" s="254"/>
      <c r="AX18" s="255"/>
      <c r="AY18" s="253"/>
      <c r="AZ18" s="254"/>
      <c r="BA18" s="255"/>
      <c r="BB18" s="253"/>
      <c r="BC18" s="254"/>
      <c r="BD18" s="255"/>
      <c r="BE18" s="253"/>
      <c r="BF18" s="254"/>
      <c r="BG18" s="255"/>
      <c r="BH18" s="253"/>
      <c r="BI18" s="254"/>
      <c r="BJ18" s="255"/>
      <c r="BK18" s="253"/>
      <c r="BL18" s="254"/>
      <c r="BM18" s="255"/>
      <c r="BN18" s="253"/>
      <c r="BO18" s="254"/>
      <c r="BP18" s="255"/>
      <c r="BQ18" s="253"/>
      <c r="BR18" s="254"/>
      <c r="BS18" s="255"/>
      <c r="BT18" s="253"/>
      <c r="BU18" s="254"/>
      <c r="BV18" s="255"/>
      <c r="BW18" s="253"/>
      <c r="BX18" s="254"/>
      <c r="BY18" s="255"/>
    </row>
    <row r="19" spans="1:77" ht="13.5" customHeight="1">
      <c r="E19" s="245"/>
      <c r="F19" s="253"/>
      <c r="H19" s="255"/>
      <c r="L19" s="253"/>
      <c r="M19" s="254"/>
      <c r="N19" s="255"/>
      <c r="O19" s="253"/>
      <c r="P19" s="254"/>
      <c r="Q19" s="255"/>
      <c r="R19" s="253"/>
      <c r="S19" s="254"/>
      <c r="T19" s="255"/>
      <c r="U19" s="253"/>
      <c r="V19" s="254"/>
      <c r="W19" s="255"/>
      <c r="X19" s="253"/>
      <c r="Y19" s="254"/>
      <c r="Z19" s="255"/>
      <c r="AA19" s="253"/>
      <c r="AB19" s="254"/>
      <c r="AC19" s="255"/>
      <c r="AD19" s="253"/>
      <c r="AE19" s="254"/>
      <c r="AF19" s="255"/>
      <c r="AG19" s="253"/>
      <c r="AH19" s="254"/>
      <c r="AI19" s="255"/>
      <c r="AJ19" s="253"/>
      <c r="AK19" s="254"/>
      <c r="AL19" s="255"/>
      <c r="AM19" s="253"/>
      <c r="AN19" s="254"/>
      <c r="AO19" s="255"/>
      <c r="AP19" s="253"/>
      <c r="AQ19" s="254"/>
      <c r="AR19" s="255"/>
      <c r="AS19" s="253"/>
      <c r="AT19" s="254"/>
      <c r="AU19" s="255"/>
      <c r="AV19" s="253"/>
      <c r="AW19" s="254"/>
      <c r="AX19" s="255"/>
      <c r="AY19" s="253"/>
      <c r="AZ19" s="254"/>
      <c r="BA19" s="255"/>
      <c r="BB19" s="253"/>
      <c r="BC19" s="254"/>
      <c r="BD19" s="255"/>
      <c r="BE19" s="253"/>
      <c r="BF19" s="254"/>
      <c r="BG19" s="255"/>
      <c r="BH19" s="253"/>
      <c r="BI19" s="254"/>
      <c r="BJ19" s="255"/>
      <c r="BK19" s="253"/>
      <c r="BL19" s="254"/>
      <c r="BM19" s="255"/>
      <c r="BN19" s="253"/>
      <c r="BO19" s="254"/>
      <c r="BP19" s="255"/>
      <c r="BQ19" s="253"/>
      <c r="BR19" s="254"/>
      <c r="BS19" s="255"/>
      <c r="BT19" s="253"/>
      <c r="BU19" s="254"/>
      <c r="BV19" s="255"/>
      <c r="BW19" s="253"/>
      <c r="BX19" s="254"/>
      <c r="BY19" s="255"/>
    </row>
    <row r="20" spans="1:77" ht="13.5" customHeight="1">
      <c r="E20" s="245"/>
      <c r="F20" s="253"/>
      <c r="H20" s="255"/>
      <c r="L20" s="253"/>
      <c r="M20" s="254"/>
      <c r="N20" s="255"/>
      <c r="O20" s="253"/>
      <c r="P20" s="254"/>
      <c r="Q20" s="255"/>
      <c r="R20" s="253"/>
      <c r="S20" s="254"/>
      <c r="T20" s="255"/>
      <c r="U20" s="253"/>
      <c r="V20" s="254"/>
      <c r="W20" s="255"/>
      <c r="X20" s="253"/>
      <c r="Y20" s="254"/>
      <c r="Z20" s="255"/>
      <c r="AA20" s="253"/>
      <c r="AB20" s="254"/>
      <c r="AC20" s="255"/>
      <c r="AD20" s="253"/>
      <c r="AE20" s="254"/>
      <c r="AF20" s="255"/>
      <c r="AG20" s="253"/>
      <c r="AH20" s="254"/>
      <c r="AI20" s="255"/>
      <c r="AJ20" s="253"/>
      <c r="AK20" s="254"/>
      <c r="AL20" s="255"/>
      <c r="AM20" s="253"/>
      <c r="AN20" s="254"/>
      <c r="AO20" s="255"/>
      <c r="AP20" s="253"/>
      <c r="AQ20" s="254"/>
      <c r="AR20" s="255"/>
      <c r="AS20" s="253"/>
      <c r="AT20" s="254"/>
      <c r="AU20" s="255"/>
      <c r="AV20" s="253"/>
      <c r="AW20" s="254"/>
      <c r="AX20" s="255"/>
      <c r="AY20" s="253"/>
      <c r="AZ20" s="254"/>
      <c r="BA20" s="255"/>
      <c r="BB20" s="253"/>
      <c r="BC20" s="254"/>
      <c r="BD20" s="255"/>
      <c r="BE20" s="253"/>
      <c r="BF20" s="254"/>
      <c r="BG20" s="255"/>
      <c r="BH20" s="253"/>
      <c r="BI20" s="254"/>
      <c r="BJ20" s="255"/>
      <c r="BK20" s="253"/>
      <c r="BL20" s="254"/>
      <c r="BM20" s="255"/>
      <c r="BN20" s="253"/>
      <c r="BO20" s="254"/>
      <c r="BP20" s="255"/>
      <c r="BQ20" s="253"/>
      <c r="BR20" s="254"/>
      <c r="BS20" s="255"/>
      <c r="BT20" s="253"/>
      <c r="BU20" s="254"/>
      <c r="BV20" s="255"/>
      <c r="BW20" s="253"/>
      <c r="BX20" s="254"/>
      <c r="BY20" s="255"/>
    </row>
    <row r="21" spans="1:77" ht="13.5" customHeight="1">
      <c r="E21" s="245"/>
      <c r="F21" s="253"/>
      <c r="H21" s="255"/>
      <c r="L21" s="253"/>
      <c r="M21" s="254"/>
      <c r="N21" s="255"/>
      <c r="O21" s="253"/>
      <c r="P21" s="254"/>
      <c r="Q21" s="255"/>
      <c r="R21" s="253"/>
      <c r="S21" s="254"/>
      <c r="T21" s="255"/>
      <c r="U21" s="253"/>
      <c r="V21" s="254"/>
      <c r="W21" s="255"/>
      <c r="X21" s="253"/>
      <c r="Y21" s="254"/>
      <c r="Z21" s="255"/>
      <c r="AA21" s="253"/>
      <c r="AB21" s="254"/>
      <c r="AC21" s="255"/>
      <c r="AD21" s="253"/>
      <c r="AE21" s="254"/>
      <c r="AF21" s="255"/>
      <c r="AG21" s="253"/>
      <c r="AH21" s="254"/>
      <c r="AI21" s="255"/>
      <c r="AJ21" s="253"/>
      <c r="AK21" s="254"/>
      <c r="AL21" s="255"/>
      <c r="AM21" s="253"/>
      <c r="AN21" s="254"/>
      <c r="AO21" s="255"/>
      <c r="AP21" s="253"/>
      <c r="AQ21" s="254"/>
      <c r="AR21" s="255"/>
      <c r="AS21" s="253"/>
      <c r="AT21" s="254"/>
      <c r="AU21" s="255"/>
      <c r="AV21" s="253"/>
      <c r="AW21" s="254"/>
      <c r="AX21" s="255"/>
      <c r="AY21" s="253"/>
      <c r="AZ21" s="254"/>
      <c r="BA21" s="255"/>
      <c r="BB21" s="253"/>
      <c r="BC21" s="254"/>
      <c r="BD21" s="255"/>
      <c r="BE21" s="253"/>
      <c r="BF21" s="254"/>
      <c r="BG21" s="255"/>
      <c r="BH21" s="253"/>
      <c r="BI21" s="254"/>
      <c r="BJ21" s="255"/>
      <c r="BK21" s="253"/>
      <c r="BL21" s="254"/>
      <c r="BM21" s="255"/>
      <c r="BN21" s="253"/>
      <c r="BO21" s="254"/>
      <c r="BP21" s="255"/>
      <c r="BQ21" s="253"/>
      <c r="BR21" s="254"/>
      <c r="BS21" s="255"/>
      <c r="BT21" s="253"/>
      <c r="BU21" s="254"/>
      <c r="BV21" s="255"/>
      <c r="BW21" s="253"/>
      <c r="BX21" s="254"/>
      <c r="BY21" s="255"/>
    </row>
    <row r="22" spans="1:77" ht="13.5" customHeight="1">
      <c r="E22" s="245"/>
      <c r="F22" s="253"/>
      <c r="H22" s="255"/>
      <c r="L22" s="253"/>
      <c r="M22" s="254"/>
      <c r="N22" s="255"/>
      <c r="O22" s="253"/>
      <c r="P22" s="254"/>
      <c r="Q22" s="255"/>
      <c r="R22" s="253"/>
      <c r="S22" s="254"/>
      <c r="T22" s="255"/>
      <c r="U22" s="253"/>
      <c r="V22" s="254"/>
      <c r="W22" s="255"/>
      <c r="X22" s="253"/>
      <c r="Y22" s="254"/>
      <c r="Z22" s="255"/>
      <c r="AA22" s="253"/>
      <c r="AB22" s="254"/>
      <c r="AC22" s="255"/>
      <c r="AD22" s="253"/>
      <c r="AE22" s="254"/>
      <c r="AF22" s="255"/>
      <c r="AG22" s="253"/>
      <c r="AH22" s="254"/>
      <c r="AI22" s="255"/>
      <c r="AJ22" s="253"/>
      <c r="AK22" s="254"/>
      <c r="AL22" s="255"/>
      <c r="AM22" s="253"/>
      <c r="AN22" s="254"/>
      <c r="AO22" s="255"/>
      <c r="AP22" s="253"/>
      <c r="AQ22" s="254"/>
      <c r="AR22" s="255"/>
      <c r="AS22" s="253"/>
      <c r="AT22" s="254"/>
      <c r="AU22" s="255"/>
      <c r="AV22" s="253"/>
      <c r="AW22" s="254"/>
      <c r="AX22" s="255"/>
      <c r="AY22" s="253"/>
      <c r="AZ22" s="254"/>
      <c r="BA22" s="255"/>
      <c r="BB22" s="253"/>
      <c r="BC22" s="254"/>
      <c r="BD22" s="255"/>
      <c r="BE22" s="253"/>
      <c r="BF22" s="254"/>
      <c r="BG22" s="255"/>
      <c r="BH22" s="253"/>
      <c r="BI22" s="254"/>
      <c r="BJ22" s="255"/>
      <c r="BK22" s="253"/>
      <c r="BL22" s="254"/>
      <c r="BM22" s="255"/>
      <c r="BN22" s="253"/>
      <c r="BO22" s="254"/>
      <c r="BP22" s="255"/>
      <c r="BQ22" s="253"/>
      <c r="BR22" s="254"/>
      <c r="BS22" s="255"/>
      <c r="BT22" s="253"/>
      <c r="BU22" s="254"/>
      <c r="BV22" s="255"/>
      <c r="BW22" s="253"/>
      <c r="BX22" s="254"/>
      <c r="BY22" s="255"/>
    </row>
    <row r="23" spans="1:77" ht="13.5" customHeight="1">
      <c r="E23" s="245"/>
      <c r="F23" s="253"/>
      <c r="H23" s="255"/>
      <c r="L23" s="253"/>
      <c r="M23" s="254"/>
      <c r="N23" s="255"/>
      <c r="O23" s="253"/>
      <c r="P23" s="254"/>
      <c r="Q23" s="255"/>
      <c r="R23" s="253"/>
      <c r="S23" s="254"/>
      <c r="T23" s="255"/>
      <c r="U23" s="253"/>
      <c r="V23" s="254"/>
      <c r="W23" s="255"/>
      <c r="X23" s="253"/>
      <c r="Y23" s="254"/>
      <c r="Z23" s="255"/>
      <c r="AA23" s="253"/>
      <c r="AB23" s="254"/>
      <c r="AC23" s="255"/>
      <c r="AD23" s="253"/>
      <c r="AE23" s="254"/>
      <c r="AF23" s="255"/>
      <c r="AG23" s="253"/>
      <c r="AH23" s="254"/>
      <c r="AI23" s="255"/>
      <c r="AJ23" s="253"/>
      <c r="AK23" s="254"/>
      <c r="AL23" s="255"/>
      <c r="AM23" s="253"/>
      <c r="AN23" s="254"/>
      <c r="AO23" s="255"/>
      <c r="AP23" s="253"/>
      <c r="AQ23" s="254"/>
      <c r="AR23" s="255"/>
      <c r="AS23" s="253"/>
      <c r="AT23" s="254"/>
      <c r="AU23" s="255"/>
      <c r="AV23" s="253"/>
      <c r="AW23" s="254"/>
      <c r="AX23" s="255"/>
      <c r="AY23" s="253"/>
      <c r="AZ23" s="254"/>
      <c r="BA23" s="255"/>
      <c r="BB23" s="253"/>
      <c r="BC23" s="254"/>
      <c r="BD23" s="255"/>
      <c r="BE23" s="253"/>
      <c r="BF23" s="254"/>
      <c r="BG23" s="255"/>
      <c r="BH23" s="253"/>
      <c r="BI23" s="254"/>
      <c r="BJ23" s="255"/>
      <c r="BK23" s="253"/>
      <c r="BL23" s="254"/>
      <c r="BM23" s="255"/>
      <c r="BN23" s="253"/>
      <c r="BO23" s="254"/>
      <c r="BP23" s="255"/>
      <c r="BQ23" s="253"/>
      <c r="BR23" s="254"/>
      <c r="BS23" s="255"/>
      <c r="BT23" s="253"/>
      <c r="BU23" s="254"/>
      <c r="BV23" s="255"/>
      <c r="BW23" s="253"/>
      <c r="BX23" s="254"/>
      <c r="BY23" s="255"/>
    </row>
    <row r="24" spans="1:77" ht="13.5" customHeight="1">
      <c r="A24" s="257"/>
      <c r="B24" s="254"/>
      <c r="E24" s="245"/>
      <c r="F24" s="253"/>
      <c r="H24" s="255"/>
      <c r="L24" s="253"/>
      <c r="M24" s="254"/>
      <c r="N24" s="255"/>
      <c r="O24" s="253"/>
      <c r="P24" s="254"/>
      <c r="Q24" s="255"/>
      <c r="R24" s="253"/>
      <c r="S24" s="254"/>
      <c r="T24" s="255"/>
      <c r="U24" s="253"/>
      <c r="V24" s="254"/>
      <c r="W24" s="255"/>
      <c r="X24" s="253"/>
      <c r="Y24" s="254"/>
      <c r="Z24" s="255"/>
      <c r="AA24" s="253"/>
      <c r="AB24" s="254"/>
      <c r="AC24" s="255"/>
      <c r="AD24" s="253"/>
      <c r="AE24" s="254"/>
      <c r="AF24" s="255"/>
      <c r="AG24" s="253"/>
      <c r="AH24" s="254"/>
      <c r="AI24" s="255"/>
      <c r="AJ24" s="253"/>
      <c r="AK24" s="254"/>
      <c r="AL24" s="255"/>
      <c r="AM24" s="253"/>
      <c r="AN24" s="254"/>
      <c r="AO24" s="255"/>
      <c r="AP24" s="253"/>
      <c r="AQ24" s="254"/>
      <c r="AR24" s="255"/>
      <c r="AS24" s="253"/>
      <c r="AT24" s="254"/>
      <c r="AU24" s="255"/>
      <c r="AV24" s="253"/>
      <c r="AW24" s="254"/>
      <c r="AX24" s="255"/>
      <c r="AY24" s="253"/>
      <c r="AZ24" s="254"/>
      <c r="BA24" s="255"/>
      <c r="BB24" s="253"/>
      <c r="BC24" s="254"/>
      <c r="BD24" s="255"/>
      <c r="BE24" s="253"/>
      <c r="BF24" s="254"/>
      <c r="BG24" s="255"/>
      <c r="BH24" s="253"/>
      <c r="BI24" s="254"/>
      <c r="BJ24" s="255"/>
      <c r="BK24" s="253"/>
      <c r="BL24" s="254"/>
      <c r="BM24" s="255"/>
      <c r="BN24" s="253"/>
      <c r="BO24" s="254"/>
      <c r="BP24" s="255"/>
      <c r="BQ24" s="253"/>
      <c r="BR24" s="254"/>
      <c r="BS24" s="255"/>
      <c r="BT24" s="253"/>
      <c r="BU24" s="254"/>
      <c r="BV24" s="255"/>
      <c r="BW24" s="253"/>
      <c r="BX24" s="254"/>
      <c r="BY24" s="255"/>
    </row>
    <row r="25" spans="1:77" ht="13.5" customHeight="1">
      <c r="E25" s="245"/>
      <c r="F25" s="253"/>
      <c r="H25" s="255"/>
      <c r="L25" s="253"/>
      <c r="M25" s="254"/>
      <c r="N25" s="255"/>
      <c r="O25" s="253"/>
      <c r="P25" s="254"/>
      <c r="Q25" s="255"/>
      <c r="R25" s="253"/>
      <c r="S25" s="254"/>
      <c r="T25" s="255"/>
      <c r="U25" s="253"/>
      <c r="V25" s="254"/>
      <c r="W25" s="255"/>
      <c r="X25" s="253"/>
      <c r="Y25" s="254"/>
      <c r="Z25" s="255"/>
      <c r="AA25" s="253"/>
      <c r="AB25" s="254"/>
      <c r="AC25" s="255"/>
      <c r="AD25" s="253"/>
      <c r="AE25" s="254"/>
      <c r="AF25" s="255"/>
      <c r="AG25" s="253"/>
      <c r="AH25" s="254"/>
      <c r="AI25" s="255"/>
      <c r="AJ25" s="253"/>
      <c r="AK25" s="254"/>
      <c r="AL25" s="255"/>
      <c r="AM25" s="253"/>
      <c r="AN25" s="254"/>
      <c r="AO25" s="255"/>
      <c r="AP25" s="253"/>
      <c r="AQ25" s="254"/>
      <c r="AR25" s="255"/>
      <c r="AS25" s="253"/>
      <c r="AT25" s="254"/>
      <c r="AU25" s="255"/>
      <c r="AV25" s="253"/>
      <c r="AW25" s="254"/>
      <c r="AX25" s="255"/>
      <c r="AY25" s="253"/>
      <c r="AZ25" s="254"/>
      <c r="BA25" s="255"/>
      <c r="BB25" s="253"/>
      <c r="BC25" s="254"/>
      <c r="BD25" s="255"/>
      <c r="BE25" s="253"/>
      <c r="BF25" s="254"/>
      <c r="BG25" s="255"/>
      <c r="BH25" s="253"/>
      <c r="BI25" s="254"/>
      <c r="BJ25" s="255"/>
      <c r="BK25" s="253"/>
      <c r="BL25" s="254"/>
      <c r="BM25" s="255"/>
      <c r="BN25" s="253"/>
      <c r="BO25" s="254"/>
      <c r="BP25" s="255"/>
      <c r="BQ25" s="253"/>
      <c r="BR25" s="254"/>
      <c r="BS25" s="255"/>
      <c r="BT25" s="253"/>
      <c r="BU25" s="254"/>
      <c r="BV25" s="255"/>
      <c r="BW25" s="253"/>
      <c r="BX25" s="254"/>
      <c r="BY25" s="255"/>
    </row>
    <row r="26" spans="1:77" ht="13.5" customHeight="1">
      <c r="E26" s="245"/>
      <c r="F26" s="253"/>
      <c r="H26" s="255"/>
      <c r="L26" s="253"/>
      <c r="M26" s="254"/>
      <c r="N26" s="255"/>
      <c r="O26" s="253"/>
      <c r="P26" s="254"/>
      <c r="Q26" s="255"/>
      <c r="R26" s="253"/>
      <c r="S26" s="254"/>
      <c r="T26" s="255"/>
      <c r="U26" s="253"/>
      <c r="V26" s="254"/>
      <c r="W26" s="255"/>
      <c r="X26" s="253"/>
      <c r="Y26" s="254"/>
      <c r="Z26" s="255"/>
      <c r="AA26" s="253"/>
      <c r="AB26" s="254"/>
      <c r="AC26" s="255"/>
      <c r="AD26" s="253"/>
      <c r="AE26" s="254"/>
      <c r="AF26" s="255"/>
      <c r="AG26" s="253"/>
      <c r="AH26" s="254"/>
      <c r="AI26" s="255"/>
      <c r="AJ26" s="253"/>
      <c r="AK26" s="254"/>
      <c r="AL26" s="255"/>
      <c r="AM26" s="253"/>
      <c r="AN26" s="254"/>
      <c r="AO26" s="255"/>
      <c r="AP26" s="253"/>
      <c r="AQ26" s="254"/>
      <c r="AR26" s="255"/>
      <c r="AS26" s="253"/>
      <c r="AT26" s="254"/>
      <c r="AU26" s="255"/>
      <c r="AV26" s="253"/>
      <c r="AW26" s="254"/>
      <c r="AX26" s="255"/>
      <c r="AY26" s="253"/>
      <c r="AZ26" s="254"/>
      <c r="BA26" s="255"/>
      <c r="BB26" s="253"/>
      <c r="BC26" s="254"/>
      <c r="BD26" s="255"/>
      <c r="BE26" s="253"/>
      <c r="BF26" s="254"/>
      <c r="BG26" s="255"/>
      <c r="BH26" s="253"/>
      <c r="BI26" s="254"/>
      <c r="BJ26" s="255"/>
      <c r="BK26" s="253"/>
      <c r="BL26" s="254"/>
      <c r="BM26" s="255"/>
      <c r="BN26" s="253"/>
      <c r="BO26" s="254"/>
      <c r="BP26" s="255"/>
      <c r="BQ26" s="253"/>
      <c r="BR26" s="254"/>
      <c r="BS26" s="255"/>
      <c r="BT26" s="253"/>
      <c r="BU26" s="254"/>
      <c r="BV26" s="255"/>
      <c r="BW26" s="253"/>
      <c r="BX26" s="254"/>
      <c r="BY26" s="255"/>
    </row>
    <row r="27" spans="1:77" ht="13.5" customHeight="1">
      <c r="E27" s="245"/>
      <c r="F27" s="253"/>
      <c r="H27" s="255"/>
      <c r="J27" s="258"/>
      <c r="L27" s="253"/>
      <c r="M27" s="254"/>
      <c r="N27" s="255"/>
      <c r="O27" s="253"/>
      <c r="P27" s="254"/>
      <c r="Q27" s="255"/>
      <c r="R27" s="253"/>
      <c r="S27" s="254"/>
      <c r="T27" s="255"/>
      <c r="U27" s="253"/>
      <c r="V27" s="254"/>
      <c r="W27" s="255"/>
      <c r="X27" s="253"/>
      <c r="Y27" s="254"/>
      <c r="Z27" s="255"/>
      <c r="AA27" s="253"/>
      <c r="AB27" s="254"/>
      <c r="AC27" s="255"/>
      <c r="AD27" s="253"/>
      <c r="AE27" s="254"/>
      <c r="AF27" s="255"/>
      <c r="AG27" s="253"/>
      <c r="AH27" s="254"/>
      <c r="AI27" s="255"/>
      <c r="AJ27" s="253"/>
      <c r="AK27" s="254"/>
      <c r="AL27" s="255"/>
      <c r="AM27" s="253"/>
      <c r="AN27" s="254"/>
      <c r="AO27" s="255"/>
      <c r="AP27" s="253"/>
      <c r="AQ27" s="254"/>
      <c r="AR27" s="255"/>
      <c r="AS27" s="253"/>
      <c r="AT27" s="254"/>
      <c r="AU27" s="255"/>
      <c r="AV27" s="253"/>
      <c r="AW27" s="254"/>
      <c r="AX27" s="255"/>
      <c r="AY27" s="253"/>
      <c r="AZ27" s="254"/>
      <c r="BA27" s="255"/>
      <c r="BB27" s="253"/>
      <c r="BC27" s="254"/>
      <c r="BD27" s="255"/>
      <c r="BE27" s="253"/>
      <c r="BF27" s="254"/>
      <c r="BG27" s="255"/>
      <c r="BH27" s="253"/>
      <c r="BI27" s="254"/>
      <c r="BJ27" s="255"/>
      <c r="BK27" s="253"/>
      <c r="BL27" s="254"/>
      <c r="BM27" s="255"/>
      <c r="BN27" s="253"/>
      <c r="BO27" s="254"/>
      <c r="BP27" s="255"/>
      <c r="BQ27" s="253"/>
      <c r="BR27" s="254"/>
      <c r="BS27" s="255"/>
      <c r="BT27" s="253"/>
      <c r="BU27" s="254"/>
      <c r="BV27" s="255"/>
      <c r="BW27" s="253"/>
      <c r="BX27" s="254"/>
      <c r="BY27" s="255"/>
    </row>
    <row r="28" spans="1:77" ht="13.5" customHeight="1">
      <c r="E28" s="245"/>
      <c r="F28" s="253"/>
      <c r="H28" s="255"/>
      <c r="L28" s="253"/>
      <c r="M28" s="254"/>
      <c r="N28" s="255"/>
      <c r="O28" s="253"/>
      <c r="P28" s="254"/>
      <c r="Q28" s="255"/>
      <c r="R28" s="253"/>
      <c r="S28" s="254"/>
      <c r="T28" s="255"/>
      <c r="U28" s="253"/>
      <c r="V28" s="254"/>
      <c r="W28" s="255"/>
      <c r="X28" s="253"/>
      <c r="Y28" s="254"/>
      <c r="Z28" s="255"/>
      <c r="AA28" s="253"/>
      <c r="AB28" s="254"/>
      <c r="AC28" s="255"/>
      <c r="AD28" s="253"/>
      <c r="AE28" s="254"/>
      <c r="AF28" s="255"/>
      <c r="AG28" s="253"/>
      <c r="AH28" s="254"/>
      <c r="AI28" s="255"/>
      <c r="AJ28" s="253"/>
      <c r="AK28" s="254"/>
      <c r="AL28" s="255"/>
      <c r="AM28" s="253"/>
      <c r="AN28" s="254"/>
      <c r="AO28" s="255"/>
      <c r="AP28" s="253"/>
      <c r="AQ28" s="254"/>
      <c r="AR28" s="255"/>
      <c r="AS28" s="253"/>
      <c r="AT28" s="254"/>
      <c r="AU28" s="255"/>
      <c r="AV28" s="253"/>
      <c r="AW28" s="254"/>
      <c r="AX28" s="255"/>
      <c r="AY28" s="253"/>
      <c r="AZ28" s="254"/>
      <c r="BA28" s="255"/>
      <c r="BB28" s="253"/>
      <c r="BC28" s="254"/>
      <c r="BD28" s="255"/>
      <c r="BE28" s="253"/>
      <c r="BF28" s="254"/>
      <c r="BG28" s="255"/>
      <c r="BH28" s="253"/>
      <c r="BI28" s="254"/>
      <c r="BJ28" s="255"/>
      <c r="BK28" s="253"/>
      <c r="BL28" s="254"/>
      <c r="BM28" s="255"/>
      <c r="BN28" s="253"/>
      <c r="BO28" s="254"/>
      <c r="BP28" s="255"/>
      <c r="BQ28" s="253"/>
      <c r="BR28" s="254"/>
      <c r="BS28" s="255"/>
      <c r="BT28" s="253"/>
      <c r="BU28" s="254"/>
      <c r="BV28" s="255"/>
      <c r="BW28" s="253"/>
      <c r="BX28" s="254"/>
      <c r="BY28" s="255"/>
    </row>
    <row r="29" spans="1:77" ht="13.5" customHeight="1">
      <c r="E29" s="245"/>
      <c r="F29" s="253"/>
      <c r="H29" s="255"/>
      <c r="L29" s="253"/>
      <c r="M29" s="254"/>
      <c r="N29" s="255"/>
      <c r="O29" s="253"/>
      <c r="P29" s="254"/>
      <c r="Q29" s="255"/>
      <c r="R29" s="253"/>
      <c r="S29" s="254"/>
      <c r="T29" s="255"/>
      <c r="U29" s="253"/>
      <c r="V29" s="254"/>
      <c r="W29" s="255"/>
      <c r="X29" s="253"/>
      <c r="Y29" s="254"/>
      <c r="Z29" s="255"/>
      <c r="AA29" s="253"/>
      <c r="AB29" s="254"/>
      <c r="AC29" s="255"/>
      <c r="AD29" s="253"/>
      <c r="AE29" s="254"/>
      <c r="AF29" s="255"/>
      <c r="AG29" s="253"/>
      <c r="AH29" s="254"/>
      <c r="AI29" s="255"/>
      <c r="AJ29" s="253"/>
      <c r="AK29" s="254"/>
      <c r="AL29" s="255"/>
      <c r="AM29" s="253"/>
      <c r="AN29" s="254"/>
      <c r="AO29" s="255"/>
      <c r="AP29" s="253"/>
      <c r="AQ29" s="254"/>
      <c r="AR29" s="255"/>
      <c r="AS29" s="253"/>
      <c r="AT29" s="254"/>
      <c r="AU29" s="255"/>
      <c r="AV29" s="253"/>
      <c r="AW29" s="254"/>
      <c r="AX29" s="255"/>
      <c r="AY29" s="253"/>
      <c r="AZ29" s="254"/>
      <c r="BA29" s="255"/>
      <c r="BB29" s="253"/>
      <c r="BC29" s="254"/>
      <c r="BD29" s="255"/>
      <c r="BE29" s="253"/>
      <c r="BF29" s="254"/>
      <c r="BG29" s="255"/>
      <c r="BH29" s="253"/>
      <c r="BI29" s="254"/>
      <c r="BJ29" s="255"/>
      <c r="BK29" s="253"/>
      <c r="BL29" s="254"/>
      <c r="BM29" s="255"/>
      <c r="BN29" s="253"/>
      <c r="BO29" s="254"/>
      <c r="BP29" s="255"/>
      <c r="BQ29" s="253"/>
      <c r="BR29" s="254"/>
      <c r="BS29" s="255"/>
      <c r="BT29" s="253"/>
      <c r="BU29" s="254"/>
      <c r="BV29" s="255"/>
      <c r="BW29" s="253"/>
      <c r="BX29" s="254"/>
      <c r="BY29" s="255"/>
    </row>
    <row r="30" spans="1:77" ht="13.5" customHeight="1">
      <c r="E30" s="245"/>
      <c r="F30" s="253"/>
      <c r="H30" s="255"/>
      <c r="L30" s="253"/>
      <c r="M30" s="254"/>
      <c r="N30" s="255"/>
      <c r="O30" s="253"/>
      <c r="P30" s="254"/>
      <c r="Q30" s="255"/>
      <c r="R30" s="253"/>
      <c r="S30" s="254"/>
      <c r="T30" s="255"/>
      <c r="U30" s="253"/>
      <c r="V30" s="254"/>
      <c r="W30" s="255"/>
      <c r="X30" s="253"/>
      <c r="Y30" s="254"/>
      <c r="Z30" s="255"/>
      <c r="AA30" s="253"/>
      <c r="AB30" s="254"/>
      <c r="AC30" s="255"/>
      <c r="AD30" s="253"/>
      <c r="AE30" s="254"/>
      <c r="AF30" s="255"/>
      <c r="AG30" s="253"/>
      <c r="AH30" s="254"/>
      <c r="AI30" s="255"/>
      <c r="AJ30" s="253"/>
      <c r="AK30" s="254"/>
      <c r="AL30" s="255"/>
      <c r="AM30" s="253"/>
      <c r="AN30" s="254"/>
      <c r="AO30" s="255"/>
      <c r="AP30" s="253"/>
      <c r="AQ30" s="254"/>
      <c r="AR30" s="255"/>
      <c r="AS30" s="253"/>
      <c r="AT30" s="254"/>
      <c r="AU30" s="255"/>
      <c r="AV30" s="253"/>
      <c r="AW30" s="254"/>
      <c r="AX30" s="255"/>
      <c r="AY30" s="253"/>
      <c r="AZ30" s="254"/>
      <c r="BA30" s="255"/>
      <c r="BB30" s="253"/>
      <c r="BC30" s="254"/>
      <c r="BD30" s="255"/>
      <c r="BE30" s="253"/>
      <c r="BF30" s="254"/>
      <c r="BG30" s="255"/>
      <c r="BH30" s="253"/>
      <c r="BI30" s="254"/>
      <c r="BJ30" s="255"/>
      <c r="BK30" s="253"/>
      <c r="BL30" s="254"/>
      <c r="BM30" s="255"/>
      <c r="BN30" s="253"/>
      <c r="BO30" s="254"/>
      <c r="BP30" s="255"/>
      <c r="BQ30" s="253"/>
      <c r="BR30" s="254"/>
      <c r="BS30" s="255"/>
      <c r="BT30" s="253"/>
      <c r="BU30" s="254"/>
      <c r="BV30" s="255"/>
      <c r="BW30" s="253"/>
      <c r="BX30" s="254"/>
      <c r="BY30" s="255"/>
    </row>
    <row r="31" spans="1:77" ht="13.5" customHeight="1">
      <c r="E31" s="245"/>
      <c r="F31" s="253"/>
      <c r="H31" s="255"/>
      <c r="L31" s="253"/>
      <c r="M31" s="254"/>
      <c r="N31" s="255"/>
      <c r="O31" s="253"/>
      <c r="P31" s="254"/>
      <c r="Q31" s="255"/>
      <c r="R31" s="253"/>
      <c r="S31" s="254"/>
      <c r="T31" s="255"/>
      <c r="U31" s="253"/>
      <c r="V31" s="254"/>
      <c r="W31" s="255"/>
      <c r="X31" s="253"/>
      <c r="Y31" s="254"/>
      <c r="Z31" s="255"/>
      <c r="AA31" s="253"/>
      <c r="AB31" s="254"/>
      <c r="AC31" s="255"/>
      <c r="AD31" s="253"/>
      <c r="AE31" s="254"/>
      <c r="AF31" s="255"/>
      <c r="AG31" s="253"/>
      <c r="AH31" s="254"/>
      <c r="AI31" s="255"/>
      <c r="AJ31" s="253"/>
      <c r="AK31" s="254"/>
      <c r="AL31" s="255"/>
      <c r="AM31" s="253"/>
      <c r="AN31" s="254"/>
      <c r="AO31" s="255"/>
      <c r="AP31" s="253"/>
      <c r="AQ31" s="254"/>
      <c r="AR31" s="255"/>
      <c r="AS31" s="253"/>
      <c r="AT31" s="254"/>
      <c r="AU31" s="255"/>
      <c r="AV31" s="253"/>
      <c r="AW31" s="254"/>
      <c r="AX31" s="255"/>
      <c r="AY31" s="253"/>
      <c r="AZ31" s="254"/>
      <c r="BA31" s="255"/>
      <c r="BB31" s="253"/>
      <c r="BC31" s="254"/>
      <c r="BD31" s="255"/>
      <c r="BE31" s="253"/>
      <c r="BF31" s="254"/>
      <c r="BG31" s="255"/>
      <c r="BH31" s="253"/>
      <c r="BI31" s="254"/>
      <c r="BJ31" s="255"/>
      <c r="BK31" s="253"/>
      <c r="BL31" s="254"/>
      <c r="BM31" s="255"/>
      <c r="BN31" s="253"/>
      <c r="BO31" s="254"/>
      <c r="BP31" s="255"/>
      <c r="BQ31" s="253"/>
      <c r="BR31" s="254"/>
      <c r="BS31" s="255"/>
      <c r="BT31" s="253"/>
      <c r="BU31" s="254"/>
      <c r="BV31" s="255"/>
      <c r="BW31" s="253"/>
      <c r="BX31" s="254"/>
      <c r="BY31" s="255"/>
    </row>
    <row r="32" spans="1:77" ht="13.5" customHeight="1">
      <c r="E32" s="245"/>
      <c r="F32" s="253"/>
      <c r="H32" s="255"/>
      <c r="L32" s="253"/>
      <c r="M32" s="254"/>
      <c r="N32" s="255"/>
      <c r="O32" s="253"/>
      <c r="P32" s="254"/>
      <c r="Q32" s="255"/>
      <c r="R32" s="253"/>
      <c r="S32" s="254"/>
      <c r="T32" s="255"/>
      <c r="U32" s="253"/>
      <c r="V32" s="254"/>
      <c r="W32" s="255"/>
      <c r="X32" s="253"/>
      <c r="Y32" s="254"/>
      <c r="Z32" s="255"/>
      <c r="AA32" s="253"/>
      <c r="AB32" s="254"/>
      <c r="AC32" s="255"/>
      <c r="AD32" s="253"/>
      <c r="AE32" s="254"/>
      <c r="AF32" s="255"/>
      <c r="AG32" s="253"/>
      <c r="AH32" s="254"/>
      <c r="AI32" s="255"/>
      <c r="AJ32" s="253"/>
      <c r="AK32" s="254"/>
      <c r="AL32" s="255"/>
      <c r="AM32" s="253"/>
      <c r="AN32" s="254"/>
      <c r="AO32" s="255"/>
      <c r="AP32" s="253"/>
      <c r="AQ32" s="254"/>
      <c r="AR32" s="255"/>
      <c r="AS32" s="253"/>
      <c r="AT32" s="254"/>
      <c r="AU32" s="255"/>
      <c r="AV32" s="253"/>
      <c r="AW32" s="254"/>
      <c r="AX32" s="255"/>
      <c r="AY32" s="253"/>
      <c r="AZ32" s="254"/>
      <c r="BA32" s="255"/>
      <c r="BB32" s="253"/>
      <c r="BC32" s="254"/>
      <c r="BD32" s="255"/>
      <c r="BE32" s="253"/>
      <c r="BF32" s="254"/>
      <c r="BG32" s="255"/>
      <c r="BH32" s="253"/>
      <c r="BI32" s="254"/>
      <c r="BJ32" s="255"/>
      <c r="BK32" s="253"/>
      <c r="BL32" s="254"/>
      <c r="BM32" s="255"/>
      <c r="BN32" s="253"/>
      <c r="BO32" s="254"/>
      <c r="BP32" s="255"/>
      <c r="BQ32" s="253"/>
      <c r="BR32" s="254"/>
      <c r="BS32" s="255"/>
      <c r="BT32" s="253"/>
      <c r="BU32" s="254"/>
      <c r="BV32" s="255"/>
      <c r="BW32" s="253"/>
      <c r="BX32" s="254"/>
      <c r="BY32" s="255"/>
    </row>
    <row r="33" spans="1:77" ht="13.5" customHeight="1">
      <c r="E33" s="245"/>
      <c r="F33" s="253"/>
      <c r="H33" s="255"/>
      <c r="L33" s="253"/>
      <c r="M33" s="254"/>
      <c r="N33" s="255"/>
      <c r="O33" s="253"/>
      <c r="P33" s="254"/>
      <c r="Q33" s="255"/>
      <c r="R33" s="253"/>
      <c r="S33" s="254"/>
      <c r="T33" s="255"/>
      <c r="U33" s="253"/>
      <c r="V33" s="254"/>
      <c r="W33" s="255"/>
      <c r="X33" s="253"/>
      <c r="Y33" s="254"/>
      <c r="Z33" s="255"/>
      <c r="AA33" s="253"/>
      <c r="AB33" s="254"/>
      <c r="AC33" s="255"/>
      <c r="AD33" s="253"/>
      <c r="AE33" s="254"/>
      <c r="AF33" s="255"/>
      <c r="AG33" s="253"/>
      <c r="AH33" s="254"/>
      <c r="AI33" s="255"/>
      <c r="AJ33" s="253"/>
      <c r="AK33" s="254"/>
      <c r="AL33" s="255"/>
      <c r="AM33" s="253"/>
      <c r="AN33" s="254"/>
      <c r="AO33" s="255"/>
      <c r="AP33" s="253"/>
      <c r="AQ33" s="254"/>
      <c r="AR33" s="255"/>
      <c r="AS33" s="253"/>
      <c r="AT33" s="254"/>
      <c r="AU33" s="255"/>
      <c r="AV33" s="253"/>
      <c r="AW33" s="254"/>
      <c r="AX33" s="255"/>
      <c r="AY33" s="253"/>
      <c r="AZ33" s="254"/>
      <c r="BA33" s="255"/>
      <c r="BB33" s="253"/>
      <c r="BC33" s="254"/>
      <c r="BD33" s="255"/>
      <c r="BE33" s="253"/>
      <c r="BF33" s="254"/>
      <c r="BG33" s="255"/>
      <c r="BH33" s="253"/>
      <c r="BI33" s="254"/>
      <c r="BJ33" s="255"/>
      <c r="BK33" s="253"/>
      <c r="BL33" s="254"/>
      <c r="BM33" s="255"/>
      <c r="BN33" s="253"/>
      <c r="BO33" s="254"/>
      <c r="BP33" s="255"/>
      <c r="BQ33" s="253"/>
      <c r="BR33" s="254"/>
      <c r="BS33" s="255"/>
      <c r="BT33" s="253"/>
      <c r="BU33" s="254"/>
      <c r="BV33" s="255"/>
      <c r="BW33" s="253"/>
      <c r="BX33" s="254"/>
      <c r="BY33" s="255"/>
    </row>
    <row r="34" spans="1:77" ht="13.5" customHeight="1">
      <c r="A34" s="257"/>
      <c r="E34" s="245"/>
      <c r="F34" s="253"/>
      <c r="H34" s="255"/>
      <c r="L34" s="253"/>
      <c r="M34" s="254"/>
      <c r="N34" s="255"/>
      <c r="O34" s="253"/>
      <c r="P34" s="254"/>
      <c r="Q34" s="255"/>
      <c r="R34" s="253"/>
      <c r="S34" s="254"/>
      <c r="T34" s="255"/>
      <c r="U34" s="253"/>
      <c r="V34" s="254"/>
      <c r="W34" s="255"/>
      <c r="X34" s="253"/>
      <c r="Y34" s="254"/>
      <c r="Z34" s="255"/>
      <c r="AA34" s="253"/>
      <c r="AB34" s="254"/>
      <c r="AC34" s="255"/>
      <c r="AD34" s="253"/>
      <c r="AE34" s="254"/>
      <c r="AF34" s="255"/>
      <c r="AG34" s="253"/>
      <c r="AH34" s="254"/>
      <c r="AI34" s="255"/>
      <c r="AJ34" s="253"/>
      <c r="AK34" s="254"/>
      <c r="AL34" s="255"/>
      <c r="AM34" s="253"/>
      <c r="AN34" s="254"/>
      <c r="AO34" s="255"/>
      <c r="AP34" s="253"/>
      <c r="AQ34" s="254"/>
      <c r="AR34" s="255"/>
      <c r="AS34" s="253"/>
      <c r="AT34" s="254"/>
      <c r="AU34" s="255"/>
      <c r="AV34" s="253"/>
      <c r="AW34" s="254"/>
      <c r="AX34" s="255"/>
      <c r="AY34" s="253"/>
      <c r="AZ34" s="254"/>
      <c r="BA34" s="255"/>
      <c r="BB34" s="253"/>
      <c r="BC34" s="254"/>
      <c r="BD34" s="255"/>
      <c r="BE34" s="253"/>
      <c r="BF34" s="254"/>
      <c r="BG34" s="255"/>
      <c r="BH34" s="253"/>
      <c r="BI34" s="254"/>
      <c r="BJ34" s="255"/>
      <c r="BK34" s="253"/>
      <c r="BL34" s="254"/>
      <c r="BM34" s="255"/>
      <c r="BN34" s="253"/>
      <c r="BO34" s="254"/>
      <c r="BP34" s="255"/>
      <c r="BQ34" s="253"/>
      <c r="BR34" s="254"/>
      <c r="BS34" s="255"/>
      <c r="BT34" s="253"/>
      <c r="BU34" s="254"/>
      <c r="BV34" s="255"/>
      <c r="BW34" s="253"/>
      <c r="BX34" s="254"/>
      <c r="BY34" s="255"/>
    </row>
    <row r="35" spans="1:77" ht="13.5" customHeight="1">
      <c r="A35" s="257"/>
      <c r="B35" s="254"/>
      <c r="E35" s="245"/>
      <c r="F35" s="253"/>
      <c r="H35" s="255"/>
      <c r="L35" s="253"/>
      <c r="M35" s="254"/>
      <c r="N35" s="255"/>
      <c r="O35" s="253"/>
      <c r="P35" s="254"/>
      <c r="Q35" s="255"/>
      <c r="R35" s="253"/>
      <c r="S35" s="254"/>
      <c r="T35" s="255"/>
      <c r="U35" s="253"/>
      <c r="V35" s="254"/>
      <c r="W35" s="255"/>
      <c r="X35" s="253"/>
      <c r="Y35" s="254"/>
      <c r="Z35" s="255"/>
      <c r="AA35" s="253"/>
      <c r="AB35" s="254"/>
      <c r="AC35" s="255"/>
      <c r="AD35" s="253"/>
      <c r="AE35" s="254"/>
      <c r="AF35" s="255"/>
      <c r="AG35" s="253"/>
      <c r="AH35" s="254"/>
      <c r="AI35" s="255"/>
      <c r="AJ35" s="253"/>
      <c r="AK35" s="254"/>
      <c r="AL35" s="255"/>
      <c r="AM35" s="253"/>
      <c r="AN35" s="254"/>
      <c r="AO35" s="255"/>
      <c r="AP35" s="253"/>
      <c r="AQ35" s="254"/>
      <c r="AR35" s="255"/>
      <c r="AS35" s="253"/>
      <c r="AT35" s="254"/>
      <c r="AU35" s="255"/>
      <c r="AV35" s="253"/>
      <c r="AW35" s="254"/>
      <c r="AX35" s="255"/>
      <c r="AY35" s="253"/>
      <c r="AZ35" s="254"/>
      <c r="BA35" s="255"/>
      <c r="BB35" s="253"/>
      <c r="BC35" s="254"/>
      <c r="BD35" s="255"/>
      <c r="BE35" s="253"/>
      <c r="BF35" s="254"/>
      <c r="BG35" s="255"/>
      <c r="BH35" s="253"/>
      <c r="BI35" s="254"/>
      <c r="BJ35" s="255"/>
      <c r="BK35" s="253"/>
      <c r="BL35" s="254"/>
      <c r="BM35" s="255"/>
      <c r="BN35" s="253"/>
      <c r="BO35" s="254"/>
      <c r="BP35" s="255"/>
      <c r="BQ35" s="253"/>
      <c r="BR35" s="254"/>
      <c r="BS35" s="255"/>
      <c r="BT35" s="253"/>
      <c r="BU35" s="254"/>
      <c r="BV35" s="255"/>
      <c r="BW35" s="253"/>
      <c r="BX35" s="254"/>
      <c r="BY35" s="255"/>
    </row>
    <row r="36" spans="1:77" ht="13.5" customHeight="1">
      <c r="A36" s="257"/>
      <c r="B36" s="254"/>
      <c r="E36" s="245"/>
      <c r="F36" s="253"/>
      <c r="H36" s="255"/>
      <c r="L36" s="253"/>
      <c r="M36" s="254"/>
      <c r="N36" s="255"/>
      <c r="O36" s="253"/>
      <c r="P36" s="254"/>
      <c r="Q36" s="255"/>
      <c r="R36" s="253"/>
      <c r="S36" s="254"/>
      <c r="T36" s="255"/>
      <c r="U36" s="253"/>
      <c r="V36" s="254"/>
      <c r="W36" s="255"/>
      <c r="X36" s="253"/>
      <c r="Y36" s="254"/>
      <c r="Z36" s="255"/>
      <c r="AA36" s="253"/>
      <c r="AB36" s="254"/>
      <c r="AC36" s="255"/>
      <c r="AD36" s="253"/>
      <c r="AE36" s="254"/>
      <c r="AF36" s="255"/>
      <c r="AG36" s="253"/>
      <c r="AH36" s="254"/>
      <c r="AI36" s="255"/>
      <c r="AJ36" s="253"/>
      <c r="AK36" s="254"/>
      <c r="AL36" s="255"/>
      <c r="AM36" s="253"/>
      <c r="AN36" s="254"/>
      <c r="AO36" s="255"/>
      <c r="AP36" s="253"/>
      <c r="AQ36" s="254"/>
      <c r="AR36" s="255"/>
      <c r="AS36" s="253"/>
      <c r="AT36" s="254"/>
      <c r="AU36" s="255"/>
      <c r="AV36" s="253"/>
      <c r="AW36" s="254"/>
      <c r="AX36" s="255"/>
      <c r="AY36" s="253"/>
      <c r="AZ36" s="254"/>
      <c r="BA36" s="255"/>
      <c r="BB36" s="253"/>
      <c r="BC36" s="254"/>
      <c r="BD36" s="255"/>
      <c r="BE36" s="253"/>
      <c r="BF36" s="254"/>
      <c r="BG36" s="255"/>
      <c r="BH36" s="253"/>
      <c r="BI36" s="254"/>
      <c r="BJ36" s="255"/>
      <c r="BK36" s="253"/>
      <c r="BL36" s="254"/>
      <c r="BM36" s="255"/>
      <c r="BN36" s="253"/>
      <c r="BO36" s="254"/>
      <c r="BP36" s="255"/>
      <c r="BQ36" s="253"/>
      <c r="BR36" s="254"/>
      <c r="BS36" s="255"/>
      <c r="BT36" s="253"/>
      <c r="BU36" s="254"/>
      <c r="BV36" s="255"/>
      <c r="BW36" s="253"/>
      <c r="BX36" s="254"/>
      <c r="BY36" s="255"/>
    </row>
    <row r="37" spans="1:77" ht="13.5" customHeight="1">
      <c r="E37" s="245"/>
      <c r="F37" s="253"/>
      <c r="H37" s="255"/>
      <c r="L37" s="253"/>
      <c r="M37" s="254"/>
      <c r="N37" s="255"/>
      <c r="O37" s="253"/>
      <c r="P37" s="254"/>
      <c r="Q37" s="255"/>
      <c r="R37" s="253"/>
      <c r="S37" s="254"/>
      <c r="T37" s="255"/>
      <c r="U37" s="253"/>
      <c r="V37" s="254"/>
      <c r="W37" s="255"/>
      <c r="X37" s="253"/>
      <c r="Y37" s="254"/>
      <c r="Z37" s="255"/>
      <c r="AA37" s="253"/>
      <c r="AB37" s="254"/>
      <c r="AC37" s="255"/>
      <c r="AD37" s="253"/>
      <c r="AE37" s="254"/>
      <c r="AF37" s="255"/>
      <c r="AG37" s="253"/>
      <c r="AH37" s="254"/>
      <c r="AI37" s="255"/>
      <c r="AJ37" s="253"/>
      <c r="AK37" s="254"/>
      <c r="AL37" s="255"/>
      <c r="AM37" s="253"/>
      <c r="AN37" s="254"/>
      <c r="AO37" s="255"/>
      <c r="AP37" s="253"/>
      <c r="AQ37" s="254"/>
      <c r="AR37" s="255"/>
      <c r="AS37" s="253"/>
      <c r="AT37" s="254"/>
      <c r="AU37" s="255"/>
      <c r="AV37" s="253"/>
      <c r="AW37" s="254"/>
      <c r="AX37" s="255"/>
      <c r="AY37" s="253"/>
      <c r="AZ37" s="254"/>
      <c r="BA37" s="255"/>
      <c r="BB37" s="253"/>
      <c r="BC37" s="254"/>
      <c r="BD37" s="255"/>
      <c r="BE37" s="253"/>
      <c r="BF37" s="254"/>
      <c r="BG37" s="255"/>
      <c r="BH37" s="253"/>
      <c r="BI37" s="254"/>
      <c r="BJ37" s="255"/>
      <c r="BK37" s="253"/>
      <c r="BL37" s="254"/>
      <c r="BM37" s="255"/>
      <c r="BN37" s="253"/>
      <c r="BO37" s="254"/>
      <c r="BP37" s="255"/>
      <c r="BQ37" s="253"/>
      <c r="BR37" s="254"/>
      <c r="BS37" s="255"/>
      <c r="BT37" s="253"/>
      <c r="BU37" s="254"/>
      <c r="BV37" s="255"/>
      <c r="BW37" s="253"/>
      <c r="BX37" s="254"/>
      <c r="BY37" s="255"/>
    </row>
    <row r="38" spans="1:77" ht="13.5" customHeight="1">
      <c r="E38" s="245"/>
      <c r="F38" s="253"/>
      <c r="H38" s="255"/>
      <c r="L38" s="253"/>
      <c r="M38" s="254"/>
      <c r="N38" s="255"/>
      <c r="O38" s="253"/>
      <c r="P38" s="254"/>
      <c r="Q38" s="255"/>
      <c r="R38" s="253"/>
      <c r="S38" s="254"/>
      <c r="T38" s="255"/>
      <c r="U38" s="253"/>
      <c r="V38" s="254"/>
      <c r="W38" s="255"/>
      <c r="X38" s="253"/>
      <c r="Y38" s="254"/>
      <c r="Z38" s="255"/>
      <c r="AA38" s="253"/>
      <c r="AB38" s="254"/>
      <c r="AC38" s="255"/>
      <c r="AD38" s="253"/>
      <c r="AE38" s="254"/>
      <c r="AF38" s="255"/>
      <c r="AG38" s="253"/>
      <c r="AH38" s="254"/>
      <c r="AI38" s="255"/>
      <c r="AJ38" s="253"/>
      <c r="AK38" s="254"/>
      <c r="AL38" s="255"/>
      <c r="AM38" s="253"/>
      <c r="AN38" s="254"/>
      <c r="AO38" s="255"/>
      <c r="AP38" s="253"/>
      <c r="AQ38" s="254"/>
      <c r="AR38" s="255"/>
      <c r="AS38" s="253"/>
      <c r="AT38" s="254"/>
      <c r="AU38" s="255"/>
      <c r="AV38" s="253"/>
      <c r="AW38" s="254"/>
      <c r="AX38" s="255"/>
      <c r="AY38" s="253"/>
      <c r="AZ38" s="254"/>
      <c r="BA38" s="255"/>
      <c r="BB38" s="253"/>
      <c r="BC38" s="254"/>
      <c r="BD38" s="255"/>
      <c r="BE38" s="253"/>
      <c r="BF38" s="254"/>
      <c r="BG38" s="255"/>
      <c r="BH38" s="253"/>
      <c r="BI38" s="254"/>
      <c r="BJ38" s="255"/>
      <c r="BK38" s="253"/>
      <c r="BL38" s="254"/>
      <c r="BM38" s="255"/>
      <c r="BN38" s="253"/>
      <c r="BO38" s="254"/>
      <c r="BP38" s="255"/>
      <c r="BQ38" s="253"/>
      <c r="BR38" s="254"/>
      <c r="BS38" s="255"/>
      <c r="BT38" s="253"/>
      <c r="BU38" s="254"/>
      <c r="BV38" s="255"/>
      <c r="BW38" s="253"/>
      <c r="BX38" s="254"/>
      <c r="BY38" s="255"/>
    </row>
    <row r="39" spans="1:77" ht="13.5" customHeight="1">
      <c r="E39" s="245"/>
      <c r="F39" s="253"/>
      <c r="H39" s="255"/>
      <c r="L39" s="253"/>
      <c r="M39" s="254"/>
      <c r="N39" s="255"/>
      <c r="O39" s="253"/>
      <c r="P39" s="254"/>
      <c r="Q39" s="255"/>
      <c r="R39" s="253"/>
      <c r="S39" s="254"/>
      <c r="T39" s="255"/>
      <c r="U39" s="253"/>
      <c r="V39" s="254"/>
      <c r="W39" s="255"/>
      <c r="X39" s="253"/>
      <c r="Y39" s="254"/>
      <c r="Z39" s="255"/>
      <c r="AA39" s="253"/>
      <c r="AB39" s="254"/>
      <c r="AC39" s="255"/>
      <c r="AD39" s="253"/>
      <c r="AE39" s="254"/>
      <c r="AF39" s="255"/>
      <c r="AG39" s="253"/>
      <c r="AH39" s="254"/>
      <c r="AI39" s="255"/>
      <c r="AJ39" s="253"/>
      <c r="AK39" s="254"/>
      <c r="AL39" s="255"/>
      <c r="AM39" s="253"/>
      <c r="AN39" s="254"/>
      <c r="AO39" s="255"/>
      <c r="AP39" s="253"/>
      <c r="AQ39" s="254"/>
      <c r="AR39" s="255"/>
      <c r="AS39" s="253"/>
      <c r="AT39" s="254"/>
      <c r="AU39" s="255"/>
      <c r="AV39" s="253"/>
      <c r="AW39" s="254"/>
      <c r="AX39" s="255"/>
      <c r="AY39" s="253"/>
      <c r="AZ39" s="254"/>
      <c r="BA39" s="255"/>
      <c r="BB39" s="253"/>
      <c r="BC39" s="254"/>
      <c r="BD39" s="255"/>
      <c r="BE39" s="253"/>
      <c r="BF39" s="254"/>
      <c r="BG39" s="255"/>
      <c r="BH39" s="253"/>
      <c r="BI39" s="254"/>
      <c r="BJ39" s="255"/>
      <c r="BK39" s="253"/>
      <c r="BL39" s="254"/>
      <c r="BM39" s="255"/>
      <c r="BN39" s="253"/>
      <c r="BO39" s="254"/>
      <c r="BP39" s="255"/>
      <c r="BQ39" s="253"/>
      <c r="BR39" s="254"/>
      <c r="BS39" s="255"/>
      <c r="BT39" s="253"/>
      <c r="BU39" s="254"/>
      <c r="BV39" s="255"/>
      <c r="BW39" s="253"/>
      <c r="BX39" s="254"/>
      <c r="BY39" s="255"/>
    </row>
    <row r="40" spans="1:77" ht="13.5" customHeight="1">
      <c r="E40" s="245"/>
      <c r="F40" s="253"/>
      <c r="H40" s="255"/>
      <c r="L40" s="253"/>
      <c r="M40" s="254"/>
      <c r="N40" s="255"/>
      <c r="O40" s="253"/>
      <c r="P40" s="254"/>
      <c r="Q40" s="255"/>
      <c r="R40" s="253"/>
      <c r="S40" s="254"/>
      <c r="T40" s="255"/>
      <c r="U40" s="253"/>
      <c r="V40" s="254"/>
      <c r="W40" s="255"/>
      <c r="X40" s="253"/>
      <c r="Y40" s="254"/>
      <c r="Z40" s="255"/>
      <c r="AA40" s="253"/>
      <c r="AB40" s="254"/>
      <c r="AC40" s="255"/>
      <c r="AD40" s="253"/>
      <c r="AE40" s="254"/>
      <c r="AF40" s="255"/>
      <c r="AG40" s="253"/>
      <c r="AH40" s="254"/>
      <c r="AI40" s="255"/>
      <c r="AJ40" s="253"/>
      <c r="AK40" s="254"/>
      <c r="AL40" s="255"/>
      <c r="AM40" s="253"/>
      <c r="AN40" s="254"/>
      <c r="AO40" s="255"/>
      <c r="AP40" s="253"/>
      <c r="AQ40" s="254"/>
      <c r="AR40" s="255"/>
      <c r="AS40" s="253"/>
      <c r="AT40" s="254"/>
      <c r="AU40" s="255"/>
      <c r="AV40" s="253"/>
      <c r="AW40" s="254"/>
      <c r="AX40" s="255"/>
      <c r="AY40" s="253"/>
      <c r="AZ40" s="254"/>
      <c r="BA40" s="255"/>
      <c r="BB40" s="253"/>
      <c r="BC40" s="254"/>
      <c r="BD40" s="255"/>
      <c r="BE40" s="253"/>
      <c r="BF40" s="254"/>
      <c r="BG40" s="255"/>
      <c r="BH40" s="253"/>
      <c r="BI40" s="254"/>
      <c r="BJ40" s="255"/>
      <c r="BK40" s="253"/>
      <c r="BL40" s="254"/>
      <c r="BM40" s="255"/>
      <c r="BN40" s="253"/>
      <c r="BO40" s="254"/>
      <c r="BP40" s="255"/>
      <c r="BQ40" s="253"/>
      <c r="BR40" s="254"/>
      <c r="BS40" s="255"/>
      <c r="BT40" s="253"/>
      <c r="BU40" s="254"/>
      <c r="BV40" s="255"/>
      <c r="BW40" s="253"/>
      <c r="BX40" s="254"/>
      <c r="BY40" s="255"/>
    </row>
    <row r="41" spans="1:77" ht="13.5" customHeight="1">
      <c r="E41" s="245"/>
      <c r="F41" s="253"/>
      <c r="H41" s="255"/>
      <c r="L41" s="253"/>
      <c r="M41" s="254"/>
      <c r="N41" s="255"/>
      <c r="O41" s="253"/>
      <c r="P41" s="254"/>
      <c r="Q41" s="255"/>
      <c r="R41" s="253"/>
      <c r="S41" s="257"/>
      <c r="T41" s="255"/>
      <c r="U41" s="253"/>
      <c r="V41" s="254"/>
      <c r="W41" s="255"/>
      <c r="X41" s="253"/>
      <c r="Y41" s="254"/>
      <c r="Z41" s="255"/>
      <c r="AA41" s="253"/>
      <c r="AB41" s="254"/>
      <c r="AC41" s="255"/>
      <c r="AD41" s="253"/>
      <c r="AE41" s="254"/>
      <c r="AF41" s="255"/>
      <c r="AG41" s="253"/>
      <c r="AH41" s="254"/>
      <c r="AI41" s="255"/>
      <c r="AJ41" s="253"/>
      <c r="AK41" s="254"/>
      <c r="AL41" s="255"/>
      <c r="AM41" s="253"/>
      <c r="AN41" s="254"/>
      <c r="AO41" s="255"/>
      <c r="AP41" s="253"/>
      <c r="AQ41" s="254"/>
      <c r="AR41" s="255"/>
      <c r="AS41" s="253"/>
      <c r="AT41" s="254"/>
      <c r="AU41" s="255"/>
      <c r="AV41" s="253"/>
      <c r="AW41" s="254"/>
      <c r="AX41" s="255"/>
      <c r="AY41" s="253"/>
      <c r="AZ41" s="254"/>
      <c r="BA41" s="255"/>
      <c r="BB41" s="253"/>
      <c r="BC41" s="254"/>
      <c r="BD41" s="255"/>
      <c r="BE41" s="253"/>
      <c r="BF41" s="254"/>
      <c r="BG41" s="255"/>
      <c r="BH41" s="253"/>
      <c r="BI41" s="254"/>
      <c r="BJ41" s="255"/>
      <c r="BK41" s="253"/>
      <c r="BL41" s="254"/>
      <c r="BM41" s="255"/>
      <c r="BN41" s="253"/>
      <c r="BO41" s="254"/>
      <c r="BP41" s="255"/>
      <c r="BQ41" s="253"/>
      <c r="BR41" s="254"/>
      <c r="BS41" s="255"/>
      <c r="BT41" s="253"/>
      <c r="BU41" s="254"/>
      <c r="BV41" s="255"/>
      <c r="BW41" s="253"/>
      <c r="BX41" s="254"/>
      <c r="BY41" s="255"/>
    </row>
    <row r="42" spans="1:77" ht="13.5" customHeight="1">
      <c r="C42" s="259"/>
      <c r="D42" s="257"/>
      <c r="E42" s="257"/>
      <c r="F42" s="259"/>
      <c r="G42" s="257"/>
      <c r="H42" s="260"/>
      <c r="I42" s="257"/>
      <c r="J42" s="257"/>
      <c r="K42" s="257"/>
      <c r="L42" s="259"/>
      <c r="M42" s="257"/>
      <c r="N42" s="260"/>
      <c r="O42" s="259"/>
      <c r="P42" s="257"/>
      <c r="Q42" s="260"/>
      <c r="R42" s="259"/>
      <c r="S42" s="257"/>
      <c r="T42" s="260"/>
      <c r="U42" s="259"/>
      <c r="V42" s="257"/>
      <c r="W42" s="260"/>
      <c r="X42" s="259"/>
      <c r="Y42" s="257"/>
      <c r="Z42" s="260"/>
      <c r="AA42" s="259"/>
      <c r="AB42" s="257"/>
      <c r="AC42" s="260"/>
      <c r="AD42" s="259"/>
      <c r="AE42" s="257"/>
      <c r="AF42" s="260"/>
      <c r="AG42" s="259"/>
      <c r="AH42" s="257"/>
      <c r="AI42" s="260"/>
      <c r="AJ42" s="259"/>
      <c r="AK42" s="257"/>
      <c r="AL42" s="260"/>
      <c r="AM42" s="259"/>
      <c r="AN42" s="257"/>
      <c r="AO42" s="260"/>
      <c r="AP42" s="259"/>
      <c r="AQ42" s="257"/>
      <c r="AR42" s="260"/>
      <c r="AS42" s="259"/>
      <c r="AT42" s="257"/>
      <c r="AU42" s="260"/>
      <c r="AV42" s="259"/>
      <c r="AW42" s="257"/>
      <c r="AX42" s="260"/>
      <c r="AY42" s="259"/>
      <c r="AZ42" s="257"/>
      <c r="BA42" s="260"/>
      <c r="BB42" s="259"/>
      <c r="BC42" s="257"/>
      <c r="BD42" s="260"/>
      <c r="BE42" s="259"/>
      <c r="BF42" s="257"/>
      <c r="BG42" s="260"/>
      <c r="BH42" s="259"/>
      <c r="BI42" s="257"/>
      <c r="BJ42" s="260"/>
      <c r="BK42" s="259"/>
      <c r="BL42" s="257"/>
      <c r="BM42" s="260"/>
      <c r="BN42" s="259"/>
      <c r="BO42" s="257"/>
      <c r="BP42" s="260"/>
      <c r="BQ42" s="259"/>
      <c r="BR42" s="257"/>
      <c r="BS42" s="260"/>
      <c r="BT42" s="259"/>
      <c r="BU42" s="257"/>
      <c r="BV42" s="260"/>
      <c r="BW42" s="259"/>
      <c r="BX42" s="257"/>
      <c r="BY42" s="260"/>
    </row>
    <row r="43" spans="1:77" ht="13.5" customHeight="1">
      <c r="C43" s="259"/>
      <c r="D43" s="257"/>
      <c r="E43" s="257"/>
      <c r="F43" s="259"/>
      <c r="G43" s="257"/>
      <c r="H43" s="260"/>
      <c r="I43" s="257"/>
      <c r="J43" s="257"/>
      <c r="K43" s="257"/>
      <c r="L43" s="259"/>
      <c r="M43" s="257"/>
      <c r="N43" s="260"/>
      <c r="O43" s="259"/>
      <c r="P43" s="257"/>
      <c r="Q43" s="260"/>
      <c r="R43" s="259"/>
      <c r="S43" s="257"/>
      <c r="T43" s="260"/>
      <c r="U43" s="259"/>
      <c r="V43" s="257"/>
      <c r="W43" s="260"/>
      <c r="X43" s="259"/>
      <c r="Y43" s="257"/>
      <c r="Z43" s="260"/>
      <c r="AA43" s="259"/>
      <c r="AB43" s="257"/>
      <c r="AC43" s="260"/>
      <c r="AD43" s="259"/>
      <c r="AE43" s="257"/>
      <c r="AF43" s="260"/>
      <c r="AG43" s="259"/>
      <c r="AH43" s="257"/>
      <c r="AI43" s="260"/>
      <c r="AJ43" s="259"/>
      <c r="AK43" s="257"/>
      <c r="AL43" s="260"/>
      <c r="AM43" s="259"/>
      <c r="AN43" s="257"/>
      <c r="AO43" s="260"/>
      <c r="AP43" s="259"/>
      <c r="AQ43" s="257"/>
      <c r="AR43" s="260"/>
      <c r="AS43" s="259"/>
      <c r="AT43" s="257"/>
      <c r="AU43" s="260"/>
      <c r="AV43" s="259"/>
      <c r="AW43" s="257"/>
      <c r="AX43" s="260"/>
      <c r="AY43" s="259"/>
      <c r="AZ43" s="257"/>
      <c r="BA43" s="260"/>
      <c r="BB43" s="259"/>
      <c r="BC43" s="257"/>
      <c r="BD43" s="260"/>
      <c r="BE43" s="259"/>
      <c r="BF43" s="257"/>
      <c r="BG43" s="260"/>
      <c r="BH43" s="259"/>
      <c r="BI43" s="257"/>
      <c r="BJ43" s="260"/>
      <c r="BK43" s="259"/>
      <c r="BL43" s="257"/>
      <c r="BM43" s="260"/>
      <c r="BN43" s="259"/>
      <c r="BO43" s="257"/>
      <c r="BP43" s="260"/>
      <c r="BQ43" s="259"/>
      <c r="BR43" s="257"/>
      <c r="BS43" s="260"/>
      <c r="BT43" s="259"/>
      <c r="BU43" s="257"/>
      <c r="BV43" s="260"/>
      <c r="BW43" s="259"/>
      <c r="BX43" s="257"/>
      <c r="BY43" s="260"/>
    </row>
    <row r="44" spans="1:77" ht="13.5" customHeight="1">
      <c r="C44" s="259"/>
      <c r="D44" s="257"/>
      <c r="E44" s="257"/>
      <c r="F44" s="259"/>
      <c r="G44" s="257"/>
      <c r="H44" s="260"/>
      <c r="I44" s="257"/>
      <c r="J44" s="257"/>
      <c r="K44" s="257"/>
      <c r="L44" s="259"/>
      <c r="M44" s="257"/>
      <c r="N44" s="260"/>
      <c r="O44" s="259"/>
      <c r="P44" s="257"/>
      <c r="Q44" s="260"/>
      <c r="R44" s="259"/>
      <c r="S44" s="257"/>
      <c r="T44" s="260"/>
      <c r="U44" s="259"/>
      <c r="V44" s="257"/>
      <c r="W44" s="260"/>
      <c r="X44" s="259"/>
      <c r="Y44" s="257"/>
      <c r="Z44" s="260"/>
      <c r="AA44" s="259"/>
      <c r="AB44" s="257"/>
      <c r="AC44" s="260"/>
      <c r="AD44" s="259"/>
      <c r="AE44" s="257"/>
      <c r="AF44" s="260"/>
      <c r="AG44" s="259"/>
      <c r="AH44" s="257"/>
      <c r="AI44" s="260"/>
      <c r="AJ44" s="259"/>
      <c r="AK44" s="257"/>
      <c r="AL44" s="260"/>
      <c r="AM44" s="259"/>
      <c r="AN44" s="257"/>
      <c r="AO44" s="260"/>
      <c r="AP44" s="259"/>
      <c r="AQ44" s="257"/>
      <c r="AR44" s="260"/>
      <c r="AS44" s="259"/>
      <c r="AT44" s="257"/>
      <c r="AU44" s="260"/>
      <c r="AV44" s="259"/>
      <c r="AW44" s="257"/>
      <c r="AX44" s="260"/>
      <c r="AY44" s="259"/>
      <c r="AZ44" s="257"/>
      <c r="BA44" s="260"/>
      <c r="BB44" s="259"/>
      <c r="BC44" s="257"/>
      <c r="BD44" s="260"/>
      <c r="BE44" s="259"/>
      <c r="BF44" s="257"/>
      <c r="BG44" s="260"/>
      <c r="BH44" s="259"/>
      <c r="BI44" s="257"/>
      <c r="BJ44" s="260"/>
      <c r="BK44" s="259"/>
      <c r="BL44" s="257"/>
      <c r="BM44" s="260"/>
      <c r="BN44" s="259"/>
      <c r="BO44" s="257"/>
      <c r="BP44" s="260"/>
      <c r="BQ44" s="259"/>
      <c r="BR44" s="257"/>
      <c r="BS44" s="260"/>
      <c r="BT44" s="259"/>
      <c r="BU44" s="257"/>
      <c r="BV44" s="260"/>
      <c r="BW44" s="259"/>
      <c r="BX44" s="257"/>
      <c r="BY44" s="260"/>
    </row>
    <row r="45" spans="1:77" ht="13.5" customHeight="1">
      <c r="C45" s="259"/>
      <c r="D45" s="257"/>
      <c r="E45" s="257"/>
      <c r="F45" s="259"/>
      <c r="G45" s="257"/>
      <c r="H45" s="260"/>
      <c r="I45" s="257"/>
      <c r="J45" s="257"/>
      <c r="K45" s="257"/>
      <c r="L45" s="259"/>
      <c r="M45" s="257"/>
      <c r="N45" s="260"/>
      <c r="O45" s="259"/>
      <c r="P45" s="257"/>
      <c r="Q45" s="260"/>
      <c r="R45" s="259"/>
      <c r="T45" s="260"/>
      <c r="U45" s="259"/>
      <c r="V45" s="257"/>
      <c r="W45" s="260"/>
      <c r="X45" s="259"/>
      <c r="Y45" s="257"/>
      <c r="Z45" s="260"/>
      <c r="AA45" s="259"/>
      <c r="AB45" s="257"/>
      <c r="AC45" s="260"/>
      <c r="AD45" s="259"/>
      <c r="AE45" s="257"/>
      <c r="AF45" s="260"/>
      <c r="AG45" s="259"/>
      <c r="AH45" s="257"/>
      <c r="AI45" s="260"/>
      <c r="AJ45" s="259"/>
      <c r="AK45" s="257"/>
      <c r="AL45" s="260"/>
      <c r="AM45" s="259"/>
      <c r="AN45" s="257"/>
      <c r="AO45" s="260"/>
      <c r="AP45" s="259"/>
      <c r="AQ45" s="257"/>
      <c r="AR45" s="260"/>
      <c r="AS45" s="259"/>
      <c r="AT45" s="257"/>
      <c r="AU45" s="260"/>
      <c r="AV45" s="259"/>
      <c r="AW45" s="257"/>
      <c r="AX45" s="260"/>
      <c r="AY45" s="259"/>
      <c r="AZ45" s="257"/>
      <c r="BA45" s="260"/>
      <c r="BB45" s="259"/>
      <c r="BC45" s="257"/>
      <c r="BD45" s="260"/>
      <c r="BE45" s="259"/>
      <c r="BF45" s="257"/>
      <c r="BG45" s="260"/>
      <c r="BH45" s="259"/>
      <c r="BI45" s="257"/>
      <c r="BJ45" s="260"/>
      <c r="BK45" s="259"/>
      <c r="BL45" s="257"/>
      <c r="BM45" s="260"/>
      <c r="BN45" s="259"/>
      <c r="BO45" s="257"/>
      <c r="BP45" s="260"/>
      <c r="BQ45" s="259"/>
      <c r="BR45" s="257"/>
      <c r="BS45" s="260"/>
      <c r="BT45" s="259"/>
      <c r="BU45" s="257"/>
      <c r="BV45" s="260"/>
      <c r="BW45" s="259"/>
      <c r="BX45" s="257"/>
      <c r="BY45" s="260"/>
    </row>
    <row r="46" spans="1:77" ht="13.5" customHeight="1">
      <c r="C46" s="259"/>
      <c r="D46" s="257"/>
      <c r="E46" s="257"/>
      <c r="F46" s="259"/>
      <c r="G46" s="257"/>
      <c r="H46" s="260"/>
      <c r="I46" s="257"/>
      <c r="J46" s="257"/>
      <c r="K46" s="257"/>
      <c r="L46" s="259"/>
      <c r="M46" s="257"/>
      <c r="N46" s="260"/>
      <c r="O46" s="259"/>
      <c r="P46" s="257"/>
      <c r="Q46" s="260"/>
      <c r="R46" s="259"/>
      <c r="S46" s="257"/>
      <c r="T46" s="260"/>
      <c r="U46" s="259"/>
      <c r="V46" s="257"/>
      <c r="W46" s="260"/>
      <c r="X46" s="259"/>
      <c r="Y46" s="257"/>
      <c r="Z46" s="260"/>
      <c r="AA46" s="259"/>
      <c r="AB46" s="257"/>
      <c r="AC46" s="260"/>
      <c r="AD46" s="259"/>
      <c r="AE46" s="257"/>
      <c r="AF46" s="260"/>
      <c r="AG46" s="259"/>
      <c r="AH46" s="257"/>
      <c r="AI46" s="260"/>
      <c r="AJ46" s="259"/>
      <c r="AK46" s="257"/>
      <c r="AL46" s="260"/>
      <c r="AM46" s="259"/>
      <c r="AN46" s="257"/>
      <c r="AO46" s="260"/>
      <c r="AP46" s="259"/>
      <c r="AQ46" s="257"/>
      <c r="AR46" s="260"/>
      <c r="AS46" s="259"/>
      <c r="AT46" s="257"/>
      <c r="AU46" s="260"/>
      <c r="AV46" s="259"/>
      <c r="AW46" s="257"/>
      <c r="AX46" s="260"/>
      <c r="AY46" s="259"/>
      <c r="AZ46" s="257"/>
      <c r="BA46" s="260"/>
      <c r="BB46" s="259"/>
      <c r="BC46" s="257"/>
      <c r="BD46" s="260"/>
      <c r="BE46" s="259"/>
      <c r="BF46" s="257"/>
      <c r="BG46" s="260"/>
      <c r="BH46" s="259"/>
      <c r="BI46" s="257"/>
      <c r="BJ46" s="260"/>
      <c r="BK46" s="259"/>
      <c r="BL46" s="257"/>
      <c r="BM46" s="260"/>
      <c r="BN46" s="259"/>
      <c r="BO46" s="257"/>
      <c r="BP46" s="260"/>
      <c r="BQ46" s="259"/>
      <c r="BR46" s="257"/>
      <c r="BS46" s="260"/>
      <c r="BT46" s="259"/>
      <c r="BU46" s="257"/>
      <c r="BV46" s="260"/>
      <c r="BW46" s="259"/>
      <c r="BX46" s="257"/>
      <c r="BY46" s="260"/>
    </row>
    <row r="47" spans="1:77" ht="13.5" customHeight="1">
      <c r="C47" s="259"/>
      <c r="D47" s="257"/>
      <c r="E47" s="257"/>
      <c r="F47" s="259"/>
      <c r="G47" s="257"/>
      <c r="H47" s="260"/>
      <c r="I47" s="257"/>
      <c r="J47" s="257"/>
      <c r="K47" s="257"/>
      <c r="L47" s="259"/>
      <c r="M47" s="257"/>
      <c r="N47" s="260"/>
      <c r="O47" s="259"/>
      <c r="P47" s="257"/>
      <c r="Q47" s="260"/>
      <c r="R47" s="259"/>
      <c r="S47" s="257"/>
      <c r="T47" s="260"/>
      <c r="U47" s="259"/>
      <c r="V47" s="257"/>
      <c r="W47" s="260"/>
      <c r="X47" s="259"/>
      <c r="Y47" s="257"/>
      <c r="Z47" s="260"/>
      <c r="AA47" s="259"/>
      <c r="AB47" s="257"/>
      <c r="AC47" s="260"/>
      <c r="AD47" s="259"/>
      <c r="AE47" s="257"/>
      <c r="AF47" s="260"/>
      <c r="AG47" s="259"/>
      <c r="AH47" s="257"/>
      <c r="AI47" s="260"/>
      <c r="AJ47" s="259"/>
      <c r="AK47" s="257"/>
      <c r="AL47" s="260"/>
      <c r="AM47" s="259"/>
      <c r="AN47" s="257"/>
      <c r="AO47" s="260"/>
      <c r="AP47" s="259"/>
      <c r="AQ47" s="257"/>
      <c r="AR47" s="260"/>
      <c r="AS47" s="259"/>
      <c r="AT47" s="257"/>
      <c r="AU47" s="260"/>
      <c r="AV47" s="259"/>
      <c r="AW47" s="257"/>
      <c r="AX47" s="260"/>
      <c r="AY47" s="259"/>
      <c r="AZ47" s="257"/>
      <c r="BA47" s="260"/>
      <c r="BB47" s="259"/>
      <c r="BC47" s="257"/>
      <c r="BD47" s="260"/>
      <c r="BE47" s="259"/>
      <c r="BF47" s="257"/>
      <c r="BG47" s="260"/>
      <c r="BH47" s="259"/>
      <c r="BI47" s="257"/>
      <c r="BJ47" s="260"/>
      <c r="BK47" s="259"/>
      <c r="BL47" s="257"/>
      <c r="BM47" s="260"/>
      <c r="BN47" s="259"/>
      <c r="BO47" s="257"/>
      <c r="BP47" s="260"/>
      <c r="BQ47" s="259"/>
      <c r="BR47" s="257"/>
      <c r="BS47" s="260"/>
      <c r="BT47" s="259"/>
      <c r="BU47" s="257"/>
      <c r="BV47" s="260"/>
      <c r="BW47" s="259"/>
      <c r="BX47" s="257"/>
      <c r="BY47" s="260"/>
    </row>
    <row r="48" spans="1:77" ht="13.5" customHeight="1">
      <c r="C48" s="259"/>
      <c r="D48" s="257"/>
      <c r="E48" s="257"/>
      <c r="F48" s="259"/>
      <c r="G48" s="257"/>
      <c r="H48" s="260"/>
      <c r="I48" s="257"/>
      <c r="J48" s="257"/>
      <c r="K48" s="257"/>
      <c r="L48" s="259"/>
      <c r="M48" s="257"/>
      <c r="N48" s="260"/>
      <c r="O48" s="259"/>
      <c r="P48" s="257"/>
      <c r="Q48" s="260"/>
      <c r="R48" s="259"/>
      <c r="S48" s="257"/>
      <c r="T48" s="260"/>
      <c r="U48" s="259"/>
      <c r="V48" s="257"/>
      <c r="W48" s="260"/>
      <c r="X48" s="259"/>
      <c r="Y48" s="257"/>
      <c r="Z48" s="260"/>
      <c r="AA48" s="259"/>
      <c r="AB48" s="257"/>
      <c r="AC48" s="260"/>
      <c r="AD48" s="259"/>
      <c r="AE48" s="257"/>
      <c r="AF48" s="260"/>
      <c r="AG48" s="259"/>
      <c r="AH48" s="257"/>
      <c r="AI48" s="260"/>
      <c r="AJ48" s="259"/>
      <c r="AK48" s="257"/>
      <c r="AL48" s="260"/>
      <c r="AM48" s="259"/>
      <c r="AN48" s="257"/>
      <c r="AO48" s="260"/>
      <c r="AP48" s="259"/>
      <c r="AQ48" s="257"/>
      <c r="AR48" s="260"/>
      <c r="AS48" s="259"/>
      <c r="AT48" s="257"/>
      <c r="AU48" s="260"/>
      <c r="AV48" s="259"/>
      <c r="AW48" s="257"/>
      <c r="AX48" s="260"/>
      <c r="AY48" s="259"/>
      <c r="AZ48" s="257"/>
      <c r="BA48" s="260"/>
      <c r="BB48" s="259"/>
      <c r="BC48" s="257"/>
      <c r="BD48" s="260"/>
      <c r="BE48" s="259"/>
      <c r="BF48" s="257"/>
      <c r="BG48" s="260"/>
      <c r="BH48" s="259"/>
      <c r="BI48" s="257"/>
      <c r="BJ48" s="260"/>
      <c r="BK48" s="259"/>
      <c r="BL48" s="257"/>
      <c r="BM48" s="260"/>
      <c r="BN48" s="259"/>
      <c r="BO48" s="257"/>
      <c r="BP48" s="260"/>
      <c r="BQ48" s="259"/>
      <c r="BR48" s="257"/>
      <c r="BS48" s="260"/>
      <c r="BT48" s="259"/>
      <c r="BU48" s="257"/>
      <c r="BV48" s="260"/>
      <c r="BW48" s="259"/>
      <c r="BX48" s="257"/>
      <c r="BY48" s="260"/>
    </row>
    <row r="49" spans="3:77" ht="13.5" customHeight="1">
      <c r="C49" s="259"/>
      <c r="D49" s="257"/>
      <c r="E49" s="257"/>
      <c r="F49" s="259"/>
      <c r="G49" s="257"/>
      <c r="H49" s="260"/>
      <c r="I49" s="257"/>
      <c r="J49" s="257"/>
      <c r="K49" s="257"/>
      <c r="L49" s="259"/>
      <c r="M49" s="257"/>
      <c r="N49" s="260"/>
      <c r="O49" s="259"/>
      <c r="P49" s="257"/>
      <c r="Q49" s="260"/>
      <c r="R49" s="259"/>
      <c r="S49" s="257"/>
      <c r="T49" s="260"/>
      <c r="U49" s="259"/>
      <c r="V49" s="257"/>
      <c r="W49" s="260"/>
      <c r="X49" s="259"/>
      <c r="Y49" s="257"/>
      <c r="Z49" s="260"/>
      <c r="AA49" s="259"/>
      <c r="AB49" s="257"/>
      <c r="AC49" s="260"/>
      <c r="AD49" s="259"/>
      <c r="AE49" s="257"/>
      <c r="AF49" s="260"/>
      <c r="AG49" s="259"/>
      <c r="AH49" s="257"/>
      <c r="AI49" s="260"/>
      <c r="AJ49" s="259"/>
      <c r="AK49" s="257"/>
      <c r="AL49" s="260"/>
      <c r="AM49" s="259"/>
      <c r="AN49" s="257"/>
      <c r="AO49" s="260"/>
      <c r="AP49" s="259"/>
      <c r="AQ49" s="257"/>
      <c r="AR49" s="260"/>
      <c r="AS49" s="259"/>
      <c r="AT49" s="257"/>
      <c r="AU49" s="260"/>
      <c r="AV49" s="259"/>
      <c r="AW49" s="257"/>
      <c r="AX49" s="260"/>
      <c r="AY49" s="259"/>
      <c r="AZ49" s="257"/>
      <c r="BA49" s="260"/>
      <c r="BB49" s="259"/>
      <c r="BC49" s="257"/>
      <c r="BD49" s="260"/>
      <c r="BE49" s="259"/>
      <c r="BF49" s="257"/>
      <c r="BG49" s="260"/>
      <c r="BH49" s="259"/>
      <c r="BI49" s="257"/>
      <c r="BJ49" s="260"/>
      <c r="BK49" s="259"/>
      <c r="BL49" s="257"/>
      <c r="BM49" s="260"/>
      <c r="BN49" s="259"/>
      <c r="BO49" s="257"/>
      <c r="BP49" s="260"/>
      <c r="BQ49" s="259"/>
      <c r="BR49" s="257"/>
      <c r="BS49" s="260"/>
      <c r="BT49" s="259"/>
      <c r="BU49" s="257"/>
      <c r="BV49" s="260"/>
      <c r="BW49" s="259"/>
      <c r="BX49" s="257"/>
      <c r="BY49" s="260"/>
    </row>
    <row r="50" spans="3:77" ht="13.5" customHeight="1">
      <c r="C50" s="259"/>
      <c r="D50" s="257"/>
      <c r="E50" s="257"/>
      <c r="F50" s="259"/>
      <c r="G50" s="257"/>
      <c r="H50" s="260"/>
      <c r="I50" s="257"/>
      <c r="J50" s="257"/>
      <c r="K50" s="257"/>
      <c r="L50" s="259"/>
      <c r="M50" s="257"/>
      <c r="N50" s="260"/>
      <c r="O50" s="259"/>
      <c r="P50" s="257"/>
      <c r="Q50" s="260"/>
      <c r="R50" s="259"/>
      <c r="S50" s="257"/>
      <c r="T50" s="260"/>
      <c r="U50" s="259"/>
      <c r="V50" s="257"/>
      <c r="W50" s="260"/>
      <c r="X50" s="259"/>
      <c r="Y50" s="257"/>
      <c r="Z50" s="260"/>
      <c r="AA50" s="259"/>
      <c r="AB50" s="257"/>
      <c r="AC50" s="260"/>
      <c r="AD50" s="259"/>
      <c r="AE50" s="257"/>
      <c r="AF50" s="260"/>
      <c r="AG50" s="259"/>
      <c r="AH50" s="257"/>
      <c r="AI50" s="260"/>
      <c r="AJ50" s="259"/>
      <c r="AK50" s="257"/>
      <c r="AL50" s="260"/>
      <c r="AM50" s="259"/>
      <c r="AN50" s="257"/>
      <c r="AO50" s="260"/>
      <c r="AP50" s="259"/>
      <c r="AQ50" s="257"/>
      <c r="AR50" s="260"/>
      <c r="AS50" s="259"/>
      <c r="AT50" s="257"/>
      <c r="AU50" s="260"/>
      <c r="AV50" s="259"/>
      <c r="AW50" s="257"/>
      <c r="AX50" s="260"/>
      <c r="AY50" s="259"/>
      <c r="AZ50" s="257"/>
      <c r="BA50" s="260"/>
      <c r="BB50" s="259"/>
      <c r="BC50" s="257"/>
      <c r="BD50" s="260"/>
      <c r="BE50" s="259"/>
      <c r="BF50" s="257"/>
      <c r="BG50" s="260"/>
      <c r="BH50" s="259"/>
      <c r="BI50" s="257"/>
      <c r="BJ50" s="260"/>
      <c r="BK50" s="259"/>
      <c r="BL50" s="257"/>
      <c r="BM50" s="260"/>
      <c r="BN50" s="259"/>
      <c r="BO50" s="257"/>
      <c r="BP50" s="260"/>
      <c r="BQ50" s="259"/>
      <c r="BR50" s="257"/>
      <c r="BS50" s="260"/>
      <c r="BT50" s="259"/>
      <c r="BU50" s="257"/>
      <c r="BV50" s="260"/>
      <c r="BW50" s="259"/>
      <c r="BX50" s="257"/>
      <c r="BY50" s="260"/>
    </row>
    <row r="51" spans="3:77" ht="13.5" customHeight="1">
      <c r="C51" s="259"/>
      <c r="D51" s="257"/>
      <c r="E51" s="257"/>
      <c r="F51" s="259"/>
      <c r="G51" s="257"/>
      <c r="H51" s="260"/>
      <c r="I51" s="257"/>
      <c r="J51" s="257"/>
      <c r="K51" s="257"/>
      <c r="L51" s="259"/>
      <c r="M51" s="257"/>
      <c r="N51" s="260"/>
      <c r="O51" s="259"/>
      <c r="P51" s="257"/>
      <c r="Q51" s="260"/>
      <c r="R51" s="259"/>
      <c r="S51" s="257"/>
      <c r="T51" s="260"/>
      <c r="U51" s="259"/>
      <c r="V51" s="257"/>
      <c r="W51" s="260"/>
      <c r="X51" s="259"/>
      <c r="Y51" s="257"/>
      <c r="Z51" s="260"/>
      <c r="AA51" s="259"/>
      <c r="AB51" s="257"/>
      <c r="AC51" s="260"/>
      <c r="AD51" s="259"/>
      <c r="AE51" s="257"/>
      <c r="AF51" s="260"/>
      <c r="AG51" s="259"/>
      <c r="AH51" s="257"/>
      <c r="AI51" s="260"/>
      <c r="AJ51" s="259"/>
      <c r="AK51" s="257"/>
      <c r="AL51" s="260"/>
      <c r="AM51" s="259"/>
      <c r="AN51" s="257"/>
      <c r="AO51" s="260"/>
      <c r="AP51" s="259"/>
      <c r="AQ51" s="257"/>
      <c r="AR51" s="260"/>
      <c r="AS51" s="259"/>
      <c r="AT51" s="257"/>
      <c r="AU51" s="260"/>
      <c r="AV51" s="259"/>
      <c r="AW51" s="257"/>
      <c r="AX51" s="260"/>
      <c r="AY51" s="259"/>
      <c r="AZ51" s="257"/>
      <c r="BA51" s="260"/>
      <c r="BB51" s="259"/>
      <c r="BC51" s="257"/>
      <c r="BD51" s="260"/>
      <c r="BE51" s="259"/>
      <c r="BF51" s="257"/>
      <c r="BG51" s="260"/>
      <c r="BH51" s="259"/>
      <c r="BI51" s="257"/>
      <c r="BJ51" s="260"/>
      <c r="BK51" s="259"/>
      <c r="BL51" s="257"/>
      <c r="BM51" s="260"/>
      <c r="BN51" s="259"/>
      <c r="BO51" s="257"/>
      <c r="BP51" s="260"/>
      <c r="BQ51" s="259"/>
      <c r="BR51" s="257"/>
      <c r="BS51" s="260"/>
      <c r="BT51" s="259"/>
      <c r="BU51" s="257"/>
      <c r="BV51" s="260"/>
      <c r="BW51" s="259"/>
      <c r="BX51" s="257"/>
      <c r="BY51" s="260"/>
    </row>
    <row r="52" spans="3:77" ht="13.5" customHeight="1">
      <c r="C52" s="259"/>
      <c r="D52" s="257"/>
      <c r="E52" s="257"/>
      <c r="F52" s="259"/>
      <c r="G52" s="257"/>
      <c r="H52" s="260"/>
      <c r="I52" s="257"/>
      <c r="J52" s="257"/>
      <c r="K52" s="257"/>
      <c r="L52" s="259"/>
      <c r="M52" s="257"/>
      <c r="N52" s="260"/>
      <c r="O52" s="259"/>
      <c r="P52" s="257"/>
      <c r="Q52" s="260"/>
      <c r="R52" s="259"/>
      <c r="S52" s="257"/>
      <c r="T52" s="260"/>
      <c r="U52" s="259"/>
      <c r="V52" s="257"/>
      <c r="W52" s="260"/>
      <c r="X52" s="259"/>
      <c r="Y52" s="257"/>
      <c r="Z52" s="260"/>
      <c r="AA52" s="259"/>
      <c r="AB52" s="257"/>
      <c r="AC52" s="260"/>
      <c r="AD52" s="259"/>
      <c r="AE52" s="257"/>
      <c r="AF52" s="260"/>
      <c r="AG52" s="259"/>
      <c r="AH52" s="257"/>
      <c r="AI52" s="260"/>
      <c r="AJ52" s="259"/>
      <c r="AK52" s="257"/>
      <c r="AL52" s="260"/>
      <c r="AM52" s="259"/>
      <c r="AN52" s="257"/>
      <c r="AO52" s="260"/>
      <c r="AP52" s="259"/>
      <c r="AQ52" s="257"/>
      <c r="AR52" s="260"/>
      <c r="AS52" s="259"/>
      <c r="AT52" s="257"/>
      <c r="AU52" s="260"/>
      <c r="AV52" s="259"/>
      <c r="AW52" s="257"/>
      <c r="AX52" s="260"/>
      <c r="AY52" s="259"/>
      <c r="AZ52" s="257"/>
      <c r="BA52" s="260"/>
      <c r="BB52" s="259"/>
      <c r="BC52" s="257"/>
      <c r="BD52" s="260"/>
      <c r="BE52" s="259"/>
      <c r="BF52" s="257"/>
      <c r="BG52" s="260"/>
      <c r="BH52" s="259"/>
      <c r="BI52" s="257"/>
      <c r="BJ52" s="260"/>
      <c r="BK52" s="259"/>
      <c r="BL52" s="257"/>
      <c r="BM52" s="260"/>
      <c r="BN52" s="259"/>
      <c r="BO52" s="257"/>
      <c r="BP52" s="260"/>
      <c r="BQ52" s="259"/>
      <c r="BR52" s="257"/>
      <c r="BS52" s="260"/>
      <c r="BT52" s="259"/>
      <c r="BU52" s="257"/>
      <c r="BV52" s="260"/>
      <c r="BW52" s="259"/>
      <c r="BX52" s="257"/>
      <c r="BY52" s="260"/>
    </row>
    <row r="53" spans="3:77" ht="13.5" customHeight="1">
      <c r="C53" s="259"/>
      <c r="D53" s="257"/>
      <c r="E53" s="257"/>
      <c r="F53" s="259"/>
      <c r="G53" s="257"/>
      <c r="H53" s="260"/>
      <c r="I53" s="257"/>
      <c r="J53" s="257"/>
      <c r="K53" s="257"/>
      <c r="L53" s="259"/>
      <c r="M53" s="257"/>
      <c r="N53" s="260"/>
      <c r="O53" s="259"/>
      <c r="P53" s="257"/>
      <c r="Q53" s="260"/>
      <c r="R53" s="259"/>
      <c r="S53" s="257"/>
      <c r="T53" s="260"/>
      <c r="U53" s="259"/>
      <c r="V53" s="257"/>
      <c r="W53" s="260"/>
      <c r="X53" s="259"/>
      <c r="Y53" s="257"/>
      <c r="Z53" s="260"/>
      <c r="AA53" s="259"/>
      <c r="AB53" s="257"/>
      <c r="AC53" s="260"/>
      <c r="AD53" s="259"/>
      <c r="AE53" s="257"/>
      <c r="AF53" s="260"/>
      <c r="AG53" s="259"/>
      <c r="AH53" s="257"/>
      <c r="AI53" s="260"/>
      <c r="AJ53" s="259"/>
      <c r="AK53" s="257"/>
      <c r="AL53" s="260"/>
      <c r="AM53" s="259"/>
      <c r="AN53" s="257"/>
      <c r="AO53" s="260"/>
      <c r="AP53" s="259"/>
      <c r="AQ53" s="257"/>
      <c r="AR53" s="260"/>
      <c r="AS53" s="259"/>
      <c r="AT53" s="257"/>
      <c r="AU53" s="260"/>
      <c r="AV53" s="259"/>
      <c r="AW53" s="257"/>
      <c r="AX53" s="260"/>
      <c r="AY53" s="259"/>
      <c r="AZ53" s="257"/>
      <c r="BA53" s="260"/>
      <c r="BB53" s="259"/>
      <c r="BC53" s="257"/>
      <c r="BD53" s="260"/>
      <c r="BE53" s="259"/>
      <c r="BF53" s="257"/>
      <c r="BG53" s="260"/>
      <c r="BH53" s="259"/>
      <c r="BI53" s="257"/>
      <c r="BJ53" s="260"/>
      <c r="BK53" s="259"/>
      <c r="BL53" s="257"/>
      <c r="BM53" s="260"/>
      <c r="BN53" s="259"/>
      <c r="BO53" s="257"/>
      <c r="BP53" s="260"/>
      <c r="BQ53" s="259"/>
      <c r="BR53" s="257"/>
      <c r="BS53" s="260"/>
      <c r="BT53" s="259"/>
      <c r="BU53" s="257"/>
      <c r="BV53" s="260"/>
      <c r="BW53" s="259"/>
      <c r="BX53" s="257"/>
      <c r="BY53" s="260"/>
    </row>
    <row r="54" spans="3:77" ht="13.5" customHeight="1">
      <c r="C54" s="259"/>
      <c r="D54" s="257"/>
      <c r="E54" s="257"/>
      <c r="F54" s="259"/>
      <c r="G54" s="257"/>
      <c r="H54" s="260"/>
      <c r="I54" s="257"/>
      <c r="J54" s="257"/>
      <c r="K54" s="257"/>
      <c r="L54" s="259"/>
      <c r="M54" s="257"/>
      <c r="N54" s="260"/>
      <c r="O54" s="259"/>
      <c r="P54" s="257"/>
      <c r="Q54" s="260"/>
      <c r="R54" s="259"/>
      <c r="S54" s="257"/>
      <c r="T54" s="260"/>
      <c r="U54" s="259"/>
      <c r="V54" s="257"/>
      <c r="W54" s="260"/>
      <c r="X54" s="259"/>
      <c r="Y54" s="257"/>
      <c r="Z54" s="260"/>
      <c r="AA54" s="259"/>
      <c r="AB54" s="257"/>
      <c r="AC54" s="260"/>
      <c r="AD54" s="259"/>
      <c r="AE54" s="257"/>
      <c r="AF54" s="260"/>
      <c r="AG54" s="259"/>
      <c r="AH54" s="257"/>
      <c r="AI54" s="260"/>
      <c r="AJ54" s="259"/>
      <c r="AK54" s="257"/>
      <c r="AL54" s="260"/>
      <c r="AM54" s="259"/>
      <c r="AN54" s="257"/>
      <c r="AO54" s="260"/>
      <c r="AP54" s="259"/>
      <c r="AQ54" s="257"/>
      <c r="AR54" s="260"/>
      <c r="AS54" s="259"/>
      <c r="AT54" s="257"/>
      <c r="AU54" s="260"/>
      <c r="AV54" s="259"/>
      <c r="AW54" s="257"/>
      <c r="AX54" s="260"/>
      <c r="AY54" s="259"/>
      <c r="AZ54" s="257"/>
      <c r="BA54" s="260"/>
      <c r="BB54" s="259"/>
      <c r="BC54" s="257"/>
      <c r="BD54" s="260"/>
      <c r="BE54" s="259"/>
      <c r="BF54" s="257"/>
      <c r="BG54" s="260"/>
      <c r="BH54" s="259"/>
      <c r="BI54" s="257"/>
      <c r="BJ54" s="260"/>
      <c r="BK54" s="259"/>
      <c r="BL54" s="257"/>
      <c r="BM54" s="260"/>
      <c r="BN54" s="259"/>
      <c r="BO54" s="257"/>
      <c r="BP54" s="260"/>
      <c r="BQ54" s="259"/>
      <c r="BR54" s="257"/>
      <c r="BS54" s="260"/>
      <c r="BT54" s="259"/>
      <c r="BU54" s="257"/>
      <c r="BV54" s="260"/>
      <c r="BW54" s="259"/>
      <c r="BX54" s="257"/>
      <c r="BY54" s="260"/>
    </row>
    <row r="55" spans="3:77" ht="13.5" customHeight="1">
      <c r="C55" s="259"/>
      <c r="D55" s="257"/>
      <c r="E55" s="257"/>
      <c r="F55" s="259"/>
      <c r="G55" s="257"/>
      <c r="H55" s="260"/>
      <c r="I55" s="257"/>
      <c r="J55" s="257"/>
      <c r="K55" s="257"/>
      <c r="L55" s="259"/>
      <c r="M55" s="257"/>
      <c r="N55" s="260"/>
      <c r="O55" s="259"/>
      <c r="P55" s="257"/>
      <c r="Q55" s="260"/>
      <c r="R55" s="259"/>
      <c r="S55" s="257"/>
      <c r="T55" s="260"/>
      <c r="U55" s="259"/>
      <c r="V55" s="257"/>
      <c r="W55" s="260"/>
      <c r="X55" s="259"/>
      <c r="Y55" s="257"/>
      <c r="Z55" s="260"/>
      <c r="AA55" s="259"/>
      <c r="AB55" s="257"/>
      <c r="AC55" s="260"/>
      <c r="AD55" s="259"/>
      <c r="AE55" s="257"/>
      <c r="AF55" s="260"/>
      <c r="AG55" s="259"/>
      <c r="AH55" s="257"/>
      <c r="AI55" s="260"/>
      <c r="AJ55" s="259"/>
      <c r="AK55" s="257"/>
      <c r="AL55" s="260"/>
      <c r="AM55" s="259"/>
      <c r="AN55" s="257"/>
      <c r="AO55" s="260"/>
      <c r="AP55" s="259"/>
      <c r="AQ55" s="257"/>
      <c r="AR55" s="260"/>
      <c r="AS55" s="259"/>
      <c r="AT55" s="257"/>
      <c r="AU55" s="260"/>
      <c r="AV55" s="259"/>
      <c r="AW55" s="257"/>
      <c r="AX55" s="260"/>
      <c r="AY55" s="259"/>
      <c r="AZ55" s="257"/>
      <c r="BA55" s="260"/>
      <c r="BB55" s="259"/>
      <c r="BC55" s="257"/>
      <c r="BD55" s="260"/>
      <c r="BE55" s="259"/>
      <c r="BF55" s="257"/>
      <c r="BG55" s="260"/>
      <c r="BH55" s="259"/>
      <c r="BI55" s="257"/>
      <c r="BJ55" s="260"/>
      <c r="BK55" s="259"/>
      <c r="BL55" s="257"/>
      <c r="BM55" s="260"/>
      <c r="BN55" s="259"/>
      <c r="BO55" s="257"/>
      <c r="BP55" s="260"/>
      <c r="BQ55" s="259"/>
      <c r="BR55" s="257"/>
      <c r="BS55" s="260"/>
      <c r="BT55" s="259"/>
      <c r="BU55" s="257"/>
      <c r="BV55" s="260"/>
      <c r="BW55" s="259"/>
      <c r="BX55" s="257"/>
      <c r="BY55" s="260"/>
    </row>
    <row r="56" spans="3:77" ht="13.5" customHeight="1">
      <c r="C56" s="259"/>
      <c r="D56" s="257"/>
      <c r="E56" s="257"/>
      <c r="F56" s="259"/>
      <c r="G56" s="257"/>
      <c r="H56" s="260"/>
      <c r="I56" s="257"/>
      <c r="J56" s="257"/>
      <c r="K56" s="257"/>
      <c r="L56" s="259"/>
      <c r="M56" s="257"/>
      <c r="N56" s="260"/>
      <c r="O56" s="259"/>
      <c r="P56" s="257"/>
      <c r="Q56" s="260"/>
      <c r="R56" s="259"/>
      <c r="S56" s="257"/>
      <c r="T56" s="260"/>
      <c r="U56" s="259"/>
      <c r="V56" s="257"/>
      <c r="W56" s="260"/>
      <c r="X56" s="259"/>
      <c r="Y56" s="257"/>
      <c r="Z56" s="260"/>
      <c r="AA56" s="259"/>
      <c r="AB56" s="257"/>
      <c r="AC56" s="260"/>
      <c r="AD56" s="259"/>
      <c r="AE56" s="257"/>
      <c r="AF56" s="260"/>
      <c r="AG56" s="259"/>
      <c r="AH56" s="257"/>
      <c r="AI56" s="260"/>
      <c r="AJ56" s="259"/>
      <c r="AK56" s="257"/>
      <c r="AL56" s="260"/>
      <c r="AM56" s="259"/>
      <c r="AN56" s="257"/>
      <c r="AO56" s="260"/>
      <c r="AP56" s="259"/>
      <c r="AQ56" s="257"/>
      <c r="AR56" s="260"/>
      <c r="AS56" s="259"/>
      <c r="AT56" s="257"/>
      <c r="AU56" s="260"/>
      <c r="AV56" s="259"/>
      <c r="AW56" s="257"/>
      <c r="AX56" s="260"/>
      <c r="AY56" s="259"/>
      <c r="AZ56" s="257"/>
      <c r="BA56" s="260"/>
      <c r="BB56" s="259"/>
      <c r="BC56" s="257"/>
      <c r="BD56" s="260"/>
      <c r="BE56" s="259"/>
      <c r="BF56" s="257"/>
      <c r="BG56" s="260"/>
      <c r="BH56" s="259"/>
      <c r="BI56" s="257"/>
      <c r="BJ56" s="260"/>
      <c r="BK56" s="259"/>
      <c r="BL56" s="257"/>
      <c r="BM56" s="260"/>
      <c r="BN56" s="259"/>
      <c r="BO56" s="257"/>
      <c r="BP56" s="260"/>
      <c r="BQ56" s="259"/>
      <c r="BR56" s="257"/>
      <c r="BS56" s="260"/>
      <c r="BT56" s="259"/>
      <c r="BU56" s="257"/>
      <c r="BV56" s="260"/>
      <c r="BW56" s="259"/>
      <c r="BX56" s="257"/>
      <c r="BY56" s="260"/>
    </row>
    <row r="57" spans="3:77" ht="13.5" customHeight="1">
      <c r="C57" s="259"/>
      <c r="D57" s="257"/>
      <c r="E57" s="257"/>
      <c r="F57" s="259"/>
      <c r="G57" s="257"/>
      <c r="H57" s="260"/>
      <c r="I57" s="257"/>
      <c r="J57" s="257"/>
      <c r="K57" s="257"/>
      <c r="L57" s="259"/>
      <c r="M57" s="257"/>
      <c r="N57" s="260"/>
      <c r="O57" s="259"/>
      <c r="P57" s="257"/>
      <c r="Q57" s="260"/>
      <c r="R57" s="259"/>
      <c r="S57" s="257"/>
      <c r="T57" s="260"/>
      <c r="U57" s="259"/>
      <c r="V57" s="257"/>
      <c r="W57" s="260"/>
      <c r="X57" s="259"/>
      <c r="Y57" s="257"/>
      <c r="Z57" s="260"/>
      <c r="AA57" s="259"/>
      <c r="AB57" s="257"/>
      <c r="AC57" s="260"/>
      <c r="AD57" s="259"/>
      <c r="AE57" s="257"/>
      <c r="AF57" s="260"/>
      <c r="AG57" s="259"/>
      <c r="AH57" s="257"/>
      <c r="AI57" s="260"/>
      <c r="AJ57" s="259"/>
      <c r="AK57" s="257"/>
      <c r="AL57" s="260"/>
      <c r="AM57" s="259"/>
      <c r="AN57" s="257"/>
      <c r="AO57" s="260"/>
      <c r="AP57" s="259"/>
      <c r="AQ57" s="257"/>
      <c r="AR57" s="260"/>
      <c r="AS57" s="259"/>
      <c r="AT57" s="257"/>
      <c r="AU57" s="260"/>
      <c r="AV57" s="259"/>
      <c r="AW57" s="257"/>
      <c r="AX57" s="260"/>
      <c r="AY57" s="259"/>
      <c r="AZ57" s="257"/>
      <c r="BA57" s="260"/>
      <c r="BB57" s="259"/>
      <c r="BC57" s="257"/>
      <c r="BD57" s="260"/>
      <c r="BE57" s="259"/>
      <c r="BF57" s="257"/>
      <c r="BG57" s="260"/>
      <c r="BH57" s="259"/>
      <c r="BI57" s="257"/>
      <c r="BJ57" s="260"/>
      <c r="BK57" s="259"/>
      <c r="BL57" s="257"/>
      <c r="BM57" s="260"/>
      <c r="BN57" s="259"/>
      <c r="BO57" s="257"/>
      <c r="BP57" s="260"/>
      <c r="BQ57" s="259"/>
      <c r="BR57" s="257"/>
      <c r="BS57" s="260"/>
      <c r="BT57" s="259"/>
      <c r="BU57" s="257"/>
      <c r="BV57" s="260"/>
      <c r="BW57" s="259"/>
      <c r="BX57" s="257"/>
      <c r="BY57" s="260"/>
    </row>
    <row r="58" spans="3:77" ht="13.5" customHeight="1">
      <c r="C58" s="259"/>
      <c r="D58" s="257"/>
      <c r="E58" s="257"/>
      <c r="F58" s="259"/>
      <c r="G58" s="257"/>
      <c r="H58" s="260"/>
      <c r="I58" s="257"/>
      <c r="J58" s="257"/>
      <c r="K58" s="257"/>
      <c r="L58" s="259"/>
      <c r="M58" s="257"/>
      <c r="N58" s="260"/>
      <c r="O58" s="259"/>
      <c r="P58" s="257"/>
      <c r="Q58" s="260"/>
      <c r="R58" s="259"/>
      <c r="S58" s="257"/>
      <c r="T58" s="260"/>
      <c r="U58" s="259"/>
      <c r="V58" s="257"/>
      <c r="W58" s="260"/>
      <c r="X58" s="259"/>
      <c r="Y58" s="257"/>
      <c r="Z58" s="260"/>
      <c r="AA58" s="259"/>
      <c r="AB58" s="257"/>
      <c r="AC58" s="260"/>
      <c r="AD58" s="259"/>
      <c r="AE58" s="257"/>
      <c r="AF58" s="260"/>
      <c r="AG58" s="259"/>
      <c r="AH58" s="257"/>
      <c r="AI58" s="260"/>
      <c r="AJ58" s="259"/>
      <c r="AK58" s="257"/>
      <c r="AL58" s="260"/>
      <c r="AM58" s="259"/>
      <c r="AN58" s="257"/>
      <c r="AO58" s="260"/>
      <c r="AP58" s="259"/>
      <c r="AQ58" s="257"/>
      <c r="AR58" s="260"/>
      <c r="AS58" s="259"/>
      <c r="AT58" s="257"/>
      <c r="AU58" s="260"/>
      <c r="AV58" s="259"/>
      <c r="AW58" s="257"/>
      <c r="AX58" s="260"/>
      <c r="AY58" s="259"/>
      <c r="AZ58" s="257"/>
      <c r="BA58" s="260"/>
      <c r="BB58" s="259"/>
      <c r="BC58" s="257"/>
      <c r="BD58" s="260"/>
      <c r="BE58" s="259"/>
      <c r="BF58" s="257"/>
      <c r="BG58" s="260"/>
      <c r="BH58" s="259"/>
      <c r="BI58" s="257"/>
      <c r="BJ58" s="260"/>
      <c r="BK58" s="259"/>
      <c r="BL58" s="257"/>
      <c r="BM58" s="260"/>
      <c r="BN58" s="259"/>
      <c r="BO58" s="257"/>
      <c r="BP58" s="260"/>
      <c r="BQ58" s="259"/>
      <c r="BR58" s="257"/>
      <c r="BS58" s="260"/>
      <c r="BT58" s="259"/>
      <c r="BU58" s="257"/>
      <c r="BV58" s="260"/>
      <c r="BW58" s="259"/>
      <c r="BX58" s="257"/>
      <c r="BY58" s="260"/>
    </row>
    <row r="59" spans="3:77" ht="13.5" customHeight="1">
      <c r="C59" s="259"/>
      <c r="D59" s="257"/>
      <c r="E59" s="257"/>
      <c r="F59" s="259"/>
      <c r="G59" s="257"/>
      <c r="H59" s="260"/>
      <c r="I59" s="257"/>
      <c r="J59" s="257"/>
      <c r="K59" s="257"/>
      <c r="L59" s="259"/>
      <c r="M59" s="257"/>
      <c r="N59" s="260"/>
      <c r="O59" s="259"/>
      <c r="P59" s="257"/>
      <c r="Q59" s="260"/>
      <c r="R59" s="259"/>
      <c r="S59" s="257"/>
      <c r="T59" s="260"/>
      <c r="U59" s="259"/>
      <c r="V59" s="257"/>
      <c r="W59" s="260"/>
      <c r="X59" s="259"/>
      <c r="Y59" s="257"/>
      <c r="Z59" s="260"/>
      <c r="AA59" s="259"/>
      <c r="AB59" s="257"/>
      <c r="AC59" s="260"/>
      <c r="AD59" s="259"/>
      <c r="AE59" s="257"/>
      <c r="AF59" s="260"/>
      <c r="AG59" s="259"/>
      <c r="AH59" s="257"/>
      <c r="AI59" s="260"/>
      <c r="AJ59" s="259"/>
      <c r="AK59" s="257"/>
      <c r="AL59" s="260"/>
      <c r="AM59" s="259"/>
      <c r="AN59" s="257"/>
      <c r="AO59" s="260"/>
      <c r="AP59" s="259"/>
      <c r="AQ59" s="257"/>
      <c r="AR59" s="260"/>
      <c r="AS59" s="259"/>
      <c r="AT59" s="257"/>
      <c r="AU59" s="260"/>
      <c r="AV59" s="259"/>
      <c r="AW59" s="257"/>
      <c r="AX59" s="260"/>
      <c r="AY59" s="259"/>
      <c r="AZ59" s="257"/>
      <c r="BA59" s="260"/>
      <c r="BB59" s="259"/>
      <c r="BC59" s="257"/>
      <c r="BD59" s="260"/>
      <c r="BE59" s="259"/>
      <c r="BF59" s="257"/>
      <c r="BG59" s="260"/>
      <c r="BH59" s="259"/>
      <c r="BI59" s="257"/>
      <c r="BJ59" s="260"/>
      <c r="BK59" s="259"/>
      <c r="BL59" s="257"/>
      <c r="BM59" s="260"/>
      <c r="BN59" s="259"/>
      <c r="BO59" s="257"/>
      <c r="BP59" s="260"/>
      <c r="BQ59" s="259"/>
      <c r="BR59" s="257"/>
      <c r="BS59" s="260"/>
      <c r="BT59" s="259"/>
      <c r="BU59" s="257"/>
      <c r="BV59" s="260"/>
      <c r="BW59" s="259"/>
      <c r="BX59" s="257"/>
      <c r="BY59" s="260"/>
    </row>
    <row r="60" spans="3:77" ht="13.5" customHeight="1">
      <c r="C60" s="259"/>
      <c r="D60" s="257"/>
      <c r="E60" s="257"/>
      <c r="F60" s="259"/>
      <c r="G60" s="257"/>
      <c r="H60" s="260"/>
      <c r="I60" s="257"/>
      <c r="J60" s="257"/>
      <c r="K60" s="257"/>
      <c r="L60" s="259"/>
      <c r="M60" s="257"/>
      <c r="N60" s="260"/>
      <c r="O60" s="259"/>
      <c r="P60" s="257"/>
      <c r="Q60" s="260"/>
      <c r="R60" s="259"/>
      <c r="S60" s="257"/>
      <c r="T60" s="260"/>
      <c r="U60" s="259"/>
      <c r="V60" s="257"/>
      <c r="W60" s="260"/>
      <c r="X60" s="259"/>
      <c r="Y60" s="257"/>
      <c r="Z60" s="260"/>
      <c r="AA60" s="259"/>
      <c r="AB60" s="257"/>
      <c r="AC60" s="260"/>
      <c r="AD60" s="259"/>
      <c r="AE60" s="257"/>
      <c r="AF60" s="260"/>
      <c r="AG60" s="259"/>
      <c r="AH60" s="257"/>
      <c r="AI60" s="260"/>
      <c r="AJ60" s="259"/>
      <c r="AK60" s="257"/>
      <c r="AL60" s="260"/>
      <c r="AM60" s="259"/>
      <c r="AN60" s="257"/>
      <c r="AO60" s="260"/>
      <c r="AP60" s="259"/>
      <c r="AQ60" s="257"/>
      <c r="AR60" s="260"/>
      <c r="AS60" s="259"/>
      <c r="AT60" s="257"/>
      <c r="AU60" s="260"/>
      <c r="AV60" s="259"/>
      <c r="AW60" s="257"/>
      <c r="AX60" s="260"/>
      <c r="AY60" s="259"/>
      <c r="AZ60" s="257"/>
      <c r="BA60" s="260"/>
      <c r="BB60" s="259"/>
      <c r="BC60" s="257"/>
      <c r="BD60" s="260"/>
      <c r="BE60" s="259"/>
      <c r="BF60" s="257"/>
      <c r="BG60" s="260"/>
      <c r="BH60" s="259"/>
      <c r="BI60" s="257"/>
      <c r="BJ60" s="260"/>
      <c r="BK60" s="259"/>
      <c r="BL60" s="257"/>
      <c r="BM60" s="260"/>
      <c r="BN60" s="259"/>
      <c r="BO60" s="257"/>
      <c r="BP60" s="260"/>
      <c r="BQ60" s="259"/>
      <c r="BR60" s="257"/>
      <c r="BS60" s="260"/>
      <c r="BT60" s="259"/>
      <c r="BU60" s="257"/>
      <c r="BV60" s="260"/>
      <c r="BW60" s="259"/>
      <c r="BX60" s="257"/>
      <c r="BY60" s="260"/>
    </row>
    <row r="61" spans="3:77" ht="13.5" customHeight="1">
      <c r="C61" s="259"/>
      <c r="D61" s="257"/>
      <c r="E61" s="257"/>
      <c r="F61" s="259"/>
      <c r="G61" s="257"/>
      <c r="H61" s="260"/>
      <c r="I61" s="257"/>
      <c r="J61" s="257"/>
      <c r="K61" s="257"/>
      <c r="L61" s="259"/>
      <c r="M61" s="257"/>
      <c r="N61" s="260"/>
      <c r="O61" s="259"/>
      <c r="P61" s="257"/>
      <c r="Q61" s="260"/>
      <c r="R61" s="259"/>
      <c r="S61" s="257"/>
      <c r="T61" s="260"/>
      <c r="U61" s="259"/>
      <c r="V61" s="257"/>
      <c r="W61" s="260"/>
      <c r="X61" s="259"/>
      <c r="Y61" s="257"/>
      <c r="Z61" s="260"/>
      <c r="AA61" s="259"/>
      <c r="AB61" s="257"/>
      <c r="AC61" s="260"/>
      <c r="AD61" s="259"/>
      <c r="AE61" s="257"/>
      <c r="AF61" s="260"/>
      <c r="AG61" s="259"/>
      <c r="AH61" s="257"/>
      <c r="AI61" s="260"/>
      <c r="AJ61" s="259"/>
      <c r="AK61" s="257"/>
      <c r="AL61" s="260"/>
      <c r="AM61" s="259"/>
      <c r="AN61" s="257"/>
      <c r="AO61" s="260"/>
      <c r="AP61" s="259"/>
      <c r="AQ61" s="257"/>
      <c r="AR61" s="260"/>
      <c r="AS61" s="259"/>
      <c r="AT61" s="257"/>
      <c r="AU61" s="260"/>
      <c r="AV61" s="259"/>
      <c r="AW61" s="257"/>
      <c r="AX61" s="260"/>
      <c r="AY61" s="259"/>
      <c r="AZ61" s="257"/>
      <c r="BA61" s="260"/>
      <c r="BB61" s="259"/>
      <c r="BC61" s="257"/>
      <c r="BD61" s="260"/>
      <c r="BE61" s="259"/>
      <c r="BF61" s="257"/>
      <c r="BG61" s="260"/>
      <c r="BH61" s="259"/>
      <c r="BI61" s="257"/>
      <c r="BJ61" s="260"/>
      <c r="BK61" s="259"/>
      <c r="BL61" s="257"/>
      <c r="BM61" s="260"/>
      <c r="BN61" s="259"/>
      <c r="BO61" s="257"/>
      <c r="BP61" s="260"/>
      <c r="BQ61" s="259"/>
      <c r="BR61" s="257"/>
      <c r="BS61" s="260"/>
      <c r="BT61" s="259"/>
      <c r="BU61" s="257"/>
      <c r="BV61" s="260"/>
      <c r="BW61" s="259"/>
      <c r="BX61" s="257"/>
      <c r="BY61" s="260"/>
    </row>
    <row r="62" spans="3:77" ht="13.5" customHeight="1">
      <c r="C62" s="259"/>
      <c r="D62" s="257"/>
      <c r="E62" s="257"/>
      <c r="F62" s="259"/>
      <c r="G62" s="257"/>
      <c r="H62" s="260"/>
      <c r="I62" s="257"/>
      <c r="J62" s="257"/>
      <c r="K62" s="257"/>
      <c r="L62" s="259"/>
      <c r="M62" s="257"/>
      <c r="N62" s="260"/>
      <c r="O62" s="259"/>
      <c r="P62" s="257"/>
      <c r="Q62" s="260"/>
      <c r="R62" s="259"/>
      <c r="S62" s="257"/>
      <c r="T62" s="260"/>
      <c r="U62" s="259"/>
      <c r="V62" s="257"/>
      <c r="W62" s="260"/>
      <c r="X62" s="259"/>
      <c r="Y62" s="257"/>
      <c r="Z62" s="260"/>
      <c r="AA62" s="259"/>
      <c r="AB62" s="257"/>
      <c r="AC62" s="260"/>
      <c r="AD62" s="259"/>
      <c r="AE62" s="257"/>
      <c r="AF62" s="260"/>
      <c r="AG62" s="259"/>
      <c r="AH62" s="257"/>
      <c r="AI62" s="260"/>
      <c r="AJ62" s="259"/>
      <c r="AK62" s="257"/>
      <c r="AL62" s="260"/>
      <c r="AM62" s="259"/>
      <c r="AN62" s="257"/>
      <c r="AO62" s="260"/>
      <c r="AP62" s="259"/>
      <c r="AQ62" s="257"/>
      <c r="AR62" s="260"/>
      <c r="AS62" s="259"/>
      <c r="AT62" s="257"/>
      <c r="AU62" s="260"/>
      <c r="AV62" s="259"/>
      <c r="AW62" s="257"/>
      <c r="AX62" s="260"/>
      <c r="AY62" s="259"/>
      <c r="AZ62" s="257"/>
      <c r="BA62" s="260"/>
      <c r="BB62" s="259"/>
      <c r="BC62" s="257"/>
      <c r="BD62" s="260"/>
      <c r="BE62" s="259"/>
      <c r="BF62" s="257"/>
      <c r="BG62" s="260"/>
      <c r="BH62" s="259"/>
      <c r="BI62" s="257"/>
      <c r="BJ62" s="260"/>
      <c r="BK62" s="259"/>
      <c r="BL62" s="257"/>
      <c r="BM62" s="260"/>
      <c r="BN62" s="259"/>
      <c r="BO62" s="257"/>
      <c r="BP62" s="260"/>
      <c r="BQ62" s="259"/>
      <c r="BR62" s="257"/>
      <c r="BS62" s="260"/>
      <c r="BT62" s="259"/>
      <c r="BU62" s="257"/>
      <c r="BV62" s="260"/>
      <c r="BW62" s="259"/>
      <c r="BX62" s="257"/>
      <c r="BY62" s="260"/>
    </row>
    <row r="63" spans="3:77" ht="13.5" customHeight="1">
      <c r="C63" s="259"/>
      <c r="D63" s="257"/>
      <c r="E63" s="257"/>
      <c r="F63" s="259"/>
      <c r="G63" s="257"/>
      <c r="H63" s="260"/>
      <c r="I63" s="257"/>
      <c r="J63" s="257"/>
      <c r="K63" s="257"/>
      <c r="L63" s="259"/>
      <c r="M63" s="257"/>
      <c r="N63" s="260"/>
      <c r="O63" s="259"/>
      <c r="P63" s="257"/>
      <c r="Q63" s="260"/>
      <c r="R63" s="259"/>
      <c r="S63" s="257"/>
      <c r="T63" s="260"/>
      <c r="U63" s="259"/>
      <c r="V63" s="257"/>
      <c r="W63" s="260"/>
      <c r="X63" s="259"/>
      <c r="Y63" s="257"/>
      <c r="Z63" s="260"/>
      <c r="AA63" s="259"/>
      <c r="AB63" s="257"/>
      <c r="AC63" s="260"/>
      <c r="AD63" s="259"/>
      <c r="AE63" s="257"/>
      <c r="AF63" s="260"/>
      <c r="AG63" s="259"/>
      <c r="AH63" s="257"/>
      <c r="AI63" s="260"/>
      <c r="AJ63" s="259"/>
      <c r="AK63" s="257"/>
      <c r="AL63" s="260"/>
      <c r="AM63" s="259"/>
      <c r="AN63" s="257"/>
      <c r="AO63" s="260"/>
      <c r="AP63" s="259"/>
      <c r="AQ63" s="257"/>
      <c r="AR63" s="260"/>
      <c r="AS63" s="259"/>
      <c r="AT63" s="257"/>
      <c r="AU63" s="260"/>
      <c r="AV63" s="259"/>
      <c r="AW63" s="257"/>
      <c r="AX63" s="260"/>
      <c r="AY63" s="259"/>
      <c r="AZ63" s="257"/>
      <c r="BA63" s="260"/>
      <c r="BB63" s="259"/>
      <c r="BC63" s="257"/>
      <c r="BD63" s="260"/>
      <c r="BE63" s="259"/>
      <c r="BF63" s="257"/>
      <c r="BG63" s="260"/>
      <c r="BH63" s="259"/>
      <c r="BI63" s="257"/>
      <c r="BJ63" s="260"/>
      <c r="BK63" s="259"/>
      <c r="BL63" s="257"/>
      <c r="BM63" s="260"/>
      <c r="BN63" s="259"/>
      <c r="BO63" s="257"/>
      <c r="BP63" s="260"/>
      <c r="BQ63" s="259"/>
      <c r="BR63" s="257"/>
      <c r="BS63" s="260"/>
      <c r="BT63" s="259"/>
      <c r="BU63" s="257"/>
      <c r="BV63" s="260"/>
      <c r="BW63" s="259"/>
      <c r="BX63" s="257"/>
      <c r="BY63" s="260"/>
    </row>
    <row r="64" spans="3:77" ht="13.5" customHeight="1">
      <c r="C64" s="259"/>
      <c r="D64" s="257"/>
      <c r="E64" s="257"/>
      <c r="F64" s="259"/>
      <c r="G64" s="257"/>
      <c r="H64" s="260"/>
      <c r="I64" s="257"/>
      <c r="J64" s="257"/>
      <c r="K64" s="257"/>
      <c r="L64" s="259"/>
      <c r="M64" s="257"/>
      <c r="N64" s="260"/>
      <c r="O64" s="259"/>
      <c r="P64" s="257"/>
      <c r="Q64" s="260"/>
      <c r="R64" s="259"/>
      <c r="S64" s="257"/>
      <c r="T64" s="260"/>
      <c r="U64" s="259"/>
      <c r="V64" s="257"/>
      <c r="W64" s="260"/>
      <c r="X64" s="259"/>
      <c r="Y64" s="257"/>
      <c r="Z64" s="260"/>
      <c r="AA64" s="259"/>
      <c r="AB64" s="257"/>
      <c r="AC64" s="260"/>
      <c r="AD64" s="259"/>
      <c r="AE64" s="257"/>
      <c r="AF64" s="260"/>
      <c r="AG64" s="259"/>
      <c r="AH64" s="257"/>
      <c r="AI64" s="260"/>
      <c r="AJ64" s="259"/>
      <c r="AK64" s="257"/>
      <c r="AL64" s="260"/>
      <c r="AM64" s="259"/>
      <c r="AN64" s="257"/>
      <c r="AO64" s="260"/>
      <c r="AP64" s="259"/>
      <c r="AQ64" s="257"/>
      <c r="AR64" s="260"/>
      <c r="AS64" s="259"/>
      <c r="AT64" s="257"/>
      <c r="AU64" s="260"/>
      <c r="AV64" s="259"/>
      <c r="AW64" s="257"/>
      <c r="AX64" s="260"/>
      <c r="AY64" s="259"/>
      <c r="AZ64" s="257"/>
      <c r="BA64" s="260"/>
      <c r="BB64" s="259"/>
      <c r="BC64" s="257"/>
      <c r="BD64" s="260"/>
      <c r="BE64" s="259"/>
      <c r="BF64" s="257"/>
      <c r="BG64" s="260"/>
      <c r="BH64" s="259"/>
      <c r="BI64" s="257"/>
      <c r="BJ64" s="260"/>
      <c r="BK64" s="259"/>
      <c r="BL64" s="257"/>
      <c r="BM64" s="260"/>
      <c r="BN64" s="259"/>
      <c r="BO64" s="257"/>
      <c r="BP64" s="260"/>
      <c r="BQ64" s="259"/>
      <c r="BR64" s="257"/>
      <c r="BS64" s="260"/>
      <c r="BT64" s="259"/>
      <c r="BU64" s="257"/>
      <c r="BV64" s="260"/>
      <c r="BW64" s="259"/>
      <c r="BX64" s="257"/>
      <c r="BY64" s="260"/>
    </row>
    <row r="65" spans="3:77" ht="13.5" customHeight="1">
      <c r="C65" s="259"/>
      <c r="D65" s="257"/>
      <c r="E65" s="257"/>
      <c r="F65" s="259"/>
      <c r="G65" s="257"/>
      <c r="H65" s="260"/>
      <c r="I65" s="257"/>
      <c r="J65" s="257"/>
      <c r="K65" s="257"/>
      <c r="L65" s="259"/>
      <c r="M65" s="257"/>
      <c r="N65" s="260"/>
      <c r="O65" s="259"/>
      <c r="P65" s="257"/>
      <c r="Q65" s="260"/>
      <c r="R65" s="259"/>
      <c r="S65" s="257"/>
      <c r="T65" s="260"/>
      <c r="U65" s="259"/>
      <c r="V65" s="257"/>
      <c r="W65" s="260"/>
      <c r="X65" s="259"/>
      <c r="Y65" s="257"/>
      <c r="Z65" s="260"/>
      <c r="AA65" s="259"/>
      <c r="AB65" s="257"/>
      <c r="AC65" s="260"/>
      <c r="AD65" s="259"/>
      <c r="AE65" s="257"/>
      <c r="AF65" s="260"/>
      <c r="AG65" s="259"/>
      <c r="AH65" s="257"/>
      <c r="AI65" s="260"/>
      <c r="AJ65" s="259"/>
      <c r="AK65" s="257"/>
      <c r="AL65" s="260"/>
      <c r="AM65" s="259"/>
      <c r="AN65" s="257"/>
      <c r="AO65" s="260"/>
      <c r="AP65" s="259"/>
      <c r="AQ65" s="257"/>
      <c r="AR65" s="260"/>
      <c r="AS65" s="259"/>
      <c r="AT65" s="257"/>
      <c r="AU65" s="260"/>
      <c r="AV65" s="259"/>
      <c r="AW65" s="257"/>
      <c r="AX65" s="260"/>
      <c r="AY65" s="259"/>
      <c r="AZ65" s="257"/>
      <c r="BA65" s="260"/>
      <c r="BB65" s="259"/>
      <c r="BC65" s="257"/>
      <c r="BD65" s="260"/>
      <c r="BE65" s="259"/>
      <c r="BF65" s="257"/>
      <c r="BG65" s="260"/>
      <c r="BH65" s="259"/>
      <c r="BI65" s="257"/>
      <c r="BJ65" s="260"/>
      <c r="BK65" s="259"/>
      <c r="BL65" s="257"/>
      <c r="BM65" s="260"/>
      <c r="BN65" s="259"/>
      <c r="BO65" s="257"/>
      <c r="BP65" s="260"/>
      <c r="BQ65" s="259"/>
      <c r="BR65" s="257"/>
      <c r="BS65" s="260"/>
      <c r="BT65" s="259"/>
      <c r="BU65" s="257"/>
      <c r="BV65" s="260"/>
      <c r="BW65" s="259"/>
      <c r="BX65" s="257"/>
      <c r="BY65" s="260"/>
    </row>
    <row r="66" spans="3:77" ht="13.5" customHeight="1">
      <c r="C66" s="259"/>
      <c r="D66" s="257"/>
      <c r="E66" s="257"/>
      <c r="F66" s="259"/>
      <c r="G66" s="257"/>
      <c r="H66" s="260"/>
      <c r="I66" s="257"/>
      <c r="J66" s="257"/>
      <c r="K66" s="257"/>
      <c r="L66" s="259"/>
      <c r="M66" s="257"/>
      <c r="N66" s="260"/>
      <c r="O66" s="259"/>
      <c r="P66" s="257"/>
      <c r="Q66" s="260"/>
      <c r="R66" s="259"/>
      <c r="S66" s="257"/>
      <c r="T66" s="260"/>
      <c r="U66" s="259"/>
      <c r="V66" s="257"/>
      <c r="W66" s="260"/>
      <c r="X66" s="259"/>
      <c r="Y66" s="257"/>
      <c r="Z66" s="260"/>
      <c r="AA66" s="259"/>
      <c r="AB66" s="257"/>
      <c r="AC66" s="260"/>
      <c r="AD66" s="259"/>
      <c r="AE66" s="257"/>
      <c r="AF66" s="260"/>
      <c r="AG66" s="259"/>
      <c r="AH66" s="257"/>
      <c r="AI66" s="260"/>
      <c r="AJ66" s="259"/>
      <c r="AK66" s="257"/>
      <c r="AL66" s="260"/>
      <c r="AM66" s="259"/>
      <c r="AN66" s="257"/>
      <c r="AO66" s="260"/>
      <c r="AP66" s="259"/>
      <c r="AQ66" s="257"/>
      <c r="AR66" s="260"/>
      <c r="AS66" s="259"/>
      <c r="AT66" s="257"/>
      <c r="AU66" s="260"/>
      <c r="AV66" s="259"/>
      <c r="AW66" s="257"/>
      <c r="AX66" s="260"/>
      <c r="AY66" s="259"/>
      <c r="AZ66" s="257"/>
      <c r="BA66" s="260"/>
      <c r="BB66" s="259"/>
      <c r="BC66" s="257"/>
      <c r="BD66" s="260"/>
      <c r="BE66" s="259"/>
      <c r="BF66" s="257"/>
      <c r="BG66" s="260"/>
      <c r="BH66" s="259"/>
      <c r="BI66" s="257"/>
      <c r="BJ66" s="260"/>
      <c r="BK66" s="259"/>
      <c r="BL66" s="257"/>
      <c r="BM66" s="260"/>
      <c r="BN66" s="259"/>
      <c r="BO66" s="257"/>
      <c r="BP66" s="260"/>
      <c r="BQ66" s="259"/>
      <c r="BR66" s="257"/>
      <c r="BS66" s="260"/>
      <c r="BT66" s="259"/>
      <c r="BU66" s="257"/>
      <c r="BV66" s="260"/>
      <c r="BW66" s="259"/>
      <c r="BX66" s="257"/>
      <c r="BY66" s="260"/>
    </row>
    <row r="67" spans="3:77" ht="13.5" customHeight="1">
      <c r="C67" s="259"/>
      <c r="D67" s="257"/>
      <c r="E67" s="257"/>
      <c r="F67" s="259"/>
      <c r="G67" s="257"/>
      <c r="H67" s="260"/>
      <c r="I67" s="257"/>
      <c r="J67" s="257"/>
      <c r="K67" s="257"/>
      <c r="L67" s="259"/>
      <c r="M67" s="257"/>
      <c r="N67" s="260"/>
      <c r="O67" s="259"/>
      <c r="P67" s="257"/>
      <c r="Q67" s="260"/>
      <c r="R67" s="259"/>
      <c r="S67" s="257"/>
      <c r="T67" s="260"/>
      <c r="U67" s="259"/>
      <c r="V67" s="257"/>
      <c r="W67" s="260"/>
      <c r="X67" s="259"/>
      <c r="Y67" s="257"/>
      <c r="Z67" s="260"/>
      <c r="AA67" s="259"/>
      <c r="AB67" s="257"/>
      <c r="AC67" s="260"/>
      <c r="AD67" s="259"/>
      <c r="AE67" s="257"/>
      <c r="AF67" s="260"/>
      <c r="AG67" s="259"/>
      <c r="AH67" s="257"/>
      <c r="AI67" s="260"/>
      <c r="AJ67" s="259"/>
      <c r="AK67" s="257"/>
      <c r="AL67" s="260"/>
      <c r="AM67" s="259"/>
      <c r="AN67" s="257"/>
      <c r="AO67" s="260"/>
      <c r="AP67" s="259"/>
      <c r="AQ67" s="257"/>
      <c r="AR67" s="260"/>
      <c r="AS67" s="259"/>
      <c r="AT67" s="257"/>
      <c r="AU67" s="260"/>
      <c r="AV67" s="259"/>
      <c r="AW67" s="257"/>
      <c r="AX67" s="260"/>
      <c r="AY67" s="259"/>
      <c r="AZ67" s="257"/>
      <c r="BA67" s="260"/>
      <c r="BB67" s="259"/>
      <c r="BC67" s="257"/>
      <c r="BD67" s="260"/>
      <c r="BE67" s="259"/>
      <c r="BF67" s="257"/>
      <c r="BG67" s="260"/>
      <c r="BH67" s="259"/>
      <c r="BI67" s="257"/>
      <c r="BJ67" s="260"/>
      <c r="BK67" s="259"/>
      <c r="BL67" s="257"/>
      <c r="BM67" s="260"/>
      <c r="BN67" s="259"/>
      <c r="BO67" s="257"/>
      <c r="BP67" s="260"/>
      <c r="BQ67" s="259"/>
      <c r="BR67" s="257"/>
      <c r="BS67" s="260"/>
      <c r="BT67" s="259"/>
      <c r="BU67" s="257"/>
      <c r="BV67" s="260"/>
      <c r="BW67" s="259"/>
      <c r="BX67" s="257"/>
      <c r="BY67" s="260"/>
    </row>
    <row r="68" spans="3:77" ht="13.5" customHeight="1">
      <c r="C68" s="259"/>
      <c r="D68" s="257"/>
      <c r="E68" s="257"/>
      <c r="F68" s="259"/>
      <c r="G68" s="257"/>
      <c r="H68" s="260"/>
      <c r="I68" s="257"/>
      <c r="J68" s="257"/>
      <c r="K68" s="257"/>
      <c r="L68" s="259"/>
      <c r="M68" s="257"/>
      <c r="N68" s="260"/>
      <c r="O68" s="259"/>
      <c r="P68" s="257"/>
      <c r="Q68" s="260"/>
      <c r="R68" s="259"/>
      <c r="S68" s="257"/>
      <c r="T68" s="260"/>
      <c r="U68" s="259"/>
      <c r="V68" s="257"/>
      <c r="W68" s="260"/>
      <c r="X68" s="259"/>
      <c r="Y68" s="257"/>
      <c r="Z68" s="260"/>
      <c r="AA68" s="259"/>
      <c r="AB68" s="257"/>
      <c r="AC68" s="260"/>
      <c r="AD68" s="259"/>
      <c r="AE68" s="257"/>
      <c r="AF68" s="260"/>
      <c r="AG68" s="259"/>
      <c r="AH68" s="257"/>
      <c r="AI68" s="260"/>
      <c r="AJ68" s="259"/>
      <c r="AK68" s="257"/>
      <c r="AL68" s="260"/>
      <c r="AM68" s="259"/>
      <c r="AN68" s="257"/>
      <c r="AO68" s="260"/>
      <c r="AP68" s="259"/>
      <c r="AQ68" s="257"/>
      <c r="AR68" s="260"/>
      <c r="AS68" s="259"/>
      <c r="AT68" s="257"/>
      <c r="AU68" s="260"/>
      <c r="AV68" s="259"/>
      <c r="AW68" s="257"/>
      <c r="AX68" s="260"/>
      <c r="AY68" s="259"/>
      <c r="AZ68" s="257"/>
      <c r="BA68" s="260"/>
      <c r="BB68" s="259"/>
      <c r="BC68" s="257"/>
      <c r="BD68" s="260"/>
      <c r="BE68" s="259"/>
      <c r="BF68" s="257"/>
      <c r="BG68" s="260"/>
      <c r="BH68" s="259"/>
      <c r="BI68" s="257"/>
      <c r="BJ68" s="260"/>
      <c r="BK68" s="259"/>
      <c r="BL68" s="257"/>
      <c r="BM68" s="260"/>
      <c r="BN68" s="259"/>
      <c r="BO68" s="257"/>
      <c r="BP68" s="260"/>
      <c r="BQ68" s="259"/>
      <c r="BR68" s="257"/>
      <c r="BS68" s="260"/>
      <c r="BT68" s="259"/>
      <c r="BU68" s="257"/>
      <c r="BV68" s="260"/>
      <c r="BW68" s="259"/>
      <c r="BX68" s="257"/>
      <c r="BY68" s="260"/>
    </row>
    <row r="69" spans="3:77" ht="13.5" customHeight="1">
      <c r="C69" s="259"/>
      <c r="D69" s="257"/>
      <c r="E69" s="257"/>
      <c r="F69" s="259"/>
      <c r="G69" s="257"/>
      <c r="H69" s="260"/>
      <c r="I69" s="257"/>
      <c r="J69" s="257"/>
      <c r="K69" s="257"/>
      <c r="L69" s="259"/>
      <c r="M69" s="257"/>
      <c r="N69" s="260"/>
      <c r="O69" s="259"/>
      <c r="P69" s="257"/>
      <c r="Q69" s="260"/>
      <c r="R69" s="259"/>
      <c r="S69" s="257"/>
      <c r="T69" s="260"/>
      <c r="U69" s="259"/>
      <c r="V69" s="257"/>
      <c r="W69" s="260"/>
      <c r="X69" s="259"/>
      <c r="Y69" s="257"/>
      <c r="Z69" s="260"/>
      <c r="AA69" s="259"/>
      <c r="AB69" s="257"/>
      <c r="AC69" s="260"/>
      <c r="AD69" s="259"/>
      <c r="AE69" s="257"/>
      <c r="AF69" s="260"/>
      <c r="AG69" s="259"/>
      <c r="AH69" s="257"/>
      <c r="AI69" s="260"/>
      <c r="AJ69" s="259"/>
      <c r="AK69" s="257"/>
      <c r="AL69" s="260"/>
      <c r="AM69" s="259"/>
      <c r="AN69" s="257"/>
      <c r="AO69" s="260"/>
      <c r="AP69" s="259"/>
      <c r="AQ69" s="257"/>
      <c r="AR69" s="260"/>
      <c r="AS69" s="259"/>
      <c r="AT69" s="257"/>
      <c r="AU69" s="260"/>
      <c r="AV69" s="259"/>
      <c r="AW69" s="257"/>
      <c r="AX69" s="260"/>
      <c r="AY69" s="259"/>
      <c r="AZ69" s="257"/>
      <c r="BA69" s="260"/>
      <c r="BB69" s="259"/>
      <c r="BC69" s="257"/>
      <c r="BD69" s="260"/>
      <c r="BE69" s="259"/>
      <c r="BF69" s="257"/>
      <c r="BG69" s="260"/>
      <c r="BH69" s="259"/>
      <c r="BI69" s="257"/>
      <c r="BJ69" s="260"/>
      <c r="BK69" s="259"/>
      <c r="BL69" s="257"/>
      <c r="BM69" s="260"/>
      <c r="BN69" s="259"/>
      <c r="BO69" s="257"/>
      <c r="BP69" s="260"/>
      <c r="BQ69" s="259"/>
      <c r="BR69" s="257"/>
      <c r="BS69" s="260"/>
      <c r="BT69" s="259"/>
      <c r="BU69" s="257"/>
      <c r="BV69" s="260"/>
      <c r="BW69" s="259"/>
      <c r="BX69" s="257"/>
      <c r="BY69" s="260"/>
    </row>
    <row r="70" spans="3:77" ht="13.5" customHeight="1">
      <c r="C70" s="259"/>
      <c r="D70" s="257"/>
      <c r="E70" s="257"/>
      <c r="F70" s="259"/>
      <c r="G70" s="257"/>
      <c r="H70" s="260"/>
      <c r="I70" s="257"/>
      <c r="J70" s="257"/>
      <c r="K70" s="257"/>
      <c r="L70" s="259"/>
      <c r="M70" s="257"/>
      <c r="N70" s="260"/>
      <c r="O70" s="259"/>
      <c r="P70" s="257"/>
      <c r="Q70" s="260"/>
      <c r="R70" s="259"/>
      <c r="S70" s="257"/>
      <c r="T70" s="260"/>
      <c r="U70" s="259"/>
      <c r="V70" s="257"/>
      <c r="W70" s="260"/>
      <c r="X70" s="259"/>
      <c r="Y70" s="257"/>
      <c r="Z70" s="260"/>
      <c r="AA70" s="259"/>
      <c r="AB70" s="257"/>
      <c r="AC70" s="260"/>
      <c r="AD70" s="259"/>
      <c r="AE70" s="257"/>
      <c r="AF70" s="260"/>
      <c r="AG70" s="259"/>
      <c r="AH70" s="257"/>
      <c r="AI70" s="260"/>
      <c r="AJ70" s="259"/>
      <c r="AK70" s="257"/>
      <c r="AL70" s="260"/>
      <c r="AM70" s="259"/>
      <c r="AN70" s="257"/>
      <c r="AO70" s="260"/>
      <c r="AP70" s="259"/>
      <c r="AQ70" s="257"/>
      <c r="AR70" s="260"/>
      <c r="AS70" s="259"/>
      <c r="AT70" s="257"/>
      <c r="AU70" s="260"/>
      <c r="AV70" s="259"/>
      <c r="AW70" s="257"/>
      <c r="AX70" s="260"/>
      <c r="AY70" s="259"/>
      <c r="AZ70" s="257"/>
      <c r="BA70" s="260"/>
      <c r="BB70" s="259"/>
      <c r="BC70" s="257"/>
      <c r="BD70" s="260"/>
      <c r="BE70" s="259"/>
      <c r="BF70" s="257"/>
      <c r="BG70" s="260"/>
      <c r="BH70" s="259"/>
      <c r="BI70" s="257"/>
      <c r="BJ70" s="260"/>
      <c r="BK70" s="259"/>
      <c r="BL70" s="257"/>
      <c r="BM70" s="260"/>
      <c r="BN70" s="259"/>
      <c r="BO70" s="257"/>
      <c r="BP70" s="260"/>
      <c r="BQ70" s="259"/>
      <c r="BR70" s="257"/>
      <c r="BS70" s="260"/>
      <c r="BT70" s="259"/>
      <c r="BU70" s="257"/>
      <c r="BV70" s="260"/>
      <c r="BW70" s="259"/>
      <c r="BX70" s="257"/>
      <c r="BY70" s="260"/>
    </row>
    <row r="71" spans="3:77" ht="13.5" customHeight="1">
      <c r="C71" s="259"/>
      <c r="D71" s="257"/>
      <c r="E71" s="257"/>
      <c r="F71" s="259"/>
      <c r="G71" s="257"/>
      <c r="H71" s="260"/>
      <c r="I71" s="257"/>
      <c r="J71" s="257"/>
      <c r="K71" s="257"/>
      <c r="L71" s="259"/>
      <c r="M71" s="257"/>
      <c r="N71" s="260"/>
      <c r="O71" s="259"/>
      <c r="P71" s="257"/>
      <c r="Q71" s="260"/>
      <c r="R71" s="259"/>
      <c r="S71" s="257"/>
      <c r="T71" s="260"/>
      <c r="U71" s="259"/>
      <c r="V71" s="257"/>
      <c r="W71" s="260"/>
      <c r="X71" s="259"/>
      <c r="Y71" s="257"/>
      <c r="Z71" s="260"/>
      <c r="AA71" s="259"/>
      <c r="AB71" s="257"/>
      <c r="AC71" s="260"/>
      <c r="AD71" s="259"/>
      <c r="AE71" s="257"/>
      <c r="AF71" s="260"/>
      <c r="AG71" s="259"/>
      <c r="AH71" s="257"/>
      <c r="AI71" s="260"/>
      <c r="AJ71" s="259"/>
      <c r="AK71" s="257"/>
      <c r="AL71" s="260"/>
      <c r="AM71" s="259"/>
      <c r="AN71" s="257"/>
      <c r="AO71" s="260"/>
      <c r="AP71" s="259"/>
      <c r="AQ71" s="257"/>
      <c r="AR71" s="260"/>
      <c r="AS71" s="259"/>
      <c r="AT71" s="257"/>
      <c r="AU71" s="260"/>
      <c r="AV71" s="259"/>
      <c r="AW71" s="257"/>
      <c r="AX71" s="260"/>
      <c r="AY71" s="259"/>
      <c r="AZ71" s="257"/>
      <c r="BA71" s="260"/>
      <c r="BB71" s="259"/>
      <c r="BC71" s="257"/>
      <c r="BD71" s="260"/>
      <c r="BE71" s="259"/>
      <c r="BF71" s="257"/>
      <c r="BG71" s="260"/>
      <c r="BH71" s="259"/>
      <c r="BI71" s="257"/>
      <c r="BJ71" s="260"/>
      <c r="BK71" s="259"/>
      <c r="BL71" s="257"/>
      <c r="BM71" s="260"/>
      <c r="BN71" s="259"/>
      <c r="BO71" s="257"/>
      <c r="BP71" s="260"/>
      <c r="BQ71" s="259"/>
      <c r="BR71" s="257"/>
      <c r="BS71" s="260"/>
      <c r="BT71" s="259"/>
      <c r="BU71" s="257"/>
      <c r="BV71" s="260"/>
      <c r="BW71" s="259"/>
      <c r="BX71" s="257"/>
      <c r="BY71" s="260"/>
    </row>
    <row r="72" spans="3:77" ht="13.5" customHeight="1">
      <c r="C72" s="259"/>
      <c r="D72" s="257"/>
      <c r="E72" s="257"/>
      <c r="F72" s="259"/>
      <c r="G72" s="257"/>
      <c r="H72" s="260"/>
      <c r="I72" s="257"/>
      <c r="J72" s="257"/>
      <c r="K72" s="257"/>
      <c r="L72" s="259"/>
      <c r="M72" s="257"/>
      <c r="N72" s="260"/>
      <c r="O72" s="259"/>
      <c r="P72" s="257"/>
      <c r="Q72" s="260"/>
      <c r="R72" s="259"/>
      <c r="S72" s="257"/>
      <c r="T72" s="260"/>
      <c r="U72" s="259"/>
      <c r="V72" s="257"/>
      <c r="W72" s="260"/>
      <c r="X72" s="259"/>
      <c r="Y72" s="257"/>
      <c r="Z72" s="260"/>
      <c r="AA72" s="259"/>
      <c r="AB72" s="257"/>
      <c r="AC72" s="260"/>
      <c r="AD72" s="259"/>
      <c r="AE72" s="257"/>
      <c r="AF72" s="260"/>
      <c r="AG72" s="259"/>
      <c r="AH72" s="257"/>
      <c r="AI72" s="260"/>
      <c r="AJ72" s="259"/>
      <c r="AK72" s="257"/>
      <c r="AL72" s="260"/>
      <c r="AM72" s="259"/>
      <c r="AN72" s="257"/>
      <c r="AO72" s="260"/>
      <c r="AP72" s="259"/>
      <c r="AQ72" s="257"/>
      <c r="AR72" s="260"/>
      <c r="AS72" s="259"/>
      <c r="AT72" s="257"/>
      <c r="AU72" s="260"/>
      <c r="AV72" s="259"/>
      <c r="AW72" s="257"/>
      <c r="AX72" s="260"/>
      <c r="AY72" s="259"/>
      <c r="AZ72" s="257"/>
      <c r="BA72" s="260"/>
      <c r="BB72" s="259"/>
      <c r="BC72" s="257"/>
      <c r="BD72" s="260"/>
      <c r="BE72" s="259"/>
      <c r="BF72" s="257"/>
      <c r="BG72" s="260"/>
      <c r="BH72" s="259"/>
      <c r="BI72" s="257"/>
      <c r="BJ72" s="260"/>
      <c r="BK72" s="259"/>
      <c r="BL72" s="257"/>
      <c r="BM72" s="260"/>
      <c r="BN72" s="259"/>
      <c r="BO72" s="257"/>
      <c r="BP72" s="260"/>
      <c r="BQ72" s="259"/>
      <c r="BR72" s="257"/>
      <c r="BS72" s="260"/>
      <c r="BT72" s="259"/>
      <c r="BU72" s="257"/>
      <c r="BV72" s="260"/>
      <c r="BW72" s="259"/>
      <c r="BX72" s="257"/>
      <c r="BY72" s="260"/>
    </row>
    <row r="73" spans="3:77" ht="13.5" customHeight="1">
      <c r="C73" s="259"/>
      <c r="D73" s="257"/>
      <c r="E73" s="257"/>
      <c r="F73" s="259"/>
      <c r="G73" s="257"/>
      <c r="H73" s="260"/>
      <c r="I73" s="257"/>
      <c r="J73" s="257"/>
      <c r="K73" s="257"/>
      <c r="L73" s="259"/>
      <c r="M73" s="257"/>
      <c r="N73" s="260"/>
      <c r="O73" s="259"/>
      <c r="P73" s="257"/>
      <c r="Q73" s="260"/>
      <c r="R73" s="259"/>
      <c r="S73" s="257"/>
      <c r="T73" s="260"/>
      <c r="U73" s="259"/>
      <c r="V73" s="257"/>
      <c r="W73" s="260"/>
      <c r="X73" s="259"/>
      <c r="Y73" s="257"/>
      <c r="Z73" s="260"/>
      <c r="AA73" s="259"/>
      <c r="AB73" s="257"/>
      <c r="AC73" s="260"/>
      <c r="AD73" s="259"/>
      <c r="AE73" s="257"/>
      <c r="AF73" s="260"/>
      <c r="AG73" s="259"/>
      <c r="AH73" s="257"/>
      <c r="AI73" s="260"/>
      <c r="AJ73" s="259"/>
      <c r="AK73" s="257"/>
      <c r="AL73" s="260"/>
      <c r="AM73" s="259"/>
      <c r="AN73" s="257"/>
      <c r="AO73" s="260"/>
      <c r="AP73" s="259"/>
      <c r="AQ73" s="257"/>
      <c r="AR73" s="260"/>
      <c r="AS73" s="259"/>
      <c r="AT73" s="257"/>
      <c r="AU73" s="260"/>
      <c r="AV73" s="259"/>
      <c r="AW73" s="257"/>
      <c r="AX73" s="260"/>
      <c r="AY73" s="259"/>
      <c r="AZ73" s="257"/>
      <c r="BA73" s="260"/>
      <c r="BB73" s="259"/>
      <c r="BC73" s="257"/>
      <c r="BD73" s="260"/>
      <c r="BE73" s="259"/>
      <c r="BF73" s="257"/>
      <c r="BG73" s="260"/>
      <c r="BH73" s="259"/>
      <c r="BI73" s="257"/>
      <c r="BJ73" s="260"/>
      <c r="BK73" s="259"/>
      <c r="BL73" s="257"/>
      <c r="BM73" s="260"/>
      <c r="BN73" s="259"/>
      <c r="BO73" s="257"/>
      <c r="BP73" s="260"/>
      <c r="BQ73" s="259"/>
      <c r="BR73" s="257"/>
      <c r="BS73" s="260"/>
      <c r="BT73" s="259"/>
      <c r="BU73" s="257"/>
      <c r="BV73" s="260"/>
      <c r="BW73" s="259"/>
      <c r="BX73" s="257"/>
      <c r="BY73" s="260"/>
    </row>
    <row r="74" spans="3:77" ht="13.5" customHeight="1">
      <c r="C74" s="259"/>
      <c r="D74" s="257"/>
      <c r="E74" s="257"/>
      <c r="F74" s="259"/>
      <c r="G74" s="257"/>
      <c r="H74" s="260"/>
      <c r="I74" s="257"/>
      <c r="J74" s="257"/>
      <c r="K74" s="257"/>
      <c r="L74" s="259"/>
      <c r="M74" s="257"/>
      <c r="N74" s="260"/>
      <c r="O74" s="259"/>
      <c r="P74" s="257"/>
      <c r="Q74" s="260"/>
      <c r="R74" s="259"/>
      <c r="S74" s="257"/>
      <c r="T74" s="260"/>
      <c r="U74" s="259"/>
      <c r="V74" s="257"/>
      <c r="W74" s="260"/>
      <c r="X74" s="259"/>
      <c r="Y74" s="257"/>
      <c r="Z74" s="260"/>
      <c r="AA74" s="259"/>
      <c r="AB74" s="257"/>
      <c r="AC74" s="260"/>
      <c r="AD74" s="259"/>
      <c r="AE74" s="257"/>
      <c r="AF74" s="260"/>
      <c r="AG74" s="259"/>
      <c r="AH74" s="257"/>
      <c r="AI74" s="260"/>
      <c r="AJ74" s="259"/>
      <c r="AK74" s="257"/>
      <c r="AL74" s="260"/>
      <c r="AM74" s="259"/>
      <c r="AN74" s="257"/>
      <c r="AO74" s="260"/>
      <c r="AP74" s="259"/>
      <c r="AQ74" s="257"/>
      <c r="AR74" s="260"/>
      <c r="AS74" s="259"/>
      <c r="AT74" s="257"/>
      <c r="AU74" s="260"/>
      <c r="AV74" s="259"/>
      <c r="AW74" s="257"/>
      <c r="AX74" s="260"/>
      <c r="AY74" s="259"/>
      <c r="AZ74" s="257"/>
      <c r="BA74" s="260"/>
      <c r="BB74" s="259"/>
      <c r="BC74" s="257"/>
      <c r="BD74" s="260"/>
      <c r="BE74" s="259"/>
      <c r="BF74" s="257"/>
      <c r="BG74" s="260"/>
      <c r="BH74" s="259"/>
      <c r="BI74" s="257"/>
      <c r="BJ74" s="260"/>
      <c r="BK74" s="259"/>
      <c r="BL74" s="257"/>
      <c r="BM74" s="260"/>
      <c r="BN74" s="259"/>
      <c r="BO74" s="257"/>
      <c r="BP74" s="260"/>
      <c r="BQ74" s="259"/>
      <c r="BR74" s="257"/>
      <c r="BS74" s="260"/>
      <c r="BT74" s="259"/>
      <c r="BU74" s="257"/>
      <c r="BV74" s="260"/>
      <c r="BW74" s="259"/>
      <c r="BX74" s="257"/>
      <c r="BY74" s="260"/>
    </row>
    <row r="75" spans="3:77" ht="13.5" customHeight="1">
      <c r="C75" s="259"/>
      <c r="D75" s="257"/>
      <c r="E75" s="257"/>
      <c r="F75" s="259"/>
      <c r="G75" s="257"/>
      <c r="H75" s="260"/>
      <c r="I75" s="257"/>
      <c r="J75" s="257"/>
      <c r="K75" s="257"/>
      <c r="L75" s="259"/>
      <c r="M75" s="257"/>
      <c r="N75" s="260"/>
      <c r="O75" s="259"/>
      <c r="P75" s="257"/>
      <c r="Q75" s="260"/>
      <c r="R75" s="259"/>
      <c r="S75" s="257"/>
      <c r="T75" s="260"/>
      <c r="U75" s="259"/>
      <c r="V75" s="257"/>
      <c r="W75" s="260"/>
      <c r="X75" s="259"/>
      <c r="Y75" s="257"/>
      <c r="Z75" s="260"/>
      <c r="AA75" s="259"/>
      <c r="AB75" s="257"/>
      <c r="AC75" s="260"/>
      <c r="AD75" s="259"/>
      <c r="AE75" s="257"/>
      <c r="AF75" s="260"/>
      <c r="AG75" s="259"/>
      <c r="AH75" s="257"/>
      <c r="AI75" s="260"/>
      <c r="AJ75" s="259"/>
      <c r="AK75" s="257"/>
      <c r="AL75" s="260"/>
      <c r="AM75" s="259"/>
      <c r="AN75" s="257"/>
      <c r="AO75" s="260"/>
      <c r="AP75" s="259"/>
      <c r="AQ75" s="257"/>
      <c r="AR75" s="260"/>
      <c r="AS75" s="259"/>
      <c r="AT75" s="257"/>
      <c r="AU75" s="260"/>
      <c r="AV75" s="259"/>
      <c r="AW75" s="257"/>
      <c r="AX75" s="260"/>
      <c r="AY75" s="259"/>
      <c r="AZ75" s="257"/>
      <c r="BA75" s="260"/>
      <c r="BB75" s="259"/>
      <c r="BC75" s="257"/>
      <c r="BD75" s="260"/>
      <c r="BE75" s="259"/>
      <c r="BF75" s="257"/>
      <c r="BG75" s="260"/>
      <c r="BH75" s="259"/>
      <c r="BI75" s="257"/>
      <c r="BJ75" s="260"/>
      <c r="BK75" s="259"/>
      <c r="BL75" s="257"/>
      <c r="BM75" s="260"/>
      <c r="BN75" s="259"/>
      <c r="BO75" s="257"/>
      <c r="BP75" s="260"/>
      <c r="BQ75" s="259"/>
      <c r="BR75" s="257"/>
      <c r="BS75" s="260"/>
      <c r="BT75" s="259"/>
      <c r="BU75" s="257"/>
      <c r="BV75" s="260"/>
      <c r="BW75" s="259"/>
      <c r="BX75" s="257"/>
      <c r="BY75" s="260"/>
    </row>
    <row r="76" spans="3:77" ht="13.5" customHeight="1">
      <c r="C76" s="259"/>
      <c r="D76" s="257"/>
      <c r="E76" s="257"/>
      <c r="F76" s="259"/>
      <c r="G76" s="257"/>
      <c r="H76" s="260"/>
      <c r="I76" s="257"/>
      <c r="J76" s="257"/>
      <c r="K76" s="257"/>
      <c r="L76" s="259"/>
      <c r="M76" s="257"/>
      <c r="N76" s="260"/>
      <c r="O76" s="259"/>
      <c r="P76" s="257"/>
      <c r="Q76" s="260"/>
      <c r="R76" s="259"/>
      <c r="S76" s="257"/>
      <c r="T76" s="260"/>
      <c r="U76" s="259"/>
      <c r="V76" s="257"/>
      <c r="W76" s="260"/>
      <c r="X76" s="259"/>
      <c r="Y76" s="257"/>
      <c r="Z76" s="260"/>
      <c r="AA76" s="259"/>
      <c r="AB76" s="257"/>
      <c r="AC76" s="260"/>
      <c r="AD76" s="259"/>
      <c r="AE76" s="257"/>
      <c r="AF76" s="260"/>
      <c r="AG76" s="259"/>
      <c r="AH76" s="257"/>
      <c r="AI76" s="260"/>
      <c r="AJ76" s="259"/>
      <c r="AK76" s="257"/>
      <c r="AL76" s="260"/>
      <c r="AM76" s="259"/>
      <c r="AN76" s="257"/>
      <c r="AO76" s="260"/>
      <c r="AP76" s="259"/>
      <c r="AQ76" s="257"/>
      <c r="AR76" s="260"/>
      <c r="AS76" s="259"/>
      <c r="AT76" s="257"/>
      <c r="AU76" s="260"/>
      <c r="AV76" s="259"/>
      <c r="AW76" s="257"/>
      <c r="AX76" s="260"/>
      <c r="AY76" s="259"/>
      <c r="AZ76" s="257"/>
      <c r="BA76" s="260"/>
      <c r="BB76" s="259"/>
      <c r="BC76" s="257"/>
      <c r="BD76" s="260"/>
      <c r="BE76" s="259"/>
      <c r="BF76" s="257"/>
      <c r="BG76" s="260"/>
      <c r="BH76" s="259"/>
      <c r="BI76" s="257"/>
      <c r="BJ76" s="260"/>
      <c r="BK76" s="259"/>
      <c r="BL76" s="257"/>
      <c r="BM76" s="260"/>
      <c r="BN76" s="259"/>
      <c r="BO76" s="257"/>
      <c r="BP76" s="260"/>
      <c r="BQ76" s="259"/>
      <c r="BR76" s="257"/>
      <c r="BS76" s="260"/>
      <c r="BT76" s="259"/>
      <c r="BU76" s="257"/>
      <c r="BV76" s="260"/>
      <c r="BW76" s="259"/>
      <c r="BX76" s="257"/>
      <c r="BY76" s="260"/>
    </row>
    <row r="77" spans="3:77" ht="13.5" customHeight="1">
      <c r="C77" s="259"/>
      <c r="D77" s="257"/>
      <c r="E77" s="257"/>
      <c r="F77" s="259"/>
      <c r="G77" s="257"/>
      <c r="H77" s="260"/>
      <c r="I77" s="257"/>
      <c r="J77" s="257"/>
      <c r="K77" s="257"/>
      <c r="L77" s="259"/>
      <c r="M77" s="257"/>
      <c r="N77" s="260"/>
      <c r="O77" s="259"/>
      <c r="P77" s="257"/>
      <c r="Q77" s="260"/>
      <c r="R77" s="259"/>
      <c r="S77" s="257"/>
      <c r="T77" s="260"/>
      <c r="U77" s="259"/>
      <c r="V77" s="257"/>
      <c r="W77" s="260"/>
      <c r="X77" s="259"/>
      <c r="Y77" s="257"/>
      <c r="Z77" s="260"/>
      <c r="AA77" s="259"/>
      <c r="AB77" s="257"/>
      <c r="AC77" s="260"/>
      <c r="AD77" s="259"/>
      <c r="AE77" s="257"/>
      <c r="AF77" s="260"/>
      <c r="AG77" s="259"/>
      <c r="AH77" s="257"/>
      <c r="AI77" s="260"/>
      <c r="AJ77" s="259"/>
      <c r="AK77" s="257"/>
      <c r="AL77" s="260"/>
      <c r="AM77" s="259"/>
      <c r="AN77" s="257"/>
      <c r="AO77" s="260"/>
      <c r="AP77" s="259"/>
      <c r="AQ77" s="257"/>
      <c r="AR77" s="260"/>
      <c r="AS77" s="259"/>
      <c r="AT77" s="257"/>
      <c r="AU77" s="260"/>
      <c r="AV77" s="259"/>
      <c r="AW77" s="257"/>
      <c r="AX77" s="260"/>
      <c r="AY77" s="259"/>
      <c r="AZ77" s="257"/>
      <c r="BA77" s="260"/>
      <c r="BB77" s="259"/>
      <c r="BC77" s="257"/>
      <c r="BD77" s="260"/>
      <c r="BE77" s="259"/>
      <c r="BF77" s="257"/>
      <c r="BG77" s="260"/>
      <c r="BH77" s="259"/>
      <c r="BI77" s="257"/>
      <c r="BJ77" s="260"/>
      <c r="BK77" s="259"/>
      <c r="BL77" s="257"/>
      <c r="BM77" s="260"/>
      <c r="BN77" s="259"/>
      <c r="BO77" s="257"/>
      <c r="BP77" s="260"/>
      <c r="BQ77" s="259"/>
      <c r="BR77" s="257"/>
      <c r="BS77" s="260"/>
      <c r="BT77" s="259"/>
      <c r="BU77" s="257"/>
      <c r="BV77" s="260"/>
      <c r="BW77" s="259"/>
      <c r="BX77" s="257"/>
      <c r="BY77" s="260"/>
    </row>
    <row r="78" spans="3:77" ht="13.5" customHeight="1">
      <c r="C78" s="259"/>
      <c r="D78" s="257"/>
      <c r="E78" s="257"/>
      <c r="F78" s="259"/>
      <c r="G78" s="257"/>
      <c r="H78" s="260"/>
      <c r="I78" s="257"/>
      <c r="J78" s="257"/>
      <c r="K78" s="257"/>
      <c r="L78" s="259"/>
      <c r="M78" s="257"/>
      <c r="N78" s="260"/>
      <c r="O78" s="259"/>
      <c r="P78" s="257"/>
      <c r="Q78" s="260"/>
      <c r="R78" s="259"/>
      <c r="S78" s="257"/>
      <c r="T78" s="260"/>
      <c r="U78" s="259"/>
      <c r="V78" s="257"/>
      <c r="W78" s="260"/>
      <c r="X78" s="259"/>
      <c r="Y78" s="257"/>
      <c r="Z78" s="260"/>
      <c r="AA78" s="259"/>
      <c r="AB78" s="257"/>
      <c r="AC78" s="260"/>
      <c r="AD78" s="259"/>
      <c r="AE78" s="257"/>
      <c r="AF78" s="260"/>
      <c r="AG78" s="259"/>
      <c r="AH78" s="257"/>
      <c r="AI78" s="260"/>
      <c r="AJ78" s="259"/>
      <c r="AK78" s="257"/>
      <c r="AL78" s="260"/>
      <c r="AM78" s="259"/>
      <c r="AN78" s="257"/>
      <c r="AO78" s="260"/>
      <c r="AP78" s="259"/>
      <c r="AQ78" s="257"/>
      <c r="AR78" s="260"/>
      <c r="AS78" s="259"/>
      <c r="AT78" s="257"/>
      <c r="AU78" s="260"/>
      <c r="AV78" s="259"/>
      <c r="AW78" s="257"/>
      <c r="AX78" s="260"/>
      <c r="AY78" s="259"/>
      <c r="AZ78" s="257"/>
      <c r="BA78" s="260"/>
      <c r="BB78" s="259"/>
      <c r="BC78" s="257"/>
      <c r="BD78" s="260"/>
      <c r="BE78" s="259"/>
      <c r="BF78" s="257"/>
      <c r="BG78" s="260"/>
      <c r="BH78" s="259"/>
      <c r="BI78" s="257"/>
      <c r="BJ78" s="260"/>
      <c r="BK78" s="259"/>
      <c r="BL78" s="257"/>
      <c r="BM78" s="260"/>
      <c r="BN78" s="259"/>
      <c r="BO78" s="257"/>
      <c r="BP78" s="260"/>
      <c r="BQ78" s="259"/>
      <c r="BR78" s="257"/>
      <c r="BS78" s="260"/>
      <c r="BT78" s="259"/>
      <c r="BU78" s="257"/>
      <c r="BV78" s="260"/>
      <c r="BW78" s="259"/>
      <c r="BX78" s="257"/>
      <c r="BY78" s="260"/>
    </row>
    <row r="79" spans="3:77" ht="13.5" customHeight="1">
      <c r="C79" s="259"/>
      <c r="D79" s="257"/>
      <c r="E79" s="257"/>
      <c r="F79" s="259"/>
      <c r="G79" s="257"/>
      <c r="H79" s="260"/>
      <c r="I79" s="257"/>
      <c r="J79" s="257"/>
      <c r="K79" s="257"/>
      <c r="L79" s="259"/>
      <c r="M79" s="257"/>
      <c r="N79" s="260"/>
      <c r="O79" s="259"/>
      <c r="P79" s="257"/>
      <c r="Q79" s="260"/>
      <c r="R79" s="259"/>
      <c r="S79" s="257"/>
      <c r="T79" s="260"/>
      <c r="U79" s="259"/>
      <c r="V79" s="257"/>
      <c r="W79" s="260"/>
      <c r="X79" s="259"/>
      <c r="Y79" s="257"/>
      <c r="Z79" s="260"/>
      <c r="AA79" s="259"/>
      <c r="AB79" s="257"/>
      <c r="AC79" s="260"/>
      <c r="AD79" s="259"/>
      <c r="AE79" s="257"/>
      <c r="AF79" s="260"/>
      <c r="AG79" s="259"/>
      <c r="AH79" s="257"/>
      <c r="AI79" s="260"/>
      <c r="AJ79" s="259"/>
      <c r="AK79" s="257"/>
      <c r="AL79" s="260"/>
      <c r="AM79" s="259"/>
      <c r="AN79" s="257"/>
      <c r="AO79" s="260"/>
      <c r="AP79" s="259"/>
      <c r="AQ79" s="257"/>
      <c r="AR79" s="260"/>
      <c r="AS79" s="259"/>
      <c r="AT79" s="257"/>
      <c r="AU79" s="260"/>
      <c r="AV79" s="259"/>
      <c r="AW79" s="257"/>
      <c r="AX79" s="260"/>
      <c r="AY79" s="259"/>
      <c r="AZ79" s="257"/>
      <c r="BA79" s="260"/>
      <c r="BB79" s="259"/>
      <c r="BC79" s="257"/>
      <c r="BD79" s="260"/>
      <c r="BE79" s="259"/>
      <c r="BF79" s="257"/>
      <c r="BG79" s="260"/>
      <c r="BH79" s="259"/>
      <c r="BI79" s="257"/>
      <c r="BJ79" s="260"/>
      <c r="BK79" s="259"/>
      <c r="BL79" s="257"/>
      <c r="BM79" s="260"/>
      <c r="BN79" s="259"/>
      <c r="BO79" s="257"/>
      <c r="BP79" s="260"/>
      <c r="BQ79" s="259"/>
      <c r="BR79" s="257"/>
      <c r="BS79" s="260"/>
      <c r="BT79" s="259"/>
      <c r="BU79" s="257"/>
      <c r="BV79" s="260"/>
      <c r="BW79" s="259"/>
      <c r="BX79" s="257"/>
      <c r="BY79" s="260"/>
    </row>
    <row r="80" spans="3:77" ht="13.5" customHeight="1">
      <c r="C80" s="259"/>
      <c r="D80" s="257"/>
      <c r="E80" s="257"/>
      <c r="F80" s="259"/>
      <c r="G80" s="257"/>
      <c r="H80" s="260"/>
      <c r="I80" s="257"/>
      <c r="J80" s="257"/>
      <c r="K80" s="257"/>
      <c r="L80" s="259"/>
      <c r="M80" s="257"/>
      <c r="N80" s="260"/>
      <c r="O80" s="259"/>
      <c r="P80" s="257"/>
      <c r="Q80" s="260"/>
      <c r="R80" s="259"/>
      <c r="S80" s="257"/>
      <c r="T80" s="260"/>
      <c r="U80" s="259"/>
      <c r="V80" s="257"/>
      <c r="W80" s="260"/>
      <c r="X80" s="259"/>
      <c r="Y80" s="257"/>
      <c r="Z80" s="260"/>
      <c r="AA80" s="259"/>
      <c r="AB80" s="257"/>
      <c r="AC80" s="260"/>
      <c r="AD80" s="259"/>
      <c r="AE80" s="257"/>
      <c r="AF80" s="260"/>
      <c r="AG80" s="259"/>
      <c r="AH80" s="257"/>
      <c r="AI80" s="260"/>
      <c r="AJ80" s="259"/>
      <c r="AK80" s="257"/>
      <c r="AL80" s="260"/>
      <c r="AM80" s="259"/>
      <c r="AN80" s="257"/>
      <c r="AO80" s="260"/>
      <c r="AP80" s="259"/>
      <c r="AQ80" s="257"/>
      <c r="AR80" s="260"/>
      <c r="AS80" s="259"/>
      <c r="AT80" s="257"/>
      <c r="AU80" s="260"/>
      <c r="AV80" s="259"/>
      <c r="AW80" s="257"/>
      <c r="AX80" s="260"/>
      <c r="AY80" s="259"/>
      <c r="AZ80" s="257"/>
      <c r="BA80" s="260"/>
      <c r="BB80" s="259"/>
      <c r="BC80" s="257"/>
      <c r="BD80" s="260"/>
      <c r="BE80" s="259"/>
      <c r="BF80" s="257"/>
      <c r="BG80" s="260"/>
      <c r="BH80" s="259"/>
      <c r="BI80" s="257"/>
      <c r="BJ80" s="260"/>
      <c r="BK80" s="259"/>
      <c r="BL80" s="257"/>
      <c r="BM80" s="260"/>
      <c r="BN80" s="259"/>
      <c r="BO80" s="257"/>
      <c r="BP80" s="260"/>
      <c r="BQ80" s="259"/>
      <c r="BR80" s="257"/>
      <c r="BS80" s="260"/>
      <c r="BT80" s="259"/>
      <c r="BU80" s="257"/>
      <c r="BV80" s="260"/>
      <c r="BW80" s="259"/>
      <c r="BX80" s="257"/>
      <c r="BY80" s="260"/>
    </row>
    <row r="81" spans="3:77" ht="13.5" customHeight="1">
      <c r="C81" s="259"/>
      <c r="D81" s="257"/>
      <c r="E81" s="257"/>
      <c r="F81" s="259"/>
      <c r="G81" s="257"/>
      <c r="H81" s="260"/>
      <c r="I81" s="257"/>
      <c r="J81" s="257"/>
      <c r="K81" s="257"/>
      <c r="L81" s="259"/>
      <c r="M81" s="257"/>
      <c r="N81" s="260"/>
      <c r="O81" s="259"/>
      <c r="P81" s="257"/>
      <c r="Q81" s="260"/>
      <c r="R81" s="259"/>
      <c r="S81" s="257"/>
      <c r="T81" s="260"/>
      <c r="U81" s="259"/>
      <c r="V81" s="257"/>
      <c r="W81" s="260"/>
      <c r="X81" s="259"/>
      <c r="Y81" s="257"/>
      <c r="Z81" s="260"/>
      <c r="AA81" s="259"/>
      <c r="AB81" s="257"/>
      <c r="AC81" s="260"/>
      <c r="AD81" s="259"/>
      <c r="AE81" s="257"/>
      <c r="AF81" s="260"/>
      <c r="AG81" s="259"/>
      <c r="AH81" s="257"/>
      <c r="AI81" s="260"/>
      <c r="AJ81" s="259"/>
      <c r="AK81" s="257"/>
      <c r="AL81" s="260"/>
      <c r="AM81" s="259"/>
      <c r="AN81" s="257"/>
      <c r="AO81" s="260"/>
      <c r="AP81" s="259"/>
      <c r="AQ81" s="257"/>
      <c r="AR81" s="260"/>
      <c r="AS81" s="259"/>
      <c r="AT81" s="257"/>
      <c r="AU81" s="260"/>
      <c r="AV81" s="259"/>
      <c r="AW81" s="257"/>
      <c r="AX81" s="260"/>
      <c r="AY81" s="259"/>
      <c r="AZ81" s="257"/>
      <c r="BA81" s="260"/>
      <c r="BB81" s="259"/>
      <c r="BC81" s="257"/>
      <c r="BD81" s="260"/>
      <c r="BE81" s="259"/>
      <c r="BF81" s="257"/>
      <c r="BG81" s="260"/>
      <c r="BH81" s="259"/>
      <c r="BI81" s="257"/>
      <c r="BJ81" s="260"/>
      <c r="BK81" s="259"/>
      <c r="BL81" s="257"/>
      <c r="BM81" s="260"/>
      <c r="BN81" s="259"/>
      <c r="BO81" s="257"/>
      <c r="BP81" s="260"/>
      <c r="BQ81" s="259"/>
      <c r="BR81" s="257"/>
      <c r="BS81" s="260"/>
      <c r="BT81" s="259"/>
      <c r="BU81" s="257"/>
      <c r="BV81" s="260"/>
      <c r="BW81" s="259"/>
      <c r="BX81" s="257"/>
      <c r="BY81" s="260"/>
    </row>
    <row r="82" spans="3:77" ht="13.5" customHeight="1">
      <c r="C82" s="259"/>
      <c r="D82" s="257"/>
      <c r="E82" s="257"/>
      <c r="F82" s="259"/>
      <c r="G82" s="257"/>
      <c r="H82" s="260"/>
      <c r="I82" s="257"/>
      <c r="J82" s="257"/>
      <c r="K82" s="257"/>
      <c r="L82" s="259"/>
      <c r="M82" s="257"/>
      <c r="N82" s="260"/>
      <c r="O82" s="259"/>
      <c r="P82" s="257"/>
      <c r="Q82" s="260"/>
      <c r="R82" s="259"/>
      <c r="S82" s="257"/>
      <c r="T82" s="260"/>
      <c r="U82" s="259"/>
      <c r="V82" s="257"/>
      <c r="W82" s="260"/>
      <c r="X82" s="259"/>
      <c r="Y82" s="257"/>
      <c r="Z82" s="260"/>
      <c r="AA82" s="259"/>
      <c r="AB82" s="257"/>
      <c r="AC82" s="260"/>
      <c r="AD82" s="259"/>
      <c r="AE82" s="257"/>
      <c r="AF82" s="260"/>
      <c r="AG82" s="259"/>
      <c r="AH82" s="257"/>
      <c r="AI82" s="260"/>
      <c r="AJ82" s="259"/>
      <c r="AK82" s="257"/>
      <c r="AL82" s="260"/>
      <c r="AM82" s="259"/>
      <c r="AN82" s="257"/>
      <c r="AO82" s="260"/>
      <c r="AP82" s="259"/>
      <c r="AQ82" s="257"/>
      <c r="AR82" s="260"/>
      <c r="AS82" s="259"/>
      <c r="AT82" s="257"/>
      <c r="AU82" s="260"/>
      <c r="AV82" s="259"/>
      <c r="AW82" s="257"/>
      <c r="AX82" s="260"/>
      <c r="AY82" s="259"/>
      <c r="AZ82" s="257"/>
      <c r="BA82" s="260"/>
      <c r="BB82" s="259"/>
      <c r="BC82" s="257"/>
      <c r="BD82" s="260"/>
      <c r="BE82" s="259"/>
      <c r="BF82" s="257"/>
      <c r="BG82" s="260"/>
      <c r="BH82" s="259"/>
      <c r="BI82" s="257"/>
      <c r="BJ82" s="260"/>
      <c r="BK82" s="259"/>
      <c r="BL82" s="257"/>
      <c r="BM82" s="260"/>
      <c r="BN82" s="259"/>
      <c r="BO82" s="257"/>
      <c r="BP82" s="260"/>
      <c r="BQ82" s="259"/>
      <c r="BR82" s="257"/>
      <c r="BS82" s="260"/>
      <c r="BT82" s="259"/>
      <c r="BU82" s="257"/>
      <c r="BV82" s="260"/>
      <c r="BW82" s="259"/>
      <c r="BX82" s="257"/>
      <c r="BY82" s="260"/>
    </row>
    <row r="83" spans="3:77" ht="13.5" customHeight="1">
      <c r="C83" s="259"/>
      <c r="D83" s="257"/>
      <c r="E83" s="257"/>
      <c r="F83" s="259"/>
      <c r="G83" s="257"/>
      <c r="H83" s="260"/>
      <c r="I83" s="257"/>
      <c r="J83" s="257"/>
      <c r="K83" s="257"/>
      <c r="L83" s="259"/>
      <c r="M83" s="257"/>
      <c r="N83" s="260"/>
      <c r="O83" s="259"/>
      <c r="P83" s="257"/>
      <c r="Q83" s="260"/>
      <c r="R83" s="259"/>
      <c r="S83" s="257"/>
      <c r="T83" s="260"/>
      <c r="U83" s="259"/>
      <c r="V83" s="257"/>
      <c r="W83" s="260"/>
      <c r="X83" s="259"/>
      <c r="Y83" s="257"/>
      <c r="Z83" s="260"/>
      <c r="AA83" s="259"/>
      <c r="AB83" s="257"/>
      <c r="AC83" s="260"/>
      <c r="AD83" s="259"/>
      <c r="AE83" s="257"/>
      <c r="AF83" s="260"/>
      <c r="AG83" s="259"/>
      <c r="AH83" s="257"/>
      <c r="AI83" s="260"/>
      <c r="AJ83" s="259"/>
      <c r="AK83" s="257"/>
      <c r="AL83" s="260"/>
      <c r="AM83" s="259"/>
      <c r="AN83" s="257"/>
      <c r="AO83" s="260"/>
      <c r="AP83" s="259"/>
      <c r="AQ83" s="257"/>
      <c r="AR83" s="260"/>
      <c r="AS83" s="259"/>
      <c r="AT83" s="257"/>
      <c r="AU83" s="260"/>
      <c r="AV83" s="259"/>
      <c r="AW83" s="257"/>
      <c r="AX83" s="260"/>
      <c r="AY83" s="259"/>
      <c r="AZ83" s="257"/>
      <c r="BA83" s="260"/>
      <c r="BB83" s="259"/>
      <c r="BC83" s="257"/>
      <c r="BD83" s="260"/>
      <c r="BE83" s="259"/>
      <c r="BF83" s="257"/>
      <c r="BG83" s="260"/>
      <c r="BH83" s="259"/>
      <c r="BI83" s="257"/>
      <c r="BJ83" s="260"/>
      <c r="BK83" s="259"/>
      <c r="BL83" s="257"/>
      <c r="BM83" s="260"/>
      <c r="BN83" s="259"/>
      <c r="BO83" s="257"/>
      <c r="BP83" s="260"/>
      <c r="BQ83" s="259"/>
      <c r="BR83" s="257"/>
      <c r="BS83" s="260"/>
      <c r="BT83" s="259"/>
      <c r="BU83" s="257"/>
      <c r="BV83" s="260"/>
      <c r="BW83" s="259"/>
      <c r="BX83" s="257"/>
      <c r="BY83" s="260"/>
    </row>
    <row r="84" spans="3:77" ht="13.5" customHeight="1">
      <c r="C84" s="259"/>
      <c r="D84" s="257"/>
      <c r="E84" s="257"/>
      <c r="F84" s="259"/>
      <c r="G84" s="257"/>
      <c r="H84" s="260"/>
      <c r="I84" s="257"/>
      <c r="J84" s="257"/>
      <c r="K84" s="257"/>
      <c r="L84" s="259"/>
      <c r="M84" s="257"/>
      <c r="N84" s="260"/>
      <c r="O84" s="259"/>
      <c r="P84" s="257"/>
      <c r="Q84" s="260"/>
      <c r="R84" s="259"/>
      <c r="S84" s="257"/>
      <c r="T84" s="260"/>
      <c r="U84" s="259"/>
      <c r="V84" s="257"/>
      <c r="W84" s="260"/>
      <c r="X84" s="259"/>
      <c r="Y84" s="257"/>
      <c r="Z84" s="260"/>
      <c r="AA84" s="259"/>
      <c r="AB84" s="257"/>
      <c r="AC84" s="260"/>
      <c r="AD84" s="259"/>
      <c r="AE84" s="257"/>
      <c r="AF84" s="260"/>
      <c r="AG84" s="259"/>
      <c r="AH84" s="257"/>
      <c r="AI84" s="260"/>
      <c r="AJ84" s="259"/>
      <c r="AK84" s="257"/>
      <c r="AL84" s="260"/>
      <c r="AM84" s="259"/>
      <c r="AN84" s="257"/>
      <c r="AO84" s="260"/>
      <c r="AP84" s="259"/>
      <c r="AQ84" s="257"/>
      <c r="AR84" s="260"/>
      <c r="AS84" s="259"/>
      <c r="AT84" s="257"/>
      <c r="AU84" s="260"/>
      <c r="AV84" s="259"/>
      <c r="AW84" s="257"/>
      <c r="AX84" s="260"/>
      <c r="AY84" s="259"/>
      <c r="AZ84" s="257"/>
      <c r="BA84" s="260"/>
      <c r="BB84" s="259"/>
      <c r="BC84" s="257"/>
      <c r="BD84" s="260"/>
      <c r="BE84" s="259"/>
      <c r="BF84" s="257"/>
      <c r="BG84" s="260"/>
      <c r="BH84" s="259"/>
      <c r="BI84" s="257"/>
      <c r="BJ84" s="260"/>
      <c r="BK84" s="259"/>
      <c r="BL84" s="257"/>
      <c r="BM84" s="260"/>
      <c r="BN84" s="259"/>
      <c r="BO84" s="257"/>
      <c r="BP84" s="260"/>
      <c r="BQ84" s="259"/>
      <c r="BR84" s="257"/>
      <c r="BS84" s="260"/>
      <c r="BT84" s="259"/>
      <c r="BU84" s="257"/>
      <c r="BV84" s="260"/>
      <c r="BW84" s="259"/>
      <c r="BX84" s="257"/>
      <c r="BY84" s="260"/>
    </row>
    <row r="85" spans="3:77" ht="13.5" customHeight="1">
      <c r="C85" s="259"/>
      <c r="D85" s="257"/>
      <c r="E85" s="257"/>
      <c r="F85" s="259"/>
      <c r="G85" s="257"/>
      <c r="H85" s="260"/>
      <c r="I85" s="257"/>
      <c r="J85" s="257"/>
      <c r="K85" s="257"/>
      <c r="L85" s="259"/>
      <c r="M85" s="257"/>
      <c r="N85" s="260"/>
      <c r="O85" s="259"/>
      <c r="P85" s="257"/>
      <c r="Q85" s="260"/>
      <c r="R85" s="259"/>
      <c r="S85" s="257"/>
      <c r="T85" s="260"/>
      <c r="U85" s="259"/>
      <c r="V85" s="257"/>
      <c r="W85" s="260"/>
      <c r="X85" s="259"/>
      <c r="Y85" s="257"/>
      <c r="Z85" s="260"/>
      <c r="AA85" s="259"/>
      <c r="AB85" s="257"/>
      <c r="AC85" s="260"/>
      <c r="AD85" s="259"/>
      <c r="AE85" s="257"/>
      <c r="AF85" s="260"/>
      <c r="AG85" s="259"/>
      <c r="AH85" s="257"/>
      <c r="AI85" s="260"/>
      <c r="AJ85" s="259"/>
      <c r="AK85" s="257"/>
      <c r="AL85" s="260"/>
      <c r="AM85" s="259"/>
      <c r="AN85" s="257"/>
      <c r="AO85" s="260"/>
      <c r="AP85" s="259"/>
      <c r="AQ85" s="257"/>
      <c r="AR85" s="260"/>
      <c r="AS85" s="259"/>
      <c r="AT85" s="257"/>
      <c r="AU85" s="260"/>
      <c r="AV85" s="259"/>
      <c r="AW85" s="257"/>
      <c r="AX85" s="260"/>
      <c r="AY85" s="259"/>
      <c r="AZ85" s="257"/>
      <c r="BA85" s="260"/>
      <c r="BB85" s="259"/>
      <c r="BC85" s="257"/>
      <c r="BD85" s="260"/>
      <c r="BE85" s="259"/>
      <c r="BF85" s="257"/>
      <c r="BG85" s="260"/>
      <c r="BH85" s="259"/>
      <c r="BI85" s="257"/>
      <c r="BJ85" s="260"/>
      <c r="BK85" s="259"/>
      <c r="BL85" s="257"/>
      <c r="BM85" s="260"/>
      <c r="BN85" s="259"/>
      <c r="BO85" s="257"/>
      <c r="BP85" s="260"/>
      <c r="BQ85" s="259"/>
      <c r="BR85" s="257"/>
      <c r="BS85" s="260"/>
      <c r="BT85" s="259"/>
      <c r="BU85" s="257"/>
      <c r="BV85" s="260"/>
      <c r="BW85" s="259"/>
      <c r="BX85" s="257"/>
      <c r="BY85" s="260"/>
    </row>
    <row r="86" spans="3:77" ht="13.5" customHeight="1">
      <c r="C86" s="259"/>
      <c r="D86" s="257"/>
      <c r="E86" s="257"/>
      <c r="F86" s="259"/>
      <c r="G86" s="257"/>
      <c r="H86" s="260"/>
      <c r="I86" s="257"/>
      <c r="J86" s="257"/>
      <c r="K86" s="257"/>
      <c r="L86" s="259"/>
      <c r="M86" s="257"/>
      <c r="N86" s="260"/>
      <c r="O86" s="259"/>
      <c r="P86" s="257"/>
      <c r="Q86" s="260"/>
      <c r="R86" s="259"/>
      <c r="S86" s="257"/>
      <c r="T86" s="260"/>
      <c r="U86" s="259"/>
      <c r="V86" s="257"/>
      <c r="W86" s="260"/>
      <c r="X86" s="259"/>
      <c r="Y86" s="257"/>
      <c r="Z86" s="260"/>
      <c r="AA86" s="259"/>
      <c r="AB86" s="257"/>
      <c r="AC86" s="260"/>
      <c r="AD86" s="259"/>
      <c r="AE86" s="257"/>
      <c r="AF86" s="260"/>
      <c r="AG86" s="259"/>
      <c r="AH86" s="257"/>
      <c r="AI86" s="260"/>
      <c r="AJ86" s="259"/>
      <c r="AK86" s="257"/>
      <c r="AL86" s="260"/>
      <c r="AM86" s="259"/>
      <c r="AN86" s="257"/>
      <c r="AO86" s="260"/>
      <c r="AP86" s="259"/>
      <c r="AQ86" s="257"/>
      <c r="AR86" s="260"/>
      <c r="AS86" s="259"/>
      <c r="AT86" s="257"/>
      <c r="AU86" s="260"/>
      <c r="AV86" s="259"/>
      <c r="AW86" s="257"/>
      <c r="AX86" s="260"/>
      <c r="AY86" s="259"/>
      <c r="AZ86" s="257"/>
      <c r="BA86" s="260"/>
      <c r="BB86" s="259"/>
      <c r="BC86" s="257"/>
      <c r="BD86" s="260"/>
      <c r="BE86" s="259"/>
      <c r="BF86" s="257"/>
      <c r="BG86" s="260"/>
      <c r="BH86" s="259"/>
      <c r="BI86" s="257"/>
      <c r="BJ86" s="260"/>
      <c r="BK86" s="259"/>
      <c r="BL86" s="257"/>
      <c r="BM86" s="260"/>
      <c r="BN86" s="259"/>
      <c r="BO86" s="257"/>
      <c r="BP86" s="260"/>
      <c r="BQ86" s="259"/>
      <c r="BR86" s="257"/>
      <c r="BS86" s="260"/>
      <c r="BT86" s="259"/>
      <c r="BU86" s="257"/>
      <c r="BV86" s="260"/>
      <c r="BW86" s="259"/>
      <c r="BX86" s="257"/>
      <c r="BY86" s="260"/>
    </row>
    <row r="87" spans="3:77" ht="13.5" customHeight="1">
      <c r="C87" s="259"/>
      <c r="D87" s="257"/>
      <c r="E87" s="257"/>
      <c r="F87" s="259"/>
      <c r="G87" s="257"/>
      <c r="H87" s="260"/>
      <c r="I87" s="257"/>
      <c r="J87" s="257"/>
      <c r="K87" s="257"/>
      <c r="L87" s="259"/>
      <c r="M87" s="257"/>
      <c r="N87" s="260"/>
      <c r="O87" s="259"/>
      <c r="P87" s="257"/>
      <c r="Q87" s="260"/>
      <c r="R87" s="259"/>
      <c r="S87" s="257"/>
      <c r="T87" s="260"/>
      <c r="U87" s="259"/>
      <c r="V87" s="257"/>
      <c r="W87" s="260"/>
      <c r="X87" s="259"/>
      <c r="Y87" s="257"/>
      <c r="Z87" s="260"/>
      <c r="AA87" s="259"/>
      <c r="AB87" s="257"/>
      <c r="AC87" s="260"/>
      <c r="AD87" s="259"/>
      <c r="AE87" s="257"/>
      <c r="AF87" s="260"/>
      <c r="AG87" s="259"/>
      <c r="AH87" s="257"/>
      <c r="AI87" s="260"/>
      <c r="AJ87" s="259"/>
      <c r="AK87" s="257"/>
      <c r="AL87" s="260"/>
      <c r="AM87" s="259"/>
      <c r="AN87" s="257"/>
      <c r="AO87" s="260"/>
      <c r="AP87" s="259"/>
      <c r="AQ87" s="257"/>
      <c r="AR87" s="260"/>
      <c r="AS87" s="259"/>
      <c r="AT87" s="257"/>
      <c r="AU87" s="260"/>
      <c r="AV87" s="259"/>
      <c r="AW87" s="257"/>
      <c r="AX87" s="260"/>
      <c r="AY87" s="259"/>
      <c r="AZ87" s="257"/>
      <c r="BA87" s="260"/>
      <c r="BB87" s="259"/>
      <c r="BC87" s="257"/>
      <c r="BD87" s="260"/>
      <c r="BE87" s="259"/>
      <c r="BF87" s="257"/>
      <c r="BG87" s="260"/>
      <c r="BH87" s="259"/>
      <c r="BI87" s="257"/>
      <c r="BJ87" s="260"/>
      <c r="BK87" s="259"/>
      <c r="BL87" s="257"/>
      <c r="BM87" s="260"/>
      <c r="BN87" s="259"/>
      <c r="BO87" s="257"/>
      <c r="BP87" s="260"/>
      <c r="BQ87" s="259"/>
      <c r="BR87" s="257"/>
      <c r="BS87" s="260"/>
      <c r="BT87" s="259"/>
      <c r="BU87" s="257"/>
      <c r="BV87" s="260"/>
      <c r="BW87" s="259"/>
      <c r="BX87" s="257"/>
      <c r="BY87" s="260"/>
    </row>
    <row r="88" spans="3:77" ht="13.5" customHeight="1">
      <c r="C88" s="259"/>
      <c r="D88" s="257"/>
      <c r="E88" s="257"/>
      <c r="F88" s="259"/>
      <c r="G88" s="257"/>
      <c r="H88" s="260"/>
      <c r="I88" s="257"/>
      <c r="J88" s="257"/>
      <c r="K88" s="257"/>
      <c r="L88" s="259"/>
      <c r="M88" s="257"/>
      <c r="N88" s="260"/>
      <c r="O88" s="259"/>
      <c r="P88" s="257"/>
      <c r="Q88" s="260"/>
      <c r="R88" s="259"/>
      <c r="S88" s="257"/>
      <c r="T88" s="260"/>
      <c r="U88" s="259"/>
      <c r="V88" s="257"/>
      <c r="W88" s="260"/>
      <c r="X88" s="259"/>
      <c r="Y88" s="257"/>
      <c r="Z88" s="260"/>
      <c r="AA88" s="259"/>
      <c r="AB88" s="257"/>
      <c r="AC88" s="260"/>
      <c r="AD88" s="259"/>
      <c r="AE88" s="257"/>
      <c r="AF88" s="260"/>
      <c r="AG88" s="259"/>
      <c r="AH88" s="257"/>
      <c r="AI88" s="260"/>
      <c r="AJ88" s="259"/>
      <c r="AK88" s="257"/>
      <c r="AL88" s="260"/>
      <c r="AM88" s="259"/>
      <c r="AN88" s="257"/>
      <c r="AO88" s="260"/>
      <c r="AP88" s="259"/>
      <c r="AQ88" s="257"/>
      <c r="AR88" s="260"/>
      <c r="AS88" s="259"/>
      <c r="AT88" s="257"/>
      <c r="AU88" s="260"/>
      <c r="AV88" s="259"/>
      <c r="AW88" s="257"/>
      <c r="AX88" s="260"/>
      <c r="AY88" s="259"/>
      <c r="AZ88" s="257"/>
      <c r="BA88" s="260"/>
      <c r="BB88" s="259"/>
      <c r="BC88" s="257"/>
      <c r="BD88" s="260"/>
      <c r="BE88" s="259"/>
      <c r="BF88" s="257"/>
      <c r="BG88" s="260"/>
      <c r="BH88" s="259"/>
      <c r="BI88" s="257"/>
      <c r="BJ88" s="260"/>
      <c r="BK88" s="259"/>
      <c r="BL88" s="257"/>
      <c r="BM88" s="260"/>
      <c r="BN88" s="259"/>
      <c r="BO88" s="257"/>
      <c r="BP88" s="260"/>
      <c r="BQ88" s="259"/>
      <c r="BR88" s="257"/>
      <c r="BS88" s="260"/>
      <c r="BT88" s="259"/>
      <c r="BU88" s="257"/>
      <c r="BV88" s="260"/>
      <c r="BW88" s="259"/>
      <c r="BX88" s="257"/>
      <c r="BY88" s="260"/>
    </row>
    <row r="89" spans="3:77" ht="13.5" customHeight="1">
      <c r="C89" s="259"/>
      <c r="D89" s="257"/>
      <c r="E89" s="257"/>
      <c r="F89" s="259"/>
      <c r="G89" s="257"/>
      <c r="H89" s="260"/>
      <c r="I89" s="257"/>
      <c r="J89" s="257"/>
      <c r="K89" s="257"/>
      <c r="L89" s="259"/>
      <c r="M89" s="257"/>
      <c r="N89" s="260"/>
      <c r="O89" s="259"/>
      <c r="P89" s="257"/>
      <c r="Q89" s="260"/>
      <c r="R89" s="259"/>
      <c r="S89" s="257"/>
      <c r="T89" s="260"/>
      <c r="U89" s="259"/>
      <c r="V89" s="257"/>
      <c r="W89" s="260"/>
      <c r="X89" s="259"/>
      <c r="Y89" s="257"/>
      <c r="Z89" s="260"/>
      <c r="AA89" s="259"/>
      <c r="AB89" s="257"/>
      <c r="AC89" s="260"/>
      <c r="AD89" s="259"/>
      <c r="AE89" s="257"/>
      <c r="AF89" s="260"/>
      <c r="AG89" s="259"/>
      <c r="AH89" s="257"/>
      <c r="AI89" s="260"/>
      <c r="AJ89" s="259"/>
      <c r="AK89" s="257"/>
      <c r="AL89" s="260"/>
      <c r="AM89" s="259"/>
      <c r="AN89" s="257"/>
      <c r="AO89" s="260"/>
      <c r="AP89" s="259"/>
      <c r="AQ89" s="257"/>
      <c r="AR89" s="260"/>
      <c r="AS89" s="259"/>
      <c r="AT89" s="257"/>
      <c r="AU89" s="260"/>
      <c r="AV89" s="259"/>
      <c r="AW89" s="257"/>
      <c r="AX89" s="260"/>
      <c r="AY89" s="259"/>
      <c r="AZ89" s="257"/>
      <c r="BA89" s="260"/>
      <c r="BB89" s="259"/>
      <c r="BC89" s="257"/>
      <c r="BD89" s="260"/>
      <c r="BE89" s="259"/>
      <c r="BF89" s="257"/>
      <c r="BG89" s="260"/>
      <c r="BH89" s="259"/>
      <c r="BI89" s="257"/>
      <c r="BJ89" s="260"/>
      <c r="BK89" s="259"/>
      <c r="BL89" s="257"/>
      <c r="BM89" s="260"/>
      <c r="BN89" s="259"/>
      <c r="BO89" s="257"/>
      <c r="BP89" s="260"/>
      <c r="BQ89" s="259"/>
      <c r="BR89" s="257"/>
      <c r="BS89" s="260"/>
      <c r="BT89" s="259"/>
      <c r="BU89" s="257"/>
      <c r="BV89" s="260"/>
      <c r="BW89" s="259"/>
      <c r="BX89" s="257"/>
      <c r="BY89" s="260"/>
    </row>
    <row r="90" spans="3:77" ht="13.5" customHeight="1">
      <c r="C90" s="259"/>
      <c r="D90" s="257"/>
      <c r="E90" s="257"/>
      <c r="F90" s="259"/>
      <c r="G90" s="257"/>
      <c r="H90" s="260"/>
      <c r="I90" s="257"/>
      <c r="J90" s="257"/>
      <c r="K90" s="257"/>
      <c r="L90" s="259"/>
      <c r="M90" s="257"/>
      <c r="N90" s="260"/>
      <c r="O90" s="259"/>
      <c r="P90" s="257"/>
      <c r="Q90" s="260"/>
      <c r="R90" s="259"/>
      <c r="S90" s="257"/>
      <c r="T90" s="260"/>
      <c r="U90" s="259"/>
      <c r="V90" s="257"/>
      <c r="W90" s="260"/>
      <c r="X90" s="259"/>
      <c r="Y90" s="257"/>
      <c r="Z90" s="260"/>
      <c r="AA90" s="259"/>
      <c r="AB90" s="257"/>
      <c r="AC90" s="260"/>
      <c r="AD90" s="259"/>
      <c r="AE90" s="257"/>
      <c r="AF90" s="260"/>
      <c r="AG90" s="259"/>
      <c r="AH90" s="257"/>
      <c r="AI90" s="260"/>
      <c r="AJ90" s="259"/>
      <c r="AK90" s="257"/>
      <c r="AL90" s="260"/>
      <c r="AM90" s="259"/>
      <c r="AN90" s="257"/>
      <c r="AO90" s="260"/>
      <c r="AP90" s="259"/>
      <c r="AQ90" s="257"/>
      <c r="AR90" s="260"/>
      <c r="AS90" s="259"/>
      <c r="AT90" s="257"/>
      <c r="AU90" s="260"/>
      <c r="AV90" s="259"/>
      <c r="AW90" s="257"/>
      <c r="AX90" s="260"/>
      <c r="AY90" s="259"/>
      <c r="AZ90" s="257"/>
      <c r="BA90" s="260"/>
      <c r="BB90" s="259"/>
      <c r="BC90" s="257"/>
      <c r="BD90" s="260"/>
      <c r="BE90" s="259"/>
      <c r="BF90" s="257"/>
      <c r="BG90" s="260"/>
      <c r="BH90" s="259"/>
      <c r="BI90" s="257"/>
      <c r="BJ90" s="260"/>
      <c r="BK90" s="259"/>
      <c r="BL90" s="257"/>
      <c r="BM90" s="260"/>
      <c r="BN90" s="259"/>
      <c r="BO90" s="257"/>
      <c r="BP90" s="260"/>
      <c r="BQ90" s="259"/>
      <c r="BR90" s="257"/>
      <c r="BS90" s="260"/>
      <c r="BT90" s="259"/>
      <c r="BU90" s="257"/>
      <c r="BV90" s="260"/>
      <c r="BW90" s="259"/>
      <c r="BX90" s="257"/>
      <c r="BY90" s="260"/>
    </row>
    <row r="91" spans="3:77" ht="13.5" customHeight="1">
      <c r="C91" s="259"/>
      <c r="D91" s="257"/>
      <c r="E91" s="257"/>
      <c r="F91" s="259"/>
      <c r="G91" s="257"/>
      <c r="H91" s="260"/>
      <c r="I91" s="257"/>
      <c r="J91" s="257"/>
      <c r="K91" s="257"/>
      <c r="L91" s="259"/>
      <c r="M91" s="257"/>
      <c r="N91" s="260"/>
      <c r="O91" s="259"/>
      <c r="P91" s="257"/>
      <c r="Q91" s="260"/>
      <c r="R91" s="259"/>
      <c r="S91" s="257"/>
      <c r="T91" s="260"/>
      <c r="U91" s="259"/>
      <c r="V91" s="257"/>
      <c r="W91" s="260"/>
      <c r="X91" s="259"/>
      <c r="Y91" s="257"/>
      <c r="Z91" s="260"/>
      <c r="AA91" s="259"/>
      <c r="AB91" s="257"/>
      <c r="AC91" s="260"/>
      <c r="AD91" s="259"/>
      <c r="AE91" s="257"/>
      <c r="AF91" s="260"/>
      <c r="AG91" s="259"/>
      <c r="AH91" s="257"/>
      <c r="AI91" s="260"/>
      <c r="AJ91" s="259"/>
      <c r="AK91" s="257"/>
      <c r="AL91" s="260"/>
      <c r="AM91" s="259"/>
      <c r="AN91" s="257"/>
      <c r="AO91" s="260"/>
      <c r="AP91" s="259"/>
      <c r="AQ91" s="257"/>
      <c r="AR91" s="260"/>
      <c r="AS91" s="259"/>
      <c r="AT91" s="257"/>
      <c r="AU91" s="260"/>
      <c r="AV91" s="259"/>
      <c r="AW91" s="257"/>
      <c r="AX91" s="260"/>
      <c r="AY91" s="259"/>
      <c r="AZ91" s="257"/>
      <c r="BA91" s="260"/>
      <c r="BB91" s="259"/>
      <c r="BC91" s="257"/>
      <c r="BD91" s="260"/>
      <c r="BE91" s="259"/>
      <c r="BF91" s="257"/>
      <c r="BG91" s="260"/>
      <c r="BH91" s="259"/>
      <c r="BI91" s="257"/>
      <c r="BJ91" s="260"/>
      <c r="BK91" s="259"/>
      <c r="BL91" s="257"/>
      <c r="BM91" s="260"/>
      <c r="BN91" s="259"/>
      <c r="BO91" s="257"/>
      <c r="BP91" s="260"/>
      <c r="BQ91" s="259"/>
      <c r="BR91" s="257"/>
      <c r="BS91" s="260"/>
      <c r="BT91" s="259"/>
      <c r="BU91" s="257"/>
      <c r="BV91" s="260"/>
      <c r="BW91" s="259"/>
      <c r="BX91" s="257"/>
      <c r="BY91" s="260"/>
    </row>
    <row r="92" spans="3:77" ht="13.5" customHeight="1">
      <c r="C92" s="259"/>
      <c r="D92" s="257"/>
      <c r="E92" s="257"/>
      <c r="F92" s="259"/>
      <c r="G92" s="257"/>
      <c r="H92" s="260"/>
      <c r="I92" s="257"/>
      <c r="J92" s="257"/>
      <c r="K92" s="257"/>
      <c r="L92" s="259"/>
      <c r="M92" s="257"/>
      <c r="N92" s="260"/>
      <c r="O92" s="259"/>
      <c r="P92" s="257"/>
      <c r="Q92" s="260"/>
      <c r="R92" s="259"/>
      <c r="S92" s="257"/>
      <c r="T92" s="260"/>
      <c r="U92" s="259"/>
      <c r="V92" s="257"/>
      <c r="W92" s="260"/>
      <c r="X92" s="259"/>
      <c r="Y92" s="257"/>
      <c r="Z92" s="260"/>
      <c r="AA92" s="259"/>
      <c r="AB92" s="257"/>
      <c r="AC92" s="260"/>
      <c r="AD92" s="259"/>
      <c r="AE92" s="257"/>
      <c r="AF92" s="260"/>
      <c r="AG92" s="259"/>
      <c r="AH92" s="257"/>
      <c r="AI92" s="260"/>
      <c r="AJ92" s="259"/>
      <c r="AK92" s="257"/>
      <c r="AL92" s="260"/>
      <c r="AM92" s="259"/>
      <c r="AN92" s="257"/>
      <c r="AO92" s="260"/>
      <c r="AP92" s="259"/>
      <c r="AQ92" s="257"/>
      <c r="AR92" s="260"/>
      <c r="AS92" s="259"/>
      <c r="AT92" s="257"/>
      <c r="AU92" s="260"/>
      <c r="AV92" s="259"/>
      <c r="AW92" s="257"/>
      <c r="AX92" s="260"/>
      <c r="AY92" s="259"/>
      <c r="AZ92" s="257"/>
      <c r="BA92" s="260"/>
      <c r="BB92" s="259"/>
      <c r="BC92" s="257"/>
      <c r="BD92" s="260"/>
      <c r="BE92" s="259"/>
      <c r="BF92" s="257"/>
      <c r="BG92" s="260"/>
      <c r="BH92" s="259"/>
      <c r="BI92" s="257"/>
      <c r="BJ92" s="260"/>
      <c r="BK92" s="259"/>
      <c r="BL92" s="257"/>
      <c r="BM92" s="260"/>
      <c r="BN92" s="259"/>
      <c r="BO92" s="257"/>
      <c r="BP92" s="260"/>
      <c r="BQ92" s="259"/>
      <c r="BR92" s="257"/>
      <c r="BS92" s="260"/>
      <c r="BT92" s="259"/>
      <c r="BU92" s="257"/>
      <c r="BV92" s="260"/>
      <c r="BW92" s="259"/>
      <c r="BX92" s="257"/>
      <c r="BY92" s="260"/>
    </row>
    <row r="93" spans="3:77" ht="13.5" customHeight="1">
      <c r="C93" s="259"/>
      <c r="D93" s="257"/>
      <c r="E93" s="257"/>
      <c r="F93" s="259"/>
      <c r="G93" s="257"/>
      <c r="H93" s="260"/>
      <c r="I93" s="257"/>
      <c r="J93" s="257"/>
      <c r="K93" s="257"/>
      <c r="L93" s="259"/>
      <c r="M93" s="257"/>
      <c r="N93" s="260"/>
      <c r="O93" s="259"/>
      <c r="P93" s="257"/>
      <c r="Q93" s="260"/>
      <c r="R93" s="259"/>
      <c r="S93" s="257"/>
      <c r="T93" s="260"/>
      <c r="U93" s="259"/>
      <c r="V93" s="257"/>
      <c r="W93" s="260"/>
      <c r="X93" s="259"/>
      <c r="Y93" s="257"/>
      <c r="Z93" s="260"/>
      <c r="AA93" s="259"/>
      <c r="AB93" s="257"/>
      <c r="AC93" s="260"/>
      <c r="AD93" s="259"/>
      <c r="AE93" s="257"/>
      <c r="AF93" s="260"/>
      <c r="AG93" s="259"/>
      <c r="AH93" s="257"/>
      <c r="AI93" s="260"/>
      <c r="AJ93" s="259"/>
      <c r="AK93" s="257"/>
      <c r="AL93" s="260"/>
      <c r="AM93" s="259"/>
      <c r="AN93" s="257"/>
      <c r="AO93" s="260"/>
      <c r="AP93" s="259"/>
      <c r="AQ93" s="257"/>
      <c r="AR93" s="260"/>
      <c r="AS93" s="259"/>
      <c r="AT93" s="257"/>
      <c r="AU93" s="260"/>
      <c r="AV93" s="259"/>
      <c r="AW93" s="257"/>
      <c r="AX93" s="260"/>
      <c r="AY93" s="259"/>
      <c r="AZ93" s="257"/>
      <c r="BA93" s="260"/>
      <c r="BB93" s="259"/>
      <c r="BC93" s="257"/>
      <c r="BD93" s="260"/>
      <c r="BE93" s="259"/>
      <c r="BF93" s="257"/>
      <c r="BG93" s="260"/>
      <c r="BH93" s="259"/>
      <c r="BI93" s="257"/>
      <c r="BJ93" s="260"/>
      <c r="BK93" s="259"/>
      <c r="BL93" s="257"/>
      <c r="BM93" s="260"/>
      <c r="BN93" s="259"/>
      <c r="BO93" s="257"/>
      <c r="BP93" s="260"/>
      <c r="BQ93" s="259"/>
      <c r="BR93" s="257"/>
      <c r="BS93" s="260"/>
      <c r="BT93" s="259"/>
      <c r="BU93" s="257"/>
      <c r="BV93" s="260"/>
      <c r="BW93" s="259"/>
      <c r="BX93" s="257"/>
      <c r="BY93" s="260"/>
    </row>
    <row r="94" spans="3:77" ht="13.5" customHeight="1">
      <c r="C94" s="259"/>
      <c r="D94" s="257"/>
      <c r="E94" s="257"/>
      <c r="F94" s="259"/>
      <c r="G94" s="257"/>
      <c r="H94" s="260"/>
      <c r="I94" s="257"/>
      <c r="J94" s="257"/>
      <c r="K94" s="257"/>
      <c r="L94" s="259"/>
      <c r="M94" s="257"/>
      <c r="N94" s="260"/>
      <c r="O94" s="259"/>
      <c r="P94" s="257"/>
      <c r="Q94" s="260"/>
      <c r="R94" s="259"/>
      <c r="S94" s="257"/>
      <c r="T94" s="260"/>
      <c r="U94" s="259"/>
      <c r="V94" s="257"/>
      <c r="W94" s="260"/>
      <c r="X94" s="259"/>
      <c r="Y94" s="257"/>
      <c r="Z94" s="260"/>
      <c r="AA94" s="259"/>
      <c r="AB94" s="257"/>
      <c r="AC94" s="260"/>
      <c r="AD94" s="259"/>
      <c r="AE94" s="257"/>
      <c r="AF94" s="260"/>
      <c r="AG94" s="259"/>
      <c r="AH94" s="257"/>
      <c r="AI94" s="260"/>
      <c r="AJ94" s="259"/>
      <c r="AK94" s="257"/>
      <c r="AL94" s="260"/>
      <c r="AM94" s="259"/>
      <c r="AN94" s="257"/>
      <c r="AO94" s="260"/>
      <c r="AP94" s="259"/>
      <c r="AQ94" s="257"/>
      <c r="AR94" s="260"/>
      <c r="AS94" s="259"/>
      <c r="AT94" s="257"/>
      <c r="AU94" s="260"/>
      <c r="AV94" s="259"/>
      <c r="AW94" s="257"/>
      <c r="AX94" s="260"/>
      <c r="AY94" s="259"/>
      <c r="AZ94" s="257"/>
      <c r="BA94" s="260"/>
      <c r="BB94" s="259"/>
      <c r="BC94" s="257"/>
      <c r="BD94" s="260"/>
      <c r="BE94" s="259"/>
      <c r="BF94" s="257"/>
      <c r="BG94" s="260"/>
      <c r="BH94" s="259"/>
      <c r="BI94" s="257"/>
      <c r="BJ94" s="260"/>
      <c r="BK94" s="259"/>
      <c r="BL94" s="257"/>
      <c r="BM94" s="260"/>
      <c r="BN94" s="259"/>
      <c r="BO94" s="257"/>
      <c r="BP94" s="260"/>
      <c r="BQ94" s="259"/>
      <c r="BR94" s="257"/>
      <c r="BS94" s="260"/>
      <c r="BT94" s="259"/>
      <c r="BU94" s="257"/>
      <c r="BV94" s="260"/>
      <c r="BW94" s="259"/>
      <c r="BX94" s="257"/>
      <c r="BY94" s="260"/>
    </row>
    <row r="95" spans="3:77" ht="13.5" customHeight="1">
      <c r="C95" s="259"/>
      <c r="D95" s="257"/>
      <c r="E95" s="257"/>
      <c r="F95" s="259"/>
      <c r="G95" s="257"/>
      <c r="H95" s="260"/>
      <c r="I95" s="257"/>
      <c r="J95" s="257"/>
      <c r="K95" s="257"/>
      <c r="L95" s="259"/>
      <c r="M95" s="257"/>
      <c r="N95" s="260"/>
      <c r="O95" s="259"/>
      <c r="P95" s="257"/>
      <c r="Q95" s="260"/>
      <c r="R95" s="259"/>
      <c r="S95" s="257"/>
      <c r="T95" s="260"/>
      <c r="U95" s="259"/>
      <c r="V95" s="257"/>
      <c r="W95" s="260"/>
      <c r="X95" s="259"/>
      <c r="Y95" s="257"/>
      <c r="Z95" s="260"/>
      <c r="AA95" s="259"/>
      <c r="AB95" s="257"/>
      <c r="AC95" s="260"/>
      <c r="AD95" s="259"/>
      <c r="AE95" s="257"/>
      <c r="AF95" s="260"/>
      <c r="AG95" s="259"/>
      <c r="AH95" s="257"/>
      <c r="AI95" s="260"/>
      <c r="AJ95" s="259"/>
      <c r="AK95" s="257"/>
      <c r="AL95" s="260"/>
      <c r="AM95" s="259"/>
      <c r="AN95" s="257"/>
      <c r="AO95" s="260"/>
      <c r="AP95" s="259"/>
      <c r="AQ95" s="257"/>
      <c r="AR95" s="260"/>
      <c r="AS95" s="259"/>
      <c r="AT95" s="257"/>
      <c r="AU95" s="260"/>
      <c r="AV95" s="259"/>
      <c r="AW95" s="257"/>
      <c r="AX95" s="260"/>
      <c r="AY95" s="259"/>
      <c r="AZ95" s="257"/>
      <c r="BA95" s="260"/>
      <c r="BB95" s="259"/>
      <c r="BC95" s="257"/>
      <c r="BD95" s="260"/>
      <c r="BE95" s="259"/>
      <c r="BF95" s="257"/>
      <c r="BG95" s="260"/>
      <c r="BH95" s="259"/>
      <c r="BI95" s="257"/>
      <c r="BJ95" s="260"/>
      <c r="BK95" s="259"/>
      <c r="BL95" s="257"/>
      <c r="BM95" s="260"/>
      <c r="BN95" s="259"/>
      <c r="BO95" s="257"/>
      <c r="BP95" s="260"/>
      <c r="BQ95" s="259"/>
      <c r="BR95" s="257"/>
      <c r="BS95" s="260"/>
      <c r="BT95" s="259"/>
      <c r="BU95" s="257"/>
      <c r="BV95" s="260"/>
      <c r="BW95" s="259"/>
      <c r="BX95" s="257"/>
      <c r="BY95" s="260"/>
    </row>
    <row r="96" spans="3:77" ht="13.5" customHeight="1">
      <c r="C96" s="259"/>
      <c r="D96" s="257"/>
      <c r="E96" s="257"/>
      <c r="F96" s="259"/>
      <c r="G96" s="257"/>
      <c r="H96" s="260"/>
      <c r="I96" s="257"/>
      <c r="J96" s="257"/>
      <c r="K96" s="257"/>
      <c r="L96" s="259"/>
      <c r="M96" s="257"/>
      <c r="N96" s="260"/>
      <c r="O96" s="259"/>
      <c r="P96" s="257"/>
      <c r="Q96" s="260"/>
      <c r="R96" s="259"/>
      <c r="S96" s="257"/>
      <c r="T96" s="260"/>
      <c r="U96" s="259"/>
      <c r="V96" s="257"/>
      <c r="W96" s="260"/>
      <c r="X96" s="259"/>
      <c r="Y96" s="257"/>
      <c r="Z96" s="260"/>
      <c r="AA96" s="259"/>
      <c r="AB96" s="257"/>
      <c r="AC96" s="260"/>
      <c r="AD96" s="259"/>
      <c r="AE96" s="257"/>
      <c r="AF96" s="260"/>
      <c r="AG96" s="259"/>
      <c r="AH96" s="257"/>
      <c r="AI96" s="260"/>
      <c r="AJ96" s="259"/>
      <c r="AK96" s="257"/>
      <c r="AL96" s="260"/>
      <c r="AM96" s="259"/>
      <c r="AN96" s="257"/>
      <c r="AO96" s="260"/>
      <c r="AP96" s="259"/>
      <c r="AQ96" s="257"/>
      <c r="AR96" s="260"/>
      <c r="AS96" s="259"/>
      <c r="AT96" s="257"/>
      <c r="AU96" s="260"/>
      <c r="AV96" s="259"/>
      <c r="AW96" s="257"/>
      <c r="AX96" s="260"/>
      <c r="AY96" s="259"/>
      <c r="AZ96" s="257"/>
      <c r="BA96" s="260"/>
      <c r="BB96" s="259"/>
      <c r="BC96" s="257"/>
      <c r="BD96" s="260"/>
      <c r="BE96" s="259"/>
      <c r="BF96" s="257"/>
      <c r="BG96" s="260"/>
      <c r="BH96" s="259"/>
      <c r="BI96" s="257"/>
      <c r="BJ96" s="260"/>
      <c r="BK96" s="259"/>
      <c r="BL96" s="257"/>
      <c r="BM96" s="260"/>
      <c r="BN96" s="259"/>
      <c r="BO96" s="257"/>
      <c r="BP96" s="260"/>
      <c r="BQ96" s="259"/>
      <c r="BR96" s="257"/>
      <c r="BS96" s="260"/>
      <c r="BT96" s="259"/>
      <c r="BU96" s="257"/>
      <c r="BV96" s="260"/>
      <c r="BW96" s="259"/>
      <c r="BX96" s="257"/>
      <c r="BY96" s="260"/>
    </row>
    <row r="97" spans="3:77" ht="13.5" customHeight="1">
      <c r="C97" s="259"/>
      <c r="D97" s="257"/>
      <c r="E97" s="257"/>
      <c r="F97" s="259"/>
      <c r="G97" s="257"/>
      <c r="H97" s="260"/>
      <c r="I97" s="257"/>
      <c r="J97" s="257"/>
      <c r="K97" s="257"/>
      <c r="L97" s="259"/>
      <c r="M97" s="257"/>
      <c r="N97" s="260"/>
      <c r="O97" s="259"/>
      <c r="P97" s="257"/>
      <c r="Q97" s="260"/>
      <c r="R97" s="259"/>
      <c r="S97" s="257"/>
      <c r="T97" s="260"/>
      <c r="U97" s="259"/>
      <c r="V97" s="257"/>
      <c r="W97" s="260"/>
      <c r="X97" s="259"/>
      <c r="Y97" s="257"/>
      <c r="Z97" s="260"/>
      <c r="AA97" s="259"/>
      <c r="AB97" s="257"/>
      <c r="AC97" s="260"/>
      <c r="AD97" s="259"/>
      <c r="AE97" s="257"/>
      <c r="AF97" s="260"/>
      <c r="AG97" s="259"/>
      <c r="AH97" s="257"/>
      <c r="AI97" s="260"/>
      <c r="AJ97" s="259"/>
      <c r="AK97" s="257"/>
      <c r="AL97" s="260"/>
      <c r="AM97" s="259"/>
      <c r="AN97" s="257"/>
      <c r="AO97" s="260"/>
      <c r="AP97" s="259"/>
      <c r="AQ97" s="257"/>
      <c r="AR97" s="260"/>
      <c r="AS97" s="259"/>
      <c r="AT97" s="257"/>
      <c r="AU97" s="260"/>
      <c r="AV97" s="259"/>
      <c r="AW97" s="257"/>
      <c r="AX97" s="260"/>
      <c r="AY97" s="259"/>
      <c r="AZ97" s="257"/>
      <c r="BA97" s="260"/>
      <c r="BB97" s="259"/>
      <c r="BC97" s="257"/>
      <c r="BD97" s="260"/>
      <c r="BE97" s="259"/>
      <c r="BF97" s="257"/>
      <c r="BG97" s="260"/>
      <c r="BH97" s="259"/>
      <c r="BI97" s="257"/>
      <c r="BJ97" s="260"/>
      <c r="BK97" s="259"/>
      <c r="BL97" s="257"/>
      <c r="BM97" s="260"/>
      <c r="BN97" s="259"/>
      <c r="BO97" s="257"/>
      <c r="BP97" s="260"/>
      <c r="BQ97" s="259"/>
      <c r="BR97" s="257"/>
      <c r="BS97" s="260"/>
      <c r="BT97" s="259"/>
      <c r="BU97" s="257"/>
      <c r="BV97" s="260"/>
      <c r="BW97" s="259"/>
      <c r="BX97" s="257"/>
      <c r="BY97" s="260"/>
    </row>
    <row r="98" spans="3:77" ht="13.5" customHeight="1">
      <c r="C98" s="259"/>
      <c r="D98" s="257"/>
      <c r="E98" s="257"/>
      <c r="F98" s="259"/>
      <c r="G98" s="257"/>
      <c r="H98" s="260"/>
      <c r="I98" s="257"/>
      <c r="J98" s="257"/>
      <c r="K98" s="257"/>
      <c r="L98" s="259"/>
      <c r="M98" s="257"/>
      <c r="N98" s="260"/>
      <c r="O98" s="259"/>
      <c r="P98" s="257"/>
      <c r="Q98" s="260"/>
      <c r="R98" s="259"/>
      <c r="S98" s="257"/>
      <c r="T98" s="260"/>
      <c r="U98" s="259"/>
      <c r="V98" s="257"/>
      <c r="W98" s="260"/>
      <c r="X98" s="259"/>
      <c r="Y98" s="257"/>
      <c r="Z98" s="260"/>
      <c r="AA98" s="259"/>
      <c r="AB98" s="257"/>
      <c r="AC98" s="260"/>
      <c r="AD98" s="259"/>
      <c r="AE98" s="257"/>
      <c r="AF98" s="260"/>
      <c r="AG98" s="259"/>
      <c r="AH98" s="257"/>
      <c r="AI98" s="260"/>
      <c r="AJ98" s="259"/>
      <c r="AK98" s="257"/>
      <c r="AL98" s="260"/>
      <c r="AM98" s="259"/>
      <c r="AN98" s="257"/>
      <c r="AO98" s="260"/>
      <c r="AP98" s="259"/>
      <c r="AQ98" s="257"/>
      <c r="AR98" s="260"/>
      <c r="AS98" s="259"/>
      <c r="AT98" s="257"/>
      <c r="AU98" s="260"/>
      <c r="AV98" s="259"/>
      <c r="AW98" s="257"/>
      <c r="AX98" s="260"/>
      <c r="AY98" s="259"/>
      <c r="AZ98" s="257"/>
      <c r="BA98" s="260"/>
      <c r="BB98" s="259"/>
      <c r="BC98" s="257"/>
      <c r="BD98" s="260"/>
      <c r="BE98" s="259"/>
      <c r="BF98" s="257"/>
      <c r="BG98" s="260"/>
      <c r="BH98" s="259"/>
      <c r="BI98" s="257"/>
      <c r="BJ98" s="260"/>
      <c r="BK98" s="259"/>
      <c r="BL98" s="257"/>
      <c r="BM98" s="260"/>
      <c r="BN98" s="259"/>
      <c r="BO98" s="257"/>
      <c r="BP98" s="260"/>
      <c r="BQ98" s="259"/>
      <c r="BR98" s="257"/>
      <c r="BS98" s="260"/>
      <c r="BT98" s="259"/>
      <c r="BU98" s="257"/>
      <c r="BV98" s="260"/>
      <c r="BW98" s="259"/>
      <c r="BX98" s="257"/>
      <c r="BY98" s="260"/>
    </row>
    <row r="99" spans="3:77" ht="13.5" customHeight="1">
      <c r="C99" s="259"/>
      <c r="D99" s="257"/>
      <c r="E99" s="257"/>
      <c r="F99" s="259"/>
      <c r="G99" s="257"/>
      <c r="H99" s="260"/>
      <c r="I99" s="257"/>
      <c r="J99" s="257"/>
      <c r="K99" s="257"/>
      <c r="L99" s="259"/>
      <c r="M99" s="257"/>
      <c r="N99" s="260"/>
      <c r="O99" s="259"/>
      <c r="P99" s="257"/>
      <c r="Q99" s="260"/>
      <c r="R99" s="259"/>
      <c r="S99" s="257"/>
      <c r="T99" s="260"/>
      <c r="U99" s="259"/>
      <c r="V99" s="257"/>
      <c r="W99" s="260"/>
      <c r="X99" s="259"/>
      <c r="Y99" s="257"/>
      <c r="Z99" s="260"/>
      <c r="AA99" s="259"/>
      <c r="AB99" s="257"/>
      <c r="AC99" s="260"/>
      <c r="AD99" s="259"/>
      <c r="AE99" s="257"/>
      <c r="AF99" s="260"/>
      <c r="AG99" s="259"/>
      <c r="AH99" s="257"/>
      <c r="AI99" s="260"/>
      <c r="AJ99" s="259"/>
      <c r="AK99" s="257"/>
      <c r="AL99" s="260"/>
      <c r="AM99" s="259"/>
      <c r="AN99" s="257"/>
      <c r="AO99" s="260"/>
      <c r="AP99" s="259"/>
      <c r="AQ99" s="257"/>
      <c r="AR99" s="260"/>
      <c r="AS99" s="259"/>
      <c r="AT99" s="257"/>
      <c r="AU99" s="260"/>
      <c r="AV99" s="259"/>
      <c r="AW99" s="257"/>
      <c r="AX99" s="260"/>
      <c r="AY99" s="259"/>
      <c r="AZ99" s="257"/>
      <c r="BA99" s="260"/>
      <c r="BB99" s="259"/>
      <c r="BC99" s="257"/>
      <c r="BD99" s="260"/>
      <c r="BE99" s="259"/>
      <c r="BF99" s="257"/>
      <c r="BG99" s="260"/>
      <c r="BH99" s="259"/>
      <c r="BI99" s="257"/>
      <c r="BJ99" s="260"/>
      <c r="BK99" s="259"/>
      <c r="BL99" s="257"/>
      <c r="BM99" s="260"/>
      <c r="BN99" s="259"/>
      <c r="BO99" s="257"/>
      <c r="BP99" s="260"/>
      <c r="BQ99" s="259"/>
      <c r="BR99" s="257"/>
      <c r="BS99" s="260"/>
      <c r="BT99" s="259"/>
      <c r="BU99" s="257"/>
      <c r="BV99" s="260"/>
      <c r="BW99" s="259"/>
      <c r="BX99" s="257"/>
      <c r="BY99" s="260"/>
    </row>
    <row r="100" spans="3:77" ht="13.5" customHeight="1">
      <c r="C100" s="259"/>
      <c r="D100" s="257"/>
      <c r="E100" s="257"/>
      <c r="F100" s="259"/>
      <c r="G100" s="257"/>
      <c r="H100" s="260"/>
      <c r="I100" s="257"/>
      <c r="J100" s="257"/>
      <c r="K100" s="257"/>
      <c r="L100" s="259"/>
      <c r="M100" s="257"/>
      <c r="N100" s="260"/>
      <c r="O100" s="259"/>
      <c r="P100" s="257"/>
      <c r="Q100" s="260"/>
      <c r="R100" s="259"/>
      <c r="S100" s="257"/>
      <c r="T100" s="260"/>
      <c r="U100" s="259"/>
      <c r="V100" s="257"/>
      <c r="W100" s="260"/>
      <c r="X100" s="259"/>
      <c r="Y100" s="257"/>
      <c r="Z100" s="260"/>
      <c r="AA100" s="259"/>
      <c r="AB100" s="257"/>
      <c r="AC100" s="260"/>
      <c r="AD100" s="259"/>
      <c r="AE100" s="257"/>
      <c r="AF100" s="260"/>
      <c r="AG100" s="259"/>
      <c r="AH100" s="257"/>
      <c r="AI100" s="260"/>
      <c r="AJ100" s="259"/>
      <c r="AK100" s="257"/>
      <c r="AL100" s="260"/>
      <c r="AM100" s="259"/>
      <c r="AN100" s="257"/>
      <c r="AO100" s="260"/>
      <c r="AP100" s="259"/>
      <c r="AQ100" s="257"/>
      <c r="AR100" s="260"/>
      <c r="AS100" s="259"/>
      <c r="AT100" s="257"/>
      <c r="AU100" s="260"/>
      <c r="AV100" s="259"/>
      <c r="AW100" s="257"/>
      <c r="AX100" s="260"/>
      <c r="AY100" s="259"/>
      <c r="AZ100" s="257"/>
      <c r="BA100" s="260"/>
      <c r="BB100" s="259"/>
      <c r="BC100" s="257"/>
      <c r="BD100" s="260"/>
      <c r="BE100" s="259"/>
      <c r="BF100" s="257"/>
      <c r="BG100" s="260"/>
      <c r="BH100" s="259"/>
      <c r="BI100" s="257"/>
      <c r="BJ100" s="260"/>
      <c r="BK100" s="259"/>
      <c r="BL100" s="257"/>
      <c r="BM100" s="260"/>
      <c r="BN100" s="259"/>
      <c r="BO100" s="257"/>
      <c r="BP100" s="260"/>
      <c r="BQ100" s="259"/>
      <c r="BR100" s="257"/>
      <c r="BS100" s="260"/>
      <c r="BT100" s="259"/>
      <c r="BU100" s="257"/>
      <c r="BV100" s="260"/>
      <c r="BW100" s="259"/>
      <c r="BX100" s="257"/>
      <c r="BY100" s="260"/>
    </row>
    <row r="101" spans="3:77" ht="13.5" customHeight="1">
      <c r="C101" s="259"/>
      <c r="D101" s="257"/>
      <c r="E101" s="257"/>
      <c r="F101" s="259"/>
      <c r="G101" s="257"/>
      <c r="H101" s="260"/>
      <c r="I101" s="257"/>
      <c r="J101" s="257"/>
      <c r="K101" s="257"/>
      <c r="L101" s="259"/>
      <c r="M101" s="257"/>
      <c r="N101" s="260"/>
      <c r="O101" s="259"/>
      <c r="P101" s="257"/>
      <c r="Q101" s="260"/>
      <c r="R101" s="259"/>
      <c r="S101" s="257"/>
      <c r="T101" s="260"/>
      <c r="U101" s="259"/>
      <c r="V101" s="257"/>
      <c r="W101" s="260"/>
      <c r="X101" s="259"/>
      <c r="Y101" s="257"/>
      <c r="Z101" s="260"/>
      <c r="AA101" s="259"/>
      <c r="AB101" s="257"/>
      <c r="AC101" s="260"/>
      <c r="AD101" s="259"/>
      <c r="AE101" s="257"/>
      <c r="AF101" s="260"/>
      <c r="AG101" s="259"/>
      <c r="AH101" s="257"/>
      <c r="AI101" s="260"/>
      <c r="AJ101" s="259"/>
      <c r="AK101" s="257"/>
      <c r="AL101" s="260"/>
      <c r="AM101" s="259"/>
      <c r="AN101" s="257"/>
      <c r="AO101" s="260"/>
      <c r="AP101" s="259"/>
      <c r="AQ101" s="257"/>
      <c r="AR101" s="260"/>
      <c r="AS101" s="259"/>
      <c r="AT101" s="257"/>
      <c r="AU101" s="260"/>
      <c r="AV101" s="259"/>
      <c r="AW101" s="257"/>
      <c r="AX101" s="260"/>
      <c r="AY101" s="259"/>
      <c r="AZ101" s="257"/>
      <c r="BA101" s="260"/>
      <c r="BB101" s="259"/>
      <c r="BC101" s="257"/>
      <c r="BD101" s="260"/>
      <c r="BE101" s="259"/>
      <c r="BF101" s="257"/>
      <c r="BG101" s="260"/>
      <c r="BH101" s="259"/>
      <c r="BI101" s="257"/>
      <c r="BJ101" s="260"/>
      <c r="BK101" s="259"/>
      <c r="BL101" s="257"/>
      <c r="BM101" s="260"/>
      <c r="BN101" s="259"/>
      <c r="BO101" s="257"/>
      <c r="BP101" s="260"/>
      <c r="BQ101" s="259"/>
      <c r="BR101" s="257"/>
      <c r="BS101" s="260"/>
      <c r="BT101" s="259"/>
      <c r="BU101" s="257"/>
      <c r="BV101" s="260"/>
      <c r="BW101" s="259"/>
      <c r="BX101" s="257"/>
      <c r="BY101" s="260"/>
    </row>
    <row r="102" spans="3:77" ht="13.5" customHeight="1">
      <c r="C102" s="259"/>
      <c r="D102" s="257"/>
      <c r="E102" s="257"/>
      <c r="F102" s="259"/>
      <c r="G102" s="257"/>
      <c r="H102" s="260"/>
      <c r="I102" s="257"/>
      <c r="J102" s="257"/>
      <c r="K102" s="257"/>
      <c r="L102" s="259"/>
      <c r="M102" s="257"/>
      <c r="N102" s="260"/>
      <c r="O102" s="259"/>
      <c r="P102" s="257"/>
      <c r="Q102" s="260"/>
      <c r="R102" s="259"/>
      <c r="S102" s="257"/>
      <c r="T102" s="260"/>
      <c r="U102" s="259"/>
      <c r="V102" s="257"/>
      <c r="W102" s="260"/>
      <c r="X102" s="259"/>
      <c r="Y102" s="257"/>
      <c r="Z102" s="260"/>
      <c r="AA102" s="259"/>
      <c r="AB102" s="257"/>
      <c r="AC102" s="260"/>
      <c r="AD102" s="259"/>
      <c r="AE102" s="257"/>
      <c r="AF102" s="260"/>
      <c r="AG102" s="259"/>
      <c r="AH102" s="257"/>
      <c r="AI102" s="260"/>
      <c r="AJ102" s="259"/>
      <c r="AK102" s="257"/>
      <c r="AL102" s="260"/>
      <c r="AM102" s="259"/>
      <c r="AN102" s="257"/>
      <c r="AO102" s="260"/>
      <c r="AP102" s="259"/>
      <c r="AQ102" s="257"/>
      <c r="AR102" s="260"/>
      <c r="AS102" s="259"/>
      <c r="AT102" s="257"/>
      <c r="AU102" s="260"/>
      <c r="AV102" s="259"/>
      <c r="AW102" s="257"/>
      <c r="AX102" s="260"/>
      <c r="AY102" s="259"/>
      <c r="AZ102" s="257"/>
      <c r="BA102" s="260"/>
      <c r="BB102" s="259"/>
      <c r="BC102" s="257"/>
      <c r="BD102" s="260"/>
      <c r="BE102" s="259"/>
      <c r="BF102" s="257"/>
      <c r="BG102" s="260"/>
      <c r="BH102" s="259"/>
      <c r="BI102" s="257"/>
      <c r="BJ102" s="260"/>
      <c r="BK102" s="259"/>
      <c r="BL102" s="257"/>
      <c r="BM102" s="260"/>
      <c r="BN102" s="259"/>
      <c r="BO102" s="257"/>
      <c r="BP102" s="260"/>
      <c r="BQ102" s="259"/>
      <c r="BR102" s="257"/>
      <c r="BS102" s="260"/>
      <c r="BT102" s="259"/>
      <c r="BU102" s="257"/>
      <c r="BV102" s="260"/>
      <c r="BW102" s="259"/>
      <c r="BX102" s="257"/>
      <c r="BY102" s="260"/>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info_parties!$A$1:$A$114</xm:f>
          </x14:formula1>
          <xm:sqref>A11:A99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DCDC"/>
  </sheetPr>
  <dimension ref="A1:JB207"/>
  <sheetViews>
    <sheetView zoomScaleNormal="100" workbookViewId="0">
      <pane xSplit="2" ySplit="10" topLeftCell="IG11" activePane="bottomRight" state="frozen"/>
      <selection activeCell="B9" sqref="B9"/>
      <selection pane="topRight" activeCell="B9" sqref="B9"/>
      <selection pane="bottomLeft" activeCell="B9" sqref="B9"/>
      <selection pane="bottomRight" activeCell="A10" sqref="A1:XFD1048576"/>
    </sheetView>
  </sheetViews>
  <sheetFormatPr defaultColWidth="5.6640625" defaultRowHeight="13.5" customHeight="1"/>
  <cols>
    <col min="1" max="1" width="11.44140625" style="245" customWidth="1"/>
    <col min="2" max="2" width="22.77734375" style="245" customWidth="1"/>
    <col min="3" max="3" width="11.44140625" style="245" customWidth="1"/>
    <col min="4" max="4" width="5.6640625" style="245"/>
    <col min="5" max="5" width="11.44140625" style="245" customWidth="1"/>
    <col min="6" max="10" width="5.6640625" style="245"/>
    <col min="11" max="11" width="11.44140625" style="245" customWidth="1"/>
    <col min="12" max="16" width="5.6640625" style="245"/>
    <col min="17" max="17" width="11.44140625" style="245" customWidth="1"/>
    <col min="18" max="22" width="5.6640625" style="245"/>
    <col min="23" max="23" width="11.44140625" style="245" customWidth="1"/>
    <col min="24" max="24" width="5.6640625" style="245"/>
    <col min="25" max="25" width="11.44140625" style="245" customWidth="1"/>
    <col min="26" max="30" width="5.6640625" style="245"/>
    <col min="31" max="31" width="11.44140625" style="245" customWidth="1"/>
    <col min="32" max="36" width="5.6640625" style="245"/>
    <col min="37" max="37" width="11.44140625" style="245" customWidth="1"/>
    <col min="38" max="42" width="5.6640625" style="245"/>
    <col min="43" max="43" width="11.44140625" style="245" customWidth="1"/>
    <col min="44" max="44" width="5.6640625" style="245"/>
    <col min="45" max="45" width="11.44140625" style="245" customWidth="1"/>
    <col min="46" max="46" width="6.21875" style="245" bestFit="1" customWidth="1"/>
    <col min="47" max="50" width="5.6640625" style="245"/>
    <col min="51" max="51" width="11.44140625" style="245" customWidth="1"/>
    <col min="52" max="56" width="5.6640625" style="245"/>
    <col min="57" max="57" width="11.44140625" style="245" customWidth="1"/>
    <col min="58" max="62" width="5.6640625" style="245"/>
    <col min="63" max="63" width="11.44140625" style="245" customWidth="1"/>
    <col min="64" max="64" width="5.6640625" style="245"/>
    <col min="65" max="65" width="11.44140625" style="245" customWidth="1"/>
    <col min="66" max="70" width="5.6640625" style="245"/>
    <col min="71" max="71" width="11.44140625" style="245" customWidth="1"/>
    <col min="72" max="76" width="5.6640625" style="245"/>
    <col min="77" max="77" width="11.44140625" style="245" customWidth="1"/>
    <col min="78" max="82" width="5.6640625" style="245"/>
    <col min="83" max="83" width="11.44140625" style="245" customWidth="1"/>
    <col min="84" max="84" width="5.6640625" style="245"/>
    <col min="85" max="85" width="11.44140625" style="245" customWidth="1"/>
    <col min="86" max="90" width="5.6640625" style="245"/>
    <col min="91" max="91" width="11.44140625" style="245" customWidth="1"/>
    <col min="92" max="96" width="5.6640625" style="245"/>
    <col min="97" max="97" width="11.44140625" style="245" customWidth="1"/>
    <col min="98" max="102" width="5.6640625" style="245"/>
    <col min="103" max="103" width="11.44140625" style="245" customWidth="1"/>
    <col min="104" max="104" width="5.6640625" style="245"/>
    <col min="105" max="105" width="11.44140625" style="245" customWidth="1"/>
    <col min="106" max="110" width="5.6640625" style="245"/>
    <col min="111" max="111" width="11.44140625" style="245" customWidth="1"/>
    <col min="112" max="116" width="5.6640625" style="245"/>
    <col min="117" max="117" width="11.44140625" style="245" customWidth="1"/>
    <col min="118" max="122" width="5.6640625" style="245"/>
    <col min="123" max="123" width="11.44140625" style="245" customWidth="1"/>
    <col min="124" max="124" width="5.6640625" style="245"/>
    <col min="125" max="125" width="11.44140625" style="245" customWidth="1"/>
    <col min="126" max="130" width="5.6640625" style="245"/>
    <col min="131" max="131" width="11.44140625" style="245" customWidth="1"/>
    <col min="132" max="136" width="5.6640625" style="245"/>
    <col min="137" max="137" width="11.44140625" style="245" customWidth="1"/>
    <col min="138" max="142" width="5.6640625" style="245"/>
    <col min="143" max="143" width="11.44140625" style="245" customWidth="1"/>
    <col min="144" max="144" width="5.6640625" style="245"/>
    <col min="145" max="145" width="11.44140625" style="245" customWidth="1"/>
    <col min="146" max="150" width="5.6640625" style="245"/>
    <col min="151" max="151" width="11.44140625" style="245" customWidth="1"/>
    <col min="152" max="156" width="5.6640625" style="245"/>
    <col min="157" max="157" width="11.44140625" style="245" customWidth="1"/>
    <col min="158" max="162" width="5.6640625" style="245"/>
    <col min="163" max="163" width="11.44140625" style="245" customWidth="1"/>
    <col min="164" max="182" width="5.6640625" style="245"/>
    <col min="183" max="183" width="11.44140625" style="245" customWidth="1"/>
    <col min="184" max="190" width="5.6640625" style="245"/>
    <col min="191" max="191" width="11.44140625" style="245" customWidth="1"/>
    <col min="192" max="196" width="5.6640625" style="245"/>
    <col min="197" max="197" width="11.44140625" style="245" customWidth="1"/>
    <col min="198" max="202" width="5.6640625" style="245"/>
    <col min="203" max="203" width="11.44140625" style="245" customWidth="1"/>
    <col min="204" max="204" width="5.6640625" style="245"/>
    <col min="205" max="205" width="11.44140625" style="245" customWidth="1"/>
    <col min="206" max="210" width="5.6640625" style="245"/>
    <col min="211" max="211" width="11.44140625" style="245" customWidth="1"/>
    <col min="212" max="216" width="5.6640625" style="245"/>
    <col min="217" max="217" width="11.44140625" style="245" customWidth="1"/>
    <col min="218" max="222" width="5.6640625" style="245"/>
    <col min="223" max="223" width="11.44140625" style="245" customWidth="1"/>
    <col min="224" max="224" width="5.6640625" style="245"/>
    <col min="225" max="226" width="11.44140625" style="245" customWidth="1"/>
    <col min="227" max="230" width="5.6640625" style="245"/>
    <col min="231" max="231" width="11.44140625" style="245" customWidth="1"/>
    <col min="232" max="236" width="5.6640625" style="245"/>
    <col min="237" max="237" width="11.44140625" style="245" customWidth="1"/>
    <col min="238" max="242" width="5.6640625" style="245"/>
    <col min="243" max="243" width="11.44140625" style="245" customWidth="1"/>
    <col min="244" max="244" width="5.6640625" style="245"/>
    <col min="245" max="245" width="11.44140625" style="245" customWidth="1"/>
    <col min="246" max="250" width="5.6640625" style="245"/>
    <col min="251" max="251" width="11.44140625" style="245" customWidth="1"/>
    <col min="252" max="256" width="5.6640625" style="245"/>
    <col min="257" max="257" width="11.44140625" style="245" customWidth="1"/>
    <col min="258" max="16384" width="5.6640625" style="245"/>
  </cols>
  <sheetData>
    <row r="1" spans="1:262" s="265" customFormat="1" ht="13.5" customHeight="1">
      <c r="A1" s="262" t="s">
        <v>19</v>
      </c>
      <c r="B1" s="262"/>
      <c r="C1" s="244"/>
      <c r="D1" s="262"/>
      <c r="E1" s="262"/>
      <c r="F1" s="262"/>
      <c r="G1" s="262"/>
      <c r="H1" s="262"/>
      <c r="I1" s="262"/>
      <c r="J1" s="262" t="s">
        <v>118</v>
      </c>
      <c r="K1" s="263"/>
      <c r="L1" s="262"/>
      <c r="M1" s="262"/>
      <c r="N1" s="262"/>
      <c r="O1" s="262"/>
      <c r="P1" s="264"/>
      <c r="Q1" s="262"/>
      <c r="R1" s="262"/>
      <c r="S1" s="262"/>
      <c r="T1" s="262"/>
      <c r="U1" s="262" t="s">
        <v>118</v>
      </c>
      <c r="V1" s="262"/>
      <c r="W1" s="244"/>
      <c r="X1" s="262"/>
      <c r="Y1" s="262"/>
      <c r="Z1" s="262"/>
      <c r="AA1" s="262"/>
      <c r="AB1" s="262"/>
      <c r="AC1" s="262"/>
      <c r="AD1" s="262" t="s">
        <v>118</v>
      </c>
      <c r="AE1" s="263"/>
      <c r="AF1" s="262"/>
      <c r="AG1" s="262"/>
      <c r="AH1" s="262"/>
      <c r="AI1" s="262"/>
      <c r="AJ1" s="264"/>
      <c r="AK1" s="262"/>
      <c r="AL1" s="262"/>
      <c r="AM1" s="262"/>
      <c r="AN1" s="262"/>
      <c r="AO1" s="262" t="s">
        <v>118</v>
      </c>
      <c r="AP1" s="262"/>
      <c r="AQ1" s="244"/>
      <c r="AR1" s="262"/>
      <c r="AS1" s="262"/>
      <c r="AT1" s="262"/>
      <c r="AU1" s="262"/>
      <c r="AV1" s="262"/>
      <c r="AW1" s="262"/>
      <c r="AX1" s="262" t="s">
        <v>118</v>
      </c>
      <c r="AY1" s="263"/>
      <c r="AZ1" s="262"/>
      <c r="BA1" s="262"/>
      <c r="BB1" s="262"/>
      <c r="BC1" s="262"/>
      <c r="BD1" s="264"/>
      <c r="BE1" s="262"/>
      <c r="BF1" s="262"/>
      <c r="BG1" s="262"/>
      <c r="BH1" s="262"/>
      <c r="BI1" s="262" t="s">
        <v>118</v>
      </c>
      <c r="BJ1" s="262"/>
      <c r="BK1" s="244"/>
      <c r="BL1" s="262"/>
      <c r="BM1" s="262"/>
      <c r="BN1" s="262"/>
      <c r="BO1" s="262"/>
      <c r="BP1" s="262"/>
      <c r="BQ1" s="262"/>
      <c r="BR1" s="262" t="s">
        <v>118</v>
      </c>
      <c r="BS1" s="263"/>
      <c r="BT1" s="262"/>
      <c r="BU1" s="262"/>
      <c r="BV1" s="262"/>
      <c r="BW1" s="262"/>
      <c r="BX1" s="264"/>
      <c r="BY1" s="262"/>
      <c r="BZ1" s="262"/>
      <c r="CA1" s="262"/>
      <c r="CB1" s="262"/>
      <c r="CC1" s="262" t="s">
        <v>118</v>
      </c>
      <c r="CD1" s="262"/>
      <c r="CE1" s="244"/>
      <c r="CF1" s="262"/>
      <c r="CG1" s="262"/>
      <c r="CH1" s="262"/>
      <c r="CI1" s="262"/>
      <c r="CJ1" s="262"/>
      <c r="CK1" s="262"/>
      <c r="CL1" s="262" t="s">
        <v>118</v>
      </c>
      <c r="CM1" s="263"/>
      <c r="CN1" s="262"/>
      <c r="CO1" s="262"/>
      <c r="CP1" s="262"/>
      <c r="CQ1" s="262"/>
      <c r="CR1" s="264"/>
      <c r="CS1" s="262"/>
      <c r="CT1" s="262"/>
      <c r="CU1" s="262"/>
      <c r="CV1" s="262"/>
      <c r="CW1" s="262" t="s">
        <v>118</v>
      </c>
      <c r="CX1" s="262"/>
      <c r="CY1" s="244"/>
      <c r="CZ1" s="262"/>
      <c r="DA1" s="262"/>
      <c r="DB1" s="262"/>
      <c r="DC1" s="262"/>
      <c r="DD1" s="262"/>
      <c r="DE1" s="262"/>
      <c r="DF1" s="262" t="s">
        <v>118</v>
      </c>
      <c r="DG1" s="263"/>
      <c r="DH1" s="262"/>
      <c r="DI1" s="262"/>
      <c r="DJ1" s="262"/>
      <c r="DK1" s="262"/>
      <c r="DL1" s="264"/>
      <c r="DM1" s="262"/>
      <c r="DN1" s="262"/>
      <c r="DO1" s="262"/>
      <c r="DP1" s="262"/>
      <c r="DQ1" s="262" t="s">
        <v>118</v>
      </c>
      <c r="DR1" s="262"/>
      <c r="DS1" s="244"/>
      <c r="DT1" s="262"/>
      <c r="DU1" s="262"/>
      <c r="DV1" s="262"/>
      <c r="DW1" s="262"/>
      <c r="DX1" s="262"/>
      <c r="DY1" s="262"/>
      <c r="DZ1" s="262" t="s">
        <v>118</v>
      </c>
      <c r="EA1" s="263"/>
      <c r="EB1" s="262"/>
      <c r="EC1" s="262"/>
      <c r="ED1" s="262"/>
      <c r="EE1" s="262"/>
      <c r="EF1" s="264"/>
      <c r="EG1" s="262"/>
      <c r="EH1" s="262"/>
      <c r="EI1" s="262"/>
      <c r="EJ1" s="262"/>
      <c r="EK1" s="262" t="s">
        <v>118</v>
      </c>
      <c r="EL1" s="262"/>
      <c r="EM1" s="244"/>
      <c r="EN1" s="262"/>
      <c r="EO1" s="262"/>
      <c r="EP1" s="262"/>
      <c r="EQ1" s="262"/>
      <c r="ER1" s="262"/>
      <c r="ES1" s="262"/>
      <c r="ET1" s="262" t="s">
        <v>118</v>
      </c>
      <c r="EU1" s="263"/>
      <c r="EV1" s="262"/>
      <c r="EW1" s="262"/>
      <c r="EX1" s="262"/>
      <c r="EY1" s="262"/>
      <c r="EZ1" s="264"/>
      <c r="FA1" s="262"/>
      <c r="FB1" s="262"/>
      <c r="FC1" s="262"/>
      <c r="FD1" s="262"/>
      <c r="FE1" s="262" t="s">
        <v>118</v>
      </c>
      <c r="FF1" s="262"/>
      <c r="FG1" s="244"/>
      <c r="FH1" s="262"/>
      <c r="FI1" s="262"/>
      <c r="FJ1" s="262"/>
      <c r="FK1" s="262"/>
      <c r="FL1" s="262"/>
      <c r="FM1" s="262"/>
      <c r="FN1" s="262" t="s">
        <v>118</v>
      </c>
      <c r="FO1" s="263"/>
      <c r="FP1" s="262"/>
      <c r="FQ1" s="262"/>
      <c r="FR1" s="262"/>
      <c r="FS1" s="262"/>
      <c r="FT1" s="264"/>
      <c r="FU1" s="262"/>
      <c r="FV1" s="262"/>
      <c r="FW1" s="262"/>
      <c r="FX1" s="262"/>
      <c r="FY1" s="262" t="s">
        <v>118</v>
      </c>
      <c r="FZ1" s="262"/>
      <c r="GA1" s="244"/>
      <c r="GB1" s="262"/>
      <c r="GC1" s="262"/>
      <c r="GD1" s="262"/>
      <c r="GE1" s="262"/>
      <c r="GF1" s="262"/>
      <c r="GG1" s="262"/>
      <c r="GH1" s="262" t="s">
        <v>118</v>
      </c>
      <c r="GI1" s="263"/>
      <c r="GJ1" s="262"/>
      <c r="GK1" s="262"/>
      <c r="GL1" s="262"/>
      <c r="GM1" s="262"/>
      <c r="GN1" s="264"/>
      <c r="GO1" s="262"/>
      <c r="GP1" s="262"/>
      <c r="GQ1" s="262"/>
      <c r="GR1" s="262"/>
      <c r="GS1" s="262" t="s">
        <v>118</v>
      </c>
      <c r="GT1" s="262"/>
      <c r="GU1" s="244"/>
      <c r="GV1" s="262"/>
      <c r="GW1" s="262"/>
      <c r="GX1" s="262"/>
      <c r="GY1" s="262"/>
      <c r="GZ1" s="262"/>
      <c r="HA1" s="262"/>
      <c r="HB1" s="262" t="s">
        <v>118</v>
      </c>
      <c r="HC1" s="263"/>
      <c r="HD1" s="262"/>
      <c r="HE1" s="262"/>
      <c r="HF1" s="262"/>
      <c r="HG1" s="262"/>
      <c r="HH1" s="264"/>
      <c r="HI1" s="262"/>
      <c r="HJ1" s="262"/>
      <c r="HK1" s="262"/>
      <c r="HL1" s="262"/>
      <c r="HM1" s="262" t="s">
        <v>118</v>
      </c>
      <c r="HN1" s="262"/>
      <c r="HO1" s="244"/>
      <c r="HP1" s="262"/>
      <c r="HQ1" s="262"/>
      <c r="HR1" s="262"/>
      <c r="HS1" s="262"/>
      <c r="HT1" s="262"/>
      <c r="HU1" s="262"/>
      <c r="HV1" s="262" t="s">
        <v>118</v>
      </c>
      <c r="HW1" s="263"/>
      <c r="HX1" s="262"/>
      <c r="HY1" s="262"/>
      <c r="HZ1" s="262"/>
      <c r="IA1" s="262"/>
      <c r="IB1" s="264"/>
      <c r="IC1" s="262"/>
      <c r="ID1" s="262"/>
      <c r="IE1" s="262"/>
      <c r="IF1" s="262"/>
      <c r="IG1" s="262" t="s">
        <v>118</v>
      </c>
      <c r="IH1" s="262"/>
      <c r="II1" s="244"/>
      <c r="IJ1" s="262"/>
      <c r="IK1" s="262"/>
      <c r="IL1" s="262"/>
      <c r="IM1" s="262"/>
      <c r="IN1" s="262"/>
      <c r="IO1" s="262"/>
      <c r="IP1" s="262" t="s">
        <v>118</v>
      </c>
      <c r="IQ1" s="263"/>
      <c r="IR1" s="262"/>
      <c r="IS1" s="262"/>
      <c r="IT1" s="262"/>
      <c r="IU1" s="262"/>
      <c r="IV1" s="264"/>
      <c r="IW1" s="262"/>
      <c r="IX1" s="262"/>
      <c r="IY1" s="262"/>
      <c r="IZ1" s="262"/>
      <c r="JA1" s="262" t="s">
        <v>118</v>
      </c>
      <c r="JB1" s="262"/>
    </row>
    <row r="2" spans="1:262" s="265" customFormat="1" ht="13.5" customHeight="1">
      <c r="A2" s="262" t="s">
        <v>129</v>
      </c>
      <c r="B2" s="262"/>
      <c r="C2" s="244"/>
      <c r="D2" s="262"/>
      <c r="E2" s="262"/>
      <c r="F2" s="262"/>
      <c r="G2" s="262"/>
      <c r="H2" s="262"/>
      <c r="I2" s="262"/>
      <c r="J2" s="262"/>
      <c r="K2" s="263"/>
      <c r="L2" s="262"/>
      <c r="M2" s="262"/>
      <c r="N2" s="262"/>
      <c r="O2" s="262"/>
      <c r="P2" s="264"/>
      <c r="Q2" s="262"/>
      <c r="R2" s="262"/>
      <c r="S2" s="262"/>
      <c r="T2" s="262"/>
      <c r="U2" s="262"/>
      <c r="V2" s="262"/>
      <c r="W2" s="244"/>
      <c r="X2" s="262"/>
      <c r="Y2" s="262"/>
      <c r="Z2" s="262"/>
      <c r="AA2" s="262"/>
      <c r="AB2" s="262"/>
      <c r="AC2" s="262"/>
      <c r="AD2" s="262"/>
      <c r="AE2" s="263"/>
      <c r="AF2" s="262"/>
      <c r="AG2" s="262"/>
      <c r="AH2" s="262"/>
      <c r="AI2" s="262"/>
      <c r="AJ2" s="264"/>
      <c r="AK2" s="262"/>
      <c r="AL2" s="262"/>
      <c r="AM2" s="262"/>
      <c r="AN2" s="262"/>
      <c r="AO2" s="262"/>
      <c r="AP2" s="262"/>
      <c r="AQ2" s="244"/>
      <c r="AR2" s="262"/>
      <c r="AS2" s="262"/>
      <c r="AT2" s="262"/>
      <c r="AU2" s="262"/>
      <c r="AV2" s="262"/>
      <c r="AW2" s="262"/>
      <c r="AX2" s="262"/>
      <c r="AY2" s="263"/>
      <c r="AZ2" s="262"/>
      <c r="BA2" s="262"/>
      <c r="BB2" s="262"/>
      <c r="BC2" s="262"/>
      <c r="BD2" s="264"/>
      <c r="BE2" s="262"/>
      <c r="BF2" s="262"/>
      <c r="BG2" s="262"/>
      <c r="BH2" s="262"/>
      <c r="BI2" s="262"/>
      <c r="BJ2" s="262"/>
      <c r="BK2" s="244"/>
      <c r="BL2" s="262"/>
      <c r="BM2" s="262"/>
      <c r="BN2" s="262"/>
      <c r="BO2" s="262"/>
      <c r="BP2" s="262"/>
      <c r="BQ2" s="262"/>
      <c r="BR2" s="262"/>
      <c r="BS2" s="263"/>
      <c r="BT2" s="262"/>
      <c r="BU2" s="262"/>
      <c r="BV2" s="262"/>
      <c r="BW2" s="262"/>
      <c r="BX2" s="264"/>
      <c r="BY2" s="262"/>
      <c r="BZ2" s="262"/>
      <c r="CA2" s="262"/>
      <c r="CB2" s="262"/>
      <c r="CC2" s="262"/>
      <c r="CD2" s="262"/>
      <c r="CE2" s="244"/>
      <c r="CF2" s="262"/>
      <c r="CG2" s="262"/>
      <c r="CH2" s="262"/>
      <c r="CI2" s="262"/>
      <c r="CJ2" s="262"/>
      <c r="CK2" s="262"/>
      <c r="CL2" s="262"/>
      <c r="CM2" s="263"/>
      <c r="CN2" s="262"/>
      <c r="CO2" s="262"/>
      <c r="CP2" s="262"/>
      <c r="CQ2" s="262"/>
      <c r="CR2" s="264"/>
      <c r="CS2" s="262"/>
      <c r="CT2" s="262"/>
      <c r="CU2" s="262"/>
      <c r="CV2" s="262"/>
      <c r="CW2" s="262"/>
      <c r="CX2" s="262"/>
      <c r="CY2" s="244"/>
      <c r="CZ2" s="262"/>
      <c r="DA2" s="262"/>
      <c r="DB2" s="262"/>
      <c r="DC2" s="262"/>
      <c r="DD2" s="262"/>
      <c r="DE2" s="262"/>
      <c r="DF2" s="262"/>
      <c r="DG2" s="263"/>
      <c r="DH2" s="262"/>
      <c r="DI2" s="262"/>
      <c r="DJ2" s="262"/>
      <c r="DK2" s="262"/>
      <c r="DL2" s="264"/>
      <c r="DM2" s="262"/>
      <c r="DN2" s="262"/>
      <c r="DO2" s="262"/>
      <c r="DP2" s="262"/>
      <c r="DQ2" s="262"/>
      <c r="DR2" s="262"/>
      <c r="DS2" s="244"/>
      <c r="DT2" s="262"/>
      <c r="DU2" s="262"/>
      <c r="DV2" s="262"/>
      <c r="DW2" s="262"/>
      <c r="DX2" s="262"/>
      <c r="DY2" s="262"/>
      <c r="DZ2" s="262"/>
      <c r="EA2" s="263"/>
      <c r="EB2" s="262"/>
      <c r="EC2" s="262"/>
      <c r="ED2" s="262"/>
      <c r="EE2" s="262"/>
      <c r="EF2" s="264"/>
      <c r="EG2" s="262"/>
      <c r="EH2" s="262"/>
      <c r="EI2" s="262"/>
      <c r="EJ2" s="262"/>
      <c r="EK2" s="262"/>
      <c r="EL2" s="262"/>
      <c r="EM2" s="244"/>
      <c r="EN2" s="262"/>
      <c r="EO2" s="262"/>
      <c r="EP2" s="262"/>
      <c r="EQ2" s="262"/>
      <c r="ER2" s="262"/>
      <c r="ES2" s="262"/>
      <c r="ET2" s="262"/>
      <c r="EU2" s="263"/>
      <c r="EV2" s="262"/>
      <c r="EW2" s="262"/>
      <c r="EX2" s="262"/>
      <c r="EY2" s="262"/>
      <c r="EZ2" s="264"/>
      <c r="FA2" s="262"/>
      <c r="FB2" s="262"/>
      <c r="FC2" s="262"/>
      <c r="FD2" s="262"/>
      <c r="FE2" s="262"/>
      <c r="FF2" s="262"/>
      <c r="FG2" s="244"/>
      <c r="FH2" s="262"/>
      <c r="FI2" s="262"/>
      <c r="FJ2" s="262"/>
      <c r="FK2" s="262"/>
      <c r="FL2" s="262"/>
      <c r="FM2" s="262"/>
      <c r="FN2" s="262"/>
      <c r="FO2" s="263"/>
      <c r="FP2" s="262"/>
      <c r="FQ2" s="262"/>
      <c r="FR2" s="262"/>
      <c r="FS2" s="262"/>
      <c r="FT2" s="264"/>
      <c r="FU2" s="262"/>
      <c r="FV2" s="262"/>
      <c r="FW2" s="262"/>
      <c r="FX2" s="262"/>
      <c r="FY2" s="262"/>
      <c r="FZ2" s="262"/>
      <c r="GA2" s="244"/>
      <c r="GB2" s="262"/>
      <c r="GC2" s="262"/>
      <c r="GD2" s="262"/>
      <c r="GE2" s="262"/>
      <c r="GF2" s="262"/>
      <c r="GG2" s="262"/>
      <c r="GH2" s="262"/>
      <c r="GI2" s="263"/>
      <c r="GJ2" s="262"/>
      <c r="GK2" s="262"/>
      <c r="GL2" s="262"/>
      <c r="GM2" s="262"/>
      <c r="GN2" s="264"/>
      <c r="GO2" s="262"/>
      <c r="GP2" s="262"/>
      <c r="GQ2" s="262"/>
      <c r="GR2" s="262"/>
      <c r="GS2" s="262"/>
      <c r="GT2" s="262"/>
      <c r="GU2" s="244"/>
      <c r="GV2" s="262"/>
      <c r="GW2" s="262"/>
      <c r="GX2" s="262"/>
      <c r="GY2" s="262"/>
      <c r="GZ2" s="262"/>
      <c r="HA2" s="262"/>
      <c r="HB2" s="262"/>
      <c r="HC2" s="263"/>
      <c r="HD2" s="262"/>
      <c r="HE2" s="262"/>
      <c r="HF2" s="262"/>
      <c r="HG2" s="262"/>
      <c r="HH2" s="264"/>
      <c r="HI2" s="262"/>
      <c r="HJ2" s="262"/>
      <c r="HK2" s="262"/>
      <c r="HL2" s="262"/>
      <c r="HM2" s="262"/>
      <c r="HN2" s="262"/>
      <c r="HO2" s="244"/>
      <c r="HP2" s="262"/>
      <c r="HQ2" s="262"/>
      <c r="HR2" s="262"/>
      <c r="HS2" s="262"/>
      <c r="HT2" s="262"/>
      <c r="HU2" s="262"/>
      <c r="HV2" s="262"/>
      <c r="HW2" s="263"/>
      <c r="HX2" s="262"/>
      <c r="HY2" s="262"/>
      <c r="HZ2" s="262"/>
      <c r="IA2" s="262"/>
      <c r="IB2" s="264"/>
      <c r="IC2" s="262"/>
      <c r="ID2" s="262"/>
      <c r="IE2" s="262"/>
      <c r="IF2" s="262"/>
      <c r="IG2" s="262"/>
      <c r="IH2" s="262"/>
      <c r="II2" s="244"/>
      <c r="IJ2" s="262"/>
      <c r="IK2" s="262"/>
      <c r="IL2" s="262"/>
      <c r="IM2" s="262"/>
      <c r="IN2" s="262"/>
      <c r="IO2" s="262"/>
      <c r="IP2" s="262"/>
      <c r="IQ2" s="263"/>
      <c r="IR2" s="262"/>
      <c r="IS2" s="262"/>
      <c r="IT2" s="262"/>
      <c r="IU2" s="262"/>
      <c r="IV2" s="264"/>
      <c r="IW2" s="262"/>
      <c r="IX2" s="262"/>
      <c r="IY2" s="262"/>
      <c r="IZ2" s="262"/>
      <c r="JA2" s="262"/>
      <c r="JB2" s="262"/>
    </row>
    <row r="3" spans="1:262" ht="13.5" customHeight="1">
      <c r="A3" s="254" t="s">
        <v>21</v>
      </c>
      <c r="B3" s="254"/>
      <c r="C3" s="253"/>
      <c r="D3" s="254"/>
      <c r="E3" s="254"/>
      <c r="F3" s="254"/>
      <c r="G3" s="254"/>
      <c r="H3" s="254"/>
      <c r="I3" s="254"/>
      <c r="J3" s="254"/>
      <c r="K3" s="266"/>
      <c r="L3" s="254"/>
      <c r="M3" s="254"/>
      <c r="N3" s="254"/>
      <c r="O3" s="254"/>
      <c r="P3" s="267"/>
      <c r="Q3" s="254"/>
      <c r="R3" s="254"/>
      <c r="S3" s="254"/>
      <c r="T3" s="254"/>
      <c r="U3" s="254"/>
      <c r="V3" s="254"/>
      <c r="W3" s="253"/>
      <c r="X3" s="254"/>
      <c r="Y3" s="254"/>
      <c r="Z3" s="254"/>
      <c r="AA3" s="254"/>
      <c r="AB3" s="254"/>
      <c r="AC3" s="254"/>
      <c r="AD3" s="254"/>
      <c r="AE3" s="266"/>
      <c r="AF3" s="254"/>
      <c r="AG3" s="254"/>
      <c r="AH3" s="254"/>
      <c r="AI3" s="254"/>
      <c r="AJ3" s="267"/>
      <c r="AK3" s="254"/>
      <c r="AL3" s="254"/>
      <c r="AM3" s="254"/>
      <c r="AN3" s="254"/>
      <c r="AO3" s="254"/>
      <c r="AP3" s="254"/>
      <c r="AQ3" s="253"/>
      <c r="AR3" s="254"/>
      <c r="AS3" s="254"/>
      <c r="AT3" s="254"/>
      <c r="AU3" s="254"/>
      <c r="AV3" s="254"/>
      <c r="AW3" s="254"/>
      <c r="AX3" s="254"/>
      <c r="AY3" s="266"/>
      <c r="AZ3" s="254"/>
      <c r="BA3" s="254"/>
      <c r="BB3" s="254"/>
      <c r="BC3" s="254"/>
      <c r="BD3" s="267"/>
      <c r="BE3" s="254"/>
      <c r="BF3" s="254"/>
      <c r="BG3" s="254"/>
      <c r="BH3" s="254"/>
      <c r="BI3" s="254"/>
      <c r="BJ3" s="254"/>
      <c r="BK3" s="253"/>
      <c r="BL3" s="254"/>
      <c r="BM3" s="254"/>
      <c r="BN3" s="254"/>
      <c r="BO3" s="254"/>
      <c r="BP3" s="254"/>
      <c r="BQ3" s="254"/>
      <c r="BR3" s="254"/>
      <c r="BS3" s="266"/>
      <c r="BT3" s="254"/>
      <c r="BU3" s="254"/>
      <c r="BV3" s="254"/>
      <c r="BW3" s="254"/>
      <c r="BX3" s="267"/>
      <c r="BY3" s="254"/>
      <c r="BZ3" s="254"/>
      <c r="CA3" s="254"/>
      <c r="CB3" s="254"/>
      <c r="CC3" s="254"/>
      <c r="CD3" s="254"/>
      <c r="CE3" s="253"/>
      <c r="CF3" s="254"/>
      <c r="CG3" s="254"/>
      <c r="CH3" s="254"/>
      <c r="CI3" s="254"/>
      <c r="CJ3" s="254"/>
      <c r="CK3" s="254"/>
      <c r="CL3" s="254"/>
      <c r="CM3" s="266"/>
      <c r="CN3" s="254"/>
      <c r="CO3" s="254"/>
      <c r="CP3" s="254"/>
      <c r="CQ3" s="254"/>
      <c r="CR3" s="267"/>
      <c r="CS3" s="254"/>
      <c r="CT3" s="254"/>
      <c r="CU3" s="254"/>
      <c r="CV3" s="254"/>
      <c r="CW3" s="254"/>
      <c r="CX3" s="254"/>
      <c r="CY3" s="253"/>
      <c r="CZ3" s="254"/>
      <c r="DA3" s="254"/>
      <c r="DB3" s="254"/>
      <c r="DC3" s="254"/>
      <c r="DD3" s="254"/>
      <c r="DE3" s="254"/>
      <c r="DF3" s="254"/>
      <c r="DG3" s="266"/>
      <c r="DH3" s="254"/>
      <c r="DI3" s="254"/>
      <c r="DJ3" s="254"/>
      <c r="DK3" s="254"/>
      <c r="DL3" s="267"/>
      <c r="DM3" s="254"/>
      <c r="DN3" s="254"/>
      <c r="DO3" s="254"/>
      <c r="DP3" s="254"/>
      <c r="DQ3" s="254"/>
      <c r="DR3" s="254"/>
      <c r="DS3" s="253"/>
      <c r="DT3" s="254"/>
      <c r="DU3" s="254"/>
      <c r="DV3" s="254"/>
      <c r="DW3" s="254"/>
      <c r="DX3" s="254"/>
      <c r="DY3" s="254"/>
      <c r="DZ3" s="254"/>
      <c r="EA3" s="266"/>
      <c r="EB3" s="254"/>
      <c r="EC3" s="254"/>
      <c r="ED3" s="254"/>
      <c r="EE3" s="254"/>
      <c r="EF3" s="267"/>
      <c r="EG3" s="254"/>
      <c r="EH3" s="254"/>
      <c r="EI3" s="254"/>
      <c r="EJ3" s="254"/>
      <c r="EK3" s="254"/>
      <c r="EL3" s="254"/>
      <c r="EM3" s="253"/>
      <c r="EN3" s="254"/>
      <c r="EO3" s="254"/>
      <c r="EP3" s="254"/>
      <c r="EQ3" s="254"/>
      <c r="ER3" s="254"/>
      <c r="ES3" s="254"/>
      <c r="ET3" s="254"/>
      <c r="EU3" s="266"/>
      <c r="EV3" s="254"/>
      <c r="EW3" s="254"/>
      <c r="EX3" s="254"/>
      <c r="EY3" s="254"/>
      <c r="EZ3" s="267"/>
      <c r="FA3" s="254"/>
      <c r="FB3" s="254"/>
      <c r="FC3" s="254"/>
      <c r="FD3" s="254"/>
      <c r="FE3" s="254"/>
      <c r="FF3" s="254"/>
      <c r="FG3" s="253"/>
      <c r="FH3" s="254"/>
      <c r="FI3" s="254"/>
      <c r="FJ3" s="254"/>
      <c r="FK3" s="254"/>
      <c r="FL3" s="254"/>
      <c r="FM3" s="254"/>
      <c r="FN3" s="254"/>
      <c r="FO3" s="266"/>
      <c r="FP3" s="254"/>
      <c r="FQ3" s="254"/>
      <c r="FR3" s="254"/>
      <c r="FS3" s="254"/>
      <c r="FT3" s="267"/>
      <c r="FU3" s="254"/>
      <c r="FV3" s="254"/>
      <c r="FW3" s="254"/>
      <c r="FX3" s="254"/>
      <c r="FY3" s="254"/>
      <c r="FZ3" s="254"/>
      <c r="GA3" s="253"/>
      <c r="GB3" s="254"/>
      <c r="GC3" s="254"/>
      <c r="GD3" s="254"/>
      <c r="GE3" s="254"/>
      <c r="GF3" s="254"/>
      <c r="GG3" s="254"/>
      <c r="GH3" s="254"/>
      <c r="GI3" s="266"/>
      <c r="GJ3" s="254"/>
      <c r="GK3" s="254"/>
      <c r="GL3" s="254"/>
      <c r="GM3" s="254"/>
      <c r="GN3" s="267"/>
      <c r="GO3" s="254"/>
      <c r="GP3" s="254"/>
      <c r="GQ3" s="254"/>
      <c r="GR3" s="254"/>
      <c r="GS3" s="254"/>
      <c r="GT3" s="254"/>
      <c r="GU3" s="253"/>
      <c r="GV3" s="254"/>
      <c r="GW3" s="254"/>
      <c r="GX3" s="254"/>
      <c r="GY3" s="254"/>
      <c r="GZ3" s="254"/>
      <c r="HA3" s="254"/>
      <c r="HB3" s="254"/>
      <c r="HC3" s="266"/>
      <c r="HD3" s="254"/>
      <c r="HE3" s="254"/>
      <c r="HF3" s="254"/>
      <c r="HG3" s="254"/>
      <c r="HH3" s="267"/>
      <c r="HI3" s="254"/>
      <c r="HJ3" s="254"/>
      <c r="HK3" s="254"/>
      <c r="HL3" s="254"/>
      <c r="HM3" s="254"/>
      <c r="HN3" s="254"/>
      <c r="HO3" s="253"/>
      <c r="HP3" s="254"/>
      <c r="HQ3" s="254"/>
      <c r="HR3" s="254"/>
      <c r="HS3" s="254"/>
      <c r="HT3" s="254"/>
      <c r="HU3" s="254"/>
      <c r="HV3" s="254"/>
      <c r="HW3" s="266"/>
      <c r="HX3" s="254"/>
      <c r="HY3" s="254"/>
      <c r="HZ3" s="254"/>
      <c r="IA3" s="254"/>
      <c r="IB3" s="267"/>
      <c r="IC3" s="254"/>
      <c r="ID3" s="254"/>
      <c r="IE3" s="254"/>
      <c r="IF3" s="254"/>
      <c r="IG3" s="254"/>
      <c r="IH3" s="254"/>
      <c r="II3" s="253"/>
      <c r="IJ3" s="254"/>
      <c r="IK3" s="254"/>
      <c r="IL3" s="254"/>
      <c r="IM3" s="254"/>
      <c r="IN3" s="254"/>
      <c r="IO3" s="254"/>
      <c r="IP3" s="254"/>
      <c r="IQ3" s="266"/>
      <c r="IR3" s="254"/>
      <c r="IS3" s="254"/>
      <c r="IT3" s="254"/>
      <c r="IU3" s="254"/>
      <c r="IV3" s="267"/>
      <c r="IW3" s="254"/>
      <c r="IX3" s="254"/>
      <c r="IY3" s="254"/>
      <c r="IZ3" s="254"/>
      <c r="JA3" s="254"/>
      <c r="JB3" s="254"/>
    </row>
    <row r="4" spans="1:262" s="273" customFormat="1" ht="13.5" customHeight="1">
      <c r="A4" s="268" t="s">
        <v>22</v>
      </c>
      <c r="B4" s="269"/>
      <c r="C4" s="270"/>
      <c r="D4" s="269"/>
      <c r="E4" s="269"/>
      <c r="F4" s="269"/>
      <c r="G4" s="269"/>
      <c r="H4" s="269"/>
      <c r="I4" s="269"/>
      <c r="J4" s="269"/>
      <c r="K4" s="271"/>
      <c r="L4" s="269"/>
      <c r="M4" s="269"/>
      <c r="N4" s="269"/>
      <c r="O4" s="269"/>
      <c r="P4" s="272"/>
      <c r="Q4" s="269"/>
      <c r="R4" s="269"/>
      <c r="S4" s="269"/>
      <c r="T4" s="269"/>
      <c r="U4" s="269"/>
      <c r="V4" s="269"/>
      <c r="W4" s="270"/>
      <c r="X4" s="269"/>
      <c r="Y4" s="269"/>
      <c r="Z4" s="269"/>
      <c r="AA4" s="269"/>
      <c r="AB4" s="269"/>
      <c r="AC4" s="269"/>
      <c r="AD4" s="269"/>
      <c r="AE4" s="271"/>
      <c r="AF4" s="269"/>
      <c r="AG4" s="269"/>
      <c r="AH4" s="269"/>
      <c r="AI4" s="269"/>
      <c r="AJ4" s="272"/>
      <c r="AK4" s="269"/>
      <c r="AL4" s="269"/>
      <c r="AM4" s="269"/>
      <c r="AN4" s="269"/>
      <c r="AO4" s="269"/>
      <c r="AP4" s="269"/>
      <c r="AQ4" s="270"/>
      <c r="AR4" s="269"/>
      <c r="AS4" s="269"/>
      <c r="AT4" s="269"/>
      <c r="AU4" s="269"/>
      <c r="AV4" s="269"/>
      <c r="AW4" s="269"/>
      <c r="AX4" s="269"/>
      <c r="AY4" s="271"/>
      <c r="AZ4" s="269"/>
      <c r="BA4" s="269"/>
      <c r="BB4" s="269"/>
      <c r="BC4" s="269"/>
      <c r="BD4" s="272"/>
      <c r="BE4" s="269"/>
      <c r="BF4" s="269"/>
      <c r="BG4" s="269"/>
      <c r="BH4" s="269"/>
      <c r="BI4" s="269"/>
      <c r="BJ4" s="269"/>
      <c r="BK4" s="270"/>
      <c r="BL4" s="269"/>
      <c r="BM4" s="269"/>
      <c r="BN4" s="269"/>
      <c r="BO4" s="269"/>
      <c r="BP4" s="269"/>
      <c r="BQ4" s="269"/>
      <c r="BR4" s="269"/>
      <c r="BS4" s="271"/>
      <c r="BT4" s="269"/>
      <c r="BU4" s="269"/>
      <c r="BV4" s="269"/>
      <c r="BW4" s="269"/>
      <c r="BX4" s="272"/>
      <c r="BY4" s="269"/>
      <c r="BZ4" s="269"/>
      <c r="CA4" s="269"/>
      <c r="CB4" s="269"/>
      <c r="CC4" s="269"/>
      <c r="CD4" s="269"/>
      <c r="CE4" s="270"/>
      <c r="CF4" s="269"/>
      <c r="CG4" s="269"/>
      <c r="CH4" s="269"/>
      <c r="CI4" s="269"/>
      <c r="CJ4" s="269"/>
      <c r="CK4" s="269"/>
      <c r="CL4" s="269"/>
      <c r="CM4" s="271"/>
      <c r="CN4" s="269"/>
      <c r="CO4" s="269"/>
      <c r="CP4" s="269"/>
      <c r="CQ4" s="269"/>
      <c r="CR4" s="272"/>
      <c r="CS4" s="269"/>
      <c r="CT4" s="269"/>
      <c r="CU4" s="269"/>
      <c r="CV4" s="269"/>
      <c r="CW4" s="269"/>
      <c r="CX4" s="269"/>
      <c r="CY4" s="270"/>
      <c r="CZ4" s="269"/>
      <c r="DA4" s="269"/>
      <c r="DB4" s="269"/>
      <c r="DC4" s="269"/>
      <c r="DD4" s="269"/>
      <c r="DE4" s="269"/>
      <c r="DF4" s="269"/>
      <c r="DG4" s="271"/>
      <c r="DH4" s="269"/>
      <c r="DI4" s="269"/>
      <c r="DJ4" s="269"/>
      <c r="DK4" s="269"/>
      <c r="DL4" s="272"/>
      <c r="DM4" s="269"/>
      <c r="DN4" s="269"/>
      <c r="DO4" s="269"/>
      <c r="DP4" s="269"/>
      <c r="DQ4" s="269"/>
      <c r="DR4" s="269"/>
      <c r="DS4" s="270"/>
      <c r="DT4" s="269"/>
      <c r="DU4" s="269"/>
      <c r="DV4" s="269"/>
      <c r="DW4" s="269"/>
      <c r="DX4" s="269"/>
      <c r="DY4" s="269"/>
      <c r="DZ4" s="269"/>
      <c r="EA4" s="271"/>
      <c r="EB4" s="269"/>
      <c r="EC4" s="269"/>
      <c r="ED4" s="269"/>
      <c r="EE4" s="269"/>
      <c r="EF4" s="272"/>
      <c r="EG4" s="269"/>
      <c r="EH4" s="269"/>
      <c r="EI4" s="269"/>
      <c r="EJ4" s="269"/>
      <c r="EK4" s="269"/>
      <c r="EL4" s="269"/>
      <c r="EM4" s="270"/>
      <c r="EN4" s="269"/>
      <c r="EO4" s="269"/>
      <c r="EP4" s="269"/>
      <c r="EQ4" s="269"/>
      <c r="ER4" s="269"/>
      <c r="ES4" s="269"/>
      <c r="ET4" s="269"/>
      <c r="EU4" s="271"/>
      <c r="EV4" s="269"/>
      <c r="EW4" s="269"/>
      <c r="EX4" s="269"/>
      <c r="EY4" s="269"/>
      <c r="EZ4" s="272"/>
      <c r="FA4" s="269"/>
      <c r="FB4" s="269"/>
      <c r="FC4" s="269"/>
      <c r="FD4" s="269"/>
      <c r="FE4" s="269"/>
      <c r="FF4" s="269"/>
      <c r="FG4" s="270"/>
      <c r="FH4" s="269"/>
      <c r="FI4" s="269"/>
      <c r="FJ4" s="269"/>
      <c r="FK4" s="269"/>
      <c r="FL4" s="269"/>
      <c r="FM4" s="269"/>
      <c r="FN4" s="269"/>
      <c r="FO4" s="271"/>
      <c r="FP4" s="269"/>
      <c r="FQ4" s="269"/>
      <c r="FR4" s="269"/>
      <c r="FS4" s="269"/>
      <c r="FT4" s="272"/>
      <c r="FU4" s="269"/>
      <c r="FV4" s="269"/>
      <c r="FW4" s="269"/>
      <c r="FX4" s="269"/>
      <c r="FY4" s="269"/>
      <c r="FZ4" s="269"/>
      <c r="GA4" s="270"/>
      <c r="GB4" s="269"/>
      <c r="GC4" s="269"/>
      <c r="GD4" s="269"/>
      <c r="GE4" s="269"/>
      <c r="GF4" s="269"/>
      <c r="GG4" s="269"/>
      <c r="GH4" s="269"/>
      <c r="GI4" s="271"/>
      <c r="GJ4" s="269"/>
      <c r="GK4" s="269"/>
      <c r="GL4" s="269"/>
      <c r="GM4" s="269"/>
      <c r="GN4" s="272"/>
      <c r="GO4" s="269"/>
      <c r="GP4" s="269"/>
      <c r="GQ4" s="269"/>
      <c r="GR4" s="269"/>
      <c r="GS4" s="269"/>
      <c r="GT4" s="269"/>
      <c r="GU4" s="270"/>
      <c r="GV4" s="269"/>
      <c r="GW4" s="269"/>
      <c r="GX4" s="269"/>
      <c r="GY4" s="269"/>
      <c r="GZ4" s="269"/>
      <c r="HA4" s="269"/>
      <c r="HB4" s="269"/>
      <c r="HC4" s="271"/>
      <c r="HD4" s="269"/>
      <c r="HE4" s="269"/>
      <c r="HF4" s="269"/>
      <c r="HG4" s="269"/>
      <c r="HH4" s="272"/>
      <c r="HI4" s="269"/>
      <c r="HJ4" s="269"/>
      <c r="HK4" s="269"/>
      <c r="HL4" s="269"/>
      <c r="HM4" s="269"/>
      <c r="HN4" s="269"/>
      <c r="HO4" s="270"/>
      <c r="HP4" s="269"/>
      <c r="HQ4" s="269"/>
      <c r="HR4" s="269"/>
      <c r="HS4" s="269"/>
      <c r="HT4" s="269"/>
      <c r="HU4" s="269"/>
      <c r="HV4" s="269"/>
      <c r="HW4" s="271"/>
      <c r="HX4" s="269"/>
      <c r="HY4" s="269"/>
      <c r="HZ4" s="269"/>
      <c r="IA4" s="269"/>
      <c r="IB4" s="272"/>
      <c r="IC4" s="269"/>
      <c r="ID4" s="269"/>
      <c r="IE4" s="269"/>
      <c r="IF4" s="269"/>
      <c r="IG4" s="269"/>
      <c r="IH4" s="269"/>
      <c r="II4" s="270"/>
      <c r="IJ4" s="269"/>
      <c r="IK4" s="269"/>
      <c r="IL4" s="269"/>
      <c r="IM4" s="269"/>
      <c r="IN4" s="269"/>
      <c r="IO4" s="269"/>
      <c r="IP4" s="269"/>
      <c r="IQ4" s="271"/>
      <c r="IR4" s="269"/>
      <c r="IS4" s="269"/>
      <c r="IT4" s="269"/>
      <c r="IU4" s="269"/>
      <c r="IV4" s="272"/>
      <c r="IW4" s="269"/>
      <c r="IX4" s="269"/>
      <c r="IY4" s="269"/>
      <c r="IZ4" s="269"/>
      <c r="JA4" s="269"/>
      <c r="JB4" s="269"/>
    </row>
    <row r="5" spans="1:262" s="273" customFormat="1" ht="13.5" customHeight="1">
      <c r="A5" s="268" t="s">
        <v>23</v>
      </c>
      <c r="B5" s="269"/>
      <c r="C5" s="270"/>
      <c r="D5" s="269"/>
      <c r="E5" s="269"/>
      <c r="F5" s="269"/>
      <c r="G5" s="269"/>
      <c r="H5" s="269"/>
      <c r="I5" s="269"/>
      <c r="J5" s="269"/>
      <c r="K5" s="271"/>
      <c r="L5" s="269"/>
      <c r="M5" s="269"/>
      <c r="N5" s="269"/>
      <c r="O5" s="269"/>
      <c r="P5" s="272"/>
      <c r="Q5" s="269"/>
      <c r="R5" s="269"/>
      <c r="S5" s="269"/>
      <c r="T5" s="269"/>
      <c r="U5" s="269"/>
      <c r="V5" s="269"/>
      <c r="W5" s="270"/>
      <c r="X5" s="269"/>
      <c r="Y5" s="269"/>
      <c r="Z5" s="269"/>
      <c r="AA5" s="269"/>
      <c r="AB5" s="269"/>
      <c r="AC5" s="269"/>
      <c r="AD5" s="269"/>
      <c r="AE5" s="271"/>
      <c r="AF5" s="269"/>
      <c r="AG5" s="269"/>
      <c r="AH5" s="269"/>
      <c r="AI5" s="269"/>
      <c r="AJ5" s="272"/>
      <c r="AK5" s="269"/>
      <c r="AL5" s="269"/>
      <c r="AM5" s="269"/>
      <c r="AN5" s="269"/>
      <c r="AO5" s="269"/>
      <c r="AP5" s="269"/>
      <c r="AQ5" s="270"/>
      <c r="AR5" s="269"/>
      <c r="AS5" s="269"/>
      <c r="AT5" s="269"/>
      <c r="AU5" s="269"/>
      <c r="AV5" s="269"/>
      <c r="AW5" s="269"/>
      <c r="AX5" s="269"/>
      <c r="AY5" s="271"/>
      <c r="AZ5" s="269"/>
      <c r="BA5" s="269"/>
      <c r="BB5" s="269"/>
      <c r="BC5" s="269"/>
      <c r="BD5" s="272"/>
      <c r="BE5" s="269"/>
      <c r="BF5" s="269"/>
      <c r="BG5" s="269"/>
      <c r="BH5" s="269"/>
      <c r="BI5" s="269"/>
      <c r="BJ5" s="269"/>
      <c r="BK5" s="270"/>
      <c r="BL5" s="269"/>
      <c r="BM5" s="269"/>
      <c r="BN5" s="269"/>
      <c r="BO5" s="269"/>
      <c r="BP5" s="269"/>
      <c r="BQ5" s="269"/>
      <c r="BR5" s="269"/>
      <c r="BS5" s="271"/>
      <c r="BT5" s="269"/>
      <c r="BU5" s="269"/>
      <c r="BV5" s="269"/>
      <c r="BW5" s="269"/>
      <c r="BX5" s="272"/>
      <c r="BY5" s="269"/>
      <c r="BZ5" s="269"/>
      <c r="CA5" s="269"/>
      <c r="CB5" s="269"/>
      <c r="CC5" s="269"/>
      <c r="CD5" s="269"/>
      <c r="CE5" s="270"/>
      <c r="CF5" s="269"/>
      <c r="CG5" s="269"/>
      <c r="CH5" s="269"/>
      <c r="CI5" s="269"/>
      <c r="CJ5" s="269"/>
      <c r="CK5" s="269"/>
      <c r="CL5" s="269"/>
      <c r="CM5" s="271"/>
      <c r="CN5" s="269"/>
      <c r="CO5" s="269"/>
      <c r="CP5" s="269"/>
      <c r="CQ5" s="269"/>
      <c r="CR5" s="272"/>
      <c r="CS5" s="269"/>
      <c r="CT5" s="269"/>
      <c r="CU5" s="269"/>
      <c r="CV5" s="269"/>
      <c r="CW5" s="269"/>
      <c r="CX5" s="269"/>
      <c r="CY5" s="270"/>
      <c r="CZ5" s="269"/>
      <c r="DA5" s="269"/>
      <c r="DB5" s="269"/>
      <c r="DC5" s="269"/>
      <c r="DD5" s="269"/>
      <c r="DE5" s="269"/>
      <c r="DF5" s="269"/>
      <c r="DG5" s="271"/>
      <c r="DH5" s="269"/>
      <c r="DI5" s="269"/>
      <c r="DJ5" s="269"/>
      <c r="DK5" s="269"/>
      <c r="DL5" s="272"/>
      <c r="DM5" s="269"/>
      <c r="DN5" s="269"/>
      <c r="DO5" s="269"/>
      <c r="DP5" s="269"/>
      <c r="DQ5" s="269"/>
      <c r="DR5" s="269"/>
      <c r="DS5" s="270"/>
      <c r="DT5" s="269"/>
      <c r="DU5" s="269"/>
      <c r="DV5" s="269"/>
      <c r="DW5" s="269"/>
      <c r="DX5" s="269"/>
      <c r="DY5" s="269"/>
      <c r="DZ5" s="269"/>
      <c r="EA5" s="271"/>
      <c r="EB5" s="269"/>
      <c r="EC5" s="269"/>
      <c r="ED5" s="269"/>
      <c r="EE5" s="269"/>
      <c r="EF5" s="272"/>
      <c r="EG5" s="269"/>
      <c r="EH5" s="269"/>
      <c r="EI5" s="269"/>
      <c r="EJ5" s="269"/>
      <c r="EK5" s="269"/>
      <c r="EL5" s="269"/>
      <c r="EM5" s="270"/>
      <c r="EN5" s="269"/>
      <c r="EO5" s="269"/>
      <c r="EP5" s="269"/>
      <c r="EQ5" s="269"/>
      <c r="ER5" s="269"/>
      <c r="ES5" s="269"/>
      <c r="ET5" s="269"/>
      <c r="EU5" s="271"/>
      <c r="EV5" s="269"/>
      <c r="EW5" s="269"/>
      <c r="EX5" s="269"/>
      <c r="EY5" s="269"/>
      <c r="EZ5" s="272"/>
      <c r="FA5" s="269"/>
      <c r="FB5" s="269"/>
      <c r="FC5" s="269"/>
      <c r="FD5" s="269"/>
      <c r="FE5" s="269"/>
      <c r="FF5" s="269"/>
      <c r="FG5" s="270"/>
      <c r="FH5" s="269"/>
      <c r="FI5" s="269"/>
      <c r="FJ5" s="269"/>
      <c r="FK5" s="269"/>
      <c r="FL5" s="269"/>
      <c r="FM5" s="269"/>
      <c r="FN5" s="269"/>
      <c r="FO5" s="271"/>
      <c r="FP5" s="269"/>
      <c r="FQ5" s="269"/>
      <c r="FR5" s="269"/>
      <c r="FS5" s="269"/>
      <c r="FT5" s="272"/>
      <c r="FU5" s="269"/>
      <c r="FV5" s="269"/>
      <c r="FW5" s="269"/>
      <c r="FX5" s="269"/>
      <c r="FY5" s="269"/>
      <c r="FZ5" s="269"/>
      <c r="GA5" s="270"/>
      <c r="GB5" s="269"/>
      <c r="GC5" s="269"/>
      <c r="GD5" s="269"/>
      <c r="GE5" s="269"/>
      <c r="GF5" s="269"/>
      <c r="GG5" s="269"/>
      <c r="GH5" s="269"/>
      <c r="GI5" s="271"/>
      <c r="GJ5" s="269"/>
      <c r="GK5" s="269"/>
      <c r="GL5" s="269"/>
      <c r="GM5" s="269"/>
      <c r="GN5" s="272"/>
      <c r="GO5" s="269"/>
      <c r="GP5" s="269"/>
      <c r="GQ5" s="269"/>
      <c r="GR5" s="269"/>
      <c r="GS5" s="269"/>
      <c r="GT5" s="269"/>
      <c r="GU5" s="270"/>
      <c r="GV5" s="269"/>
      <c r="GW5" s="269"/>
      <c r="GX5" s="269"/>
      <c r="GY5" s="269"/>
      <c r="GZ5" s="269"/>
      <c r="HA5" s="269"/>
      <c r="HB5" s="269"/>
      <c r="HC5" s="271"/>
      <c r="HD5" s="269"/>
      <c r="HE5" s="269"/>
      <c r="HF5" s="269"/>
      <c r="HG5" s="269"/>
      <c r="HH5" s="272"/>
      <c r="HI5" s="269"/>
      <c r="HJ5" s="269"/>
      <c r="HK5" s="269"/>
      <c r="HL5" s="269"/>
      <c r="HM5" s="269"/>
      <c r="HN5" s="269"/>
      <c r="HO5" s="270"/>
      <c r="HP5" s="269"/>
      <c r="HQ5" s="269"/>
      <c r="HR5" s="269"/>
      <c r="HS5" s="269"/>
      <c r="HT5" s="269"/>
      <c r="HU5" s="269"/>
      <c r="HV5" s="269"/>
      <c r="HW5" s="271"/>
      <c r="HX5" s="269"/>
      <c r="HY5" s="269"/>
      <c r="HZ5" s="269"/>
      <c r="IA5" s="269"/>
      <c r="IB5" s="272"/>
      <c r="IC5" s="269"/>
      <c r="ID5" s="269"/>
      <c r="IE5" s="269"/>
      <c r="IF5" s="269"/>
      <c r="IG5" s="269"/>
      <c r="IH5" s="269"/>
      <c r="II5" s="270"/>
      <c r="IJ5" s="269"/>
      <c r="IK5" s="269"/>
      <c r="IL5" s="269"/>
      <c r="IM5" s="269"/>
      <c r="IN5" s="269"/>
      <c r="IO5" s="269"/>
      <c r="IP5" s="269"/>
      <c r="IQ5" s="271"/>
      <c r="IR5" s="269"/>
      <c r="IS5" s="269"/>
      <c r="IT5" s="269"/>
      <c r="IU5" s="269"/>
      <c r="IV5" s="272"/>
      <c r="IW5" s="269"/>
      <c r="IX5" s="269"/>
      <c r="IY5" s="269"/>
      <c r="IZ5" s="269"/>
      <c r="JA5" s="269"/>
      <c r="JB5" s="269"/>
    </row>
    <row r="6" spans="1:262" s="281" customFormat="1" ht="13.5" customHeight="1">
      <c r="A6" s="274" t="s">
        <v>60</v>
      </c>
      <c r="B6" s="275"/>
      <c r="C6" s="276"/>
      <c r="D6" s="275"/>
      <c r="E6" s="275"/>
      <c r="F6" s="275"/>
      <c r="G6" s="275"/>
      <c r="H6" s="275"/>
      <c r="I6" s="275"/>
      <c r="J6" s="275"/>
      <c r="K6" s="277"/>
      <c r="L6" s="275"/>
      <c r="M6" s="275"/>
      <c r="N6" s="275"/>
      <c r="O6" s="275"/>
      <c r="P6" s="278"/>
      <c r="Q6" s="275"/>
      <c r="R6" s="275"/>
      <c r="S6" s="275"/>
      <c r="T6" s="275"/>
      <c r="U6" s="275"/>
      <c r="V6" s="275"/>
      <c r="W6" s="279"/>
      <c r="X6" s="275"/>
      <c r="Y6" s="275"/>
      <c r="Z6" s="275"/>
      <c r="AA6" s="275"/>
      <c r="AB6" s="275"/>
      <c r="AC6" s="275"/>
      <c r="AD6" s="275"/>
      <c r="AE6" s="277"/>
      <c r="AF6" s="275"/>
      <c r="AG6" s="275"/>
      <c r="AH6" s="275"/>
      <c r="AI6" s="275"/>
      <c r="AJ6" s="278"/>
      <c r="AK6" s="275"/>
      <c r="AL6" s="275"/>
      <c r="AM6" s="275"/>
      <c r="AN6" s="275"/>
      <c r="AO6" s="275"/>
      <c r="AP6" s="275"/>
      <c r="AQ6" s="280"/>
      <c r="AR6" s="275"/>
      <c r="AS6" s="275"/>
      <c r="AT6" s="275"/>
      <c r="AU6" s="275"/>
      <c r="AV6" s="275"/>
      <c r="AW6" s="275"/>
      <c r="AX6" s="275"/>
      <c r="AY6" s="277"/>
      <c r="AZ6" s="275"/>
      <c r="BA6" s="275"/>
      <c r="BB6" s="275"/>
      <c r="BC6" s="275"/>
      <c r="BD6" s="278"/>
      <c r="BE6" s="275"/>
      <c r="BF6" s="275"/>
      <c r="BG6" s="275"/>
      <c r="BH6" s="275"/>
      <c r="BI6" s="275"/>
      <c r="BJ6" s="275"/>
      <c r="BK6" s="280"/>
      <c r="BL6" s="275"/>
      <c r="BM6" s="275"/>
      <c r="BN6" s="275"/>
      <c r="BO6" s="275"/>
      <c r="BP6" s="275"/>
      <c r="BQ6" s="275"/>
      <c r="BR6" s="275"/>
      <c r="BS6" s="277"/>
      <c r="BT6" s="275"/>
      <c r="BU6" s="275"/>
      <c r="BV6" s="275"/>
      <c r="BW6" s="275"/>
      <c r="BX6" s="278"/>
      <c r="BY6" s="275"/>
      <c r="BZ6" s="275"/>
      <c r="CA6" s="275"/>
      <c r="CB6" s="275"/>
      <c r="CC6" s="275"/>
      <c r="CD6" s="275"/>
      <c r="CE6" s="276"/>
      <c r="CF6" s="275"/>
      <c r="CG6" s="275"/>
      <c r="CH6" s="275"/>
      <c r="CI6" s="275"/>
      <c r="CJ6" s="275"/>
      <c r="CK6" s="275"/>
      <c r="CL6" s="275"/>
      <c r="CM6" s="277"/>
      <c r="CN6" s="275"/>
      <c r="CO6" s="275"/>
      <c r="CP6" s="275"/>
      <c r="CQ6" s="275"/>
      <c r="CR6" s="278"/>
      <c r="CS6" s="275"/>
      <c r="CT6" s="275"/>
      <c r="CU6" s="275"/>
      <c r="CV6" s="275"/>
      <c r="CW6" s="275"/>
      <c r="CX6" s="275"/>
      <c r="CY6" s="276"/>
      <c r="CZ6" s="275"/>
      <c r="DA6" s="275"/>
      <c r="DB6" s="275"/>
      <c r="DC6" s="275"/>
      <c r="DD6" s="275"/>
      <c r="DE6" s="275"/>
      <c r="DF6" s="275"/>
      <c r="DG6" s="277"/>
      <c r="DH6" s="275"/>
      <c r="DI6" s="275"/>
      <c r="DJ6" s="275"/>
      <c r="DK6" s="275"/>
      <c r="DL6" s="278"/>
      <c r="DM6" s="275"/>
      <c r="DN6" s="275"/>
      <c r="DO6" s="275"/>
      <c r="DP6" s="275"/>
      <c r="DQ6" s="275"/>
      <c r="DR6" s="275"/>
      <c r="DS6" s="276"/>
      <c r="DT6" s="275"/>
      <c r="DU6" s="275"/>
      <c r="DV6" s="275"/>
      <c r="DW6" s="275"/>
      <c r="DX6" s="275"/>
      <c r="DY6" s="275"/>
      <c r="DZ6" s="275"/>
      <c r="EA6" s="277"/>
      <c r="EB6" s="275"/>
      <c r="EC6" s="275"/>
      <c r="ED6" s="275"/>
      <c r="EE6" s="275"/>
      <c r="EF6" s="278"/>
      <c r="EG6" s="275"/>
      <c r="EH6" s="275"/>
      <c r="EI6" s="275"/>
      <c r="EJ6" s="275"/>
      <c r="EK6" s="275"/>
      <c r="EL6" s="275"/>
      <c r="EM6" s="276"/>
      <c r="EN6" s="275"/>
      <c r="EO6" s="275"/>
      <c r="EP6" s="275"/>
      <c r="EQ6" s="275"/>
      <c r="ER6" s="275"/>
      <c r="ES6" s="275"/>
      <c r="ET6" s="275"/>
      <c r="EU6" s="277"/>
      <c r="EV6" s="275"/>
      <c r="EW6" s="275"/>
      <c r="EX6" s="275"/>
      <c r="EY6" s="275"/>
      <c r="EZ6" s="278"/>
      <c r="FA6" s="275"/>
      <c r="FB6" s="275"/>
      <c r="FC6" s="275"/>
      <c r="FD6" s="275"/>
      <c r="FE6" s="275"/>
      <c r="FF6" s="275"/>
      <c r="FG6" s="276"/>
      <c r="FH6" s="275"/>
      <c r="FI6" s="275"/>
      <c r="FJ6" s="275"/>
      <c r="FK6" s="275"/>
      <c r="FL6" s="275"/>
      <c r="FM6" s="275"/>
      <c r="FN6" s="275"/>
      <c r="FO6" s="277"/>
      <c r="FP6" s="275"/>
      <c r="FQ6" s="275"/>
      <c r="FR6" s="275"/>
      <c r="FS6" s="275"/>
      <c r="FT6" s="278"/>
      <c r="FU6" s="275"/>
      <c r="FV6" s="275"/>
      <c r="FW6" s="275"/>
      <c r="FX6" s="275"/>
      <c r="FY6" s="275"/>
      <c r="FZ6" s="275"/>
      <c r="GA6" s="276"/>
      <c r="GB6" s="275"/>
      <c r="GC6" s="275"/>
      <c r="GD6" s="275"/>
      <c r="GE6" s="275"/>
      <c r="GF6" s="275"/>
      <c r="GG6" s="275"/>
      <c r="GH6" s="275"/>
      <c r="GI6" s="277"/>
      <c r="GJ6" s="275"/>
      <c r="GK6" s="275"/>
      <c r="GL6" s="275"/>
      <c r="GM6" s="275"/>
      <c r="GN6" s="278"/>
      <c r="GO6" s="275"/>
      <c r="GP6" s="275"/>
      <c r="GQ6" s="275"/>
      <c r="GR6" s="275"/>
      <c r="GS6" s="275"/>
      <c r="GT6" s="275"/>
      <c r="GU6" s="276"/>
      <c r="GV6" s="275"/>
      <c r="GW6" s="275"/>
      <c r="GX6" s="275"/>
      <c r="GY6" s="275"/>
      <c r="GZ6" s="275"/>
      <c r="HA6" s="275"/>
      <c r="HB6" s="275"/>
      <c r="HC6" s="277"/>
      <c r="HD6" s="275"/>
      <c r="HE6" s="275"/>
      <c r="HF6" s="275"/>
      <c r="HG6" s="275"/>
      <c r="HH6" s="278"/>
      <c r="HI6" s="275"/>
      <c r="HJ6" s="275"/>
      <c r="HK6" s="275"/>
      <c r="HL6" s="275"/>
      <c r="HM6" s="275"/>
      <c r="HN6" s="275"/>
      <c r="HO6" s="276"/>
      <c r="HP6" s="275"/>
      <c r="HQ6" s="275"/>
      <c r="HR6" s="275"/>
      <c r="HS6" s="275"/>
      <c r="HT6" s="275"/>
      <c r="HU6" s="275"/>
      <c r="HV6" s="275"/>
      <c r="HW6" s="277"/>
      <c r="HX6" s="275"/>
      <c r="HY6" s="275"/>
      <c r="HZ6" s="275"/>
      <c r="IA6" s="275"/>
      <c r="IB6" s="278"/>
      <c r="IC6" s="275"/>
      <c r="ID6" s="275"/>
      <c r="IE6" s="275"/>
      <c r="IF6" s="275"/>
      <c r="IG6" s="275"/>
      <c r="IH6" s="275"/>
      <c r="II6" s="276"/>
      <c r="IJ6" s="275"/>
      <c r="IK6" s="275"/>
      <c r="IL6" s="275"/>
      <c r="IM6" s="275"/>
      <c r="IN6" s="275"/>
      <c r="IO6" s="275"/>
      <c r="IP6" s="275"/>
      <c r="IQ6" s="277"/>
      <c r="IR6" s="275"/>
      <c r="IS6" s="275"/>
      <c r="IT6" s="275"/>
      <c r="IU6" s="275"/>
      <c r="IV6" s="278"/>
      <c r="IW6" s="275"/>
      <c r="IX6" s="275"/>
      <c r="IY6" s="275"/>
      <c r="IZ6" s="275"/>
      <c r="JA6" s="275"/>
      <c r="JB6" s="275"/>
    </row>
    <row r="7" spans="1:262" s="273" customFormat="1" ht="13.5" customHeight="1">
      <c r="A7" s="268" t="s">
        <v>24</v>
      </c>
      <c r="B7" s="269"/>
      <c r="C7" s="270"/>
      <c r="D7" s="269"/>
      <c r="E7" s="269"/>
      <c r="F7" s="269"/>
      <c r="G7" s="269"/>
      <c r="H7" s="269"/>
      <c r="I7" s="269"/>
      <c r="J7" s="269"/>
      <c r="K7" s="271"/>
      <c r="L7" s="269"/>
      <c r="M7" s="269"/>
      <c r="N7" s="269"/>
      <c r="O7" s="269"/>
      <c r="P7" s="272"/>
      <c r="Q7" s="269"/>
      <c r="R7" s="269"/>
      <c r="S7" s="269"/>
      <c r="T7" s="269"/>
      <c r="U7" s="269"/>
      <c r="V7" s="269"/>
      <c r="W7" s="270"/>
      <c r="X7" s="269"/>
      <c r="Y7" s="269"/>
      <c r="Z7" s="269"/>
      <c r="AA7" s="269"/>
      <c r="AB7" s="269"/>
      <c r="AC7" s="269"/>
      <c r="AD7" s="269"/>
      <c r="AE7" s="271"/>
      <c r="AF7" s="269"/>
      <c r="AG7" s="269"/>
      <c r="AH7" s="269"/>
      <c r="AI7" s="269"/>
      <c r="AJ7" s="272"/>
      <c r="AK7" s="269"/>
      <c r="AL7" s="269"/>
      <c r="AM7" s="269"/>
      <c r="AN7" s="269"/>
      <c r="AO7" s="269"/>
      <c r="AP7" s="269"/>
      <c r="AQ7" s="270"/>
      <c r="AR7" s="269"/>
      <c r="AS7" s="269"/>
      <c r="AT7" s="269"/>
      <c r="AU7" s="269"/>
      <c r="AV7" s="269"/>
      <c r="AW7" s="269"/>
      <c r="AX7" s="269"/>
      <c r="AY7" s="271"/>
      <c r="AZ7" s="269"/>
      <c r="BA7" s="269"/>
      <c r="BB7" s="269"/>
      <c r="BC7" s="269"/>
      <c r="BD7" s="272"/>
      <c r="BE7" s="269"/>
      <c r="BF7" s="269"/>
      <c r="BG7" s="269"/>
      <c r="BH7" s="269"/>
      <c r="BI7" s="269"/>
      <c r="BJ7" s="269"/>
      <c r="BK7" s="270"/>
      <c r="BL7" s="269"/>
      <c r="BM7" s="269"/>
      <c r="BN7" s="269"/>
      <c r="BO7" s="269"/>
      <c r="BP7" s="269"/>
      <c r="BQ7" s="269"/>
      <c r="BR7" s="269"/>
      <c r="BS7" s="271"/>
      <c r="BT7" s="269"/>
      <c r="BU7" s="269"/>
      <c r="BV7" s="269"/>
      <c r="BW7" s="269"/>
      <c r="BX7" s="272"/>
      <c r="BY7" s="269"/>
      <c r="BZ7" s="269"/>
      <c r="CA7" s="269"/>
      <c r="CB7" s="269"/>
      <c r="CC7" s="269"/>
      <c r="CD7" s="269"/>
      <c r="CE7" s="270"/>
      <c r="CF7" s="269"/>
      <c r="CG7" s="269"/>
      <c r="CH7" s="269"/>
      <c r="CI7" s="269"/>
      <c r="CJ7" s="269"/>
      <c r="CK7" s="269"/>
      <c r="CL7" s="269"/>
      <c r="CM7" s="271"/>
      <c r="CN7" s="269"/>
      <c r="CO7" s="269"/>
      <c r="CP7" s="269"/>
      <c r="CQ7" s="269"/>
      <c r="CR7" s="272"/>
      <c r="CS7" s="269"/>
      <c r="CT7" s="269"/>
      <c r="CU7" s="269"/>
      <c r="CV7" s="269"/>
      <c r="CW7" s="269"/>
      <c r="CX7" s="269"/>
      <c r="CY7" s="270"/>
      <c r="CZ7" s="269"/>
      <c r="DA7" s="269"/>
      <c r="DB7" s="269"/>
      <c r="DC7" s="269"/>
      <c r="DD7" s="269"/>
      <c r="DE7" s="269"/>
      <c r="DF7" s="269"/>
      <c r="DG7" s="271"/>
      <c r="DH7" s="269"/>
      <c r="DI7" s="269"/>
      <c r="DJ7" s="269"/>
      <c r="DK7" s="269"/>
      <c r="DL7" s="272"/>
      <c r="DM7" s="269"/>
      <c r="DN7" s="269"/>
      <c r="DO7" s="269"/>
      <c r="DP7" s="269"/>
      <c r="DQ7" s="269"/>
      <c r="DR7" s="269"/>
      <c r="DS7" s="270"/>
      <c r="DT7" s="269"/>
      <c r="DU7" s="269"/>
      <c r="DV7" s="269"/>
      <c r="DW7" s="269"/>
      <c r="DX7" s="269"/>
      <c r="DY7" s="269"/>
      <c r="DZ7" s="269"/>
      <c r="EA7" s="271"/>
      <c r="EB7" s="269"/>
      <c r="EC7" s="269"/>
      <c r="ED7" s="269"/>
      <c r="EE7" s="269"/>
      <c r="EF7" s="272"/>
      <c r="EG7" s="269"/>
      <c r="EH7" s="269"/>
      <c r="EI7" s="269"/>
      <c r="EJ7" s="269"/>
      <c r="EK7" s="269"/>
      <c r="EL7" s="269"/>
      <c r="EM7" s="270"/>
      <c r="EN7" s="269"/>
      <c r="EO7" s="269"/>
      <c r="EP7" s="269"/>
      <c r="EQ7" s="269"/>
      <c r="ER7" s="269"/>
      <c r="ES7" s="269"/>
      <c r="ET7" s="269"/>
      <c r="EU7" s="271"/>
      <c r="EV7" s="269"/>
      <c r="EW7" s="269"/>
      <c r="EX7" s="269"/>
      <c r="EY7" s="269"/>
      <c r="EZ7" s="272"/>
      <c r="FA7" s="269"/>
      <c r="FB7" s="269"/>
      <c r="FC7" s="269"/>
      <c r="FD7" s="269"/>
      <c r="FE7" s="269"/>
      <c r="FF7" s="269"/>
      <c r="FG7" s="270"/>
      <c r="FH7" s="269"/>
      <c r="FI7" s="269"/>
      <c r="FJ7" s="269"/>
      <c r="FK7" s="269"/>
      <c r="FL7" s="269"/>
      <c r="FM7" s="269"/>
      <c r="FN7" s="269"/>
      <c r="FO7" s="271"/>
      <c r="FP7" s="269"/>
      <c r="FQ7" s="269"/>
      <c r="FR7" s="269"/>
      <c r="FS7" s="269"/>
      <c r="FT7" s="272"/>
      <c r="FU7" s="269"/>
      <c r="FV7" s="269"/>
      <c r="FW7" s="269"/>
      <c r="FX7" s="269"/>
      <c r="FY7" s="269"/>
      <c r="FZ7" s="269"/>
      <c r="GA7" s="270"/>
      <c r="GB7" s="269"/>
      <c r="GC7" s="269"/>
      <c r="GD7" s="269"/>
      <c r="GE7" s="269"/>
      <c r="GF7" s="269"/>
      <c r="GG7" s="269"/>
      <c r="GH7" s="269"/>
      <c r="GI7" s="271"/>
      <c r="GJ7" s="269"/>
      <c r="GK7" s="269"/>
      <c r="GL7" s="269"/>
      <c r="GM7" s="269"/>
      <c r="GN7" s="272"/>
      <c r="GO7" s="269"/>
      <c r="GP7" s="269"/>
      <c r="GQ7" s="269"/>
      <c r="GR7" s="269"/>
      <c r="GS7" s="269"/>
      <c r="GT7" s="269"/>
      <c r="GU7" s="270"/>
      <c r="GV7" s="269"/>
      <c r="GW7" s="269"/>
      <c r="GX7" s="269"/>
      <c r="GY7" s="269"/>
      <c r="GZ7" s="269"/>
      <c r="HA7" s="269"/>
      <c r="HB7" s="269"/>
      <c r="HC7" s="271"/>
      <c r="HD7" s="269"/>
      <c r="HE7" s="269"/>
      <c r="HF7" s="269"/>
      <c r="HG7" s="269"/>
      <c r="HH7" s="272"/>
      <c r="HI7" s="269"/>
      <c r="HJ7" s="269"/>
      <c r="HK7" s="269"/>
      <c r="HL7" s="269"/>
      <c r="HM7" s="269"/>
      <c r="HN7" s="269"/>
      <c r="HO7" s="270"/>
      <c r="HP7" s="269"/>
      <c r="HQ7" s="269"/>
      <c r="HR7" s="269"/>
      <c r="HS7" s="269"/>
      <c r="HT7" s="269"/>
      <c r="HU7" s="269"/>
      <c r="HV7" s="269"/>
      <c r="HW7" s="271"/>
      <c r="HX7" s="269"/>
      <c r="HY7" s="269"/>
      <c r="HZ7" s="269"/>
      <c r="IA7" s="269"/>
      <c r="IB7" s="272"/>
      <c r="IC7" s="269"/>
      <c r="ID7" s="269"/>
      <c r="IE7" s="269"/>
      <c r="IF7" s="269"/>
      <c r="IG7" s="269"/>
      <c r="IH7" s="269"/>
      <c r="II7" s="270"/>
      <c r="IJ7" s="269"/>
      <c r="IK7" s="269"/>
      <c r="IL7" s="269"/>
      <c r="IM7" s="269"/>
      <c r="IN7" s="269"/>
      <c r="IO7" s="269"/>
      <c r="IP7" s="269"/>
      <c r="IQ7" s="271"/>
      <c r="IR7" s="269"/>
      <c r="IS7" s="269"/>
      <c r="IT7" s="269"/>
      <c r="IU7" s="269"/>
      <c r="IV7" s="272"/>
      <c r="IW7" s="269"/>
      <c r="IX7" s="269"/>
      <c r="IY7" s="269"/>
      <c r="IZ7" s="269"/>
      <c r="JA7" s="269"/>
      <c r="JB7" s="269"/>
    </row>
    <row r="8" spans="1:262" s="281" customFormat="1" ht="13.5" customHeight="1">
      <c r="A8" s="274" t="s">
        <v>61</v>
      </c>
      <c r="B8" s="275"/>
      <c r="C8" s="276"/>
      <c r="D8" s="275"/>
      <c r="E8" s="275"/>
      <c r="F8" s="275"/>
      <c r="G8" s="275"/>
      <c r="H8" s="275"/>
      <c r="I8" s="275"/>
      <c r="J8" s="275"/>
      <c r="K8" s="277"/>
      <c r="L8" s="275"/>
      <c r="M8" s="275"/>
      <c r="N8" s="275"/>
      <c r="O8" s="275"/>
      <c r="P8" s="278"/>
      <c r="Q8" s="275"/>
      <c r="R8" s="275"/>
      <c r="S8" s="275"/>
      <c r="T8" s="275"/>
      <c r="U8" s="275"/>
      <c r="V8" s="275"/>
      <c r="W8" s="279"/>
      <c r="X8" s="275"/>
      <c r="Y8" s="275"/>
      <c r="Z8" s="275"/>
      <c r="AA8" s="275"/>
      <c r="AB8" s="275"/>
      <c r="AC8" s="275"/>
      <c r="AD8" s="275"/>
      <c r="AE8" s="277"/>
      <c r="AF8" s="275"/>
      <c r="AG8" s="275"/>
      <c r="AH8" s="275"/>
      <c r="AI8" s="275"/>
      <c r="AJ8" s="278"/>
      <c r="AK8" s="275"/>
      <c r="AL8" s="275"/>
      <c r="AM8" s="275"/>
      <c r="AN8" s="275"/>
      <c r="AO8" s="275"/>
      <c r="AP8" s="275"/>
      <c r="AQ8" s="280"/>
      <c r="AR8" s="275"/>
      <c r="AS8" s="275"/>
      <c r="AT8" s="275"/>
      <c r="AU8" s="275"/>
      <c r="AV8" s="275"/>
      <c r="AW8" s="275"/>
      <c r="AX8" s="275"/>
      <c r="AY8" s="277"/>
      <c r="AZ8" s="275"/>
      <c r="BA8" s="275"/>
      <c r="BB8" s="275"/>
      <c r="BC8" s="275"/>
      <c r="BD8" s="278"/>
      <c r="BE8" s="275"/>
      <c r="BF8" s="275"/>
      <c r="BG8" s="275"/>
      <c r="BH8" s="275"/>
      <c r="BI8" s="275"/>
      <c r="BJ8" s="275"/>
      <c r="BK8" s="280"/>
      <c r="BL8" s="275"/>
      <c r="BM8" s="275"/>
      <c r="BN8" s="275"/>
      <c r="BO8" s="275"/>
      <c r="BP8" s="275"/>
      <c r="BQ8" s="275"/>
      <c r="BR8" s="275"/>
      <c r="BS8" s="277"/>
      <c r="BT8" s="275"/>
      <c r="BU8" s="275"/>
      <c r="BV8" s="275"/>
      <c r="BW8" s="275"/>
      <c r="BX8" s="278"/>
      <c r="BY8" s="275"/>
      <c r="BZ8" s="275"/>
      <c r="CA8" s="275"/>
      <c r="CB8" s="275"/>
      <c r="CC8" s="275"/>
      <c r="CD8" s="275"/>
      <c r="CE8" s="276"/>
      <c r="CF8" s="275"/>
      <c r="CG8" s="275"/>
      <c r="CH8" s="275"/>
      <c r="CI8" s="275"/>
      <c r="CJ8" s="275"/>
      <c r="CK8" s="275"/>
      <c r="CL8" s="275"/>
      <c r="CM8" s="277"/>
      <c r="CN8" s="275"/>
      <c r="CO8" s="275"/>
      <c r="CP8" s="275"/>
      <c r="CQ8" s="275"/>
      <c r="CR8" s="278"/>
      <c r="CS8" s="275"/>
      <c r="CT8" s="275"/>
      <c r="CU8" s="275"/>
      <c r="CV8" s="275"/>
      <c r="CW8" s="275"/>
      <c r="CX8" s="275"/>
      <c r="CY8" s="276"/>
      <c r="CZ8" s="275"/>
      <c r="DA8" s="275"/>
      <c r="DB8" s="275"/>
      <c r="DC8" s="275"/>
      <c r="DD8" s="275"/>
      <c r="DE8" s="275"/>
      <c r="DF8" s="275"/>
      <c r="DG8" s="277"/>
      <c r="DH8" s="275"/>
      <c r="DI8" s="275"/>
      <c r="DJ8" s="275"/>
      <c r="DK8" s="275"/>
      <c r="DL8" s="278"/>
      <c r="DM8" s="275"/>
      <c r="DN8" s="275"/>
      <c r="DO8" s="275"/>
      <c r="DP8" s="275"/>
      <c r="DQ8" s="275"/>
      <c r="DR8" s="275"/>
      <c r="DS8" s="276"/>
      <c r="DT8" s="275"/>
      <c r="DU8" s="275"/>
      <c r="DV8" s="275"/>
      <c r="DW8" s="275"/>
      <c r="DX8" s="275"/>
      <c r="DY8" s="275"/>
      <c r="DZ8" s="275"/>
      <c r="EA8" s="277"/>
      <c r="EB8" s="275"/>
      <c r="EC8" s="275"/>
      <c r="ED8" s="275"/>
      <c r="EE8" s="275"/>
      <c r="EF8" s="278"/>
      <c r="EG8" s="275"/>
      <c r="EH8" s="275"/>
      <c r="EI8" s="275"/>
      <c r="EJ8" s="275"/>
      <c r="EK8" s="275"/>
      <c r="EL8" s="275"/>
      <c r="EM8" s="276"/>
      <c r="EN8" s="275"/>
      <c r="EO8" s="275"/>
      <c r="EP8" s="275"/>
      <c r="EQ8" s="275"/>
      <c r="ER8" s="275"/>
      <c r="ES8" s="275"/>
      <c r="ET8" s="275"/>
      <c r="EU8" s="277"/>
      <c r="EV8" s="275"/>
      <c r="EW8" s="275"/>
      <c r="EX8" s="275"/>
      <c r="EY8" s="275"/>
      <c r="EZ8" s="278"/>
      <c r="FA8" s="275"/>
      <c r="FB8" s="275"/>
      <c r="FC8" s="275"/>
      <c r="FD8" s="275"/>
      <c r="FE8" s="275"/>
      <c r="FF8" s="275"/>
      <c r="FG8" s="276"/>
      <c r="FH8" s="275"/>
      <c r="FI8" s="275"/>
      <c r="FJ8" s="275"/>
      <c r="FK8" s="275"/>
      <c r="FL8" s="275"/>
      <c r="FM8" s="275"/>
      <c r="FN8" s="275"/>
      <c r="FO8" s="277"/>
      <c r="FP8" s="275"/>
      <c r="FQ8" s="275"/>
      <c r="FR8" s="275"/>
      <c r="FS8" s="275"/>
      <c r="FT8" s="278"/>
      <c r="FU8" s="275"/>
      <c r="FV8" s="275"/>
      <c r="FW8" s="275"/>
      <c r="FX8" s="275"/>
      <c r="FY8" s="275"/>
      <c r="FZ8" s="275"/>
      <c r="GA8" s="276"/>
      <c r="GB8" s="275"/>
      <c r="GC8" s="275"/>
      <c r="GD8" s="275"/>
      <c r="GE8" s="275"/>
      <c r="GF8" s="275"/>
      <c r="GG8" s="275"/>
      <c r="GH8" s="275"/>
      <c r="GI8" s="277"/>
      <c r="GJ8" s="275"/>
      <c r="GK8" s="275"/>
      <c r="GL8" s="275"/>
      <c r="GM8" s="275"/>
      <c r="GN8" s="278"/>
      <c r="GO8" s="275"/>
      <c r="GP8" s="275"/>
      <c r="GQ8" s="275"/>
      <c r="GR8" s="275"/>
      <c r="GS8" s="275"/>
      <c r="GT8" s="275"/>
      <c r="GU8" s="276"/>
      <c r="GV8" s="275"/>
      <c r="GW8" s="275"/>
      <c r="GX8" s="275"/>
      <c r="GY8" s="275"/>
      <c r="GZ8" s="275"/>
      <c r="HA8" s="275"/>
      <c r="HB8" s="275"/>
      <c r="HC8" s="277"/>
      <c r="HD8" s="275"/>
      <c r="HE8" s="275"/>
      <c r="HF8" s="275"/>
      <c r="HG8" s="275"/>
      <c r="HH8" s="278"/>
      <c r="HI8" s="275"/>
      <c r="HJ8" s="275"/>
      <c r="HK8" s="275"/>
      <c r="HL8" s="275"/>
      <c r="HM8" s="275"/>
      <c r="HN8" s="275"/>
      <c r="HO8" s="276"/>
      <c r="HP8" s="275"/>
      <c r="HQ8" s="275"/>
      <c r="HR8" s="275"/>
      <c r="HS8" s="275"/>
      <c r="HT8" s="275"/>
      <c r="HU8" s="275"/>
      <c r="HV8" s="275"/>
      <c r="HW8" s="277"/>
      <c r="HX8" s="275"/>
      <c r="HY8" s="275"/>
      <c r="HZ8" s="275"/>
      <c r="IA8" s="275"/>
      <c r="IB8" s="278"/>
      <c r="IC8" s="275"/>
      <c r="ID8" s="275"/>
      <c r="IE8" s="275"/>
      <c r="IF8" s="275"/>
      <c r="IG8" s="275"/>
      <c r="IH8" s="275"/>
      <c r="II8" s="276"/>
      <c r="IJ8" s="275"/>
      <c r="IK8" s="275"/>
      <c r="IL8" s="275"/>
      <c r="IM8" s="275"/>
      <c r="IN8" s="275"/>
      <c r="IO8" s="275"/>
      <c r="IP8" s="275"/>
      <c r="IQ8" s="277"/>
      <c r="IR8" s="275"/>
      <c r="IS8" s="275"/>
      <c r="IT8" s="275"/>
      <c r="IU8" s="275"/>
      <c r="IV8" s="278"/>
      <c r="IW8" s="275"/>
      <c r="IX8" s="275"/>
      <c r="IY8" s="275"/>
      <c r="IZ8" s="275"/>
      <c r="JA8" s="275"/>
      <c r="JB8" s="275"/>
    </row>
    <row r="9" spans="1:262" ht="13.5" customHeight="1">
      <c r="A9" s="254" t="s">
        <v>11</v>
      </c>
      <c r="B9" s="254"/>
      <c r="C9" s="259"/>
      <c r="D9" s="254"/>
      <c r="E9" s="254"/>
      <c r="F9" s="254"/>
      <c r="G9" s="254"/>
      <c r="H9" s="254"/>
      <c r="I9" s="254"/>
      <c r="J9" s="254"/>
      <c r="K9" s="266"/>
      <c r="L9" s="254"/>
      <c r="M9" s="254"/>
      <c r="N9" s="254"/>
      <c r="O9" s="254"/>
      <c r="P9" s="267"/>
      <c r="Q9" s="254"/>
      <c r="R9" s="254"/>
      <c r="S9" s="254"/>
      <c r="T9" s="254"/>
      <c r="U9" s="254"/>
      <c r="V9" s="254"/>
      <c r="W9" s="259"/>
      <c r="X9" s="254"/>
      <c r="Y9" s="254"/>
      <c r="Z9" s="254"/>
      <c r="AA9" s="254"/>
      <c r="AB9" s="254"/>
      <c r="AC9" s="254"/>
      <c r="AD9" s="254"/>
      <c r="AE9" s="266"/>
      <c r="AF9" s="254"/>
      <c r="AG9" s="254"/>
      <c r="AH9" s="254"/>
      <c r="AI9" s="254"/>
      <c r="AJ9" s="267"/>
      <c r="AK9" s="254"/>
      <c r="AL9" s="254"/>
      <c r="AM9" s="254"/>
      <c r="AN9" s="254"/>
      <c r="AO9" s="254"/>
      <c r="AP9" s="254"/>
      <c r="AQ9" s="282"/>
      <c r="AR9" s="254"/>
      <c r="AS9" s="254"/>
      <c r="AT9" s="254"/>
      <c r="AU9" s="254"/>
      <c r="AV9" s="254"/>
      <c r="AW9" s="254"/>
      <c r="AX9" s="254"/>
      <c r="AY9" s="266"/>
      <c r="AZ9" s="254"/>
      <c r="BA9" s="254"/>
      <c r="BB9" s="254"/>
      <c r="BC9" s="254"/>
      <c r="BD9" s="267"/>
      <c r="BE9" s="254"/>
      <c r="BF9" s="254"/>
      <c r="BG9" s="254"/>
      <c r="BH9" s="254"/>
      <c r="BI9" s="254"/>
      <c r="BJ9" s="254"/>
      <c r="BK9" s="282"/>
      <c r="BL9" s="254"/>
      <c r="BM9" s="254"/>
      <c r="BN9" s="254"/>
      <c r="BO9" s="254"/>
      <c r="BP9" s="254"/>
      <c r="BQ9" s="254"/>
      <c r="BR9" s="254"/>
      <c r="BS9" s="266"/>
      <c r="BT9" s="254"/>
      <c r="BU9" s="254"/>
      <c r="BV9" s="254"/>
      <c r="BW9" s="254"/>
      <c r="BX9" s="267"/>
      <c r="BY9" s="254"/>
      <c r="BZ9" s="254"/>
      <c r="CA9" s="254"/>
      <c r="CB9" s="254"/>
      <c r="CC9" s="254"/>
      <c r="CD9" s="254"/>
      <c r="CE9" s="259"/>
      <c r="CF9" s="254"/>
      <c r="CG9" s="254"/>
      <c r="CH9" s="254"/>
      <c r="CI9" s="254"/>
      <c r="CJ9" s="254"/>
      <c r="CK9" s="254"/>
      <c r="CL9" s="254"/>
      <c r="CM9" s="266"/>
      <c r="CN9" s="254"/>
      <c r="CO9" s="254"/>
      <c r="CP9" s="254"/>
      <c r="CQ9" s="254"/>
      <c r="CR9" s="267"/>
      <c r="CS9" s="254"/>
      <c r="CT9" s="254"/>
      <c r="CU9" s="254"/>
      <c r="CV9" s="254"/>
      <c r="CW9" s="254"/>
      <c r="CX9" s="254"/>
      <c r="CY9" s="259"/>
      <c r="CZ9" s="254"/>
      <c r="DA9" s="254"/>
      <c r="DB9" s="254"/>
      <c r="DC9" s="254"/>
      <c r="DD9" s="254"/>
      <c r="DE9" s="254"/>
      <c r="DF9" s="254"/>
      <c r="DG9" s="266"/>
      <c r="DH9" s="254"/>
      <c r="DI9" s="254"/>
      <c r="DJ9" s="254"/>
      <c r="DK9" s="254"/>
      <c r="DL9" s="267"/>
      <c r="DM9" s="254"/>
      <c r="DN9" s="254"/>
      <c r="DO9" s="254"/>
      <c r="DP9" s="254"/>
      <c r="DQ9" s="254"/>
      <c r="DR9" s="254"/>
      <c r="DS9" s="259"/>
      <c r="DT9" s="254"/>
      <c r="DU9" s="254"/>
      <c r="DV9" s="254"/>
      <c r="DW9" s="254"/>
      <c r="DX9" s="254"/>
      <c r="DY9" s="254"/>
      <c r="DZ9" s="254"/>
      <c r="EA9" s="266"/>
      <c r="EB9" s="254"/>
      <c r="EC9" s="254"/>
      <c r="ED9" s="254"/>
      <c r="EE9" s="254"/>
      <c r="EF9" s="267"/>
      <c r="EG9" s="254"/>
      <c r="EH9" s="254"/>
      <c r="EI9" s="254"/>
      <c r="EJ9" s="254"/>
      <c r="EK9" s="254"/>
      <c r="EL9" s="254"/>
      <c r="EM9" s="259"/>
      <c r="EN9" s="254"/>
      <c r="EO9" s="254"/>
      <c r="EP9" s="254"/>
      <c r="EQ9" s="254"/>
      <c r="ER9" s="254"/>
      <c r="ES9" s="254"/>
      <c r="ET9" s="254"/>
      <c r="EU9" s="266"/>
      <c r="EV9" s="254"/>
      <c r="EW9" s="254"/>
      <c r="EX9" s="254"/>
      <c r="EY9" s="254"/>
      <c r="EZ9" s="267"/>
      <c r="FA9" s="254"/>
      <c r="FB9" s="254"/>
      <c r="FC9" s="254"/>
      <c r="FD9" s="254"/>
      <c r="FE9" s="254"/>
      <c r="FF9" s="254"/>
      <c r="FG9" s="259"/>
      <c r="FH9" s="254"/>
      <c r="FI9" s="254"/>
      <c r="FJ9" s="254"/>
      <c r="FK9" s="254"/>
      <c r="FL9" s="254"/>
      <c r="FM9" s="254"/>
      <c r="FN9" s="254"/>
      <c r="FO9" s="266"/>
      <c r="FP9" s="254"/>
      <c r="FQ9" s="254"/>
      <c r="FR9" s="254"/>
      <c r="FS9" s="254"/>
      <c r="FT9" s="267"/>
      <c r="FU9" s="254"/>
      <c r="FV9" s="254"/>
      <c r="FW9" s="254"/>
      <c r="FX9" s="254"/>
      <c r="FY9" s="254"/>
      <c r="FZ9" s="254"/>
      <c r="GA9" s="259"/>
      <c r="GB9" s="254"/>
      <c r="GC9" s="254"/>
      <c r="GD9" s="254"/>
      <c r="GE9" s="254"/>
      <c r="GF9" s="254"/>
      <c r="GG9" s="254"/>
      <c r="GH9" s="254"/>
      <c r="GI9" s="266"/>
      <c r="GJ9" s="254"/>
      <c r="GK9" s="254"/>
      <c r="GL9" s="254"/>
      <c r="GM9" s="254"/>
      <c r="GN9" s="267"/>
      <c r="GO9" s="254"/>
      <c r="GP9" s="254"/>
      <c r="GQ9" s="254"/>
      <c r="GR9" s="254"/>
      <c r="GS9" s="254"/>
      <c r="GT9" s="254"/>
      <c r="GU9" s="259"/>
      <c r="GV9" s="254"/>
      <c r="GW9" s="254"/>
      <c r="GX9" s="254"/>
      <c r="GY9" s="254"/>
      <c r="GZ9" s="254"/>
      <c r="HA9" s="254"/>
      <c r="HB9" s="254"/>
      <c r="HC9" s="266"/>
      <c r="HD9" s="254"/>
      <c r="HE9" s="254"/>
      <c r="HF9" s="254"/>
      <c r="HG9" s="254"/>
      <c r="HH9" s="267"/>
      <c r="HI9" s="254"/>
      <c r="HJ9" s="254"/>
      <c r="HK9" s="254"/>
      <c r="HL9" s="254"/>
      <c r="HM9" s="254"/>
      <c r="HN9" s="254"/>
      <c r="HO9" s="259"/>
      <c r="HP9" s="254"/>
      <c r="HQ9" s="254"/>
      <c r="HR9" s="254"/>
      <c r="HS9" s="254"/>
      <c r="HT9" s="254"/>
      <c r="HU9" s="254"/>
      <c r="HV9" s="254"/>
      <c r="HW9" s="266"/>
      <c r="HX9" s="254"/>
      <c r="HY9" s="254"/>
      <c r="HZ9" s="254"/>
      <c r="IA9" s="254"/>
      <c r="IB9" s="267"/>
      <c r="IC9" s="254"/>
      <c r="ID9" s="254"/>
      <c r="IE9" s="254"/>
      <c r="IF9" s="254"/>
      <c r="IG9" s="254"/>
      <c r="IH9" s="254"/>
      <c r="II9" s="259"/>
      <c r="IJ9" s="254"/>
      <c r="IK9" s="254"/>
      <c r="IL9" s="254"/>
      <c r="IM9" s="254"/>
      <c r="IN9" s="254"/>
      <c r="IO9" s="254"/>
      <c r="IP9" s="254"/>
      <c r="IQ9" s="266"/>
      <c r="IR9" s="254"/>
      <c r="IS9" s="254"/>
      <c r="IT9" s="254"/>
      <c r="IU9" s="254"/>
      <c r="IV9" s="267"/>
      <c r="IW9" s="254"/>
      <c r="IX9" s="254"/>
      <c r="IY9" s="254"/>
      <c r="IZ9" s="254"/>
      <c r="JA9" s="254"/>
      <c r="JB9" s="254"/>
    </row>
    <row r="10" spans="1:262" ht="31.5" customHeight="1">
      <c r="A10" s="283" t="s">
        <v>131</v>
      </c>
      <c r="B10" s="283" t="s">
        <v>32</v>
      </c>
      <c r="C10" s="284" t="s">
        <v>31</v>
      </c>
      <c r="D10" s="283" t="s">
        <v>30</v>
      </c>
      <c r="E10" s="283" t="s">
        <v>25</v>
      </c>
      <c r="F10" s="283" t="s">
        <v>26</v>
      </c>
      <c r="G10" s="283" t="s">
        <v>27</v>
      </c>
      <c r="H10" s="283" t="s">
        <v>28</v>
      </c>
      <c r="I10" s="283" t="s">
        <v>29</v>
      </c>
      <c r="J10" s="283" t="s">
        <v>27</v>
      </c>
      <c r="K10" s="285" t="s">
        <v>101</v>
      </c>
      <c r="L10" s="283" t="s">
        <v>57</v>
      </c>
      <c r="M10" s="283" t="s">
        <v>102</v>
      </c>
      <c r="N10" s="283" t="s">
        <v>103</v>
      </c>
      <c r="O10" s="283" t="s">
        <v>104</v>
      </c>
      <c r="P10" s="286" t="s">
        <v>105</v>
      </c>
      <c r="Q10" s="283" t="s">
        <v>106</v>
      </c>
      <c r="R10" s="283" t="s">
        <v>58</v>
      </c>
      <c r="S10" s="283" t="s">
        <v>107</v>
      </c>
      <c r="T10" s="283" t="s">
        <v>108</v>
      </c>
      <c r="U10" s="283" t="s">
        <v>109</v>
      </c>
      <c r="V10" s="283" t="s">
        <v>132</v>
      </c>
      <c r="W10" s="284" t="s">
        <v>31</v>
      </c>
      <c r="X10" s="283" t="s">
        <v>30</v>
      </c>
      <c r="Y10" s="283" t="s">
        <v>25</v>
      </c>
      <c r="Z10" s="283" t="s">
        <v>26</v>
      </c>
      <c r="AA10" s="283" t="s">
        <v>27</v>
      </c>
      <c r="AB10" s="283" t="s">
        <v>28</v>
      </c>
      <c r="AC10" s="283" t="s">
        <v>29</v>
      </c>
      <c r="AD10" s="283" t="s">
        <v>27</v>
      </c>
      <c r="AE10" s="285" t="s">
        <v>101</v>
      </c>
      <c r="AF10" s="283" t="s">
        <v>57</v>
      </c>
      <c r="AG10" s="283" t="s">
        <v>102</v>
      </c>
      <c r="AH10" s="283" t="s">
        <v>103</v>
      </c>
      <c r="AI10" s="283" t="s">
        <v>104</v>
      </c>
      <c r="AJ10" s="286" t="s">
        <v>105</v>
      </c>
      <c r="AK10" s="283" t="s">
        <v>106</v>
      </c>
      <c r="AL10" s="283" t="s">
        <v>58</v>
      </c>
      <c r="AM10" s="283" t="s">
        <v>107</v>
      </c>
      <c r="AN10" s="283" t="s">
        <v>108</v>
      </c>
      <c r="AO10" s="283" t="s">
        <v>109</v>
      </c>
      <c r="AP10" s="283" t="s">
        <v>132</v>
      </c>
      <c r="AQ10" s="284" t="s">
        <v>31</v>
      </c>
      <c r="AR10" s="283" t="s">
        <v>30</v>
      </c>
      <c r="AS10" s="283" t="s">
        <v>25</v>
      </c>
      <c r="AT10" s="283" t="s">
        <v>26</v>
      </c>
      <c r="AU10" s="283" t="s">
        <v>27</v>
      </c>
      <c r="AV10" s="283" t="s">
        <v>28</v>
      </c>
      <c r="AW10" s="283" t="s">
        <v>29</v>
      </c>
      <c r="AX10" s="283" t="s">
        <v>27</v>
      </c>
      <c r="AY10" s="285" t="s">
        <v>101</v>
      </c>
      <c r="AZ10" s="283" t="s">
        <v>57</v>
      </c>
      <c r="BA10" s="283" t="s">
        <v>102</v>
      </c>
      <c r="BB10" s="283" t="s">
        <v>103</v>
      </c>
      <c r="BC10" s="283" t="s">
        <v>104</v>
      </c>
      <c r="BD10" s="286" t="s">
        <v>105</v>
      </c>
      <c r="BE10" s="283" t="s">
        <v>106</v>
      </c>
      <c r="BF10" s="283" t="s">
        <v>58</v>
      </c>
      <c r="BG10" s="283" t="s">
        <v>107</v>
      </c>
      <c r="BH10" s="283" t="s">
        <v>108</v>
      </c>
      <c r="BI10" s="283" t="s">
        <v>109</v>
      </c>
      <c r="BJ10" s="283" t="s">
        <v>132</v>
      </c>
      <c r="BK10" s="284" t="s">
        <v>31</v>
      </c>
      <c r="BL10" s="283" t="s">
        <v>30</v>
      </c>
      <c r="BM10" s="283" t="s">
        <v>25</v>
      </c>
      <c r="BN10" s="283" t="s">
        <v>26</v>
      </c>
      <c r="BO10" s="283" t="s">
        <v>27</v>
      </c>
      <c r="BP10" s="283" t="s">
        <v>28</v>
      </c>
      <c r="BQ10" s="283" t="s">
        <v>29</v>
      </c>
      <c r="BR10" s="283" t="s">
        <v>27</v>
      </c>
      <c r="BS10" s="285" t="s">
        <v>101</v>
      </c>
      <c r="BT10" s="283" t="s">
        <v>57</v>
      </c>
      <c r="BU10" s="283" t="s">
        <v>102</v>
      </c>
      <c r="BV10" s="283" t="s">
        <v>103</v>
      </c>
      <c r="BW10" s="283" t="s">
        <v>104</v>
      </c>
      <c r="BX10" s="286" t="s">
        <v>105</v>
      </c>
      <c r="BY10" s="283" t="s">
        <v>106</v>
      </c>
      <c r="BZ10" s="283" t="s">
        <v>58</v>
      </c>
      <c r="CA10" s="283" t="s">
        <v>107</v>
      </c>
      <c r="CB10" s="283" t="s">
        <v>108</v>
      </c>
      <c r="CC10" s="283" t="s">
        <v>109</v>
      </c>
      <c r="CD10" s="283" t="s">
        <v>132</v>
      </c>
      <c r="CE10" s="284" t="s">
        <v>31</v>
      </c>
      <c r="CF10" s="283" t="s">
        <v>30</v>
      </c>
      <c r="CG10" s="283" t="s">
        <v>25</v>
      </c>
      <c r="CH10" s="283" t="s">
        <v>26</v>
      </c>
      <c r="CI10" s="283" t="s">
        <v>27</v>
      </c>
      <c r="CJ10" s="283" t="s">
        <v>28</v>
      </c>
      <c r="CK10" s="283" t="s">
        <v>29</v>
      </c>
      <c r="CL10" s="283" t="s">
        <v>27</v>
      </c>
      <c r="CM10" s="285" t="s">
        <v>101</v>
      </c>
      <c r="CN10" s="283" t="s">
        <v>57</v>
      </c>
      <c r="CO10" s="283" t="s">
        <v>102</v>
      </c>
      <c r="CP10" s="283" t="s">
        <v>103</v>
      </c>
      <c r="CQ10" s="283" t="s">
        <v>104</v>
      </c>
      <c r="CR10" s="286" t="s">
        <v>105</v>
      </c>
      <c r="CS10" s="283" t="s">
        <v>106</v>
      </c>
      <c r="CT10" s="283" t="s">
        <v>58</v>
      </c>
      <c r="CU10" s="283" t="s">
        <v>107</v>
      </c>
      <c r="CV10" s="283" t="s">
        <v>108</v>
      </c>
      <c r="CW10" s="283" t="s">
        <v>109</v>
      </c>
      <c r="CX10" s="283" t="s">
        <v>132</v>
      </c>
      <c r="CY10" s="284" t="s">
        <v>31</v>
      </c>
      <c r="CZ10" s="283" t="s">
        <v>30</v>
      </c>
      <c r="DA10" s="283" t="s">
        <v>25</v>
      </c>
      <c r="DB10" s="283" t="s">
        <v>26</v>
      </c>
      <c r="DC10" s="283" t="s">
        <v>27</v>
      </c>
      <c r="DD10" s="283" t="s">
        <v>28</v>
      </c>
      <c r="DE10" s="283" t="s">
        <v>29</v>
      </c>
      <c r="DF10" s="283" t="s">
        <v>27</v>
      </c>
      <c r="DG10" s="285" t="s">
        <v>101</v>
      </c>
      <c r="DH10" s="283" t="s">
        <v>57</v>
      </c>
      <c r="DI10" s="283" t="s">
        <v>102</v>
      </c>
      <c r="DJ10" s="283" t="s">
        <v>103</v>
      </c>
      <c r="DK10" s="283" t="s">
        <v>104</v>
      </c>
      <c r="DL10" s="286" t="s">
        <v>105</v>
      </c>
      <c r="DM10" s="283" t="s">
        <v>106</v>
      </c>
      <c r="DN10" s="283" t="s">
        <v>58</v>
      </c>
      <c r="DO10" s="283" t="s">
        <v>107</v>
      </c>
      <c r="DP10" s="283" t="s">
        <v>108</v>
      </c>
      <c r="DQ10" s="283" t="s">
        <v>109</v>
      </c>
      <c r="DR10" s="283" t="s">
        <v>132</v>
      </c>
      <c r="DS10" s="284" t="s">
        <v>31</v>
      </c>
      <c r="DT10" s="283" t="s">
        <v>30</v>
      </c>
      <c r="DU10" s="283" t="s">
        <v>25</v>
      </c>
      <c r="DV10" s="283" t="s">
        <v>26</v>
      </c>
      <c r="DW10" s="283" t="s">
        <v>27</v>
      </c>
      <c r="DX10" s="283" t="s">
        <v>28</v>
      </c>
      <c r="DY10" s="283" t="s">
        <v>29</v>
      </c>
      <c r="DZ10" s="283" t="s">
        <v>27</v>
      </c>
      <c r="EA10" s="285" t="s">
        <v>101</v>
      </c>
      <c r="EB10" s="283" t="s">
        <v>57</v>
      </c>
      <c r="EC10" s="283" t="s">
        <v>102</v>
      </c>
      <c r="ED10" s="283" t="s">
        <v>103</v>
      </c>
      <c r="EE10" s="283" t="s">
        <v>104</v>
      </c>
      <c r="EF10" s="286" t="s">
        <v>105</v>
      </c>
      <c r="EG10" s="283" t="s">
        <v>106</v>
      </c>
      <c r="EH10" s="283" t="s">
        <v>58</v>
      </c>
      <c r="EI10" s="283" t="s">
        <v>107</v>
      </c>
      <c r="EJ10" s="283" t="s">
        <v>108</v>
      </c>
      <c r="EK10" s="283" t="s">
        <v>109</v>
      </c>
      <c r="EL10" s="283" t="s">
        <v>132</v>
      </c>
      <c r="EM10" s="284" t="s">
        <v>31</v>
      </c>
      <c r="EN10" s="283" t="s">
        <v>30</v>
      </c>
      <c r="EO10" s="283" t="s">
        <v>25</v>
      </c>
      <c r="EP10" s="283" t="s">
        <v>26</v>
      </c>
      <c r="EQ10" s="283" t="s">
        <v>27</v>
      </c>
      <c r="ER10" s="283" t="s">
        <v>28</v>
      </c>
      <c r="ES10" s="283" t="s">
        <v>29</v>
      </c>
      <c r="ET10" s="283" t="s">
        <v>27</v>
      </c>
      <c r="EU10" s="285" t="s">
        <v>101</v>
      </c>
      <c r="EV10" s="283" t="s">
        <v>57</v>
      </c>
      <c r="EW10" s="283" t="s">
        <v>102</v>
      </c>
      <c r="EX10" s="283" t="s">
        <v>103</v>
      </c>
      <c r="EY10" s="283" t="s">
        <v>104</v>
      </c>
      <c r="EZ10" s="286" t="s">
        <v>105</v>
      </c>
      <c r="FA10" s="283" t="s">
        <v>106</v>
      </c>
      <c r="FB10" s="283" t="s">
        <v>58</v>
      </c>
      <c r="FC10" s="283" t="s">
        <v>107</v>
      </c>
      <c r="FD10" s="283" t="s">
        <v>108</v>
      </c>
      <c r="FE10" s="283" t="s">
        <v>109</v>
      </c>
      <c r="FF10" s="283" t="s">
        <v>132</v>
      </c>
      <c r="FG10" s="284" t="s">
        <v>31</v>
      </c>
      <c r="FH10" s="283" t="s">
        <v>30</v>
      </c>
      <c r="FI10" s="283" t="s">
        <v>25</v>
      </c>
      <c r="FJ10" s="283" t="s">
        <v>26</v>
      </c>
      <c r="FK10" s="283" t="s">
        <v>27</v>
      </c>
      <c r="FL10" s="283" t="s">
        <v>28</v>
      </c>
      <c r="FM10" s="283" t="s">
        <v>29</v>
      </c>
      <c r="FN10" s="283" t="s">
        <v>27</v>
      </c>
      <c r="FO10" s="285" t="s">
        <v>101</v>
      </c>
      <c r="FP10" s="283" t="s">
        <v>57</v>
      </c>
      <c r="FQ10" s="283" t="s">
        <v>102</v>
      </c>
      <c r="FR10" s="283" t="s">
        <v>103</v>
      </c>
      <c r="FS10" s="283" t="s">
        <v>104</v>
      </c>
      <c r="FT10" s="286" t="s">
        <v>105</v>
      </c>
      <c r="FU10" s="283" t="s">
        <v>106</v>
      </c>
      <c r="FV10" s="283" t="s">
        <v>58</v>
      </c>
      <c r="FW10" s="283" t="s">
        <v>107</v>
      </c>
      <c r="FX10" s="283" t="s">
        <v>108</v>
      </c>
      <c r="FY10" s="283" t="s">
        <v>109</v>
      </c>
      <c r="FZ10" s="283" t="s">
        <v>132</v>
      </c>
      <c r="GA10" s="284" t="s">
        <v>31</v>
      </c>
      <c r="GB10" s="283" t="s">
        <v>30</v>
      </c>
      <c r="GC10" s="283" t="s">
        <v>25</v>
      </c>
      <c r="GD10" s="283" t="s">
        <v>26</v>
      </c>
      <c r="GE10" s="283" t="s">
        <v>27</v>
      </c>
      <c r="GF10" s="283" t="s">
        <v>28</v>
      </c>
      <c r="GG10" s="283" t="s">
        <v>29</v>
      </c>
      <c r="GH10" s="283" t="s">
        <v>27</v>
      </c>
      <c r="GI10" s="285" t="s">
        <v>101</v>
      </c>
      <c r="GJ10" s="283" t="s">
        <v>57</v>
      </c>
      <c r="GK10" s="283" t="s">
        <v>102</v>
      </c>
      <c r="GL10" s="283" t="s">
        <v>103</v>
      </c>
      <c r="GM10" s="283" t="s">
        <v>104</v>
      </c>
      <c r="GN10" s="286" t="s">
        <v>105</v>
      </c>
      <c r="GO10" s="283" t="s">
        <v>106</v>
      </c>
      <c r="GP10" s="283" t="s">
        <v>58</v>
      </c>
      <c r="GQ10" s="283" t="s">
        <v>107</v>
      </c>
      <c r="GR10" s="283" t="s">
        <v>108</v>
      </c>
      <c r="GS10" s="283" t="s">
        <v>109</v>
      </c>
      <c r="GT10" s="283" t="s">
        <v>132</v>
      </c>
      <c r="GU10" s="284" t="s">
        <v>31</v>
      </c>
      <c r="GV10" s="283" t="s">
        <v>30</v>
      </c>
      <c r="GW10" s="283" t="s">
        <v>25</v>
      </c>
      <c r="GX10" s="283" t="s">
        <v>26</v>
      </c>
      <c r="GY10" s="283" t="s">
        <v>27</v>
      </c>
      <c r="GZ10" s="283" t="s">
        <v>28</v>
      </c>
      <c r="HA10" s="283" t="s">
        <v>29</v>
      </c>
      <c r="HB10" s="283" t="s">
        <v>27</v>
      </c>
      <c r="HC10" s="285" t="s">
        <v>101</v>
      </c>
      <c r="HD10" s="283" t="s">
        <v>57</v>
      </c>
      <c r="HE10" s="283" t="s">
        <v>102</v>
      </c>
      <c r="HF10" s="283" t="s">
        <v>103</v>
      </c>
      <c r="HG10" s="283" t="s">
        <v>104</v>
      </c>
      <c r="HH10" s="286" t="s">
        <v>105</v>
      </c>
      <c r="HI10" s="283" t="s">
        <v>106</v>
      </c>
      <c r="HJ10" s="283" t="s">
        <v>58</v>
      </c>
      <c r="HK10" s="283" t="s">
        <v>107</v>
      </c>
      <c r="HL10" s="283" t="s">
        <v>108</v>
      </c>
      <c r="HM10" s="283" t="s">
        <v>109</v>
      </c>
      <c r="HN10" s="283" t="s">
        <v>132</v>
      </c>
      <c r="HO10" s="284" t="s">
        <v>31</v>
      </c>
      <c r="HP10" s="283" t="s">
        <v>30</v>
      </c>
      <c r="HQ10" s="283" t="s">
        <v>25</v>
      </c>
      <c r="HR10" s="283" t="s">
        <v>26</v>
      </c>
      <c r="HS10" s="283" t="s">
        <v>27</v>
      </c>
      <c r="HT10" s="283" t="s">
        <v>28</v>
      </c>
      <c r="HU10" s="283" t="s">
        <v>29</v>
      </c>
      <c r="HV10" s="283" t="s">
        <v>27</v>
      </c>
      <c r="HW10" s="285" t="s">
        <v>101</v>
      </c>
      <c r="HX10" s="283" t="s">
        <v>57</v>
      </c>
      <c r="HY10" s="283" t="s">
        <v>102</v>
      </c>
      <c r="HZ10" s="283" t="s">
        <v>103</v>
      </c>
      <c r="IA10" s="283" t="s">
        <v>104</v>
      </c>
      <c r="IB10" s="286" t="s">
        <v>105</v>
      </c>
      <c r="IC10" s="283" t="s">
        <v>106</v>
      </c>
      <c r="ID10" s="283" t="s">
        <v>58</v>
      </c>
      <c r="IE10" s="283" t="s">
        <v>107</v>
      </c>
      <c r="IF10" s="283" t="s">
        <v>108</v>
      </c>
      <c r="IG10" s="283" t="s">
        <v>109</v>
      </c>
      <c r="IH10" s="283" t="s">
        <v>132</v>
      </c>
      <c r="II10" s="284" t="s">
        <v>31</v>
      </c>
      <c r="IJ10" s="283" t="s">
        <v>30</v>
      </c>
      <c r="IK10" s="283" t="s">
        <v>25</v>
      </c>
      <c r="IL10" s="283" t="s">
        <v>26</v>
      </c>
      <c r="IM10" s="283" t="s">
        <v>27</v>
      </c>
      <c r="IN10" s="283" t="s">
        <v>28</v>
      </c>
      <c r="IO10" s="283" t="s">
        <v>29</v>
      </c>
      <c r="IP10" s="283" t="s">
        <v>27</v>
      </c>
      <c r="IQ10" s="285" t="s">
        <v>101</v>
      </c>
      <c r="IR10" s="283" t="s">
        <v>57</v>
      </c>
      <c r="IS10" s="283" t="s">
        <v>102</v>
      </c>
      <c r="IT10" s="283" t="s">
        <v>103</v>
      </c>
      <c r="IU10" s="283" t="s">
        <v>104</v>
      </c>
      <c r="IV10" s="286" t="s">
        <v>105</v>
      </c>
      <c r="IW10" s="283" t="s">
        <v>106</v>
      </c>
      <c r="IX10" s="283" t="s">
        <v>58</v>
      </c>
      <c r="IY10" s="283" t="s">
        <v>107</v>
      </c>
      <c r="IZ10" s="283" t="s">
        <v>108</v>
      </c>
      <c r="JA10" s="283" t="s">
        <v>109</v>
      </c>
      <c r="JB10" s="283" t="s">
        <v>132</v>
      </c>
    </row>
    <row r="11" spans="1:262" s="257" customFormat="1" ht="13.5" customHeight="1">
      <c r="B11" s="254"/>
      <c r="C11" s="259"/>
      <c r="E11" s="269"/>
      <c r="F11" s="287"/>
      <c r="G11" s="288"/>
      <c r="H11" s="254"/>
      <c r="I11" s="287"/>
      <c r="J11" s="288"/>
      <c r="K11" s="288"/>
      <c r="L11" s="288"/>
      <c r="M11" s="288"/>
      <c r="P11" s="289"/>
      <c r="Q11" s="269"/>
      <c r="R11" s="288"/>
      <c r="S11" s="288"/>
      <c r="U11" s="288"/>
      <c r="V11" s="288"/>
      <c r="W11" s="259"/>
      <c r="Y11" s="269"/>
      <c r="Z11" s="287"/>
      <c r="AA11" s="287"/>
      <c r="AB11" s="254"/>
      <c r="AC11" s="287"/>
      <c r="AD11" s="287"/>
      <c r="AE11" s="269"/>
      <c r="AF11" s="288"/>
      <c r="AG11" s="288"/>
      <c r="AJ11" s="289"/>
      <c r="AK11" s="269"/>
      <c r="AM11" s="288"/>
      <c r="AO11" s="288"/>
      <c r="AP11" s="288"/>
      <c r="AQ11" s="259"/>
      <c r="AS11" s="269"/>
      <c r="AT11" s="287"/>
      <c r="AU11" s="287"/>
      <c r="AV11" s="254"/>
      <c r="AW11" s="287"/>
      <c r="AX11" s="287"/>
      <c r="AY11" s="269"/>
      <c r="AZ11" s="288"/>
      <c r="BA11" s="288"/>
      <c r="BD11" s="289"/>
      <c r="BE11" s="269"/>
      <c r="BF11" s="288"/>
      <c r="BG11" s="288"/>
      <c r="BI11" s="288"/>
      <c r="BJ11" s="288"/>
      <c r="BK11" s="259"/>
      <c r="BM11" s="269"/>
      <c r="BN11" s="287"/>
      <c r="BO11" s="287"/>
      <c r="BP11" s="254"/>
      <c r="BQ11" s="287"/>
      <c r="BR11" s="287"/>
      <c r="BS11" s="269"/>
      <c r="BT11" s="288"/>
      <c r="BU11" s="288"/>
      <c r="BX11" s="289"/>
      <c r="BY11" s="269"/>
      <c r="BZ11" s="288"/>
      <c r="CA11" s="288"/>
      <c r="CC11" s="288"/>
      <c r="CD11" s="288"/>
      <c r="CE11" s="269"/>
      <c r="CG11" s="269"/>
      <c r="CH11" s="287"/>
      <c r="CI11" s="287"/>
      <c r="CJ11" s="254"/>
      <c r="CK11" s="287"/>
      <c r="CL11" s="287"/>
      <c r="CM11" s="269"/>
      <c r="CN11" s="288"/>
      <c r="CO11" s="288"/>
      <c r="CR11" s="289"/>
      <c r="CS11" s="269"/>
      <c r="CT11" s="288"/>
      <c r="CU11" s="288"/>
      <c r="CW11" s="288"/>
      <c r="CX11" s="288"/>
      <c r="CY11" s="259"/>
      <c r="DA11" s="269"/>
      <c r="DB11" s="287"/>
      <c r="DC11" s="287"/>
      <c r="DD11" s="254"/>
      <c r="DE11" s="287"/>
      <c r="DF11" s="287"/>
      <c r="DG11" s="269"/>
      <c r="DH11" s="288"/>
      <c r="DI11" s="288"/>
      <c r="DL11" s="289"/>
      <c r="DM11" s="269"/>
      <c r="DN11" s="288"/>
      <c r="DO11" s="288"/>
      <c r="DQ11" s="288"/>
      <c r="DR11" s="288"/>
      <c r="DS11" s="259"/>
      <c r="DU11" s="269"/>
      <c r="DV11" s="287"/>
      <c r="DW11" s="287"/>
      <c r="DX11" s="254"/>
      <c r="DY11" s="287"/>
      <c r="DZ11" s="287"/>
      <c r="EA11" s="269"/>
      <c r="EC11" s="290"/>
      <c r="EF11" s="289"/>
      <c r="EG11" s="269"/>
      <c r="EH11" s="288"/>
      <c r="EI11" s="288"/>
      <c r="EK11" s="288"/>
      <c r="EL11" s="288"/>
      <c r="EM11" s="259"/>
      <c r="EO11" s="269"/>
      <c r="EP11" s="287"/>
      <c r="EQ11" s="287"/>
      <c r="ER11" s="254"/>
      <c r="ES11" s="287"/>
      <c r="ET11" s="287"/>
      <c r="EU11" s="269"/>
      <c r="EV11" s="288"/>
      <c r="EW11" s="288"/>
      <c r="EZ11" s="289"/>
      <c r="FA11" s="269"/>
      <c r="FB11" s="288"/>
      <c r="FC11" s="288"/>
      <c r="FE11" s="288"/>
      <c r="FF11" s="288"/>
      <c r="FG11" s="259"/>
      <c r="FI11" s="269"/>
      <c r="FJ11" s="287"/>
      <c r="FK11" s="287"/>
      <c r="FL11" s="254"/>
      <c r="FM11" s="287"/>
      <c r="FN11" s="287"/>
      <c r="FO11" s="269"/>
      <c r="FP11" s="288"/>
      <c r="FQ11" s="288"/>
      <c r="FT11" s="289"/>
      <c r="FU11" s="269"/>
      <c r="FV11" s="288"/>
      <c r="FW11" s="288"/>
      <c r="FY11" s="288"/>
      <c r="FZ11" s="288"/>
      <c r="GA11" s="259"/>
      <c r="GC11" s="254"/>
      <c r="GD11" s="287"/>
      <c r="GE11" s="254"/>
      <c r="GF11" s="254"/>
      <c r="GG11" s="287"/>
      <c r="GH11" s="254"/>
      <c r="GI11" s="291"/>
      <c r="GN11" s="289"/>
      <c r="GU11" s="259"/>
      <c r="GW11" s="254"/>
      <c r="GX11" s="287"/>
      <c r="GY11" s="254"/>
      <c r="GZ11" s="254"/>
      <c r="HA11" s="287"/>
      <c r="HB11" s="254"/>
      <c r="HC11" s="291"/>
      <c r="HH11" s="289"/>
      <c r="HO11" s="259"/>
      <c r="HQ11" s="254"/>
      <c r="HR11" s="287"/>
      <c r="HS11" s="254"/>
      <c r="HT11" s="254"/>
      <c r="HU11" s="287"/>
      <c r="HV11" s="254"/>
      <c r="HW11" s="291"/>
      <c r="IB11" s="289"/>
      <c r="II11" s="259"/>
      <c r="IK11" s="254"/>
      <c r="IL11" s="287"/>
      <c r="IM11" s="254"/>
      <c r="IN11" s="254"/>
      <c r="IO11" s="287"/>
      <c r="IP11" s="254"/>
      <c r="IQ11" s="291"/>
      <c r="IV11" s="289"/>
    </row>
    <row r="12" spans="1:262" s="257" customFormat="1" ht="13.5" customHeight="1">
      <c r="B12" s="254"/>
      <c r="C12" s="259"/>
      <c r="E12" s="269"/>
      <c r="F12" s="287"/>
      <c r="G12" s="288"/>
      <c r="H12" s="254"/>
      <c r="I12" s="287"/>
      <c r="J12" s="288"/>
      <c r="K12" s="288"/>
      <c r="L12" s="288"/>
      <c r="M12" s="288"/>
      <c r="P12" s="289"/>
      <c r="Q12" s="269"/>
      <c r="R12" s="288"/>
      <c r="S12" s="288"/>
      <c r="U12" s="288"/>
      <c r="V12" s="288"/>
      <c r="W12" s="259"/>
      <c r="Y12" s="269"/>
      <c r="Z12" s="287"/>
      <c r="AA12" s="287"/>
      <c r="AB12" s="254"/>
      <c r="AC12" s="287"/>
      <c r="AD12" s="287"/>
      <c r="AE12" s="269"/>
      <c r="AF12" s="288"/>
      <c r="AG12" s="288"/>
      <c r="AJ12" s="289"/>
      <c r="AK12" s="269"/>
      <c r="AM12" s="288"/>
      <c r="AO12" s="288"/>
      <c r="AP12" s="288"/>
      <c r="AQ12" s="259"/>
      <c r="AS12" s="269"/>
      <c r="AT12" s="287"/>
      <c r="AU12" s="287"/>
      <c r="AV12" s="254"/>
      <c r="AW12" s="287"/>
      <c r="AX12" s="287"/>
      <c r="AY12" s="269"/>
      <c r="AZ12" s="288"/>
      <c r="BA12" s="288"/>
      <c r="BD12" s="289"/>
      <c r="BE12" s="269"/>
      <c r="BF12" s="288"/>
      <c r="BG12" s="288"/>
      <c r="BI12" s="288"/>
      <c r="BJ12" s="288"/>
      <c r="BK12" s="259"/>
      <c r="BM12" s="269"/>
      <c r="BN12" s="287"/>
      <c r="BO12" s="287"/>
      <c r="BP12" s="254"/>
      <c r="BQ12" s="287"/>
      <c r="BR12" s="287"/>
      <c r="BS12" s="269"/>
      <c r="BT12" s="288"/>
      <c r="BU12" s="288"/>
      <c r="BX12" s="289"/>
      <c r="BY12" s="269"/>
      <c r="BZ12" s="288"/>
      <c r="CA12" s="288"/>
      <c r="CC12" s="288"/>
      <c r="CD12" s="288"/>
      <c r="CE12" s="269"/>
      <c r="CG12" s="269"/>
      <c r="CH12" s="287"/>
      <c r="CI12" s="287"/>
      <c r="CJ12" s="254"/>
      <c r="CK12" s="287"/>
      <c r="CL12" s="287"/>
      <c r="CM12" s="269"/>
      <c r="CN12" s="288"/>
      <c r="CO12" s="288"/>
      <c r="CR12" s="289"/>
      <c r="CS12" s="269"/>
      <c r="CT12" s="288"/>
      <c r="CU12" s="288"/>
      <c r="CW12" s="288"/>
      <c r="CX12" s="288"/>
      <c r="CY12" s="259"/>
      <c r="DA12" s="269"/>
      <c r="DB12" s="287"/>
      <c r="DC12" s="287"/>
      <c r="DD12" s="254"/>
      <c r="DE12" s="287"/>
      <c r="DF12" s="287"/>
      <c r="DG12" s="269"/>
      <c r="DH12" s="288"/>
      <c r="DI12" s="288"/>
      <c r="DL12" s="289"/>
      <c r="DM12" s="269"/>
      <c r="DN12" s="288"/>
      <c r="DO12" s="288"/>
      <c r="DQ12" s="288"/>
      <c r="DR12" s="288"/>
      <c r="DS12" s="259"/>
      <c r="DU12" s="269"/>
      <c r="DV12" s="287"/>
      <c r="DW12" s="287"/>
      <c r="DX12" s="254"/>
      <c r="DY12" s="287"/>
      <c r="DZ12" s="287"/>
      <c r="EA12" s="269"/>
      <c r="EC12" s="290"/>
      <c r="EF12" s="289"/>
      <c r="EG12" s="269"/>
      <c r="EH12" s="288"/>
      <c r="EI12" s="288"/>
      <c r="EK12" s="288"/>
      <c r="EL12" s="288"/>
      <c r="EM12" s="259"/>
      <c r="EO12" s="269"/>
      <c r="EP12" s="287"/>
      <c r="EQ12" s="287"/>
      <c r="ER12" s="254"/>
      <c r="ES12" s="287"/>
      <c r="ET12" s="287"/>
      <c r="EU12" s="269"/>
      <c r="EV12" s="288"/>
      <c r="EW12" s="288"/>
      <c r="EZ12" s="289"/>
      <c r="FA12" s="269"/>
      <c r="FB12" s="288"/>
      <c r="FC12" s="288"/>
      <c r="FE12" s="288"/>
      <c r="FF12" s="288"/>
      <c r="FG12" s="259"/>
      <c r="FI12" s="269"/>
      <c r="FJ12" s="287"/>
      <c r="FK12" s="287"/>
      <c r="FL12" s="254"/>
      <c r="FM12" s="287"/>
      <c r="FN12" s="287"/>
      <c r="FO12" s="269"/>
      <c r="FP12" s="288"/>
      <c r="FQ12" s="288"/>
      <c r="FT12" s="289"/>
      <c r="FU12" s="269"/>
      <c r="FV12" s="288"/>
      <c r="FW12" s="288"/>
      <c r="FY12" s="288"/>
      <c r="FZ12" s="288"/>
      <c r="GA12" s="259"/>
      <c r="GC12" s="269"/>
      <c r="GD12" s="287"/>
      <c r="GE12" s="254"/>
      <c r="GF12" s="254"/>
      <c r="GG12" s="287"/>
      <c r="GH12" s="254"/>
      <c r="GI12" s="291"/>
      <c r="GN12" s="289"/>
      <c r="GU12" s="259"/>
      <c r="GW12" s="269"/>
      <c r="GX12" s="287"/>
      <c r="GY12" s="254"/>
      <c r="GZ12" s="254"/>
      <c r="HA12" s="287"/>
      <c r="HB12" s="254"/>
      <c r="HC12" s="291"/>
      <c r="HH12" s="289"/>
      <c r="HO12" s="259"/>
      <c r="HQ12" s="269"/>
      <c r="HR12" s="287"/>
      <c r="HS12" s="254"/>
      <c r="HT12" s="254"/>
      <c r="HU12" s="287"/>
      <c r="HV12" s="254"/>
      <c r="HW12" s="291"/>
      <c r="IB12" s="289"/>
      <c r="II12" s="259"/>
      <c r="IK12" s="269"/>
      <c r="IL12" s="287"/>
      <c r="IM12" s="254"/>
      <c r="IN12" s="254"/>
      <c r="IO12" s="287"/>
      <c r="IP12" s="254"/>
      <c r="IQ12" s="291"/>
      <c r="IV12" s="289"/>
    </row>
    <row r="13" spans="1:262" s="257" customFormat="1" ht="13.5" customHeight="1">
      <c r="A13" s="292"/>
      <c r="B13" s="254"/>
      <c r="C13" s="259"/>
      <c r="E13" s="269"/>
      <c r="F13" s="287"/>
      <c r="G13" s="288"/>
      <c r="H13" s="254"/>
      <c r="I13" s="287"/>
      <c r="J13" s="288"/>
      <c r="K13" s="288"/>
      <c r="L13" s="288"/>
      <c r="M13" s="288"/>
      <c r="P13" s="289"/>
      <c r="Q13" s="269"/>
      <c r="R13" s="288"/>
      <c r="S13" s="288"/>
      <c r="U13" s="288"/>
      <c r="V13" s="288"/>
      <c r="W13" s="259"/>
      <c r="Y13" s="269"/>
      <c r="Z13" s="287"/>
      <c r="AA13" s="287"/>
      <c r="AB13" s="254"/>
      <c r="AC13" s="287"/>
      <c r="AD13" s="287"/>
      <c r="AE13" s="269"/>
      <c r="AF13" s="288"/>
      <c r="AG13" s="288"/>
      <c r="AJ13" s="289"/>
      <c r="AK13" s="269"/>
      <c r="AM13" s="288"/>
      <c r="AO13" s="288"/>
      <c r="AP13" s="288"/>
      <c r="AQ13" s="259"/>
      <c r="AS13" s="269"/>
      <c r="AT13" s="287"/>
      <c r="AU13" s="287"/>
      <c r="AV13" s="254"/>
      <c r="AW13" s="287"/>
      <c r="AX13" s="287"/>
      <c r="AY13" s="269"/>
      <c r="AZ13" s="288"/>
      <c r="BA13" s="288"/>
      <c r="BD13" s="289"/>
      <c r="BE13" s="269"/>
      <c r="BF13" s="288"/>
      <c r="BG13" s="288"/>
      <c r="BI13" s="288"/>
      <c r="BJ13" s="288"/>
      <c r="BK13" s="259"/>
      <c r="BM13" s="269"/>
      <c r="BN13" s="287"/>
      <c r="BO13" s="287"/>
      <c r="BP13" s="254"/>
      <c r="BQ13" s="287"/>
      <c r="BR13" s="287"/>
      <c r="BS13" s="269"/>
      <c r="BT13" s="288"/>
      <c r="BU13" s="288"/>
      <c r="BX13" s="289"/>
      <c r="BY13" s="269"/>
      <c r="BZ13" s="288"/>
      <c r="CA13" s="288"/>
      <c r="CC13" s="288"/>
      <c r="CD13" s="288"/>
      <c r="CE13" s="269"/>
      <c r="CG13" s="269"/>
      <c r="CH13" s="287"/>
      <c r="CI13" s="287"/>
      <c r="CJ13" s="254"/>
      <c r="CK13" s="287"/>
      <c r="CL13" s="287"/>
      <c r="CM13" s="269"/>
      <c r="CN13" s="288"/>
      <c r="CO13" s="288"/>
      <c r="CR13" s="289"/>
      <c r="CS13" s="269"/>
      <c r="CT13" s="288"/>
      <c r="CU13" s="288"/>
      <c r="CW13" s="288"/>
      <c r="CX13" s="288"/>
      <c r="CY13" s="259"/>
      <c r="DA13" s="269"/>
      <c r="DB13" s="287"/>
      <c r="DC13" s="287"/>
      <c r="DD13" s="254"/>
      <c r="DE13" s="287"/>
      <c r="DF13" s="287"/>
      <c r="DG13" s="269"/>
      <c r="DH13" s="288"/>
      <c r="DI13" s="288"/>
      <c r="DL13" s="289"/>
      <c r="DM13" s="269"/>
      <c r="DN13" s="288"/>
      <c r="DO13" s="288"/>
      <c r="DQ13" s="288"/>
      <c r="DR13" s="288"/>
      <c r="DS13" s="259"/>
      <c r="DU13" s="269"/>
      <c r="DV13" s="287"/>
      <c r="DW13" s="287"/>
      <c r="DX13" s="254"/>
      <c r="DY13" s="287"/>
      <c r="DZ13" s="287"/>
      <c r="EA13" s="269"/>
      <c r="EC13" s="290"/>
      <c r="EF13" s="289"/>
      <c r="EG13" s="269"/>
      <c r="EH13" s="288"/>
      <c r="EI13" s="288"/>
      <c r="EK13" s="288"/>
      <c r="EL13" s="288"/>
      <c r="EM13" s="259"/>
      <c r="EO13" s="269"/>
      <c r="EP13" s="287"/>
      <c r="EQ13" s="287"/>
      <c r="ER13" s="254"/>
      <c r="ES13" s="287"/>
      <c r="ET13" s="287"/>
      <c r="EU13" s="269"/>
      <c r="EV13" s="288"/>
      <c r="EW13" s="288"/>
      <c r="EZ13" s="289"/>
      <c r="FA13" s="269"/>
      <c r="FB13" s="288"/>
      <c r="FC13" s="288"/>
      <c r="FE13" s="288"/>
      <c r="FF13" s="288"/>
      <c r="FG13" s="259"/>
      <c r="FI13" s="269"/>
      <c r="FJ13" s="287"/>
      <c r="FK13" s="287"/>
      <c r="FL13" s="254"/>
      <c r="FM13" s="287"/>
      <c r="FN13" s="287"/>
      <c r="FO13" s="269"/>
      <c r="FP13" s="288"/>
      <c r="FQ13" s="288"/>
      <c r="FT13" s="289"/>
      <c r="FU13" s="269"/>
      <c r="FV13" s="288"/>
      <c r="FW13" s="288"/>
      <c r="FY13" s="288"/>
      <c r="FZ13" s="288"/>
      <c r="GA13" s="259"/>
      <c r="GB13" s="293"/>
      <c r="GC13" s="293"/>
      <c r="GD13" s="294"/>
      <c r="GE13" s="254"/>
      <c r="GF13" s="295"/>
      <c r="GG13" s="294"/>
      <c r="GH13" s="254"/>
      <c r="GI13" s="266"/>
      <c r="GJ13" s="254"/>
      <c r="GK13" s="254"/>
      <c r="GL13" s="254"/>
      <c r="GM13" s="254"/>
      <c r="GN13" s="267"/>
      <c r="GO13" s="254"/>
      <c r="GP13" s="254"/>
      <c r="GQ13" s="254"/>
      <c r="GR13" s="254"/>
      <c r="GS13" s="254"/>
      <c r="GT13" s="254"/>
      <c r="GU13" s="259"/>
      <c r="GV13" s="293"/>
      <c r="GW13" s="293"/>
      <c r="GX13" s="294"/>
      <c r="GY13" s="254"/>
      <c r="GZ13" s="295"/>
      <c r="HA13" s="294"/>
      <c r="HB13" s="254"/>
      <c r="HC13" s="266"/>
      <c r="HD13" s="254"/>
      <c r="HE13" s="254"/>
      <c r="HF13" s="254"/>
      <c r="HG13" s="254"/>
      <c r="HH13" s="267"/>
      <c r="HI13" s="254"/>
      <c r="HJ13" s="254"/>
      <c r="HK13" s="254"/>
      <c r="HL13" s="254"/>
      <c r="HM13" s="254"/>
      <c r="HN13" s="254"/>
      <c r="HO13" s="259"/>
      <c r="HP13" s="293"/>
      <c r="HQ13" s="293"/>
      <c r="HR13" s="294"/>
      <c r="HS13" s="254"/>
      <c r="HT13" s="295"/>
      <c r="HU13" s="294"/>
      <c r="HV13" s="254"/>
      <c r="HW13" s="266"/>
      <c r="HX13" s="254"/>
      <c r="HY13" s="254"/>
      <c r="HZ13" s="254"/>
      <c r="IA13" s="254"/>
      <c r="IB13" s="267"/>
      <c r="IC13" s="254"/>
      <c r="ID13" s="254"/>
      <c r="IE13" s="254"/>
      <c r="IF13" s="254"/>
      <c r="IG13" s="254"/>
      <c r="IH13" s="254"/>
      <c r="II13" s="259"/>
      <c r="IJ13" s="293"/>
      <c r="IK13" s="293"/>
      <c r="IL13" s="294"/>
      <c r="IM13" s="254"/>
      <c r="IN13" s="295"/>
      <c r="IO13" s="294"/>
      <c r="IP13" s="254"/>
      <c r="IQ13" s="266"/>
      <c r="IR13" s="254"/>
      <c r="IS13" s="254"/>
      <c r="IT13" s="254"/>
      <c r="IU13" s="254"/>
      <c r="IV13" s="267"/>
      <c r="IW13" s="254"/>
      <c r="IX13" s="254"/>
      <c r="IY13" s="254"/>
      <c r="IZ13" s="254"/>
      <c r="JA13" s="254"/>
      <c r="JB13" s="254"/>
    </row>
    <row r="14" spans="1:262" s="257" customFormat="1" ht="13.5" customHeight="1">
      <c r="B14" s="254"/>
      <c r="C14" s="259"/>
      <c r="E14" s="269"/>
      <c r="F14" s="287"/>
      <c r="G14" s="288"/>
      <c r="H14" s="254"/>
      <c r="I14" s="287"/>
      <c r="J14" s="288"/>
      <c r="K14" s="288"/>
      <c r="L14" s="288"/>
      <c r="M14" s="288"/>
      <c r="P14" s="289"/>
      <c r="Q14" s="269"/>
      <c r="R14" s="288"/>
      <c r="S14" s="288"/>
      <c r="U14" s="288"/>
      <c r="V14" s="288"/>
      <c r="W14" s="259"/>
      <c r="Y14" s="269"/>
      <c r="Z14" s="287"/>
      <c r="AA14" s="287"/>
      <c r="AB14" s="254"/>
      <c r="AC14" s="287"/>
      <c r="AD14" s="287"/>
      <c r="AE14" s="269"/>
      <c r="AF14" s="288"/>
      <c r="AG14" s="288"/>
      <c r="AJ14" s="289"/>
      <c r="AK14" s="269"/>
      <c r="AM14" s="288"/>
      <c r="AO14" s="288"/>
      <c r="AP14" s="288"/>
      <c r="AQ14" s="259"/>
      <c r="AS14" s="269"/>
      <c r="AT14" s="287"/>
      <c r="AU14" s="287"/>
      <c r="AV14" s="254"/>
      <c r="AW14" s="287"/>
      <c r="AX14" s="287"/>
      <c r="AY14" s="269"/>
      <c r="AZ14" s="288"/>
      <c r="BA14" s="288"/>
      <c r="BD14" s="289"/>
      <c r="BE14" s="269"/>
      <c r="BF14" s="288"/>
      <c r="BG14" s="288"/>
      <c r="BI14" s="288"/>
      <c r="BJ14" s="288"/>
      <c r="BK14" s="259"/>
      <c r="BM14" s="269"/>
      <c r="BN14" s="287"/>
      <c r="BO14" s="287"/>
      <c r="BP14" s="254"/>
      <c r="BQ14" s="287"/>
      <c r="BR14" s="287"/>
      <c r="BS14" s="269"/>
      <c r="BT14" s="288"/>
      <c r="BU14" s="288"/>
      <c r="BX14" s="289"/>
      <c r="BY14" s="269"/>
      <c r="BZ14" s="288"/>
      <c r="CA14" s="288"/>
      <c r="CC14" s="288"/>
      <c r="CD14" s="288"/>
      <c r="CE14" s="269"/>
      <c r="CG14" s="269"/>
      <c r="CH14" s="287"/>
      <c r="CI14" s="287"/>
      <c r="CJ14" s="254"/>
      <c r="CK14" s="287"/>
      <c r="CL14" s="287"/>
      <c r="CM14" s="269"/>
      <c r="CN14" s="288"/>
      <c r="CO14" s="288"/>
      <c r="CR14" s="289"/>
      <c r="CS14" s="269"/>
      <c r="CT14" s="288"/>
      <c r="CU14" s="288"/>
      <c r="CW14" s="288"/>
      <c r="CX14" s="288"/>
      <c r="CY14" s="259"/>
      <c r="DA14" s="269"/>
      <c r="DB14" s="287"/>
      <c r="DC14" s="287"/>
      <c r="DD14" s="254"/>
      <c r="DE14" s="287"/>
      <c r="DF14" s="287"/>
      <c r="DG14" s="269"/>
      <c r="DH14" s="288"/>
      <c r="DI14" s="288"/>
      <c r="DL14" s="289"/>
      <c r="DM14" s="269"/>
      <c r="DN14" s="288"/>
      <c r="DO14" s="288"/>
      <c r="DQ14" s="288"/>
      <c r="DR14" s="288"/>
      <c r="DS14" s="259"/>
      <c r="DU14" s="269"/>
      <c r="DV14" s="287"/>
      <c r="DW14" s="287"/>
      <c r="DX14" s="254"/>
      <c r="DY14" s="287"/>
      <c r="DZ14" s="287"/>
      <c r="EA14" s="269"/>
      <c r="EC14" s="290"/>
      <c r="EF14" s="289"/>
      <c r="EG14" s="269"/>
      <c r="EH14" s="288"/>
      <c r="EI14" s="288"/>
      <c r="EK14" s="288"/>
      <c r="EL14" s="288"/>
      <c r="EM14" s="259"/>
      <c r="EO14" s="269"/>
      <c r="EP14" s="287"/>
      <c r="EQ14" s="287"/>
      <c r="ER14" s="254"/>
      <c r="ES14" s="287"/>
      <c r="ET14" s="287"/>
      <c r="EU14" s="269"/>
      <c r="EV14" s="288"/>
      <c r="EW14" s="288"/>
      <c r="EZ14" s="289"/>
      <c r="FA14" s="269"/>
      <c r="FB14" s="288"/>
      <c r="FC14" s="288"/>
      <c r="FE14" s="288"/>
      <c r="FF14" s="288"/>
      <c r="FG14" s="259"/>
      <c r="FI14" s="269"/>
      <c r="FJ14" s="287"/>
      <c r="FK14" s="287"/>
      <c r="FL14" s="254"/>
      <c r="FM14" s="287"/>
      <c r="FN14" s="287"/>
      <c r="FO14" s="269"/>
      <c r="FP14" s="288"/>
      <c r="FQ14" s="288"/>
      <c r="FT14" s="289"/>
      <c r="FU14" s="269"/>
      <c r="FV14" s="288"/>
      <c r="FW14" s="288"/>
      <c r="FY14" s="288"/>
      <c r="FZ14" s="288"/>
      <c r="GA14" s="259"/>
      <c r="GC14" s="269"/>
      <c r="GD14" s="287"/>
      <c r="GE14" s="254"/>
      <c r="GF14" s="296"/>
      <c r="GG14" s="287"/>
      <c r="GH14" s="254"/>
      <c r="GI14" s="291"/>
      <c r="GN14" s="289"/>
      <c r="GU14" s="259"/>
      <c r="GW14" s="269"/>
      <c r="GX14" s="287"/>
      <c r="GY14" s="254"/>
      <c r="GZ14" s="296"/>
      <c r="HA14" s="287"/>
      <c r="HB14" s="254"/>
      <c r="HC14" s="291"/>
      <c r="HH14" s="289"/>
      <c r="HO14" s="259"/>
      <c r="HQ14" s="269"/>
      <c r="HR14" s="287"/>
      <c r="HS14" s="254"/>
      <c r="HT14" s="296"/>
      <c r="HU14" s="287"/>
      <c r="HV14" s="254"/>
      <c r="HW14" s="291"/>
      <c r="IB14" s="289"/>
      <c r="II14" s="259"/>
      <c r="IK14" s="269"/>
      <c r="IL14" s="287"/>
      <c r="IM14" s="254"/>
      <c r="IN14" s="296"/>
      <c r="IO14" s="287"/>
      <c r="IP14" s="254"/>
      <c r="IQ14" s="291"/>
      <c r="IV14" s="289"/>
    </row>
    <row r="15" spans="1:262" s="257" customFormat="1" ht="13.5" customHeight="1">
      <c r="B15" s="254"/>
      <c r="C15" s="259"/>
      <c r="E15" s="269"/>
      <c r="F15" s="287"/>
      <c r="G15" s="288"/>
      <c r="H15" s="254"/>
      <c r="I15" s="287"/>
      <c r="J15" s="288"/>
      <c r="K15" s="288"/>
      <c r="L15" s="288"/>
      <c r="M15" s="288"/>
      <c r="P15" s="289"/>
      <c r="Q15" s="269"/>
      <c r="R15" s="288"/>
      <c r="S15" s="288"/>
      <c r="U15" s="288"/>
      <c r="V15" s="288"/>
      <c r="W15" s="259"/>
      <c r="Y15" s="269"/>
      <c r="Z15" s="287"/>
      <c r="AA15" s="287"/>
      <c r="AB15" s="254"/>
      <c r="AC15" s="287"/>
      <c r="AD15" s="287"/>
      <c r="AE15" s="269"/>
      <c r="AF15" s="288"/>
      <c r="AG15" s="288"/>
      <c r="AJ15" s="289"/>
      <c r="AK15" s="269"/>
      <c r="AM15" s="288"/>
      <c r="AO15" s="288"/>
      <c r="AP15" s="288"/>
      <c r="AQ15" s="259"/>
      <c r="AS15" s="269"/>
      <c r="AT15" s="287"/>
      <c r="AU15" s="287"/>
      <c r="AV15" s="254"/>
      <c r="AW15" s="287"/>
      <c r="AX15" s="287"/>
      <c r="AY15" s="269"/>
      <c r="AZ15" s="288"/>
      <c r="BA15" s="288"/>
      <c r="BD15" s="289"/>
      <c r="BE15" s="269"/>
      <c r="BF15" s="288"/>
      <c r="BG15" s="288"/>
      <c r="BI15" s="288"/>
      <c r="BJ15" s="288"/>
      <c r="BK15" s="259"/>
      <c r="BM15" s="269"/>
      <c r="BN15" s="287"/>
      <c r="BO15" s="287"/>
      <c r="BP15" s="254"/>
      <c r="BQ15" s="287"/>
      <c r="BR15" s="287"/>
      <c r="BS15" s="269"/>
      <c r="BT15" s="288"/>
      <c r="BU15" s="288"/>
      <c r="BX15" s="289"/>
      <c r="BY15" s="269"/>
      <c r="BZ15" s="288"/>
      <c r="CA15" s="288"/>
      <c r="CC15" s="288"/>
      <c r="CD15" s="288"/>
      <c r="CE15" s="269"/>
      <c r="CG15" s="269"/>
      <c r="CH15" s="287"/>
      <c r="CI15" s="287"/>
      <c r="CJ15" s="254"/>
      <c r="CK15" s="287"/>
      <c r="CL15" s="287"/>
      <c r="CM15" s="269"/>
      <c r="CN15" s="288"/>
      <c r="CO15" s="288"/>
      <c r="CR15" s="289"/>
      <c r="CS15" s="269"/>
      <c r="CT15" s="288"/>
      <c r="CU15" s="288"/>
      <c r="CW15" s="288"/>
      <c r="CX15" s="288"/>
      <c r="CY15" s="259"/>
      <c r="DA15" s="269"/>
      <c r="DB15" s="287"/>
      <c r="DC15" s="287"/>
      <c r="DD15" s="254"/>
      <c r="DE15" s="287"/>
      <c r="DF15" s="287"/>
      <c r="DG15" s="269"/>
      <c r="DH15" s="288"/>
      <c r="DI15" s="288"/>
      <c r="DL15" s="289"/>
      <c r="DM15" s="269"/>
      <c r="DN15" s="288"/>
      <c r="DO15" s="288"/>
      <c r="DQ15" s="288"/>
      <c r="DR15" s="288"/>
      <c r="DS15" s="259"/>
      <c r="DU15" s="269"/>
      <c r="DV15" s="287"/>
      <c r="DW15" s="287"/>
      <c r="DX15" s="254"/>
      <c r="DY15" s="287"/>
      <c r="DZ15" s="287"/>
      <c r="EA15" s="269"/>
      <c r="EC15" s="290"/>
      <c r="EF15" s="289"/>
      <c r="EG15" s="269"/>
      <c r="EH15" s="288"/>
      <c r="EI15" s="288"/>
      <c r="EK15" s="288"/>
      <c r="EL15" s="288"/>
      <c r="EM15" s="259"/>
      <c r="EO15" s="269"/>
      <c r="EP15" s="287"/>
      <c r="EQ15" s="287"/>
      <c r="ER15" s="254"/>
      <c r="ES15" s="287"/>
      <c r="ET15" s="287"/>
      <c r="EU15" s="269"/>
      <c r="EV15" s="288"/>
      <c r="EW15" s="288"/>
      <c r="EZ15" s="289"/>
      <c r="FA15" s="269"/>
      <c r="FB15" s="288"/>
      <c r="FC15" s="288"/>
      <c r="FE15" s="288"/>
      <c r="FF15" s="288"/>
      <c r="FG15" s="259"/>
      <c r="FI15" s="269"/>
      <c r="FJ15" s="287"/>
      <c r="FK15" s="287"/>
      <c r="FL15" s="254"/>
      <c r="FM15" s="287"/>
      <c r="FN15" s="287"/>
      <c r="FO15" s="269"/>
      <c r="FP15" s="288"/>
      <c r="FQ15" s="288"/>
      <c r="FT15" s="289"/>
      <c r="FU15" s="269"/>
      <c r="FV15" s="288"/>
      <c r="FW15" s="288"/>
      <c r="FY15" s="288"/>
      <c r="FZ15" s="288"/>
      <c r="GA15" s="259"/>
      <c r="GC15" s="254"/>
      <c r="GD15" s="287"/>
      <c r="GE15" s="254"/>
      <c r="GF15" s="254"/>
      <c r="GG15" s="287"/>
      <c r="GH15" s="254"/>
      <c r="GI15" s="291"/>
      <c r="GN15" s="289"/>
      <c r="GU15" s="259"/>
      <c r="GW15" s="254"/>
      <c r="GX15" s="287"/>
      <c r="GY15" s="254"/>
      <c r="GZ15" s="254"/>
      <c r="HA15" s="287"/>
      <c r="HB15" s="254"/>
      <c r="HC15" s="291"/>
      <c r="HH15" s="289"/>
      <c r="HO15" s="259"/>
      <c r="HQ15" s="254"/>
      <c r="HR15" s="287"/>
      <c r="HS15" s="254"/>
      <c r="HT15" s="254"/>
      <c r="HU15" s="287"/>
      <c r="HV15" s="254"/>
      <c r="HW15" s="291"/>
      <c r="IB15" s="289"/>
      <c r="II15" s="259"/>
      <c r="IK15" s="254"/>
      <c r="IL15" s="287"/>
      <c r="IM15" s="254"/>
      <c r="IN15" s="254"/>
      <c r="IO15" s="287"/>
      <c r="IP15" s="254"/>
      <c r="IQ15" s="291"/>
      <c r="IV15" s="289"/>
    </row>
    <row r="16" spans="1:262" s="257" customFormat="1" ht="13.5" customHeight="1">
      <c r="B16" s="254"/>
      <c r="C16" s="259"/>
      <c r="E16" s="269"/>
      <c r="F16" s="287"/>
      <c r="G16" s="288"/>
      <c r="H16" s="254"/>
      <c r="I16" s="287"/>
      <c r="J16" s="288"/>
      <c r="K16" s="288"/>
      <c r="L16" s="288"/>
      <c r="M16" s="288"/>
      <c r="P16" s="289"/>
      <c r="Q16" s="269"/>
      <c r="R16" s="288"/>
      <c r="S16" s="288"/>
      <c r="U16" s="288"/>
      <c r="V16" s="288"/>
      <c r="W16" s="259"/>
      <c r="Y16" s="269"/>
      <c r="Z16" s="287"/>
      <c r="AA16" s="287"/>
      <c r="AB16" s="254"/>
      <c r="AC16" s="287"/>
      <c r="AD16" s="287"/>
      <c r="AE16" s="269"/>
      <c r="AF16" s="288"/>
      <c r="AG16" s="288"/>
      <c r="AJ16" s="289"/>
      <c r="AK16" s="269"/>
      <c r="AM16" s="288"/>
      <c r="AO16" s="288"/>
      <c r="AP16" s="288"/>
      <c r="AQ16" s="259"/>
      <c r="AS16" s="269"/>
      <c r="AT16" s="287"/>
      <c r="AU16" s="287"/>
      <c r="AV16" s="254"/>
      <c r="AW16" s="287"/>
      <c r="AX16" s="287"/>
      <c r="AY16" s="269"/>
      <c r="AZ16" s="288"/>
      <c r="BA16" s="288"/>
      <c r="BD16" s="289"/>
      <c r="BE16" s="269"/>
      <c r="BF16" s="288"/>
      <c r="BG16" s="288"/>
      <c r="BI16" s="288"/>
      <c r="BJ16" s="288"/>
      <c r="BK16" s="259"/>
      <c r="BM16" s="269"/>
      <c r="BN16" s="287"/>
      <c r="BO16" s="287"/>
      <c r="BP16" s="254"/>
      <c r="BQ16" s="287"/>
      <c r="BR16" s="287"/>
      <c r="BS16" s="269"/>
      <c r="BT16" s="288"/>
      <c r="BU16" s="288"/>
      <c r="BX16" s="289"/>
      <c r="BY16" s="269"/>
      <c r="BZ16" s="288"/>
      <c r="CA16" s="288"/>
      <c r="CC16" s="288"/>
      <c r="CD16" s="288"/>
      <c r="CE16" s="269"/>
      <c r="CG16" s="269"/>
      <c r="CH16" s="287"/>
      <c r="CI16" s="287"/>
      <c r="CJ16" s="254"/>
      <c r="CK16" s="287"/>
      <c r="CL16" s="287"/>
      <c r="CM16" s="269"/>
      <c r="CN16" s="288"/>
      <c r="CO16" s="288"/>
      <c r="CR16" s="289"/>
      <c r="CS16" s="269"/>
      <c r="CT16" s="288"/>
      <c r="CU16" s="288"/>
      <c r="CW16" s="288"/>
      <c r="CX16" s="288"/>
      <c r="CY16" s="259"/>
      <c r="DA16" s="269"/>
      <c r="DB16" s="287"/>
      <c r="DC16" s="287"/>
      <c r="DD16" s="254"/>
      <c r="DE16" s="287"/>
      <c r="DF16" s="287"/>
      <c r="DG16" s="269"/>
      <c r="DH16" s="288"/>
      <c r="DI16" s="288"/>
      <c r="DL16" s="289"/>
      <c r="DM16" s="269"/>
      <c r="DN16" s="288"/>
      <c r="DO16" s="288"/>
      <c r="DQ16" s="288"/>
      <c r="DR16" s="288"/>
      <c r="DS16" s="259"/>
      <c r="DU16" s="269"/>
      <c r="DV16" s="287"/>
      <c r="DW16" s="287"/>
      <c r="DX16" s="254"/>
      <c r="DY16" s="287"/>
      <c r="DZ16" s="287"/>
      <c r="EA16" s="269"/>
      <c r="EC16" s="290"/>
      <c r="EF16" s="289"/>
      <c r="EG16" s="269"/>
      <c r="EH16" s="288"/>
      <c r="EI16" s="288"/>
      <c r="EK16" s="288"/>
      <c r="EL16" s="288"/>
      <c r="EM16" s="259"/>
      <c r="EO16" s="269"/>
      <c r="EP16" s="287"/>
      <c r="EQ16" s="287"/>
      <c r="ER16" s="254"/>
      <c r="ES16" s="287"/>
      <c r="ET16" s="287"/>
      <c r="EU16" s="269"/>
      <c r="EV16" s="288"/>
      <c r="EW16" s="288"/>
      <c r="EZ16" s="289"/>
      <c r="FA16" s="269"/>
      <c r="FB16" s="288"/>
      <c r="FC16" s="288"/>
      <c r="FE16" s="288"/>
      <c r="FF16" s="288"/>
      <c r="FG16" s="259"/>
      <c r="FI16" s="269"/>
      <c r="FJ16" s="287"/>
      <c r="FK16" s="287"/>
      <c r="FL16" s="254"/>
      <c r="FM16" s="287"/>
      <c r="FN16" s="287"/>
      <c r="FO16" s="269"/>
      <c r="FP16" s="288"/>
      <c r="FQ16" s="288"/>
      <c r="FT16" s="289"/>
      <c r="FU16" s="269"/>
      <c r="FV16" s="288"/>
      <c r="FW16" s="288"/>
      <c r="FY16" s="288"/>
      <c r="FZ16" s="288"/>
      <c r="GA16" s="259"/>
      <c r="GC16" s="269"/>
      <c r="GD16" s="287"/>
      <c r="GE16" s="287"/>
      <c r="GF16" s="254"/>
      <c r="GG16" s="287"/>
      <c r="GH16" s="287"/>
      <c r="GI16" s="291"/>
      <c r="GN16" s="289"/>
      <c r="GU16" s="259"/>
      <c r="GW16" s="269"/>
      <c r="GX16" s="287"/>
      <c r="GY16" s="287"/>
      <c r="GZ16" s="254"/>
      <c r="HA16" s="287"/>
      <c r="HB16" s="287"/>
      <c r="HC16" s="291"/>
      <c r="HH16" s="289"/>
      <c r="HO16" s="259"/>
      <c r="HQ16" s="269"/>
      <c r="HR16" s="287"/>
      <c r="HS16" s="287"/>
      <c r="HT16" s="254"/>
      <c r="HU16" s="287"/>
      <c r="HV16" s="287"/>
      <c r="HW16" s="291"/>
      <c r="IB16" s="289"/>
      <c r="II16" s="259"/>
      <c r="IK16" s="269"/>
      <c r="IL16" s="287"/>
      <c r="IM16" s="287"/>
      <c r="IN16" s="254"/>
      <c r="IO16" s="287"/>
      <c r="IP16" s="287"/>
      <c r="IQ16" s="291"/>
      <c r="IV16" s="289"/>
    </row>
    <row r="17" spans="2:262" s="257" customFormat="1" ht="13.5" customHeight="1">
      <c r="B17" s="254"/>
      <c r="C17" s="259"/>
      <c r="E17" s="269"/>
      <c r="F17" s="287"/>
      <c r="G17" s="288"/>
      <c r="H17" s="254"/>
      <c r="I17" s="287"/>
      <c r="J17" s="288"/>
      <c r="K17" s="288"/>
      <c r="L17" s="288"/>
      <c r="M17" s="288"/>
      <c r="P17" s="289"/>
      <c r="Q17" s="269"/>
      <c r="R17" s="288"/>
      <c r="S17" s="288"/>
      <c r="U17" s="288"/>
      <c r="V17" s="288"/>
      <c r="W17" s="259"/>
      <c r="Y17" s="269"/>
      <c r="Z17" s="287"/>
      <c r="AA17" s="287"/>
      <c r="AB17" s="254"/>
      <c r="AC17" s="287"/>
      <c r="AD17" s="287"/>
      <c r="AE17" s="269"/>
      <c r="AF17" s="288"/>
      <c r="AG17" s="288"/>
      <c r="AJ17" s="289"/>
      <c r="AK17" s="269"/>
      <c r="AM17" s="288"/>
      <c r="AO17" s="288"/>
      <c r="AP17" s="288"/>
      <c r="AQ17" s="259"/>
      <c r="AS17" s="269"/>
      <c r="AT17" s="287"/>
      <c r="AU17" s="287"/>
      <c r="AV17" s="254"/>
      <c r="AW17" s="287"/>
      <c r="AX17" s="287"/>
      <c r="AY17" s="269"/>
      <c r="AZ17" s="288"/>
      <c r="BA17" s="288"/>
      <c r="BD17" s="289"/>
      <c r="BE17" s="269"/>
      <c r="BF17" s="288"/>
      <c r="BG17" s="288"/>
      <c r="BI17" s="288"/>
      <c r="BJ17" s="288"/>
      <c r="BK17" s="259"/>
      <c r="BM17" s="269"/>
      <c r="BN17" s="287"/>
      <c r="BO17" s="287"/>
      <c r="BP17" s="254"/>
      <c r="BQ17" s="287"/>
      <c r="BR17" s="287"/>
      <c r="BS17" s="269"/>
      <c r="BT17" s="288"/>
      <c r="BU17" s="288"/>
      <c r="BX17" s="289"/>
      <c r="BY17" s="269"/>
      <c r="BZ17" s="288"/>
      <c r="CA17" s="288"/>
      <c r="CC17" s="288"/>
      <c r="CD17" s="288"/>
      <c r="CE17" s="269"/>
      <c r="CG17" s="269"/>
      <c r="CH17" s="287"/>
      <c r="CI17" s="287"/>
      <c r="CJ17" s="254"/>
      <c r="CK17" s="287"/>
      <c r="CL17" s="287"/>
      <c r="CM17" s="269"/>
      <c r="CN17" s="288"/>
      <c r="CO17" s="288"/>
      <c r="CR17" s="289"/>
      <c r="CS17" s="269"/>
      <c r="CT17" s="288"/>
      <c r="CU17" s="288"/>
      <c r="CW17" s="288"/>
      <c r="CX17" s="288"/>
      <c r="CY17" s="259"/>
      <c r="DA17" s="269"/>
      <c r="DB17" s="287"/>
      <c r="DC17" s="287"/>
      <c r="DD17" s="254"/>
      <c r="DE17" s="287"/>
      <c r="DF17" s="287"/>
      <c r="DG17" s="269"/>
      <c r="DH17" s="288"/>
      <c r="DI17" s="288"/>
      <c r="DL17" s="289"/>
      <c r="DM17" s="269"/>
      <c r="DN17" s="288"/>
      <c r="DO17" s="288"/>
      <c r="DQ17" s="288"/>
      <c r="DR17" s="288"/>
      <c r="DS17" s="259"/>
      <c r="DU17" s="269"/>
      <c r="DV17" s="287"/>
      <c r="DW17" s="287"/>
      <c r="DX17" s="254"/>
      <c r="DY17" s="287"/>
      <c r="DZ17" s="287"/>
      <c r="EA17" s="269"/>
      <c r="EC17" s="290"/>
      <c r="EF17" s="289"/>
      <c r="EG17" s="269"/>
      <c r="EH17" s="288"/>
      <c r="EI17" s="288"/>
      <c r="EK17" s="288"/>
      <c r="EL17" s="288"/>
      <c r="EM17" s="259"/>
      <c r="EO17" s="269"/>
      <c r="EP17" s="287"/>
      <c r="EQ17" s="287"/>
      <c r="ER17" s="254"/>
      <c r="ES17" s="287"/>
      <c r="ET17" s="287"/>
      <c r="EU17" s="269"/>
      <c r="EV17" s="288"/>
      <c r="EW17" s="288"/>
      <c r="EZ17" s="289"/>
      <c r="FA17" s="269"/>
      <c r="FB17" s="288"/>
      <c r="FC17" s="288"/>
      <c r="FE17" s="288"/>
      <c r="FF17" s="288"/>
      <c r="FG17" s="259"/>
      <c r="FI17" s="269"/>
      <c r="FJ17" s="287"/>
      <c r="FK17" s="287"/>
      <c r="FL17" s="254"/>
      <c r="FM17" s="287"/>
      <c r="FN17" s="287"/>
      <c r="FO17" s="269"/>
      <c r="FP17" s="288"/>
      <c r="FQ17" s="288"/>
      <c r="FT17" s="289"/>
      <c r="FU17" s="269"/>
      <c r="FV17" s="288"/>
      <c r="FW17" s="288"/>
      <c r="FY17" s="288"/>
      <c r="FZ17" s="288"/>
      <c r="GA17" s="259"/>
      <c r="GC17" s="269"/>
      <c r="GD17" s="287"/>
      <c r="GF17" s="254"/>
      <c r="GG17" s="287"/>
      <c r="GI17" s="291"/>
      <c r="GN17" s="289"/>
      <c r="GU17" s="259"/>
      <c r="GW17" s="269"/>
      <c r="GX17" s="287"/>
      <c r="GZ17" s="254"/>
      <c r="HA17" s="287"/>
      <c r="HC17" s="291"/>
      <c r="HH17" s="289"/>
      <c r="HO17" s="259"/>
      <c r="HQ17" s="269"/>
      <c r="HR17" s="287"/>
      <c r="HT17" s="254"/>
      <c r="HU17" s="287"/>
      <c r="HW17" s="291"/>
      <c r="IB17" s="289"/>
      <c r="II17" s="259"/>
      <c r="IK17" s="269"/>
      <c r="IL17" s="287"/>
      <c r="IN17" s="254"/>
      <c r="IO17" s="287"/>
      <c r="IQ17" s="291"/>
      <c r="IV17" s="289"/>
    </row>
    <row r="18" spans="2:262" s="257" customFormat="1" ht="13.5" customHeight="1">
      <c r="B18" s="254"/>
      <c r="C18" s="259"/>
      <c r="E18" s="269"/>
      <c r="F18" s="287"/>
      <c r="G18" s="288"/>
      <c r="H18" s="254"/>
      <c r="I18" s="287"/>
      <c r="J18" s="288"/>
      <c r="K18" s="288"/>
      <c r="L18" s="288"/>
      <c r="M18" s="288"/>
      <c r="P18" s="289"/>
      <c r="Q18" s="269"/>
      <c r="R18" s="288"/>
      <c r="S18" s="288"/>
      <c r="U18" s="288"/>
      <c r="V18" s="288"/>
      <c r="W18" s="259"/>
      <c r="Y18" s="269"/>
      <c r="Z18" s="287"/>
      <c r="AA18" s="287"/>
      <c r="AB18" s="254"/>
      <c r="AC18" s="287"/>
      <c r="AD18" s="287"/>
      <c r="AE18" s="269"/>
      <c r="AF18" s="288"/>
      <c r="AG18" s="288"/>
      <c r="AJ18" s="289"/>
      <c r="AK18" s="269"/>
      <c r="AM18" s="288"/>
      <c r="AO18" s="288"/>
      <c r="AP18" s="288"/>
      <c r="AQ18" s="259"/>
      <c r="AS18" s="269"/>
      <c r="AT18" s="287"/>
      <c r="AU18" s="287"/>
      <c r="AV18" s="254"/>
      <c r="AW18" s="287"/>
      <c r="AX18" s="287"/>
      <c r="AY18" s="269"/>
      <c r="AZ18" s="288"/>
      <c r="BA18" s="288"/>
      <c r="BD18" s="289"/>
      <c r="BE18" s="269"/>
      <c r="BF18" s="288"/>
      <c r="BG18" s="288"/>
      <c r="BI18" s="288"/>
      <c r="BJ18" s="288"/>
      <c r="BK18" s="259"/>
      <c r="BM18" s="269"/>
      <c r="BN18" s="287"/>
      <c r="BO18" s="287"/>
      <c r="BP18" s="254"/>
      <c r="BQ18" s="287"/>
      <c r="BR18" s="287"/>
      <c r="BS18" s="269"/>
      <c r="BT18" s="288"/>
      <c r="BU18" s="288"/>
      <c r="BX18" s="289"/>
      <c r="BY18" s="269"/>
      <c r="BZ18" s="288"/>
      <c r="CA18" s="288"/>
      <c r="CC18" s="288"/>
      <c r="CD18" s="288"/>
      <c r="CE18" s="269"/>
      <c r="CG18" s="269"/>
      <c r="CH18" s="287"/>
      <c r="CI18" s="287"/>
      <c r="CJ18" s="254"/>
      <c r="CK18" s="287"/>
      <c r="CL18" s="287"/>
      <c r="CM18" s="269"/>
      <c r="CN18" s="288"/>
      <c r="CO18" s="288"/>
      <c r="CR18" s="289"/>
      <c r="CS18" s="269"/>
      <c r="CT18" s="288"/>
      <c r="CU18" s="288"/>
      <c r="CW18" s="288"/>
      <c r="CX18" s="288"/>
      <c r="CY18" s="259"/>
      <c r="DA18" s="269"/>
      <c r="DB18" s="287"/>
      <c r="DC18" s="287"/>
      <c r="DD18" s="254"/>
      <c r="DE18" s="287"/>
      <c r="DF18" s="287"/>
      <c r="DG18" s="269"/>
      <c r="DH18" s="288"/>
      <c r="DI18" s="288"/>
      <c r="DL18" s="289"/>
      <c r="DM18" s="269"/>
      <c r="DN18" s="288"/>
      <c r="DO18" s="288"/>
      <c r="DQ18" s="288"/>
      <c r="DR18" s="288"/>
      <c r="DS18" s="259"/>
      <c r="DU18" s="269"/>
      <c r="DV18" s="287"/>
      <c r="DW18" s="287"/>
      <c r="DX18" s="254"/>
      <c r="DY18" s="287"/>
      <c r="DZ18" s="287"/>
      <c r="EA18" s="269"/>
      <c r="EC18" s="290"/>
      <c r="EF18" s="289"/>
      <c r="EG18" s="269"/>
      <c r="EH18" s="288"/>
      <c r="EI18" s="288"/>
      <c r="EK18" s="288"/>
      <c r="EL18" s="288"/>
      <c r="EM18" s="259"/>
      <c r="EO18" s="269"/>
      <c r="EP18" s="287"/>
      <c r="EQ18" s="287"/>
      <c r="ER18" s="254"/>
      <c r="ES18" s="287"/>
      <c r="ET18" s="287"/>
      <c r="EU18" s="269"/>
      <c r="EV18" s="288"/>
      <c r="EW18" s="288"/>
      <c r="EZ18" s="289"/>
      <c r="FA18" s="269"/>
      <c r="FB18" s="288"/>
      <c r="FC18" s="288"/>
      <c r="FE18" s="288"/>
      <c r="FF18" s="288"/>
      <c r="FG18" s="259"/>
      <c r="FI18" s="269"/>
      <c r="FJ18" s="287"/>
      <c r="FK18" s="287"/>
      <c r="FL18" s="254"/>
      <c r="FM18" s="287"/>
      <c r="FN18" s="287"/>
      <c r="FO18" s="269"/>
      <c r="FP18" s="288"/>
      <c r="FQ18" s="288"/>
      <c r="FT18" s="289"/>
      <c r="FU18" s="269"/>
      <c r="FV18" s="288"/>
      <c r="FW18" s="288"/>
      <c r="FY18" s="288"/>
      <c r="FZ18" s="288"/>
      <c r="GA18" s="259"/>
      <c r="GC18" s="269"/>
      <c r="GD18" s="287"/>
      <c r="GE18" s="254"/>
      <c r="GF18" s="254"/>
      <c r="GG18" s="287"/>
      <c r="GH18" s="254"/>
      <c r="GI18" s="291"/>
      <c r="GN18" s="289"/>
      <c r="GU18" s="259"/>
      <c r="GW18" s="269"/>
      <c r="GX18" s="287"/>
      <c r="GY18" s="254"/>
      <c r="GZ18" s="254"/>
      <c r="HA18" s="287"/>
      <c r="HB18" s="254"/>
      <c r="HC18" s="291"/>
      <c r="HH18" s="289"/>
      <c r="HO18" s="259"/>
      <c r="HQ18" s="269"/>
      <c r="HR18" s="287"/>
      <c r="HS18" s="254"/>
      <c r="HT18" s="254"/>
      <c r="HU18" s="287"/>
      <c r="HV18" s="254"/>
      <c r="HW18" s="291"/>
      <c r="IB18" s="289"/>
      <c r="II18" s="259"/>
      <c r="IK18" s="269"/>
      <c r="IL18" s="287"/>
      <c r="IM18" s="254"/>
      <c r="IN18" s="254"/>
      <c r="IO18" s="287"/>
      <c r="IP18" s="254"/>
      <c r="IQ18" s="291"/>
      <c r="IV18" s="289"/>
    </row>
    <row r="19" spans="2:262" s="257" customFormat="1" ht="13.5" customHeight="1">
      <c r="B19" s="254"/>
      <c r="C19" s="259"/>
      <c r="E19" s="269"/>
      <c r="F19" s="287"/>
      <c r="G19" s="288"/>
      <c r="H19" s="254"/>
      <c r="I19" s="287"/>
      <c r="J19" s="288"/>
      <c r="K19" s="288"/>
      <c r="L19" s="288"/>
      <c r="M19" s="288"/>
      <c r="P19" s="289"/>
      <c r="Q19" s="269"/>
      <c r="R19" s="288"/>
      <c r="S19" s="288"/>
      <c r="U19" s="288"/>
      <c r="V19" s="288"/>
      <c r="W19" s="259"/>
      <c r="Y19" s="269"/>
      <c r="Z19" s="287"/>
      <c r="AA19" s="287"/>
      <c r="AB19" s="254"/>
      <c r="AC19" s="287"/>
      <c r="AD19" s="287"/>
      <c r="AE19" s="269"/>
      <c r="AF19" s="288"/>
      <c r="AG19" s="288"/>
      <c r="AJ19" s="289"/>
      <c r="AK19" s="269"/>
      <c r="AM19" s="288"/>
      <c r="AO19" s="288"/>
      <c r="AP19" s="288"/>
      <c r="AQ19" s="259"/>
      <c r="AS19" s="269"/>
      <c r="AT19" s="287"/>
      <c r="AU19" s="287"/>
      <c r="AV19" s="254"/>
      <c r="AW19" s="287"/>
      <c r="AX19" s="287"/>
      <c r="AY19" s="269"/>
      <c r="AZ19" s="288"/>
      <c r="BA19" s="288"/>
      <c r="BD19" s="289"/>
      <c r="BE19" s="269"/>
      <c r="BF19" s="288"/>
      <c r="BG19" s="288"/>
      <c r="BI19" s="288"/>
      <c r="BJ19" s="288"/>
      <c r="BK19" s="259"/>
      <c r="BM19" s="269"/>
      <c r="BN19" s="287"/>
      <c r="BO19" s="287"/>
      <c r="BP19" s="254"/>
      <c r="BQ19" s="287"/>
      <c r="BR19" s="287"/>
      <c r="BS19" s="269"/>
      <c r="BT19" s="288"/>
      <c r="BU19" s="288"/>
      <c r="BX19" s="289"/>
      <c r="BY19" s="269"/>
      <c r="BZ19" s="288"/>
      <c r="CA19" s="288"/>
      <c r="CC19" s="288"/>
      <c r="CD19" s="288"/>
      <c r="CE19" s="269"/>
      <c r="CG19" s="269"/>
      <c r="CH19" s="287"/>
      <c r="CI19" s="287"/>
      <c r="CJ19" s="254"/>
      <c r="CK19" s="287"/>
      <c r="CL19" s="287"/>
      <c r="CM19" s="269"/>
      <c r="CN19" s="288"/>
      <c r="CO19" s="288"/>
      <c r="CR19" s="289"/>
      <c r="CS19" s="269"/>
      <c r="CT19" s="288"/>
      <c r="CU19" s="288"/>
      <c r="CW19" s="288"/>
      <c r="CX19" s="288"/>
      <c r="CY19" s="259"/>
      <c r="DA19" s="269"/>
      <c r="DB19" s="287"/>
      <c r="DC19" s="287"/>
      <c r="DD19" s="254"/>
      <c r="DE19" s="287"/>
      <c r="DF19" s="287"/>
      <c r="DG19" s="269"/>
      <c r="DH19" s="288"/>
      <c r="DI19" s="288"/>
      <c r="DL19" s="289"/>
      <c r="DM19" s="269"/>
      <c r="DN19" s="288"/>
      <c r="DO19" s="288"/>
      <c r="DQ19" s="288"/>
      <c r="DR19" s="288"/>
      <c r="DS19" s="259"/>
      <c r="DU19" s="269"/>
      <c r="DV19" s="287"/>
      <c r="DW19" s="287"/>
      <c r="DX19" s="254"/>
      <c r="DY19" s="287"/>
      <c r="DZ19" s="287"/>
      <c r="EA19" s="269"/>
      <c r="EC19" s="290"/>
      <c r="EF19" s="289"/>
      <c r="EG19" s="269"/>
      <c r="EH19" s="288"/>
      <c r="EI19" s="288"/>
      <c r="EK19" s="288"/>
      <c r="EL19" s="288"/>
      <c r="EM19" s="259"/>
      <c r="EO19" s="269"/>
      <c r="EP19" s="287"/>
      <c r="EQ19" s="287"/>
      <c r="ER19" s="254"/>
      <c r="ES19" s="287"/>
      <c r="ET19" s="287"/>
      <c r="EU19" s="269"/>
      <c r="EV19" s="288"/>
      <c r="EW19" s="288"/>
      <c r="EZ19" s="289"/>
      <c r="FA19" s="269"/>
      <c r="FB19" s="288"/>
      <c r="FC19" s="288"/>
      <c r="FE19" s="288"/>
      <c r="FF19" s="288"/>
      <c r="FG19" s="259"/>
      <c r="FI19" s="269"/>
      <c r="FJ19" s="287"/>
      <c r="FK19" s="287"/>
      <c r="FL19" s="254"/>
      <c r="FM19" s="287"/>
      <c r="FN19" s="287"/>
      <c r="FO19" s="269"/>
      <c r="FP19" s="288"/>
      <c r="FQ19" s="288"/>
      <c r="FT19" s="289"/>
      <c r="FU19" s="269"/>
      <c r="FV19" s="288"/>
      <c r="FW19" s="288"/>
      <c r="FY19" s="288"/>
      <c r="FZ19" s="288"/>
      <c r="GA19" s="259"/>
      <c r="GC19" s="269"/>
      <c r="GD19" s="287"/>
      <c r="GE19" s="254"/>
      <c r="GF19" s="254"/>
      <c r="GG19" s="287"/>
      <c r="GH19" s="254"/>
      <c r="GI19" s="291"/>
      <c r="GN19" s="289"/>
      <c r="GU19" s="259"/>
      <c r="GW19" s="269"/>
      <c r="GX19" s="287"/>
      <c r="GY19" s="254"/>
      <c r="GZ19" s="254"/>
      <c r="HA19" s="287"/>
      <c r="HB19" s="254"/>
      <c r="HC19" s="291"/>
      <c r="HH19" s="289"/>
      <c r="HO19" s="259"/>
      <c r="HQ19" s="269"/>
      <c r="HR19" s="287"/>
      <c r="HS19" s="254"/>
      <c r="HT19" s="254"/>
      <c r="HU19" s="287"/>
      <c r="HV19" s="254"/>
      <c r="HW19" s="291"/>
      <c r="IB19" s="289"/>
      <c r="II19" s="259"/>
      <c r="IK19" s="269"/>
      <c r="IL19" s="287"/>
      <c r="IM19" s="254"/>
      <c r="IN19" s="254"/>
      <c r="IO19" s="287"/>
      <c r="IP19" s="254"/>
      <c r="IQ19" s="291"/>
      <c r="IV19" s="289"/>
    </row>
    <row r="20" spans="2:262" s="257" customFormat="1" ht="13.5" customHeight="1">
      <c r="B20" s="254"/>
      <c r="C20" s="259"/>
      <c r="E20" s="269"/>
      <c r="F20" s="287"/>
      <c r="G20" s="288"/>
      <c r="H20" s="254"/>
      <c r="I20" s="287"/>
      <c r="J20" s="288"/>
      <c r="K20" s="288"/>
      <c r="L20" s="288"/>
      <c r="M20" s="288"/>
      <c r="P20" s="289"/>
      <c r="Q20" s="269"/>
      <c r="R20" s="288"/>
      <c r="S20" s="288"/>
      <c r="U20" s="288"/>
      <c r="V20" s="288"/>
      <c r="W20" s="259"/>
      <c r="Y20" s="269"/>
      <c r="Z20" s="287"/>
      <c r="AA20" s="287"/>
      <c r="AB20" s="254"/>
      <c r="AC20" s="287"/>
      <c r="AD20" s="287"/>
      <c r="AE20" s="269"/>
      <c r="AF20" s="288"/>
      <c r="AG20" s="288"/>
      <c r="AJ20" s="289"/>
      <c r="AK20" s="269"/>
      <c r="AM20" s="288"/>
      <c r="AO20" s="288"/>
      <c r="AP20" s="288"/>
      <c r="AQ20" s="259"/>
      <c r="AS20" s="269"/>
      <c r="AT20" s="287"/>
      <c r="AU20" s="287"/>
      <c r="AV20" s="254"/>
      <c r="AW20" s="287"/>
      <c r="AX20" s="287"/>
      <c r="AY20" s="269"/>
      <c r="AZ20" s="288"/>
      <c r="BA20" s="288"/>
      <c r="BD20" s="289"/>
      <c r="BE20" s="269"/>
      <c r="BF20" s="288"/>
      <c r="BG20" s="288"/>
      <c r="BI20" s="288"/>
      <c r="BJ20" s="288"/>
      <c r="BK20" s="259"/>
      <c r="BM20" s="269"/>
      <c r="BN20" s="287"/>
      <c r="BO20" s="287"/>
      <c r="BP20" s="254"/>
      <c r="BQ20" s="287"/>
      <c r="BR20" s="287"/>
      <c r="BS20" s="269"/>
      <c r="BT20" s="288"/>
      <c r="BU20" s="288"/>
      <c r="BX20" s="289"/>
      <c r="BY20" s="269"/>
      <c r="BZ20" s="288"/>
      <c r="CA20" s="288"/>
      <c r="CC20" s="288"/>
      <c r="CD20" s="288"/>
      <c r="CE20" s="269"/>
      <c r="CG20" s="269"/>
      <c r="CH20" s="287"/>
      <c r="CI20" s="287"/>
      <c r="CJ20" s="254"/>
      <c r="CK20" s="287"/>
      <c r="CL20" s="287"/>
      <c r="CM20" s="269"/>
      <c r="CN20" s="288"/>
      <c r="CO20" s="288"/>
      <c r="CR20" s="289"/>
      <c r="CS20" s="269"/>
      <c r="CT20" s="288"/>
      <c r="CU20" s="288"/>
      <c r="CW20" s="288"/>
      <c r="CX20" s="288"/>
      <c r="CY20" s="259"/>
      <c r="DA20" s="269"/>
      <c r="DB20" s="287"/>
      <c r="DC20" s="287"/>
      <c r="DD20" s="254"/>
      <c r="DE20" s="287"/>
      <c r="DF20" s="287"/>
      <c r="DG20" s="269"/>
      <c r="DH20" s="288"/>
      <c r="DI20" s="288"/>
      <c r="DL20" s="289"/>
      <c r="DM20" s="269"/>
      <c r="DN20" s="288"/>
      <c r="DO20" s="288"/>
      <c r="DQ20" s="288"/>
      <c r="DR20" s="288"/>
      <c r="DS20" s="259"/>
      <c r="DU20" s="269"/>
      <c r="DV20" s="287"/>
      <c r="DW20" s="287"/>
      <c r="DX20" s="254"/>
      <c r="DY20" s="287"/>
      <c r="DZ20" s="287"/>
      <c r="EA20" s="269"/>
      <c r="EC20" s="290"/>
      <c r="EF20" s="289"/>
      <c r="EG20" s="269"/>
      <c r="EH20" s="288"/>
      <c r="EI20" s="288"/>
      <c r="EK20" s="288"/>
      <c r="EL20" s="288"/>
      <c r="EM20" s="259"/>
      <c r="EO20" s="269"/>
      <c r="EP20" s="287"/>
      <c r="EQ20" s="287"/>
      <c r="ER20" s="254"/>
      <c r="ES20" s="287"/>
      <c r="ET20" s="287"/>
      <c r="EU20" s="269"/>
      <c r="EV20" s="288"/>
      <c r="EW20" s="288"/>
      <c r="EZ20" s="289"/>
      <c r="FA20" s="269"/>
      <c r="FB20" s="288"/>
      <c r="FC20" s="288"/>
      <c r="FE20" s="288"/>
      <c r="FF20" s="288"/>
      <c r="FG20" s="259"/>
      <c r="FI20" s="269"/>
      <c r="FJ20" s="287"/>
      <c r="FK20" s="287"/>
      <c r="FL20" s="254"/>
      <c r="FM20" s="287"/>
      <c r="FN20" s="287"/>
      <c r="FO20" s="269"/>
      <c r="FP20" s="288"/>
      <c r="FQ20" s="288"/>
      <c r="FT20" s="289"/>
      <c r="FU20" s="269"/>
      <c r="FV20" s="288"/>
      <c r="FW20" s="288"/>
      <c r="FY20" s="288"/>
      <c r="FZ20" s="288"/>
      <c r="GA20" s="259"/>
      <c r="GC20" s="269"/>
      <c r="GD20" s="287"/>
      <c r="GE20" s="254"/>
      <c r="GF20" s="254"/>
      <c r="GG20" s="287"/>
      <c r="GH20" s="254"/>
      <c r="GI20" s="291"/>
      <c r="GN20" s="289"/>
      <c r="GU20" s="259"/>
      <c r="GW20" s="269"/>
      <c r="GX20" s="287"/>
      <c r="GY20" s="254"/>
      <c r="GZ20" s="254"/>
      <c r="HA20" s="287"/>
      <c r="HB20" s="254"/>
      <c r="HC20" s="291"/>
      <c r="HH20" s="289"/>
      <c r="HO20" s="259"/>
      <c r="HQ20" s="269"/>
      <c r="HR20" s="287"/>
      <c r="HS20" s="254"/>
      <c r="HT20" s="254"/>
      <c r="HU20" s="287"/>
      <c r="HV20" s="254"/>
      <c r="HW20" s="291"/>
      <c r="IB20" s="289"/>
      <c r="II20" s="259"/>
      <c r="IK20" s="269"/>
      <c r="IL20" s="287"/>
      <c r="IM20" s="254"/>
      <c r="IN20" s="254"/>
      <c r="IO20" s="287"/>
      <c r="IP20" s="254"/>
      <c r="IQ20" s="291"/>
      <c r="IV20" s="289"/>
    </row>
    <row r="21" spans="2:262" s="257" customFormat="1" ht="13.5" customHeight="1">
      <c r="B21" s="254"/>
      <c r="C21" s="259"/>
      <c r="E21" s="269"/>
      <c r="F21" s="287"/>
      <c r="G21" s="288"/>
      <c r="H21" s="254"/>
      <c r="I21" s="287"/>
      <c r="J21" s="288"/>
      <c r="K21" s="288"/>
      <c r="L21" s="288"/>
      <c r="M21" s="288"/>
      <c r="P21" s="289"/>
      <c r="Q21" s="269"/>
      <c r="R21" s="288"/>
      <c r="S21" s="288"/>
      <c r="U21" s="288"/>
      <c r="V21" s="288"/>
      <c r="W21" s="259"/>
      <c r="Y21" s="269"/>
      <c r="Z21" s="287"/>
      <c r="AA21" s="287"/>
      <c r="AB21" s="254"/>
      <c r="AC21" s="287"/>
      <c r="AD21" s="287"/>
      <c r="AE21" s="269"/>
      <c r="AF21" s="288"/>
      <c r="AG21" s="288"/>
      <c r="AJ21" s="289"/>
      <c r="AK21" s="269"/>
      <c r="AM21" s="288"/>
      <c r="AO21" s="288"/>
      <c r="AP21" s="288"/>
      <c r="AQ21" s="259"/>
      <c r="AS21" s="269"/>
      <c r="AT21" s="287"/>
      <c r="AU21" s="287"/>
      <c r="AV21" s="254"/>
      <c r="AW21" s="287"/>
      <c r="AX21" s="287"/>
      <c r="AY21" s="269"/>
      <c r="AZ21" s="288"/>
      <c r="BA21" s="288"/>
      <c r="BD21" s="289"/>
      <c r="BE21" s="269"/>
      <c r="BF21" s="288"/>
      <c r="BG21" s="288"/>
      <c r="BI21" s="288"/>
      <c r="BJ21" s="288"/>
      <c r="BK21" s="259"/>
      <c r="BM21" s="269"/>
      <c r="BN21" s="287"/>
      <c r="BO21" s="287"/>
      <c r="BP21" s="254"/>
      <c r="BQ21" s="287"/>
      <c r="BR21" s="287"/>
      <c r="BS21" s="269"/>
      <c r="BT21" s="288"/>
      <c r="BU21" s="288"/>
      <c r="BX21" s="289"/>
      <c r="BY21" s="269"/>
      <c r="BZ21" s="288"/>
      <c r="CA21" s="288"/>
      <c r="CC21" s="288"/>
      <c r="CD21" s="288"/>
      <c r="CE21" s="269"/>
      <c r="CG21" s="269"/>
      <c r="CH21" s="287"/>
      <c r="CI21" s="287"/>
      <c r="CJ21" s="254"/>
      <c r="CK21" s="287"/>
      <c r="CL21" s="287"/>
      <c r="CM21" s="269"/>
      <c r="CN21" s="288"/>
      <c r="CO21" s="288"/>
      <c r="CR21" s="289"/>
      <c r="CS21" s="269"/>
      <c r="CT21" s="288"/>
      <c r="CU21" s="288"/>
      <c r="CW21" s="288"/>
      <c r="CX21" s="288"/>
      <c r="CY21" s="259"/>
      <c r="DA21" s="269"/>
      <c r="DB21" s="287"/>
      <c r="DC21" s="287"/>
      <c r="DD21" s="254"/>
      <c r="DE21" s="287"/>
      <c r="DF21" s="287"/>
      <c r="DG21" s="269"/>
      <c r="DH21" s="288"/>
      <c r="DI21" s="288"/>
      <c r="DL21" s="289"/>
      <c r="DM21" s="269"/>
      <c r="DN21" s="288"/>
      <c r="DO21" s="288"/>
      <c r="DQ21" s="288"/>
      <c r="DR21" s="288"/>
      <c r="DS21" s="259"/>
      <c r="DU21" s="269"/>
      <c r="DV21" s="287"/>
      <c r="DW21" s="287"/>
      <c r="DX21" s="254"/>
      <c r="DY21" s="287"/>
      <c r="DZ21" s="287"/>
      <c r="EA21" s="269"/>
      <c r="EC21" s="290"/>
      <c r="EF21" s="289"/>
      <c r="EG21" s="269"/>
      <c r="EH21" s="288"/>
      <c r="EI21" s="288"/>
      <c r="EK21" s="288"/>
      <c r="EL21" s="288"/>
      <c r="EM21" s="259"/>
      <c r="EO21" s="269"/>
      <c r="EP21" s="287"/>
      <c r="EQ21" s="287"/>
      <c r="ER21" s="254"/>
      <c r="ES21" s="287"/>
      <c r="ET21" s="287"/>
      <c r="EU21" s="269"/>
      <c r="EV21" s="288"/>
      <c r="EW21" s="288"/>
      <c r="EZ21" s="289"/>
      <c r="FA21" s="269"/>
      <c r="FB21" s="288"/>
      <c r="FC21" s="288"/>
      <c r="FE21" s="288"/>
      <c r="FF21" s="288"/>
      <c r="FG21" s="259"/>
      <c r="FI21" s="269"/>
      <c r="FJ21" s="287"/>
      <c r="FK21" s="287"/>
      <c r="FL21" s="254"/>
      <c r="FM21" s="287"/>
      <c r="FN21" s="287"/>
      <c r="FO21" s="269"/>
      <c r="FP21" s="288"/>
      <c r="FQ21" s="288"/>
      <c r="FT21" s="289"/>
      <c r="FU21" s="269"/>
      <c r="FV21" s="288"/>
      <c r="FW21" s="288"/>
      <c r="FY21" s="288"/>
      <c r="FZ21" s="288"/>
      <c r="GA21" s="259"/>
      <c r="GC21" s="254"/>
      <c r="GD21" s="287"/>
      <c r="GE21" s="269"/>
      <c r="GF21" s="269"/>
      <c r="GG21" s="287"/>
      <c r="GH21" s="269"/>
      <c r="GI21" s="291"/>
      <c r="GN21" s="289"/>
      <c r="GU21" s="259"/>
      <c r="GW21" s="254"/>
      <c r="GX21" s="287"/>
      <c r="GY21" s="269"/>
      <c r="GZ21" s="269"/>
      <c r="HA21" s="287"/>
      <c r="HB21" s="269"/>
      <c r="HC21" s="291"/>
      <c r="HH21" s="289"/>
      <c r="HO21" s="259"/>
      <c r="HQ21" s="254"/>
      <c r="HR21" s="287"/>
      <c r="HS21" s="269"/>
      <c r="HT21" s="269"/>
      <c r="HU21" s="287"/>
      <c r="HV21" s="269"/>
      <c r="HW21" s="291"/>
      <c r="IB21" s="289"/>
      <c r="II21" s="259"/>
      <c r="IK21" s="254"/>
      <c r="IL21" s="287"/>
      <c r="IM21" s="269"/>
      <c r="IN21" s="269"/>
      <c r="IO21" s="287"/>
      <c r="IP21" s="269"/>
      <c r="IQ21" s="291"/>
      <c r="IV21" s="289"/>
    </row>
    <row r="22" spans="2:262" s="257" customFormat="1" ht="13.5" customHeight="1">
      <c r="B22" s="254"/>
      <c r="C22" s="259"/>
      <c r="E22" s="269"/>
      <c r="F22" s="287"/>
      <c r="G22" s="288"/>
      <c r="H22" s="254"/>
      <c r="I22" s="287"/>
      <c r="J22" s="288"/>
      <c r="K22" s="288"/>
      <c r="L22" s="288"/>
      <c r="M22" s="288"/>
      <c r="P22" s="289"/>
      <c r="Q22" s="269"/>
      <c r="R22" s="288"/>
      <c r="S22" s="288"/>
      <c r="U22" s="288"/>
      <c r="V22" s="288"/>
      <c r="W22" s="259"/>
      <c r="Y22" s="269"/>
      <c r="Z22" s="287"/>
      <c r="AA22" s="287"/>
      <c r="AB22" s="254"/>
      <c r="AC22" s="287"/>
      <c r="AD22" s="287"/>
      <c r="AE22" s="269"/>
      <c r="AF22" s="288"/>
      <c r="AG22" s="288"/>
      <c r="AJ22" s="289"/>
      <c r="AK22" s="269"/>
      <c r="AM22" s="288"/>
      <c r="AO22" s="288"/>
      <c r="AP22" s="288"/>
      <c r="AQ22" s="259"/>
      <c r="AS22" s="269"/>
      <c r="AT22" s="287"/>
      <c r="AU22" s="287"/>
      <c r="AV22" s="254"/>
      <c r="AW22" s="287"/>
      <c r="AX22" s="287"/>
      <c r="AY22" s="269"/>
      <c r="AZ22" s="288"/>
      <c r="BA22" s="288"/>
      <c r="BD22" s="289"/>
      <c r="BE22" s="269"/>
      <c r="BF22" s="288"/>
      <c r="BG22" s="288"/>
      <c r="BI22" s="288"/>
      <c r="BJ22" s="288"/>
      <c r="BK22" s="259"/>
      <c r="BM22" s="269"/>
      <c r="BN22" s="287"/>
      <c r="BO22" s="287"/>
      <c r="BP22" s="254"/>
      <c r="BQ22" s="287"/>
      <c r="BR22" s="287"/>
      <c r="BS22" s="269"/>
      <c r="BT22" s="288"/>
      <c r="BU22" s="288"/>
      <c r="BX22" s="289"/>
      <c r="BY22" s="269"/>
      <c r="BZ22" s="288"/>
      <c r="CA22" s="288"/>
      <c r="CC22" s="288"/>
      <c r="CD22" s="288"/>
      <c r="CE22" s="269"/>
      <c r="CG22" s="269"/>
      <c r="CH22" s="287"/>
      <c r="CI22" s="287"/>
      <c r="CJ22" s="254"/>
      <c r="CK22" s="287"/>
      <c r="CL22" s="287"/>
      <c r="CM22" s="269"/>
      <c r="CN22" s="288"/>
      <c r="CO22" s="288"/>
      <c r="CR22" s="289"/>
      <c r="CS22" s="269"/>
      <c r="CT22" s="288"/>
      <c r="CU22" s="288"/>
      <c r="CW22" s="288"/>
      <c r="CX22" s="288"/>
      <c r="CY22" s="259"/>
      <c r="DA22" s="269"/>
      <c r="DB22" s="287"/>
      <c r="DC22" s="287"/>
      <c r="DD22" s="254"/>
      <c r="DE22" s="287"/>
      <c r="DF22" s="287"/>
      <c r="DG22" s="269"/>
      <c r="DH22" s="288"/>
      <c r="DI22" s="288"/>
      <c r="DL22" s="289"/>
      <c r="DM22" s="269"/>
      <c r="DN22" s="288"/>
      <c r="DO22" s="288"/>
      <c r="DQ22" s="288"/>
      <c r="DR22" s="288"/>
      <c r="DS22" s="259"/>
      <c r="DU22" s="269"/>
      <c r="DV22" s="287"/>
      <c r="DW22" s="287"/>
      <c r="DX22" s="254"/>
      <c r="DY22" s="287"/>
      <c r="DZ22" s="287"/>
      <c r="EA22" s="269"/>
      <c r="EC22" s="290"/>
      <c r="EF22" s="289"/>
      <c r="EG22" s="269"/>
      <c r="EH22" s="288"/>
      <c r="EI22" s="288"/>
      <c r="EK22" s="288"/>
      <c r="EL22" s="288"/>
      <c r="EM22" s="259"/>
      <c r="EO22" s="269"/>
      <c r="EP22" s="287"/>
      <c r="EQ22" s="287"/>
      <c r="ER22" s="254"/>
      <c r="ES22" s="287"/>
      <c r="ET22" s="287"/>
      <c r="EU22" s="269"/>
      <c r="EV22" s="288"/>
      <c r="EW22" s="288"/>
      <c r="EZ22" s="289"/>
      <c r="FA22" s="269"/>
      <c r="FB22" s="288"/>
      <c r="FC22" s="288"/>
      <c r="FE22" s="288"/>
      <c r="FF22" s="288"/>
      <c r="FG22" s="259"/>
      <c r="FI22" s="269"/>
      <c r="FJ22" s="287"/>
      <c r="FK22" s="287"/>
      <c r="FL22" s="254"/>
      <c r="FM22" s="287"/>
      <c r="FN22" s="287"/>
      <c r="FO22" s="269"/>
      <c r="FP22" s="288"/>
      <c r="FQ22" s="288"/>
      <c r="FT22" s="289"/>
      <c r="FU22" s="269"/>
      <c r="FV22" s="288"/>
      <c r="FW22" s="288"/>
      <c r="FY22" s="288"/>
      <c r="FZ22" s="288"/>
      <c r="GA22" s="259"/>
      <c r="GC22" s="269"/>
      <c r="GD22" s="287"/>
      <c r="GE22" s="254"/>
      <c r="GF22" s="254"/>
      <c r="GG22" s="287"/>
      <c r="GH22" s="254"/>
      <c r="GI22" s="291"/>
      <c r="GN22" s="289"/>
      <c r="GU22" s="259"/>
      <c r="GW22" s="269"/>
      <c r="GX22" s="287"/>
      <c r="GY22" s="254"/>
      <c r="GZ22" s="254"/>
      <c r="HA22" s="287"/>
      <c r="HB22" s="254"/>
      <c r="HC22" s="291"/>
      <c r="HH22" s="289"/>
      <c r="HO22" s="259"/>
      <c r="HQ22" s="269"/>
      <c r="HR22" s="287"/>
      <c r="HS22" s="254"/>
      <c r="HT22" s="254"/>
      <c r="HU22" s="287"/>
      <c r="HV22" s="254"/>
      <c r="HW22" s="291"/>
      <c r="IB22" s="289"/>
      <c r="II22" s="259"/>
      <c r="IK22" s="269"/>
      <c r="IL22" s="287"/>
      <c r="IM22" s="254"/>
      <c r="IN22" s="254"/>
      <c r="IO22" s="287"/>
      <c r="IP22" s="254"/>
      <c r="IQ22" s="291"/>
      <c r="IV22" s="289"/>
    </row>
    <row r="23" spans="2:262" s="257" customFormat="1" ht="13.5" customHeight="1">
      <c r="B23" s="254"/>
      <c r="C23" s="259"/>
      <c r="E23" s="269"/>
      <c r="F23" s="287"/>
      <c r="G23" s="288"/>
      <c r="H23" s="254"/>
      <c r="I23" s="287"/>
      <c r="J23" s="288"/>
      <c r="K23" s="288"/>
      <c r="L23" s="288"/>
      <c r="M23" s="288"/>
      <c r="P23" s="289"/>
      <c r="Q23" s="269"/>
      <c r="R23" s="288"/>
      <c r="S23" s="288"/>
      <c r="U23" s="288"/>
      <c r="V23" s="288"/>
      <c r="W23" s="259"/>
      <c r="Y23" s="269"/>
      <c r="Z23" s="287"/>
      <c r="AA23" s="287"/>
      <c r="AB23" s="254"/>
      <c r="AC23" s="287"/>
      <c r="AD23" s="287"/>
      <c r="AE23" s="269"/>
      <c r="AF23" s="288"/>
      <c r="AG23" s="288"/>
      <c r="AJ23" s="289"/>
      <c r="AK23" s="269"/>
      <c r="AM23" s="288"/>
      <c r="AO23" s="288"/>
      <c r="AP23" s="288"/>
      <c r="AQ23" s="259"/>
      <c r="AS23" s="269"/>
      <c r="AT23" s="287"/>
      <c r="AU23" s="287"/>
      <c r="AV23" s="254"/>
      <c r="AW23" s="287"/>
      <c r="AX23" s="287"/>
      <c r="AY23" s="269"/>
      <c r="AZ23" s="288"/>
      <c r="BA23" s="288"/>
      <c r="BD23" s="289"/>
      <c r="BE23" s="269"/>
      <c r="BF23" s="288"/>
      <c r="BG23" s="288"/>
      <c r="BI23" s="288"/>
      <c r="BJ23" s="288"/>
      <c r="BK23" s="259"/>
      <c r="BM23" s="269"/>
      <c r="BN23" s="287"/>
      <c r="BO23" s="287"/>
      <c r="BP23" s="254"/>
      <c r="BQ23" s="287"/>
      <c r="BR23" s="287"/>
      <c r="BS23" s="269"/>
      <c r="BT23" s="288"/>
      <c r="BU23" s="288"/>
      <c r="BX23" s="289"/>
      <c r="BY23" s="269"/>
      <c r="BZ23" s="288"/>
      <c r="CA23" s="288"/>
      <c r="CC23" s="288"/>
      <c r="CD23" s="288"/>
      <c r="CE23" s="269"/>
      <c r="CG23" s="269"/>
      <c r="CH23" s="287"/>
      <c r="CI23" s="287"/>
      <c r="CJ23" s="254"/>
      <c r="CK23" s="287"/>
      <c r="CL23" s="287"/>
      <c r="CM23" s="269"/>
      <c r="CN23" s="288"/>
      <c r="CO23" s="288"/>
      <c r="CR23" s="289"/>
      <c r="CS23" s="269"/>
      <c r="CT23" s="288"/>
      <c r="CU23" s="288"/>
      <c r="CW23" s="288"/>
      <c r="CX23" s="288"/>
      <c r="CY23" s="259"/>
      <c r="DA23" s="269"/>
      <c r="DB23" s="287"/>
      <c r="DC23" s="287"/>
      <c r="DD23" s="254"/>
      <c r="DE23" s="287"/>
      <c r="DF23" s="287"/>
      <c r="DG23" s="269"/>
      <c r="DH23" s="288"/>
      <c r="DI23" s="288"/>
      <c r="DL23" s="289"/>
      <c r="DM23" s="269"/>
      <c r="DN23" s="288"/>
      <c r="DO23" s="288"/>
      <c r="DQ23" s="288"/>
      <c r="DR23" s="288"/>
      <c r="DS23" s="259"/>
      <c r="DU23" s="269"/>
      <c r="DV23" s="287"/>
      <c r="DW23" s="287"/>
      <c r="DX23" s="254"/>
      <c r="DY23" s="287"/>
      <c r="DZ23" s="287"/>
      <c r="EA23" s="269"/>
      <c r="EC23" s="290"/>
      <c r="EF23" s="289"/>
      <c r="EG23" s="269"/>
      <c r="EH23" s="288"/>
      <c r="EI23" s="288"/>
      <c r="EK23" s="288"/>
      <c r="EL23" s="288"/>
      <c r="EM23" s="259"/>
      <c r="EO23" s="269"/>
      <c r="EP23" s="287"/>
      <c r="EQ23" s="287"/>
      <c r="ER23" s="254"/>
      <c r="ES23" s="287"/>
      <c r="ET23" s="287"/>
      <c r="EU23" s="269"/>
      <c r="EV23" s="288"/>
      <c r="EW23" s="288"/>
      <c r="EZ23" s="289"/>
      <c r="FA23" s="269"/>
      <c r="FB23" s="288"/>
      <c r="FC23" s="288"/>
      <c r="FE23" s="288"/>
      <c r="FF23" s="288"/>
      <c r="FG23" s="259"/>
      <c r="FI23" s="269"/>
      <c r="FJ23" s="287"/>
      <c r="FK23" s="287"/>
      <c r="FL23" s="254"/>
      <c r="FM23" s="287"/>
      <c r="FN23" s="287"/>
      <c r="FO23" s="269"/>
      <c r="FP23" s="288"/>
      <c r="FQ23" s="288"/>
      <c r="FT23" s="289"/>
      <c r="FU23" s="269"/>
      <c r="FV23" s="288"/>
      <c r="FW23" s="288"/>
      <c r="FY23" s="288"/>
      <c r="FZ23" s="288"/>
      <c r="GA23" s="259"/>
      <c r="GC23" s="254"/>
      <c r="GD23" s="287"/>
      <c r="GE23" s="254"/>
      <c r="GF23" s="254"/>
      <c r="GG23" s="287"/>
      <c r="GH23" s="254"/>
      <c r="GI23" s="291"/>
      <c r="GN23" s="289"/>
      <c r="GU23" s="259"/>
      <c r="GW23" s="254"/>
      <c r="GX23" s="287"/>
      <c r="GY23" s="254"/>
      <c r="GZ23" s="254"/>
      <c r="HA23" s="287"/>
      <c r="HB23" s="254"/>
      <c r="HC23" s="291"/>
      <c r="HH23" s="289"/>
      <c r="HO23" s="259"/>
      <c r="HQ23" s="254"/>
      <c r="HR23" s="287"/>
      <c r="HS23" s="254"/>
      <c r="HT23" s="254"/>
      <c r="HU23" s="287"/>
      <c r="HV23" s="254"/>
      <c r="HW23" s="291"/>
      <c r="IB23" s="289"/>
      <c r="II23" s="259"/>
      <c r="IK23" s="254"/>
      <c r="IL23" s="287"/>
      <c r="IM23" s="254"/>
      <c r="IN23" s="254"/>
      <c r="IO23" s="287"/>
      <c r="IP23" s="254"/>
      <c r="IQ23" s="291"/>
      <c r="IV23" s="289"/>
    </row>
    <row r="24" spans="2:262" s="257" customFormat="1" ht="13.5" customHeight="1">
      <c r="B24" s="254"/>
      <c r="C24" s="259"/>
      <c r="E24" s="269"/>
      <c r="F24" s="287"/>
      <c r="G24" s="288"/>
      <c r="H24" s="254"/>
      <c r="I24" s="287"/>
      <c r="J24" s="288"/>
      <c r="K24" s="288"/>
      <c r="L24" s="288"/>
      <c r="M24" s="288"/>
      <c r="P24" s="289"/>
      <c r="Q24" s="269"/>
      <c r="R24" s="288"/>
      <c r="S24" s="288"/>
      <c r="U24" s="288"/>
      <c r="V24" s="288"/>
      <c r="W24" s="259"/>
      <c r="Y24" s="269"/>
      <c r="Z24" s="287"/>
      <c r="AA24" s="287"/>
      <c r="AB24" s="254"/>
      <c r="AC24" s="287"/>
      <c r="AD24" s="287"/>
      <c r="AE24" s="269"/>
      <c r="AF24" s="288"/>
      <c r="AG24" s="288"/>
      <c r="AJ24" s="289"/>
      <c r="AK24" s="269"/>
      <c r="AM24" s="288"/>
      <c r="AO24" s="288"/>
      <c r="AP24" s="288"/>
      <c r="AQ24" s="259"/>
      <c r="AS24" s="269"/>
      <c r="AT24" s="287"/>
      <c r="AU24" s="287"/>
      <c r="AV24" s="254"/>
      <c r="AW24" s="287"/>
      <c r="AX24" s="287"/>
      <c r="AY24" s="269"/>
      <c r="AZ24" s="288"/>
      <c r="BA24" s="288"/>
      <c r="BD24" s="289"/>
      <c r="BE24" s="269"/>
      <c r="BF24" s="288"/>
      <c r="BG24" s="288"/>
      <c r="BI24" s="288"/>
      <c r="BJ24" s="288"/>
      <c r="BK24" s="259"/>
      <c r="BM24" s="269"/>
      <c r="BN24" s="287"/>
      <c r="BO24" s="287"/>
      <c r="BP24" s="254"/>
      <c r="BQ24" s="287"/>
      <c r="BR24" s="287"/>
      <c r="BS24" s="269"/>
      <c r="BT24" s="288"/>
      <c r="BU24" s="288"/>
      <c r="BX24" s="289"/>
      <c r="BY24" s="269"/>
      <c r="BZ24" s="288"/>
      <c r="CA24" s="288"/>
      <c r="CC24" s="288"/>
      <c r="CD24" s="288"/>
      <c r="CE24" s="269"/>
      <c r="CG24" s="269"/>
      <c r="CH24" s="287"/>
      <c r="CI24" s="287"/>
      <c r="CJ24" s="254"/>
      <c r="CK24" s="287"/>
      <c r="CL24" s="287"/>
      <c r="CM24" s="269"/>
      <c r="CN24" s="288"/>
      <c r="CO24" s="288"/>
      <c r="CR24" s="289"/>
      <c r="CS24" s="269"/>
      <c r="CT24" s="288"/>
      <c r="CU24" s="288"/>
      <c r="CW24" s="288"/>
      <c r="CX24" s="288"/>
      <c r="CY24" s="259"/>
      <c r="DA24" s="269"/>
      <c r="DB24" s="287"/>
      <c r="DC24" s="287"/>
      <c r="DD24" s="254"/>
      <c r="DE24" s="287"/>
      <c r="DF24" s="287"/>
      <c r="DG24" s="269"/>
      <c r="DH24" s="288"/>
      <c r="DI24" s="288"/>
      <c r="DL24" s="289"/>
      <c r="DM24" s="269"/>
      <c r="DN24" s="288"/>
      <c r="DO24" s="288"/>
      <c r="DQ24" s="288"/>
      <c r="DR24" s="288"/>
      <c r="DS24" s="259"/>
      <c r="DU24" s="269"/>
      <c r="DV24" s="287"/>
      <c r="DW24" s="287"/>
      <c r="DX24" s="254"/>
      <c r="DY24" s="287"/>
      <c r="DZ24" s="287"/>
      <c r="EA24" s="269"/>
      <c r="EC24" s="290"/>
      <c r="EF24" s="289"/>
      <c r="EG24" s="269"/>
      <c r="EH24" s="288"/>
      <c r="EI24" s="288"/>
      <c r="EK24" s="288"/>
      <c r="EL24" s="288"/>
      <c r="EM24" s="259"/>
      <c r="EO24" s="269"/>
      <c r="EP24" s="287"/>
      <c r="EQ24" s="287"/>
      <c r="ER24" s="254"/>
      <c r="ES24" s="287"/>
      <c r="ET24" s="287"/>
      <c r="EU24" s="269"/>
      <c r="EV24" s="288"/>
      <c r="EW24" s="288"/>
      <c r="EZ24" s="289"/>
      <c r="FA24" s="269"/>
      <c r="FB24" s="288"/>
      <c r="FC24" s="288"/>
      <c r="FE24" s="288"/>
      <c r="FF24" s="288"/>
      <c r="FG24" s="259"/>
      <c r="FI24" s="269"/>
      <c r="FJ24" s="287"/>
      <c r="FK24" s="287"/>
      <c r="FL24" s="254"/>
      <c r="FM24" s="287"/>
      <c r="FN24" s="287"/>
      <c r="FO24" s="269"/>
      <c r="FP24" s="288"/>
      <c r="FQ24" s="288"/>
      <c r="FT24" s="289"/>
      <c r="FU24" s="269"/>
      <c r="FV24" s="288"/>
      <c r="FW24" s="288"/>
      <c r="FY24" s="288"/>
      <c r="FZ24" s="288"/>
      <c r="GA24" s="259"/>
      <c r="GC24" s="254"/>
      <c r="GD24" s="287"/>
      <c r="GE24" s="254"/>
      <c r="GF24" s="254"/>
      <c r="GG24" s="287"/>
      <c r="GH24" s="254"/>
      <c r="GI24" s="291"/>
      <c r="GN24" s="289"/>
      <c r="GU24" s="259"/>
      <c r="GW24" s="254"/>
      <c r="GX24" s="287"/>
      <c r="GY24" s="254"/>
      <c r="GZ24" s="254"/>
      <c r="HA24" s="287"/>
      <c r="HB24" s="254"/>
      <c r="HC24" s="291"/>
      <c r="HH24" s="289"/>
      <c r="HO24" s="259"/>
      <c r="HQ24" s="254"/>
      <c r="HR24" s="287"/>
      <c r="HS24" s="254"/>
      <c r="HT24" s="254"/>
      <c r="HU24" s="287"/>
      <c r="HV24" s="254"/>
      <c r="HW24" s="291"/>
      <c r="IB24" s="289"/>
      <c r="II24" s="259"/>
      <c r="IK24" s="254"/>
      <c r="IL24" s="287"/>
      <c r="IM24" s="254"/>
      <c r="IN24" s="254"/>
      <c r="IO24" s="287"/>
      <c r="IP24" s="254"/>
      <c r="IQ24" s="291"/>
      <c r="IV24" s="289"/>
    </row>
    <row r="25" spans="2:262" s="257" customFormat="1" ht="13.5" customHeight="1">
      <c r="B25" s="254"/>
      <c r="C25" s="259"/>
      <c r="E25" s="269"/>
      <c r="F25" s="287"/>
      <c r="G25" s="288"/>
      <c r="H25" s="254"/>
      <c r="I25" s="287"/>
      <c r="J25" s="288"/>
      <c r="K25" s="288"/>
      <c r="L25" s="288"/>
      <c r="M25" s="288"/>
      <c r="P25" s="289"/>
      <c r="Q25" s="269"/>
      <c r="R25" s="288"/>
      <c r="S25" s="288"/>
      <c r="U25" s="288"/>
      <c r="V25" s="288"/>
      <c r="W25" s="259"/>
      <c r="Y25" s="269"/>
      <c r="Z25" s="287"/>
      <c r="AA25" s="287"/>
      <c r="AB25" s="254"/>
      <c r="AC25" s="287"/>
      <c r="AD25" s="287"/>
      <c r="AE25" s="269"/>
      <c r="AF25" s="288"/>
      <c r="AG25" s="288"/>
      <c r="AJ25" s="289"/>
      <c r="AK25" s="269"/>
      <c r="AM25" s="288"/>
      <c r="AO25" s="288"/>
      <c r="AP25" s="288"/>
      <c r="AQ25" s="259"/>
      <c r="AS25" s="269"/>
      <c r="AT25" s="287"/>
      <c r="AU25" s="287"/>
      <c r="AV25" s="254"/>
      <c r="AW25" s="287"/>
      <c r="AX25" s="287"/>
      <c r="AY25" s="269"/>
      <c r="AZ25" s="288"/>
      <c r="BA25" s="288"/>
      <c r="BD25" s="289"/>
      <c r="BE25" s="269"/>
      <c r="BF25" s="288"/>
      <c r="BG25" s="288"/>
      <c r="BI25" s="288"/>
      <c r="BJ25" s="288"/>
      <c r="BK25" s="259"/>
      <c r="BM25" s="269"/>
      <c r="BN25" s="287"/>
      <c r="BO25" s="287"/>
      <c r="BP25" s="254"/>
      <c r="BQ25" s="287"/>
      <c r="BR25" s="287"/>
      <c r="BS25" s="269"/>
      <c r="BT25" s="288"/>
      <c r="BU25" s="288"/>
      <c r="BX25" s="289"/>
      <c r="BY25" s="269"/>
      <c r="BZ25" s="288"/>
      <c r="CA25" s="288"/>
      <c r="CC25" s="288"/>
      <c r="CD25" s="288"/>
      <c r="CE25" s="269"/>
      <c r="CG25" s="269"/>
      <c r="CH25" s="287"/>
      <c r="CI25" s="287"/>
      <c r="CJ25" s="254"/>
      <c r="CK25" s="287"/>
      <c r="CL25" s="287"/>
      <c r="CM25" s="269"/>
      <c r="CN25" s="288"/>
      <c r="CO25" s="288"/>
      <c r="CR25" s="289"/>
      <c r="CS25" s="269"/>
      <c r="CT25" s="288"/>
      <c r="CU25" s="288"/>
      <c r="CW25" s="288"/>
      <c r="CX25" s="288"/>
      <c r="CY25" s="259"/>
      <c r="DA25" s="269"/>
      <c r="DB25" s="287"/>
      <c r="DC25" s="287"/>
      <c r="DD25" s="254"/>
      <c r="DE25" s="287"/>
      <c r="DF25" s="287"/>
      <c r="DG25" s="269"/>
      <c r="DH25" s="288"/>
      <c r="DI25" s="288"/>
      <c r="DL25" s="289"/>
      <c r="DM25" s="269"/>
      <c r="DN25" s="288"/>
      <c r="DO25" s="288"/>
      <c r="DQ25" s="288"/>
      <c r="DR25" s="288"/>
      <c r="DS25" s="259"/>
      <c r="DU25" s="269"/>
      <c r="DV25" s="287"/>
      <c r="DW25" s="287"/>
      <c r="DX25" s="254"/>
      <c r="DY25" s="287"/>
      <c r="DZ25" s="287"/>
      <c r="EA25" s="269"/>
      <c r="EC25" s="290"/>
      <c r="EF25" s="289"/>
      <c r="EG25" s="269"/>
      <c r="EH25" s="288"/>
      <c r="EI25" s="288"/>
      <c r="EK25" s="288"/>
      <c r="EL25" s="288"/>
      <c r="EM25" s="259"/>
      <c r="EO25" s="269"/>
      <c r="EP25" s="287"/>
      <c r="EQ25" s="287"/>
      <c r="ER25" s="254"/>
      <c r="ES25" s="287"/>
      <c r="ET25" s="287"/>
      <c r="EU25" s="269"/>
      <c r="EV25" s="288"/>
      <c r="EW25" s="288"/>
      <c r="EZ25" s="289"/>
      <c r="FA25" s="269"/>
      <c r="FB25" s="288"/>
      <c r="FC25" s="288"/>
      <c r="FE25" s="288"/>
      <c r="FF25" s="288"/>
      <c r="FG25" s="259"/>
      <c r="FI25" s="269"/>
      <c r="FJ25" s="287"/>
      <c r="FK25" s="287"/>
      <c r="FL25" s="254"/>
      <c r="FM25" s="287"/>
      <c r="FN25" s="287"/>
      <c r="FO25" s="269"/>
      <c r="FP25" s="288"/>
      <c r="FQ25" s="288"/>
      <c r="FT25" s="289"/>
      <c r="FU25" s="269"/>
      <c r="FV25" s="288"/>
      <c r="FW25" s="288"/>
      <c r="FY25" s="288"/>
      <c r="FZ25" s="288"/>
      <c r="GA25" s="259"/>
      <c r="GC25" s="254"/>
      <c r="GD25" s="287"/>
      <c r="GE25" s="254"/>
      <c r="GF25" s="254"/>
      <c r="GG25" s="287"/>
      <c r="GH25" s="254"/>
      <c r="GI25" s="291"/>
      <c r="GN25" s="289"/>
      <c r="GU25" s="259"/>
      <c r="GW25" s="254"/>
      <c r="GX25" s="287"/>
      <c r="GY25" s="254"/>
      <c r="GZ25" s="254"/>
      <c r="HA25" s="287"/>
      <c r="HB25" s="254"/>
      <c r="HC25" s="291"/>
      <c r="HH25" s="289"/>
      <c r="HO25" s="259"/>
      <c r="HQ25" s="254"/>
      <c r="HR25" s="287"/>
      <c r="HS25" s="254"/>
      <c r="HT25" s="254"/>
      <c r="HU25" s="287"/>
      <c r="HV25" s="254"/>
      <c r="HW25" s="291"/>
      <c r="IB25" s="289"/>
      <c r="II25" s="259"/>
      <c r="IK25" s="254"/>
      <c r="IL25" s="287"/>
      <c r="IM25" s="254"/>
      <c r="IN25" s="254"/>
      <c r="IO25" s="287"/>
      <c r="IP25" s="254"/>
      <c r="IQ25" s="291"/>
      <c r="IV25" s="289"/>
    </row>
    <row r="26" spans="2:262" s="257" customFormat="1" ht="13.5" customHeight="1">
      <c r="B26" s="254"/>
      <c r="C26" s="259"/>
      <c r="E26" s="269"/>
      <c r="F26" s="287"/>
      <c r="G26" s="288"/>
      <c r="H26" s="254"/>
      <c r="I26" s="287"/>
      <c r="J26" s="288"/>
      <c r="K26" s="288"/>
      <c r="L26" s="288"/>
      <c r="M26" s="288"/>
      <c r="P26" s="289"/>
      <c r="Q26" s="269"/>
      <c r="R26" s="288"/>
      <c r="S26" s="288"/>
      <c r="U26" s="288"/>
      <c r="V26" s="288"/>
      <c r="W26" s="259"/>
      <c r="Y26" s="269"/>
      <c r="Z26" s="287"/>
      <c r="AA26" s="287"/>
      <c r="AB26" s="254"/>
      <c r="AC26" s="287"/>
      <c r="AD26" s="287"/>
      <c r="AE26" s="269"/>
      <c r="AF26" s="288"/>
      <c r="AG26" s="288"/>
      <c r="AJ26" s="289"/>
      <c r="AK26" s="269"/>
      <c r="AM26" s="288"/>
      <c r="AO26" s="288"/>
      <c r="AP26" s="288"/>
      <c r="AQ26" s="259"/>
      <c r="AS26" s="269"/>
      <c r="AT26" s="287"/>
      <c r="AU26" s="287"/>
      <c r="AV26" s="254"/>
      <c r="AW26" s="287"/>
      <c r="AX26" s="287"/>
      <c r="AY26" s="269"/>
      <c r="AZ26" s="288"/>
      <c r="BA26" s="288"/>
      <c r="BD26" s="289"/>
      <c r="BE26" s="269"/>
      <c r="BF26" s="288"/>
      <c r="BG26" s="288"/>
      <c r="BI26" s="288"/>
      <c r="BJ26" s="288"/>
      <c r="BK26" s="259"/>
      <c r="BM26" s="269"/>
      <c r="BN26" s="287"/>
      <c r="BO26" s="287"/>
      <c r="BP26" s="254"/>
      <c r="BQ26" s="287"/>
      <c r="BR26" s="287"/>
      <c r="BS26" s="269"/>
      <c r="BT26" s="288"/>
      <c r="BU26" s="288"/>
      <c r="BX26" s="289"/>
      <c r="BY26" s="269"/>
      <c r="BZ26" s="288"/>
      <c r="CA26" s="288"/>
      <c r="CC26" s="288"/>
      <c r="CD26" s="288"/>
      <c r="CE26" s="269"/>
      <c r="CG26" s="269"/>
      <c r="CH26" s="287"/>
      <c r="CI26" s="287"/>
      <c r="CJ26" s="254"/>
      <c r="CK26" s="287"/>
      <c r="CL26" s="287"/>
      <c r="CM26" s="269"/>
      <c r="CN26" s="288"/>
      <c r="CO26" s="288"/>
      <c r="CR26" s="289"/>
      <c r="CS26" s="269"/>
      <c r="CT26" s="288"/>
      <c r="CU26" s="288"/>
      <c r="CW26" s="288"/>
      <c r="CX26" s="288"/>
      <c r="CY26" s="259"/>
      <c r="DA26" s="269"/>
      <c r="DB26" s="287"/>
      <c r="DC26" s="287"/>
      <c r="DD26" s="254"/>
      <c r="DE26" s="287"/>
      <c r="DF26" s="287"/>
      <c r="DG26" s="269"/>
      <c r="DH26" s="288"/>
      <c r="DI26" s="288"/>
      <c r="DL26" s="289"/>
      <c r="DM26" s="269"/>
      <c r="DN26" s="288"/>
      <c r="DO26" s="288"/>
      <c r="DQ26" s="288"/>
      <c r="DR26" s="288"/>
      <c r="DS26" s="259"/>
      <c r="DU26" s="269"/>
      <c r="DV26" s="287"/>
      <c r="DW26" s="287"/>
      <c r="DX26" s="254"/>
      <c r="DY26" s="287"/>
      <c r="DZ26" s="287"/>
      <c r="EA26" s="269"/>
      <c r="EC26" s="290"/>
      <c r="EF26" s="289"/>
      <c r="EG26" s="269"/>
      <c r="EH26" s="288"/>
      <c r="EI26" s="288"/>
      <c r="EK26" s="288"/>
      <c r="EL26" s="288"/>
      <c r="EM26" s="259"/>
      <c r="EO26" s="269"/>
      <c r="EP26" s="287"/>
      <c r="EQ26" s="287"/>
      <c r="ER26" s="254"/>
      <c r="ES26" s="287"/>
      <c r="ET26" s="287"/>
      <c r="EU26" s="269"/>
      <c r="EV26" s="288"/>
      <c r="EW26" s="288"/>
      <c r="EZ26" s="289"/>
      <c r="FA26" s="269"/>
      <c r="FB26" s="288"/>
      <c r="FC26" s="288"/>
      <c r="FE26" s="288"/>
      <c r="FF26" s="288"/>
      <c r="FG26" s="259"/>
      <c r="FI26" s="269"/>
      <c r="FJ26" s="287"/>
      <c r="FK26" s="287"/>
      <c r="FL26" s="254"/>
      <c r="FM26" s="287"/>
      <c r="FN26" s="287"/>
      <c r="FO26" s="269"/>
      <c r="FP26" s="288"/>
      <c r="FQ26" s="288"/>
      <c r="FT26" s="289"/>
      <c r="FU26" s="269"/>
      <c r="FV26" s="288"/>
      <c r="FW26" s="288"/>
      <c r="FY26" s="288"/>
      <c r="FZ26" s="288"/>
      <c r="GA26" s="259"/>
      <c r="GC26" s="254"/>
      <c r="GD26" s="287"/>
      <c r="GE26" s="254"/>
      <c r="GF26" s="254"/>
      <c r="GG26" s="287"/>
      <c r="GH26" s="254"/>
      <c r="GI26" s="291"/>
      <c r="GN26" s="289"/>
      <c r="GU26" s="259"/>
      <c r="GW26" s="254"/>
      <c r="GX26" s="287"/>
      <c r="GY26" s="254"/>
      <c r="GZ26" s="254"/>
      <c r="HA26" s="287"/>
      <c r="HB26" s="254"/>
      <c r="HC26" s="291"/>
      <c r="HH26" s="289"/>
      <c r="HO26" s="259"/>
      <c r="HQ26" s="254"/>
      <c r="HR26" s="287"/>
      <c r="HS26" s="254"/>
      <c r="HT26" s="254"/>
      <c r="HU26" s="287"/>
      <c r="HV26" s="254"/>
      <c r="HW26" s="291"/>
      <c r="IB26" s="289"/>
      <c r="II26" s="259"/>
      <c r="IK26" s="254"/>
      <c r="IL26" s="287"/>
      <c r="IM26" s="254"/>
      <c r="IN26" s="254"/>
      <c r="IO26" s="287"/>
      <c r="IP26" s="254"/>
      <c r="IQ26" s="291"/>
      <c r="IV26" s="289"/>
    </row>
    <row r="27" spans="2:262" s="257" customFormat="1" ht="13.5" customHeight="1">
      <c r="B27" s="254"/>
      <c r="C27" s="259"/>
      <c r="E27" s="269"/>
      <c r="F27" s="287"/>
      <c r="G27" s="288"/>
      <c r="H27" s="254"/>
      <c r="I27" s="287"/>
      <c r="J27" s="288"/>
      <c r="K27" s="288"/>
      <c r="L27" s="288"/>
      <c r="M27" s="288"/>
      <c r="P27" s="289"/>
      <c r="Q27" s="269"/>
      <c r="R27" s="288"/>
      <c r="S27" s="288"/>
      <c r="U27" s="288"/>
      <c r="V27" s="288"/>
      <c r="W27" s="259"/>
      <c r="Y27" s="269"/>
      <c r="Z27" s="287"/>
      <c r="AA27" s="287"/>
      <c r="AB27" s="254"/>
      <c r="AC27" s="287"/>
      <c r="AD27" s="287"/>
      <c r="AE27" s="269"/>
      <c r="AF27" s="288"/>
      <c r="AG27" s="288"/>
      <c r="AJ27" s="289"/>
      <c r="AK27" s="269"/>
      <c r="AM27" s="288"/>
      <c r="AO27" s="288"/>
      <c r="AP27" s="288"/>
      <c r="AQ27" s="259"/>
      <c r="AS27" s="269"/>
      <c r="AT27" s="287"/>
      <c r="AU27" s="287"/>
      <c r="AV27" s="254"/>
      <c r="AW27" s="287"/>
      <c r="AX27" s="287"/>
      <c r="AY27" s="269"/>
      <c r="AZ27" s="288"/>
      <c r="BA27" s="288"/>
      <c r="BD27" s="289"/>
      <c r="BE27" s="269"/>
      <c r="BF27" s="288"/>
      <c r="BG27" s="288"/>
      <c r="BI27" s="288"/>
      <c r="BJ27" s="288"/>
      <c r="BK27" s="259"/>
      <c r="BM27" s="269"/>
      <c r="BN27" s="287"/>
      <c r="BO27" s="287"/>
      <c r="BP27" s="254"/>
      <c r="BQ27" s="287"/>
      <c r="BR27" s="287"/>
      <c r="BS27" s="269"/>
      <c r="BT27" s="288"/>
      <c r="BU27" s="288"/>
      <c r="BX27" s="289"/>
      <c r="BY27" s="269"/>
      <c r="BZ27" s="288"/>
      <c r="CA27" s="288"/>
      <c r="CC27" s="288"/>
      <c r="CD27" s="288"/>
      <c r="CE27" s="269"/>
      <c r="CG27" s="269"/>
      <c r="CH27" s="287"/>
      <c r="CI27" s="287"/>
      <c r="CJ27" s="254"/>
      <c r="CK27" s="287"/>
      <c r="CL27" s="287"/>
      <c r="CM27" s="269"/>
      <c r="CN27" s="288"/>
      <c r="CO27" s="288"/>
      <c r="CR27" s="289"/>
      <c r="CS27" s="269"/>
      <c r="CT27" s="288"/>
      <c r="CU27" s="288"/>
      <c r="CW27" s="288"/>
      <c r="CX27" s="288"/>
      <c r="CY27" s="259"/>
      <c r="DA27" s="269"/>
      <c r="DB27" s="287"/>
      <c r="DC27" s="287"/>
      <c r="DD27" s="254"/>
      <c r="DE27" s="287"/>
      <c r="DF27" s="287"/>
      <c r="DG27" s="269"/>
      <c r="DH27" s="288"/>
      <c r="DI27" s="288"/>
      <c r="DL27" s="289"/>
      <c r="DM27" s="269"/>
      <c r="DN27" s="288"/>
      <c r="DO27" s="288"/>
      <c r="DQ27" s="288"/>
      <c r="DR27" s="288"/>
      <c r="DS27" s="259"/>
      <c r="DU27" s="269"/>
      <c r="DV27" s="287"/>
      <c r="DW27" s="287"/>
      <c r="DX27" s="254"/>
      <c r="DY27" s="287"/>
      <c r="DZ27" s="287"/>
      <c r="EA27" s="269"/>
      <c r="EC27" s="290"/>
      <c r="EF27" s="289"/>
      <c r="EG27" s="269"/>
      <c r="EH27" s="288"/>
      <c r="EI27" s="288"/>
      <c r="EK27" s="288"/>
      <c r="EL27" s="288"/>
      <c r="EM27" s="259"/>
      <c r="EO27" s="269"/>
      <c r="EP27" s="287"/>
      <c r="EQ27" s="287"/>
      <c r="ER27" s="254"/>
      <c r="ES27" s="287"/>
      <c r="ET27" s="287"/>
      <c r="EU27" s="269"/>
      <c r="EV27" s="288"/>
      <c r="EW27" s="288"/>
      <c r="EZ27" s="289"/>
      <c r="FA27" s="269"/>
      <c r="FB27" s="288"/>
      <c r="FC27" s="288"/>
      <c r="FE27" s="288"/>
      <c r="FF27" s="288"/>
      <c r="FG27" s="259"/>
      <c r="FI27" s="269"/>
      <c r="FJ27" s="287"/>
      <c r="FK27" s="287"/>
      <c r="FL27" s="254"/>
      <c r="FM27" s="287"/>
      <c r="FN27" s="287"/>
      <c r="FO27" s="269"/>
      <c r="FP27" s="288"/>
      <c r="FQ27" s="288"/>
      <c r="FT27" s="289"/>
      <c r="FU27" s="269"/>
      <c r="FV27" s="288"/>
      <c r="FW27" s="288"/>
      <c r="FY27" s="288"/>
      <c r="FZ27" s="288"/>
      <c r="GA27" s="253"/>
      <c r="GB27" s="293"/>
      <c r="GC27" s="293"/>
      <c r="GD27" s="294"/>
      <c r="GE27" s="269"/>
      <c r="GF27" s="269"/>
      <c r="GG27" s="287"/>
      <c r="GH27" s="269"/>
      <c r="GI27" s="266"/>
      <c r="GJ27" s="254"/>
      <c r="GK27" s="254"/>
      <c r="GL27" s="254"/>
      <c r="GM27" s="254"/>
      <c r="GN27" s="267"/>
      <c r="GO27" s="254"/>
      <c r="GP27" s="254"/>
      <c r="GQ27" s="254"/>
      <c r="GR27" s="254"/>
      <c r="GS27" s="254"/>
      <c r="GT27" s="254"/>
      <c r="GU27" s="253"/>
      <c r="GV27" s="293"/>
      <c r="GW27" s="293"/>
      <c r="GX27" s="294"/>
      <c r="GY27" s="269"/>
      <c r="GZ27" s="269"/>
      <c r="HA27" s="287"/>
      <c r="HB27" s="269"/>
      <c r="HC27" s="266"/>
      <c r="HD27" s="254"/>
      <c r="HE27" s="254"/>
      <c r="HF27" s="254"/>
      <c r="HG27" s="254"/>
      <c r="HH27" s="267"/>
      <c r="HI27" s="254"/>
      <c r="HJ27" s="254"/>
      <c r="HK27" s="254"/>
      <c r="HL27" s="254"/>
      <c r="HM27" s="254"/>
      <c r="HN27" s="254"/>
      <c r="HO27" s="253"/>
      <c r="HP27" s="293"/>
      <c r="HQ27" s="293"/>
      <c r="HR27" s="294"/>
      <c r="HS27" s="269"/>
      <c r="HT27" s="269"/>
      <c r="HU27" s="287"/>
      <c r="HV27" s="269"/>
      <c r="HW27" s="266"/>
      <c r="HX27" s="254"/>
      <c r="HY27" s="254"/>
      <c r="HZ27" s="254"/>
      <c r="IA27" s="254"/>
      <c r="IB27" s="267"/>
      <c r="IC27" s="254"/>
      <c r="ID27" s="254"/>
      <c r="IE27" s="254"/>
      <c r="IF27" s="254"/>
      <c r="IG27" s="254"/>
      <c r="IH27" s="254"/>
      <c r="II27" s="253"/>
      <c r="IJ27" s="293"/>
      <c r="IK27" s="293"/>
      <c r="IL27" s="294"/>
      <c r="IM27" s="269"/>
      <c r="IN27" s="269"/>
      <c r="IO27" s="287"/>
      <c r="IP27" s="269"/>
      <c r="IQ27" s="266"/>
      <c r="IR27" s="254"/>
      <c r="IS27" s="254"/>
      <c r="IT27" s="254"/>
      <c r="IU27" s="254"/>
      <c r="IV27" s="267"/>
      <c r="IW27" s="254"/>
      <c r="IX27" s="254"/>
      <c r="IY27" s="254"/>
      <c r="IZ27" s="254"/>
      <c r="JA27" s="254"/>
      <c r="JB27" s="254"/>
    </row>
    <row r="28" spans="2:262" s="257" customFormat="1" ht="13.5" customHeight="1">
      <c r="B28" s="254"/>
      <c r="C28" s="259"/>
      <c r="E28" s="269"/>
      <c r="F28" s="287"/>
      <c r="G28" s="288"/>
      <c r="H28" s="254"/>
      <c r="I28" s="287"/>
      <c r="J28" s="288"/>
      <c r="K28" s="288"/>
      <c r="L28" s="288"/>
      <c r="M28" s="288"/>
      <c r="P28" s="289"/>
      <c r="Q28" s="269"/>
      <c r="R28" s="288"/>
      <c r="S28" s="288"/>
      <c r="U28" s="288"/>
      <c r="V28" s="288"/>
      <c r="W28" s="259"/>
      <c r="Y28" s="269"/>
      <c r="Z28" s="287"/>
      <c r="AA28" s="287"/>
      <c r="AB28" s="254"/>
      <c r="AC28" s="287"/>
      <c r="AD28" s="287"/>
      <c r="AE28" s="269"/>
      <c r="AF28" s="288"/>
      <c r="AG28" s="288"/>
      <c r="AJ28" s="289"/>
      <c r="AK28" s="269"/>
      <c r="AM28" s="288"/>
      <c r="AO28" s="288"/>
      <c r="AP28" s="288"/>
      <c r="AQ28" s="259"/>
      <c r="AS28" s="269"/>
      <c r="AT28" s="287"/>
      <c r="AU28" s="287"/>
      <c r="AV28" s="254"/>
      <c r="AW28" s="287"/>
      <c r="AX28" s="287"/>
      <c r="AY28" s="269"/>
      <c r="AZ28" s="288"/>
      <c r="BA28" s="288"/>
      <c r="BD28" s="289"/>
      <c r="BE28" s="269"/>
      <c r="BF28" s="288"/>
      <c r="BG28" s="288"/>
      <c r="BI28" s="288"/>
      <c r="BJ28" s="288"/>
      <c r="BK28" s="259"/>
      <c r="BM28" s="269"/>
      <c r="BN28" s="287"/>
      <c r="BO28" s="287"/>
      <c r="BP28" s="254"/>
      <c r="BQ28" s="287"/>
      <c r="BR28" s="287"/>
      <c r="BS28" s="269"/>
      <c r="BT28" s="288"/>
      <c r="BU28" s="288"/>
      <c r="BX28" s="289"/>
      <c r="BY28" s="269"/>
      <c r="BZ28" s="288"/>
      <c r="CA28" s="288"/>
      <c r="CC28" s="288"/>
      <c r="CD28" s="288"/>
      <c r="CE28" s="269"/>
      <c r="CG28" s="269"/>
      <c r="CH28" s="287"/>
      <c r="CI28" s="287"/>
      <c r="CJ28" s="254"/>
      <c r="CK28" s="287"/>
      <c r="CL28" s="287"/>
      <c r="CM28" s="269"/>
      <c r="CN28" s="288"/>
      <c r="CO28" s="288"/>
      <c r="CR28" s="289"/>
      <c r="CS28" s="269"/>
      <c r="CT28" s="288"/>
      <c r="CU28" s="288"/>
      <c r="CW28" s="288"/>
      <c r="CX28" s="288"/>
      <c r="CY28" s="259"/>
      <c r="DA28" s="269"/>
      <c r="DB28" s="287"/>
      <c r="DC28" s="287"/>
      <c r="DD28" s="254"/>
      <c r="DE28" s="287"/>
      <c r="DF28" s="287"/>
      <c r="DG28" s="269"/>
      <c r="DH28" s="288"/>
      <c r="DI28" s="288"/>
      <c r="DL28" s="289"/>
      <c r="DM28" s="269"/>
      <c r="DN28" s="288"/>
      <c r="DO28" s="288"/>
      <c r="DQ28" s="288"/>
      <c r="DR28" s="288"/>
      <c r="DS28" s="259"/>
      <c r="DU28" s="269"/>
      <c r="DV28" s="287"/>
      <c r="DW28" s="287"/>
      <c r="DX28" s="254"/>
      <c r="DY28" s="287"/>
      <c r="DZ28" s="287"/>
      <c r="EA28" s="269"/>
      <c r="EC28" s="290"/>
      <c r="EF28" s="289"/>
      <c r="EG28" s="269"/>
      <c r="EH28" s="288"/>
      <c r="EI28" s="288"/>
      <c r="EK28" s="288"/>
      <c r="EL28" s="288"/>
      <c r="EM28" s="259"/>
      <c r="EO28" s="269"/>
      <c r="EP28" s="287"/>
      <c r="EQ28" s="287"/>
      <c r="ER28" s="254"/>
      <c r="ES28" s="287"/>
      <c r="ET28" s="287"/>
      <c r="EU28" s="269"/>
      <c r="EV28" s="288"/>
      <c r="EW28" s="288"/>
      <c r="EZ28" s="289"/>
      <c r="FA28" s="269"/>
      <c r="FB28" s="288"/>
      <c r="FC28" s="288"/>
      <c r="FE28" s="288"/>
      <c r="FF28" s="288"/>
      <c r="FG28" s="259"/>
      <c r="FI28" s="269"/>
      <c r="FJ28" s="287"/>
      <c r="FK28" s="287"/>
      <c r="FL28" s="254"/>
      <c r="FM28" s="287"/>
      <c r="FN28" s="287"/>
      <c r="FO28" s="269"/>
      <c r="FP28" s="288"/>
      <c r="FQ28" s="288"/>
      <c r="FT28" s="289"/>
      <c r="FU28" s="269"/>
      <c r="FV28" s="288"/>
      <c r="FW28" s="288"/>
      <c r="FY28" s="288"/>
      <c r="FZ28" s="288"/>
      <c r="GA28" s="253"/>
      <c r="GB28" s="293"/>
      <c r="GC28" s="293"/>
      <c r="GD28" s="294"/>
      <c r="GE28" s="269"/>
      <c r="GF28" s="269"/>
      <c r="GG28" s="287"/>
      <c r="GH28" s="269"/>
      <c r="GI28" s="266"/>
      <c r="GJ28" s="254"/>
      <c r="GK28" s="254"/>
      <c r="GL28" s="254"/>
      <c r="GM28" s="254"/>
      <c r="GN28" s="267"/>
      <c r="GO28" s="254"/>
      <c r="GP28" s="254"/>
      <c r="GQ28" s="254"/>
      <c r="GR28" s="254"/>
      <c r="GS28" s="254"/>
      <c r="GT28" s="254"/>
      <c r="GU28" s="253"/>
      <c r="GV28" s="293"/>
      <c r="GW28" s="293"/>
      <c r="GX28" s="294"/>
      <c r="GY28" s="269"/>
      <c r="GZ28" s="269"/>
      <c r="HA28" s="287"/>
      <c r="HB28" s="269"/>
      <c r="HC28" s="266"/>
      <c r="HD28" s="254"/>
      <c r="HE28" s="254"/>
      <c r="HF28" s="254"/>
      <c r="HG28" s="254"/>
      <c r="HH28" s="267"/>
      <c r="HI28" s="254"/>
      <c r="HJ28" s="254"/>
      <c r="HK28" s="254"/>
      <c r="HL28" s="254"/>
      <c r="HM28" s="254"/>
      <c r="HN28" s="254"/>
      <c r="HO28" s="253"/>
      <c r="HP28" s="293"/>
      <c r="HQ28" s="293"/>
      <c r="HR28" s="294"/>
      <c r="HS28" s="269"/>
      <c r="HT28" s="269"/>
      <c r="HU28" s="287"/>
      <c r="HV28" s="269"/>
      <c r="HW28" s="266"/>
      <c r="HX28" s="254"/>
      <c r="HY28" s="254"/>
      <c r="HZ28" s="254"/>
      <c r="IA28" s="254"/>
      <c r="IB28" s="267"/>
      <c r="IC28" s="254"/>
      <c r="ID28" s="254"/>
      <c r="IE28" s="254"/>
      <c r="IF28" s="254"/>
      <c r="IG28" s="254"/>
      <c r="IH28" s="254"/>
      <c r="II28" s="253"/>
      <c r="IJ28" s="293"/>
      <c r="IK28" s="293"/>
      <c r="IL28" s="294"/>
      <c r="IM28" s="269"/>
      <c r="IN28" s="269"/>
      <c r="IO28" s="287"/>
      <c r="IP28" s="269"/>
      <c r="IQ28" s="266"/>
      <c r="IR28" s="254"/>
      <c r="IS28" s="254"/>
      <c r="IT28" s="254"/>
      <c r="IU28" s="254"/>
      <c r="IV28" s="267"/>
      <c r="IW28" s="254"/>
      <c r="IX28" s="254"/>
      <c r="IY28" s="254"/>
      <c r="IZ28" s="254"/>
      <c r="JA28" s="254"/>
      <c r="JB28" s="254"/>
    </row>
    <row r="29" spans="2:262" s="257" customFormat="1" ht="13.5" customHeight="1">
      <c r="B29" s="254"/>
      <c r="C29" s="259"/>
      <c r="E29" s="269"/>
      <c r="F29" s="287"/>
      <c r="G29" s="288"/>
      <c r="H29" s="254"/>
      <c r="I29" s="287"/>
      <c r="J29" s="288"/>
      <c r="K29" s="288"/>
      <c r="L29" s="288"/>
      <c r="M29" s="288"/>
      <c r="P29" s="289"/>
      <c r="Q29" s="269"/>
      <c r="R29" s="288"/>
      <c r="S29" s="288"/>
      <c r="U29" s="288"/>
      <c r="V29" s="288"/>
      <c r="W29" s="259"/>
      <c r="Y29" s="269"/>
      <c r="Z29" s="287"/>
      <c r="AA29" s="287"/>
      <c r="AB29" s="254"/>
      <c r="AC29" s="287"/>
      <c r="AD29" s="287"/>
      <c r="AE29" s="269"/>
      <c r="AF29" s="288"/>
      <c r="AG29" s="288"/>
      <c r="AJ29" s="289"/>
      <c r="AK29" s="269"/>
      <c r="AM29" s="288"/>
      <c r="AO29" s="288"/>
      <c r="AP29" s="288"/>
      <c r="AQ29" s="259"/>
      <c r="AS29" s="269"/>
      <c r="AT29" s="287"/>
      <c r="AU29" s="287"/>
      <c r="AV29" s="254"/>
      <c r="AW29" s="287"/>
      <c r="AX29" s="287"/>
      <c r="AY29" s="269"/>
      <c r="AZ29" s="288"/>
      <c r="BA29" s="288"/>
      <c r="BD29" s="289"/>
      <c r="BE29" s="269"/>
      <c r="BF29" s="288"/>
      <c r="BG29" s="288"/>
      <c r="BI29" s="288"/>
      <c r="BJ29" s="288"/>
      <c r="BK29" s="259"/>
      <c r="BM29" s="269"/>
      <c r="BN29" s="287"/>
      <c r="BO29" s="287"/>
      <c r="BP29" s="254"/>
      <c r="BQ29" s="287"/>
      <c r="BR29" s="287"/>
      <c r="BS29" s="269"/>
      <c r="BT29" s="288"/>
      <c r="BU29" s="288"/>
      <c r="BX29" s="289"/>
      <c r="BY29" s="269"/>
      <c r="BZ29" s="288"/>
      <c r="CA29" s="288"/>
      <c r="CC29" s="288"/>
      <c r="CD29" s="288"/>
      <c r="CE29" s="269"/>
      <c r="CG29" s="269"/>
      <c r="CH29" s="287"/>
      <c r="CI29" s="287"/>
      <c r="CJ29" s="254"/>
      <c r="CK29" s="287"/>
      <c r="CL29" s="287"/>
      <c r="CM29" s="269"/>
      <c r="CN29" s="288"/>
      <c r="CO29" s="288"/>
      <c r="CR29" s="289"/>
      <c r="CS29" s="269"/>
      <c r="CT29" s="288"/>
      <c r="CU29" s="288"/>
      <c r="CW29" s="288"/>
      <c r="CX29" s="288"/>
      <c r="CY29" s="259"/>
      <c r="DA29" s="269"/>
      <c r="DB29" s="287"/>
      <c r="DC29" s="287"/>
      <c r="DD29" s="254"/>
      <c r="DE29" s="287"/>
      <c r="DF29" s="287"/>
      <c r="DG29" s="269"/>
      <c r="DH29" s="288"/>
      <c r="DI29" s="288"/>
      <c r="DL29" s="289"/>
      <c r="DM29" s="269"/>
      <c r="DN29" s="288"/>
      <c r="DO29" s="288"/>
      <c r="DQ29" s="288"/>
      <c r="DR29" s="288"/>
      <c r="DS29" s="259"/>
      <c r="DU29" s="269"/>
      <c r="DV29" s="287"/>
      <c r="DW29" s="287"/>
      <c r="DX29" s="254"/>
      <c r="DY29" s="287"/>
      <c r="DZ29" s="287"/>
      <c r="EA29" s="269"/>
      <c r="EC29" s="290"/>
      <c r="EF29" s="289"/>
      <c r="EG29" s="269"/>
      <c r="EH29" s="288"/>
      <c r="EI29" s="288"/>
      <c r="EK29" s="288"/>
      <c r="EL29" s="288"/>
      <c r="EM29" s="259"/>
      <c r="EO29" s="269"/>
      <c r="EP29" s="287"/>
      <c r="EQ29" s="287"/>
      <c r="ER29" s="254"/>
      <c r="ES29" s="287"/>
      <c r="ET29" s="287"/>
      <c r="EU29" s="269"/>
      <c r="EV29" s="288"/>
      <c r="EW29" s="288"/>
      <c r="EZ29" s="289"/>
      <c r="FA29" s="269"/>
      <c r="FB29" s="288"/>
      <c r="FC29" s="288"/>
      <c r="FE29" s="288"/>
      <c r="FF29" s="288"/>
      <c r="FG29" s="259"/>
      <c r="FI29" s="269"/>
      <c r="FJ29" s="287"/>
      <c r="FK29" s="287"/>
      <c r="FL29" s="254"/>
      <c r="FM29" s="287"/>
      <c r="FN29" s="287"/>
      <c r="FO29" s="269"/>
      <c r="FP29" s="288"/>
      <c r="FQ29" s="288"/>
      <c r="FT29" s="289"/>
      <c r="FU29" s="269"/>
      <c r="FV29" s="288"/>
      <c r="FW29" s="288"/>
      <c r="FY29" s="288"/>
      <c r="FZ29" s="288"/>
      <c r="GA29" s="253"/>
      <c r="GB29" s="293"/>
      <c r="GC29" s="293"/>
      <c r="GD29" s="294"/>
      <c r="GE29" s="269"/>
      <c r="GF29" s="269"/>
      <c r="GG29" s="287"/>
      <c r="GH29" s="269"/>
      <c r="GI29" s="266"/>
      <c r="GJ29" s="254"/>
      <c r="GK29" s="254"/>
      <c r="GL29" s="254"/>
      <c r="GM29" s="254"/>
      <c r="GN29" s="267"/>
      <c r="GO29" s="254"/>
      <c r="GP29" s="254"/>
      <c r="GQ29" s="254"/>
      <c r="GR29" s="254"/>
      <c r="GS29" s="254"/>
      <c r="GT29" s="254"/>
      <c r="GU29" s="253"/>
      <c r="GV29" s="293"/>
      <c r="GW29" s="293"/>
      <c r="GX29" s="294"/>
      <c r="GY29" s="269"/>
      <c r="GZ29" s="269"/>
      <c r="HA29" s="287"/>
      <c r="HB29" s="269"/>
      <c r="HC29" s="266"/>
      <c r="HD29" s="254"/>
      <c r="HE29" s="254"/>
      <c r="HF29" s="254"/>
      <c r="HG29" s="254"/>
      <c r="HH29" s="267"/>
      <c r="HI29" s="254"/>
      <c r="HJ29" s="254"/>
      <c r="HK29" s="254"/>
      <c r="HL29" s="254"/>
      <c r="HM29" s="254"/>
      <c r="HN29" s="254"/>
      <c r="HO29" s="253"/>
      <c r="HP29" s="293"/>
      <c r="HQ29" s="293"/>
      <c r="HR29" s="294"/>
      <c r="HS29" s="269"/>
      <c r="HT29" s="269"/>
      <c r="HU29" s="287"/>
      <c r="HV29" s="269"/>
      <c r="HW29" s="266"/>
      <c r="HX29" s="254"/>
      <c r="HY29" s="254"/>
      <c r="HZ29" s="254"/>
      <c r="IA29" s="254"/>
      <c r="IB29" s="267"/>
      <c r="IC29" s="254"/>
      <c r="ID29" s="254"/>
      <c r="IE29" s="254"/>
      <c r="IF29" s="254"/>
      <c r="IG29" s="254"/>
      <c r="IH29" s="254"/>
      <c r="II29" s="253"/>
      <c r="IJ29" s="293"/>
      <c r="IK29" s="293"/>
      <c r="IL29" s="294"/>
      <c r="IM29" s="269"/>
      <c r="IN29" s="269"/>
      <c r="IO29" s="287"/>
      <c r="IP29" s="269"/>
      <c r="IQ29" s="266"/>
      <c r="IR29" s="254"/>
      <c r="IS29" s="254"/>
      <c r="IT29" s="254"/>
      <c r="IU29" s="254"/>
      <c r="IV29" s="267"/>
      <c r="IW29" s="254"/>
      <c r="IX29" s="254"/>
      <c r="IY29" s="254"/>
      <c r="IZ29" s="254"/>
      <c r="JA29" s="254"/>
      <c r="JB29" s="254"/>
    </row>
    <row r="30" spans="2:262" s="257" customFormat="1" ht="13.5" customHeight="1">
      <c r="B30" s="254"/>
      <c r="C30" s="259"/>
      <c r="E30" s="269"/>
      <c r="F30" s="287"/>
      <c r="G30" s="288"/>
      <c r="H30" s="254"/>
      <c r="I30" s="287"/>
      <c r="J30" s="288"/>
      <c r="K30" s="288"/>
      <c r="L30" s="288"/>
      <c r="M30" s="288"/>
      <c r="P30" s="289"/>
      <c r="Q30" s="269"/>
      <c r="R30" s="288"/>
      <c r="S30" s="288"/>
      <c r="U30" s="288"/>
      <c r="V30" s="288"/>
      <c r="W30" s="259"/>
      <c r="Y30" s="269"/>
      <c r="Z30" s="287"/>
      <c r="AA30" s="287"/>
      <c r="AB30" s="254"/>
      <c r="AC30" s="287"/>
      <c r="AD30" s="287"/>
      <c r="AE30" s="269"/>
      <c r="AF30" s="288"/>
      <c r="AG30" s="288"/>
      <c r="AJ30" s="289"/>
      <c r="AK30" s="269"/>
      <c r="AM30" s="288"/>
      <c r="AO30" s="288"/>
      <c r="AP30" s="288"/>
      <c r="AQ30" s="259"/>
      <c r="AS30" s="269"/>
      <c r="AT30" s="287"/>
      <c r="AU30" s="287"/>
      <c r="AV30" s="254"/>
      <c r="AW30" s="287"/>
      <c r="AX30" s="287"/>
      <c r="AY30" s="269"/>
      <c r="AZ30" s="288"/>
      <c r="BA30" s="288"/>
      <c r="BD30" s="289"/>
      <c r="BE30" s="269"/>
      <c r="BF30" s="288"/>
      <c r="BG30" s="288"/>
      <c r="BI30" s="288"/>
      <c r="BJ30" s="288"/>
      <c r="BK30" s="259"/>
      <c r="BM30" s="269"/>
      <c r="BN30" s="287"/>
      <c r="BO30" s="287"/>
      <c r="BP30" s="254"/>
      <c r="BQ30" s="287"/>
      <c r="BR30" s="287"/>
      <c r="BS30" s="269"/>
      <c r="BT30" s="288"/>
      <c r="BU30" s="288"/>
      <c r="BX30" s="289"/>
      <c r="BY30" s="269"/>
      <c r="BZ30" s="288"/>
      <c r="CA30" s="288"/>
      <c r="CC30" s="288"/>
      <c r="CD30" s="288"/>
      <c r="CE30" s="269"/>
      <c r="CG30" s="269"/>
      <c r="CH30" s="287"/>
      <c r="CI30" s="287"/>
      <c r="CJ30" s="254"/>
      <c r="CK30" s="287"/>
      <c r="CL30" s="287"/>
      <c r="CM30" s="269"/>
      <c r="CN30" s="288"/>
      <c r="CO30" s="288"/>
      <c r="CR30" s="289"/>
      <c r="CS30" s="269"/>
      <c r="CT30" s="288"/>
      <c r="CU30" s="288"/>
      <c r="CW30" s="288"/>
      <c r="CX30" s="288"/>
      <c r="CY30" s="259"/>
      <c r="DA30" s="269"/>
      <c r="DB30" s="287"/>
      <c r="DC30" s="287"/>
      <c r="DD30" s="254"/>
      <c r="DE30" s="287"/>
      <c r="DF30" s="287"/>
      <c r="DG30" s="269"/>
      <c r="DH30" s="288"/>
      <c r="DI30" s="288"/>
      <c r="DL30" s="289"/>
      <c r="DM30" s="269"/>
      <c r="DN30" s="288"/>
      <c r="DO30" s="288"/>
      <c r="DQ30" s="288"/>
      <c r="DR30" s="288"/>
      <c r="DS30" s="259"/>
      <c r="DU30" s="269"/>
      <c r="DV30" s="287"/>
      <c r="DW30" s="287"/>
      <c r="DX30" s="254"/>
      <c r="DY30" s="287"/>
      <c r="DZ30" s="287"/>
      <c r="EA30" s="269"/>
      <c r="EC30" s="290"/>
      <c r="EF30" s="289"/>
      <c r="EG30" s="269"/>
      <c r="EH30" s="288"/>
      <c r="EI30" s="288"/>
      <c r="EK30" s="288"/>
      <c r="EL30" s="288"/>
      <c r="EM30" s="259"/>
      <c r="EO30" s="269"/>
      <c r="EP30" s="287"/>
      <c r="EQ30" s="287"/>
      <c r="ER30" s="254"/>
      <c r="ES30" s="287"/>
      <c r="ET30" s="287"/>
      <c r="EU30" s="269"/>
      <c r="EV30" s="288"/>
      <c r="EW30" s="288"/>
      <c r="EZ30" s="289"/>
      <c r="FA30" s="269"/>
      <c r="FB30" s="288"/>
      <c r="FC30" s="288"/>
      <c r="FE30" s="288"/>
      <c r="FF30" s="288"/>
      <c r="FG30" s="259"/>
      <c r="FI30" s="269"/>
      <c r="FJ30" s="287"/>
      <c r="FK30" s="287"/>
      <c r="FL30" s="254"/>
      <c r="FM30" s="287"/>
      <c r="FN30" s="287"/>
      <c r="FO30" s="269"/>
      <c r="FP30" s="288"/>
      <c r="FQ30" s="288"/>
      <c r="FT30" s="289"/>
      <c r="FU30" s="269"/>
      <c r="FV30" s="288"/>
      <c r="FW30" s="288"/>
      <c r="FY30" s="288"/>
      <c r="FZ30" s="288"/>
      <c r="GA30" s="253"/>
      <c r="GB30" s="293"/>
      <c r="GC30" s="293"/>
      <c r="GD30" s="294"/>
      <c r="GE30" s="269"/>
      <c r="GF30" s="269"/>
      <c r="GG30" s="287"/>
      <c r="GH30" s="269"/>
      <c r="GI30" s="266"/>
      <c r="GJ30" s="254"/>
      <c r="GK30" s="254"/>
      <c r="GL30" s="254"/>
      <c r="GM30" s="254"/>
      <c r="GN30" s="267"/>
      <c r="GO30" s="254"/>
      <c r="GP30" s="254"/>
      <c r="GQ30" s="254"/>
      <c r="GR30" s="254"/>
      <c r="GS30" s="254"/>
      <c r="GT30" s="254"/>
      <c r="GU30" s="253"/>
      <c r="GV30" s="293"/>
      <c r="GW30" s="293"/>
      <c r="GX30" s="294"/>
      <c r="GY30" s="269"/>
      <c r="GZ30" s="269"/>
      <c r="HA30" s="287"/>
      <c r="HB30" s="269"/>
      <c r="HC30" s="266"/>
      <c r="HD30" s="254"/>
      <c r="HE30" s="254"/>
      <c r="HF30" s="254"/>
      <c r="HG30" s="254"/>
      <c r="HH30" s="267"/>
      <c r="HI30" s="254"/>
      <c r="HJ30" s="254"/>
      <c r="HK30" s="254"/>
      <c r="HL30" s="254"/>
      <c r="HM30" s="254"/>
      <c r="HN30" s="254"/>
      <c r="HO30" s="253"/>
      <c r="HP30" s="293"/>
      <c r="HQ30" s="293"/>
      <c r="HR30" s="294"/>
      <c r="HS30" s="269"/>
      <c r="HT30" s="269"/>
      <c r="HU30" s="287"/>
      <c r="HV30" s="269"/>
      <c r="HW30" s="266"/>
      <c r="HX30" s="254"/>
      <c r="HY30" s="254"/>
      <c r="HZ30" s="254"/>
      <c r="IA30" s="254"/>
      <c r="IB30" s="267"/>
      <c r="IC30" s="254"/>
      <c r="ID30" s="254"/>
      <c r="IE30" s="254"/>
      <c r="IF30" s="254"/>
      <c r="IG30" s="254"/>
      <c r="IH30" s="254"/>
      <c r="II30" s="253"/>
      <c r="IJ30" s="293"/>
      <c r="IK30" s="293"/>
      <c r="IL30" s="294"/>
      <c r="IM30" s="269"/>
      <c r="IN30" s="269"/>
      <c r="IO30" s="287"/>
      <c r="IP30" s="269"/>
      <c r="IQ30" s="266"/>
      <c r="IR30" s="254"/>
      <c r="IS30" s="254"/>
      <c r="IT30" s="254"/>
      <c r="IU30" s="254"/>
      <c r="IV30" s="267"/>
      <c r="IW30" s="254"/>
      <c r="IX30" s="254"/>
      <c r="IY30" s="254"/>
      <c r="IZ30" s="254"/>
      <c r="JA30" s="254"/>
      <c r="JB30" s="254"/>
    </row>
    <row r="31" spans="2:262" s="257" customFormat="1" ht="13.5" customHeight="1">
      <c r="B31" s="254"/>
      <c r="C31" s="259"/>
      <c r="E31" s="269"/>
      <c r="F31" s="287"/>
      <c r="G31" s="288"/>
      <c r="H31" s="254"/>
      <c r="I31" s="287"/>
      <c r="J31" s="288"/>
      <c r="K31" s="288"/>
      <c r="L31" s="288"/>
      <c r="M31" s="288"/>
      <c r="P31" s="289"/>
      <c r="Q31" s="269"/>
      <c r="R31" s="288"/>
      <c r="S31" s="288"/>
      <c r="U31" s="288"/>
      <c r="V31" s="288"/>
      <c r="W31" s="259"/>
      <c r="Y31" s="269"/>
      <c r="Z31" s="287"/>
      <c r="AA31" s="287"/>
      <c r="AB31" s="254"/>
      <c r="AC31" s="287"/>
      <c r="AD31" s="287"/>
      <c r="AE31" s="269"/>
      <c r="AF31" s="288"/>
      <c r="AG31" s="288"/>
      <c r="AJ31" s="289"/>
      <c r="AK31" s="269"/>
      <c r="AM31" s="288"/>
      <c r="AO31" s="288"/>
      <c r="AP31" s="288"/>
      <c r="AQ31" s="259"/>
      <c r="AS31" s="269"/>
      <c r="AT31" s="287"/>
      <c r="AU31" s="287"/>
      <c r="AV31" s="254"/>
      <c r="AW31" s="287"/>
      <c r="AX31" s="287"/>
      <c r="AY31" s="269"/>
      <c r="AZ31" s="288"/>
      <c r="BA31" s="288"/>
      <c r="BD31" s="289"/>
      <c r="BE31" s="269"/>
      <c r="BF31" s="288"/>
      <c r="BG31" s="288"/>
      <c r="BI31" s="288"/>
      <c r="BJ31" s="288"/>
      <c r="BK31" s="259"/>
      <c r="BM31" s="269"/>
      <c r="BN31" s="287"/>
      <c r="BO31" s="287"/>
      <c r="BP31" s="254"/>
      <c r="BQ31" s="287"/>
      <c r="BR31" s="287"/>
      <c r="BS31" s="269"/>
      <c r="BT31" s="288"/>
      <c r="BU31" s="288"/>
      <c r="BX31" s="289"/>
      <c r="BY31" s="269"/>
      <c r="BZ31" s="288"/>
      <c r="CA31" s="288"/>
      <c r="CC31" s="288"/>
      <c r="CD31" s="288"/>
      <c r="CE31" s="269"/>
      <c r="CG31" s="269"/>
      <c r="CH31" s="287"/>
      <c r="CI31" s="287"/>
      <c r="CJ31" s="254"/>
      <c r="CK31" s="287"/>
      <c r="CL31" s="287"/>
      <c r="CM31" s="269"/>
      <c r="CN31" s="288"/>
      <c r="CO31" s="288"/>
      <c r="CR31" s="289"/>
      <c r="CS31" s="269"/>
      <c r="CT31" s="288"/>
      <c r="CU31" s="288"/>
      <c r="CW31" s="288"/>
      <c r="CX31" s="288"/>
      <c r="CY31" s="259"/>
      <c r="DA31" s="269"/>
      <c r="DB31" s="287"/>
      <c r="DC31" s="287"/>
      <c r="DD31" s="254"/>
      <c r="DE31" s="287"/>
      <c r="DF31" s="287"/>
      <c r="DG31" s="269"/>
      <c r="DH31" s="288"/>
      <c r="DI31" s="288"/>
      <c r="DL31" s="289"/>
      <c r="DM31" s="269"/>
      <c r="DN31" s="288"/>
      <c r="DO31" s="288"/>
      <c r="DQ31" s="288"/>
      <c r="DR31" s="288"/>
      <c r="DS31" s="259"/>
      <c r="DU31" s="269"/>
      <c r="DV31" s="287"/>
      <c r="DW31" s="287"/>
      <c r="DX31" s="254"/>
      <c r="DY31" s="287"/>
      <c r="DZ31" s="287"/>
      <c r="EA31" s="269"/>
      <c r="EC31" s="290"/>
      <c r="EF31" s="289"/>
      <c r="EG31" s="269"/>
      <c r="EH31" s="288"/>
      <c r="EI31" s="288"/>
      <c r="EK31" s="288"/>
      <c r="EL31" s="288"/>
      <c r="EM31" s="259"/>
      <c r="EO31" s="269"/>
      <c r="EP31" s="287"/>
      <c r="EQ31" s="287"/>
      <c r="ER31" s="254"/>
      <c r="ES31" s="287"/>
      <c r="ET31" s="287"/>
      <c r="EU31" s="269"/>
      <c r="EV31" s="288"/>
      <c r="EW31" s="288"/>
      <c r="EZ31" s="289"/>
      <c r="FA31" s="269"/>
      <c r="FB31" s="288"/>
      <c r="FC31" s="288"/>
      <c r="FE31" s="288"/>
      <c r="FF31" s="288"/>
      <c r="FG31" s="259"/>
      <c r="FI31" s="269"/>
      <c r="FJ31" s="287"/>
      <c r="FK31" s="287"/>
      <c r="FL31" s="254"/>
      <c r="FM31" s="287"/>
      <c r="FN31" s="287"/>
      <c r="FO31" s="269"/>
      <c r="FP31" s="288"/>
      <c r="FQ31" s="288"/>
      <c r="FT31" s="289"/>
      <c r="FU31" s="269"/>
      <c r="FV31" s="288"/>
      <c r="FW31" s="288"/>
      <c r="FY31" s="288"/>
      <c r="FZ31" s="288"/>
      <c r="GA31" s="253"/>
      <c r="GB31" s="293"/>
      <c r="GC31" s="293"/>
      <c r="GD31" s="294"/>
      <c r="GE31" s="269"/>
      <c r="GF31" s="269"/>
      <c r="GG31" s="287"/>
      <c r="GH31" s="269"/>
      <c r="GI31" s="266"/>
      <c r="GJ31" s="254"/>
      <c r="GK31" s="254"/>
      <c r="GL31" s="254"/>
      <c r="GM31" s="254"/>
      <c r="GN31" s="267"/>
      <c r="GO31" s="254"/>
      <c r="GP31" s="254"/>
      <c r="GQ31" s="254"/>
      <c r="GR31" s="254"/>
      <c r="GS31" s="254"/>
      <c r="GT31" s="254"/>
      <c r="GU31" s="253"/>
      <c r="GV31" s="293"/>
      <c r="GW31" s="293"/>
      <c r="GX31" s="294"/>
      <c r="GY31" s="269"/>
      <c r="GZ31" s="269"/>
      <c r="HA31" s="287"/>
      <c r="HB31" s="269"/>
      <c r="HC31" s="266"/>
      <c r="HD31" s="254"/>
      <c r="HE31" s="254"/>
      <c r="HF31" s="254"/>
      <c r="HG31" s="254"/>
      <c r="HH31" s="267"/>
      <c r="HI31" s="254"/>
      <c r="HJ31" s="254"/>
      <c r="HK31" s="254"/>
      <c r="HL31" s="254"/>
      <c r="HM31" s="254"/>
      <c r="HN31" s="254"/>
      <c r="HO31" s="253"/>
      <c r="HP31" s="293"/>
      <c r="HQ31" s="293"/>
      <c r="HR31" s="294"/>
      <c r="HS31" s="269"/>
      <c r="HT31" s="269"/>
      <c r="HU31" s="287"/>
      <c r="HV31" s="269"/>
      <c r="HW31" s="266"/>
      <c r="HX31" s="254"/>
      <c r="HY31" s="254"/>
      <c r="HZ31" s="254"/>
      <c r="IA31" s="254"/>
      <c r="IB31" s="267"/>
      <c r="IC31" s="254"/>
      <c r="ID31" s="254"/>
      <c r="IE31" s="254"/>
      <c r="IF31" s="254"/>
      <c r="IG31" s="254"/>
      <c r="IH31" s="254"/>
      <c r="II31" s="253"/>
      <c r="IJ31" s="293"/>
      <c r="IK31" s="293"/>
      <c r="IL31" s="294"/>
      <c r="IM31" s="269"/>
      <c r="IN31" s="269"/>
      <c r="IO31" s="287"/>
      <c r="IP31" s="269"/>
      <c r="IQ31" s="266"/>
      <c r="IR31" s="254"/>
      <c r="IS31" s="254"/>
      <c r="IT31" s="254"/>
      <c r="IU31" s="254"/>
      <c r="IV31" s="267"/>
      <c r="IW31" s="254"/>
      <c r="IX31" s="254"/>
      <c r="IY31" s="254"/>
      <c r="IZ31" s="254"/>
      <c r="JA31" s="254"/>
      <c r="JB31" s="254"/>
    </row>
    <row r="32" spans="2:262" s="257" customFormat="1" ht="13.5" customHeight="1">
      <c r="B32" s="254"/>
      <c r="C32" s="259"/>
      <c r="E32" s="269"/>
      <c r="F32" s="287"/>
      <c r="G32" s="288"/>
      <c r="H32" s="254"/>
      <c r="I32" s="287"/>
      <c r="J32" s="288"/>
      <c r="K32" s="288"/>
      <c r="L32" s="288"/>
      <c r="M32" s="288"/>
      <c r="P32" s="289"/>
      <c r="Q32" s="269"/>
      <c r="R32" s="288"/>
      <c r="S32" s="288"/>
      <c r="U32" s="288"/>
      <c r="V32" s="288"/>
      <c r="W32" s="259"/>
      <c r="Y32" s="269"/>
      <c r="Z32" s="287"/>
      <c r="AA32" s="287"/>
      <c r="AB32" s="254"/>
      <c r="AC32" s="287"/>
      <c r="AD32" s="287"/>
      <c r="AE32" s="269"/>
      <c r="AF32" s="288"/>
      <c r="AG32" s="288"/>
      <c r="AJ32" s="289"/>
      <c r="AK32" s="269"/>
      <c r="AM32" s="288"/>
      <c r="AO32" s="288"/>
      <c r="AP32" s="288"/>
      <c r="AQ32" s="259"/>
      <c r="AS32" s="269"/>
      <c r="AT32" s="287"/>
      <c r="AU32" s="287"/>
      <c r="AV32" s="254"/>
      <c r="AW32" s="287"/>
      <c r="AX32" s="287"/>
      <c r="AY32" s="269"/>
      <c r="AZ32" s="288"/>
      <c r="BA32" s="288"/>
      <c r="BD32" s="289"/>
      <c r="BE32" s="269"/>
      <c r="BF32" s="288"/>
      <c r="BG32" s="288"/>
      <c r="BI32" s="288"/>
      <c r="BJ32" s="288"/>
      <c r="BK32" s="259"/>
      <c r="BM32" s="269"/>
      <c r="BN32" s="287"/>
      <c r="BO32" s="287"/>
      <c r="BP32" s="254"/>
      <c r="BQ32" s="287"/>
      <c r="BR32" s="287"/>
      <c r="BS32" s="269"/>
      <c r="BT32" s="288"/>
      <c r="BU32" s="288"/>
      <c r="BX32" s="289"/>
      <c r="BY32" s="269"/>
      <c r="BZ32" s="288"/>
      <c r="CA32" s="288"/>
      <c r="CC32" s="288"/>
      <c r="CD32" s="288"/>
      <c r="CE32" s="269"/>
      <c r="CG32" s="269"/>
      <c r="CH32" s="287"/>
      <c r="CI32" s="287"/>
      <c r="CJ32" s="254"/>
      <c r="CK32" s="287"/>
      <c r="CL32" s="287"/>
      <c r="CM32" s="269"/>
      <c r="CN32" s="288"/>
      <c r="CO32" s="288"/>
      <c r="CR32" s="289"/>
      <c r="CS32" s="269"/>
      <c r="CT32" s="288"/>
      <c r="CU32" s="288"/>
      <c r="CW32" s="288"/>
      <c r="CX32" s="288"/>
      <c r="CY32" s="259"/>
      <c r="DA32" s="269"/>
      <c r="DB32" s="287"/>
      <c r="DC32" s="287"/>
      <c r="DD32" s="254"/>
      <c r="DE32" s="287"/>
      <c r="DF32" s="287"/>
      <c r="DG32" s="269"/>
      <c r="DH32" s="288"/>
      <c r="DI32" s="288"/>
      <c r="DL32" s="289"/>
      <c r="DM32" s="269"/>
      <c r="DN32" s="288"/>
      <c r="DO32" s="288"/>
      <c r="DQ32" s="288"/>
      <c r="DR32" s="288"/>
      <c r="DS32" s="259"/>
      <c r="DU32" s="269"/>
      <c r="DV32" s="287"/>
      <c r="DW32" s="287"/>
      <c r="DX32" s="254"/>
      <c r="DY32" s="287"/>
      <c r="DZ32" s="287"/>
      <c r="EA32" s="269"/>
      <c r="EC32" s="290"/>
      <c r="EF32" s="289"/>
      <c r="EG32" s="269"/>
      <c r="EH32" s="288"/>
      <c r="EI32" s="288"/>
      <c r="EK32" s="288"/>
      <c r="EL32" s="288"/>
      <c r="EM32" s="259"/>
      <c r="EO32" s="269"/>
      <c r="EP32" s="287"/>
      <c r="EQ32" s="287"/>
      <c r="ER32" s="254"/>
      <c r="ES32" s="287"/>
      <c r="ET32" s="287"/>
      <c r="EU32" s="269"/>
      <c r="EV32" s="288"/>
      <c r="EW32" s="288"/>
      <c r="EZ32" s="289"/>
      <c r="FA32" s="269"/>
      <c r="FB32" s="288"/>
      <c r="FC32" s="288"/>
      <c r="FE32" s="288"/>
      <c r="FF32" s="288"/>
      <c r="FG32" s="259"/>
      <c r="FI32" s="269"/>
      <c r="FJ32" s="287"/>
      <c r="FK32" s="287"/>
      <c r="FL32" s="254"/>
      <c r="FM32" s="287"/>
      <c r="FN32" s="287"/>
      <c r="FO32" s="269"/>
      <c r="FP32" s="288"/>
      <c r="FQ32" s="288"/>
      <c r="FT32" s="289"/>
      <c r="FU32" s="269"/>
      <c r="FV32" s="288"/>
      <c r="FW32" s="288"/>
      <c r="FY32" s="288"/>
      <c r="FZ32" s="288"/>
      <c r="GA32" s="253"/>
      <c r="GB32" s="293"/>
      <c r="GC32" s="293"/>
      <c r="GD32" s="294"/>
      <c r="GE32" s="254"/>
      <c r="GF32" s="295"/>
      <c r="GG32" s="294"/>
      <c r="GH32" s="254"/>
      <c r="GI32" s="266"/>
      <c r="GJ32" s="254"/>
      <c r="GK32" s="254"/>
      <c r="GL32" s="254"/>
      <c r="GM32" s="254"/>
      <c r="GN32" s="267"/>
      <c r="GO32" s="254"/>
      <c r="GP32" s="254"/>
      <c r="GQ32" s="254"/>
      <c r="GR32" s="254"/>
      <c r="GS32" s="254"/>
      <c r="GT32" s="254"/>
      <c r="GU32" s="253"/>
      <c r="GV32" s="293"/>
      <c r="GW32" s="293"/>
      <c r="GX32" s="294"/>
      <c r="GY32" s="254"/>
      <c r="GZ32" s="295"/>
      <c r="HA32" s="294"/>
      <c r="HB32" s="254"/>
      <c r="HC32" s="266"/>
      <c r="HD32" s="254"/>
      <c r="HE32" s="254"/>
      <c r="HF32" s="254"/>
      <c r="HG32" s="254"/>
      <c r="HH32" s="267"/>
      <c r="HI32" s="254"/>
      <c r="HJ32" s="254"/>
      <c r="HK32" s="254"/>
      <c r="HL32" s="254"/>
      <c r="HM32" s="254"/>
      <c r="HN32" s="254"/>
      <c r="HO32" s="253"/>
      <c r="HP32" s="293"/>
      <c r="HQ32" s="293"/>
      <c r="HR32" s="294"/>
      <c r="HS32" s="254"/>
      <c r="HT32" s="295"/>
      <c r="HU32" s="294"/>
      <c r="HV32" s="254"/>
      <c r="HW32" s="266"/>
      <c r="HX32" s="254"/>
      <c r="HY32" s="254"/>
      <c r="HZ32" s="254"/>
      <c r="IA32" s="254"/>
      <c r="IB32" s="267"/>
      <c r="IC32" s="254"/>
      <c r="ID32" s="254"/>
      <c r="IE32" s="254"/>
      <c r="IF32" s="254"/>
      <c r="IG32" s="254"/>
      <c r="IH32" s="254"/>
      <c r="II32" s="253"/>
      <c r="IJ32" s="293"/>
      <c r="IK32" s="293"/>
      <c r="IL32" s="294"/>
      <c r="IM32" s="254"/>
      <c r="IN32" s="295"/>
      <c r="IO32" s="294"/>
      <c r="IP32" s="254"/>
      <c r="IQ32" s="266"/>
      <c r="IR32" s="254"/>
      <c r="IS32" s="254"/>
      <c r="IT32" s="254"/>
      <c r="IU32" s="254"/>
      <c r="IV32" s="267"/>
      <c r="IW32" s="254"/>
      <c r="IX32" s="254"/>
      <c r="IY32" s="254"/>
      <c r="IZ32" s="254"/>
      <c r="JA32" s="254"/>
      <c r="JB32" s="254"/>
    </row>
    <row r="33" spans="2:262" s="257" customFormat="1" ht="13.5" customHeight="1">
      <c r="B33" s="254"/>
      <c r="C33" s="259"/>
      <c r="E33" s="269"/>
      <c r="F33" s="287"/>
      <c r="G33" s="288"/>
      <c r="H33" s="254"/>
      <c r="I33" s="287"/>
      <c r="J33" s="288"/>
      <c r="K33" s="288"/>
      <c r="L33" s="288"/>
      <c r="M33" s="288"/>
      <c r="P33" s="289"/>
      <c r="Q33" s="269"/>
      <c r="R33" s="288"/>
      <c r="S33" s="288"/>
      <c r="U33" s="288"/>
      <c r="V33" s="288"/>
      <c r="W33" s="259"/>
      <c r="Y33" s="269"/>
      <c r="Z33" s="287"/>
      <c r="AA33" s="287"/>
      <c r="AB33" s="254"/>
      <c r="AC33" s="287"/>
      <c r="AD33" s="287"/>
      <c r="AE33" s="269"/>
      <c r="AF33" s="288"/>
      <c r="AG33" s="288"/>
      <c r="AJ33" s="289"/>
      <c r="AK33" s="269"/>
      <c r="AM33" s="288"/>
      <c r="AO33" s="288"/>
      <c r="AP33" s="288"/>
      <c r="AQ33" s="259"/>
      <c r="AS33" s="269"/>
      <c r="AT33" s="287"/>
      <c r="AU33" s="287"/>
      <c r="AV33" s="254"/>
      <c r="AW33" s="287"/>
      <c r="AX33" s="287"/>
      <c r="AY33" s="269"/>
      <c r="AZ33" s="288"/>
      <c r="BA33" s="288"/>
      <c r="BD33" s="289"/>
      <c r="BE33" s="269"/>
      <c r="BF33" s="288"/>
      <c r="BG33" s="288"/>
      <c r="BI33" s="288"/>
      <c r="BJ33" s="288"/>
      <c r="BK33" s="259"/>
      <c r="BM33" s="269"/>
      <c r="BN33" s="287"/>
      <c r="BO33" s="287"/>
      <c r="BP33" s="254"/>
      <c r="BQ33" s="287"/>
      <c r="BR33" s="287"/>
      <c r="BS33" s="269"/>
      <c r="BT33" s="288"/>
      <c r="BU33" s="288"/>
      <c r="BX33" s="289"/>
      <c r="BY33" s="269"/>
      <c r="BZ33" s="288"/>
      <c r="CA33" s="288"/>
      <c r="CC33" s="288"/>
      <c r="CD33" s="288"/>
      <c r="CE33" s="269"/>
      <c r="CG33" s="269"/>
      <c r="CH33" s="287"/>
      <c r="CI33" s="287"/>
      <c r="CJ33" s="254"/>
      <c r="CK33" s="287"/>
      <c r="CL33" s="287"/>
      <c r="CM33" s="269"/>
      <c r="CN33" s="288"/>
      <c r="CO33" s="288"/>
      <c r="CR33" s="289"/>
      <c r="CS33" s="269"/>
      <c r="CT33" s="288"/>
      <c r="CU33" s="288"/>
      <c r="CW33" s="288"/>
      <c r="CX33" s="288"/>
      <c r="CY33" s="259"/>
      <c r="DA33" s="269"/>
      <c r="DB33" s="287"/>
      <c r="DC33" s="287"/>
      <c r="DD33" s="254"/>
      <c r="DE33" s="287"/>
      <c r="DF33" s="287"/>
      <c r="DG33" s="269"/>
      <c r="DH33" s="288"/>
      <c r="DI33" s="288"/>
      <c r="DL33" s="289"/>
      <c r="DM33" s="269"/>
      <c r="DN33" s="288"/>
      <c r="DO33" s="288"/>
      <c r="DQ33" s="288"/>
      <c r="DR33" s="288"/>
      <c r="DS33" s="259"/>
      <c r="DU33" s="269"/>
      <c r="DV33" s="287"/>
      <c r="DW33" s="287"/>
      <c r="DX33" s="254"/>
      <c r="DY33" s="287"/>
      <c r="DZ33" s="287"/>
      <c r="EA33" s="269"/>
      <c r="EC33" s="290"/>
      <c r="EF33" s="289"/>
      <c r="EG33" s="269"/>
      <c r="EH33" s="288"/>
      <c r="EI33" s="288"/>
      <c r="EK33" s="288"/>
      <c r="EL33" s="288"/>
      <c r="EM33" s="259"/>
      <c r="EO33" s="269"/>
      <c r="EP33" s="287"/>
      <c r="EQ33" s="287"/>
      <c r="ER33" s="254"/>
      <c r="ES33" s="287"/>
      <c r="ET33" s="287"/>
      <c r="EU33" s="269"/>
      <c r="EV33" s="288"/>
      <c r="EW33" s="288"/>
      <c r="EZ33" s="289"/>
      <c r="FA33" s="269"/>
      <c r="FB33" s="288"/>
      <c r="FC33" s="288"/>
      <c r="FE33" s="288"/>
      <c r="FF33" s="288"/>
      <c r="FG33" s="259"/>
      <c r="FI33" s="269"/>
      <c r="FJ33" s="287"/>
      <c r="FK33" s="287"/>
      <c r="FL33" s="254"/>
      <c r="FM33" s="287"/>
      <c r="FN33" s="287"/>
      <c r="FO33" s="269"/>
      <c r="FP33" s="288"/>
      <c r="FQ33" s="288"/>
      <c r="FT33" s="289"/>
      <c r="FU33" s="269"/>
      <c r="FV33" s="288"/>
      <c r="FW33" s="288"/>
      <c r="FY33" s="288"/>
      <c r="FZ33" s="288"/>
      <c r="GA33" s="253"/>
      <c r="GB33" s="293"/>
      <c r="GC33" s="293"/>
      <c r="GD33" s="294"/>
      <c r="GE33" s="254"/>
      <c r="GF33" s="295"/>
      <c r="GG33" s="294"/>
      <c r="GH33" s="254"/>
      <c r="GI33" s="266"/>
      <c r="GJ33" s="254"/>
      <c r="GK33" s="254"/>
      <c r="GL33" s="254"/>
      <c r="GM33" s="254"/>
      <c r="GN33" s="267"/>
      <c r="GO33" s="254"/>
      <c r="GP33" s="254"/>
      <c r="GQ33" s="254"/>
      <c r="GR33" s="254"/>
      <c r="GS33" s="254"/>
      <c r="GT33" s="254"/>
      <c r="GU33" s="253"/>
      <c r="GV33" s="293"/>
      <c r="GW33" s="293"/>
      <c r="GX33" s="294"/>
      <c r="GY33" s="254"/>
      <c r="GZ33" s="295"/>
      <c r="HA33" s="294"/>
      <c r="HB33" s="254"/>
      <c r="HC33" s="266"/>
      <c r="HD33" s="254"/>
      <c r="HE33" s="254"/>
      <c r="HF33" s="254"/>
      <c r="HG33" s="254"/>
      <c r="HH33" s="267"/>
      <c r="HI33" s="254"/>
      <c r="HJ33" s="254"/>
      <c r="HK33" s="254"/>
      <c r="HL33" s="254"/>
      <c r="HM33" s="254"/>
      <c r="HN33" s="254"/>
      <c r="HO33" s="253"/>
      <c r="HP33" s="293"/>
      <c r="HQ33" s="293"/>
      <c r="HR33" s="294"/>
      <c r="HS33" s="254"/>
      <c r="HT33" s="295"/>
      <c r="HU33" s="294"/>
      <c r="HV33" s="254"/>
      <c r="HW33" s="266"/>
      <c r="HX33" s="254"/>
      <c r="HY33" s="254"/>
      <c r="HZ33" s="254"/>
      <c r="IA33" s="254"/>
      <c r="IB33" s="267"/>
      <c r="IC33" s="254"/>
      <c r="ID33" s="254"/>
      <c r="IE33" s="254"/>
      <c r="IF33" s="254"/>
      <c r="IG33" s="254"/>
      <c r="IH33" s="254"/>
      <c r="II33" s="253"/>
      <c r="IJ33" s="293"/>
      <c r="IK33" s="293"/>
      <c r="IL33" s="294"/>
      <c r="IM33" s="254"/>
      <c r="IN33" s="295"/>
      <c r="IO33" s="294"/>
      <c r="IP33" s="254"/>
      <c r="IQ33" s="266"/>
      <c r="IR33" s="254"/>
      <c r="IS33" s="254"/>
      <c r="IT33" s="254"/>
      <c r="IU33" s="254"/>
      <c r="IV33" s="267"/>
      <c r="IW33" s="254"/>
      <c r="IX33" s="254"/>
      <c r="IY33" s="254"/>
      <c r="IZ33" s="254"/>
      <c r="JA33" s="254"/>
      <c r="JB33" s="254"/>
    </row>
    <row r="34" spans="2:262" s="257" customFormat="1" ht="13.5" customHeight="1">
      <c r="B34" s="254"/>
      <c r="C34" s="259"/>
      <c r="E34" s="269"/>
      <c r="F34" s="287"/>
      <c r="G34" s="288"/>
      <c r="H34" s="254"/>
      <c r="I34" s="287"/>
      <c r="J34" s="288"/>
      <c r="K34" s="288"/>
      <c r="L34" s="288"/>
      <c r="M34" s="288"/>
      <c r="P34" s="289"/>
      <c r="Q34" s="269"/>
      <c r="R34" s="288"/>
      <c r="S34" s="288"/>
      <c r="U34" s="288"/>
      <c r="V34" s="288"/>
      <c r="W34" s="259"/>
      <c r="Y34" s="269"/>
      <c r="Z34" s="287"/>
      <c r="AA34" s="287"/>
      <c r="AB34" s="254"/>
      <c r="AC34" s="287"/>
      <c r="AD34" s="287"/>
      <c r="AE34" s="269"/>
      <c r="AF34" s="288"/>
      <c r="AG34" s="288"/>
      <c r="AJ34" s="289"/>
      <c r="AK34" s="269"/>
      <c r="AM34" s="288"/>
      <c r="AO34" s="288"/>
      <c r="AP34" s="288"/>
      <c r="AQ34" s="259"/>
      <c r="AS34" s="269"/>
      <c r="AT34" s="287"/>
      <c r="AU34" s="287"/>
      <c r="AV34" s="254"/>
      <c r="AW34" s="287"/>
      <c r="AX34" s="287"/>
      <c r="AY34" s="269"/>
      <c r="AZ34" s="288"/>
      <c r="BA34" s="288"/>
      <c r="BD34" s="289"/>
      <c r="BE34" s="269"/>
      <c r="BF34" s="288"/>
      <c r="BG34" s="288"/>
      <c r="BI34" s="288"/>
      <c r="BJ34" s="288"/>
      <c r="BK34" s="259"/>
      <c r="BM34" s="269"/>
      <c r="BN34" s="287"/>
      <c r="BO34" s="287"/>
      <c r="BP34" s="254"/>
      <c r="BQ34" s="287"/>
      <c r="BR34" s="287"/>
      <c r="BS34" s="269"/>
      <c r="BT34" s="288"/>
      <c r="BU34" s="288"/>
      <c r="BX34" s="289"/>
      <c r="BY34" s="269"/>
      <c r="BZ34" s="288"/>
      <c r="CA34" s="288"/>
      <c r="CC34" s="288"/>
      <c r="CD34" s="288"/>
      <c r="CE34" s="269"/>
      <c r="CG34" s="269"/>
      <c r="CH34" s="287"/>
      <c r="CI34" s="287"/>
      <c r="CJ34" s="254"/>
      <c r="CK34" s="287"/>
      <c r="CL34" s="287"/>
      <c r="CM34" s="269"/>
      <c r="CN34" s="288"/>
      <c r="CO34" s="288"/>
      <c r="CR34" s="289"/>
      <c r="CS34" s="269"/>
      <c r="CT34" s="288"/>
      <c r="CU34" s="288"/>
      <c r="CW34" s="288"/>
      <c r="CX34" s="288"/>
      <c r="CY34" s="259"/>
      <c r="DA34" s="269"/>
      <c r="DB34" s="287"/>
      <c r="DC34" s="287"/>
      <c r="DD34" s="254"/>
      <c r="DE34" s="287"/>
      <c r="DF34" s="287"/>
      <c r="DG34" s="269"/>
      <c r="DH34" s="288"/>
      <c r="DI34" s="288"/>
      <c r="DL34" s="289"/>
      <c r="DM34" s="269"/>
      <c r="DN34" s="288"/>
      <c r="DO34" s="288"/>
      <c r="DQ34" s="288"/>
      <c r="DR34" s="288"/>
      <c r="DS34" s="259"/>
      <c r="DU34" s="269"/>
      <c r="DV34" s="287"/>
      <c r="DW34" s="287"/>
      <c r="DX34" s="254"/>
      <c r="DY34" s="287"/>
      <c r="DZ34" s="287"/>
      <c r="EA34" s="269"/>
      <c r="EC34" s="290"/>
      <c r="EF34" s="289"/>
      <c r="EG34" s="269"/>
      <c r="EH34" s="288"/>
      <c r="EI34" s="288"/>
      <c r="EK34" s="288"/>
      <c r="EL34" s="288"/>
      <c r="EM34" s="259"/>
      <c r="EO34" s="269"/>
      <c r="EP34" s="287"/>
      <c r="EQ34" s="287"/>
      <c r="ER34" s="254"/>
      <c r="ES34" s="287"/>
      <c r="ET34" s="287"/>
      <c r="EU34" s="269"/>
      <c r="EV34" s="288"/>
      <c r="EW34" s="288"/>
      <c r="EZ34" s="289"/>
      <c r="FA34" s="269"/>
      <c r="FB34" s="288"/>
      <c r="FC34" s="288"/>
      <c r="FE34" s="288"/>
      <c r="FF34" s="288"/>
      <c r="FG34" s="259"/>
      <c r="FI34" s="269"/>
      <c r="FJ34" s="287"/>
      <c r="FK34" s="287"/>
      <c r="FL34" s="254"/>
      <c r="FM34" s="287"/>
      <c r="FN34" s="287"/>
      <c r="FO34" s="269"/>
      <c r="FP34" s="288"/>
      <c r="FQ34" s="288"/>
      <c r="FT34" s="289"/>
      <c r="FU34" s="269"/>
      <c r="FV34" s="288"/>
      <c r="FW34" s="288"/>
      <c r="FY34" s="288"/>
      <c r="FZ34" s="288"/>
      <c r="GA34" s="253"/>
      <c r="GB34" s="293"/>
      <c r="GC34" s="293"/>
      <c r="GD34" s="294"/>
      <c r="GE34" s="254"/>
      <c r="GF34" s="295"/>
      <c r="GG34" s="294"/>
      <c r="GH34" s="254"/>
      <c r="GI34" s="266"/>
      <c r="GJ34" s="254"/>
      <c r="GK34" s="254"/>
      <c r="GL34" s="254"/>
      <c r="GM34" s="254"/>
      <c r="GN34" s="267"/>
      <c r="GO34" s="254"/>
      <c r="GP34" s="254"/>
      <c r="GQ34" s="254"/>
      <c r="GR34" s="254"/>
      <c r="GS34" s="254"/>
      <c r="GT34" s="254"/>
      <c r="GU34" s="253"/>
      <c r="GV34" s="293"/>
      <c r="GW34" s="293"/>
      <c r="GX34" s="294"/>
      <c r="GY34" s="254"/>
      <c r="GZ34" s="295"/>
      <c r="HA34" s="294"/>
      <c r="HB34" s="254"/>
      <c r="HC34" s="266"/>
      <c r="HD34" s="254"/>
      <c r="HE34" s="254"/>
      <c r="HF34" s="254"/>
      <c r="HG34" s="254"/>
      <c r="HH34" s="267"/>
      <c r="HI34" s="254"/>
      <c r="HJ34" s="254"/>
      <c r="HK34" s="254"/>
      <c r="HL34" s="254"/>
      <c r="HM34" s="254"/>
      <c r="HN34" s="254"/>
      <c r="HO34" s="253"/>
      <c r="HP34" s="293"/>
      <c r="HQ34" s="293"/>
      <c r="HR34" s="294"/>
      <c r="HS34" s="254"/>
      <c r="HT34" s="295"/>
      <c r="HU34" s="294"/>
      <c r="HV34" s="254"/>
      <c r="HW34" s="266"/>
      <c r="HX34" s="254"/>
      <c r="HY34" s="254"/>
      <c r="HZ34" s="254"/>
      <c r="IA34" s="254"/>
      <c r="IB34" s="267"/>
      <c r="IC34" s="254"/>
      <c r="ID34" s="254"/>
      <c r="IE34" s="254"/>
      <c r="IF34" s="254"/>
      <c r="IG34" s="254"/>
      <c r="IH34" s="254"/>
      <c r="II34" s="253"/>
      <c r="IJ34" s="293"/>
      <c r="IK34" s="293"/>
      <c r="IL34" s="294"/>
      <c r="IM34" s="254"/>
      <c r="IN34" s="295"/>
      <c r="IO34" s="294"/>
      <c r="IP34" s="254"/>
      <c r="IQ34" s="266"/>
      <c r="IR34" s="254"/>
      <c r="IS34" s="254"/>
      <c r="IT34" s="254"/>
      <c r="IU34" s="254"/>
      <c r="IV34" s="267"/>
      <c r="IW34" s="254"/>
      <c r="IX34" s="254"/>
      <c r="IY34" s="254"/>
      <c r="IZ34" s="254"/>
      <c r="JA34" s="254"/>
      <c r="JB34" s="254"/>
    </row>
    <row r="35" spans="2:262" s="257" customFormat="1" ht="13.5" customHeight="1">
      <c r="B35" s="254"/>
      <c r="C35" s="259"/>
      <c r="E35" s="269"/>
      <c r="F35" s="287"/>
      <c r="G35" s="288"/>
      <c r="H35" s="254"/>
      <c r="I35" s="287"/>
      <c r="J35" s="288"/>
      <c r="K35" s="288"/>
      <c r="L35" s="288"/>
      <c r="M35" s="288"/>
      <c r="P35" s="289"/>
      <c r="Q35" s="269"/>
      <c r="R35" s="288"/>
      <c r="S35" s="288"/>
      <c r="U35" s="288"/>
      <c r="V35" s="288"/>
      <c r="W35" s="259"/>
      <c r="Y35" s="269"/>
      <c r="Z35" s="287"/>
      <c r="AA35" s="287"/>
      <c r="AB35" s="254"/>
      <c r="AC35" s="287"/>
      <c r="AD35" s="287"/>
      <c r="AE35" s="269"/>
      <c r="AF35" s="288"/>
      <c r="AG35" s="288"/>
      <c r="AJ35" s="289"/>
      <c r="AK35" s="269"/>
      <c r="AM35" s="288"/>
      <c r="AO35" s="288"/>
      <c r="AP35" s="288"/>
      <c r="AQ35" s="259"/>
      <c r="AS35" s="269"/>
      <c r="AT35" s="287"/>
      <c r="AU35" s="287"/>
      <c r="AV35" s="254"/>
      <c r="AW35" s="287"/>
      <c r="AX35" s="287"/>
      <c r="AY35" s="269"/>
      <c r="AZ35" s="288"/>
      <c r="BA35" s="288"/>
      <c r="BD35" s="289"/>
      <c r="BE35" s="269"/>
      <c r="BF35" s="288"/>
      <c r="BG35" s="288"/>
      <c r="BI35" s="288"/>
      <c r="BJ35" s="288"/>
      <c r="BK35" s="259"/>
      <c r="BM35" s="269"/>
      <c r="BN35" s="287"/>
      <c r="BO35" s="287"/>
      <c r="BP35" s="254"/>
      <c r="BQ35" s="287"/>
      <c r="BR35" s="287"/>
      <c r="BS35" s="269"/>
      <c r="BT35" s="288"/>
      <c r="BU35" s="288"/>
      <c r="BX35" s="289"/>
      <c r="BY35" s="269"/>
      <c r="BZ35" s="288"/>
      <c r="CA35" s="288"/>
      <c r="CC35" s="288"/>
      <c r="CD35" s="288"/>
      <c r="CE35" s="269"/>
      <c r="CG35" s="269"/>
      <c r="CH35" s="287"/>
      <c r="CI35" s="287"/>
      <c r="CJ35" s="254"/>
      <c r="CK35" s="287"/>
      <c r="CL35" s="287"/>
      <c r="CM35" s="269"/>
      <c r="CN35" s="288"/>
      <c r="CO35" s="288"/>
      <c r="CR35" s="289"/>
      <c r="CS35" s="269"/>
      <c r="CT35" s="288"/>
      <c r="CU35" s="288"/>
      <c r="CW35" s="288"/>
      <c r="CX35" s="288"/>
      <c r="CY35" s="259"/>
      <c r="DA35" s="269"/>
      <c r="DB35" s="287"/>
      <c r="DC35" s="287"/>
      <c r="DD35" s="254"/>
      <c r="DE35" s="287"/>
      <c r="DF35" s="287"/>
      <c r="DG35" s="269"/>
      <c r="DH35" s="288"/>
      <c r="DI35" s="288"/>
      <c r="DL35" s="289"/>
      <c r="DM35" s="269"/>
      <c r="DN35" s="288"/>
      <c r="DO35" s="288"/>
      <c r="DQ35" s="288"/>
      <c r="DR35" s="288"/>
      <c r="DS35" s="259"/>
      <c r="DU35" s="269"/>
      <c r="DV35" s="287"/>
      <c r="DW35" s="287"/>
      <c r="DX35" s="254"/>
      <c r="DY35" s="287"/>
      <c r="DZ35" s="287"/>
      <c r="EA35" s="269"/>
      <c r="EC35" s="290"/>
      <c r="EF35" s="289"/>
      <c r="EG35" s="269"/>
      <c r="EH35" s="288"/>
      <c r="EI35" s="288"/>
      <c r="EK35" s="288"/>
      <c r="EL35" s="288"/>
      <c r="EM35" s="259"/>
      <c r="EO35" s="269"/>
      <c r="EP35" s="287"/>
      <c r="EQ35" s="287"/>
      <c r="ER35" s="254"/>
      <c r="ES35" s="287"/>
      <c r="ET35" s="287"/>
      <c r="EU35" s="269"/>
      <c r="EV35" s="288"/>
      <c r="EW35" s="288"/>
      <c r="EZ35" s="289"/>
      <c r="FA35" s="269"/>
      <c r="FB35" s="288"/>
      <c r="FC35" s="288"/>
      <c r="FE35" s="288"/>
      <c r="FF35" s="288"/>
      <c r="FG35" s="259"/>
      <c r="FI35" s="269"/>
      <c r="FJ35" s="287"/>
      <c r="FK35" s="287"/>
      <c r="FL35" s="254"/>
      <c r="FM35" s="287"/>
      <c r="FN35" s="287"/>
      <c r="FO35" s="269"/>
      <c r="FP35" s="288"/>
      <c r="FQ35" s="288"/>
      <c r="FT35" s="289"/>
      <c r="FU35" s="269"/>
      <c r="FV35" s="288"/>
      <c r="FW35" s="288"/>
      <c r="FY35" s="288"/>
      <c r="FZ35" s="288"/>
      <c r="GA35" s="253"/>
      <c r="GB35" s="293"/>
      <c r="GC35" s="293"/>
      <c r="GD35" s="294"/>
      <c r="GE35" s="254"/>
      <c r="GF35" s="295"/>
      <c r="GG35" s="294"/>
      <c r="GH35" s="254"/>
      <c r="GI35" s="266"/>
      <c r="GJ35" s="254"/>
      <c r="GK35" s="254"/>
      <c r="GL35" s="254"/>
      <c r="GM35" s="254"/>
      <c r="GN35" s="267"/>
      <c r="GO35" s="254"/>
      <c r="GP35" s="254"/>
      <c r="GQ35" s="254"/>
      <c r="GR35" s="254"/>
      <c r="GS35" s="254"/>
      <c r="GT35" s="254"/>
      <c r="GU35" s="253"/>
      <c r="GV35" s="293"/>
      <c r="GW35" s="293"/>
      <c r="GX35" s="294"/>
      <c r="GY35" s="254"/>
      <c r="GZ35" s="295"/>
      <c r="HA35" s="294"/>
      <c r="HB35" s="254"/>
      <c r="HC35" s="266"/>
      <c r="HD35" s="254"/>
      <c r="HE35" s="254"/>
      <c r="HF35" s="254"/>
      <c r="HG35" s="254"/>
      <c r="HH35" s="267"/>
      <c r="HI35" s="254"/>
      <c r="HJ35" s="254"/>
      <c r="HK35" s="254"/>
      <c r="HL35" s="254"/>
      <c r="HM35" s="254"/>
      <c r="HN35" s="254"/>
      <c r="HO35" s="253"/>
      <c r="HP35" s="293"/>
      <c r="HQ35" s="293"/>
      <c r="HR35" s="294"/>
      <c r="HS35" s="254"/>
      <c r="HT35" s="295"/>
      <c r="HU35" s="294"/>
      <c r="HV35" s="254"/>
      <c r="HW35" s="266"/>
      <c r="HX35" s="254"/>
      <c r="HY35" s="254"/>
      <c r="HZ35" s="254"/>
      <c r="IA35" s="254"/>
      <c r="IB35" s="267"/>
      <c r="IC35" s="254"/>
      <c r="ID35" s="254"/>
      <c r="IE35" s="254"/>
      <c r="IF35" s="254"/>
      <c r="IG35" s="254"/>
      <c r="IH35" s="254"/>
      <c r="II35" s="253"/>
      <c r="IJ35" s="293"/>
      <c r="IK35" s="293"/>
      <c r="IL35" s="294"/>
      <c r="IM35" s="254"/>
      <c r="IN35" s="295"/>
      <c r="IO35" s="294"/>
      <c r="IP35" s="254"/>
      <c r="IQ35" s="266"/>
      <c r="IR35" s="254"/>
      <c r="IS35" s="254"/>
      <c r="IT35" s="254"/>
      <c r="IU35" s="254"/>
      <c r="IV35" s="267"/>
      <c r="IW35" s="254"/>
      <c r="IX35" s="254"/>
      <c r="IY35" s="254"/>
      <c r="IZ35" s="254"/>
      <c r="JA35" s="254"/>
      <c r="JB35" s="254"/>
    </row>
    <row r="36" spans="2:262" s="257" customFormat="1" ht="13.5" customHeight="1">
      <c r="B36" s="254"/>
      <c r="C36" s="259"/>
      <c r="E36" s="269"/>
      <c r="F36" s="287"/>
      <c r="G36" s="288"/>
      <c r="H36" s="254"/>
      <c r="I36" s="287"/>
      <c r="J36" s="288"/>
      <c r="K36" s="288"/>
      <c r="L36" s="288"/>
      <c r="M36" s="288"/>
      <c r="P36" s="289"/>
      <c r="Q36" s="269"/>
      <c r="R36" s="288"/>
      <c r="S36" s="288"/>
      <c r="U36" s="288"/>
      <c r="V36" s="288"/>
      <c r="W36" s="259"/>
      <c r="Y36" s="269"/>
      <c r="Z36" s="287"/>
      <c r="AA36" s="287"/>
      <c r="AB36" s="254"/>
      <c r="AC36" s="287"/>
      <c r="AD36" s="287"/>
      <c r="AE36" s="269"/>
      <c r="AF36" s="288"/>
      <c r="AG36" s="288"/>
      <c r="AJ36" s="289"/>
      <c r="AK36" s="269"/>
      <c r="AM36" s="288"/>
      <c r="AO36" s="288"/>
      <c r="AP36" s="288"/>
      <c r="AQ36" s="259"/>
      <c r="AS36" s="269"/>
      <c r="AT36" s="287"/>
      <c r="AU36" s="287"/>
      <c r="AV36" s="254"/>
      <c r="AW36" s="287"/>
      <c r="AX36" s="287"/>
      <c r="AY36" s="269"/>
      <c r="AZ36" s="288"/>
      <c r="BA36" s="288"/>
      <c r="BD36" s="289"/>
      <c r="BE36" s="269"/>
      <c r="BF36" s="288"/>
      <c r="BG36" s="288"/>
      <c r="BI36" s="288"/>
      <c r="BJ36" s="288"/>
      <c r="BK36" s="259"/>
      <c r="BM36" s="269"/>
      <c r="BN36" s="287"/>
      <c r="BO36" s="287"/>
      <c r="BP36" s="254"/>
      <c r="BQ36" s="287"/>
      <c r="BR36" s="287"/>
      <c r="BS36" s="269"/>
      <c r="BT36" s="288"/>
      <c r="BU36" s="288"/>
      <c r="BX36" s="289"/>
      <c r="BY36" s="269"/>
      <c r="BZ36" s="288"/>
      <c r="CA36" s="288"/>
      <c r="CC36" s="288"/>
      <c r="CD36" s="288"/>
      <c r="CE36" s="269"/>
      <c r="CG36" s="269"/>
      <c r="CH36" s="287"/>
      <c r="CI36" s="287"/>
      <c r="CJ36" s="254"/>
      <c r="CK36" s="287"/>
      <c r="CL36" s="287"/>
      <c r="CM36" s="269"/>
      <c r="CN36" s="288"/>
      <c r="CO36" s="288"/>
      <c r="CR36" s="289"/>
      <c r="CS36" s="269"/>
      <c r="CT36" s="288"/>
      <c r="CU36" s="288"/>
      <c r="CW36" s="288"/>
      <c r="CX36" s="288"/>
      <c r="CY36" s="259"/>
      <c r="DA36" s="269"/>
      <c r="DB36" s="287"/>
      <c r="DC36" s="287"/>
      <c r="DD36" s="254"/>
      <c r="DE36" s="287"/>
      <c r="DF36" s="287"/>
      <c r="DG36" s="269"/>
      <c r="DH36" s="288"/>
      <c r="DI36" s="288"/>
      <c r="DL36" s="289"/>
      <c r="DM36" s="269"/>
      <c r="DN36" s="288"/>
      <c r="DO36" s="288"/>
      <c r="DQ36" s="288"/>
      <c r="DR36" s="288"/>
      <c r="DS36" s="259"/>
      <c r="DU36" s="269"/>
      <c r="DV36" s="287"/>
      <c r="DW36" s="287"/>
      <c r="DX36" s="254"/>
      <c r="DY36" s="287"/>
      <c r="DZ36" s="287"/>
      <c r="EA36" s="269"/>
      <c r="EC36" s="290"/>
      <c r="EF36" s="289"/>
      <c r="EG36" s="269"/>
      <c r="EH36" s="288"/>
      <c r="EI36" s="288"/>
      <c r="EK36" s="288"/>
      <c r="EL36" s="288"/>
      <c r="EM36" s="259"/>
      <c r="EO36" s="269"/>
      <c r="EP36" s="287"/>
      <c r="EQ36" s="287"/>
      <c r="ER36" s="254"/>
      <c r="ES36" s="287"/>
      <c r="ET36" s="287"/>
      <c r="EU36" s="269"/>
      <c r="EV36" s="288"/>
      <c r="EW36" s="288"/>
      <c r="EZ36" s="289"/>
      <c r="FA36" s="269"/>
      <c r="FB36" s="288"/>
      <c r="FC36" s="288"/>
      <c r="FE36" s="288"/>
      <c r="FF36" s="288"/>
      <c r="FG36" s="259"/>
      <c r="FI36" s="269"/>
      <c r="FJ36" s="287"/>
      <c r="FK36" s="287"/>
      <c r="FL36" s="254"/>
      <c r="FM36" s="287"/>
      <c r="FN36" s="287"/>
      <c r="FO36" s="269"/>
      <c r="FP36" s="288"/>
      <c r="FQ36" s="288"/>
      <c r="FT36" s="289"/>
      <c r="FU36" s="269"/>
      <c r="FV36" s="288"/>
      <c r="FW36" s="288"/>
      <c r="FY36" s="288"/>
      <c r="FZ36" s="288"/>
      <c r="GA36" s="253"/>
      <c r="GB36" s="293"/>
      <c r="GC36" s="293"/>
      <c r="GD36" s="294"/>
      <c r="GE36" s="254"/>
      <c r="GF36" s="295"/>
      <c r="GG36" s="294"/>
      <c r="GH36" s="254"/>
      <c r="GI36" s="266"/>
      <c r="GJ36" s="254"/>
      <c r="GK36" s="254"/>
      <c r="GL36" s="254"/>
      <c r="GM36" s="254"/>
      <c r="GN36" s="267"/>
      <c r="GO36" s="254"/>
      <c r="GP36" s="254"/>
      <c r="GQ36" s="254"/>
      <c r="GR36" s="254"/>
      <c r="GS36" s="254"/>
      <c r="GT36" s="254"/>
      <c r="GU36" s="253"/>
      <c r="GV36" s="293"/>
      <c r="GW36" s="293"/>
      <c r="GX36" s="294"/>
      <c r="GY36" s="254"/>
      <c r="GZ36" s="295"/>
      <c r="HA36" s="294"/>
      <c r="HB36" s="254"/>
      <c r="HC36" s="266"/>
      <c r="HD36" s="254"/>
      <c r="HE36" s="254"/>
      <c r="HF36" s="254"/>
      <c r="HG36" s="254"/>
      <c r="HH36" s="267"/>
      <c r="HI36" s="254"/>
      <c r="HJ36" s="254"/>
      <c r="HK36" s="254"/>
      <c r="HL36" s="254"/>
      <c r="HM36" s="254"/>
      <c r="HN36" s="254"/>
      <c r="HO36" s="253"/>
      <c r="HP36" s="293"/>
      <c r="HQ36" s="293"/>
      <c r="HR36" s="294"/>
      <c r="HS36" s="254"/>
      <c r="HT36" s="295"/>
      <c r="HU36" s="294"/>
      <c r="HV36" s="254"/>
      <c r="HW36" s="266"/>
      <c r="HX36" s="254"/>
      <c r="HY36" s="254"/>
      <c r="HZ36" s="254"/>
      <c r="IA36" s="254"/>
      <c r="IB36" s="267"/>
      <c r="IC36" s="254"/>
      <c r="ID36" s="254"/>
      <c r="IE36" s="254"/>
      <c r="IF36" s="254"/>
      <c r="IG36" s="254"/>
      <c r="IH36" s="254"/>
      <c r="II36" s="253"/>
      <c r="IJ36" s="293"/>
      <c r="IK36" s="293"/>
      <c r="IL36" s="294"/>
      <c r="IM36" s="254"/>
      <c r="IN36" s="295"/>
      <c r="IO36" s="294"/>
      <c r="IP36" s="254"/>
      <c r="IQ36" s="266"/>
      <c r="IR36" s="254"/>
      <c r="IS36" s="254"/>
      <c r="IT36" s="254"/>
      <c r="IU36" s="254"/>
      <c r="IV36" s="267"/>
      <c r="IW36" s="254"/>
      <c r="IX36" s="254"/>
      <c r="IY36" s="254"/>
      <c r="IZ36" s="254"/>
      <c r="JA36" s="254"/>
      <c r="JB36" s="254"/>
    </row>
    <row r="37" spans="2:262" s="257" customFormat="1" ht="13.5" customHeight="1">
      <c r="B37" s="254"/>
      <c r="C37" s="259"/>
      <c r="E37" s="269"/>
      <c r="F37" s="287"/>
      <c r="G37" s="288"/>
      <c r="H37" s="254"/>
      <c r="I37" s="287"/>
      <c r="J37" s="288"/>
      <c r="K37" s="269"/>
      <c r="L37" s="288"/>
      <c r="M37" s="288"/>
      <c r="P37" s="289"/>
      <c r="Q37" s="269"/>
      <c r="R37" s="288"/>
      <c r="S37" s="288"/>
      <c r="U37" s="288"/>
      <c r="V37" s="288"/>
      <c r="W37" s="259"/>
      <c r="Y37" s="269"/>
      <c r="Z37" s="287"/>
      <c r="AA37" s="287"/>
      <c r="AB37" s="254"/>
      <c r="AC37" s="287"/>
      <c r="AD37" s="287"/>
      <c r="AE37" s="269"/>
      <c r="AF37" s="288"/>
      <c r="AG37" s="288"/>
      <c r="AJ37" s="289"/>
      <c r="AK37" s="269"/>
      <c r="AM37" s="288"/>
      <c r="AO37" s="288"/>
      <c r="AP37" s="288"/>
      <c r="AQ37" s="259"/>
      <c r="AS37" s="269"/>
      <c r="AT37" s="287"/>
      <c r="AU37" s="287"/>
      <c r="AV37" s="254"/>
      <c r="AW37" s="287"/>
      <c r="AX37" s="287"/>
      <c r="AY37" s="269"/>
      <c r="AZ37" s="288"/>
      <c r="BA37" s="288"/>
      <c r="BD37" s="289"/>
      <c r="BE37" s="269"/>
      <c r="BF37" s="288"/>
      <c r="BG37" s="288"/>
      <c r="BI37" s="288"/>
      <c r="BJ37" s="288"/>
      <c r="BK37" s="259"/>
      <c r="BM37" s="269"/>
      <c r="BN37" s="287"/>
      <c r="BO37" s="287"/>
      <c r="BP37" s="254"/>
      <c r="BQ37" s="287"/>
      <c r="BR37" s="287"/>
      <c r="BS37" s="269"/>
      <c r="BT37" s="288"/>
      <c r="BU37" s="288"/>
      <c r="BX37" s="289"/>
      <c r="BY37" s="269"/>
      <c r="BZ37" s="288"/>
      <c r="CA37" s="288"/>
      <c r="CC37" s="288"/>
      <c r="CD37" s="288"/>
      <c r="CE37" s="269"/>
      <c r="CG37" s="269"/>
      <c r="CH37" s="287"/>
      <c r="CI37" s="287"/>
      <c r="CJ37" s="254"/>
      <c r="CK37" s="287"/>
      <c r="CL37" s="287"/>
      <c r="CM37" s="269"/>
      <c r="CN37" s="288"/>
      <c r="CO37" s="288"/>
      <c r="CR37" s="289"/>
      <c r="CS37" s="269"/>
      <c r="CT37" s="288"/>
      <c r="CU37" s="288"/>
      <c r="CW37" s="288"/>
      <c r="CX37" s="288"/>
      <c r="CY37" s="259"/>
      <c r="DA37" s="269"/>
      <c r="DB37" s="287"/>
      <c r="DC37" s="287"/>
      <c r="DD37" s="254"/>
      <c r="DE37" s="287"/>
      <c r="DF37" s="287"/>
      <c r="DG37" s="269"/>
      <c r="DH37" s="288"/>
      <c r="DI37" s="288"/>
      <c r="DL37" s="289"/>
      <c r="DM37" s="269"/>
      <c r="DN37" s="288"/>
      <c r="DO37" s="288"/>
      <c r="DQ37" s="288"/>
      <c r="DR37" s="288"/>
      <c r="DS37" s="259"/>
      <c r="DU37" s="269"/>
      <c r="DV37" s="287"/>
      <c r="DW37" s="287"/>
      <c r="DX37" s="254"/>
      <c r="DY37" s="287"/>
      <c r="DZ37" s="287"/>
      <c r="EA37" s="269"/>
      <c r="EC37" s="290"/>
      <c r="EF37" s="289"/>
      <c r="EG37" s="269"/>
      <c r="EH37" s="288"/>
      <c r="EI37" s="288"/>
      <c r="EK37" s="288"/>
      <c r="EL37" s="288"/>
      <c r="EM37" s="259"/>
      <c r="EO37" s="269"/>
      <c r="EP37" s="287"/>
      <c r="EQ37" s="287"/>
      <c r="ER37" s="254"/>
      <c r="ES37" s="287"/>
      <c r="ET37" s="287"/>
      <c r="EU37" s="269"/>
      <c r="EV37" s="288"/>
      <c r="EW37" s="288"/>
      <c r="EZ37" s="289"/>
      <c r="FA37" s="269"/>
      <c r="FB37" s="288"/>
      <c r="FC37" s="288"/>
      <c r="FE37" s="288"/>
      <c r="FF37" s="288"/>
      <c r="FG37" s="259"/>
      <c r="FI37" s="269"/>
      <c r="FJ37" s="287"/>
      <c r="FK37" s="287"/>
      <c r="FL37" s="254"/>
      <c r="FM37" s="287"/>
      <c r="FN37" s="287"/>
      <c r="FO37" s="269"/>
      <c r="FP37" s="288"/>
      <c r="FQ37" s="288"/>
      <c r="FT37" s="289"/>
      <c r="FU37" s="269"/>
      <c r="FV37" s="288"/>
      <c r="FW37" s="288"/>
      <c r="FY37" s="288"/>
      <c r="FZ37" s="288"/>
      <c r="GA37" s="253"/>
      <c r="GB37" s="293"/>
      <c r="GC37" s="293"/>
      <c r="GD37" s="294"/>
      <c r="GE37" s="254"/>
      <c r="GF37" s="295"/>
      <c r="GG37" s="294"/>
      <c r="GH37" s="254"/>
      <c r="GI37" s="266"/>
      <c r="GJ37" s="254"/>
      <c r="GK37" s="254"/>
      <c r="GL37" s="254"/>
      <c r="GM37" s="254"/>
      <c r="GN37" s="267"/>
      <c r="GO37" s="254"/>
      <c r="GP37" s="254"/>
      <c r="GQ37" s="254"/>
      <c r="GR37" s="254"/>
      <c r="GS37" s="254"/>
      <c r="GT37" s="254"/>
      <c r="GU37" s="253"/>
      <c r="GV37" s="293"/>
      <c r="GW37" s="293"/>
      <c r="GX37" s="294"/>
      <c r="GY37" s="254"/>
      <c r="GZ37" s="295"/>
      <c r="HA37" s="294"/>
      <c r="HB37" s="254"/>
      <c r="HC37" s="266"/>
      <c r="HD37" s="254"/>
      <c r="HE37" s="254"/>
      <c r="HF37" s="254"/>
      <c r="HG37" s="254"/>
      <c r="HH37" s="267"/>
      <c r="HI37" s="254"/>
      <c r="HJ37" s="254"/>
      <c r="HK37" s="254"/>
      <c r="HL37" s="254"/>
      <c r="HM37" s="254"/>
      <c r="HN37" s="254"/>
      <c r="HO37" s="253"/>
      <c r="HP37" s="293"/>
      <c r="HQ37" s="293"/>
      <c r="HR37" s="294"/>
      <c r="HS37" s="254"/>
      <c r="HT37" s="295"/>
      <c r="HU37" s="294"/>
      <c r="HV37" s="254"/>
      <c r="HW37" s="266"/>
      <c r="HX37" s="254"/>
      <c r="HY37" s="254"/>
      <c r="HZ37" s="254"/>
      <c r="IA37" s="254"/>
      <c r="IB37" s="267"/>
      <c r="IC37" s="254"/>
      <c r="ID37" s="254"/>
      <c r="IE37" s="254"/>
      <c r="IF37" s="254"/>
      <c r="IG37" s="254"/>
      <c r="IH37" s="254"/>
      <c r="II37" s="253"/>
      <c r="IJ37" s="293"/>
      <c r="IK37" s="293"/>
      <c r="IL37" s="294"/>
      <c r="IM37" s="254"/>
      <c r="IN37" s="295"/>
      <c r="IO37" s="294"/>
      <c r="IP37" s="254"/>
      <c r="IQ37" s="266"/>
      <c r="IR37" s="254"/>
      <c r="IS37" s="254"/>
      <c r="IT37" s="254"/>
      <c r="IU37" s="254"/>
      <c r="IV37" s="267"/>
      <c r="IW37" s="254"/>
      <c r="IX37" s="254"/>
      <c r="IY37" s="254"/>
      <c r="IZ37" s="254"/>
      <c r="JA37" s="254"/>
      <c r="JB37" s="254"/>
    </row>
    <row r="38" spans="2:262" s="257" customFormat="1" ht="13.5" customHeight="1">
      <c r="B38" s="254"/>
      <c r="C38" s="259"/>
      <c r="E38" s="269"/>
      <c r="F38" s="287"/>
      <c r="G38" s="288"/>
      <c r="H38" s="254"/>
      <c r="I38" s="287"/>
      <c r="J38" s="288"/>
      <c r="K38" s="269"/>
      <c r="L38" s="288"/>
      <c r="M38" s="288"/>
      <c r="P38" s="289"/>
      <c r="Q38" s="269"/>
      <c r="R38" s="288"/>
      <c r="S38" s="288"/>
      <c r="U38" s="288"/>
      <c r="V38" s="288"/>
      <c r="W38" s="259"/>
      <c r="Y38" s="269"/>
      <c r="Z38" s="287"/>
      <c r="AA38" s="287"/>
      <c r="AB38" s="254"/>
      <c r="AC38" s="287"/>
      <c r="AD38" s="287"/>
      <c r="AE38" s="269"/>
      <c r="AF38" s="288"/>
      <c r="AG38" s="288"/>
      <c r="AJ38" s="289"/>
      <c r="AK38" s="269"/>
      <c r="AM38" s="288"/>
      <c r="AO38" s="288"/>
      <c r="AP38" s="288"/>
      <c r="AQ38" s="259"/>
      <c r="AS38" s="269"/>
      <c r="AT38" s="287"/>
      <c r="AU38" s="287"/>
      <c r="AV38" s="254"/>
      <c r="AW38" s="287"/>
      <c r="AX38" s="287"/>
      <c r="AY38" s="269"/>
      <c r="AZ38" s="288"/>
      <c r="BA38" s="288"/>
      <c r="BD38" s="289"/>
      <c r="BE38" s="269"/>
      <c r="BF38" s="288"/>
      <c r="BG38" s="288"/>
      <c r="BI38" s="288"/>
      <c r="BJ38" s="288"/>
      <c r="BK38" s="259"/>
      <c r="BM38" s="269"/>
      <c r="BN38" s="287"/>
      <c r="BO38" s="287"/>
      <c r="BP38" s="254"/>
      <c r="BQ38" s="287"/>
      <c r="BR38" s="287"/>
      <c r="BS38" s="269"/>
      <c r="BT38" s="288"/>
      <c r="BU38" s="288"/>
      <c r="BX38" s="289"/>
      <c r="BY38" s="269"/>
      <c r="BZ38" s="288"/>
      <c r="CA38" s="288"/>
      <c r="CC38" s="288"/>
      <c r="CD38" s="288"/>
      <c r="CE38" s="269"/>
      <c r="CG38" s="269"/>
      <c r="CH38" s="287"/>
      <c r="CI38" s="287"/>
      <c r="CJ38" s="254"/>
      <c r="CK38" s="287"/>
      <c r="CL38" s="287"/>
      <c r="CM38" s="269"/>
      <c r="CN38" s="288"/>
      <c r="CO38" s="288"/>
      <c r="CR38" s="289"/>
      <c r="CS38" s="269"/>
      <c r="CT38" s="288"/>
      <c r="CU38" s="288"/>
      <c r="CW38" s="288"/>
      <c r="CX38" s="288"/>
      <c r="CY38" s="259"/>
      <c r="DA38" s="269"/>
      <c r="DB38" s="287"/>
      <c r="DC38" s="287"/>
      <c r="DD38" s="254"/>
      <c r="DE38" s="287"/>
      <c r="DF38" s="287"/>
      <c r="DG38" s="269"/>
      <c r="DH38" s="288"/>
      <c r="DI38" s="288"/>
      <c r="DL38" s="289"/>
      <c r="DM38" s="269"/>
      <c r="DN38" s="288"/>
      <c r="DO38" s="288"/>
      <c r="DQ38" s="288"/>
      <c r="DR38" s="288"/>
      <c r="DS38" s="259"/>
      <c r="DU38" s="269"/>
      <c r="DV38" s="287"/>
      <c r="DW38" s="287"/>
      <c r="DX38" s="254"/>
      <c r="DY38" s="287"/>
      <c r="DZ38" s="287"/>
      <c r="EA38" s="269"/>
      <c r="EC38" s="290"/>
      <c r="EF38" s="289"/>
      <c r="EG38" s="269"/>
      <c r="EH38" s="288"/>
      <c r="EI38" s="288"/>
      <c r="EK38" s="288"/>
      <c r="EL38" s="288"/>
      <c r="EM38" s="259"/>
      <c r="EO38" s="269"/>
      <c r="EP38" s="287"/>
      <c r="EQ38" s="287"/>
      <c r="ER38" s="254"/>
      <c r="ES38" s="287"/>
      <c r="ET38" s="287"/>
      <c r="EU38" s="269"/>
      <c r="EV38" s="288"/>
      <c r="EW38" s="288"/>
      <c r="EZ38" s="289"/>
      <c r="FA38" s="269"/>
      <c r="FB38" s="288"/>
      <c r="FC38" s="288"/>
      <c r="FE38" s="288"/>
      <c r="FF38" s="288"/>
      <c r="FG38" s="259"/>
      <c r="FI38" s="269"/>
      <c r="FJ38" s="287"/>
      <c r="FK38" s="287"/>
      <c r="FL38" s="254"/>
      <c r="FM38" s="287"/>
      <c r="FN38" s="287"/>
      <c r="FO38" s="269"/>
      <c r="FP38" s="288"/>
      <c r="FQ38" s="288"/>
      <c r="FT38" s="289"/>
      <c r="FU38" s="269"/>
      <c r="FV38" s="288"/>
      <c r="FW38" s="288"/>
      <c r="FY38" s="288"/>
      <c r="FZ38" s="288"/>
      <c r="GA38" s="253"/>
      <c r="GB38" s="293"/>
      <c r="GC38" s="293"/>
      <c r="GD38" s="294"/>
      <c r="GE38" s="254"/>
      <c r="GF38" s="295"/>
      <c r="GG38" s="294"/>
      <c r="GH38" s="254"/>
      <c r="GI38" s="266"/>
      <c r="GJ38" s="254"/>
      <c r="GK38" s="254"/>
      <c r="GL38" s="254"/>
      <c r="GM38" s="254"/>
      <c r="GN38" s="267"/>
      <c r="GO38" s="254"/>
      <c r="GP38" s="254"/>
      <c r="GQ38" s="254"/>
      <c r="GR38" s="254"/>
      <c r="GS38" s="254"/>
      <c r="GT38" s="254"/>
      <c r="GU38" s="253"/>
      <c r="GV38" s="293"/>
      <c r="GW38" s="293"/>
      <c r="GX38" s="294"/>
      <c r="GY38" s="254"/>
      <c r="GZ38" s="295"/>
      <c r="HA38" s="294"/>
      <c r="HB38" s="254"/>
      <c r="HC38" s="266"/>
      <c r="HD38" s="254"/>
      <c r="HE38" s="254"/>
      <c r="HF38" s="254"/>
      <c r="HG38" s="254"/>
      <c r="HH38" s="267"/>
      <c r="HI38" s="254"/>
      <c r="HJ38" s="254"/>
      <c r="HK38" s="254"/>
      <c r="HL38" s="254"/>
      <c r="HM38" s="254"/>
      <c r="HN38" s="254"/>
      <c r="HO38" s="253"/>
      <c r="HP38" s="293"/>
      <c r="HQ38" s="293"/>
      <c r="HR38" s="294"/>
      <c r="HS38" s="254"/>
      <c r="HT38" s="295"/>
      <c r="HU38" s="294"/>
      <c r="HV38" s="254"/>
      <c r="HW38" s="266"/>
      <c r="HX38" s="254"/>
      <c r="HY38" s="254"/>
      <c r="HZ38" s="254"/>
      <c r="IA38" s="254"/>
      <c r="IB38" s="267"/>
      <c r="IC38" s="254"/>
      <c r="ID38" s="254"/>
      <c r="IE38" s="254"/>
      <c r="IF38" s="254"/>
      <c r="IG38" s="254"/>
      <c r="IH38" s="254"/>
      <c r="II38" s="253"/>
      <c r="IJ38" s="293"/>
      <c r="IK38" s="293"/>
      <c r="IL38" s="294"/>
      <c r="IM38" s="254"/>
      <c r="IN38" s="295"/>
      <c r="IO38" s="294"/>
      <c r="IP38" s="254"/>
      <c r="IQ38" s="266"/>
      <c r="IR38" s="254"/>
      <c r="IS38" s="254"/>
      <c r="IT38" s="254"/>
      <c r="IU38" s="254"/>
      <c r="IV38" s="267"/>
      <c r="IW38" s="254"/>
      <c r="IX38" s="254"/>
      <c r="IY38" s="254"/>
      <c r="IZ38" s="254"/>
      <c r="JA38" s="254"/>
      <c r="JB38" s="254"/>
    </row>
    <row r="39" spans="2:262" s="257" customFormat="1" ht="13.5" customHeight="1">
      <c r="B39" s="254"/>
      <c r="C39" s="259"/>
      <c r="E39" s="269"/>
      <c r="F39" s="287"/>
      <c r="G39" s="288"/>
      <c r="H39" s="254"/>
      <c r="I39" s="287"/>
      <c r="J39" s="288"/>
      <c r="K39" s="269"/>
      <c r="L39" s="288"/>
      <c r="M39" s="288"/>
      <c r="P39" s="289"/>
      <c r="Q39" s="269"/>
      <c r="R39" s="288"/>
      <c r="S39" s="288"/>
      <c r="U39" s="288"/>
      <c r="V39" s="288"/>
      <c r="W39" s="259"/>
      <c r="Y39" s="269"/>
      <c r="Z39" s="287"/>
      <c r="AA39" s="287"/>
      <c r="AB39" s="254"/>
      <c r="AC39" s="287"/>
      <c r="AD39" s="287"/>
      <c r="AE39" s="269"/>
      <c r="AF39" s="288"/>
      <c r="AG39" s="288"/>
      <c r="AJ39" s="289"/>
      <c r="AK39" s="269"/>
      <c r="AM39" s="288"/>
      <c r="AO39" s="288"/>
      <c r="AP39" s="288"/>
      <c r="AQ39" s="259"/>
      <c r="AS39" s="269"/>
      <c r="AT39" s="287"/>
      <c r="AU39" s="287"/>
      <c r="AV39" s="254"/>
      <c r="AW39" s="287"/>
      <c r="AX39" s="287"/>
      <c r="AY39" s="269"/>
      <c r="AZ39" s="288"/>
      <c r="BA39" s="288"/>
      <c r="BD39" s="289"/>
      <c r="BE39" s="269"/>
      <c r="BF39" s="288"/>
      <c r="BG39" s="288"/>
      <c r="BI39" s="288"/>
      <c r="BJ39" s="288"/>
      <c r="BK39" s="259"/>
      <c r="BM39" s="269"/>
      <c r="BN39" s="287"/>
      <c r="BO39" s="287"/>
      <c r="BP39" s="254"/>
      <c r="BQ39" s="287"/>
      <c r="BR39" s="287"/>
      <c r="BS39" s="269"/>
      <c r="BT39" s="288"/>
      <c r="BU39" s="288"/>
      <c r="BX39" s="289"/>
      <c r="BY39" s="269"/>
      <c r="BZ39" s="288"/>
      <c r="CA39" s="288"/>
      <c r="CC39" s="288"/>
      <c r="CD39" s="288"/>
      <c r="CE39" s="269"/>
      <c r="CG39" s="269"/>
      <c r="CH39" s="287"/>
      <c r="CI39" s="287"/>
      <c r="CJ39" s="254"/>
      <c r="CK39" s="287"/>
      <c r="CL39" s="287"/>
      <c r="CM39" s="269"/>
      <c r="CN39" s="288"/>
      <c r="CO39" s="288"/>
      <c r="CR39" s="289"/>
      <c r="CS39" s="269"/>
      <c r="CT39" s="288"/>
      <c r="CU39" s="288"/>
      <c r="CW39" s="288"/>
      <c r="CX39" s="288"/>
      <c r="CY39" s="259"/>
      <c r="DA39" s="269"/>
      <c r="DB39" s="287"/>
      <c r="DC39" s="287"/>
      <c r="DD39" s="254"/>
      <c r="DE39" s="287"/>
      <c r="DF39" s="287"/>
      <c r="DG39" s="269"/>
      <c r="DH39" s="288"/>
      <c r="DI39" s="288"/>
      <c r="DL39" s="289"/>
      <c r="DM39" s="269"/>
      <c r="DN39" s="288"/>
      <c r="DO39" s="288"/>
      <c r="DQ39" s="288"/>
      <c r="DR39" s="288"/>
      <c r="DS39" s="259"/>
      <c r="DU39" s="269"/>
      <c r="DV39" s="287"/>
      <c r="DW39" s="287"/>
      <c r="DX39" s="254"/>
      <c r="DY39" s="287"/>
      <c r="DZ39" s="287"/>
      <c r="EA39" s="269"/>
      <c r="EC39" s="290"/>
      <c r="EF39" s="289"/>
      <c r="EG39" s="269"/>
      <c r="EH39" s="288"/>
      <c r="EI39" s="288"/>
      <c r="EK39" s="288"/>
      <c r="EL39" s="288"/>
      <c r="EM39" s="259"/>
      <c r="EO39" s="269"/>
      <c r="EP39" s="287"/>
      <c r="EQ39" s="287"/>
      <c r="ER39" s="254"/>
      <c r="ES39" s="287"/>
      <c r="ET39" s="287"/>
      <c r="EU39" s="269"/>
      <c r="EV39" s="288"/>
      <c r="EW39" s="288"/>
      <c r="EZ39" s="289"/>
      <c r="FA39" s="269"/>
      <c r="FB39" s="288"/>
      <c r="FC39" s="288"/>
      <c r="FE39" s="288"/>
      <c r="FF39" s="288"/>
      <c r="FG39" s="259"/>
      <c r="FI39" s="269"/>
      <c r="FJ39" s="287"/>
      <c r="FK39" s="287"/>
      <c r="FL39" s="254"/>
      <c r="FM39" s="287"/>
      <c r="FN39" s="287"/>
      <c r="FO39" s="269"/>
      <c r="FP39" s="288"/>
      <c r="FQ39" s="288"/>
      <c r="FT39" s="289"/>
      <c r="FU39" s="269"/>
      <c r="FV39" s="288"/>
      <c r="FW39" s="288"/>
      <c r="FY39" s="288"/>
      <c r="FZ39" s="288"/>
      <c r="GA39" s="253"/>
      <c r="GB39" s="293"/>
      <c r="GC39" s="293"/>
      <c r="GD39" s="294"/>
      <c r="GE39" s="254"/>
      <c r="GF39" s="295"/>
      <c r="GG39" s="294"/>
      <c r="GH39" s="254"/>
      <c r="GI39" s="266"/>
      <c r="GJ39" s="254"/>
      <c r="GK39" s="254"/>
      <c r="GL39" s="254"/>
      <c r="GM39" s="254"/>
      <c r="GN39" s="267"/>
      <c r="GO39" s="254"/>
      <c r="GP39" s="254"/>
      <c r="GQ39" s="254"/>
      <c r="GR39" s="254"/>
      <c r="GS39" s="254"/>
      <c r="GT39" s="254"/>
      <c r="GU39" s="253"/>
      <c r="GV39" s="293"/>
      <c r="GW39" s="293"/>
      <c r="GX39" s="294"/>
      <c r="GY39" s="254"/>
      <c r="GZ39" s="295"/>
      <c r="HA39" s="294"/>
      <c r="HB39" s="254"/>
      <c r="HC39" s="266"/>
      <c r="HD39" s="254"/>
      <c r="HE39" s="254"/>
      <c r="HF39" s="254"/>
      <c r="HG39" s="254"/>
      <c r="HH39" s="267"/>
      <c r="HI39" s="254"/>
      <c r="HJ39" s="254"/>
      <c r="HK39" s="254"/>
      <c r="HL39" s="254"/>
      <c r="HM39" s="254"/>
      <c r="HN39" s="254"/>
      <c r="HO39" s="253"/>
      <c r="HP39" s="293"/>
      <c r="HQ39" s="293"/>
      <c r="HR39" s="294"/>
      <c r="HS39" s="254"/>
      <c r="HT39" s="295"/>
      <c r="HU39" s="294"/>
      <c r="HV39" s="254"/>
      <c r="HW39" s="266"/>
      <c r="HX39" s="254"/>
      <c r="HY39" s="254"/>
      <c r="HZ39" s="254"/>
      <c r="IA39" s="254"/>
      <c r="IB39" s="267"/>
      <c r="IC39" s="254"/>
      <c r="ID39" s="254"/>
      <c r="IE39" s="254"/>
      <c r="IF39" s="254"/>
      <c r="IG39" s="254"/>
      <c r="IH39" s="254"/>
      <c r="II39" s="253"/>
      <c r="IJ39" s="293"/>
      <c r="IK39" s="293"/>
      <c r="IL39" s="294"/>
      <c r="IM39" s="254"/>
      <c r="IN39" s="295"/>
      <c r="IO39" s="294"/>
      <c r="IP39" s="254"/>
      <c r="IQ39" s="266"/>
      <c r="IR39" s="254"/>
      <c r="IS39" s="254"/>
      <c r="IT39" s="254"/>
      <c r="IU39" s="254"/>
      <c r="IV39" s="267"/>
      <c r="IW39" s="254"/>
      <c r="IX39" s="254"/>
      <c r="IY39" s="254"/>
      <c r="IZ39" s="254"/>
      <c r="JA39" s="254"/>
      <c r="JB39" s="254"/>
    </row>
    <row r="40" spans="2:262" s="257" customFormat="1" ht="13.5" customHeight="1">
      <c r="B40" s="254"/>
      <c r="C40" s="259"/>
      <c r="E40" s="269"/>
      <c r="F40" s="287"/>
      <c r="G40" s="288"/>
      <c r="H40" s="254"/>
      <c r="I40" s="287"/>
      <c r="J40" s="288"/>
      <c r="K40" s="269"/>
      <c r="L40" s="288"/>
      <c r="M40" s="288"/>
      <c r="P40" s="289"/>
      <c r="Q40" s="269"/>
      <c r="R40" s="288"/>
      <c r="S40" s="288"/>
      <c r="U40" s="288"/>
      <c r="V40" s="288"/>
      <c r="W40" s="259"/>
      <c r="Y40" s="269"/>
      <c r="Z40" s="287"/>
      <c r="AA40" s="287"/>
      <c r="AB40" s="254"/>
      <c r="AC40" s="287"/>
      <c r="AD40" s="287"/>
      <c r="AE40" s="269"/>
      <c r="AF40" s="288"/>
      <c r="AG40" s="288"/>
      <c r="AJ40" s="289"/>
      <c r="AK40" s="269"/>
      <c r="AM40" s="288"/>
      <c r="AO40" s="288"/>
      <c r="AP40" s="288"/>
      <c r="AQ40" s="259"/>
      <c r="AS40" s="269"/>
      <c r="AT40" s="287"/>
      <c r="AU40" s="287"/>
      <c r="AV40" s="254"/>
      <c r="AW40" s="287"/>
      <c r="AX40" s="287"/>
      <c r="AY40" s="269"/>
      <c r="AZ40" s="288"/>
      <c r="BA40" s="288"/>
      <c r="BD40" s="289"/>
      <c r="BE40" s="269"/>
      <c r="BF40" s="288"/>
      <c r="BG40" s="288"/>
      <c r="BI40" s="288"/>
      <c r="BJ40" s="288"/>
      <c r="BK40" s="259"/>
      <c r="BM40" s="269"/>
      <c r="BN40" s="287"/>
      <c r="BO40" s="287"/>
      <c r="BP40" s="254"/>
      <c r="BQ40" s="287"/>
      <c r="BR40" s="287"/>
      <c r="BS40" s="269"/>
      <c r="BT40" s="288"/>
      <c r="BU40" s="288"/>
      <c r="BX40" s="289"/>
      <c r="BY40" s="269"/>
      <c r="BZ40" s="288"/>
      <c r="CA40" s="288"/>
      <c r="CC40" s="288"/>
      <c r="CD40" s="288"/>
      <c r="CE40" s="269"/>
      <c r="CG40" s="269"/>
      <c r="CH40" s="287"/>
      <c r="CI40" s="287"/>
      <c r="CJ40" s="254"/>
      <c r="CK40" s="287"/>
      <c r="CL40" s="287"/>
      <c r="CM40" s="269"/>
      <c r="CN40" s="288"/>
      <c r="CO40" s="288"/>
      <c r="CR40" s="289"/>
      <c r="CS40" s="269"/>
      <c r="CT40" s="288"/>
      <c r="CU40" s="288"/>
      <c r="CW40" s="288"/>
      <c r="CX40" s="288"/>
      <c r="CY40" s="259"/>
      <c r="DA40" s="269"/>
      <c r="DB40" s="287"/>
      <c r="DC40" s="287"/>
      <c r="DD40" s="254"/>
      <c r="DE40" s="287"/>
      <c r="DF40" s="287"/>
      <c r="DG40" s="269"/>
      <c r="DH40" s="288"/>
      <c r="DI40" s="288"/>
      <c r="DL40" s="289"/>
      <c r="DM40" s="269"/>
      <c r="DN40" s="288"/>
      <c r="DO40" s="288"/>
      <c r="DQ40" s="288"/>
      <c r="DR40" s="288"/>
      <c r="DS40" s="259"/>
      <c r="DU40" s="269"/>
      <c r="DV40" s="287"/>
      <c r="DW40" s="287"/>
      <c r="DX40" s="254"/>
      <c r="DY40" s="287"/>
      <c r="DZ40" s="287"/>
      <c r="EA40" s="269"/>
      <c r="EC40" s="290"/>
      <c r="EF40" s="289"/>
      <c r="EG40" s="269"/>
      <c r="EH40" s="288"/>
      <c r="EI40" s="288"/>
      <c r="EK40" s="288"/>
      <c r="EL40" s="288"/>
      <c r="EM40" s="259"/>
      <c r="EO40" s="269"/>
      <c r="EP40" s="287"/>
      <c r="EQ40" s="287"/>
      <c r="ER40" s="254"/>
      <c r="ES40" s="287"/>
      <c r="ET40" s="287"/>
      <c r="EU40" s="269"/>
      <c r="EV40" s="288"/>
      <c r="EW40" s="288"/>
      <c r="EZ40" s="289"/>
      <c r="FA40" s="269"/>
      <c r="FB40" s="288"/>
      <c r="FC40" s="288"/>
      <c r="FE40" s="288"/>
      <c r="FF40" s="288"/>
      <c r="FG40" s="259"/>
      <c r="FI40" s="269"/>
      <c r="FJ40" s="287"/>
      <c r="FK40" s="287"/>
      <c r="FL40" s="254"/>
      <c r="FM40" s="287"/>
      <c r="FN40" s="287"/>
      <c r="FO40" s="269"/>
      <c r="FP40" s="288"/>
      <c r="FQ40" s="288"/>
      <c r="FT40" s="289"/>
      <c r="FU40" s="269"/>
      <c r="FV40" s="288"/>
      <c r="FW40" s="288"/>
      <c r="FY40" s="288"/>
      <c r="FZ40" s="288"/>
      <c r="GA40" s="253"/>
      <c r="GB40" s="293"/>
      <c r="GC40" s="293"/>
      <c r="GD40" s="294"/>
      <c r="GE40" s="254"/>
      <c r="GF40" s="295"/>
      <c r="GG40" s="294"/>
      <c r="GH40" s="254"/>
      <c r="GI40" s="266"/>
      <c r="GJ40" s="254"/>
      <c r="GK40" s="254"/>
      <c r="GL40" s="254"/>
      <c r="GM40" s="254"/>
      <c r="GN40" s="267"/>
      <c r="GO40" s="254"/>
      <c r="GP40" s="254"/>
      <c r="GQ40" s="254"/>
      <c r="GR40" s="254"/>
      <c r="GS40" s="254"/>
      <c r="GT40" s="254"/>
      <c r="GU40" s="253"/>
      <c r="GV40" s="293"/>
      <c r="GW40" s="293"/>
      <c r="GX40" s="294"/>
      <c r="GY40" s="254"/>
      <c r="GZ40" s="295"/>
      <c r="HA40" s="294"/>
      <c r="HB40" s="254"/>
      <c r="HC40" s="266"/>
      <c r="HD40" s="254"/>
      <c r="HE40" s="254"/>
      <c r="HF40" s="254"/>
      <c r="HG40" s="254"/>
      <c r="HH40" s="267"/>
      <c r="HI40" s="254"/>
      <c r="HJ40" s="254"/>
      <c r="HK40" s="254"/>
      <c r="HL40" s="254"/>
      <c r="HM40" s="254"/>
      <c r="HN40" s="254"/>
      <c r="HO40" s="253"/>
      <c r="HP40" s="293"/>
      <c r="HQ40" s="293"/>
      <c r="HR40" s="294"/>
      <c r="HS40" s="254"/>
      <c r="HT40" s="295"/>
      <c r="HU40" s="294"/>
      <c r="HV40" s="254"/>
      <c r="HW40" s="266"/>
      <c r="HX40" s="254"/>
      <c r="HY40" s="254"/>
      <c r="HZ40" s="254"/>
      <c r="IA40" s="254"/>
      <c r="IB40" s="267"/>
      <c r="IC40" s="254"/>
      <c r="ID40" s="254"/>
      <c r="IE40" s="254"/>
      <c r="IF40" s="254"/>
      <c r="IG40" s="254"/>
      <c r="IH40" s="254"/>
      <c r="II40" s="253"/>
      <c r="IJ40" s="293"/>
      <c r="IK40" s="293"/>
      <c r="IL40" s="294"/>
      <c r="IM40" s="254"/>
      <c r="IN40" s="295"/>
      <c r="IO40" s="294"/>
      <c r="IP40" s="254"/>
      <c r="IQ40" s="266"/>
      <c r="IR40" s="254"/>
      <c r="IS40" s="254"/>
      <c r="IT40" s="254"/>
      <c r="IU40" s="254"/>
      <c r="IV40" s="267"/>
      <c r="IW40" s="254"/>
      <c r="IX40" s="254"/>
      <c r="IY40" s="254"/>
      <c r="IZ40" s="254"/>
      <c r="JA40" s="254"/>
      <c r="JB40" s="254"/>
    </row>
    <row r="41" spans="2:262" s="257" customFormat="1" ht="13.5" customHeight="1">
      <c r="B41" s="254"/>
      <c r="C41" s="259"/>
      <c r="E41" s="269"/>
      <c r="F41" s="287"/>
      <c r="G41" s="288"/>
      <c r="H41" s="254"/>
      <c r="I41" s="287"/>
      <c r="J41" s="288"/>
      <c r="K41" s="269"/>
      <c r="L41" s="288"/>
      <c r="M41" s="288"/>
      <c r="P41" s="289"/>
      <c r="Q41" s="269"/>
      <c r="R41" s="288"/>
      <c r="S41" s="288"/>
      <c r="U41" s="288"/>
      <c r="V41" s="288"/>
      <c r="W41" s="259"/>
      <c r="Y41" s="269"/>
      <c r="Z41" s="287"/>
      <c r="AA41" s="287"/>
      <c r="AB41" s="254"/>
      <c r="AC41" s="287"/>
      <c r="AD41" s="287"/>
      <c r="AE41" s="269"/>
      <c r="AF41" s="288"/>
      <c r="AG41" s="288"/>
      <c r="AJ41" s="289"/>
      <c r="AK41" s="269"/>
      <c r="AM41" s="288"/>
      <c r="AO41" s="288"/>
      <c r="AP41" s="288"/>
      <c r="AQ41" s="259"/>
      <c r="AS41" s="269"/>
      <c r="AT41" s="287"/>
      <c r="AU41" s="287"/>
      <c r="AV41" s="254"/>
      <c r="AW41" s="287"/>
      <c r="AX41" s="287"/>
      <c r="AY41" s="269"/>
      <c r="AZ41" s="288"/>
      <c r="BA41" s="288"/>
      <c r="BD41" s="289"/>
      <c r="BE41" s="269"/>
      <c r="BF41" s="288"/>
      <c r="BG41" s="288"/>
      <c r="BI41" s="288"/>
      <c r="BJ41" s="288"/>
      <c r="BK41" s="259"/>
      <c r="BM41" s="269"/>
      <c r="BN41" s="287"/>
      <c r="BO41" s="287"/>
      <c r="BP41" s="254"/>
      <c r="BQ41" s="287"/>
      <c r="BR41" s="287"/>
      <c r="BS41" s="269"/>
      <c r="BT41" s="288"/>
      <c r="BU41" s="288"/>
      <c r="BX41" s="289"/>
      <c r="BY41" s="269"/>
      <c r="BZ41" s="288"/>
      <c r="CA41" s="288"/>
      <c r="CC41" s="288"/>
      <c r="CD41" s="288"/>
      <c r="CE41" s="269"/>
      <c r="CG41" s="269"/>
      <c r="CH41" s="287"/>
      <c r="CI41" s="287"/>
      <c r="CJ41" s="254"/>
      <c r="CK41" s="287"/>
      <c r="CL41" s="287"/>
      <c r="CM41" s="269"/>
      <c r="CN41" s="288"/>
      <c r="CO41" s="288"/>
      <c r="CR41" s="289"/>
      <c r="CS41" s="269"/>
      <c r="CT41" s="288"/>
      <c r="CU41" s="288"/>
      <c r="CW41" s="288"/>
      <c r="CX41" s="288"/>
      <c r="CY41" s="259"/>
      <c r="DA41" s="269"/>
      <c r="DB41" s="287"/>
      <c r="DC41" s="287"/>
      <c r="DD41" s="254"/>
      <c r="DE41" s="287"/>
      <c r="DF41" s="287"/>
      <c r="DG41" s="269"/>
      <c r="DH41" s="288"/>
      <c r="DI41" s="288"/>
      <c r="DL41" s="289"/>
      <c r="DM41" s="269"/>
      <c r="DN41" s="288"/>
      <c r="DO41" s="288"/>
      <c r="DQ41" s="288"/>
      <c r="DR41" s="288"/>
      <c r="DS41" s="259"/>
      <c r="DU41" s="269"/>
      <c r="DV41" s="287"/>
      <c r="DW41" s="287"/>
      <c r="DX41" s="254"/>
      <c r="DY41" s="287"/>
      <c r="DZ41" s="287"/>
      <c r="EA41" s="269"/>
      <c r="EC41" s="290"/>
      <c r="EF41" s="289"/>
      <c r="EG41" s="269"/>
      <c r="EH41" s="288"/>
      <c r="EI41" s="288"/>
      <c r="EK41" s="288"/>
      <c r="EL41" s="288"/>
      <c r="EM41" s="259"/>
      <c r="EO41" s="269"/>
      <c r="EP41" s="287"/>
      <c r="EQ41" s="287"/>
      <c r="ER41" s="254"/>
      <c r="ES41" s="287"/>
      <c r="ET41" s="287"/>
      <c r="EU41" s="269"/>
      <c r="EV41" s="288"/>
      <c r="EW41" s="288"/>
      <c r="EZ41" s="289"/>
      <c r="FA41" s="269"/>
      <c r="FB41" s="288"/>
      <c r="FC41" s="288"/>
      <c r="FE41" s="288"/>
      <c r="FF41" s="288"/>
      <c r="FG41" s="259"/>
      <c r="FI41" s="269"/>
      <c r="FJ41" s="287"/>
      <c r="FK41" s="287"/>
      <c r="FL41" s="254"/>
      <c r="FM41" s="287"/>
      <c r="FN41" s="287"/>
      <c r="FO41" s="269"/>
      <c r="FP41" s="288"/>
      <c r="FQ41" s="288"/>
      <c r="FT41" s="289"/>
      <c r="FU41" s="269"/>
      <c r="FV41" s="288"/>
      <c r="FW41" s="288"/>
      <c r="FY41" s="288"/>
      <c r="FZ41" s="288"/>
      <c r="GA41" s="253"/>
      <c r="GB41" s="293"/>
      <c r="GC41" s="293"/>
      <c r="GD41" s="294"/>
      <c r="GE41" s="254"/>
      <c r="GF41" s="295"/>
      <c r="GG41" s="294"/>
      <c r="GH41" s="254"/>
      <c r="GI41" s="266"/>
      <c r="GJ41" s="254"/>
      <c r="GK41" s="254"/>
      <c r="GL41" s="254"/>
      <c r="GM41" s="254"/>
      <c r="GN41" s="267"/>
      <c r="GO41" s="254"/>
      <c r="GP41" s="254"/>
      <c r="GQ41" s="254"/>
      <c r="GR41" s="254"/>
      <c r="GS41" s="254"/>
      <c r="GT41" s="254"/>
      <c r="GU41" s="253"/>
      <c r="GV41" s="293"/>
      <c r="GW41" s="293"/>
      <c r="GX41" s="294"/>
      <c r="GY41" s="254"/>
      <c r="GZ41" s="295"/>
      <c r="HA41" s="294"/>
      <c r="HB41" s="254"/>
      <c r="HC41" s="266"/>
      <c r="HD41" s="254"/>
      <c r="HE41" s="254"/>
      <c r="HF41" s="254"/>
      <c r="HG41" s="254"/>
      <c r="HH41" s="267"/>
      <c r="HI41" s="254"/>
      <c r="HJ41" s="254"/>
      <c r="HK41" s="254"/>
      <c r="HL41" s="254"/>
      <c r="HM41" s="254"/>
      <c r="HN41" s="254"/>
      <c r="HO41" s="253"/>
      <c r="HP41" s="293"/>
      <c r="HQ41" s="293"/>
      <c r="HR41" s="294"/>
      <c r="HS41" s="254"/>
      <c r="HT41" s="295"/>
      <c r="HU41" s="294"/>
      <c r="HV41" s="254"/>
      <c r="HW41" s="266"/>
      <c r="HX41" s="254"/>
      <c r="HY41" s="254"/>
      <c r="HZ41" s="254"/>
      <c r="IA41" s="254"/>
      <c r="IB41" s="267"/>
      <c r="IC41" s="254"/>
      <c r="ID41" s="254"/>
      <c r="IE41" s="254"/>
      <c r="IF41" s="254"/>
      <c r="IG41" s="254"/>
      <c r="IH41" s="254"/>
      <c r="II41" s="253"/>
      <c r="IJ41" s="293"/>
      <c r="IK41" s="293"/>
      <c r="IL41" s="294"/>
      <c r="IM41" s="254"/>
      <c r="IN41" s="295"/>
      <c r="IO41" s="294"/>
      <c r="IP41" s="254"/>
      <c r="IQ41" s="266"/>
      <c r="IR41" s="254"/>
      <c r="IS41" s="254"/>
      <c r="IT41" s="254"/>
      <c r="IU41" s="254"/>
      <c r="IV41" s="267"/>
      <c r="IW41" s="254"/>
      <c r="IX41" s="254"/>
      <c r="IY41" s="254"/>
      <c r="IZ41" s="254"/>
      <c r="JA41" s="254"/>
      <c r="JB41" s="254"/>
    </row>
    <row r="42" spans="2:262" s="257" customFormat="1" ht="13.5" customHeight="1">
      <c r="B42" s="254"/>
      <c r="C42" s="259"/>
      <c r="E42" s="269"/>
      <c r="F42" s="287"/>
      <c r="G42" s="288"/>
      <c r="H42" s="254"/>
      <c r="I42" s="287"/>
      <c r="J42" s="288"/>
      <c r="K42" s="269"/>
      <c r="L42" s="288"/>
      <c r="M42" s="288"/>
      <c r="P42" s="289"/>
      <c r="Q42" s="269"/>
      <c r="R42" s="288"/>
      <c r="S42" s="288"/>
      <c r="U42" s="288"/>
      <c r="V42" s="288"/>
      <c r="W42" s="259"/>
      <c r="Y42" s="269"/>
      <c r="Z42" s="287"/>
      <c r="AA42" s="287"/>
      <c r="AB42" s="254"/>
      <c r="AC42" s="287"/>
      <c r="AD42" s="287"/>
      <c r="AE42" s="269"/>
      <c r="AF42" s="288"/>
      <c r="AG42" s="288"/>
      <c r="AJ42" s="289"/>
      <c r="AK42" s="269"/>
      <c r="AM42" s="288"/>
      <c r="AO42" s="288"/>
      <c r="AP42" s="288"/>
      <c r="AQ42" s="259"/>
      <c r="AS42" s="269"/>
      <c r="AT42" s="287"/>
      <c r="AU42" s="287"/>
      <c r="AV42" s="254"/>
      <c r="AW42" s="287"/>
      <c r="AX42" s="287"/>
      <c r="AY42" s="269"/>
      <c r="AZ42" s="288"/>
      <c r="BA42" s="288"/>
      <c r="BD42" s="289"/>
      <c r="BE42" s="269"/>
      <c r="BF42" s="288"/>
      <c r="BG42" s="288"/>
      <c r="BI42" s="288"/>
      <c r="BJ42" s="288"/>
      <c r="BK42" s="259"/>
      <c r="BM42" s="269"/>
      <c r="BN42" s="287"/>
      <c r="BO42" s="287"/>
      <c r="BP42" s="254"/>
      <c r="BQ42" s="287"/>
      <c r="BR42" s="287"/>
      <c r="BS42" s="269"/>
      <c r="BT42" s="288"/>
      <c r="BU42" s="288"/>
      <c r="BX42" s="289"/>
      <c r="BY42" s="269"/>
      <c r="BZ42" s="288"/>
      <c r="CA42" s="288"/>
      <c r="CC42" s="288"/>
      <c r="CD42" s="288"/>
      <c r="CE42" s="269"/>
      <c r="CG42" s="269"/>
      <c r="CH42" s="287"/>
      <c r="CI42" s="287"/>
      <c r="CJ42" s="254"/>
      <c r="CK42" s="287"/>
      <c r="CL42" s="287"/>
      <c r="CM42" s="269"/>
      <c r="CN42" s="288"/>
      <c r="CO42" s="288"/>
      <c r="CR42" s="289"/>
      <c r="CS42" s="269"/>
      <c r="CT42" s="288"/>
      <c r="CU42" s="288"/>
      <c r="CW42" s="288"/>
      <c r="CX42" s="288"/>
      <c r="CY42" s="259"/>
      <c r="DA42" s="269"/>
      <c r="DB42" s="287"/>
      <c r="DC42" s="287"/>
      <c r="DD42" s="254"/>
      <c r="DE42" s="287"/>
      <c r="DF42" s="287"/>
      <c r="DG42" s="269"/>
      <c r="DH42" s="288"/>
      <c r="DI42" s="288"/>
      <c r="DL42" s="289"/>
      <c r="DM42" s="269"/>
      <c r="DN42" s="288"/>
      <c r="DO42" s="288"/>
      <c r="DQ42" s="288"/>
      <c r="DR42" s="288"/>
      <c r="DS42" s="259"/>
      <c r="DU42" s="269"/>
      <c r="DV42" s="287"/>
      <c r="DW42" s="287"/>
      <c r="DX42" s="254"/>
      <c r="DY42" s="287"/>
      <c r="DZ42" s="287"/>
      <c r="EA42" s="269"/>
      <c r="EC42" s="290"/>
      <c r="EF42" s="289"/>
      <c r="EG42" s="269"/>
      <c r="EH42" s="288"/>
      <c r="EI42" s="288"/>
      <c r="EK42" s="288"/>
      <c r="EL42" s="288"/>
      <c r="EM42" s="259"/>
      <c r="EO42" s="269"/>
      <c r="EP42" s="287"/>
      <c r="EQ42" s="287"/>
      <c r="ER42" s="254"/>
      <c r="ES42" s="287"/>
      <c r="ET42" s="287"/>
      <c r="EU42" s="269"/>
      <c r="EV42" s="288"/>
      <c r="EW42" s="288"/>
      <c r="EZ42" s="289"/>
      <c r="FA42" s="269"/>
      <c r="FB42" s="288"/>
      <c r="FC42" s="288"/>
      <c r="FE42" s="288"/>
      <c r="FF42" s="288"/>
      <c r="FG42" s="259"/>
      <c r="FI42" s="269"/>
      <c r="FJ42" s="287"/>
      <c r="FK42" s="287"/>
      <c r="FL42" s="254"/>
      <c r="FM42" s="287"/>
      <c r="FN42" s="287"/>
      <c r="FO42" s="269"/>
      <c r="FP42" s="288"/>
      <c r="FQ42" s="288"/>
      <c r="FT42" s="289"/>
      <c r="FU42" s="269"/>
      <c r="FV42" s="288"/>
      <c r="FW42" s="288"/>
      <c r="FY42" s="288"/>
      <c r="FZ42" s="288"/>
      <c r="GA42" s="253"/>
      <c r="GB42" s="293"/>
      <c r="GC42" s="293"/>
      <c r="GD42" s="294"/>
      <c r="GE42" s="254"/>
      <c r="GF42" s="295"/>
      <c r="GG42" s="294"/>
      <c r="GH42" s="254"/>
      <c r="GI42" s="266"/>
      <c r="GJ42" s="254"/>
      <c r="GK42" s="254"/>
      <c r="GL42" s="254"/>
      <c r="GM42" s="254"/>
      <c r="GN42" s="267"/>
      <c r="GO42" s="254"/>
      <c r="GP42" s="254"/>
      <c r="GQ42" s="254"/>
      <c r="GR42" s="254"/>
      <c r="GS42" s="254"/>
      <c r="GT42" s="254"/>
      <c r="GU42" s="253"/>
      <c r="GV42" s="293"/>
      <c r="GW42" s="293"/>
      <c r="GX42" s="294"/>
      <c r="GY42" s="254"/>
      <c r="GZ42" s="295"/>
      <c r="HA42" s="294"/>
      <c r="HB42" s="254"/>
      <c r="HC42" s="266"/>
      <c r="HD42" s="254"/>
      <c r="HE42" s="254"/>
      <c r="HF42" s="254"/>
      <c r="HG42" s="254"/>
      <c r="HH42" s="267"/>
      <c r="HI42" s="254"/>
      <c r="HJ42" s="254"/>
      <c r="HK42" s="254"/>
      <c r="HL42" s="254"/>
      <c r="HM42" s="254"/>
      <c r="HN42" s="254"/>
      <c r="HO42" s="253"/>
      <c r="HP42" s="293"/>
      <c r="HQ42" s="293"/>
      <c r="HR42" s="294"/>
      <c r="HS42" s="254"/>
      <c r="HT42" s="295"/>
      <c r="HU42" s="294"/>
      <c r="HV42" s="254"/>
      <c r="HW42" s="266"/>
      <c r="HX42" s="254"/>
      <c r="HY42" s="254"/>
      <c r="HZ42" s="254"/>
      <c r="IA42" s="254"/>
      <c r="IB42" s="267"/>
      <c r="IC42" s="254"/>
      <c r="ID42" s="254"/>
      <c r="IE42" s="254"/>
      <c r="IF42" s="254"/>
      <c r="IG42" s="254"/>
      <c r="IH42" s="254"/>
      <c r="II42" s="253"/>
      <c r="IJ42" s="293"/>
      <c r="IK42" s="293"/>
      <c r="IL42" s="294"/>
      <c r="IM42" s="254"/>
      <c r="IN42" s="295"/>
      <c r="IO42" s="294"/>
      <c r="IP42" s="254"/>
      <c r="IQ42" s="266"/>
      <c r="IR42" s="254"/>
      <c r="IS42" s="254"/>
      <c r="IT42" s="254"/>
      <c r="IU42" s="254"/>
      <c r="IV42" s="267"/>
      <c r="IW42" s="254"/>
      <c r="IX42" s="254"/>
      <c r="IY42" s="254"/>
      <c r="IZ42" s="254"/>
      <c r="JA42" s="254"/>
      <c r="JB42" s="254"/>
    </row>
    <row r="43" spans="2:262" s="257" customFormat="1" ht="13.5" customHeight="1">
      <c r="B43" s="254"/>
      <c r="C43" s="259"/>
      <c r="E43" s="269"/>
      <c r="F43" s="287"/>
      <c r="G43" s="288"/>
      <c r="H43" s="254"/>
      <c r="I43" s="287"/>
      <c r="J43" s="288"/>
      <c r="K43" s="269"/>
      <c r="L43" s="288"/>
      <c r="M43" s="288"/>
      <c r="P43" s="289"/>
      <c r="Q43" s="269"/>
      <c r="R43" s="288"/>
      <c r="S43" s="288"/>
      <c r="U43" s="288"/>
      <c r="V43" s="288"/>
      <c r="W43" s="259"/>
      <c r="Y43" s="269"/>
      <c r="Z43" s="287"/>
      <c r="AA43" s="287"/>
      <c r="AB43" s="254"/>
      <c r="AC43" s="287"/>
      <c r="AD43" s="287"/>
      <c r="AE43" s="269"/>
      <c r="AF43" s="288"/>
      <c r="AG43" s="288"/>
      <c r="AJ43" s="289"/>
      <c r="AK43" s="269"/>
      <c r="AM43" s="288"/>
      <c r="AO43" s="288"/>
      <c r="AP43" s="288"/>
      <c r="AQ43" s="259"/>
      <c r="AS43" s="269"/>
      <c r="AT43" s="287"/>
      <c r="AU43" s="287"/>
      <c r="AV43" s="254"/>
      <c r="AW43" s="287"/>
      <c r="AX43" s="287"/>
      <c r="AY43" s="269"/>
      <c r="AZ43" s="288"/>
      <c r="BA43" s="288"/>
      <c r="BD43" s="289"/>
      <c r="BE43" s="269"/>
      <c r="BF43" s="288"/>
      <c r="BG43" s="288"/>
      <c r="BI43" s="288"/>
      <c r="BJ43" s="288"/>
      <c r="BK43" s="259"/>
      <c r="BM43" s="269"/>
      <c r="BN43" s="287"/>
      <c r="BO43" s="287"/>
      <c r="BP43" s="254"/>
      <c r="BQ43" s="287"/>
      <c r="BR43" s="287"/>
      <c r="BS43" s="269"/>
      <c r="BT43" s="288"/>
      <c r="BU43" s="288"/>
      <c r="BX43" s="289"/>
      <c r="BY43" s="269"/>
      <c r="BZ43" s="288"/>
      <c r="CA43" s="288"/>
      <c r="CC43" s="288"/>
      <c r="CD43" s="288"/>
      <c r="CE43" s="269"/>
      <c r="CG43" s="269"/>
      <c r="CH43" s="287"/>
      <c r="CI43" s="287"/>
      <c r="CJ43" s="254"/>
      <c r="CK43" s="287"/>
      <c r="CL43" s="287"/>
      <c r="CM43" s="269"/>
      <c r="CN43" s="288"/>
      <c r="CO43" s="288"/>
      <c r="CR43" s="289"/>
      <c r="CS43" s="269"/>
      <c r="CT43" s="288"/>
      <c r="CU43" s="288"/>
      <c r="CW43" s="288"/>
      <c r="CX43" s="288"/>
      <c r="CY43" s="259"/>
      <c r="DA43" s="269"/>
      <c r="DB43" s="287"/>
      <c r="DC43" s="287"/>
      <c r="DD43" s="254"/>
      <c r="DE43" s="287"/>
      <c r="DF43" s="287"/>
      <c r="DG43" s="269"/>
      <c r="DH43" s="288"/>
      <c r="DI43" s="288"/>
      <c r="DL43" s="289"/>
      <c r="DM43" s="269"/>
      <c r="DN43" s="288"/>
      <c r="DO43" s="288"/>
      <c r="DQ43" s="288"/>
      <c r="DR43" s="288"/>
      <c r="DS43" s="259"/>
      <c r="DU43" s="269"/>
      <c r="DV43" s="287"/>
      <c r="DW43" s="287"/>
      <c r="DX43" s="254"/>
      <c r="DY43" s="287"/>
      <c r="DZ43" s="287"/>
      <c r="EA43" s="269"/>
      <c r="EC43" s="290"/>
      <c r="EF43" s="289"/>
      <c r="EG43" s="269"/>
      <c r="EH43" s="288"/>
      <c r="EI43" s="288"/>
      <c r="EK43" s="288"/>
      <c r="EL43" s="288"/>
      <c r="EM43" s="259"/>
      <c r="EO43" s="269"/>
      <c r="EP43" s="287"/>
      <c r="EQ43" s="287"/>
      <c r="ER43" s="254"/>
      <c r="ES43" s="287"/>
      <c r="ET43" s="287"/>
      <c r="EU43" s="269"/>
      <c r="EV43" s="288"/>
      <c r="EW43" s="288"/>
      <c r="EZ43" s="289"/>
      <c r="FA43" s="269"/>
      <c r="FB43" s="288"/>
      <c r="FC43" s="288"/>
      <c r="FE43" s="288"/>
      <c r="FF43" s="288"/>
      <c r="FG43" s="259"/>
      <c r="FI43" s="269"/>
      <c r="FJ43" s="287"/>
      <c r="FK43" s="287"/>
      <c r="FL43" s="254"/>
      <c r="FM43" s="287"/>
      <c r="FN43" s="287"/>
      <c r="FO43" s="269"/>
      <c r="FP43" s="288"/>
      <c r="FQ43" s="288"/>
      <c r="FT43" s="289"/>
      <c r="FU43" s="269"/>
      <c r="FV43" s="288"/>
      <c r="FW43" s="288"/>
      <c r="FY43" s="288"/>
      <c r="FZ43" s="288"/>
      <c r="GA43" s="253"/>
      <c r="GB43" s="293"/>
      <c r="GC43" s="293"/>
      <c r="GD43" s="294"/>
      <c r="GE43" s="269"/>
      <c r="GF43" s="269"/>
      <c r="GG43" s="287"/>
      <c r="GH43" s="269"/>
      <c r="GI43" s="266"/>
      <c r="GJ43" s="254"/>
      <c r="GK43" s="254"/>
      <c r="GL43" s="254"/>
      <c r="GM43" s="254"/>
      <c r="GN43" s="267"/>
      <c r="GO43" s="254"/>
      <c r="GP43" s="254"/>
      <c r="GQ43" s="254"/>
      <c r="GR43" s="254"/>
      <c r="GS43" s="254"/>
      <c r="GT43" s="254"/>
      <c r="GU43" s="253"/>
      <c r="GV43" s="293"/>
      <c r="GW43" s="293"/>
      <c r="GX43" s="294"/>
      <c r="GY43" s="269"/>
      <c r="GZ43" s="269"/>
      <c r="HA43" s="287"/>
      <c r="HB43" s="269"/>
      <c r="HC43" s="266"/>
      <c r="HD43" s="254"/>
      <c r="HE43" s="254"/>
      <c r="HF43" s="254"/>
      <c r="HG43" s="254"/>
      <c r="HH43" s="267"/>
      <c r="HI43" s="254"/>
      <c r="HJ43" s="254"/>
      <c r="HK43" s="254"/>
      <c r="HL43" s="254"/>
      <c r="HM43" s="254"/>
      <c r="HN43" s="254"/>
      <c r="HO43" s="253"/>
      <c r="HP43" s="293"/>
      <c r="HQ43" s="293"/>
      <c r="HR43" s="294"/>
      <c r="HS43" s="269"/>
      <c r="HT43" s="269"/>
      <c r="HU43" s="287"/>
      <c r="HV43" s="269"/>
      <c r="HW43" s="266"/>
      <c r="HX43" s="254"/>
      <c r="HY43" s="254"/>
      <c r="HZ43" s="254"/>
      <c r="IA43" s="254"/>
      <c r="IB43" s="267"/>
      <c r="IC43" s="254"/>
      <c r="ID43" s="254"/>
      <c r="IE43" s="254"/>
      <c r="IF43" s="254"/>
      <c r="IG43" s="254"/>
      <c r="IH43" s="254"/>
      <c r="II43" s="253"/>
      <c r="IJ43" s="293"/>
      <c r="IK43" s="293"/>
      <c r="IL43" s="294"/>
      <c r="IM43" s="269"/>
      <c r="IN43" s="269"/>
      <c r="IO43" s="287"/>
      <c r="IP43" s="269"/>
      <c r="IQ43" s="266"/>
      <c r="IR43" s="254"/>
      <c r="IS43" s="254"/>
      <c r="IT43" s="254"/>
      <c r="IU43" s="254"/>
      <c r="IV43" s="267"/>
      <c r="IW43" s="254"/>
      <c r="IX43" s="254"/>
      <c r="IY43" s="254"/>
      <c r="IZ43" s="254"/>
      <c r="JA43" s="254"/>
      <c r="JB43" s="254"/>
    </row>
    <row r="44" spans="2:262" s="257" customFormat="1" ht="13.5" customHeight="1">
      <c r="B44" s="254"/>
      <c r="C44" s="259"/>
      <c r="E44" s="269"/>
      <c r="F44" s="287"/>
      <c r="G44" s="288"/>
      <c r="H44" s="254"/>
      <c r="I44" s="287"/>
      <c r="J44" s="288"/>
      <c r="K44" s="269"/>
      <c r="L44" s="288"/>
      <c r="M44" s="288"/>
      <c r="P44" s="289"/>
      <c r="Q44" s="269"/>
      <c r="R44" s="288"/>
      <c r="S44" s="288"/>
      <c r="U44" s="288"/>
      <c r="V44" s="288"/>
      <c r="W44" s="259"/>
      <c r="Y44" s="269"/>
      <c r="Z44" s="287"/>
      <c r="AA44" s="287"/>
      <c r="AB44" s="254"/>
      <c r="AC44" s="287"/>
      <c r="AD44" s="287"/>
      <c r="AE44" s="269"/>
      <c r="AF44" s="288"/>
      <c r="AG44" s="288"/>
      <c r="AJ44" s="289"/>
      <c r="AK44" s="269"/>
      <c r="AM44" s="288"/>
      <c r="AO44" s="288"/>
      <c r="AP44" s="288"/>
      <c r="AQ44" s="259"/>
      <c r="AS44" s="269"/>
      <c r="AT44" s="287"/>
      <c r="AU44" s="287"/>
      <c r="AV44" s="254"/>
      <c r="AW44" s="287"/>
      <c r="AX44" s="287"/>
      <c r="AY44" s="269"/>
      <c r="AZ44" s="288"/>
      <c r="BA44" s="288"/>
      <c r="BD44" s="289"/>
      <c r="BE44" s="269"/>
      <c r="BF44" s="288"/>
      <c r="BG44" s="288"/>
      <c r="BI44" s="288"/>
      <c r="BJ44" s="288"/>
      <c r="BK44" s="259"/>
      <c r="BM44" s="269"/>
      <c r="BN44" s="287"/>
      <c r="BO44" s="287"/>
      <c r="BP44" s="254"/>
      <c r="BQ44" s="287"/>
      <c r="BR44" s="287"/>
      <c r="BS44" s="269"/>
      <c r="BT44" s="288"/>
      <c r="BU44" s="288"/>
      <c r="BX44" s="289"/>
      <c r="BY44" s="269"/>
      <c r="BZ44" s="288"/>
      <c r="CA44" s="288"/>
      <c r="CC44" s="288"/>
      <c r="CD44" s="288"/>
      <c r="CE44" s="269"/>
      <c r="CG44" s="269"/>
      <c r="CH44" s="287"/>
      <c r="CI44" s="287"/>
      <c r="CJ44" s="254"/>
      <c r="CK44" s="287"/>
      <c r="CL44" s="287"/>
      <c r="CM44" s="269"/>
      <c r="CN44" s="288"/>
      <c r="CO44" s="288"/>
      <c r="CR44" s="289"/>
      <c r="CS44" s="269"/>
      <c r="CT44" s="288"/>
      <c r="CU44" s="288"/>
      <c r="CW44" s="288"/>
      <c r="CX44" s="288"/>
      <c r="CY44" s="259"/>
      <c r="DA44" s="269"/>
      <c r="DB44" s="287"/>
      <c r="DC44" s="287"/>
      <c r="DD44" s="254"/>
      <c r="DE44" s="287"/>
      <c r="DF44" s="287"/>
      <c r="DG44" s="269"/>
      <c r="DH44" s="288"/>
      <c r="DI44" s="288"/>
      <c r="DL44" s="289"/>
      <c r="DM44" s="269"/>
      <c r="DN44" s="288"/>
      <c r="DO44" s="288"/>
      <c r="DQ44" s="288"/>
      <c r="DR44" s="288"/>
      <c r="DS44" s="259"/>
      <c r="DU44" s="269"/>
      <c r="DV44" s="287"/>
      <c r="DW44" s="287"/>
      <c r="DX44" s="254"/>
      <c r="DY44" s="287"/>
      <c r="DZ44" s="287"/>
      <c r="EA44" s="269"/>
      <c r="EC44" s="290"/>
      <c r="EF44" s="289"/>
      <c r="EG44" s="269"/>
      <c r="EH44" s="288"/>
      <c r="EI44" s="288"/>
      <c r="EK44" s="288"/>
      <c r="EL44" s="288"/>
      <c r="EM44" s="259"/>
      <c r="EO44" s="269"/>
      <c r="EP44" s="287"/>
      <c r="EQ44" s="287"/>
      <c r="ER44" s="254"/>
      <c r="ES44" s="287"/>
      <c r="ET44" s="287"/>
      <c r="EU44" s="269"/>
      <c r="EV44" s="288"/>
      <c r="EW44" s="288"/>
      <c r="EZ44" s="289"/>
      <c r="FA44" s="269"/>
      <c r="FB44" s="288"/>
      <c r="FC44" s="288"/>
      <c r="FE44" s="288"/>
      <c r="FF44" s="288"/>
      <c r="FG44" s="259"/>
      <c r="FI44" s="269"/>
      <c r="FJ44" s="287"/>
      <c r="FK44" s="287"/>
      <c r="FL44" s="254"/>
      <c r="FM44" s="287"/>
      <c r="FN44" s="287"/>
      <c r="FO44" s="269"/>
      <c r="FP44" s="288"/>
      <c r="FQ44" s="288"/>
      <c r="FT44" s="289"/>
      <c r="FU44" s="269"/>
      <c r="FV44" s="288"/>
      <c r="FW44" s="288"/>
      <c r="FY44" s="288"/>
      <c r="FZ44" s="288"/>
      <c r="GA44" s="253"/>
      <c r="GB44" s="293"/>
      <c r="GC44" s="293"/>
      <c r="GD44" s="294"/>
      <c r="GE44" s="254"/>
      <c r="GF44" s="295"/>
      <c r="GG44" s="294"/>
      <c r="GH44" s="254"/>
      <c r="GI44" s="266"/>
      <c r="GJ44" s="254"/>
      <c r="GK44" s="254"/>
      <c r="GL44" s="254"/>
      <c r="GM44" s="254"/>
      <c r="GN44" s="267"/>
      <c r="GO44" s="254"/>
      <c r="GP44" s="254"/>
      <c r="GQ44" s="254"/>
      <c r="GR44" s="254"/>
      <c r="GS44" s="254"/>
      <c r="GT44" s="254"/>
      <c r="GU44" s="253"/>
      <c r="GV44" s="293"/>
      <c r="GW44" s="293"/>
      <c r="GX44" s="294"/>
      <c r="GY44" s="254"/>
      <c r="GZ44" s="295"/>
      <c r="HA44" s="294"/>
      <c r="HB44" s="254"/>
      <c r="HC44" s="266"/>
      <c r="HD44" s="254"/>
      <c r="HE44" s="254"/>
      <c r="HF44" s="254"/>
      <c r="HG44" s="254"/>
      <c r="HH44" s="267"/>
      <c r="HI44" s="254"/>
      <c r="HJ44" s="254"/>
      <c r="HK44" s="254"/>
      <c r="HL44" s="254"/>
      <c r="HM44" s="254"/>
      <c r="HN44" s="254"/>
      <c r="HO44" s="253"/>
      <c r="HP44" s="293"/>
      <c r="HQ44" s="293"/>
      <c r="HR44" s="294"/>
      <c r="HS44" s="254"/>
      <c r="HT44" s="295"/>
      <c r="HU44" s="294"/>
      <c r="HV44" s="254"/>
      <c r="HW44" s="266"/>
      <c r="HX44" s="254"/>
      <c r="HY44" s="254"/>
      <c r="HZ44" s="254"/>
      <c r="IA44" s="254"/>
      <c r="IB44" s="267"/>
      <c r="IC44" s="254"/>
      <c r="ID44" s="254"/>
      <c r="IE44" s="254"/>
      <c r="IF44" s="254"/>
      <c r="IG44" s="254"/>
      <c r="IH44" s="254"/>
      <c r="II44" s="253"/>
      <c r="IJ44" s="293"/>
      <c r="IK44" s="293"/>
      <c r="IL44" s="294"/>
      <c r="IM44" s="254"/>
      <c r="IN44" s="295"/>
      <c r="IO44" s="294"/>
      <c r="IP44" s="254"/>
      <c r="IQ44" s="266"/>
      <c r="IR44" s="254"/>
      <c r="IS44" s="254"/>
      <c r="IT44" s="254"/>
      <c r="IU44" s="254"/>
      <c r="IV44" s="267"/>
      <c r="IW44" s="254"/>
      <c r="IX44" s="254"/>
      <c r="IY44" s="254"/>
      <c r="IZ44" s="254"/>
      <c r="JA44" s="254"/>
      <c r="JB44" s="254"/>
    </row>
    <row r="45" spans="2:262" s="257" customFormat="1" ht="13.5" customHeight="1">
      <c r="B45" s="254"/>
      <c r="C45" s="259"/>
      <c r="E45" s="269"/>
      <c r="F45" s="287"/>
      <c r="G45" s="288"/>
      <c r="H45" s="254"/>
      <c r="I45" s="287"/>
      <c r="J45" s="288"/>
      <c r="K45" s="269"/>
      <c r="L45" s="288"/>
      <c r="M45" s="288"/>
      <c r="P45" s="289"/>
      <c r="Q45" s="269"/>
      <c r="R45" s="288"/>
      <c r="S45" s="288"/>
      <c r="U45" s="288"/>
      <c r="V45" s="288"/>
      <c r="W45" s="259"/>
      <c r="Y45" s="269"/>
      <c r="Z45" s="287"/>
      <c r="AA45" s="287"/>
      <c r="AB45" s="254"/>
      <c r="AC45" s="287"/>
      <c r="AD45" s="287"/>
      <c r="AE45" s="269"/>
      <c r="AF45" s="288"/>
      <c r="AG45" s="288"/>
      <c r="AJ45" s="289"/>
      <c r="AK45" s="269"/>
      <c r="AM45" s="288"/>
      <c r="AO45" s="288"/>
      <c r="AP45" s="288"/>
      <c r="AQ45" s="259"/>
      <c r="AS45" s="269"/>
      <c r="AT45" s="287"/>
      <c r="AU45" s="287"/>
      <c r="AV45" s="254"/>
      <c r="AW45" s="287"/>
      <c r="AX45" s="287"/>
      <c r="AY45" s="269"/>
      <c r="AZ45" s="288"/>
      <c r="BA45" s="288"/>
      <c r="BD45" s="289"/>
      <c r="BE45" s="269"/>
      <c r="BF45" s="288"/>
      <c r="BG45" s="288"/>
      <c r="BI45" s="288"/>
      <c r="BJ45" s="288"/>
      <c r="BK45" s="259"/>
      <c r="BM45" s="269"/>
      <c r="BN45" s="287"/>
      <c r="BO45" s="287"/>
      <c r="BP45" s="254"/>
      <c r="BQ45" s="287"/>
      <c r="BR45" s="287"/>
      <c r="BS45" s="269"/>
      <c r="BT45" s="288"/>
      <c r="BU45" s="288"/>
      <c r="BX45" s="289"/>
      <c r="BY45" s="269"/>
      <c r="BZ45" s="288"/>
      <c r="CA45" s="288"/>
      <c r="CC45" s="288"/>
      <c r="CD45" s="288"/>
      <c r="CE45" s="269"/>
      <c r="CG45" s="269"/>
      <c r="CH45" s="287"/>
      <c r="CI45" s="287"/>
      <c r="CJ45" s="254"/>
      <c r="CK45" s="287"/>
      <c r="CL45" s="287"/>
      <c r="CM45" s="269"/>
      <c r="CN45" s="288"/>
      <c r="CO45" s="288"/>
      <c r="CR45" s="289"/>
      <c r="CS45" s="269"/>
      <c r="CT45" s="288"/>
      <c r="CU45" s="288"/>
      <c r="CW45" s="288"/>
      <c r="CX45" s="288"/>
      <c r="CY45" s="259"/>
      <c r="DA45" s="269"/>
      <c r="DB45" s="287"/>
      <c r="DC45" s="287"/>
      <c r="DD45" s="254"/>
      <c r="DE45" s="287"/>
      <c r="DF45" s="287"/>
      <c r="DG45" s="269"/>
      <c r="DH45" s="288"/>
      <c r="DI45" s="288"/>
      <c r="DL45" s="289"/>
      <c r="DM45" s="269"/>
      <c r="DN45" s="288"/>
      <c r="DO45" s="288"/>
      <c r="DQ45" s="288"/>
      <c r="DR45" s="288"/>
      <c r="DS45" s="259"/>
      <c r="DU45" s="269"/>
      <c r="DV45" s="287"/>
      <c r="DW45" s="287"/>
      <c r="DX45" s="254"/>
      <c r="DY45" s="287"/>
      <c r="DZ45" s="287"/>
      <c r="EA45" s="269"/>
      <c r="EC45" s="290"/>
      <c r="EF45" s="289"/>
      <c r="EG45" s="269"/>
      <c r="EH45" s="288"/>
      <c r="EI45" s="288"/>
      <c r="EK45" s="288"/>
      <c r="EL45" s="288"/>
      <c r="EM45" s="259"/>
      <c r="EO45" s="269"/>
      <c r="EP45" s="287"/>
      <c r="EQ45" s="287"/>
      <c r="ER45" s="254"/>
      <c r="ES45" s="287"/>
      <c r="ET45" s="287"/>
      <c r="EU45" s="269"/>
      <c r="EV45" s="288"/>
      <c r="EW45" s="288"/>
      <c r="EZ45" s="289"/>
      <c r="FA45" s="269"/>
      <c r="FB45" s="288"/>
      <c r="FC45" s="288"/>
      <c r="FE45" s="288"/>
      <c r="FF45" s="288"/>
      <c r="FG45" s="259"/>
      <c r="FI45" s="269"/>
      <c r="FJ45" s="287"/>
      <c r="FK45" s="287"/>
      <c r="FL45" s="254"/>
      <c r="FM45" s="287"/>
      <c r="FN45" s="287"/>
      <c r="FO45" s="269"/>
      <c r="FP45" s="288"/>
      <c r="FQ45" s="288"/>
      <c r="FT45" s="289"/>
      <c r="FU45" s="269"/>
      <c r="FV45" s="288"/>
      <c r="FW45" s="288"/>
      <c r="FY45" s="288"/>
      <c r="FZ45" s="288"/>
      <c r="GA45" s="253"/>
      <c r="GB45" s="293"/>
      <c r="GC45" s="293"/>
      <c r="GD45" s="294"/>
      <c r="GE45" s="254"/>
      <c r="GF45" s="295"/>
      <c r="GG45" s="294"/>
      <c r="GH45" s="254"/>
      <c r="GI45" s="266"/>
      <c r="GJ45" s="254"/>
      <c r="GK45" s="254"/>
      <c r="GL45" s="254"/>
      <c r="GM45" s="254"/>
      <c r="GN45" s="267"/>
      <c r="GO45" s="254"/>
      <c r="GP45" s="254"/>
      <c r="GQ45" s="254"/>
      <c r="GR45" s="254"/>
      <c r="GS45" s="254"/>
      <c r="GT45" s="254"/>
      <c r="GU45" s="253"/>
      <c r="GV45" s="293"/>
      <c r="GW45" s="293"/>
      <c r="GX45" s="294"/>
      <c r="GY45" s="254"/>
      <c r="GZ45" s="295"/>
      <c r="HA45" s="294"/>
      <c r="HB45" s="254"/>
      <c r="HC45" s="266"/>
      <c r="HD45" s="254"/>
      <c r="HE45" s="254"/>
      <c r="HF45" s="254"/>
      <c r="HG45" s="254"/>
      <c r="HH45" s="267"/>
      <c r="HI45" s="254"/>
      <c r="HJ45" s="254"/>
      <c r="HK45" s="254"/>
      <c r="HL45" s="254"/>
      <c r="HM45" s="254"/>
      <c r="HN45" s="254"/>
      <c r="HO45" s="253"/>
      <c r="HP45" s="293"/>
      <c r="HQ45" s="293"/>
      <c r="HR45" s="294"/>
      <c r="HS45" s="254"/>
      <c r="HT45" s="295"/>
      <c r="HU45" s="294"/>
      <c r="HV45" s="254"/>
      <c r="HW45" s="266"/>
      <c r="HX45" s="254"/>
      <c r="HY45" s="254"/>
      <c r="HZ45" s="254"/>
      <c r="IA45" s="254"/>
      <c r="IB45" s="267"/>
      <c r="IC45" s="254"/>
      <c r="ID45" s="254"/>
      <c r="IE45" s="254"/>
      <c r="IF45" s="254"/>
      <c r="IG45" s="254"/>
      <c r="IH45" s="254"/>
      <c r="II45" s="253"/>
      <c r="IJ45" s="293"/>
      <c r="IK45" s="293"/>
      <c r="IL45" s="294"/>
      <c r="IM45" s="254"/>
      <c r="IN45" s="295"/>
      <c r="IO45" s="294"/>
      <c r="IP45" s="254"/>
      <c r="IQ45" s="266"/>
      <c r="IR45" s="254"/>
      <c r="IS45" s="254"/>
      <c r="IT45" s="254"/>
      <c r="IU45" s="254"/>
      <c r="IV45" s="267"/>
      <c r="IW45" s="254"/>
      <c r="IX45" s="254"/>
      <c r="IY45" s="254"/>
      <c r="IZ45" s="254"/>
      <c r="JA45" s="254"/>
      <c r="JB45" s="254"/>
    </row>
    <row r="46" spans="2:262" s="257" customFormat="1" ht="13.5" customHeight="1">
      <c r="B46" s="254"/>
      <c r="C46" s="259"/>
      <c r="E46" s="269"/>
      <c r="F46" s="287"/>
      <c r="G46" s="288"/>
      <c r="H46" s="254"/>
      <c r="I46" s="287"/>
      <c r="J46" s="288"/>
      <c r="K46" s="269"/>
      <c r="L46" s="288"/>
      <c r="M46" s="288"/>
      <c r="P46" s="289"/>
      <c r="Q46" s="269"/>
      <c r="R46" s="288"/>
      <c r="S46" s="288"/>
      <c r="U46" s="288"/>
      <c r="V46" s="288"/>
      <c r="W46" s="259"/>
      <c r="Y46" s="269"/>
      <c r="Z46" s="287"/>
      <c r="AA46" s="287"/>
      <c r="AB46" s="254"/>
      <c r="AC46" s="287"/>
      <c r="AD46" s="287"/>
      <c r="AE46" s="269"/>
      <c r="AF46" s="288"/>
      <c r="AG46" s="288"/>
      <c r="AJ46" s="289"/>
      <c r="AK46" s="269"/>
      <c r="AM46" s="288"/>
      <c r="AO46" s="288"/>
      <c r="AP46" s="288"/>
      <c r="AQ46" s="259"/>
      <c r="AS46" s="269"/>
      <c r="AT46" s="287"/>
      <c r="AU46" s="287"/>
      <c r="AV46" s="254"/>
      <c r="AW46" s="287"/>
      <c r="AX46" s="287"/>
      <c r="AY46" s="269"/>
      <c r="AZ46" s="288"/>
      <c r="BA46" s="288"/>
      <c r="BD46" s="289"/>
      <c r="BE46" s="269"/>
      <c r="BF46" s="288"/>
      <c r="BG46" s="288"/>
      <c r="BI46" s="288"/>
      <c r="BJ46" s="288"/>
      <c r="BK46" s="259"/>
      <c r="BM46" s="269"/>
      <c r="BN46" s="287"/>
      <c r="BO46" s="287"/>
      <c r="BP46" s="254"/>
      <c r="BQ46" s="287"/>
      <c r="BR46" s="287"/>
      <c r="BS46" s="269"/>
      <c r="BT46" s="288"/>
      <c r="BU46" s="288"/>
      <c r="BX46" s="289"/>
      <c r="BY46" s="269"/>
      <c r="BZ46" s="288"/>
      <c r="CA46" s="288"/>
      <c r="CC46" s="288"/>
      <c r="CD46" s="288"/>
      <c r="CE46" s="269"/>
      <c r="CG46" s="269"/>
      <c r="CH46" s="287"/>
      <c r="CI46" s="287"/>
      <c r="CJ46" s="254"/>
      <c r="CK46" s="287"/>
      <c r="CL46" s="287"/>
      <c r="CM46" s="269"/>
      <c r="CN46" s="288"/>
      <c r="CO46" s="288"/>
      <c r="CR46" s="289"/>
      <c r="CS46" s="269"/>
      <c r="CT46" s="288"/>
      <c r="CU46" s="288"/>
      <c r="CW46" s="288"/>
      <c r="CX46" s="288"/>
      <c r="CY46" s="259"/>
      <c r="DA46" s="269"/>
      <c r="DB46" s="287"/>
      <c r="DC46" s="287"/>
      <c r="DD46" s="254"/>
      <c r="DE46" s="287"/>
      <c r="DF46" s="287"/>
      <c r="DG46" s="269"/>
      <c r="DH46" s="288"/>
      <c r="DI46" s="288"/>
      <c r="DL46" s="289"/>
      <c r="DM46" s="269"/>
      <c r="DN46" s="288"/>
      <c r="DO46" s="288"/>
      <c r="DQ46" s="288"/>
      <c r="DR46" s="288"/>
      <c r="DS46" s="259"/>
      <c r="DU46" s="269"/>
      <c r="DV46" s="287"/>
      <c r="DW46" s="287"/>
      <c r="DX46" s="254"/>
      <c r="DY46" s="287"/>
      <c r="DZ46" s="287"/>
      <c r="EA46" s="269"/>
      <c r="EC46" s="290"/>
      <c r="EF46" s="289"/>
      <c r="EG46" s="269"/>
      <c r="EH46" s="288"/>
      <c r="EI46" s="288"/>
      <c r="EK46" s="288"/>
      <c r="EL46" s="288"/>
      <c r="EM46" s="259"/>
      <c r="EO46" s="269"/>
      <c r="EP46" s="287"/>
      <c r="EQ46" s="287"/>
      <c r="ER46" s="254"/>
      <c r="ES46" s="287"/>
      <c r="ET46" s="287"/>
      <c r="EU46" s="269"/>
      <c r="EV46" s="288"/>
      <c r="EW46" s="288"/>
      <c r="EZ46" s="289"/>
      <c r="FA46" s="269"/>
      <c r="FB46" s="288"/>
      <c r="FC46" s="288"/>
      <c r="FE46" s="288"/>
      <c r="FF46" s="288"/>
      <c r="FG46" s="259"/>
      <c r="FI46" s="269"/>
      <c r="FJ46" s="287"/>
      <c r="FK46" s="287"/>
      <c r="FL46" s="254"/>
      <c r="FM46" s="287"/>
      <c r="FN46" s="287"/>
      <c r="FO46" s="269"/>
      <c r="FP46" s="288"/>
      <c r="FQ46" s="288"/>
      <c r="FT46" s="289"/>
      <c r="FU46" s="269"/>
      <c r="FV46" s="288"/>
      <c r="FW46" s="288"/>
      <c r="FY46" s="288"/>
      <c r="FZ46" s="288"/>
      <c r="GA46" s="253"/>
      <c r="GB46" s="293"/>
      <c r="GC46" s="293"/>
      <c r="GD46" s="294"/>
      <c r="GE46" s="254"/>
      <c r="GF46" s="295"/>
      <c r="GG46" s="294"/>
      <c r="GH46" s="254"/>
      <c r="GI46" s="266"/>
      <c r="GJ46" s="254"/>
      <c r="GK46" s="254"/>
      <c r="GL46" s="254"/>
      <c r="GM46" s="254"/>
      <c r="GN46" s="267"/>
      <c r="GO46" s="254"/>
      <c r="GP46" s="254"/>
      <c r="GQ46" s="254"/>
      <c r="GR46" s="254"/>
      <c r="GS46" s="254"/>
      <c r="GT46" s="254"/>
      <c r="GU46" s="253"/>
      <c r="GV46" s="293"/>
      <c r="GW46" s="293"/>
      <c r="GX46" s="294"/>
      <c r="GY46" s="254"/>
      <c r="GZ46" s="295"/>
      <c r="HA46" s="294"/>
      <c r="HB46" s="254"/>
      <c r="HC46" s="266"/>
      <c r="HD46" s="254"/>
      <c r="HE46" s="254"/>
      <c r="HF46" s="254"/>
      <c r="HG46" s="254"/>
      <c r="HH46" s="267"/>
      <c r="HI46" s="254"/>
      <c r="HJ46" s="254"/>
      <c r="HK46" s="254"/>
      <c r="HL46" s="254"/>
      <c r="HM46" s="254"/>
      <c r="HN46" s="254"/>
      <c r="HO46" s="253"/>
      <c r="HP46" s="293"/>
      <c r="HQ46" s="293"/>
      <c r="HR46" s="294"/>
      <c r="HS46" s="254"/>
      <c r="HT46" s="295"/>
      <c r="HU46" s="294"/>
      <c r="HV46" s="254"/>
      <c r="HW46" s="266"/>
      <c r="HX46" s="254"/>
      <c r="HY46" s="254"/>
      <c r="HZ46" s="254"/>
      <c r="IA46" s="254"/>
      <c r="IB46" s="267"/>
      <c r="IC46" s="254"/>
      <c r="ID46" s="254"/>
      <c r="IE46" s="254"/>
      <c r="IF46" s="254"/>
      <c r="IG46" s="254"/>
      <c r="IH46" s="254"/>
      <c r="II46" s="253"/>
      <c r="IJ46" s="293"/>
      <c r="IK46" s="293"/>
      <c r="IL46" s="294"/>
      <c r="IM46" s="254"/>
      <c r="IN46" s="295"/>
      <c r="IO46" s="294"/>
      <c r="IP46" s="254"/>
      <c r="IQ46" s="266"/>
      <c r="IR46" s="254"/>
      <c r="IS46" s="254"/>
      <c r="IT46" s="254"/>
      <c r="IU46" s="254"/>
      <c r="IV46" s="267"/>
      <c r="IW46" s="254"/>
      <c r="IX46" s="254"/>
      <c r="IY46" s="254"/>
      <c r="IZ46" s="254"/>
      <c r="JA46" s="254"/>
      <c r="JB46" s="254"/>
    </row>
    <row r="47" spans="2:262" s="257" customFormat="1" ht="13.5" customHeight="1">
      <c r="B47" s="254"/>
      <c r="C47" s="259"/>
      <c r="E47" s="269"/>
      <c r="F47" s="287"/>
      <c r="G47" s="288"/>
      <c r="H47" s="254"/>
      <c r="I47" s="287"/>
      <c r="J47" s="288"/>
      <c r="K47" s="269"/>
      <c r="L47" s="288"/>
      <c r="M47" s="288"/>
      <c r="P47" s="289"/>
      <c r="Q47" s="269"/>
      <c r="R47" s="288"/>
      <c r="S47" s="288"/>
      <c r="U47" s="288"/>
      <c r="V47" s="288"/>
      <c r="W47" s="259"/>
      <c r="Y47" s="269"/>
      <c r="Z47" s="287"/>
      <c r="AA47" s="287"/>
      <c r="AB47" s="254"/>
      <c r="AC47" s="287"/>
      <c r="AD47" s="287"/>
      <c r="AE47" s="269"/>
      <c r="AF47" s="288"/>
      <c r="AG47" s="288"/>
      <c r="AJ47" s="289"/>
      <c r="AK47" s="269"/>
      <c r="AM47" s="288"/>
      <c r="AO47" s="288"/>
      <c r="AP47" s="288"/>
      <c r="AQ47" s="259"/>
      <c r="AS47" s="269"/>
      <c r="AT47" s="287"/>
      <c r="AU47" s="287"/>
      <c r="AV47" s="254"/>
      <c r="AW47" s="287"/>
      <c r="AX47" s="287"/>
      <c r="AY47" s="269"/>
      <c r="AZ47" s="288"/>
      <c r="BA47" s="288"/>
      <c r="BD47" s="289"/>
      <c r="BE47" s="269"/>
      <c r="BF47" s="288"/>
      <c r="BG47" s="288"/>
      <c r="BI47" s="288"/>
      <c r="BJ47" s="288"/>
      <c r="BK47" s="259"/>
      <c r="BM47" s="269"/>
      <c r="BN47" s="287"/>
      <c r="BO47" s="287"/>
      <c r="BP47" s="254"/>
      <c r="BQ47" s="287"/>
      <c r="BR47" s="287"/>
      <c r="BS47" s="269"/>
      <c r="BT47" s="288"/>
      <c r="BU47" s="288"/>
      <c r="BX47" s="289"/>
      <c r="BY47" s="269"/>
      <c r="BZ47" s="288"/>
      <c r="CA47" s="288"/>
      <c r="CC47" s="288"/>
      <c r="CD47" s="288"/>
      <c r="CE47" s="269"/>
      <c r="CG47" s="269"/>
      <c r="CH47" s="287"/>
      <c r="CI47" s="287"/>
      <c r="CJ47" s="254"/>
      <c r="CK47" s="287"/>
      <c r="CL47" s="287"/>
      <c r="CM47" s="269"/>
      <c r="CN47" s="288"/>
      <c r="CO47" s="288"/>
      <c r="CR47" s="289"/>
      <c r="CS47" s="269"/>
      <c r="CT47" s="288"/>
      <c r="CU47" s="288"/>
      <c r="CW47" s="288"/>
      <c r="CX47" s="288"/>
      <c r="CY47" s="259"/>
      <c r="DA47" s="269"/>
      <c r="DB47" s="287"/>
      <c r="DC47" s="287"/>
      <c r="DD47" s="254"/>
      <c r="DE47" s="287"/>
      <c r="DF47" s="287"/>
      <c r="DG47" s="269"/>
      <c r="DH47" s="288"/>
      <c r="DI47" s="288"/>
      <c r="DL47" s="289"/>
      <c r="DM47" s="269"/>
      <c r="DN47" s="288"/>
      <c r="DO47" s="288"/>
      <c r="DQ47" s="288"/>
      <c r="DR47" s="288"/>
      <c r="DS47" s="259"/>
      <c r="DU47" s="269"/>
      <c r="DV47" s="287"/>
      <c r="DW47" s="287"/>
      <c r="DX47" s="254"/>
      <c r="DY47" s="287"/>
      <c r="DZ47" s="287"/>
      <c r="EA47" s="269"/>
      <c r="EC47" s="290"/>
      <c r="EF47" s="289"/>
      <c r="EG47" s="269"/>
      <c r="EH47" s="288"/>
      <c r="EI47" s="288"/>
      <c r="EK47" s="288"/>
      <c r="EL47" s="288"/>
      <c r="EM47" s="259"/>
      <c r="EO47" s="269"/>
      <c r="EP47" s="287"/>
      <c r="EQ47" s="287"/>
      <c r="ER47" s="254"/>
      <c r="ES47" s="287"/>
      <c r="ET47" s="287"/>
      <c r="EU47" s="269"/>
      <c r="EV47" s="288"/>
      <c r="EW47" s="288"/>
      <c r="EZ47" s="289"/>
      <c r="FA47" s="269"/>
      <c r="FB47" s="288"/>
      <c r="FC47" s="288"/>
      <c r="FE47" s="288"/>
      <c r="FF47" s="288"/>
      <c r="FG47" s="259"/>
      <c r="FI47" s="269"/>
      <c r="FJ47" s="287"/>
      <c r="FK47" s="287"/>
      <c r="FL47" s="254"/>
      <c r="FM47" s="287"/>
      <c r="FN47" s="287"/>
      <c r="FO47" s="269"/>
      <c r="FP47" s="288"/>
      <c r="FQ47" s="288"/>
      <c r="FT47" s="289"/>
      <c r="FU47" s="269"/>
      <c r="FV47" s="288"/>
      <c r="FW47" s="288"/>
      <c r="FY47" s="288"/>
      <c r="FZ47" s="288"/>
      <c r="GA47" s="253"/>
      <c r="GB47" s="293"/>
      <c r="GC47" s="293"/>
      <c r="GD47" s="294"/>
      <c r="GE47" s="254"/>
      <c r="GF47" s="295"/>
      <c r="GG47" s="294"/>
      <c r="GH47" s="254"/>
      <c r="GI47" s="266"/>
      <c r="GJ47" s="254"/>
      <c r="GK47" s="254"/>
      <c r="GL47" s="254"/>
      <c r="GM47" s="254"/>
      <c r="GN47" s="267"/>
      <c r="GO47" s="254"/>
      <c r="GP47" s="254"/>
      <c r="GQ47" s="254"/>
      <c r="GR47" s="254"/>
      <c r="GS47" s="254"/>
      <c r="GT47" s="254"/>
      <c r="GU47" s="253"/>
      <c r="GV47" s="293"/>
      <c r="GW47" s="293"/>
      <c r="GX47" s="294"/>
      <c r="GY47" s="254"/>
      <c r="GZ47" s="295"/>
      <c r="HA47" s="294"/>
      <c r="HB47" s="254"/>
      <c r="HC47" s="266"/>
      <c r="HD47" s="254"/>
      <c r="HE47" s="254"/>
      <c r="HF47" s="254"/>
      <c r="HG47" s="254"/>
      <c r="HH47" s="267"/>
      <c r="HI47" s="254"/>
      <c r="HJ47" s="254"/>
      <c r="HK47" s="254"/>
      <c r="HL47" s="254"/>
      <c r="HM47" s="254"/>
      <c r="HN47" s="254"/>
      <c r="HO47" s="253"/>
      <c r="HP47" s="293"/>
      <c r="HQ47" s="293"/>
      <c r="HR47" s="294"/>
      <c r="HS47" s="254"/>
      <c r="HT47" s="295"/>
      <c r="HU47" s="294"/>
      <c r="HV47" s="254"/>
      <c r="HW47" s="266"/>
      <c r="HX47" s="254"/>
      <c r="HY47" s="254"/>
      <c r="HZ47" s="254"/>
      <c r="IA47" s="254"/>
      <c r="IB47" s="267"/>
      <c r="IC47" s="254"/>
      <c r="ID47" s="254"/>
      <c r="IE47" s="254"/>
      <c r="IF47" s="254"/>
      <c r="IG47" s="254"/>
      <c r="IH47" s="254"/>
      <c r="II47" s="253"/>
      <c r="IJ47" s="293"/>
      <c r="IK47" s="293"/>
      <c r="IL47" s="294"/>
      <c r="IM47" s="254"/>
      <c r="IN47" s="295"/>
      <c r="IO47" s="294"/>
      <c r="IP47" s="254"/>
      <c r="IQ47" s="266"/>
      <c r="IR47" s="254"/>
      <c r="IS47" s="254"/>
      <c r="IT47" s="254"/>
      <c r="IU47" s="254"/>
      <c r="IV47" s="267"/>
      <c r="IW47" s="254"/>
      <c r="IX47" s="254"/>
      <c r="IY47" s="254"/>
      <c r="IZ47" s="254"/>
      <c r="JA47" s="254"/>
      <c r="JB47" s="254"/>
    </row>
    <row r="48" spans="2:262" s="257" customFormat="1" ht="13.5" customHeight="1">
      <c r="B48" s="254"/>
      <c r="C48" s="259"/>
      <c r="E48" s="269"/>
      <c r="F48" s="287"/>
      <c r="G48" s="288"/>
      <c r="H48" s="254"/>
      <c r="I48" s="287"/>
      <c r="J48" s="288"/>
      <c r="K48" s="269"/>
      <c r="L48" s="288"/>
      <c r="M48" s="288"/>
      <c r="P48" s="289"/>
      <c r="Q48" s="269"/>
      <c r="R48" s="288"/>
      <c r="S48" s="288"/>
      <c r="U48" s="288"/>
      <c r="V48" s="288"/>
      <c r="W48" s="259"/>
      <c r="Y48" s="269"/>
      <c r="Z48" s="287"/>
      <c r="AA48" s="287"/>
      <c r="AB48" s="254"/>
      <c r="AC48" s="287"/>
      <c r="AD48" s="287"/>
      <c r="AE48" s="269"/>
      <c r="AF48" s="288"/>
      <c r="AG48" s="288"/>
      <c r="AJ48" s="289"/>
      <c r="AK48" s="269"/>
      <c r="AM48" s="288"/>
      <c r="AO48" s="288"/>
      <c r="AP48" s="288"/>
      <c r="AQ48" s="259"/>
      <c r="AS48" s="269"/>
      <c r="AT48" s="287"/>
      <c r="AU48" s="287"/>
      <c r="AV48" s="254"/>
      <c r="AW48" s="287"/>
      <c r="AX48" s="287"/>
      <c r="AY48" s="269"/>
      <c r="AZ48" s="288"/>
      <c r="BA48" s="288"/>
      <c r="BD48" s="289"/>
      <c r="BE48" s="269"/>
      <c r="BF48" s="288"/>
      <c r="BG48" s="288"/>
      <c r="BI48" s="288"/>
      <c r="BJ48" s="288"/>
      <c r="BK48" s="259"/>
      <c r="BM48" s="269"/>
      <c r="BN48" s="287"/>
      <c r="BO48" s="287"/>
      <c r="BP48" s="254"/>
      <c r="BQ48" s="287"/>
      <c r="BR48" s="287"/>
      <c r="BS48" s="269"/>
      <c r="BT48" s="288"/>
      <c r="BU48" s="288"/>
      <c r="BX48" s="289"/>
      <c r="BY48" s="269"/>
      <c r="BZ48" s="288"/>
      <c r="CA48" s="288"/>
      <c r="CC48" s="288"/>
      <c r="CD48" s="288"/>
      <c r="CE48" s="269"/>
      <c r="CG48" s="269"/>
      <c r="CH48" s="287"/>
      <c r="CI48" s="287"/>
      <c r="CJ48" s="254"/>
      <c r="CK48" s="287"/>
      <c r="CL48" s="287"/>
      <c r="CM48" s="269"/>
      <c r="CN48" s="288"/>
      <c r="CO48" s="288"/>
      <c r="CR48" s="289"/>
      <c r="CS48" s="269"/>
      <c r="CT48" s="288"/>
      <c r="CU48" s="288"/>
      <c r="CW48" s="288"/>
      <c r="CX48" s="288"/>
      <c r="CY48" s="259"/>
      <c r="DA48" s="269"/>
      <c r="DB48" s="287"/>
      <c r="DC48" s="287"/>
      <c r="DD48" s="254"/>
      <c r="DE48" s="287"/>
      <c r="DF48" s="287"/>
      <c r="DG48" s="269"/>
      <c r="DH48" s="288"/>
      <c r="DI48" s="288"/>
      <c r="DL48" s="289"/>
      <c r="DM48" s="269"/>
      <c r="DN48" s="288"/>
      <c r="DO48" s="288"/>
      <c r="DQ48" s="288"/>
      <c r="DR48" s="288"/>
      <c r="DS48" s="259"/>
      <c r="DU48" s="269"/>
      <c r="DV48" s="287"/>
      <c r="DW48" s="287"/>
      <c r="DX48" s="254"/>
      <c r="DY48" s="287"/>
      <c r="DZ48" s="287"/>
      <c r="EA48" s="269"/>
      <c r="EC48" s="290"/>
      <c r="EF48" s="289"/>
      <c r="EG48" s="269"/>
      <c r="EH48" s="288"/>
      <c r="EI48" s="288"/>
      <c r="EK48" s="288"/>
      <c r="EL48" s="288"/>
      <c r="EM48" s="259"/>
      <c r="EO48" s="269"/>
      <c r="EP48" s="287"/>
      <c r="EQ48" s="287"/>
      <c r="ER48" s="254"/>
      <c r="ES48" s="287"/>
      <c r="ET48" s="287"/>
      <c r="EU48" s="269"/>
      <c r="EV48" s="288"/>
      <c r="EW48" s="288"/>
      <c r="EZ48" s="289"/>
      <c r="FA48" s="269"/>
      <c r="FB48" s="288"/>
      <c r="FC48" s="288"/>
      <c r="FE48" s="288"/>
      <c r="FF48" s="288"/>
      <c r="FG48" s="259"/>
      <c r="FI48" s="269"/>
      <c r="FJ48" s="287"/>
      <c r="FK48" s="287"/>
      <c r="FL48" s="254"/>
      <c r="FM48" s="287"/>
      <c r="FN48" s="287"/>
      <c r="FO48" s="269"/>
      <c r="FP48" s="288"/>
      <c r="FQ48" s="288"/>
      <c r="FT48" s="289"/>
      <c r="FU48" s="269"/>
      <c r="FV48" s="288"/>
      <c r="FW48" s="288"/>
      <c r="FY48" s="288"/>
      <c r="FZ48" s="288"/>
      <c r="GA48" s="253"/>
      <c r="GB48" s="293"/>
      <c r="GC48" s="293"/>
      <c r="GD48" s="294"/>
      <c r="GE48" s="254"/>
      <c r="GF48" s="295"/>
      <c r="GG48" s="294"/>
      <c r="GH48" s="254"/>
      <c r="GI48" s="266"/>
      <c r="GJ48" s="254"/>
      <c r="GK48" s="254"/>
      <c r="GL48" s="254"/>
      <c r="GM48" s="254"/>
      <c r="GN48" s="267"/>
      <c r="GO48" s="254"/>
      <c r="GP48" s="254"/>
      <c r="GQ48" s="254"/>
      <c r="GR48" s="254"/>
      <c r="GS48" s="254"/>
      <c r="GT48" s="254"/>
      <c r="GU48" s="253"/>
      <c r="GV48" s="293"/>
      <c r="GW48" s="293"/>
      <c r="GX48" s="294"/>
      <c r="GY48" s="254"/>
      <c r="GZ48" s="295"/>
      <c r="HA48" s="294"/>
      <c r="HB48" s="254"/>
      <c r="HC48" s="266"/>
      <c r="HD48" s="254"/>
      <c r="HE48" s="254"/>
      <c r="HF48" s="254"/>
      <c r="HG48" s="254"/>
      <c r="HH48" s="267"/>
      <c r="HI48" s="254"/>
      <c r="HJ48" s="254"/>
      <c r="HK48" s="254"/>
      <c r="HL48" s="254"/>
      <c r="HM48" s="254"/>
      <c r="HN48" s="254"/>
      <c r="HO48" s="253"/>
      <c r="HP48" s="293"/>
      <c r="HQ48" s="293"/>
      <c r="HR48" s="294"/>
      <c r="HS48" s="254"/>
      <c r="HT48" s="295"/>
      <c r="HU48" s="294"/>
      <c r="HV48" s="254"/>
      <c r="HW48" s="266"/>
      <c r="HX48" s="254"/>
      <c r="HY48" s="254"/>
      <c r="HZ48" s="254"/>
      <c r="IA48" s="254"/>
      <c r="IB48" s="267"/>
      <c r="IC48" s="254"/>
      <c r="ID48" s="254"/>
      <c r="IE48" s="254"/>
      <c r="IF48" s="254"/>
      <c r="IG48" s="254"/>
      <c r="IH48" s="254"/>
      <c r="II48" s="253"/>
      <c r="IJ48" s="293"/>
      <c r="IK48" s="293"/>
      <c r="IL48" s="294"/>
      <c r="IM48" s="254"/>
      <c r="IN48" s="295"/>
      <c r="IO48" s="294"/>
      <c r="IP48" s="254"/>
      <c r="IQ48" s="266"/>
      <c r="IR48" s="254"/>
      <c r="IS48" s="254"/>
      <c r="IT48" s="254"/>
      <c r="IU48" s="254"/>
      <c r="IV48" s="267"/>
      <c r="IW48" s="254"/>
      <c r="IX48" s="254"/>
      <c r="IY48" s="254"/>
      <c r="IZ48" s="254"/>
      <c r="JA48" s="254"/>
      <c r="JB48" s="254"/>
    </row>
    <row r="49" spans="2:262" s="257" customFormat="1" ht="13.5" customHeight="1">
      <c r="B49" s="254"/>
      <c r="C49" s="259"/>
      <c r="E49" s="269"/>
      <c r="F49" s="287"/>
      <c r="G49" s="288"/>
      <c r="H49" s="254"/>
      <c r="I49" s="287"/>
      <c r="J49" s="288"/>
      <c r="K49" s="269"/>
      <c r="L49" s="288"/>
      <c r="M49" s="288"/>
      <c r="P49" s="289"/>
      <c r="Q49" s="269"/>
      <c r="R49" s="288"/>
      <c r="S49" s="288"/>
      <c r="U49" s="288"/>
      <c r="V49" s="288"/>
      <c r="W49" s="259"/>
      <c r="Y49" s="269"/>
      <c r="Z49" s="287"/>
      <c r="AA49" s="287"/>
      <c r="AB49" s="254"/>
      <c r="AC49" s="287"/>
      <c r="AD49" s="287"/>
      <c r="AE49" s="269"/>
      <c r="AF49" s="288"/>
      <c r="AG49" s="288"/>
      <c r="AJ49" s="289"/>
      <c r="AK49" s="269"/>
      <c r="AM49" s="288"/>
      <c r="AO49" s="288"/>
      <c r="AP49" s="288"/>
      <c r="AQ49" s="259"/>
      <c r="AS49" s="269"/>
      <c r="AT49" s="287"/>
      <c r="AU49" s="287"/>
      <c r="AV49" s="254"/>
      <c r="AW49" s="287"/>
      <c r="AX49" s="287"/>
      <c r="AY49" s="269"/>
      <c r="AZ49" s="288"/>
      <c r="BA49" s="288"/>
      <c r="BD49" s="289"/>
      <c r="BE49" s="269"/>
      <c r="BF49" s="288"/>
      <c r="BG49" s="288"/>
      <c r="BI49" s="288"/>
      <c r="BJ49" s="288"/>
      <c r="BK49" s="259"/>
      <c r="BM49" s="269"/>
      <c r="BN49" s="287"/>
      <c r="BO49" s="287"/>
      <c r="BP49" s="254"/>
      <c r="BQ49" s="287"/>
      <c r="BR49" s="287"/>
      <c r="BS49" s="269"/>
      <c r="BT49" s="288"/>
      <c r="BU49" s="288"/>
      <c r="BX49" s="289"/>
      <c r="BY49" s="269"/>
      <c r="BZ49" s="288"/>
      <c r="CA49" s="288"/>
      <c r="CC49" s="288"/>
      <c r="CD49" s="288"/>
      <c r="CE49" s="269"/>
      <c r="CG49" s="269"/>
      <c r="CH49" s="287"/>
      <c r="CI49" s="287"/>
      <c r="CJ49" s="254"/>
      <c r="CK49" s="287"/>
      <c r="CL49" s="287"/>
      <c r="CM49" s="269"/>
      <c r="CN49" s="288"/>
      <c r="CO49" s="288"/>
      <c r="CR49" s="289"/>
      <c r="CS49" s="269"/>
      <c r="CT49" s="288"/>
      <c r="CU49" s="288"/>
      <c r="CW49" s="288"/>
      <c r="CX49" s="288"/>
      <c r="CY49" s="259"/>
      <c r="DA49" s="269"/>
      <c r="DB49" s="287"/>
      <c r="DC49" s="287"/>
      <c r="DD49" s="254"/>
      <c r="DE49" s="287"/>
      <c r="DF49" s="287"/>
      <c r="DG49" s="269"/>
      <c r="DH49" s="288"/>
      <c r="DI49" s="288"/>
      <c r="DL49" s="289"/>
      <c r="DM49" s="269"/>
      <c r="DN49" s="288"/>
      <c r="DO49" s="288"/>
      <c r="DQ49" s="288"/>
      <c r="DR49" s="288"/>
      <c r="DS49" s="259"/>
      <c r="DU49" s="269"/>
      <c r="DV49" s="287"/>
      <c r="DW49" s="287"/>
      <c r="DX49" s="254"/>
      <c r="DY49" s="287"/>
      <c r="DZ49" s="287"/>
      <c r="EA49" s="269"/>
      <c r="EC49" s="290"/>
      <c r="EF49" s="289"/>
      <c r="EG49" s="269"/>
      <c r="EH49" s="288"/>
      <c r="EI49" s="288"/>
      <c r="EK49" s="288"/>
      <c r="EL49" s="288"/>
      <c r="EM49" s="259"/>
      <c r="EO49" s="269"/>
      <c r="EP49" s="287"/>
      <c r="EQ49" s="287"/>
      <c r="ER49" s="254"/>
      <c r="ES49" s="287"/>
      <c r="ET49" s="287"/>
      <c r="EU49" s="269"/>
      <c r="EV49" s="288"/>
      <c r="EW49" s="288"/>
      <c r="EZ49" s="289"/>
      <c r="FA49" s="269"/>
      <c r="FB49" s="288"/>
      <c r="FC49" s="288"/>
      <c r="FE49" s="288"/>
      <c r="FF49" s="288"/>
      <c r="FG49" s="259"/>
      <c r="FI49" s="269"/>
      <c r="FJ49" s="287"/>
      <c r="FK49" s="287"/>
      <c r="FL49" s="254"/>
      <c r="FM49" s="287"/>
      <c r="FN49" s="287"/>
      <c r="FO49" s="269"/>
      <c r="FP49" s="288"/>
      <c r="FQ49" s="288"/>
      <c r="FT49" s="289"/>
      <c r="FU49" s="269"/>
      <c r="FV49" s="288"/>
      <c r="FW49" s="288"/>
      <c r="FY49" s="288"/>
      <c r="FZ49" s="288"/>
      <c r="GA49" s="253"/>
      <c r="GB49" s="293"/>
      <c r="GC49" s="293"/>
      <c r="GD49" s="294"/>
      <c r="GE49" s="254"/>
      <c r="GF49" s="295"/>
      <c r="GG49" s="294"/>
      <c r="GH49" s="254"/>
      <c r="GI49" s="266"/>
      <c r="GJ49" s="254"/>
      <c r="GK49" s="254"/>
      <c r="GL49" s="254"/>
      <c r="GM49" s="254"/>
      <c r="GN49" s="267"/>
      <c r="GO49" s="254"/>
      <c r="GP49" s="254"/>
      <c r="GQ49" s="254"/>
      <c r="GR49" s="254"/>
      <c r="GS49" s="254"/>
      <c r="GT49" s="254"/>
      <c r="GU49" s="253"/>
      <c r="GV49" s="293"/>
      <c r="GW49" s="293"/>
      <c r="GX49" s="294"/>
      <c r="GY49" s="254"/>
      <c r="GZ49" s="295"/>
      <c r="HA49" s="294"/>
      <c r="HB49" s="254"/>
      <c r="HC49" s="266"/>
      <c r="HD49" s="254"/>
      <c r="HE49" s="254"/>
      <c r="HF49" s="254"/>
      <c r="HG49" s="254"/>
      <c r="HH49" s="267"/>
      <c r="HI49" s="254"/>
      <c r="HJ49" s="254"/>
      <c r="HK49" s="254"/>
      <c r="HL49" s="254"/>
      <c r="HM49" s="254"/>
      <c r="HN49" s="254"/>
      <c r="HO49" s="253"/>
      <c r="HP49" s="293"/>
      <c r="HQ49" s="293"/>
      <c r="HR49" s="294"/>
      <c r="HS49" s="254"/>
      <c r="HT49" s="295"/>
      <c r="HU49" s="294"/>
      <c r="HV49" s="254"/>
      <c r="HW49" s="266"/>
      <c r="HX49" s="254"/>
      <c r="HY49" s="254"/>
      <c r="HZ49" s="254"/>
      <c r="IA49" s="254"/>
      <c r="IB49" s="267"/>
      <c r="IC49" s="254"/>
      <c r="ID49" s="254"/>
      <c r="IE49" s="254"/>
      <c r="IF49" s="254"/>
      <c r="IG49" s="254"/>
      <c r="IH49" s="254"/>
      <c r="II49" s="253"/>
      <c r="IJ49" s="293"/>
      <c r="IK49" s="293"/>
      <c r="IL49" s="294"/>
      <c r="IM49" s="254"/>
      <c r="IN49" s="295"/>
      <c r="IO49" s="294"/>
      <c r="IP49" s="254"/>
      <c r="IQ49" s="266"/>
      <c r="IR49" s="254"/>
      <c r="IS49" s="254"/>
      <c r="IT49" s="254"/>
      <c r="IU49" s="254"/>
      <c r="IV49" s="267"/>
      <c r="IW49" s="254"/>
      <c r="IX49" s="254"/>
      <c r="IY49" s="254"/>
      <c r="IZ49" s="254"/>
      <c r="JA49" s="254"/>
      <c r="JB49" s="254"/>
    </row>
    <row r="50" spans="2:262" s="257" customFormat="1" ht="13.5" customHeight="1">
      <c r="B50" s="254"/>
      <c r="C50" s="259"/>
      <c r="E50" s="269"/>
      <c r="F50" s="287"/>
      <c r="G50" s="288"/>
      <c r="H50" s="254"/>
      <c r="I50" s="287"/>
      <c r="J50" s="288"/>
      <c r="K50" s="269"/>
      <c r="L50" s="288"/>
      <c r="M50" s="288"/>
      <c r="P50" s="289"/>
      <c r="Q50" s="269"/>
      <c r="R50" s="288"/>
      <c r="S50" s="288"/>
      <c r="U50" s="288"/>
      <c r="V50" s="288"/>
      <c r="W50" s="259"/>
      <c r="Y50" s="269"/>
      <c r="Z50" s="287"/>
      <c r="AA50" s="287"/>
      <c r="AB50" s="254"/>
      <c r="AC50" s="287"/>
      <c r="AD50" s="287"/>
      <c r="AE50" s="269"/>
      <c r="AF50" s="288"/>
      <c r="AG50" s="288"/>
      <c r="AJ50" s="289"/>
      <c r="AK50" s="269"/>
      <c r="AM50" s="288"/>
      <c r="AO50" s="288"/>
      <c r="AP50" s="288"/>
      <c r="AQ50" s="259"/>
      <c r="AS50" s="269"/>
      <c r="AT50" s="287"/>
      <c r="AU50" s="287"/>
      <c r="AV50" s="254"/>
      <c r="AW50" s="287"/>
      <c r="AX50" s="287"/>
      <c r="AY50" s="269"/>
      <c r="AZ50" s="288"/>
      <c r="BA50" s="288"/>
      <c r="BD50" s="289"/>
      <c r="BE50" s="269"/>
      <c r="BF50" s="288"/>
      <c r="BG50" s="288"/>
      <c r="BI50" s="288"/>
      <c r="BJ50" s="288"/>
      <c r="BK50" s="259"/>
      <c r="BM50" s="269"/>
      <c r="BN50" s="287"/>
      <c r="BO50" s="287"/>
      <c r="BP50" s="254"/>
      <c r="BQ50" s="287"/>
      <c r="BR50" s="287"/>
      <c r="BS50" s="269"/>
      <c r="BT50" s="288"/>
      <c r="BU50" s="288"/>
      <c r="BX50" s="289"/>
      <c r="BY50" s="269"/>
      <c r="BZ50" s="288"/>
      <c r="CA50" s="288"/>
      <c r="CC50" s="288"/>
      <c r="CD50" s="288"/>
      <c r="CE50" s="269"/>
      <c r="CG50" s="269"/>
      <c r="CH50" s="287"/>
      <c r="CI50" s="287"/>
      <c r="CJ50" s="254"/>
      <c r="CK50" s="287"/>
      <c r="CL50" s="287"/>
      <c r="CM50" s="269"/>
      <c r="CN50" s="288"/>
      <c r="CO50" s="288"/>
      <c r="CR50" s="289"/>
      <c r="CS50" s="269"/>
      <c r="CT50" s="288"/>
      <c r="CU50" s="288"/>
      <c r="CW50" s="288"/>
      <c r="CX50" s="288"/>
      <c r="CY50" s="259"/>
      <c r="DA50" s="269"/>
      <c r="DB50" s="287"/>
      <c r="DC50" s="287"/>
      <c r="DD50" s="254"/>
      <c r="DE50" s="287"/>
      <c r="DF50" s="287"/>
      <c r="DG50" s="269"/>
      <c r="DH50" s="288"/>
      <c r="DI50" s="288"/>
      <c r="DL50" s="289"/>
      <c r="DM50" s="269"/>
      <c r="DN50" s="288"/>
      <c r="DO50" s="288"/>
      <c r="DQ50" s="288"/>
      <c r="DR50" s="288"/>
      <c r="DS50" s="259"/>
      <c r="DU50" s="269"/>
      <c r="DV50" s="287"/>
      <c r="DW50" s="287"/>
      <c r="DX50" s="254"/>
      <c r="DY50" s="287"/>
      <c r="DZ50" s="287"/>
      <c r="EA50" s="269"/>
      <c r="EC50" s="290"/>
      <c r="EF50" s="289"/>
      <c r="EG50" s="269"/>
      <c r="EH50" s="288"/>
      <c r="EI50" s="288"/>
      <c r="EK50" s="288"/>
      <c r="EL50" s="288"/>
      <c r="EM50" s="259"/>
      <c r="EO50" s="269"/>
      <c r="EP50" s="287"/>
      <c r="EQ50" s="287"/>
      <c r="ER50" s="254"/>
      <c r="ES50" s="287"/>
      <c r="ET50" s="287"/>
      <c r="EU50" s="269"/>
      <c r="EV50" s="288"/>
      <c r="EW50" s="288"/>
      <c r="EZ50" s="289"/>
      <c r="FA50" s="269"/>
      <c r="FB50" s="288"/>
      <c r="FC50" s="288"/>
      <c r="FE50" s="288"/>
      <c r="FF50" s="288"/>
      <c r="FG50" s="259"/>
      <c r="FI50" s="269"/>
      <c r="FJ50" s="287"/>
      <c r="FK50" s="287"/>
      <c r="FL50" s="254"/>
      <c r="FM50" s="287"/>
      <c r="FN50" s="287"/>
      <c r="FO50" s="269"/>
      <c r="FP50" s="288"/>
      <c r="FQ50" s="288"/>
      <c r="FT50" s="289"/>
      <c r="FU50" s="269"/>
      <c r="FV50" s="288"/>
      <c r="FW50" s="288"/>
      <c r="FY50" s="288"/>
      <c r="FZ50" s="288"/>
      <c r="GA50" s="253"/>
      <c r="GB50" s="293"/>
      <c r="GC50" s="293"/>
      <c r="GD50" s="294"/>
      <c r="GE50" s="254"/>
      <c r="GF50" s="295"/>
      <c r="GG50" s="294"/>
      <c r="GH50" s="254"/>
      <c r="GI50" s="266"/>
      <c r="GJ50" s="254"/>
      <c r="GK50" s="254"/>
      <c r="GL50" s="254"/>
      <c r="GM50" s="254"/>
      <c r="GN50" s="267"/>
      <c r="GO50" s="254"/>
      <c r="GP50" s="254"/>
      <c r="GQ50" s="254"/>
      <c r="GR50" s="254"/>
      <c r="GS50" s="254"/>
      <c r="GT50" s="254"/>
      <c r="GU50" s="253"/>
      <c r="GV50" s="293"/>
      <c r="GW50" s="293"/>
      <c r="GX50" s="294"/>
      <c r="GY50" s="254"/>
      <c r="GZ50" s="295"/>
      <c r="HA50" s="294"/>
      <c r="HB50" s="254"/>
      <c r="HC50" s="266"/>
      <c r="HD50" s="254"/>
      <c r="HE50" s="254"/>
      <c r="HF50" s="254"/>
      <c r="HG50" s="254"/>
      <c r="HH50" s="267"/>
      <c r="HI50" s="254"/>
      <c r="HJ50" s="254"/>
      <c r="HK50" s="254"/>
      <c r="HL50" s="254"/>
      <c r="HM50" s="254"/>
      <c r="HN50" s="254"/>
      <c r="HO50" s="253"/>
      <c r="HP50" s="293"/>
      <c r="HQ50" s="293"/>
      <c r="HR50" s="294"/>
      <c r="HS50" s="254"/>
      <c r="HT50" s="295"/>
      <c r="HU50" s="294"/>
      <c r="HV50" s="254"/>
      <c r="HW50" s="266"/>
      <c r="HX50" s="254"/>
      <c r="HY50" s="254"/>
      <c r="HZ50" s="254"/>
      <c r="IA50" s="254"/>
      <c r="IB50" s="267"/>
      <c r="IC50" s="254"/>
      <c r="ID50" s="254"/>
      <c r="IE50" s="254"/>
      <c r="IF50" s="254"/>
      <c r="IG50" s="254"/>
      <c r="IH50" s="254"/>
      <c r="II50" s="253"/>
      <c r="IJ50" s="293"/>
      <c r="IK50" s="293"/>
      <c r="IL50" s="294"/>
      <c r="IM50" s="254"/>
      <c r="IN50" s="295"/>
      <c r="IO50" s="294"/>
      <c r="IP50" s="254"/>
      <c r="IQ50" s="266"/>
      <c r="IR50" s="254"/>
      <c r="IS50" s="254"/>
      <c r="IT50" s="254"/>
      <c r="IU50" s="254"/>
      <c r="IV50" s="267"/>
      <c r="IW50" s="254"/>
      <c r="IX50" s="254"/>
      <c r="IY50" s="254"/>
      <c r="IZ50" s="254"/>
      <c r="JA50" s="254"/>
      <c r="JB50" s="254"/>
    </row>
    <row r="51" spans="2:262" s="257" customFormat="1" ht="13.5" customHeight="1">
      <c r="B51" s="254"/>
      <c r="C51" s="259"/>
      <c r="E51" s="269"/>
      <c r="F51" s="287"/>
      <c r="G51" s="288"/>
      <c r="H51" s="254"/>
      <c r="I51" s="287"/>
      <c r="J51" s="288"/>
      <c r="K51" s="269"/>
      <c r="L51" s="288"/>
      <c r="M51" s="288"/>
      <c r="P51" s="289"/>
      <c r="Q51" s="269"/>
      <c r="R51" s="288"/>
      <c r="S51" s="288"/>
      <c r="U51" s="288"/>
      <c r="V51" s="288"/>
      <c r="W51" s="259"/>
      <c r="Y51" s="269"/>
      <c r="Z51" s="287"/>
      <c r="AA51" s="287"/>
      <c r="AB51" s="254"/>
      <c r="AC51" s="287"/>
      <c r="AD51" s="287"/>
      <c r="AE51" s="269"/>
      <c r="AF51" s="288"/>
      <c r="AG51" s="288"/>
      <c r="AJ51" s="289"/>
      <c r="AK51" s="269"/>
      <c r="AM51" s="288"/>
      <c r="AO51" s="288"/>
      <c r="AP51" s="288"/>
      <c r="AQ51" s="259"/>
      <c r="AS51" s="269"/>
      <c r="AT51" s="287"/>
      <c r="AU51" s="287"/>
      <c r="AV51" s="254"/>
      <c r="AW51" s="287"/>
      <c r="AX51" s="287"/>
      <c r="AY51" s="269"/>
      <c r="AZ51" s="288"/>
      <c r="BA51" s="288"/>
      <c r="BD51" s="289"/>
      <c r="BE51" s="269"/>
      <c r="BF51" s="288"/>
      <c r="BG51" s="288"/>
      <c r="BI51" s="288"/>
      <c r="BJ51" s="288"/>
      <c r="BK51" s="259"/>
      <c r="BM51" s="269"/>
      <c r="BN51" s="287"/>
      <c r="BO51" s="287"/>
      <c r="BP51" s="254"/>
      <c r="BQ51" s="287"/>
      <c r="BR51" s="287"/>
      <c r="BS51" s="269"/>
      <c r="BT51" s="288"/>
      <c r="BU51" s="288"/>
      <c r="BX51" s="289"/>
      <c r="BY51" s="269"/>
      <c r="BZ51" s="288"/>
      <c r="CA51" s="288"/>
      <c r="CC51" s="288"/>
      <c r="CD51" s="288"/>
      <c r="CE51" s="269"/>
      <c r="CG51" s="269"/>
      <c r="CH51" s="287"/>
      <c r="CI51" s="287"/>
      <c r="CJ51" s="254"/>
      <c r="CK51" s="287"/>
      <c r="CL51" s="287"/>
      <c r="CM51" s="269"/>
      <c r="CN51" s="288"/>
      <c r="CO51" s="288"/>
      <c r="CR51" s="289"/>
      <c r="CS51" s="269"/>
      <c r="CT51" s="288"/>
      <c r="CU51" s="288"/>
      <c r="CW51" s="288"/>
      <c r="CX51" s="288"/>
      <c r="CY51" s="259"/>
      <c r="DA51" s="269"/>
      <c r="DB51" s="287"/>
      <c r="DC51" s="287"/>
      <c r="DD51" s="254"/>
      <c r="DE51" s="287"/>
      <c r="DF51" s="287"/>
      <c r="DG51" s="269"/>
      <c r="DH51" s="288"/>
      <c r="DI51" s="288"/>
      <c r="DL51" s="289"/>
      <c r="DM51" s="269"/>
      <c r="DN51" s="288"/>
      <c r="DO51" s="288"/>
      <c r="DQ51" s="288"/>
      <c r="DR51" s="288"/>
      <c r="DS51" s="259"/>
      <c r="DU51" s="269"/>
      <c r="DV51" s="287"/>
      <c r="DW51" s="287"/>
      <c r="DX51" s="254"/>
      <c r="DY51" s="287"/>
      <c r="DZ51" s="287"/>
      <c r="EA51" s="269"/>
      <c r="EC51" s="290"/>
      <c r="EF51" s="289"/>
      <c r="EG51" s="269"/>
      <c r="EH51" s="288"/>
      <c r="EI51" s="288"/>
      <c r="EK51" s="288"/>
      <c r="EL51" s="288"/>
      <c r="EM51" s="259"/>
      <c r="EO51" s="269"/>
      <c r="EP51" s="287"/>
      <c r="EQ51" s="287"/>
      <c r="ER51" s="254"/>
      <c r="ES51" s="287"/>
      <c r="ET51" s="287"/>
      <c r="EU51" s="269"/>
      <c r="EV51" s="288"/>
      <c r="EW51" s="288"/>
      <c r="EZ51" s="289"/>
      <c r="FA51" s="269"/>
      <c r="FB51" s="288"/>
      <c r="FC51" s="288"/>
      <c r="FE51" s="288"/>
      <c r="FF51" s="288"/>
      <c r="FG51" s="259"/>
      <c r="FI51" s="269"/>
      <c r="FJ51" s="287"/>
      <c r="FK51" s="287"/>
      <c r="FL51" s="254"/>
      <c r="FM51" s="287"/>
      <c r="FN51" s="287"/>
      <c r="FO51" s="269"/>
      <c r="FP51" s="288"/>
      <c r="FQ51" s="288"/>
      <c r="FT51" s="289"/>
      <c r="FU51" s="269"/>
      <c r="FV51" s="288"/>
      <c r="FW51" s="288"/>
      <c r="FY51" s="288"/>
      <c r="FZ51" s="288"/>
      <c r="GA51" s="253"/>
      <c r="GB51" s="293"/>
      <c r="GC51" s="293"/>
      <c r="GD51" s="294"/>
      <c r="GE51" s="254"/>
      <c r="GF51" s="295"/>
      <c r="GG51" s="294"/>
      <c r="GH51" s="254"/>
      <c r="GI51" s="266"/>
      <c r="GJ51" s="254"/>
      <c r="GK51" s="254"/>
      <c r="GL51" s="254"/>
      <c r="GM51" s="254"/>
      <c r="GN51" s="267"/>
      <c r="GO51" s="254"/>
      <c r="GP51" s="254"/>
      <c r="GQ51" s="254"/>
      <c r="GR51" s="254"/>
      <c r="GS51" s="254"/>
      <c r="GT51" s="254"/>
      <c r="GU51" s="253"/>
      <c r="GV51" s="293"/>
      <c r="GW51" s="293"/>
      <c r="GX51" s="294"/>
      <c r="GY51" s="254"/>
      <c r="GZ51" s="295"/>
      <c r="HA51" s="294"/>
      <c r="HB51" s="254"/>
      <c r="HC51" s="266"/>
      <c r="HD51" s="254"/>
      <c r="HE51" s="254"/>
      <c r="HF51" s="254"/>
      <c r="HG51" s="254"/>
      <c r="HH51" s="267"/>
      <c r="HI51" s="254"/>
      <c r="HJ51" s="254"/>
      <c r="HK51" s="254"/>
      <c r="HL51" s="254"/>
      <c r="HM51" s="254"/>
      <c r="HN51" s="254"/>
      <c r="HO51" s="253"/>
      <c r="HP51" s="293"/>
      <c r="HQ51" s="293"/>
      <c r="HR51" s="294"/>
      <c r="HS51" s="254"/>
      <c r="HT51" s="295"/>
      <c r="HU51" s="294"/>
      <c r="HV51" s="254"/>
      <c r="HW51" s="266"/>
      <c r="HX51" s="254"/>
      <c r="HY51" s="254"/>
      <c r="HZ51" s="254"/>
      <c r="IA51" s="254"/>
      <c r="IB51" s="267"/>
      <c r="IC51" s="254"/>
      <c r="ID51" s="254"/>
      <c r="IE51" s="254"/>
      <c r="IF51" s="254"/>
      <c r="IG51" s="254"/>
      <c r="IH51" s="254"/>
      <c r="II51" s="253"/>
      <c r="IJ51" s="293"/>
      <c r="IK51" s="293"/>
      <c r="IL51" s="294"/>
      <c r="IM51" s="254"/>
      <c r="IN51" s="295"/>
      <c r="IO51" s="294"/>
      <c r="IP51" s="254"/>
      <c r="IQ51" s="266"/>
      <c r="IR51" s="254"/>
      <c r="IS51" s="254"/>
      <c r="IT51" s="254"/>
      <c r="IU51" s="254"/>
      <c r="IV51" s="267"/>
      <c r="IW51" s="254"/>
      <c r="IX51" s="254"/>
      <c r="IY51" s="254"/>
      <c r="IZ51" s="254"/>
      <c r="JA51" s="254"/>
      <c r="JB51" s="254"/>
    </row>
    <row r="52" spans="2:262" s="257" customFormat="1" ht="13.5" customHeight="1">
      <c r="B52" s="254"/>
      <c r="C52" s="259"/>
      <c r="E52" s="269"/>
      <c r="F52" s="287"/>
      <c r="G52" s="288"/>
      <c r="H52" s="254"/>
      <c r="I52" s="287"/>
      <c r="J52" s="288"/>
      <c r="K52" s="269"/>
      <c r="L52" s="288"/>
      <c r="M52" s="288"/>
      <c r="P52" s="289"/>
      <c r="Q52" s="269"/>
      <c r="R52" s="288"/>
      <c r="S52" s="288"/>
      <c r="U52" s="288"/>
      <c r="V52" s="288"/>
      <c r="W52" s="259"/>
      <c r="Y52" s="269"/>
      <c r="Z52" s="287"/>
      <c r="AA52" s="287"/>
      <c r="AB52" s="254"/>
      <c r="AC52" s="287"/>
      <c r="AD52" s="287"/>
      <c r="AE52" s="269"/>
      <c r="AF52" s="288"/>
      <c r="AG52" s="288"/>
      <c r="AJ52" s="289"/>
      <c r="AK52" s="269"/>
      <c r="AM52" s="288"/>
      <c r="AO52" s="288"/>
      <c r="AP52" s="288"/>
      <c r="AQ52" s="259"/>
      <c r="AS52" s="269"/>
      <c r="AT52" s="287"/>
      <c r="AU52" s="287"/>
      <c r="AV52" s="254"/>
      <c r="AW52" s="287"/>
      <c r="AX52" s="287"/>
      <c r="AY52" s="269"/>
      <c r="AZ52" s="288"/>
      <c r="BA52" s="288"/>
      <c r="BD52" s="289"/>
      <c r="BE52" s="269"/>
      <c r="BF52" s="288"/>
      <c r="BG52" s="288"/>
      <c r="BI52" s="288"/>
      <c r="BJ52" s="288"/>
      <c r="BK52" s="259"/>
      <c r="BM52" s="269"/>
      <c r="BN52" s="287"/>
      <c r="BO52" s="287"/>
      <c r="BP52" s="254"/>
      <c r="BQ52" s="287"/>
      <c r="BR52" s="287"/>
      <c r="BS52" s="269"/>
      <c r="BT52" s="288"/>
      <c r="BU52" s="288"/>
      <c r="BX52" s="289"/>
      <c r="BY52" s="269"/>
      <c r="BZ52" s="288"/>
      <c r="CA52" s="288"/>
      <c r="CC52" s="288"/>
      <c r="CD52" s="288"/>
      <c r="CE52" s="269"/>
      <c r="CG52" s="269"/>
      <c r="CH52" s="287"/>
      <c r="CI52" s="287"/>
      <c r="CJ52" s="254"/>
      <c r="CK52" s="287"/>
      <c r="CL52" s="287"/>
      <c r="CM52" s="269"/>
      <c r="CN52" s="288"/>
      <c r="CO52" s="288"/>
      <c r="CR52" s="289"/>
      <c r="CS52" s="269"/>
      <c r="CT52" s="288"/>
      <c r="CU52" s="288"/>
      <c r="CW52" s="288"/>
      <c r="CX52" s="288"/>
      <c r="CY52" s="259"/>
      <c r="DA52" s="269"/>
      <c r="DB52" s="287"/>
      <c r="DC52" s="287"/>
      <c r="DD52" s="254"/>
      <c r="DE52" s="287"/>
      <c r="DF52" s="287"/>
      <c r="DG52" s="269"/>
      <c r="DH52" s="288"/>
      <c r="DI52" s="288"/>
      <c r="DL52" s="289"/>
      <c r="DM52" s="269"/>
      <c r="DN52" s="288"/>
      <c r="DO52" s="288"/>
      <c r="DQ52" s="288"/>
      <c r="DR52" s="288"/>
      <c r="DS52" s="259"/>
      <c r="DU52" s="269"/>
      <c r="DV52" s="287"/>
      <c r="DW52" s="287"/>
      <c r="DX52" s="254"/>
      <c r="DY52" s="287"/>
      <c r="DZ52" s="287"/>
      <c r="EA52" s="269"/>
      <c r="EC52" s="290"/>
      <c r="EF52" s="289"/>
      <c r="EG52" s="269"/>
      <c r="EH52" s="288"/>
      <c r="EI52" s="288"/>
      <c r="EK52" s="288"/>
      <c r="EL52" s="288"/>
      <c r="EM52" s="259"/>
      <c r="EO52" s="269"/>
      <c r="EP52" s="287"/>
      <c r="EQ52" s="287"/>
      <c r="ER52" s="254"/>
      <c r="ES52" s="287"/>
      <c r="ET52" s="287"/>
      <c r="EU52" s="269"/>
      <c r="EV52" s="288"/>
      <c r="EW52" s="288"/>
      <c r="EZ52" s="289"/>
      <c r="FA52" s="269"/>
      <c r="FB52" s="288"/>
      <c r="FC52" s="288"/>
      <c r="FE52" s="288"/>
      <c r="FF52" s="288"/>
      <c r="FG52" s="259"/>
      <c r="FI52" s="269"/>
      <c r="FJ52" s="287"/>
      <c r="FK52" s="287"/>
      <c r="FL52" s="254"/>
      <c r="FM52" s="287"/>
      <c r="FN52" s="287"/>
      <c r="FO52" s="269"/>
      <c r="FP52" s="288"/>
      <c r="FQ52" s="288"/>
      <c r="FT52" s="289"/>
      <c r="FU52" s="269"/>
      <c r="FV52" s="288"/>
      <c r="FW52" s="288"/>
      <c r="FY52" s="288"/>
      <c r="FZ52" s="288"/>
      <c r="GA52" s="253"/>
      <c r="GB52" s="293"/>
      <c r="GC52" s="293"/>
      <c r="GD52" s="294"/>
      <c r="GE52" s="254"/>
      <c r="GF52" s="295"/>
      <c r="GG52" s="294"/>
      <c r="GH52" s="254"/>
      <c r="GI52" s="266"/>
      <c r="GJ52" s="254"/>
      <c r="GK52" s="254"/>
      <c r="GL52" s="254"/>
      <c r="GM52" s="254"/>
      <c r="GN52" s="267"/>
      <c r="GO52" s="254"/>
      <c r="GP52" s="254"/>
      <c r="GQ52" s="254"/>
      <c r="GR52" s="254"/>
      <c r="GS52" s="254"/>
      <c r="GT52" s="254"/>
      <c r="GU52" s="253"/>
      <c r="GV52" s="293"/>
      <c r="GW52" s="293"/>
      <c r="GX52" s="294"/>
      <c r="GY52" s="254"/>
      <c r="GZ52" s="295"/>
      <c r="HA52" s="294"/>
      <c r="HB52" s="254"/>
      <c r="HC52" s="266"/>
      <c r="HD52" s="254"/>
      <c r="HE52" s="254"/>
      <c r="HF52" s="254"/>
      <c r="HG52" s="254"/>
      <c r="HH52" s="267"/>
      <c r="HI52" s="254"/>
      <c r="HJ52" s="254"/>
      <c r="HK52" s="254"/>
      <c r="HL52" s="254"/>
      <c r="HM52" s="254"/>
      <c r="HN52" s="254"/>
      <c r="HO52" s="253"/>
      <c r="HP52" s="293"/>
      <c r="HQ52" s="293"/>
      <c r="HR52" s="294"/>
      <c r="HS52" s="254"/>
      <c r="HT52" s="295"/>
      <c r="HU52" s="294"/>
      <c r="HV52" s="254"/>
      <c r="HW52" s="266"/>
      <c r="HX52" s="254"/>
      <c r="HY52" s="254"/>
      <c r="HZ52" s="254"/>
      <c r="IA52" s="254"/>
      <c r="IB52" s="267"/>
      <c r="IC52" s="254"/>
      <c r="ID52" s="254"/>
      <c r="IE52" s="254"/>
      <c r="IF52" s="254"/>
      <c r="IG52" s="254"/>
      <c r="IH52" s="254"/>
      <c r="II52" s="253"/>
      <c r="IJ52" s="293"/>
      <c r="IK52" s="293"/>
      <c r="IL52" s="294"/>
      <c r="IM52" s="254"/>
      <c r="IN52" s="295"/>
      <c r="IO52" s="294"/>
      <c r="IP52" s="254"/>
      <c r="IQ52" s="266"/>
      <c r="IR52" s="254"/>
      <c r="IS52" s="254"/>
      <c r="IT52" s="254"/>
      <c r="IU52" s="254"/>
      <c r="IV52" s="267"/>
      <c r="IW52" s="254"/>
      <c r="IX52" s="254"/>
      <c r="IY52" s="254"/>
      <c r="IZ52" s="254"/>
      <c r="JA52" s="254"/>
      <c r="JB52" s="254"/>
    </row>
    <row r="53" spans="2:262" s="257" customFormat="1" ht="13.5" customHeight="1">
      <c r="B53" s="254"/>
      <c r="C53" s="259"/>
      <c r="E53" s="269"/>
      <c r="F53" s="287"/>
      <c r="G53" s="288"/>
      <c r="H53" s="254"/>
      <c r="I53" s="287"/>
      <c r="J53" s="288"/>
      <c r="K53" s="269"/>
      <c r="L53" s="288"/>
      <c r="M53" s="288"/>
      <c r="P53" s="289"/>
      <c r="Q53" s="269"/>
      <c r="R53" s="288"/>
      <c r="S53" s="288"/>
      <c r="U53" s="288"/>
      <c r="V53" s="288"/>
      <c r="W53" s="259"/>
      <c r="Y53" s="269"/>
      <c r="Z53" s="287"/>
      <c r="AA53" s="287"/>
      <c r="AB53" s="254"/>
      <c r="AC53" s="287"/>
      <c r="AD53" s="287"/>
      <c r="AE53" s="269"/>
      <c r="AF53" s="288"/>
      <c r="AG53" s="288"/>
      <c r="AJ53" s="289"/>
      <c r="AK53" s="269"/>
      <c r="AM53" s="288"/>
      <c r="AO53" s="288"/>
      <c r="AP53" s="288"/>
      <c r="AQ53" s="259"/>
      <c r="AS53" s="269"/>
      <c r="AT53" s="287"/>
      <c r="AU53" s="287"/>
      <c r="AV53" s="254"/>
      <c r="AW53" s="287"/>
      <c r="AX53" s="287"/>
      <c r="AY53" s="269"/>
      <c r="AZ53" s="288"/>
      <c r="BA53" s="288"/>
      <c r="BD53" s="289"/>
      <c r="BE53" s="269"/>
      <c r="BF53" s="288"/>
      <c r="BG53" s="288"/>
      <c r="BI53" s="288"/>
      <c r="BJ53" s="288"/>
      <c r="BK53" s="259"/>
      <c r="BM53" s="269"/>
      <c r="BN53" s="287"/>
      <c r="BO53" s="287"/>
      <c r="BP53" s="254"/>
      <c r="BQ53" s="287"/>
      <c r="BR53" s="287"/>
      <c r="BS53" s="269"/>
      <c r="BT53" s="288"/>
      <c r="BU53" s="288"/>
      <c r="BX53" s="289"/>
      <c r="BY53" s="269"/>
      <c r="BZ53" s="288"/>
      <c r="CA53" s="288"/>
      <c r="CC53" s="288"/>
      <c r="CD53" s="288"/>
      <c r="CE53" s="269"/>
      <c r="CG53" s="269"/>
      <c r="CH53" s="287"/>
      <c r="CI53" s="287"/>
      <c r="CJ53" s="254"/>
      <c r="CK53" s="287"/>
      <c r="CL53" s="287"/>
      <c r="CM53" s="269"/>
      <c r="CN53" s="288"/>
      <c r="CO53" s="288"/>
      <c r="CR53" s="289"/>
      <c r="CS53" s="269"/>
      <c r="CT53" s="288"/>
      <c r="CU53" s="288"/>
      <c r="CW53" s="288"/>
      <c r="CX53" s="288"/>
      <c r="CY53" s="259"/>
      <c r="DA53" s="269"/>
      <c r="DB53" s="287"/>
      <c r="DC53" s="287"/>
      <c r="DD53" s="254"/>
      <c r="DE53" s="287"/>
      <c r="DF53" s="287"/>
      <c r="DG53" s="269"/>
      <c r="DH53" s="288"/>
      <c r="DI53" s="288"/>
      <c r="DL53" s="289"/>
      <c r="DM53" s="269"/>
      <c r="DN53" s="288"/>
      <c r="DO53" s="288"/>
      <c r="DQ53" s="288"/>
      <c r="DR53" s="288"/>
      <c r="DS53" s="259"/>
      <c r="DU53" s="269"/>
      <c r="DV53" s="287"/>
      <c r="DW53" s="287"/>
      <c r="DX53" s="254"/>
      <c r="DY53" s="287"/>
      <c r="DZ53" s="287"/>
      <c r="EA53" s="269"/>
      <c r="EC53" s="290"/>
      <c r="EF53" s="289"/>
      <c r="EG53" s="269"/>
      <c r="EH53" s="288"/>
      <c r="EI53" s="288"/>
      <c r="EK53" s="288"/>
      <c r="EL53" s="288"/>
      <c r="EM53" s="259"/>
      <c r="EO53" s="269"/>
      <c r="EP53" s="287"/>
      <c r="EQ53" s="287"/>
      <c r="ER53" s="254"/>
      <c r="ES53" s="287"/>
      <c r="ET53" s="287"/>
      <c r="EU53" s="269"/>
      <c r="EV53" s="288"/>
      <c r="EW53" s="288"/>
      <c r="EZ53" s="289"/>
      <c r="FA53" s="269"/>
      <c r="FB53" s="288"/>
      <c r="FC53" s="288"/>
      <c r="FE53" s="288"/>
      <c r="FF53" s="288"/>
      <c r="FG53" s="259"/>
      <c r="FI53" s="269"/>
      <c r="FJ53" s="287"/>
      <c r="FK53" s="287"/>
      <c r="FL53" s="254"/>
      <c r="FM53" s="287"/>
      <c r="FN53" s="287"/>
      <c r="FO53" s="269"/>
      <c r="FP53" s="288"/>
      <c r="FQ53" s="288"/>
      <c r="FT53" s="289"/>
      <c r="FU53" s="269"/>
      <c r="FV53" s="288"/>
      <c r="FW53" s="288"/>
      <c r="FY53" s="288"/>
      <c r="FZ53" s="288"/>
      <c r="GA53" s="253"/>
      <c r="GB53" s="293"/>
      <c r="GC53" s="293"/>
      <c r="GD53" s="297"/>
      <c r="GE53" s="254"/>
      <c r="GF53" s="293"/>
      <c r="GG53" s="294"/>
      <c r="GH53" s="254"/>
      <c r="GI53" s="266"/>
      <c r="GJ53" s="254"/>
      <c r="GK53" s="254"/>
      <c r="GL53" s="254"/>
      <c r="GM53" s="254"/>
      <c r="GN53" s="267"/>
      <c r="GO53" s="254"/>
      <c r="GP53" s="254"/>
      <c r="GQ53" s="254"/>
      <c r="GR53" s="254"/>
      <c r="GS53" s="254"/>
      <c r="GT53" s="254"/>
      <c r="GU53" s="253"/>
      <c r="GV53" s="293"/>
      <c r="GW53" s="293"/>
      <c r="GX53" s="297"/>
      <c r="GY53" s="254"/>
      <c r="GZ53" s="293"/>
      <c r="HA53" s="294"/>
      <c r="HB53" s="254"/>
      <c r="HC53" s="266"/>
      <c r="HD53" s="254"/>
      <c r="HE53" s="254"/>
      <c r="HF53" s="254"/>
      <c r="HG53" s="254"/>
      <c r="HH53" s="267"/>
      <c r="HI53" s="254"/>
      <c r="HJ53" s="254"/>
      <c r="HK53" s="254"/>
      <c r="HL53" s="254"/>
      <c r="HM53" s="254"/>
      <c r="HN53" s="254"/>
      <c r="HO53" s="253"/>
      <c r="HP53" s="293"/>
      <c r="HQ53" s="293"/>
      <c r="HR53" s="297"/>
      <c r="HS53" s="254"/>
      <c r="HT53" s="293"/>
      <c r="HU53" s="294"/>
      <c r="HV53" s="254"/>
      <c r="HW53" s="266"/>
      <c r="HX53" s="254"/>
      <c r="HY53" s="254"/>
      <c r="HZ53" s="254"/>
      <c r="IA53" s="254"/>
      <c r="IB53" s="267"/>
      <c r="IC53" s="254"/>
      <c r="ID53" s="254"/>
      <c r="IE53" s="254"/>
      <c r="IF53" s="254"/>
      <c r="IG53" s="254"/>
      <c r="IH53" s="254"/>
      <c r="II53" s="253"/>
      <c r="IJ53" s="293"/>
      <c r="IK53" s="293"/>
      <c r="IL53" s="297"/>
      <c r="IM53" s="254"/>
      <c r="IN53" s="293"/>
      <c r="IO53" s="294"/>
      <c r="IP53" s="254"/>
      <c r="IQ53" s="266"/>
      <c r="IR53" s="254"/>
      <c r="IS53" s="254"/>
      <c r="IT53" s="254"/>
      <c r="IU53" s="254"/>
      <c r="IV53" s="267"/>
      <c r="IW53" s="254"/>
      <c r="IX53" s="254"/>
      <c r="IY53" s="254"/>
      <c r="IZ53" s="254"/>
      <c r="JA53" s="254"/>
      <c r="JB53" s="254"/>
    </row>
    <row r="54" spans="2:262" s="257" customFormat="1" ht="13.5" customHeight="1">
      <c r="B54" s="254"/>
      <c r="C54" s="259"/>
      <c r="E54" s="269"/>
      <c r="F54" s="287"/>
      <c r="G54" s="288"/>
      <c r="H54" s="254"/>
      <c r="I54" s="287"/>
      <c r="J54" s="288"/>
      <c r="K54" s="269"/>
      <c r="L54" s="288"/>
      <c r="M54" s="288"/>
      <c r="P54" s="289"/>
      <c r="Q54" s="269"/>
      <c r="R54" s="288"/>
      <c r="S54" s="288"/>
      <c r="U54" s="288"/>
      <c r="V54" s="288"/>
      <c r="W54" s="259"/>
      <c r="Y54" s="269"/>
      <c r="Z54" s="287"/>
      <c r="AA54" s="287"/>
      <c r="AB54" s="254"/>
      <c r="AC54" s="287"/>
      <c r="AD54" s="287"/>
      <c r="AE54" s="269"/>
      <c r="AF54" s="288"/>
      <c r="AG54" s="288"/>
      <c r="AJ54" s="289"/>
      <c r="AK54" s="269"/>
      <c r="AM54" s="288"/>
      <c r="AO54" s="288"/>
      <c r="AP54" s="288"/>
      <c r="AQ54" s="259"/>
      <c r="AS54" s="269"/>
      <c r="AT54" s="287"/>
      <c r="AU54" s="287"/>
      <c r="AV54" s="254"/>
      <c r="AW54" s="287"/>
      <c r="AX54" s="287"/>
      <c r="AY54" s="269"/>
      <c r="AZ54" s="288"/>
      <c r="BA54" s="288"/>
      <c r="BD54" s="289"/>
      <c r="BE54" s="269"/>
      <c r="BF54" s="288"/>
      <c r="BG54" s="288"/>
      <c r="BI54" s="288"/>
      <c r="BJ54" s="288"/>
      <c r="BK54" s="259"/>
      <c r="BM54" s="269"/>
      <c r="BN54" s="287"/>
      <c r="BO54" s="287"/>
      <c r="BP54" s="254"/>
      <c r="BQ54" s="287"/>
      <c r="BR54" s="287"/>
      <c r="BS54" s="269"/>
      <c r="BT54" s="288"/>
      <c r="BU54" s="288"/>
      <c r="BX54" s="289"/>
      <c r="BY54" s="269"/>
      <c r="BZ54" s="288"/>
      <c r="CA54" s="288"/>
      <c r="CC54" s="288"/>
      <c r="CD54" s="288"/>
      <c r="CE54" s="269"/>
      <c r="CG54" s="269"/>
      <c r="CH54" s="287"/>
      <c r="CI54" s="287"/>
      <c r="CJ54" s="254"/>
      <c r="CK54" s="287"/>
      <c r="CL54" s="287"/>
      <c r="CM54" s="269"/>
      <c r="CN54" s="288"/>
      <c r="CO54" s="288"/>
      <c r="CR54" s="289"/>
      <c r="CS54" s="269"/>
      <c r="CT54" s="288"/>
      <c r="CU54" s="288"/>
      <c r="CW54" s="288"/>
      <c r="CX54" s="288"/>
      <c r="CY54" s="259"/>
      <c r="DA54" s="269"/>
      <c r="DB54" s="287"/>
      <c r="DC54" s="287"/>
      <c r="DD54" s="254"/>
      <c r="DE54" s="287"/>
      <c r="DF54" s="287"/>
      <c r="DG54" s="269"/>
      <c r="DH54" s="288"/>
      <c r="DI54" s="288"/>
      <c r="DL54" s="289"/>
      <c r="DM54" s="269"/>
      <c r="DN54" s="288"/>
      <c r="DO54" s="288"/>
      <c r="DQ54" s="288"/>
      <c r="DR54" s="288"/>
      <c r="DS54" s="259"/>
      <c r="DU54" s="269"/>
      <c r="DV54" s="287"/>
      <c r="DW54" s="287"/>
      <c r="DX54" s="254"/>
      <c r="DY54" s="287"/>
      <c r="DZ54" s="287"/>
      <c r="EA54" s="269"/>
      <c r="EC54" s="290"/>
      <c r="EF54" s="289"/>
      <c r="EG54" s="269"/>
      <c r="EH54" s="288"/>
      <c r="EI54" s="288"/>
      <c r="EK54" s="288"/>
      <c r="EL54" s="288"/>
      <c r="EM54" s="259"/>
      <c r="EO54" s="269"/>
      <c r="EP54" s="287"/>
      <c r="EQ54" s="287"/>
      <c r="ER54" s="254"/>
      <c r="ES54" s="287"/>
      <c r="ET54" s="287"/>
      <c r="EU54" s="269"/>
      <c r="EV54" s="288"/>
      <c r="EW54" s="288"/>
      <c r="EZ54" s="289"/>
      <c r="FA54" s="269"/>
      <c r="FB54" s="288"/>
      <c r="FC54" s="288"/>
      <c r="FE54" s="288"/>
      <c r="FF54" s="288"/>
      <c r="FG54" s="259"/>
      <c r="FI54" s="269"/>
      <c r="FJ54" s="287"/>
      <c r="FK54" s="287"/>
      <c r="FL54" s="254"/>
      <c r="FM54" s="287"/>
      <c r="FN54" s="287"/>
      <c r="FO54" s="269"/>
      <c r="FP54" s="288"/>
      <c r="FQ54" s="288"/>
      <c r="FT54" s="289"/>
      <c r="FU54" s="269"/>
      <c r="FV54" s="288"/>
      <c r="FW54" s="288"/>
      <c r="FY54" s="288"/>
      <c r="FZ54" s="288"/>
      <c r="GA54" s="253"/>
      <c r="GB54" s="293"/>
      <c r="GC54" s="293"/>
      <c r="GD54" s="297"/>
      <c r="GE54" s="254"/>
      <c r="GF54" s="293"/>
      <c r="GG54" s="294"/>
      <c r="GH54" s="254"/>
      <c r="GI54" s="266"/>
      <c r="GJ54" s="254"/>
      <c r="GK54" s="254"/>
      <c r="GL54" s="254"/>
      <c r="GM54" s="254"/>
      <c r="GN54" s="267"/>
      <c r="GO54" s="254"/>
      <c r="GP54" s="254"/>
      <c r="GQ54" s="254"/>
      <c r="GR54" s="254"/>
      <c r="GS54" s="254"/>
      <c r="GT54" s="254"/>
      <c r="GU54" s="253"/>
      <c r="GV54" s="293"/>
      <c r="GW54" s="293"/>
      <c r="GX54" s="297"/>
      <c r="GY54" s="254"/>
      <c r="GZ54" s="293"/>
      <c r="HA54" s="294"/>
      <c r="HB54" s="254"/>
      <c r="HC54" s="266"/>
      <c r="HD54" s="254"/>
      <c r="HE54" s="254"/>
      <c r="HF54" s="254"/>
      <c r="HG54" s="254"/>
      <c r="HH54" s="267"/>
      <c r="HI54" s="254"/>
      <c r="HJ54" s="254"/>
      <c r="HK54" s="254"/>
      <c r="HL54" s="254"/>
      <c r="HM54" s="254"/>
      <c r="HN54" s="254"/>
      <c r="HO54" s="253"/>
      <c r="HP54" s="293"/>
      <c r="HQ54" s="293"/>
      <c r="HR54" s="297"/>
      <c r="HS54" s="254"/>
      <c r="HT54" s="293"/>
      <c r="HU54" s="294"/>
      <c r="HV54" s="254"/>
      <c r="HW54" s="266"/>
      <c r="HX54" s="254"/>
      <c r="HY54" s="254"/>
      <c r="HZ54" s="254"/>
      <c r="IA54" s="254"/>
      <c r="IB54" s="267"/>
      <c r="IC54" s="254"/>
      <c r="ID54" s="254"/>
      <c r="IE54" s="254"/>
      <c r="IF54" s="254"/>
      <c r="IG54" s="254"/>
      <c r="IH54" s="254"/>
      <c r="II54" s="253"/>
      <c r="IJ54" s="293"/>
      <c r="IK54" s="293"/>
      <c r="IL54" s="297"/>
      <c r="IM54" s="254"/>
      <c r="IN54" s="293"/>
      <c r="IO54" s="294"/>
      <c r="IP54" s="254"/>
      <c r="IQ54" s="266"/>
      <c r="IR54" s="254"/>
      <c r="IS54" s="254"/>
      <c r="IT54" s="254"/>
      <c r="IU54" s="254"/>
      <c r="IV54" s="267"/>
      <c r="IW54" s="254"/>
      <c r="IX54" s="254"/>
      <c r="IY54" s="254"/>
      <c r="IZ54" s="254"/>
      <c r="JA54" s="254"/>
      <c r="JB54" s="254"/>
    </row>
    <row r="55" spans="2:262" s="257" customFormat="1" ht="13.5" customHeight="1">
      <c r="B55" s="254"/>
      <c r="C55" s="259"/>
      <c r="E55" s="269"/>
      <c r="F55" s="287"/>
      <c r="G55" s="288"/>
      <c r="H55" s="254"/>
      <c r="I55" s="287"/>
      <c r="J55" s="288"/>
      <c r="K55" s="269"/>
      <c r="L55" s="288"/>
      <c r="M55" s="288"/>
      <c r="P55" s="289"/>
      <c r="Q55" s="269"/>
      <c r="R55" s="288"/>
      <c r="S55" s="288"/>
      <c r="U55" s="288"/>
      <c r="V55" s="288"/>
      <c r="W55" s="259"/>
      <c r="Y55" s="269"/>
      <c r="Z55" s="287"/>
      <c r="AA55" s="287"/>
      <c r="AB55" s="254"/>
      <c r="AC55" s="287"/>
      <c r="AD55" s="287"/>
      <c r="AE55" s="269"/>
      <c r="AF55" s="288"/>
      <c r="AG55" s="288"/>
      <c r="AJ55" s="289"/>
      <c r="AK55" s="269"/>
      <c r="AM55" s="288"/>
      <c r="AO55" s="288"/>
      <c r="AP55" s="288"/>
      <c r="AQ55" s="259"/>
      <c r="AS55" s="269"/>
      <c r="AT55" s="287"/>
      <c r="AU55" s="287"/>
      <c r="AV55" s="254"/>
      <c r="AW55" s="287"/>
      <c r="AX55" s="287"/>
      <c r="AY55" s="269"/>
      <c r="AZ55" s="288"/>
      <c r="BA55" s="288"/>
      <c r="BD55" s="289"/>
      <c r="BE55" s="269"/>
      <c r="BF55" s="288"/>
      <c r="BG55" s="288"/>
      <c r="BI55" s="288"/>
      <c r="BJ55" s="288"/>
      <c r="BK55" s="259"/>
      <c r="BM55" s="269"/>
      <c r="BN55" s="287"/>
      <c r="BO55" s="287"/>
      <c r="BP55" s="254"/>
      <c r="BQ55" s="287"/>
      <c r="BR55" s="287"/>
      <c r="BS55" s="269"/>
      <c r="BT55" s="288"/>
      <c r="BU55" s="288"/>
      <c r="BX55" s="289"/>
      <c r="BY55" s="269"/>
      <c r="BZ55" s="288"/>
      <c r="CA55" s="288"/>
      <c r="CC55" s="288"/>
      <c r="CD55" s="288"/>
      <c r="CE55" s="269"/>
      <c r="CG55" s="269"/>
      <c r="CH55" s="287"/>
      <c r="CI55" s="287"/>
      <c r="CJ55" s="254"/>
      <c r="CK55" s="287"/>
      <c r="CL55" s="287"/>
      <c r="CM55" s="269"/>
      <c r="CN55" s="288"/>
      <c r="CO55" s="288"/>
      <c r="CR55" s="289"/>
      <c r="CS55" s="269"/>
      <c r="CT55" s="288"/>
      <c r="CU55" s="288"/>
      <c r="CW55" s="288"/>
      <c r="CX55" s="288"/>
      <c r="CY55" s="259"/>
      <c r="DA55" s="269"/>
      <c r="DB55" s="287"/>
      <c r="DC55" s="287"/>
      <c r="DD55" s="254"/>
      <c r="DE55" s="287"/>
      <c r="DF55" s="287"/>
      <c r="DG55" s="269"/>
      <c r="DH55" s="288"/>
      <c r="DI55" s="288"/>
      <c r="DL55" s="289"/>
      <c r="DM55" s="269"/>
      <c r="DN55" s="288"/>
      <c r="DO55" s="288"/>
      <c r="DQ55" s="288"/>
      <c r="DR55" s="288"/>
      <c r="DS55" s="259"/>
      <c r="DU55" s="269"/>
      <c r="DV55" s="287"/>
      <c r="DW55" s="287"/>
      <c r="DX55" s="254"/>
      <c r="DY55" s="287"/>
      <c r="DZ55" s="287"/>
      <c r="EA55" s="269"/>
      <c r="EC55" s="290"/>
      <c r="EF55" s="289"/>
      <c r="EG55" s="269"/>
      <c r="EH55" s="288"/>
      <c r="EI55" s="288"/>
      <c r="EK55" s="288"/>
      <c r="EL55" s="288"/>
      <c r="EM55" s="259"/>
      <c r="EO55" s="269"/>
      <c r="EP55" s="287"/>
      <c r="EQ55" s="287"/>
      <c r="ER55" s="254"/>
      <c r="ES55" s="287"/>
      <c r="ET55" s="287"/>
      <c r="EU55" s="269"/>
      <c r="EV55" s="288"/>
      <c r="EW55" s="288"/>
      <c r="EZ55" s="289"/>
      <c r="FA55" s="269"/>
      <c r="FB55" s="288"/>
      <c r="FC55" s="288"/>
      <c r="FE55" s="288"/>
      <c r="FF55" s="288"/>
      <c r="FG55" s="259"/>
      <c r="FI55" s="269"/>
      <c r="FJ55" s="287"/>
      <c r="FK55" s="287"/>
      <c r="FL55" s="254"/>
      <c r="FM55" s="287"/>
      <c r="FN55" s="287"/>
      <c r="FO55" s="269"/>
      <c r="FP55" s="288"/>
      <c r="FQ55" s="288"/>
      <c r="FT55" s="289"/>
      <c r="FU55" s="269"/>
      <c r="FV55" s="288"/>
      <c r="FW55" s="288"/>
      <c r="FY55" s="288"/>
      <c r="FZ55" s="288"/>
      <c r="GA55" s="298"/>
      <c r="GB55" s="293"/>
      <c r="GC55" s="294"/>
      <c r="GD55" s="295"/>
      <c r="GE55" s="294"/>
      <c r="GF55" s="293"/>
      <c r="GG55" s="294"/>
      <c r="GH55" s="294"/>
      <c r="GI55" s="299"/>
      <c r="GJ55" s="294"/>
      <c r="GN55" s="289"/>
      <c r="GS55" s="295"/>
      <c r="GT55" s="294"/>
      <c r="GU55" s="298"/>
      <c r="GV55" s="293"/>
      <c r="GW55" s="294"/>
      <c r="GX55" s="295"/>
      <c r="GY55" s="294"/>
      <c r="GZ55" s="293"/>
      <c r="HA55" s="294"/>
      <c r="HB55" s="294"/>
      <c r="HC55" s="299"/>
      <c r="HD55" s="294"/>
      <c r="HH55" s="289"/>
      <c r="HM55" s="295"/>
      <c r="HN55" s="294"/>
      <c r="HO55" s="298"/>
      <c r="HP55" s="293"/>
      <c r="HQ55" s="294"/>
      <c r="HR55" s="295"/>
      <c r="HS55" s="294"/>
      <c r="HT55" s="293"/>
      <c r="HU55" s="294"/>
      <c r="HV55" s="294"/>
      <c r="HW55" s="299"/>
      <c r="HX55" s="294"/>
      <c r="IB55" s="289"/>
      <c r="IG55" s="295"/>
      <c r="IH55" s="294"/>
      <c r="II55" s="298"/>
      <c r="IJ55" s="293"/>
      <c r="IK55" s="294"/>
      <c r="IL55" s="295"/>
      <c r="IM55" s="294"/>
      <c r="IN55" s="293"/>
      <c r="IO55" s="294"/>
      <c r="IP55" s="294"/>
      <c r="IQ55" s="299"/>
      <c r="IR55" s="294"/>
      <c r="IV55" s="289"/>
      <c r="JA55" s="295"/>
      <c r="JB55" s="294"/>
    </row>
    <row r="56" spans="2:262" s="257" customFormat="1" ht="13.5" customHeight="1">
      <c r="B56" s="254"/>
      <c r="C56" s="259"/>
      <c r="E56" s="269"/>
      <c r="F56" s="287"/>
      <c r="G56" s="288"/>
      <c r="H56" s="254"/>
      <c r="I56" s="287"/>
      <c r="J56" s="288"/>
      <c r="K56" s="269"/>
      <c r="L56" s="288"/>
      <c r="M56" s="288"/>
      <c r="P56" s="289"/>
      <c r="Q56" s="269"/>
      <c r="R56" s="288"/>
      <c r="S56" s="288"/>
      <c r="U56" s="288"/>
      <c r="V56" s="288"/>
      <c r="W56" s="259"/>
      <c r="Y56" s="269"/>
      <c r="Z56" s="287"/>
      <c r="AA56" s="287"/>
      <c r="AB56" s="254"/>
      <c r="AC56" s="287"/>
      <c r="AD56" s="287"/>
      <c r="AE56" s="269"/>
      <c r="AF56" s="288"/>
      <c r="AG56" s="288"/>
      <c r="AJ56" s="289"/>
      <c r="AK56" s="269"/>
      <c r="AM56" s="288"/>
      <c r="AO56" s="288"/>
      <c r="AP56" s="288"/>
      <c r="AQ56" s="259"/>
      <c r="AS56" s="269"/>
      <c r="AT56" s="287"/>
      <c r="AU56" s="287"/>
      <c r="AV56" s="254"/>
      <c r="AW56" s="287"/>
      <c r="AX56" s="287"/>
      <c r="AY56" s="269"/>
      <c r="AZ56" s="288"/>
      <c r="BA56" s="288"/>
      <c r="BD56" s="289"/>
      <c r="BE56" s="269"/>
      <c r="BF56" s="288"/>
      <c r="BG56" s="288"/>
      <c r="BI56" s="288"/>
      <c r="BJ56" s="288"/>
      <c r="BK56" s="259"/>
      <c r="BM56" s="269"/>
      <c r="BN56" s="287"/>
      <c r="BO56" s="287"/>
      <c r="BP56" s="254"/>
      <c r="BQ56" s="287"/>
      <c r="BR56" s="287"/>
      <c r="BS56" s="269"/>
      <c r="BT56" s="288"/>
      <c r="BU56" s="288"/>
      <c r="BX56" s="289"/>
      <c r="BY56" s="269"/>
      <c r="BZ56" s="288"/>
      <c r="CA56" s="288"/>
      <c r="CC56" s="288"/>
      <c r="CD56" s="288"/>
      <c r="CE56" s="269"/>
      <c r="CG56" s="269"/>
      <c r="CH56" s="287"/>
      <c r="CI56" s="287"/>
      <c r="CJ56" s="254"/>
      <c r="CK56" s="287"/>
      <c r="CL56" s="287"/>
      <c r="CM56" s="269"/>
      <c r="CN56" s="288"/>
      <c r="CO56" s="288"/>
      <c r="CR56" s="289"/>
      <c r="CS56" s="269"/>
      <c r="CT56" s="288"/>
      <c r="CU56" s="288"/>
      <c r="CW56" s="288"/>
      <c r="CX56" s="288"/>
      <c r="CY56" s="259"/>
      <c r="DA56" s="269"/>
      <c r="DB56" s="287"/>
      <c r="DC56" s="287"/>
      <c r="DD56" s="254"/>
      <c r="DE56" s="287"/>
      <c r="DF56" s="287"/>
      <c r="DG56" s="269"/>
      <c r="DH56" s="288"/>
      <c r="DI56" s="288"/>
      <c r="DL56" s="289"/>
      <c r="DM56" s="269"/>
      <c r="DN56" s="288"/>
      <c r="DO56" s="288"/>
      <c r="DQ56" s="288"/>
      <c r="DR56" s="288"/>
      <c r="DS56" s="259"/>
      <c r="DU56" s="269"/>
      <c r="DV56" s="287"/>
      <c r="DW56" s="287"/>
      <c r="DX56" s="254"/>
      <c r="DY56" s="287"/>
      <c r="DZ56" s="287"/>
      <c r="EA56" s="269"/>
      <c r="EC56" s="290"/>
      <c r="EF56" s="289"/>
      <c r="EG56" s="269"/>
      <c r="EH56" s="288"/>
      <c r="EI56" s="288"/>
      <c r="EK56" s="288"/>
      <c r="EL56" s="288"/>
      <c r="EM56" s="259"/>
      <c r="EO56" s="269"/>
      <c r="EP56" s="287"/>
      <c r="EQ56" s="287"/>
      <c r="ER56" s="254"/>
      <c r="ES56" s="287"/>
      <c r="ET56" s="287"/>
      <c r="EU56" s="269"/>
      <c r="EV56" s="288"/>
      <c r="EW56" s="288"/>
      <c r="EZ56" s="289"/>
      <c r="FA56" s="269"/>
      <c r="FB56" s="288"/>
      <c r="FC56" s="288"/>
      <c r="FE56" s="288"/>
      <c r="FF56" s="288"/>
      <c r="FG56" s="259"/>
      <c r="FI56" s="269"/>
      <c r="FJ56" s="287"/>
      <c r="FK56" s="287"/>
      <c r="FL56" s="254"/>
      <c r="FM56" s="287"/>
      <c r="FN56" s="287"/>
      <c r="FO56" s="269"/>
      <c r="FP56" s="288"/>
      <c r="FQ56" s="288"/>
      <c r="FT56" s="289"/>
      <c r="FU56" s="269"/>
      <c r="FV56" s="288"/>
      <c r="FW56" s="288"/>
      <c r="FY56" s="288"/>
      <c r="FZ56" s="288"/>
      <c r="GA56" s="253"/>
      <c r="GB56" s="293"/>
      <c r="GC56" s="293"/>
      <c r="GD56" s="297"/>
      <c r="GE56" s="254"/>
      <c r="GF56" s="293"/>
      <c r="GG56" s="294"/>
      <c r="GH56" s="254"/>
      <c r="GI56" s="266"/>
      <c r="GJ56" s="254"/>
      <c r="GK56" s="254"/>
      <c r="GL56" s="254"/>
      <c r="GM56" s="254"/>
      <c r="GN56" s="267"/>
      <c r="GO56" s="254"/>
      <c r="GP56" s="254"/>
      <c r="GQ56" s="254"/>
      <c r="GR56" s="254"/>
      <c r="GS56" s="254"/>
      <c r="GT56" s="254"/>
      <c r="GU56" s="253"/>
      <c r="GV56" s="293"/>
      <c r="GW56" s="293"/>
      <c r="GX56" s="297"/>
      <c r="GY56" s="254"/>
      <c r="GZ56" s="293"/>
      <c r="HA56" s="294"/>
      <c r="HB56" s="254"/>
      <c r="HC56" s="266"/>
      <c r="HD56" s="254"/>
      <c r="HE56" s="254"/>
      <c r="HF56" s="254"/>
      <c r="HG56" s="254"/>
      <c r="HH56" s="267"/>
      <c r="HI56" s="254"/>
      <c r="HJ56" s="254"/>
      <c r="HK56" s="254"/>
      <c r="HL56" s="254"/>
      <c r="HM56" s="254"/>
      <c r="HN56" s="254"/>
      <c r="HO56" s="253"/>
      <c r="HP56" s="293"/>
      <c r="HQ56" s="293"/>
      <c r="HR56" s="297"/>
      <c r="HS56" s="254"/>
      <c r="HT56" s="293"/>
      <c r="HU56" s="294"/>
      <c r="HV56" s="254"/>
      <c r="HW56" s="266"/>
      <c r="HX56" s="254"/>
      <c r="HY56" s="254"/>
      <c r="HZ56" s="254"/>
      <c r="IA56" s="254"/>
      <c r="IB56" s="267"/>
      <c r="IC56" s="254"/>
      <c r="ID56" s="254"/>
      <c r="IE56" s="254"/>
      <c r="IF56" s="254"/>
      <c r="IG56" s="254"/>
      <c r="IH56" s="254"/>
      <c r="II56" s="253"/>
      <c r="IJ56" s="293"/>
      <c r="IK56" s="293"/>
      <c r="IL56" s="297"/>
      <c r="IM56" s="254"/>
      <c r="IN56" s="293"/>
      <c r="IO56" s="294"/>
      <c r="IP56" s="254"/>
      <c r="IQ56" s="266"/>
      <c r="IR56" s="254"/>
      <c r="IS56" s="254"/>
      <c r="IT56" s="254"/>
      <c r="IU56" s="254"/>
      <c r="IV56" s="267"/>
      <c r="IW56" s="254"/>
      <c r="IX56" s="254"/>
      <c r="IY56" s="254"/>
      <c r="IZ56" s="254"/>
      <c r="JA56" s="254"/>
      <c r="JB56" s="254"/>
    </row>
    <row r="57" spans="2:262" s="257" customFormat="1" ht="13.5" customHeight="1">
      <c r="B57" s="254"/>
      <c r="C57" s="259"/>
      <c r="E57" s="269"/>
      <c r="F57" s="287"/>
      <c r="G57" s="288"/>
      <c r="H57" s="254"/>
      <c r="I57" s="287"/>
      <c r="J57" s="288"/>
      <c r="K57" s="269"/>
      <c r="L57" s="288"/>
      <c r="M57" s="288"/>
      <c r="P57" s="289"/>
      <c r="Q57" s="269"/>
      <c r="R57" s="288"/>
      <c r="S57" s="288"/>
      <c r="U57" s="288"/>
      <c r="V57" s="288"/>
      <c r="W57" s="259"/>
      <c r="Y57" s="269"/>
      <c r="Z57" s="287"/>
      <c r="AA57" s="287"/>
      <c r="AB57" s="254"/>
      <c r="AC57" s="287"/>
      <c r="AD57" s="287"/>
      <c r="AE57" s="269"/>
      <c r="AF57" s="288"/>
      <c r="AG57" s="288"/>
      <c r="AJ57" s="289"/>
      <c r="AK57" s="269"/>
      <c r="AM57" s="288"/>
      <c r="AO57" s="288"/>
      <c r="AP57" s="288"/>
      <c r="AQ57" s="259"/>
      <c r="AS57" s="269"/>
      <c r="AT57" s="287"/>
      <c r="AU57" s="287"/>
      <c r="AV57" s="254"/>
      <c r="AW57" s="287"/>
      <c r="AX57" s="287"/>
      <c r="AY57" s="269"/>
      <c r="AZ57" s="288"/>
      <c r="BA57" s="288"/>
      <c r="BD57" s="289"/>
      <c r="BE57" s="269"/>
      <c r="BF57" s="288"/>
      <c r="BG57" s="288"/>
      <c r="BI57" s="288"/>
      <c r="BJ57" s="288"/>
      <c r="BK57" s="259"/>
      <c r="BM57" s="269"/>
      <c r="BN57" s="287"/>
      <c r="BO57" s="287"/>
      <c r="BP57" s="254"/>
      <c r="BQ57" s="287"/>
      <c r="BR57" s="287"/>
      <c r="BS57" s="269"/>
      <c r="BT57" s="288"/>
      <c r="BU57" s="288"/>
      <c r="BX57" s="289"/>
      <c r="BY57" s="269"/>
      <c r="BZ57" s="288"/>
      <c r="CA57" s="288"/>
      <c r="CC57" s="288"/>
      <c r="CD57" s="288"/>
      <c r="CE57" s="269"/>
      <c r="CG57" s="269"/>
      <c r="CH57" s="287"/>
      <c r="CI57" s="287"/>
      <c r="CJ57" s="254"/>
      <c r="CK57" s="287"/>
      <c r="CL57" s="287"/>
      <c r="CM57" s="269"/>
      <c r="CN57" s="288"/>
      <c r="CO57" s="288"/>
      <c r="CR57" s="289"/>
      <c r="CS57" s="269"/>
      <c r="CT57" s="288"/>
      <c r="CU57" s="288"/>
      <c r="CW57" s="288"/>
      <c r="CX57" s="288"/>
      <c r="CY57" s="259"/>
      <c r="DA57" s="269"/>
      <c r="DB57" s="287"/>
      <c r="DC57" s="287"/>
      <c r="DD57" s="254"/>
      <c r="DE57" s="287"/>
      <c r="DF57" s="287"/>
      <c r="DG57" s="269"/>
      <c r="DH57" s="288"/>
      <c r="DI57" s="288"/>
      <c r="DL57" s="289"/>
      <c r="DM57" s="269"/>
      <c r="DN57" s="288"/>
      <c r="DO57" s="288"/>
      <c r="DQ57" s="288"/>
      <c r="DR57" s="288"/>
      <c r="DS57" s="259"/>
      <c r="DU57" s="269"/>
      <c r="DV57" s="287"/>
      <c r="DW57" s="287"/>
      <c r="DX57" s="254"/>
      <c r="DY57" s="287"/>
      <c r="DZ57" s="287"/>
      <c r="EA57" s="269"/>
      <c r="EC57" s="290"/>
      <c r="EF57" s="289"/>
      <c r="EG57" s="269"/>
      <c r="EH57" s="288"/>
      <c r="EI57" s="288"/>
      <c r="EK57" s="288"/>
      <c r="EL57" s="288"/>
      <c r="EM57" s="259"/>
      <c r="EO57" s="269"/>
      <c r="EP57" s="287"/>
      <c r="EQ57" s="287"/>
      <c r="ER57" s="254"/>
      <c r="ES57" s="287"/>
      <c r="ET57" s="287"/>
      <c r="EU57" s="269"/>
      <c r="EV57" s="288"/>
      <c r="EW57" s="288"/>
      <c r="EZ57" s="289"/>
      <c r="FA57" s="269"/>
      <c r="FB57" s="288"/>
      <c r="FC57" s="288"/>
      <c r="FE57" s="288"/>
      <c r="FF57" s="288"/>
      <c r="FG57" s="259"/>
      <c r="FI57" s="269"/>
      <c r="FJ57" s="287"/>
      <c r="FK57" s="287"/>
      <c r="FL57" s="254"/>
      <c r="FM57" s="287"/>
      <c r="FN57" s="287"/>
      <c r="FO57" s="269"/>
      <c r="FP57" s="288"/>
      <c r="FQ57" s="288"/>
      <c r="FT57" s="289"/>
      <c r="FU57" s="269"/>
      <c r="FV57" s="288"/>
      <c r="FW57" s="288"/>
      <c r="FY57" s="288"/>
      <c r="FZ57" s="288"/>
      <c r="GA57" s="253"/>
      <c r="GB57" s="293"/>
      <c r="GC57" s="293"/>
      <c r="GD57" s="297"/>
      <c r="GE57" s="297"/>
      <c r="GF57" s="293"/>
      <c r="GG57" s="294"/>
      <c r="GH57" s="254"/>
      <c r="GI57" s="266"/>
      <c r="GJ57" s="254"/>
      <c r="GK57" s="254"/>
      <c r="GL57" s="254"/>
      <c r="GM57" s="254"/>
      <c r="GN57" s="267"/>
      <c r="GO57" s="254"/>
      <c r="GP57" s="254"/>
      <c r="GQ57" s="254"/>
      <c r="GR57" s="254"/>
      <c r="GS57" s="254"/>
      <c r="GT57" s="254"/>
      <c r="GU57" s="253"/>
      <c r="GV57" s="293"/>
      <c r="GW57" s="293"/>
      <c r="GX57" s="297"/>
      <c r="GY57" s="297"/>
      <c r="GZ57" s="293"/>
      <c r="HA57" s="294"/>
      <c r="HB57" s="254"/>
      <c r="HC57" s="266"/>
      <c r="HD57" s="254"/>
      <c r="HE57" s="254"/>
      <c r="HF57" s="254"/>
      <c r="HG57" s="254"/>
      <c r="HH57" s="267"/>
      <c r="HI57" s="254"/>
      <c r="HJ57" s="254"/>
      <c r="HK57" s="254"/>
      <c r="HL57" s="254"/>
      <c r="HM57" s="254"/>
      <c r="HN57" s="254"/>
      <c r="HO57" s="253"/>
      <c r="HP57" s="293"/>
      <c r="HQ57" s="293"/>
      <c r="HR57" s="297"/>
      <c r="HS57" s="297"/>
      <c r="HT57" s="293"/>
      <c r="HU57" s="294"/>
      <c r="HV57" s="254"/>
      <c r="HW57" s="266"/>
      <c r="HX57" s="254"/>
      <c r="HY57" s="254"/>
      <c r="HZ57" s="254"/>
      <c r="IA57" s="254"/>
      <c r="IB57" s="267"/>
      <c r="IC57" s="254"/>
      <c r="ID57" s="254"/>
      <c r="IE57" s="254"/>
      <c r="IF57" s="254"/>
      <c r="IG57" s="254"/>
      <c r="IH57" s="254"/>
      <c r="II57" s="253"/>
      <c r="IJ57" s="293"/>
      <c r="IK57" s="293"/>
      <c r="IL57" s="297"/>
      <c r="IM57" s="297"/>
      <c r="IN57" s="293"/>
      <c r="IO57" s="294"/>
      <c r="IP57" s="254"/>
      <c r="IQ57" s="266"/>
      <c r="IR57" s="254"/>
      <c r="IS57" s="254"/>
      <c r="IT57" s="254"/>
      <c r="IU57" s="254"/>
      <c r="IV57" s="267"/>
      <c r="IW57" s="254"/>
      <c r="IX57" s="254"/>
      <c r="IY57" s="254"/>
      <c r="IZ57" s="254"/>
      <c r="JA57" s="254"/>
      <c r="JB57" s="254"/>
    </row>
    <row r="58" spans="2:262" s="257" customFormat="1" ht="13.5" customHeight="1">
      <c r="B58" s="254"/>
      <c r="C58" s="259"/>
      <c r="E58" s="269"/>
      <c r="F58" s="287"/>
      <c r="G58" s="288"/>
      <c r="H58" s="254"/>
      <c r="I58" s="287"/>
      <c r="J58" s="288"/>
      <c r="K58" s="269"/>
      <c r="L58" s="288"/>
      <c r="M58" s="288"/>
      <c r="P58" s="289"/>
      <c r="Q58" s="269"/>
      <c r="R58" s="288"/>
      <c r="S58" s="288"/>
      <c r="U58" s="288"/>
      <c r="V58" s="288"/>
      <c r="W58" s="259"/>
      <c r="Y58" s="269"/>
      <c r="Z58" s="287"/>
      <c r="AA58" s="287"/>
      <c r="AB58" s="254"/>
      <c r="AC58" s="287"/>
      <c r="AD58" s="287"/>
      <c r="AE58" s="269"/>
      <c r="AF58" s="288"/>
      <c r="AG58" s="288"/>
      <c r="AJ58" s="289"/>
      <c r="AK58" s="269"/>
      <c r="AM58" s="288"/>
      <c r="AO58" s="288"/>
      <c r="AP58" s="288"/>
      <c r="AQ58" s="259"/>
      <c r="AS58" s="269"/>
      <c r="AT58" s="287"/>
      <c r="AU58" s="287"/>
      <c r="AV58" s="254"/>
      <c r="AW58" s="287"/>
      <c r="AX58" s="287"/>
      <c r="AY58" s="269"/>
      <c r="AZ58" s="288"/>
      <c r="BA58" s="288"/>
      <c r="BD58" s="289"/>
      <c r="BE58" s="269"/>
      <c r="BF58" s="288"/>
      <c r="BG58" s="288"/>
      <c r="BI58" s="288"/>
      <c r="BJ58" s="288"/>
      <c r="BK58" s="259"/>
      <c r="BM58" s="269"/>
      <c r="BN58" s="287"/>
      <c r="BO58" s="287"/>
      <c r="BP58" s="254"/>
      <c r="BQ58" s="287"/>
      <c r="BR58" s="287"/>
      <c r="BS58" s="269"/>
      <c r="BT58" s="288"/>
      <c r="BU58" s="288"/>
      <c r="BX58" s="289"/>
      <c r="BY58" s="269"/>
      <c r="BZ58" s="288"/>
      <c r="CA58" s="288"/>
      <c r="CC58" s="288"/>
      <c r="CD58" s="288"/>
      <c r="CE58" s="269"/>
      <c r="CG58" s="269"/>
      <c r="CH58" s="287"/>
      <c r="CI58" s="287"/>
      <c r="CJ58" s="254"/>
      <c r="CK58" s="287"/>
      <c r="CL58" s="287"/>
      <c r="CM58" s="269"/>
      <c r="CN58" s="288"/>
      <c r="CO58" s="288"/>
      <c r="CR58" s="289"/>
      <c r="CS58" s="269"/>
      <c r="CT58" s="288"/>
      <c r="CU58" s="288"/>
      <c r="CW58" s="288"/>
      <c r="CX58" s="288"/>
      <c r="CY58" s="259"/>
      <c r="DA58" s="269"/>
      <c r="DB58" s="287"/>
      <c r="DC58" s="287"/>
      <c r="DD58" s="254"/>
      <c r="DE58" s="287"/>
      <c r="DF58" s="287"/>
      <c r="DG58" s="269"/>
      <c r="DH58" s="288"/>
      <c r="DI58" s="288"/>
      <c r="DL58" s="289"/>
      <c r="DM58" s="269"/>
      <c r="DN58" s="288"/>
      <c r="DO58" s="288"/>
      <c r="DQ58" s="288"/>
      <c r="DR58" s="288"/>
      <c r="DS58" s="259"/>
      <c r="DU58" s="269"/>
      <c r="DV58" s="287"/>
      <c r="DW58" s="287"/>
      <c r="DX58" s="254"/>
      <c r="DY58" s="287"/>
      <c r="DZ58" s="287"/>
      <c r="EA58" s="269"/>
      <c r="EC58" s="290"/>
      <c r="EF58" s="289"/>
      <c r="EG58" s="269"/>
      <c r="EH58" s="288"/>
      <c r="EI58" s="288"/>
      <c r="EK58" s="288"/>
      <c r="EL58" s="288"/>
      <c r="EM58" s="259"/>
      <c r="EO58" s="269"/>
      <c r="EP58" s="287"/>
      <c r="EQ58" s="287"/>
      <c r="ER58" s="254"/>
      <c r="ES58" s="287"/>
      <c r="ET58" s="287"/>
      <c r="EU58" s="269"/>
      <c r="EV58" s="288"/>
      <c r="EW58" s="288"/>
      <c r="EZ58" s="289"/>
      <c r="FA58" s="269"/>
      <c r="FB58" s="288"/>
      <c r="FC58" s="288"/>
      <c r="FE58" s="288"/>
      <c r="FF58" s="288"/>
      <c r="FG58" s="259"/>
      <c r="FI58" s="269"/>
      <c r="FJ58" s="287"/>
      <c r="FK58" s="287"/>
      <c r="FL58" s="254"/>
      <c r="FM58" s="287"/>
      <c r="FN58" s="287"/>
      <c r="FO58" s="269"/>
      <c r="FP58" s="288"/>
      <c r="FQ58" s="288"/>
      <c r="FT58" s="289"/>
      <c r="FU58" s="269"/>
      <c r="FV58" s="288"/>
      <c r="FW58" s="288"/>
      <c r="FY58" s="288"/>
      <c r="FZ58" s="288"/>
      <c r="GA58" s="259"/>
      <c r="GG58" s="288"/>
      <c r="GI58" s="291"/>
      <c r="GN58" s="289"/>
      <c r="GU58" s="259"/>
      <c r="HA58" s="288"/>
      <c r="HC58" s="291"/>
      <c r="HH58" s="289"/>
      <c r="HO58" s="259"/>
      <c r="HU58" s="288"/>
      <c r="HW58" s="291"/>
      <c r="IB58" s="289"/>
      <c r="II58" s="259"/>
      <c r="IO58" s="288"/>
      <c r="IQ58" s="291"/>
      <c r="IV58" s="289"/>
    </row>
    <row r="59" spans="2:262" s="257" customFormat="1" ht="13.5" customHeight="1">
      <c r="B59" s="254"/>
      <c r="C59" s="259"/>
      <c r="E59" s="269"/>
      <c r="F59" s="287"/>
      <c r="G59" s="288"/>
      <c r="H59" s="254"/>
      <c r="I59" s="287"/>
      <c r="J59" s="288"/>
      <c r="K59" s="269"/>
      <c r="L59" s="288"/>
      <c r="M59" s="288"/>
      <c r="P59" s="289"/>
      <c r="Q59" s="269"/>
      <c r="R59" s="288"/>
      <c r="S59" s="288"/>
      <c r="U59" s="288"/>
      <c r="V59" s="288"/>
      <c r="W59" s="259"/>
      <c r="Y59" s="269"/>
      <c r="Z59" s="287"/>
      <c r="AA59" s="287"/>
      <c r="AB59" s="254"/>
      <c r="AC59" s="287"/>
      <c r="AD59" s="287"/>
      <c r="AE59" s="269"/>
      <c r="AF59" s="288"/>
      <c r="AG59" s="288"/>
      <c r="AJ59" s="289"/>
      <c r="AK59" s="269"/>
      <c r="AM59" s="288"/>
      <c r="AO59" s="288"/>
      <c r="AP59" s="288"/>
      <c r="AQ59" s="259"/>
      <c r="AS59" s="269"/>
      <c r="AT59" s="287"/>
      <c r="AU59" s="287"/>
      <c r="AV59" s="254"/>
      <c r="AW59" s="287"/>
      <c r="AX59" s="287"/>
      <c r="AY59" s="269"/>
      <c r="AZ59" s="288"/>
      <c r="BA59" s="288"/>
      <c r="BD59" s="289"/>
      <c r="BE59" s="269"/>
      <c r="BF59" s="288"/>
      <c r="BG59" s="288"/>
      <c r="BI59" s="288"/>
      <c r="BJ59" s="288"/>
      <c r="BK59" s="259"/>
      <c r="BM59" s="269"/>
      <c r="BN59" s="287"/>
      <c r="BO59" s="287"/>
      <c r="BP59" s="254"/>
      <c r="BQ59" s="287"/>
      <c r="BR59" s="287"/>
      <c r="BS59" s="269"/>
      <c r="BT59" s="288"/>
      <c r="BU59" s="288"/>
      <c r="BX59" s="289"/>
      <c r="BY59" s="269"/>
      <c r="BZ59" s="288"/>
      <c r="CA59" s="288"/>
      <c r="CC59" s="288"/>
      <c r="CD59" s="288"/>
      <c r="CE59" s="269"/>
      <c r="CG59" s="269"/>
      <c r="CH59" s="287"/>
      <c r="CI59" s="287"/>
      <c r="CJ59" s="254"/>
      <c r="CK59" s="287"/>
      <c r="CL59" s="287"/>
      <c r="CM59" s="269"/>
      <c r="CN59" s="288"/>
      <c r="CO59" s="288"/>
      <c r="CR59" s="289"/>
      <c r="CS59" s="269"/>
      <c r="CT59" s="288"/>
      <c r="CU59" s="288"/>
      <c r="CW59" s="288"/>
      <c r="CX59" s="288"/>
      <c r="CY59" s="259"/>
      <c r="DA59" s="269"/>
      <c r="DB59" s="287"/>
      <c r="DC59" s="287"/>
      <c r="DD59" s="254"/>
      <c r="DE59" s="287"/>
      <c r="DF59" s="287"/>
      <c r="DG59" s="269"/>
      <c r="DH59" s="288"/>
      <c r="DI59" s="288"/>
      <c r="DL59" s="289"/>
      <c r="DM59" s="269"/>
      <c r="DN59" s="288"/>
      <c r="DO59" s="288"/>
      <c r="DQ59" s="288"/>
      <c r="DR59" s="288"/>
      <c r="DS59" s="259"/>
      <c r="DU59" s="269"/>
      <c r="DV59" s="287"/>
      <c r="DW59" s="287"/>
      <c r="DX59" s="254"/>
      <c r="DY59" s="287"/>
      <c r="DZ59" s="287"/>
      <c r="EA59" s="269"/>
      <c r="EC59" s="290"/>
      <c r="EF59" s="289"/>
      <c r="EG59" s="269"/>
      <c r="EH59" s="288"/>
      <c r="EI59" s="288"/>
      <c r="EK59" s="288"/>
      <c r="EL59" s="288"/>
      <c r="EM59" s="259"/>
      <c r="EO59" s="269"/>
      <c r="EP59" s="287"/>
      <c r="EQ59" s="287"/>
      <c r="ER59" s="254"/>
      <c r="ES59" s="287"/>
      <c r="ET59" s="287"/>
      <c r="EU59" s="269"/>
      <c r="EV59" s="288"/>
      <c r="EW59" s="288"/>
      <c r="EZ59" s="289"/>
      <c r="FA59" s="269"/>
      <c r="FB59" s="288"/>
      <c r="FC59" s="288"/>
      <c r="FE59" s="288"/>
      <c r="FF59" s="288"/>
      <c r="FG59" s="259"/>
      <c r="FI59" s="269"/>
      <c r="FJ59" s="287"/>
      <c r="FK59" s="287"/>
      <c r="FL59" s="254"/>
      <c r="FM59" s="287"/>
      <c r="FN59" s="287"/>
      <c r="FO59" s="269"/>
      <c r="FP59" s="288"/>
      <c r="FQ59" s="288"/>
      <c r="FT59" s="289"/>
      <c r="FU59" s="269"/>
      <c r="FV59" s="288"/>
      <c r="FW59" s="288"/>
      <c r="FY59" s="288"/>
      <c r="FZ59" s="288"/>
      <c r="GA59" s="259"/>
      <c r="GG59" s="288"/>
      <c r="GI59" s="291"/>
      <c r="GN59" s="289"/>
      <c r="GU59" s="259"/>
      <c r="HA59" s="288"/>
      <c r="HC59" s="291"/>
      <c r="HH59" s="289"/>
      <c r="HO59" s="259"/>
      <c r="HU59" s="288"/>
      <c r="HW59" s="291"/>
      <c r="IB59" s="289"/>
      <c r="II59" s="259"/>
      <c r="IO59" s="288"/>
      <c r="IQ59" s="291"/>
      <c r="IV59" s="289"/>
    </row>
    <row r="60" spans="2:262" s="257" customFormat="1" ht="13.5" customHeight="1">
      <c r="B60" s="254"/>
      <c r="C60" s="259"/>
      <c r="E60" s="269"/>
      <c r="F60" s="287"/>
      <c r="G60" s="288"/>
      <c r="H60" s="254"/>
      <c r="I60" s="287"/>
      <c r="J60" s="288"/>
      <c r="K60" s="269"/>
      <c r="L60" s="288"/>
      <c r="M60" s="288"/>
      <c r="P60" s="289"/>
      <c r="Q60" s="269"/>
      <c r="R60" s="288"/>
      <c r="S60" s="288"/>
      <c r="U60" s="288"/>
      <c r="V60" s="288"/>
      <c r="W60" s="259"/>
      <c r="Y60" s="269"/>
      <c r="Z60" s="287"/>
      <c r="AA60" s="287"/>
      <c r="AB60" s="254"/>
      <c r="AC60" s="287"/>
      <c r="AD60" s="287"/>
      <c r="AE60" s="269"/>
      <c r="AF60" s="288"/>
      <c r="AG60" s="288"/>
      <c r="AJ60" s="289"/>
      <c r="AK60" s="269"/>
      <c r="AM60" s="288"/>
      <c r="AO60" s="288"/>
      <c r="AP60" s="288"/>
      <c r="AQ60" s="259"/>
      <c r="AS60" s="269"/>
      <c r="AT60" s="287"/>
      <c r="AU60" s="287"/>
      <c r="AV60" s="254"/>
      <c r="AW60" s="287"/>
      <c r="AX60" s="287"/>
      <c r="AY60" s="269"/>
      <c r="AZ60" s="288"/>
      <c r="BA60" s="288"/>
      <c r="BD60" s="289"/>
      <c r="BE60" s="269"/>
      <c r="BF60" s="288"/>
      <c r="BG60" s="288"/>
      <c r="BI60" s="288"/>
      <c r="BJ60" s="288"/>
      <c r="BK60" s="259"/>
      <c r="BM60" s="269"/>
      <c r="BN60" s="287"/>
      <c r="BO60" s="287"/>
      <c r="BP60" s="254"/>
      <c r="BQ60" s="287"/>
      <c r="BR60" s="287"/>
      <c r="BS60" s="269"/>
      <c r="BT60" s="288"/>
      <c r="BU60" s="288"/>
      <c r="BX60" s="289"/>
      <c r="BY60" s="269"/>
      <c r="BZ60" s="288"/>
      <c r="CA60" s="288"/>
      <c r="CC60" s="288"/>
      <c r="CD60" s="288"/>
      <c r="CE60" s="269"/>
      <c r="CG60" s="269"/>
      <c r="CH60" s="287"/>
      <c r="CI60" s="287"/>
      <c r="CJ60" s="254"/>
      <c r="CK60" s="287"/>
      <c r="CL60" s="287"/>
      <c r="CM60" s="269"/>
      <c r="CN60" s="288"/>
      <c r="CO60" s="288"/>
      <c r="CR60" s="289"/>
      <c r="CS60" s="269"/>
      <c r="CT60" s="288"/>
      <c r="CU60" s="288"/>
      <c r="CW60" s="288"/>
      <c r="CX60" s="288"/>
      <c r="CY60" s="259"/>
      <c r="DA60" s="269"/>
      <c r="DB60" s="287"/>
      <c r="DC60" s="287"/>
      <c r="DD60" s="254"/>
      <c r="DE60" s="287"/>
      <c r="DF60" s="287"/>
      <c r="DG60" s="269"/>
      <c r="DH60" s="288"/>
      <c r="DI60" s="288"/>
      <c r="DL60" s="289"/>
      <c r="DM60" s="269"/>
      <c r="DN60" s="288"/>
      <c r="DO60" s="288"/>
      <c r="DQ60" s="288"/>
      <c r="DR60" s="288"/>
      <c r="DS60" s="259"/>
      <c r="DU60" s="269"/>
      <c r="DV60" s="287"/>
      <c r="DW60" s="287"/>
      <c r="DX60" s="254"/>
      <c r="DY60" s="287"/>
      <c r="DZ60" s="287"/>
      <c r="EA60" s="269"/>
      <c r="EC60" s="290"/>
      <c r="EF60" s="289"/>
      <c r="EG60" s="269"/>
      <c r="EH60" s="288"/>
      <c r="EI60" s="288"/>
      <c r="EK60" s="288"/>
      <c r="EL60" s="288"/>
      <c r="EM60" s="259"/>
      <c r="EO60" s="269"/>
      <c r="EP60" s="287"/>
      <c r="EQ60" s="287"/>
      <c r="ER60" s="254"/>
      <c r="ES60" s="287"/>
      <c r="ET60" s="287"/>
      <c r="EU60" s="269"/>
      <c r="EV60" s="288"/>
      <c r="EW60" s="288"/>
      <c r="EZ60" s="289"/>
      <c r="FA60" s="269"/>
      <c r="FB60" s="288"/>
      <c r="FC60" s="288"/>
      <c r="FE60" s="288"/>
      <c r="FF60" s="288"/>
      <c r="FG60" s="259"/>
      <c r="FI60" s="269"/>
      <c r="FJ60" s="287"/>
      <c r="FK60" s="287"/>
      <c r="FL60" s="254"/>
      <c r="FM60" s="287"/>
      <c r="FN60" s="287"/>
      <c r="FO60" s="269"/>
      <c r="FP60" s="288"/>
      <c r="FQ60" s="288"/>
      <c r="FT60" s="289"/>
      <c r="FU60" s="269"/>
      <c r="FV60" s="288"/>
      <c r="FW60" s="288"/>
      <c r="FY60" s="288"/>
      <c r="FZ60" s="288"/>
      <c r="GA60" s="259"/>
      <c r="GG60" s="288"/>
      <c r="GI60" s="291"/>
      <c r="GN60" s="289"/>
      <c r="GU60" s="259"/>
      <c r="HA60" s="288"/>
      <c r="HC60" s="291"/>
      <c r="HH60" s="289"/>
      <c r="HO60" s="259"/>
      <c r="HU60" s="288"/>
      <c r="HW60" s="291"/>
      <c r="IB60" s="289"/>
      <c r="II60" s="259"/>
      <c r="IO60" s="288"/>
      <c r="IQ60" s="291"/>
      <c r="IV60" s="289"/>
    </row>
    <row r="61" spans="2:262" s="257" customFormat="1" ht="13.5" customHeight="1">
      <c r="B61" s="254"/>
      <c r="C61" s="259"/>
      <c r="E61" s="269"/>
      <c r="F61" s="287"/>
      <c r="G61" s="288"/>
      <c r="H61" s="254"/>
      <c r="I61" s="287"/>
      <c r="J61" s="288"/>
      <c r="K61" s="269"/>
      <c r="L61" s="288"/>
      <c r="M61" s="288"/>
      <c r="P61" s="289"/>
      <c r="Q61" s="269"/>
      <c r="R61" s="288"/>
      <c r="S61" s="288"/>
      <c r="U61" s="288"/>
      <c r="V61" s="288"/>
      <c r="W61" s="259"/>
      <c r="Y61" s="269"/>
      <c r="Z61" s="287"/>
      <c r="AA61" s="287"/>
      <c r="AB61" s="254"/>
      <c r="AC61" s="287"/>
      <c r="AD61" s="287"/>
      <c r="AE61" s="269"/>
      <c r="AF61" s="288"/>
      <c r="AG61" s="288"/>
      <c r="AJ61" s="289"/>
      <c r="AK61" s="269"/>
      <c r="AM61" s="288"/>
      <c r="AO61" s="288"/>
      <c r="AP61" s="288"/>
      <c r="AQ61" s="259"/>
      <c r="AS61" s="269"/>
      <c r="AT61" s="287"/>
      <c r="AU61" s="287"/>
      <c r="AV61" s="254"/>
      <c r="AW61" s="287"/>
      <c r="AX61" s="287"/>
      <c r="AY61" s="269"/>
      <c r="AZ61" s="288"/>
      <c r="BA61" s="288"/>
      <c r="BD61" s="289"/>
      <c r="BE61" s="269"/>
      <c r="BF61" s="288"/>
      <c r="BG61" s="288"/>
      <c r="BI61" s="288"/>
      <c r="BJ61" s="288"/>
      <c r="BK61" s="259"/>
      <c r="BM61" s="269"/>
      <c r="BN61" s="287"/>
      <c r="BO61" s="287"/>
      <c r="BP61" s="254"/>
      <c r="BQ61" s="287"/>
      <c r="BR61" s="287"/>
      <c r="BS61" s="269"/>
      <c r="BT61" s="288"/>
      <c r="BU61" s="288"/>
      <c r="BX61" s="289"/>
      <c r="BY61" s="269"/>
      <c r="BZ61" s="288"/>
      <c r="CA61" s="288"/>
      <c r="CC61" s="288"/>
      <c r="CD61" s="288"/>
      <c r="CE61" s="269"/>
      <c r="CG61" s="269"/>
      <c r="CH61" s="287"/>
      <c r="CI61" s="287"/>
      <c r="CJ61" s="254"/>
      <c r="CK61" s="287"/>
      <c r="CL61" s="287"/>
      <c r="CM61" s="269"/>
      <c r="CN61" s="288"/>
      <c r="CO61" s="288"/>
      <c r="CR61" s="289"/>
      <c r="CS61" s="269"/>
      <c r="CT61" s="288"/>
      <c r="CU61" s="288"/>
      <c r="CW61" s="288"/>
      <c r="CX61" s="288"/>
      <c r="CY61" s="259"/>
      <c r="DA61" s="269"/>
      <c r="DB61" s="287"/>
      <c r="DC61" s="287"/>
      <c r="DD61" s="254"/>
      <c r="DE61" s="287"/>
      <c r="DF61" s="287"/>
      <c r="DG61" s="269"/>
      <c r="DH61" s="288"/>
      <c r="DI61" s="288"/>
      <c r="DL61" s="289"/>
      <c r="DM61" s="269"/>
      <c r="DN61" s="288"/>
      <c r="DO61" s="288"/>
      <c r="DQ61" s="288"/>
      <c r="DR61" s="288"/>
      <c r="DS61" s="259"/>
      <c r="DU61" s="269"/>
      <c r="DV61" s="287"/>
      <c r="DW61" s="287"/>
      <c r="DX61" s="254"/>
      <c r="DY61" s="287"/>
      <c r="DZ61" s="287"/>
      <c r="EA61" s="269"/>
      <c r="EC61" s="290"/>
      <c r="EF61" s="289"/>
      <c r="EG61" s="269"/>
      <c r="EH61" s="288"/>
      <c r="EI61" s="288"/>
      <c r="EK61" s="288"/>
      <c r="EL61" s="288"/>
      <c r="EM61" s="259"/>
      <c r="EO61" s="269"/>
      <c r="EP61" s="287"/>
      <c r="EQ61" s="287"/>
      <c r="ER61" s="254"/>
      <c r="ES61" s="287"/>
      <c r="ET61" s="287"/>
      <c r="EU61" s="269"/>
      <c r="EV61" s="288"/>
      <c r="EW61" s="288"/>
      <c r="EZ61" s="289"/>
      <c r="FA61" s="269"/>
      <c r="FB61" s="288"/>
      <c r="FC61" s="288"/>
      <c r="FE61" s="288"/>
      <c r="FF61" s="288"/>
      <c r="FG61" s="259"/>
      <c r="FI61" s="269"/>
      <c r="FJ61" s="287"/>
      <c r="FK61" s="287"/>
      <c r="FL61" s="254"/>
      <c r="FM61" s="287"/>
      <c r="FN61" s="287"/>
      <c r="FO61" s="269"/>
      <c r="FP61" s="288"/>
      <c r="FQ61" s="288"/>
      <c r="FT61" s="289"/>
      <c r="FU61" s="269"/>
      <c r="FV61" s="288"/>
      <c r="FW61" s="288"/>
      <c r="FY61" s="288"/>
      <c r="FZ61" s="288"/>
      <c r="GA61" s="259"/>
      <c r="GG61" s="288"/>
      <c r="GI61" s="291"/>
      <c r="GN61" s="289"/>
      <c r="GU61" s="259"/>
      <c r="HA61" s="288"/>
      <c r="HC61" s="291"/>
      <c r="HH61" s="289"/>
      <c r="HO61" s="259"/>
      <c r="HU61" s="288"/>
      <c r="HW61" s="291"/>
      <c r="IB61" s="289"/>
      <c r="II61" s="259"/>
      <c r="IO61" s="288"/>
      <c r="IQ61" s="291"/>
      <c r="IV61" s="289"/>
    </row>
    <row r="62" spans="2:262" s="257" customFormat="1" ht="13.5" customHeight="1">
      <c r="B62" s="254"/>
      <c r="C62" s="259"/>
      <c r="E62" s="269"/>
      <c r="F62" s="287"/>
      <c r="G62" s="288"/>
      <c r="H62" s="254"/>
      <c r="I62" s="287"/>
      <c r="J62" s="288"/>
      <c r="K62" s="269"/>
      <c r="L62" s="288"/>
      <c r="M62" s="288"/>
      <c r="P62" s="289"/>
      <c r="Q62" s="269"/>
      <c r="R62" s="288"/>
      <c r="S62" s="288"/>
      <c r="U62" s="288"/>
      <c r="V62" s="288"/>
      <c r="W62" s="259"/>
      <c r="Y62" s="269"/>
      <c r="Z62" s="287"/>
      <c r="AA62" s="287"/>
      <c r="AB62" s="254"/>
      <c r="AC62" s="287"/>
      <c r="AD62" s="287"/>
      <c r="AE62" s="269"/>
      <c r="AF62" s="288"/>
      <c r="AG62" s="288"/>
      <c r="AJ62" s="289"/>
      <c r="AK62" s="269"/>
      <c r="AM62" s="288"/>
      <c r="AO62" s="288"/>
      <c r="AP62" s="288"/>
      <c r="AQ62" s="259"/>
      <c r="AS62" s="269"/>
      <c r="AT62" s="287"/>
      <c r="AU62" s="287"/>
      <c r="AV62" s="254"/>
      <c r="AW62" s="287"/>
      <c r="AX62" s="287"/>
      <c r="AY62" s="269"/>
      <c r="AZ62" s="288"/>
      <c r="BA62" s="288"/>
      <c r="BD62" s="289"/>
      <c r="BE62" s="269"/>
      <c r="BF62" s="288"/>
      <c r="BG62" s="288"/>
      <c r="BI62" s="288"/>
      <c r="BJ62" s="288"/>
      <c r="BK62" s="259"/>
      <c r="BM62" s="269"/>
      <c r="BN62" s="287"/>
      <c r="BO62" s="287"/>
      <c r="BP62" s="254"/>
      <c r="BQ62" s="287"/>
      <c r="BR62" s="287"/>
      <c r="BS62" s="269"/>
      <c r="BT62" s="288"/>
      <c r="BU62" s="288"/>
      <c r="BX62" s="289"/>
      <c r="BY62" s="269"/>
      <c r="BZ62" s="288"/>
      <c r="CA62" s="288"/>
      <c r="CC62" s="288"/>
      <c r="CD62" s="288"/>
      <c r="CE62" s="269"/>
      <c r="CG62" s="269"/>
      <c r="CH62" s="287"/>
      <c r="CI62" s="287"/>
      <c r="CJ62" s="254"/>
      <c r="CK62" s="287"/>
      <c r="CL62" s="287"/>
      <c r="CM62" s="269"/>
      <c r="CN62" s="288"/>
      <c r="CO62" s="288"/>
      <c r="CR62" s="289"/>
      <c r="CS62" s="269"/>
      <c r="CT62" s="288"/>
      <c r="CU62" s="288"/>
      <c r="CW62" s="288"/>
      <c r="CX62" s="288"/>
      <c r="CY62" s="259"/>
      <c r="DA62" s="269"/>
      <c r="DB62" s="287"/>
      <c r="DC62" s="287"/>
      <c r="DD62" s="254"/>
      <c r="DE62" s="287"/>
      <c r="DF62" s="287"/>
      <c r="DG62" s="269"/>
      <c r="DH62" s="288"/>
      <c r="DI62" s="288"/>
      <c r="DL62" s="289"/>
      <c r="DM62" s="269"/>
      <c r="DN62" s="288"/>
      <c r="DO62" s="288"/>
      <c r="DQ62" s="288"/>
      <c r="DR62" s="288"/>
      <c r="DS62" s="259"/>
      <c r="DU62" s="269"/>
      <c r="DV62" s="287"/>
      <c r="DW62" s="287"/>
      <c r="DX62" s="254"/>
      <c r="DY62" s="287"/>
      <c r="DZ62" s="287"/>
      <c r="EA62" s="269"/>
      <c r="EC62" s="290"/>
      <c r="EF62" s="289"/>
      <c r="EG62" s="269"/>
      <c r="EH62" s="288"/>
      <c r="EI62" s="288"/>
      <c r="EK62" s="288"/>
      <c r="EL62" s="288"/>
      <c r="EM62" s="259"/>
      <c r="EO62" s="269"/>
      <c r="EP62" s="287"/>
      <c r="EQ62" s="287"/>
      <c r="ER62" s="254"/>
      <c r="ES62" s="287"/>
      <c r="ET62" s="287"/>
      <c r="EU62" s="269"/>
      <c r="EV62" s="288"/>
      <c r="EW62" s="288"/>
      <c r="EZ62" s="289"/>
      <c r="FA62" s="269"/>
      <c r="FB62" s="288"/>
      <c r="FC62" s="288"/>
      <c r="FE62" s="288"/>
      <c r="FF62" s="288"/>
      <c r="FG62" s="259"/>
      <c r="FI62" s="269"/>
      <c r="FJ62" s="287"/>
      <c r="FK62" s="287"/>
      <c r="FL62" s="254"/>
      <c r="FM62" s="287"/>
      <c r="FN62" s="287"/>
      <c r="FO62" s="269"/>
      <c r="FP62" s="288"/>
      <c r="FQ62" s="288"/>
      <c r="FT62" s="289"/>
      <c r="FU62" s="269"/>
      <c r="FV62" s="288"/>
      <c r="FW62" s="288"/>
      <c r="FY62" s="288"/>
      <c r="FZ62" s="288"/>
      <c r="GA62" s="259"/>
      <c r="GG62" s="288"/>
      <c r="GI62" s="291"/>
      <c r="GN62" s="289"/>
      <c r="GU62" s="259"/>
      <c r="HA62" s="288"/>
      <c r="HC62" s="291"/>
      <c r="HH62" s="289"/>
      <c r="HO62" s="259"/>
      <c r="HU62" s="288"/>
      <c r="HW62" s="291"/>
      <c r="IB62" s="289"/>
      <c r="II62" s="259"/>
      <c r="IO62" s="288"/>
      <c r="IQ62" s="291"/>
      <c r="IV62" s="289"/>
    </row>
    <row r="63" spans="2:262" s="257" customFormat="1" ht="13.5" customHeight="1">
      <c r="B63" s="254"/>
      <c r="C63" s="259"/>
      <c r="E63" s="269"/>
      <c r="F63" s="287"/>
      <c r="G63" s="288"/>
      <c r="H63" s="254"/>
      <c r="I63" s="287"/>
      <c r="J63" s="288"/>
      <c r="K63" s="269"/>
      <c r="L63" s="288"/>
      <c r="M63" s="288"/>
      <c r="P63" s="289"/>
      <c r="Q63" s="269"/>
      <c r="R63" s="288"/>
      <c r="S63" s="288"/>
      <c r="U63" s="288"/>
      <c r="V63" s="288"/>
      <c r="W63" s="259"/>
      <c r="Y63" s="269"/>
      <c r="Z63" s="287"/>
      <c r="AA63" s="287"/>
      <c r="AB63" s="254"/>
      <c r="AC63" s="287"/>
      <c r="AD63" s="287"/>
      <c r="AE63" s="269"/>
      <c r="AF63" s="288"/>
      <c r="AG63" s="288"/>
      <c r="AJ63" s="289"/>
      <c r="AK63" s="269"/>
      <c r="AM63" s="288"/>
      <c r="AO63" s="288"/>
      <c r="AP63" s="288"/>
      <c r="AQ63" s="259"/>
      <c r="AS63" s="269"/>
      <c r="AT63" s="287"/>
      <c r="AU63" s="287"/>
      <c r="AV63" s="254"/>
      <c r="AW63" s="287"/>
      <c r="AX63" s="287"/>
      <c r="AY63" s="269"/>
      <c r="AZ63" s="288"/>
      <c r="BA63" s="288"/>
      <c r="BD63" s="289"/>
      <c r="BE63" s="269"/>
      <c r="BF63" s="288"/>
      <c r="BG63" s="288"/>
      <c r="BI63" s="288"/>
      <c r="BJ63" s="288"/>
      <c r="BK63" s="259"/>
      <c r="BM63" s="269"/>
      <c r="BN63" s="287"/>
      <c r="BO63" s="287"/>
      <c r="BP63" s="254"/>
      <c r="BQ63" s="287"/>
      <c r="BR63" s="287"/>
      <c r="BS63" s="269"/>
      <c r="BT63" s="288"/>
      <c r="BU63" s="288"/>
      <c r="BX63" s="289"/>
      <c r="BY63" s="269"/>
      <c r="BZ63" s="288"/>
      <c r="CA63" s="288"/>
      <c r="CC63" s="288"/>
      <c r="CD63" s="288"/>
      <c r="CE63" s="269"/>
      <c r="CG63" s="269"/>
      <c r="CH63" s="287"/>
      <c r="CI63" s="287"/>
      <c r="CJ63" s="254"/>
      <c r="CK63" s="287"/>
      <c r="CL63" s="287"/>
      <c r="CM63" s="269"/>
      <c r="CN63" s="288"/>
      <c r="CO63" s="288"/>
      <c r="CR63" s="289"/>
      <c r="CS63" s="269"/>
      <c r="CT63" s="288"/>
      <c r="CU63" s="288"/>
      <c r="CW63" s="288"/>
      <c r="CX63" s="288"/>
      <c r="CY63" s="259"/>
      <c r="DA63" s="269"/>
      <c r="DB63" s="287"/>
      <c r="DC63" s="287"/>
      <c r="DD63" s="254"/>
      <c r="DE63" s="287"/>
      <c r="DF63" s="287"/>
      <c r="DG63" s="269"/>
      <c r="DH63" s="288"/>
      <c r="DI63" s="288"/>
      <c r="DL63" s="289"/>
      <c r="DM63" s="269"/>
      <c r="DN63" s="288"/>
      <c r="DO63" s="288"/>
      <c r="DQ63" s="288"/>
      <c r="DR63" s="288"/>
      <c r="DS63" s="259"/>
      <c r="DU63" s="269"/>
      <c r="DV63" s="287"/>
      <c r="DW63" s="287"/>
      <c r="DX63" s="254"/>
      <c r="DY63" s="287"/>
      <c r="DZ63" s="287"/>
      <c r="EA63" s="269"/>
      <c r="EC63" s="290"/>
      <c r="EF63" s="289"/>
      <c r="EG63" s="269"/>
      <c r="EH63" s="288"/>
      <c r="EI63" s="288"/>
      <c r="EK63" s="288"/>
      <c r="EL63" s="288"/>
      <c r="EM63" s="259"/>
      <c r="EO63" s="269"/>
      <c r="EP63" s="287"/>
      <c r="EQ63" s="287"/>
      <c r="ER63" s="254"/>
      <c r="ES63" s="287"/>
      <c r="ET63" s="287"/>
      <c r="EU63" s="269"/>
      <c r="EV63" s="288"/>
      <c r="EW63" s="288"/>
      <c r="EZ63" s="289"/>
      <c r="FA63" s="269"/>
      <c r="FB63" s="288"/>
      <c r="FC63" s="288"/>
      <c r="FE63" s="288"/>
      <c r="FF63" s="288"/>
      <c r="FG63" s="259"/>
      <c r="FI63" s="269"/>
      <c r="FJ63" s="287"/>
      <c r="FK63" s="287"/>
      <c r="FL63" s="254"/>
      <c r="FM63" s="287"/>
      <c r="FN63" s="287"/>
      <c r="FO63" s="269"/>
      <c r="FP63" s="288"/>
      <c r="FQ63" s="288"/>
      <c r="FT63" s="289"/>
      <c r="FU63" s="269"/>
      <c r="FV63" s="288"/>
      <c r="FW63" s="288"/>
      <c r="FY63" s="288"/>
      <c r="FZ63" s="288"/>
      <c r="GA63" s="259"/>
      <c r="GG63" s="288"/>
      <c r="GI63" s="291"/>
      <c r="GN63" s="289"/>
      <c r="GU63" s="259"/>
      <c r="HA63" s="288"/>
      <c r="HC63" s="291"/>
      <c r="HH63" s="289"/>
      <c r="HO63" s="259"/>
      <c r="HU63" s="288"/>
      <c r="HW63" s="291"/>
      <c r="IB63" s="289"/>
      <c r="II63" s="259"/>
      <c r="IO63" s="288"/>
      <c r="IQ63" s="291"/>
      <c r="IV63" s="289"/>
    </row>
    <row r="64" spans="2:262" s="257" customFormat="1" ht="13.5" customHeight="1">
      <c r="B64" s="254"/>
      <c r="C64" s="259"/>
      <c r="E64" s="269"/>
      <c r="F64" s="287"/>
      <c r="G64" s="288"/>
      <c r="H64" s="254"/>
      <c r="I64" s="287"/>
      <c r="J64" s="288"/>
      <c r="K64" s="269"/>
      <c r="L64" s="288"/>
      <c r="M64" s="288"/>
      <c r="P64" s="289"/>
      <c r="Q64" s="269"/>
      <c r="R64" s="288"/>
      <c r="S64" s="288"/>
      <c r="U64" s="288"/>
      <c r="V64" s="288"/>
      <c r="W64" s="259"/>
      <c r="Y64" s="269"/>
      <c r="Z64" s="287"/>
      <c r="AA64" s="287"/>
      <c r="AB64" s="254"/>
      <c r="AC64" s="287"/>
      <c r="AD64" s="287"/>
      <c r="AE64" s="269"/>
      <c r="AF64" s="288"/>
      <c r="AG64" s="288"/>
      <c r="AJ64" s="289"/>
      <c r="AK64" s="269"/>
      <c r="AM64" s="288"/>
      <c r="AO64" s="288"/>
      <c r="AP64" s="288"/>
      <c r="AQ64" s="259"/>
      <c r="AS64" s="269"/>
      <c r="AT64" s="287"/>
      <c r="AU64" s="287"/>
      <c r="AV64" s="254"/>
      <c r="AW64" s="287"/>
      <c r="AX64" s="287"/>
      <c r="AY64" s="269"/>
      <c r="AZ64" s="288"/>
      <c r="BA64" s="288"/>
      <c r="BD64" s="289"/>
      <c r="BE64" s="269"/>
      <c r="BF64" s="288"/>
      <c r="BG64" s="288"/>
      <c r="BI64" s="288"/>
      <c r="BJ64" s="288"/>
      <c r="BK64" s="259"/>
      <c r="BM64" s="269"/>
      <c r="BN64" s="287"/>
      <c r="BO64" s="287"/>
      <c r="BP64" s="254"/>
      <c r="BQ64" s="287"/>
      <c r="BR64" s="287"/>
      <c r="BS64" s="269"/>
      <c r="BT64" s="288"/>
      <c r="BU64" s="288"/>
      <c r="BX64" s="289"/>
      <c r="BY64" s="269"/>
      <c r="BZ64" s="288"/>
      <c r="CA64" s="288"/>
      <c r="CC64" s="288"/>
      <c r="CD64" s="288"/>
      <c r="CE64" s="269"/>
      <c r="CG64" s="269"/>
      <c r="CH64" s="287"/>
      <c r="CI64" s="287"/>
      <c r="CJ64" s="254"/>
      <c r="CK64" s="287"/>
      <c r="CL64" s="287"/>
      <c r="CM64" s="269"/>
      <c r="CN64" s="288"/>
      <c r="CO64" s="288"/>
      <c r="CR64" s="289"/>
      <c r="CS64" s="269"/>
      <c r="CT64" s="288"/>
      <c r="CU64" s="288"/>
      <c r="CW64" s="288"/>
      <c r="CX64" s="288"/>
      <c r="CY64" s="259"/>
      <c r="DA64" s="269"/>
      <c r="DB64" s="287"/>
      <c r="DC64" s="287"/>
      <c r="DD64" s="254"/>
      <c r="DE64" s="287"/>
      <c r="DF64" s="287"/>
      <c r="DG64" s="269"/>
      <c r="DH64" s="288"/>
      <c r="DI64" s="288"/>
      <c r="DL64" s="289"/>
      <c r="DM64" s="269"/>
      <c r="DN64" s="288"/>
      <c r="DO64" s="288"/>
      <c r="DQ64" s="288"/>
      <c r="DR64" s="288"/>
      <c r="DS64" s="259"/>
      <c r="DU64" s="269"/>
      <c r="DV64" s="287"/>
      <c r="DW64" s="287"/>
      <c r="DX64" s="254"/>
      <c r="DY64" s="287"/>
      <c r="DZ64" s="287"/>
      <c r="EA64" s="269"/>
      <c r="EC64" s="290"/>
      <c r="EF64" s="289"/>
      <c r="EG64" s="269"/>
      <c r="EH64" s="288"/>
      <c r="EI64" s="288"/>
      <c r="EK64" s="288"/>
      <c r="EL64" s="288"/>
      <c r="EM64" s="259"/>
      <c r="EO64" s="269"/>
      <c r="EP64" s="287"/>
      <c r="EQ64" s="287"/>
      <c r="ER64" s="254"/>
      <c r="ES64" s="287"/>
      <c r="ET64" s="287"/>
      <c r="EU64" s="269"/>
      <c r="EV64" s="288"/>
      <c r="EW64" s="288"/>
      <c r="EZ64" s="289"/>
      <c r="FA64" s="269"/>
      <c r="FB64" s="288"/>
      <c r="FC64" s="288"/>
      <c r="FE64" s="288"/>
      <c r="FF64" s="288"/>
      <c r="FG64" s="259"/>
      <c r="FI64" s="269"/>
      <c r="FJ64" s="287"/>
      <c r="FK64" s="287"/>
      <c r="FL64" s="254"/>
      <c r="FM64" s="287"/>
      <c r="FN64" s="287"/>
      <c r="FO64" s="269"/>
      <c r="FP64" s="288"/>
      <c r="FQ64" s="288"/>
      <c r="FT64" s="289"/>
      <c r="FU64" s="269"/>
      <c r="FV64" s="288"/>
      <c r="FW64" s="288"/>
      <c r="FY64" s="288"/>
      <c r="FZ64" s="288"/>
      <c r="GA64" s="259"/>
      <c r="GG64" s="288"/>
      <c r="GI64" s="291"/>
      <c r="GN64" s="289"/>
      <c r="GU64" s="259"/>
      <c r="HA64" s="288"/>
      <c r="HC64" s="291"/>
      <c r="HH64" s="289"/>
      <c r="HO64" s="259"/>
      <c r="HU64" s="288"/>
      <c r="HW64" s="291"/>
      <c r="IB64" s="289"/>
      <c r="II64" s="259"/>
      <c r="IO64" s="288"/>
      <c r="IQ64" s="291"/>
      <c r="IV64" s="289"/>
    </row>
    <row r="65" spans="2:256" s="257" customFormat="1" ht="13.5" customHeight="1">
      <c r="B65" s="254"/>
      <c r="C65" s="259"/>
      <c r="E65" s="269"/>
      <c r="F65" s="287"/>
      <c r="G65" s="288"/>
      <c r="H65" s="254"/>
      <c r="I65" s="287"/>
      <c r="J65" s="288"/>
      <c r="K65" s="269"/>
      <c r="L65" s="288"/>
      <c r="M65" s="288"/>
      <c r="P65" s="289"/>
      <c r="Q65" s="269"/>
      <c r="R65" s="288"/>
      <c r="S65" s="288"/>
      <c r="U65" s="288"/>
      <c r="V65" s="288"/>
      <c r="W65" s="259"/>
      <c r="Y65" s="269"/>
      <c r="Z65" s="287"/>
      <c r="AA65" s="287"/>
      <c r="AB65" s="254"/>
      <c r="AC65" s="287"/>
      <c r="AD65" s="287"/>
      <c r="AE65" s="269"/>
      <c r="AF65" s="288"/>
      <c r="AG65" s="288"/>
      <c r="AJ65" s="289"/>
      <c r="AK65" s="269"/>
      <c r="AM65" s="288"/>
      <c r="AO65" s="288"/>
      <c r="AP65" s="288"/>
      <c r="AQ65" s="259"/>
      <c r="AS65" s="269"/>
      <c r="AT65" s="287"/>
      <c r="AU65" s="287"/>
      <c r="AV65" s="254"/>
      <c r="AW65" s="287"/>
      <c r="AX65" s="287"/>
      <c r="AY65" s="269"/>
      <c r="AZ65" s="288"/>
      <c r="BA65" s="288"/>
      <c r="BD65" s="289"/>
      <c r="BE65" s="269"/>
      <c r="BF65" s="288"/>
      <c r="BG65" s="288"/>
      <c r="BI65" s="288"/>
      <c r="BJ65" s="288"/>
      <c r="BK65" s="259"/>
      <c r="BM65" s="269"/>
      <c r="BN65" s="287"/>
      <c r="BO65" s="287"/>
      <c r="BP65" s="254"/>
      <c r="BQ65" s="287"/>
      <c r="BR65" s="287"/>
      <c r="BS65" s="269"/>
      <c r="BT65" s="288"/>
      <c r="BU65" s="288"/>
      <c r="BX65" s="289"/>
      <c r="BY65" s="269"/>
      <c r="BZ65" s="288"/>
      <c r="CA65" s="288"/>
      <c r="CC65" s="288"/>
      <c r="CD65" s="288"/>
      <c r="CE65" s="269"/>
      <c r="CG65" s="269"/>
      <c r="CH65" s="287"/>
      <c r="CI65" s="287"/>
      <c r="CJ65" s="254"/>
      <c r="CK65" s="287"/>
      <c r="CL65" s="287"/>
      <c r="CM65" s="269"/>
      <c r="CN65" s="288"/>
      <c r="CO65" s="288"/>
      <c r="CR65" s="289"/>
      <c r="CS65" s="269"/>
      <c r="CT65" s="288"/>
      <c r="CU65" s="288"/>
      <c r="CW65" s="288"/>
      <c r="CX65" s="288"/>
      <c r="CY65" s="259"/>
      <c r="DA65" s="269"/>
      <c r="DB65" s="287"/>
      <c r="DC65" s="287"/>
      <c r="DD65" s="254"/>
      <c r="DE65" s="287"/>
      <c r="DF65" s="287"/>
      <c r="DG65" s="269"/>
      <c r="DH65" s="288"/>
      <c r="DI65" s="288"/>
      <c r="DL65" s="289"/>
      <c r="DM65" s="269"/>
      <c r="DN65" s="288"/>
      <c r="DO65" s="288"/>
      <c r="DQ65" s="288"/>
      <c r="DR65" s="288"/>
      <c r="DS65" s="259"/>
      <c r="DU65" s="269"/>
      <c r="DV65" s="287"/>
      <c r="DW65" s="287"/>
      <c r="DX65" s="254"/>
      <c r="DY65" s="287"/>
      <c r="DZ65" s="287"/>
      <c r="EA65" s="269"/>
      <c r="EC65" s="290"/>
      <c r="EF65" s="289"/>
      <c r="EG65" s="269"/>
      <c r="EH65" s="288"/>
      <c r="EI65" s="288"/>
      <c r="EK65" s="288"/>
      <c r="EL65" s="288"/>
      <c r="EM65" s="259"/>
      <c r="EO65" s="269"/>
      <c r="EP65" s="287"/>
      <c r="EQ65" s="287"/>
      <c r="ER65" s="254"/>
      <c r="ES65" s="287"/>
      <c r="ET65" s="287"/>
      <c r="EU65" s="269"/>
      <c r="EV65" s="288"/>
      <c r="EW65" s="288"/>
      <c r="EZ65" s="289"/>
      <c r="FA65" s="269"/>
      <c r="FB65" s="288"/>
      <c r="FC65" s="288"/>
      <c r="FE65" s="288"/>
      <c r="FF65" s="288"/>
      <c r="FG65" s="259"/>
      <c r="FI65" s="269"/>
      <c r="FJ65" s="287"/>
      <c r="FK65" s="287"/>
      <c r="FL65" s="254"/>
      <c r="FM65" s="287"/>
      <c r="FN65" s="287"/>
      <c r="FO65" s="269"/>
      <c r="FP65" s="288"/>
      <c r="FQ65" s="288"/>
      <c r="FT65" s="289"/>
      <c r="FU65" s="269"/>
      <c r="FV65" s="288"/>
      <c r="FW65" s="288"/>
      <c r="FY65" s="288"/>
      <c r="FZ65" s="288"/>
      <c r="GA65" s="259"/>
      <c r="GG65" s="288"/>
      <c r="GI65" s="291"/>
      <c r="GN65" s="289"/>
      <c r="GU65" s="259"/>
      <c r="HA65" s="288"/>
      <c r="HC65" s="291"/>
      <c r="HH65" s="289"/>
      <c r="HO65" s="259"/>
      <c r="HU65" s="288"/>
      <c r="HW65" s="291"/>
      <c r="IB65" s="289"/>
      <c r="II65" s="259"/>
      <c r="IO65" s="288"/>
      <c r="IQ65" s="291"/>
      <c r="IV65" s="289"/>
    </row>
    <row r="66" spans="2:256" s="257" customFormat="1" ht="13.5" customHeight="1">
      <c r="B66" s="254"/>
      <c r="C66" s="259"/>
      <c r="E66" s="269"/>
      <c r="F66" s="287"/>
      <c r="G66" s="288"/>
      <c r="H66" s="254"/>
      <c r="I66" s="287"/>
      <c r="J66" s="288"/>
      <c r="K66" s="269"/>
      <c r="L66" s="288"/>
      <c r="M66" s="288"/>
      <c r="P66" s="289"/>
      <c r="Q66" s="269"/>
      <c r="R66" s="288"/>
      <c r="S66" s="288"/>
      <c r="U66" s="288"/>
      <c r="V66" s="288"/>
      <c r="W66" s="259"/>
      <c r="Y66" s="269"/>
      <c r="Z66" s="287"/>
      <c r="AA66" s="287"/>
      <c r="AB66" s="254"/>
      <c r="AC66" s="287"/>
      <c r="AD66" s="287"/>
      <c r="AE66" s="269"/>
      <c r="AF66" s="288"/>
      <c r="AG66" s="288"/>
      <c r="AJ66" s="289"/>
      <c r="AK66" s="269"/>
      <c r="AM66" s="288"/>
      <c r="AO66" s="288"/>
      <c r="AP66" s="288"/>
      <c r="AQ66" s="259"/>
      <c r="AS66" s="269"/>
      <c r="AT66" s="287"/>
      <c r="AU66" s="287"/>
      <c r="AV66" s="254"/>
      <c r="AW66" s="287"/>
      <c r="AX66" s="287"/>
      <c r="AY66" s="269"/>
      <c r="AZ66" s="288"/>
      <c r="BA66" s="288"/>
      <c r="BD66" s="289"/>
      <c r="BE66" s="269"/>
      <c r="BF66" s="288"/>
      <c r="BG66" s="288"/>
      <c r="BI66" s="288"/>
      <c r="BJ66" s="288"/>
      <c r="BK66" s="259"/>
      <c r="BM66" s="269"/>
      <c r="BN66" s="287"/>
      <c r="BO66" s="287"/>
      <c r="BP66" s="254"/>
      <c r="BQ66" s="287"/>
      <c r="BR66" s="287"/>
      <c r="BS66" s="269"/>
      <c r="BT66" s="288"/>
      <c r="BU66" s="288"/>
      <c r="BX66" s="289"/>
      <c r="BY66" s="269"/>
      <c r="BZ66" s="288"/>
      <c r="CA66" s="288"/>
      <c r="CC66" s="288"/>
      <c r="CD66" s="288"/>
      <c r="CE66" s="269"/>
      <c r="CG66" s="269"/>
      <c r="CH66" s="287"/>
      <c r="CI66" s="287"/>
      <c r="CJ66" s="254"/>
      <c r="CK66" s="287"/>
      <c r="CL66" s="287"/>
      <c r="CM66" s="269"/>
      <c r="CN66" s="288"/>
      <c r="CO66" s="288"/>
      <c r="CR66" s="289"/>
      <c r="CS66" s="269"/>
      <c r="CT66" s="288"/>
      <c r="CU66" s="288"/>
      <c r="CW66" s="288"/>
      <c r="CX66" s="288"/>
      <c r="CY66" s="259"/>
      <c r="DA66" s="269"/>
      <c r="DB66" s="287"/>
      <c r="DC66" s="287"/>
      <c r="DD66" s="254"/>
      <c r="DE66" s="287"/>
      <c r="DF66" s="287"/>
      <c r="DG66" s="269"/>
      <c r="DH66" s="288"/>
      <c r="DI66" s="288"/>
      <c r="DL66" s="289"/>
      <c r="DM66" s="269"/>
      <c r="DN66" s="288"/>
      <c r="DO66" s="288"/>
      <c r="DQ66" s="288"/>
      <c r="DR66" s="288"/>
      <c r="DS66" s="259"/>
      <c r="DU66" s="269"/>
      <c r="DV66" s="287"/>
      <c r="DW66" s="287"/>
      <c r="DX66" s="254"/>
      <c r="DY66" s="287"/>
      <c r="DZ66" s="287"/>
      <c r="EA66" s="269"/>
      <c r="EC66" s="290"/>
      <c r="EF66" s="289"/>
      <c r="EG66" s="269"/>
      <c r="EH66" s="288"/>
      <c r="EI66" s="288"/>
      <c r="EK66" s="288"/>
      <c r="EL66" s="288"/>
      <c r="EM66" s="259"/>
      <c r="EO66" s="269"/>
      <c r="EP66" s="287"/>
      <c r="EQ66" s="287"/>
      <c r="ER66" s="254"/>
      <c r="ES66" s="287"/>
      <c r="ET66" s="287"/>
      <c r="EU66" s="269"/>
      <c r="EV66" s="288"/>
      <c r="EW66" s="288"/>
      <c r="EZ66" s="289"/>
      <c r="FA66" s="269"/>
      <c r="FB66" s="288"/>
      <c r="FC66" s="288"/>
      <c r="FE66" s="288"/>
      <c r="FF66" s="288"/>
      <c r="FG66" s="259"/>
      <c r="FI66" s="269"/>
      <c r="FJ66" s="287"/>
      <c r="FK66" s="287"/>
      <c r="FL66" s="254"/>
      <c r="FM66" s="287"/>
      <c r="FN66" s="287"/>
      <c r="FO66" s="269"/>
      <c r="FP66" s="288"/>
      <c r="FQ66" s="288"/>
      <c r="FT66" s="289"/>
      <c r="FU66" s="269"/>
      <c r="FV66" s="288"/>
      <c r="FW66" s="288"/>
      <c r="FY66" s="288"/>
      <c r="FZ66" s="288"/>
      <c r="GA66" s="259"/>
      <c r="GG66" s="288"/>
      <c r="GI66" s="291"/>
      <c r="GN66" s="289"/>
      <c r="GU66" s="259"/>
      <c r="HA66" s="288"/>
      <c r="HC66" s="291"/>
      <c r="HH66" s="289"/>
      <c r="HO66" s="259"/>
      <c r="HU66" s="288"/>
      <c r="HW66" s="291"/>
      <c r="IB66" s="289"/>
      <c r="II66" s="259"/>
      <c r="IO66" s="288"/>
      <c r="IQ66" s="291"/>
      <c r="IV66" s="289"/>
    </row>
    <row r="67" spans="2:256" s="257" customFormat="1" ht="13.5" customHeight="1">
      <c r="B67" s="254"/>
      <c r="C67" s="259"/>
      <c r="E67" s="269"/>
      <c r="F67" s="287"/>
      <c r="G67" s="288"/>
      <c r="H67" s="254"/>
      <c r="I67" s="287"/>
      <c r="J67" s="288"/>
      <c r="K67" s="269"/>
      <c r="L67" s="288"/>
      <c r="M67" s="288"/>
      <c r="P67" s="289"/>
      <c r="Q67" s="269"/>
      <c r="R67" s="288"/>
      <c r="S67" s="288"/>
      <c r="U67" s="288"/>
      <c r="V67" s="288"/>
      <c r="W67" s="259"/>
      <c r="Y67" s="269"/>
      <c r="Z67" s="287"/>
      <c r="AA67" s="287"/>
      <c r="AB67" s="254"/>
      <c r="AC67" s="287"/>
      <c r="AD67" s="287"/>
      <c r="AE67" s="269"/>
      <c r="AF67" s="288"/>
      <c r="AG67" s="288"/>
      <c r="AJ67" s="289"/>
      <c r="AK67" s="269"/>
      <c r="AM67" s="288"/>
      <c r="AO67" s="288"/>
      <c r="AP67" s="288"/>
      <c r="AQ67" s="259"/>
      <c r="AS67" s="269"/>
      <c r="AT67" s="287"/>
      <c r="AU67" s="287"/>
      <c r="AV67" s="254"/>
      <c r="AW67" s="287"/>
      <c r="AX67" s="287"/>
      <c r="AY67" s="269"/>
      <c r="AZ67" s="288"/>
      <c r="BA67" s="288"/>
      <c r="BD67" s="289"/>
      <c r="BE67" s="269"/>
      <c r="BF67" s="288"/>
      <c r="BG67" s="288"/>
      <c r="BI67" s="288"/>
      <c r="BJ67" s="288"/>
      <c r="BK67" s="259"/>
      <c r="BM67" s="269"/>
      <c r="BN67" s="287"/>
      <c r="BO67" s="287"/>
      <c r="BP67" s="254"/>
      <c r="BQ67" s="287"/>
      <c r="BR67" s="287"/>
      <c r="BS67" s="269"/>
      <c r="BT67" s="288"/>
      <c r="BU67" s="288"/>
      <c r="BX67" s="289"/>
      <c r="BY67" s="269"/>
      <c r="BZ67" s="288"/>
      <c r="CA67" s="288"/>
      <c r="CC67" s="288"/>
      <c r="CD67" s="288"/>
      <c r="CE67" s="269"/>
      <c r="CG67" s="269"/>
      <c r="CH67" s="287"/>
      <c r="CI67" s="287"/>
      <c r="CJ67" s="254"/>
      <c r="CK67" s="287"/>
      <c r="CL67" s="287"/>
      <c r="CM67" s="269"/>
      <c r="CN67" s="288"/>
      <c r="CO67" s="288"/>
      <c r="CR67" s="289"/>
      <c r="CS67" s="269"/>
      <c r="CT67" s="288"/>
      <c r="CU67" s="288"/>
      <c r="CW67" s="288"/>
      <c r="CX67" s="288"/>
      <c r="CY67" s="259"/>
      <c r="DA67" s="269"/>
      <c r="DB67" s="287"/>
      <c r="DC67" s="287"/>
      <c r="DD67" s="254"/>
      <c r="DE67" s="287"/>
      <c r="DF67" s="287"/>
      <c r="DG67" s="269"/>
      <c r="DH67" s="288"/>
      <c r="DI67" s="288"/>
      <c r="DL67" s="289"/>
      <c r="DM67" s="269"/>
      <c r="DN67" s="288"/>
      <c r="DO67" s="288"/>
      <c r="DQ67" s="288"/>
      <c r="DR67" s="288"/>
      <c r="DS67" s="259"/>
      <c r="DU67" s="269"/>
      <c r="DV67" s="287"/>
      <c r="DW67" s="287"/>
      <c r="DX67" s="254"/>
      <c r="DY67" s="287"/>
      <c r="DZ67" s="287"/>
      <c r="EA67" s="269"/>
      <c r="EC67" s="290"/>
      <c r="EF67" s="289"/>
      <c r="EG67" s="269"/>
      <c r="EH67" s="288"/>
      <c r="EI67" s="288"/>
      <c r="EK67" s="288"/>
      <c r="EL67" s="288"/>
      <c r="EM67" s="259"/>
      <c r="EO67" s="269"/>
      <c r="EP67" s="287"/>
      <c r="EQ67" s="287"/>
      <c r="ER67" s="254"/>
      <c r="ES67" s="287"/>
      <c r="ET67" s="287"/>
      <c r="EU67" s="269"/>
      <c r="EV67" s="288"/>
      <c r="EW67" s="288"/>
      <c r="EZ67" s="289"/>
      <c r="FA67" s="269"/>
      <c r="FB67" s="288"/>
      <c r="FC67" s="288"/>
      <c r="FE67" s="288"/>
      <c r="FF67" s="288"/>
      <c r="FG67" s="259"/>
      <c r="FI67" s="269"/>
      <c r="FJ67" s="287"/>
      <c r="FK67" s="287"/>
      <c r="FL67" s="254"/>
      <c r="FM67" s="287"/>
      <c r="FN67" s="287"/>
      <c r="FO67" s="269"/>
      <c r="FP67" s="288"/>
      <c r="FQ67" s="288"/>
      <c r="FT67" s="289"/>
      <c r="FU67" s="269"/>
      <c r="FV67" s="288"/>
      <c r="FW67" s="288"/>
      <c r="FY67" s="288"/>
      <c r="FZ67" s="288"/>
      <c r="GA67" s="259"/>
      <c r="GG67" s="288"/>
      <c r="GI67" s="291"/>
      <c r="GN67" s="289"/>
      <c r="GU67" s="259"/>
      <c r="HA67" s="288"/>
      <c r="HC67" s="291"/>
      <c r="HH67" s="289"/>
      <c r="HO67" s="259"/>
      <c r="HU67" s="288"/>
      <c r="HW67" s="291"/>
      <c r="IB67" s="289"/>
      <c r="II67" s="259"/>
      <c r="IO67" s="288"/>
      <c r="IQ67" s="291"/>
      <c r="IV67" s="289"/>
    </row>
    <row r="68" spans="2:256" s="257" customFormat="1" ht="13.5" customHeight="1">
      <c r="B68" s="254"/>
      <c r="C68" s="259"/>
      <c r="E68" s="269"/>
      <c r="F68" s="287"/>
      <c r="G68" s="288"/>
      <c r="H68" s="254"/>
      <c r="I68" s="287"/>
      <c r="J68" s="288"/>
      <c r="K68" s="269"/>
      <c r="L68" s="288"/>
      <c r="M68" s="288"/>
      <c r="P68" s="289"/>
      <c r="Q68" s="269"/>
      <c r="R68" s="288"/>
      <c r="S68" s="288"/>
      <c r="U68" s="288"/>
      <c r="V68" s="288"/>
      <c r="W68" s="259"/>
      <c r="Y68" s="269"/>
      <c r="Z68" s="287"/>
      <c r="AA68" s="287"/>
      <c r="AB68" s="254"/>
      <c r="AC68" s="287"/>
      <c r="AD68" s="287"/>
      <c r="AE68" s="269"/>
      <c r="AF68" s="288"/>
      <c r="AG68" s="288"/>
      <c r="AJ68" s="289"/>
      <c r="AK68" s="269"/>
      <c r="AM68" s="288"/>
      <c r="AO68" s="288"/>
      <c r="AP68" s="288"/>
      <c r="AQ68" s="259"/>
      <c r="AS68" s="269"/>
      <c r="AT68" s="287"/>
      <c r="AU68" s="287"/>
      <c r="AV68" s="254"/>
      <c r="AW68" s="287"/>
      <c r="AX68" s="287"/>
      <c r="AY68" s="269"/>
      <c r="AZ68" s="288"/>
      <c r="BA68" s="288"/>
      <c r="BD68" s="289"/>
      <c r="BE68" s="269"/>
      <c r="BF68" s="288"/>
      <c r="BG68" s="288"/>
      <c r="BI68" s="288"/>
      <c r="BJ68" s="288"/>
      <c r="BK68" s="259"/>
      <c r="BM68" s="269"/>
      <c r="BN68" s="287"/>
      <c r="BO68" s="287"/>
      <c r="BP68" s="254"/>
      <c r="BQ68" s="287"/>
      <c r="BR68" s="287"/>
      <c r="BS68" s="269"/>
      <c r="BT68" s="288"/>
      <c r="BU68" s="288"/>
      <c r="BX68" s="289"/>
      <c r="BY68" s="269"/>
      <c r="BZ68" s="288"/>
      <c r="CA68" s="288"/>
      <c r="CC68" s="288"/>
      <c r="CD68" s="288"/>
      <c r="CE68" s="269"/>
      <c r="CG68" s="269"/>
      <c r="CH68" s="287"/>
      <c r="CI68" s="287"/>
      <c r="CJ68" s="254"/>
      <c r="CK68" s="287"/>
      <c r="CL68" s="287"/>
      <c r="CM68" s="269"/>
      <c r="CN68" s="288"/>
      <c r="CO68" s="288"/>
      <c r="CR68" s="289"/>
      <c r="CS68" s="269"/>
      <c r="CT68" s="288"/>
      <c r="CU68" s="288"/>
      <c r="CW68" s="288"/>
      <c r="CX68" s="288"/>
      <c r="CY68" s="259"/>
      <c r="DA68" s="269"/>
      <c r="DB68" s="287"/>
      <c r="DC68" s="287"/>
      <c r="DD68" s="254"/>
      <c r="DE68" s="287"/>
      <c r="DF68" s="287"/>
      <c r="DG68" s="269"/>
      <c r="DH68" s="288"/>
      <c r="DI68" s="288"/>
      <c r="DL68" s="289"/>
      <c r="DM68" s="269"/>
      <c r="DN68" s="288"/>
      <c r="DO68" s="288"/>
      <c r="DQ68" s="288"/>
      <c r="DR68" s="288"/>
      <c r="DS68" s="259"/>
      <c r="DU68" s="269"/>
      <c r="DV68" s="287"/>
      <c r="DW68" s="287"/>
      <c r="DX68" s="254"/>
      <c r="DY68" s="287"/>
      <c r="DZ68" s="287"/>
      <c r="EA68" s="269"/>
      <c r="EC68" s="290"/>
      <c r="EF68" s="289"/>
      <c r="EG68" s="269"/>
      <c r="EH68" s="288"/>
      <c r="EI68" s="288"/>
      <c r="EK68" s="288"/>
      <c r="EL68" s="288"/>
      <c r="EM68" s="259"/>
      <c r="EO68" s="269"/>
      <c r="EP68" s="287"/>
      <c r="EQ68" s="287"/>
      <c r="ER68" s="254"/>
      <c r="ES68" s="287"/>
      <c r="ET68" s="287"/>
      <c r="EU68" s="269"/>
      <c r="EV68" s="288"/>
      <c r="EW68" s="288"/>
      <c r="EZ68" s="289"/>
      <c r="FA68" s="269"/>
      <c r="FB68" s="288"/>
      <c r="FC68" s="288"/>
      <c r="FE68" s="288"/>
      <c r="FF68" s="288"/>
      <c r="FG68" s="259"/>
      <c r="FI68" s="269"/>
      <c r="FJ68" s="287"/>
      <c r="FK68" s="287"/>
      <c r="FL68" s="254"/>
      <c r="FM68" s="287"/>
      <c r="FN68" s="287"/>
      <c r="FO68" s="269"/>
      <c r="FP68" s="288"/>
      <c r="FQ68" s="288"/>
      <c r="FT68" s="289"/>
      <c r="FU68" s="269"/>
      <c r="FV68" s="288"/>
      <c r="FW68" s="288"/>
      <c r="FY68" s="288"/>
      <c r="FZ68" s="288"/>
      <c r="GA68" s="259"/>
      <c r="GI68" s="291"/>
      <c r="GN68" s="289"/>
      <c r="GU68" s="259"/>
      <c r="HC68" s="291"/>
      <c r="HH68" s="289"/>
      <c r="HO68" s="259"/>
      <c r="HW68" s="291"/>
      <c r="IB68" s="289"/>
      <c r="II68" s="259"/>
      <c r="IQ68" s="291"/>
      <c r="IV68" s="289"/>
    </row>
    <row r="69" spans="2:256" s="257" customFormat="1" ht="13.5" customHeight="1">
      <c r="B69" s="254"/>
      <c r="C69" s="259"/>
      <c r="E69" s="269"/>
      <c r="F69" s="287"/>
      <c r="G69" s="288"/>
      <c r="H69" s="254"/>
      <c r="I69" s="287"/>
      <c r="J69" s="288"/>
      <c r="K69" s="269"/>
      <c r="L69" s="288"/>
      <c r="M69" s="288"/>
      <c r="P69" s="289"/>
      <c r="Q69" s="269"/>
      <c r="R69" s="288"/>
      <c r="S69" s="288"/>
      <c r="U69" s="288"/>
      <c r="V69" s="288"/>
      <c r="W69" s="259"/>
      <c r="Y69" s="269"/>
      <c r="Z69" s="287"/>
      <c r="AA69" s="287"/>
      <c r="AB69" s="254"/>
      <c r="AC69" s="287"/>
      <c r="AD69" s="287"/>
      <c r="AE69" s="269"/>
      <c r="AF69" s="288"/>
      <c r="AG69" s="288"/>
      <c r="AJ69" s="289"/>
      <c r="AK69" s="269"/>
      <c r="AM69" s="288"/>
      <c r="AO69" s="288"/>
      <c r="AP69" s="288"/>
      <c r="AQ69" s="259"/>
      <c r="AS69" s="269"/>
      <c r="AT69" s="287"/>
      <c r="AU69" s="287"/>
      <c r="AV69" s="254"/>
      <c r="AW69" s="287"/>
      <c r="AX69" s="287"/>
      <c r="AY69" s="269"/>
      <c r="AZ69" s="288"/>
      <c r="BA69" s="288"/>
      <c r="BD69" s="289"/>
      <c r="BE69" s="269"/>
      <c r="BF69" s="288"/>
      <c r="BG69" s="288"/>
      <c r="BI69" s="288"/>
      <c r="BJ69" s="288"/>
      <c r="BK69" s="259"/>
      <c r="BM69" s="269"/>
      <c r="BN69" s="287"/>
      <c r="BO69" s="287"/>
      <c r="BP69" s="254"/>
      <c r="BQ69" s="287"/>
      <c r="BR69" s="287"/>
      <c r="BS69" s="269"/>
      <c r="BT69" s="288"/>
      <c r="BU69" s="288"/>
      <c r="BX69" s="289"/>
      <c r="BY69" s="269"/>
      <c r="BZ69" s="288"/>
      <c r="CA69" s="288"/>
      <c r="CC69" s="288"/>
      <c r="CD69" s="288"/>
      <c r="CE69" s="269"/>
      <c r="CG69" s="269"/>
      <c r="CH69" s="287"/>
      <c r="CI69" s="287"/>
      <c r="CJ69" s="254"/>
      <c r="CK69" s="287"/>
      <c r="CL69" s="287"/>
      <c r="CM69" s="269"/>
      <c r="CN69" s="288"/>
      <c r="CO69" s="288"/>
      <c r="CR69" s="289"/>
      <c r="CS69" s="269"/>
      <c r="CT69" s="288"/>
      <c r="CU69" s="288"/>
      <c r="CW69" s="288"/>
      <c r="CX69" s="288"/>
      <c r="CY69" s="259"/>
      <c r="DA69" s="269"/>
      <c r="DB69" s="287"/>
      <c r="DC69" s="287"/>
      <c r="DD69" s="254"/>
      <c r="DE69" s="287"/>
      <c r="DF69" s="287"/>
      <c r="DG69" s="269"/>
      <c r="DH69" s="288"/>
      <c r="DI69" s="288"/>
      <c r="DL69" s="289"/>
      <c r="DM69" s="269"/>
      <c r="DN69" s="288"/>
      <c r="DO69" s="288"/>
      <c r="DQ69" s="288"/>
      <c r="DR69" s="288"/>
      <c r="DS69" s="259"/>
      <c r="DU69" s="269"/>
      <c r="DV69" s="287"/>
      <c r="DW69" s="287"/>
      <c r="DX69" s="254"/>
      <c r="DY69" s="287"/>
      <c r="DZ69" s="287"/>
      <c r="EA69" s="269"/>
      <c r="EC69" s="290"/>
      <c r="EF69" s="289"/>
      <c r="EG69" s="269"/>
      <c r="EH69" s="288"/>
      <c r="EI69" s="288"/>
      <c r="EK69" s="288"/>
      <c r="EL69" s="288"/>
      <c r="EM69" s="259"/>
      <c r="EO69" s="269"/>
      <c r="EP69" s="287"/>
      <c r="EQ69" s="287"/>
      <c r="ER69" s="254"/>
      <c r="ES69" s="287"/>
      <c r="ET69" s="287"/>
      <c r="EU69" s="269"/>
      <c r="EV69" s="288"/>
      <c r="EW69" s="288"/>
      <c r="EZ69" s="289"/>
      <c r="FA69" s="269"/>
      <c r="FB69" s="288"/>
      <c r="FC69" s="288"/>
      <c r="FE69" s="288"/>
      <c r="FF69" s="288"/>
      <c r="FG69" s="259"/>
      <c r="FI69" s="269"/>
      <c r="FJ69" s="287"/>
      <c r="FK69" s="287"/>
      <c r="FL69" s="254"/>
      <c r="FM69" s="287"/>
      <c r="FN69" s="287"/>
      <c r="FO69" s="269"/>
      <c r="FP69" s="288"/>
      <c r="FQ69" s="288"/>
      <c r="FT69" s="289"/>
      <c r="FU69" s="269"/>
      <c r="FV69" s="288"/>
      <c r="FW69" s="288"/>
      <c r="FY69" s="288"/>
      <c r="FZ69" s="288"/>
      <c r="GA69" s="259"/>
      <c r="GI69" s="291"/>
      <c r="GN69" s="289"/>
      <c r="GU69" s="259"/>
      <c r="HC69" s="291"/>
      <c r="HH69" s="289"/>
      <c r="HO69" s="259"/>
      <c r="HW69" s="291"/>
      <c r="IB69" s="289"/>
      <c r="II69" s="259"/>
      <c r="IQ69" s="291"/>
      <c r="IV69" s="289"/>
    </row>
    <row r="70" spans="2:256" s="257" customFormat="1" ht="13.5" customHeight="1">
      <c r="B70" s="254"/>
      <c r="C70" s="259"/>
      <c r="E70" s="269"/>
      <c r="F70" s="287"/>
      <c r="G70" s="288"/>
      <c r="H70" s="254"/>
      <c r="I70" s="287"/>
      <c r="J70" s="288"/>
      <c r="K70" s="269"/>
      <c r="L70" s="288"/>
      <c r="M70" s="288"/>
      <c r="P70" s="289"/>
      <c r="Q70" s="269"/>
      <c r="R70" s="288"/>
      <c r="S70" s="288"/>
      <c r="U70" s="288"/>
      <c r="V70" s="288"/>
      <c r="W70" s="259"/>
      <c r="Y70" s="269"/>
      <c r="Z70" s="287"/>
      <c r="AA70" s="287"/>
      <c r="AB70" s="254"/>
      <c r="AC70" s="287"/>
      <c r="AD70" s="287"/>
      <c r="AE70" s="269"/>
      <c r="AF70" s="288"/>
      <c r="AG70" s="288"/>
      <c r="AJ70" s="289"/>
      <c r="AK70" s="269"/>
      <c r="AM70" s="288"/>
      <c r="AO70" s="288"/>
      <c r="AP70" s="288"/>
      <c r="AQ70" s="259"/>
      <c r="AS70" s="269"/>
      <c r="AT70" s="287"/>
      <c r="AU70" s="287"/>
      <c r="AV70" s="254"/>
      <c r="AW70" s="287"/>
      <c r="AX70" s="287"/>
      <c r="AY70" s="269"/>
      <c r="AZ70" s="288"/>
      <c r="BA70" s="288"/>
      <c r="BD70" s="289"/>
      <c r="BE70" s="269"/>
      <c r="BF70" s="288"/>
      <c r="BG70" s="288"/>
      <c r="BI70" s="288"/>
      <c r="BJ70" s="288"/>
      <c r="BK70" s="259"/>
      <c r="BM70" s="269"/>
      <c r="BN70" s="287"/>
      <c r="BO70" s="287"/>
      <c r="BP70" s="254"/>
      <c r="BQ70" s="287"/>
      <c r="BR70" s="287"/>
      <c r="BS70" s="269"/>
      <c r="BT70" s="288"/>
      <c r="BU70" s="288"/>
      <c r="BX70" s="289"/>
      <c r="BY70" s="269"/>
      <c r="BZ70" s="288"/>
      <c r="CA70" s="288"/>
      <c r="CC70" s="288"/>
      <c r="CD70" s="288"/>
      <c r="CE70" s="269"/>
      <c r="CG70" s="269"/>
      <c r="CH70" s="287"/>
      <c r="CI70" s="287"/>
      <c r="CJ70" s="254"/>
      <c r="CK70" s="287"/>
      <c r="CL70" s="287"/>
      <c r="CM70" s="269"/>
      <c r="CN70" s="288"/>
      <c r="CO70" s="288"/>
      <c r="CR70" s="289"/>
      <c r="CS70" s="269"/>
      <c r="CT70" s="288"/>
      <c r="CU70" s="288"/>
      <c r="CW70" s="288"/>
      <c r="CX70" s="288"/>
      <c r="CY70" s="259"/>
      <c r="DA70" s="269"/>
      <c r="DB70" s="287"/>
      <c r="DC70" s="287"/>
      <c r="DD70" s="254"/>
      <c r="DE70" s="287"/>
      <c r="DF70" s="287"/>
      <c r="DG70" s="269"/>
      <c r="DH70" s="288"/>
      <c r="DI70" s="288"/>
      <c r="DL70" s="289"/>
      <c r="DM70" s="269"/>
      <c r="DN70" s="288"/>
      <c r="DO70" s="288"/>
      <c r="DQ70" s="288"/>
      <c r="DR70" s="288"/>
      <c r="DS70" s="259"/>
      <c r="DU70" s="269"/>
      <c r="DV70" s="287"/>
      <c r="DW70" s="287"/>
      <c r="DX70" s="254"/>
      <c r="DY70" s="287"/>
      <c r="DZ70" s="287"/>
      <c r="EA70" s="269"/>
      <c r="EC70" s="290"/>
      <c r="EF70" s="289"/>
      <c r="EG70" s="269"/>
      <c r="EH70" s="288"/>
      <c r="EI70" s="288"/>
      <c r="EK70" s="288"/>
      <c r="EL70" s="288"/>
      <c r="EM70" s="259"/>
      <c r="EO70" s="269"/>
      <c r="EP70" s="287"/>
      <c r="EQ70" s="287"/>
      <c r="ER70" s="254"/>
      <c r="ES70" s="287"/>
      <c r="ET70" s="287"/>
      <c r="EU70" s="269"/>
      <c r="EV70" s="288"/>
      <c r="EW70" s="288"/>
      <c r="EZ70" s="289"/>
      <c r="FA70" s="269"/>
      <c r="FB70" s="288"/>
      <c r="FC70" s="288"/>
      <c r="FE70" s="288"/>
      <c r="FF70" s="288"/>
      <c r="FG70" s="259"/>
      <c r="FI70" s="269"/>
      <c r="FJ70" s="287"/>
      <c r="FK70" s="287"/>
      <c r="FL70" s="254"/>
      <c r="FM70" s="287"/>
      <c r="FN70" s="287"/>
      <c r="FO70" s="269"/>
      <c r="FP70" s="288"/>
      <c r="FQ70" s="288"/>
      <c r="FT70" s="289"/>
      <c r="FU70" s="269"/>
      <c r="FV70" s="288"/>
      <c r="FW70" s="288"/>
      <c r="FY70" s="288"/>
      <c r="FZ70" s="288"/>
      <c r="GA70" s="259"/>
      <c r="GI70" s="291"/>
      <c r="GN70" s="289"/>
      <c r="GU70" s="259"/>
      <c r="HC70" s="291"/>
      <c r="HH70" s="289"/>
      <c r="HO70" s="259"/>
      <c r="HW70" s="291"/>
      <c r="IB70" s="289"/>
      <c r="II70" s="259"/>
      <c r="IQ70" s="291"/>
      <c r="IV70" s="289"/>
    </row>
    <row r="71" spans="2:256" s="257" customFormat="1" ht="13.5" customHeight="1">
      <c r="B71" s="254"/>
      <c r="C71" s="259"/>
      <c r="E71" s="269"/>
      <c r="F71" s="287"/>
      <c r="G71" s="288"/>
      <c r="H71" s="254"/>
      <c r="I71" s="287"/>
      <c r="J71" s="288"/>
      <c r="K71" s="269"/>
      <c r="L71" s="288"/>
      <c r="M71" s="288"/>
      <c r="P71" s="289"/>
      <c r="Q71" s="269"/>
      <c r="R71" s="288"/>
      <c r="S71" s="288"/>
      <c r="U71" s="288"/>
      <c r="V71" s="288"/>
      <c r="W71" s="259"/>
      <c r="Y71" s="269"/>
      <c r="Z71" s="287"/>
      <c r="AA71" s="287"/>
      <c r="AB71" s="254"/>
      <c r="AC71" s="287"/>
      <c r="AD71" s="287"/>
      <c r="AE71" s="269"/>
      <c r="AF71" s="288"/>
      <c r="AG71" s="288"/>
      <c r="AJ71" s="289"/>
      <c r="AK71" s="269"/>
      <c r="AM71" s="288"/>
      <c r="AO71" s="288"/>
      <c r="AP71" s="288"/>
      <c r="AQ71" s="259"/>
      <c r="AS71" s="269"/>
      <c r="AT71" s="287"/>
      <c r="AU71" s="287"/>
      <c r="AV71" s="254"/>
      <c r="AW71" s="287"/>
      <c r="AX71" s="287"/>
      <c r="AY71" s="269"/>
      <c r="AZ71" s="288"/>
      <c r="BA71" s="288"/>
      <c r="BD71" s="289"/>
      <c r="BE71" s="269"/>
      <c r="BF71" s="288"/>
      <c r="BG71" s="288"/>
      <c r="BI71" s="288"/>
      <c r="BJ71" s="288"/>
      <c r="BK71" s="259"/>
      <c r="BM71" s="269"/>
      <c r="BN71" s="287"/>
      <c r="BO71" s="287"/>
      <c r="BP71" s="254"/>
      <c r="BQ71" s="287"/>
      <c r="BR71" s="287"/>
      <c r="BS71" s="269"/>
      <c r="BT71" s="288"/>
      <c r="BU71" s="288"/>
      <c r="BX71" s="289"/>
      <c r="BY71" s="269"/>
      <c r="BZ71" s="288"/>
      <c r="CA71" s="288"/>
      <c r="CC71" s="288"/>
      <c r="CD71" s="288"/>
      <c r="CE71" s="269"/>
      <c r="CG71" s="269"/>
      <c r="CH71" s="287"/>
      <c r="CI71" s="287"/>
      <c r="CJ71" s="254"/>
      <c r="CK71" s="287"/>
      <c r="CL71" s="287"/>
      <c r="CM71" s="269"/>
      <c r="CN71" s="288"/>
      <c r="CO71" s="288"/>
      <c r="CR71" s="289"/>
      <c r="CS71" s="269"/>
      <c r="CT71" s="288"/>
      <c r="CU71" s="288"/>
      <c r="CW71" s="288"/>
      <c r="CX71" s="288"/>
      <c r="CY71" s="259"/>
      <c r="DA71" s="269"/>
      <c r="DB71" s="287"/>
      <c r="DC71" s="287"/>
      <c r="DD71" s="254"/>
      <c r="DE71" s="287"/>
      <c r="DF71" s="287"/>
      <c r="DG71" s="269"/>
      <c r="DH71" s="288"/>
      <c r="DI71" s="288"/>
      <c r="DL71" s="289"/>
      <c r="DM71" s="269"/>
      <c r="DN71" s="288"/>
      <c r="DO71" s="288"/>
      <c r="DQ71" s="288"/>
      <c r="DR71" s="288"/>
      <c r="DS71" s="259"/>
      <c r="DU71" s="269"/>
      <c r="DV71" s="287"/>
      <c r="DW71" s="287"/>
      <c r="DX71" s="254"/>
      <c r="DY71" s="287"/>
      <c r="DZ71" s="287"/>
      <c r="EA71" s="269"/>
      <c r="EC71" s="290"/>
      <c r="EF71" s="289"/>
      <c r="EG71" s="269"/>
      <c r="EH71" s="288"/>
      <c r="EI71" s="288"/>
      <c r="EK71" s="288"/>
      <c r="EL71" s="288"/>
      <c r="EM71" s="259"/>
      <c r="EO71" s="269"/>
      <c r="EP71" s="287"/>
      <c r="EQ71" s="287"/>
      <c r="ER71" s="254"/>
      <c r="ES71" s="287"/>
      <c r="ET71" s="287"/>
      <c r="EU71" s="269"/>
      <c r="EV71" s="288"/>
      <c r="EW71" s="288"/>
      <c r="EZ71" s="289"/>
      <c r="FA71" s="269"/>
      <c r="FB71" s="288"/>
      <c r="FC71" s="288"/>
      <c r="FE71" s="288"/>
      <c r="FF71" s="288"/>
      <c r="FG71" s="259"/>
      <c r="FI71" s="269"/>
      <c r="FJ71" s="287"/>
      <c r="FK71" s="287"/>
      <c r="FL71" s="254"/>
      <c r="FM71" s="287"/>
      <c r="FN71" s="287"/>
      <c r="FO71" s="269"/>
      <c r="FP71" s="288"/>
      <c r="FQ71" s="288"/>
      <c r="FT71" s="289"/>
      <c r="FU71" s="269"/>
      <c r="FV71" s="288"/>
      <c r="FW71" s="288"/>
      <c r="FY71" s="288"/>
      <c r="FZ71" s="288"/>
      <c r="GA71" s="259"/>
      <c r="GI71" s="291"/>
      <c r="GN71" s="289"/>
      <c r="GU71" s="259"/>
      <c r="HC71" s="291"/>
      <c r="HH71" s="289"/>
      <c r="HO71" s="259"/>
      <c r="HW71" s="291"/>
      <c r="IB71" s="289"/>
      <c r="II71" s="259"/>
      <c r="IQ71" s="291"/>
      <c r="IV71" s="289"/>
    </row>
    <row r="72" spans="2:256" s="257" customFormat="1" ht="13.5" customHeight="1">
      <c r="B72" s="254"/>
      <c r="C72" s="259"/>
      <c r="E72" s="269"/>
      <c r="F72" s="287"/>
      <c r="G72" s="288"/>
      <c r="H72" s="254"/>
      <c r="I72" s="287"/>
      <c r="J72" s="288"/>
      <c r="K72" s="269"/>
      <c r="L72" s="288"/>
      <c r="M72" s="288"/>
      <c r="P72" s="289"/>
      <c r="Q72" s="269"/>
      <c r="R72" s="288"/>
      <c r="S72" s="288"/>
      <c r="U72" s="288"/>
      <c r="V72" s="288"/>
      <c r="W72" s="259"/>
      <c r="Y72" s="269"/>
      <c r="Z72" s="287"/>
      <c r="AA72" s="287"/>
      <c r="AB72" s="254"/>
      <c r="AC72" s="287"/>
      <c r="AD72" s="287"/>
      <c r="AE72" s="269"/>
      <c r="AF72" s="288"/>
      <c r="AG72" s="288"/>
      <c r="AJ72" s="289"/>
      <c r="AK72" s="269"/>
      <c r="AM72" s="288"/>
      <c r="AO72" s="288"/>
      <c r="AP72" s="288"/>
      <c r="AQ72" s="259"/>
      <c r="AS72" s="269"/>
      <c r="AT72" s="287"/>
      <c r="AU72" s="287"/>
      <c r="AV72" s="254"/>
      <c r="AW72" s="287"/>
      <c r="AX72" s="287"/>
      <c r="AY72" s="269"/>
      <c r="AZ72" s="288"/>
      <c r="BA72" s="288"/>
      <c r="BD72" s="289"/>
      <c r="BE72" s="269"/>
      <c r="BF72" s="288"/>
      <c r="BG72" s="288"/>
      <c r="BI72" s="288"/>
      <c r="BJ72" s="288"/>
      <c r="BK72" s="259"/>
      <c r="BM72" s="269"/>
      <c r="BN72" s="287"/>
      <c r="BO72" s="287"/>
      <c r="BP72" s="254"/>
      <c r="BQ72" s="287"/>
      <c r="BR72" s="287"/>
      <c r="BS72" s="269"/>
      <c r="BT72" s="288"/>
      <c r="BU72" s="288"/>
      <c r="BX72" s="289"/>
      <c r="BY72" s="269"/>
      <c r="BZ72" s="288"/>
      <c r="CA72" s="288"/>
      <c r="CC72" s="288"/>
      <c r="CD72" s="288"/>
      <c r="CE72" s="269"/>
      <c r="CG72" s="269"/>
      <c r="CH72" s="287"/>
      <c r="CI72" s="287"/>
      <c r="CJ72" s="254"/>
      <c r="CK72" s="287"/>
      <c r="CL72" s="287"/>
      <c r="CM72" s="269"/>
      <c r="CN72" s="288"/>
      <c r="CO72" s="288"/>
      <c r="CR72" s="289"/>
      <c r="CS72" s="269"/>
      <c r="CT72" s="288"/>
      <c r="CU72" s="288"/>
      <c r="CW72" s="288"/>
      <c r="CX72" s="288"/>
      <c r="CY72" s="259"/>
      <c r="DA72" s="269"/>
      <c r="DB72" s="287"/>
      <c r="DC72" s="287"/>
      <c r="DD72" s="254"/>
      <c r="DE72" s="287"/>
      <c r="DF72" s="287"/>
      <c r="DG72" s="269"/>
      <c r="DH72" s="288"/>
      <c r="DI72" s="288"/>
      <c r="DL72" s="289"/>
      <c r="DM72" s="269"/>
      <c r="DN72" s="288"/>
      <c r="DO72" s="288"/>
      <c r="DQ72" s="288"/>
      <c r="DR72" s="288"/>
      <c r="DS72" s="259"/>
      <c r="DU72" s="269"/>
      <c r="DV72" s="287"/>
      <c r="DW72" s="287"/>
      <c r="DX72" s="254"/>
      <c r="DY72" s="287"/>
      <c r="DZ72" s="287"/>
      <c r="EA72" s="269"/>
      <c r="EC72" s="290"/>
      <c r="EF72" s="289"/>
      <c r="EG72" s="269"/>
      <c r="EH72" s="288"/>
      <c r="EI72" s="288"/>
      <c r="EK72" s="288"/>
      <c r="EL72" s="288"/>
      <c r="EM72" s="259"/>
      <c r="EO72" s="269"/>
      <c r="EP72" s="287"/>
      <c r="EQ72" s="287"/>
      <c r="ER72" s="254"/>
      <c r="ES72" s="287"/>
      <c r="ET72" s="287"/>
      <c r="EU72" s="269"/>
      <c r="EV72" s="288"/>
      <c r="EW72" s="288"/>
      <c r="EZ72" s="289"/>
      <c r="FA72" s="269"/>
      <c r="FB72" s="288"/>
      <c r="FC72" s="288"/>
      <c r="FE72" s="288"/>
      <c r="FF72" s="288"/>
      <c r="FG72" s="259"/>
      <c r="FI72" s="269"/>
      <c r="FJ72" s="287"/>
      <c r="FK72" s="287"/>
      <c r="FL72" s="254"/>
      <c r="FM72" s="287"/>
      <c r="FN72" s="287"/>
      <c r="FO72" s="269"/>
      <c r="FP72" s="288"/>
      <c r="FQ72" s="288"/>
      <c r="FT72" s="289"/>
      <c r="FU72" s="269"/>
      <c r="FV72" s="288"/>
      <c r="FW72" s="288"/>
      <c r="FY72" s="288"/>
      <c r="FZ72" s="288"/>
      <c r="GA72" s="259"/>
      <c r="GI72" s="291"/>
      <c r="GN72" s="289"/>
      <c r="GU72" s="259"/>
      <c r="HC72" s="291"/>
      <c r="HH72" s="289"/>
      <c r="HO72" s="259"/>
      <c r="HW72" s="291"/>
      <c r="IB72" s="289"/>
      <c r="II72" s="259"/>
      <c r="IQ72" s="291"/>
      <c r="IV72" s="289"/>
    </row>
    <row r="73" spans="2:256" s="257" customFormat="1" ht="13.5" customHeight="1">
      <c r="B73" s="254"/>
      <c r="C73" s="259"/>
      <c r="E73" s="269"/>
      <c r="F73" s="287"/>
      <c r="G73" s="288"/>
      <c r="H73" s="254"/>
      <c r="I73" s="287"/>
      <c r="J73" s="288"/>
      <c r="K73" s="269"/>
      <c r="L73" s="288"/>
      <c r="M73" s="288"/>
      <c r="P73" s="289"/>
      <c r="Q73" s="269"/>
      <c r="R73" s="288"/>
      <c r="S73" s="288"/>
      <c r="U73" s="288"/>
      <c r="V73" s="288"/>
      <c r="W73" s="259"/>
      <c r="Y73" s="269"/>
      <c r="Z73" s="287"/>
      <c r="AA73" s="287"/>
      <c r="AB73" s="254"/>
      <c r="AC73" s="287"/>
      <c r="AD73" s="287"/>
      <c r="AE73" s="269"/>
      <c r="AF73" s="288"/>
      <c r="AG73" s="288"/>
      <c r="AJ73" s="289"/>
      <c r="AK73" s="269"/>
      <c r="AM73" s="288"/>
      <c r="AO73" s="288"/>
      <c r="AP73" s="288"/>
      <c r="AQ73" s="259"/>
      <c r="AS73" s="269"/>
      <c r="AT73" s="287"/>
      <c r="AU73" s="287"/>
      <c r="AV73" s="254"/>
      <c r="AW73" s="287"/>
      <c r="AX73" s="287"/>
      <c r="AY73" s="269"/>
      <c r="AZ73" s="288"/>
      <c r="BA73" s="288"/>
      <c r="BD73" s="289"/>
      <c r="BE73" s="269"/>
      <c r="BF73" s="288"/>
      <c r="BG73" s="288"/>
      <c r="BI73" s="288"/>
      <c r="BJ73" s="288"/>
      <c r="BK73" s="259"/>
      <c r="BM73" s="269"/>
      <c r="BN73" s="287"/>
      <c r="BO73" s="287"/>
      <c r="BP73" s="254"/>
      <c r="BQ73" s="287"/>
      <c r="BR73" s="287"/>
      <c r="BS73" s="269"/>
      <c r="BT73" s="288"/>
      <c r="BU73" s="288"/>
      <c r="BX73" s="289"/>
      <c r="BY73" s="269"/>
      <c r="BZ73" s="288"/>
      <c r="CA73" s="288"/>
      <c r="CC73" s="288"/>
      <c r="CD73" s="288"/>
      <c r="CE73" s="269"/>
      <c r="CG73" s="269"/>
      <c r="CH73" s="287"/>
      <c r="CI73" s="287"/>
      <c r="CJ73" s="254"/>
      <c r="CK73" s="287"/>
      <c r="CL73" s="287"/>
      <c r="CM73" s="269"/>
      <c r="CN73" s="288"/>
      <c r="CO73" s="288"/>
      <c r="CR73" s="289"/>
      <c r="CS73" s="269"/>
      <c r="CT73" s="288"/>
      <c r="CU73" s="288"/>
      <c r="CW73" s="288"/>
      <c r="CX73" s="288"/>
      <c r="CY73" s="259"/>
      <c r="DA73" s="269"/>
      <c r="DB73" s="287"/>
      <c r="DC73" s="287"/>
      <c r="DD73" s="254"/>
      <c r="DE73" s="287"/>
      <c r="DF73" s="287"/>
      <c r="DG73" s="269"/>
      <c r="DH73" s="288"/>
      <c r="DI73" s="288"/>
      <c r="DL73" s="289"/>
      <c r="DM73" s="269"/>
      <c r="DN73" s="288"/>
      <c r="DO73" s="288"/>
      <c r="DQ73" s="288"/>
      <c r="DR73" s="288"/>
      <c r="DS73" s="259"/>
      <c r="DU73" s="269"/>
      <c r="DV73" s="287"/>
      <c r="DW73" s="287"/>
      <c r="DX73" s="254"/>
      <c r="DY73" s="287"/>
      <c r="DZ73" s="287"/>
      <c r="EA73" s="269"/>
      <c r="EC73" s="290"/>
      <c r="EF73" s="289"/>
      <c r="EG73" s="269"/>
      <c r="EH73" s="288"/>
      <c r="EI73" s="288"/>
      <c r="EK73" s="288"/>
      <c r="EL73" s="288"/>
      <c r="EM73" s="259"/>
      <c r="EO73" s="269"/>
      <c r="EP73" s="287"/>
      <c r="EQ73" s="287"/>
      <c r="ER73" s="254"/>
      <c r="ES73" s="287"/>
      <c r="ET73" s="287"/>
      <c r="EU73" s="269"/>
      <c r="EV73" s="288"/>
      <c r="EW73" s="288"/>
      <c r="EZ73" s="289"/>
      <c r="FA73" s="269"/>
      <c r="FB73" s="288"/>
      <c r="FC73" s="288"/>
      <c r="FE73" s="288"/>
      <c r="FF73" s="288"/>
      <c r="FG73" s="259"/>
      <c r="FI73" s="269"/>
      <c r="FJ73" s="287"/>
      <c r="FK73" s="287"/>
      <c r="FL73" s="254"/>
      <c r="FM73" s="287"/>
      <c r="FN73" s="287"/>
      <c r="FO73" s="269"/>
      <c r="FP73" s="288"/>
      <c r="FQ73" s="288"/>
      <c r="FT73" s="289"/>
      <c r="FU73" s="269"/>
      <c r="FV73" s="288"/>
      <c r="FW73" s="288"/>
      <c r="FY73" s="288"/>
      <c r="FZ73" s="288"/>
      <c r="GA73" s="259"/>
      <c r="GI73" s="291"/>
      <c r="GN73" s="289"/>
      <c r="GU73" s="259"/>
      <c r="HC73" s="291"/>
      <c r="HH73" s="289"/>
      <c r="HO73" s="259"/>
      <c r="HW73" s="291"/>
      <c r="IB73" s="289"/>
      <c r="II73" s="259"/>
      <c r="IQ73" s="291"/>
      <c r="IV73" s="289"/>
    </row>
    <row r="74" spans="2:256" s="257" customFormat="1" ht="13.5" customHeight="1">
      <c r="B74" s="254"/>
      <c r="C74" s="259"/>
      <c r="E74" s="269"/>
      <c r="F74" s="287"/>
      <c r="G74" s="288"/>
      <c r="H74" s="254"/>
      <c r="I74" s="287"/>
      <c r="J74" s="288"/>
      <c r="K74" s="269"/>
      <c r="L74" s="288"/>
      <c r="M74" s="288"/>
      <c r="P74" s="289"/>
      <c r="Q74" s="269"/>
      <c r="R74" s="288"/>
      <c r="S74" s="288"/>
      <c r="U74" s="288"/>
      <c r="V74" s="288"/>
      <c r="W74" s="259"/>
      <c r="Y74" s="269"/>
      <c r="Z74" s="287"/>
      <c r="AA74" s="287"/>
      <c r="AB74" s="254"/>
      <c r="AC74" s="287"/>
      <c r="AD74" s="287"/>
      <c r="AE74" s="269"/>
      <c r="AF74" s="288"/>
      <c r="AG74" s="288"/>
      <c r="AJ74" s="289"/>
      <c r="AK74" s="269"/>
      <c r="AM74" s="288"/>
      <c r="AO74" s="288"/>
      <c r="AP74" s="288"/>
      <c r="AQ74" s="259"/>
      <c r="AS74" s="269"/>
      <c r="AT74" s="287"/>
      <c r="AU74" s="287"/>
      <c r="AV74" s="254"/>
      <c r="AW74" s="287"/>
      <c r="AX74" s="287"/>
      <c r="AY74" s="269"/>
      <c r="AZ74" s="288"/>
      <c r="BA74" s="288"/>
      <c r="BD74" s="289"/>
      <c r="BE74" s="269"/>
      <c r="BF74" s="288"/>
      <c r="BG74" s="288"/>
      <c r="BI74" s="288"/>
      <c r="BJ74" s="288"/>
      <c r="BK74" s="259"/>
      <c r="BM74" s="269"/>
      <c r="BN74" s="287"/>
      <c r="BO74" s="287"/>
      <c r="BP74" s="254"/>
      <c r="BQ74" s="287"/>
      <c r="BR74" s="287"/>
      <c r="BS74" s="269"/>
      <c r="BT74" s="288"/>
      <c r="BU74" s="288"/>
      <c r="BX74" s="289"/>
      <c r="BY74" s="269"/>
      <c r="BZ74" s="288"/>
      <c r="CA74" s="288"/>
      <c r="CC74" s="288"/>
      <c r="CD74" s="288"/>
      <c r="CE74" s="269"/>
      <c r="CG74" s="269"/>
      <c r="CH74" s="287"/>
      <c r="CI74" s="287"/>
      <c r="CJ74" s="254"/>
      <c r="CK74" s="287"/>
      <c r="CL74" s="287"/>
      <c r="CM74" s="269"/>
      <c r="CN74" s="288"/>
      <c r="CO74" s="288"/>
      <c r="CR74" s="289"/>
      <c r="CS74" s="269"/>
      <c r="CT74" s="288"/>
      <c r="CU74" s="288"/>
      <c r="CW74" s="288"/>
      <c r="CX74" s="288"/>
      <c r="CY74" s="259"/>
      <c r="DA74" s="269"/>
      <c r="DB74" s="287"/>
      <c r="DC74" s="287"/>
      <c r="DD74" s="254"/>
      <c r="DE74" s="287"/>
      <c r="DF74" s="287"/>
      <c r="DG74" s="269"/>
      <c r="DH74" s="288"/>
      <c r="DI74" s="288"/>
      <c r="DL74" s="289"/>
      <c r="DM74" s="269"/>
      <c r="DN74" s="288"/>
      <c r="DO74" s="288"/>
      <c r="DQ74" s="288"/>
      <c r="DR74" s="288"/>
      <c r="DS74" s="259"/>
      <c r="DU74" s="269"/>
      <c r="DV74" s="287"/>
      <c r="DW74" s="287"/>
      <c r="DX74" s="254"/>
      <c r="DY74" s="287"/>
      <c r="DZ74" s="287"/>
      <c r="EA74" s="269"/>
      <c r="EC74" s="290"/>
      <c r="EF74" s="289"/>
      <c r="EG74" s="269"/>
      <c r="EH74" s="288"/>
      <c r="EI74" s="288"/>
      <c r="EK74" s="288"/>
      <c r="EL74" s="288"/>
      <c r="EM74" s="259"/>
      <c r="EO74" s="269"/>
      <c r="EP74" s="287"/>
      <c r="EQ74" s="287"/>
      <c r="ER74" s="254"/>
      <c r="ES74" s="287"/>
      <c r="ET74" s="287"/>
      <c r="EU74" s="269"/>
      <c r="EV74" s="288"/>
      <c r="EW74" s="288"/>
      <c r="EZ74" s="289"/>
      <c r="FA74" s="269"/>
      <c r="FB74" s="288"/>
      <c r="FC74" s="288"/>
      <c r="FE74" s="288"/>
      <c r="FF74" s="288"/>
      <c r="FG74" s="259"/>
      <c r="FI74" s="269"/>
      <c r="FJ74" s="287"/>
      <c r="FK74" s="287"/>
      <c r="FL74" s="254"/>
      <c r="FM74" s="287"/>
      <c r="FN74" s="287"/>
      <c r="FO74" s="269"/>
      <c r="FP74" s="288"/>
      <c r="FQ74" s="288"/>
      <c r="FT74" s="289"/>
      <c r="FU74" s="269"/>
      <c r="FV74" s="288"/>
      <c r="FW74" s="288"/>
      <c r="FY74" s="288"/>
      <c r="FZ74" s="288"/>
      <c r="GA74" s="259"/>
      <c r="GI74" s="291"/>
      <c r="GN74" s="289"/>
      <c r="GU74" s="259"/>
      <c r="HC74" s="291"/>
      <c r="HH74" s="289"/>
      <c r="HO74" s="259"/>
      <c r="HW74" s="291"/>
      <c r="IB74" s="289"/>
      <c r="II74" s="259"/>
      <c r="IQ74" s="291"/>
      <c r="IV74" s="289"/>
    </row>
    <row r="75" spans="2:256" s="257" customFormat="1" ht="13.5" customHeight="1">
      <c r="B75" s="254"/>
      <c r="C75" s="259"/>
      <c r="E75" s="269"/>
      <c r="F75" s="287"/>
      <c r="G75" s="288"/>
      <c r="H75" s="254"/>
      <c r="I75" s="287"/>
      <c r="J75" s="288"/>
      <c r="K75" s="269"/>
      <c r="L75" s="288"/>
      <c r="M75" s="288"/>
      <c r="P75" s="289"/>
      <c r="Q75" s="269"/>
      <c r="R75" s="288"/>
      <c r="S75" s="288"/>
      <c r="U75" s="288"/>
      <c r="V75" s="288"/>
      <c r="W75" s="259"/>
      <c r="Y75" s="269"/>
      <c r="Z75" s="287"/>
      <c r="AA75" s="287"/>
      <c r="AB75" s="254"/>
      <c r="AC75" s="287"/>
      <c r="AD75" s="287"/>
      <c r="AE75" s="269"/>
      <c r="AF75" s="288"/>
      <c r="AG75" s="288"/>
      <c r="AJ75" s="289"/>
      <c r="AK75" s="269"/>
      <c r="AM75" s="288"/>
      <c r="AO75" s="288"/>
      <c r="AP75" s="288"/>
      <c r="AQ75" s="259"/>
      <c r="AS75" s="269"/>
      <c r="AT75" s="287"/>
      <c r="AU75" s="287"/>
      <c r="AV75" s="254"/>
      <c r="AW75" s="287"/>
      <c r="AX75" s="287"/>
      <c r="AY75" s="269"/>
      <c r="AZ75" s="288"/>
      <c r="BA75" s="288"/>
      <c r="BD75" s="289"/>
      <c r="BE75" s="269"/>
      <c r="BF75" s="288"/>
      <c r="BG75" s="288"/>
      <c r="BI75" s="288"/>
      <c r="BJ75" s="288"/>
      <c r="BK75" s="259"/>
      <c r="BM75" s="269"/>
      <c r="BN75" s="287"/>
      <c r="BO75" s="287"/>
      <c r="BP75" s="254"/>
      <c r="BQ75" s="287"/>
      <c r="BR75" s="287"/>
      <c r="BS75" s="269"/>
      <c r="BT75" s="288"/>
      <c r="BU75" s="288"/>
      <c r="BX75" s="289"/>
      <c r="BY75" s="269"/>
      <c r="BZ75" s="288"/>
      <c r="CA75" s="288"/>
      <c r="CC75" s="288"/>
      <c r="CD75" s="288"/>
      <c r="CE75" s="269"/>
      <c r="CG75" s="269"/>
      <c r="CH75" s="287"/>
      <c r="CI75" s="287"/>
      <c r="CJ75" s="254"/>
      <c r="CK75" s="287"/>
      <c r="CL75" s="287"/>
      <c r="CM75" s="269"/>
      <c r="CN75" s="288"/>
      <c r="CO75" s="288"/>
      <c r="CR75" s="289"/>
      <c r="CS75" s="269"/>
      <c r="CT75" s="288"/>
      <c r="CU75" s="288"/>
      <c r="CW75" s="288"/>
      <c r="CX75" s="288"/>
      <c r="CY75" s="259"/>
      <c r="DA75" s="269"/>
      <c r="DB75" s="287"/>
      <c r="DC75" s="287"/>
      <c r="DD75" s="254"/>
      <c r="DE75" s="287"/>
      <c r="DF75" s="287"/>
      <c r="DG75" s="269"/>
      <c r="DH75" s="288"/>
      <c r="DI75" s="288"/>
      <c r="DL75" s="289"/>
      <c r="DM75" s="269"/>
      <c r="DN75" s="288"/>
      <c r="DO75" s="288"/>
      <c r="DQ75" s="288"/>
      <c r="DR75" s="288"/>
      <c r="DS75" s="259"/>
      <c r="DU75" s="269"/>
      <c r="DV75" s="287"/>
      <c r="DW75" s="287"/>
      <c r="DX75" s="254"/>
      <c r="DY75" s="287"/>
      <c r="DZ75" s="287"/>
      <c r="EA75" s="269"/>
      <c r="EC75" s="290"/>
      <c r="EF75" s="289"/>
      <c r="EG75" s="269"/>
      <c r="EH75" s="288"/>
      <c r="EI75" s="288"/>
      <c r="EK75" s="288"/>
      <c r="EL75" s="288"/>
      <c r="EM75" s="259"/>
      <c r="EO75" s="269"/>
      <c r="EP75" s="287"/>
      <c r="EQ75" s="287"/>
      <c r="ER75" s="254"/>
      <c r="ES75" s="287"/>
      <c r="ET75" s="287"/>
      <c r="EU75" s="269"/>
      <c r="EV75" s="288"/>
      <c r="EW75" s="288"/>
      <c r="EZ75" s="289"/>
      <c r="FA75" s="269"/>
      <c r="FB75" s="288"/>
      <c r="FC75" s="288"/>
      <c r="FE75" s="288"/>
      <c r="FF75" s="288"/>
      <c r="FG75" s="259"/>
      <c r="FI75" s="269"/>
      <c r="FJ75" s="287"/>
      <c r="FK75" s="287"/>
      <c r="FL75" s="254"/>
      <c r="FM75" s="287"/>
      <c r="FN75" s="287"/>
      <c r="FO75" s="269"/>
      <c r="FP75" s="288"/>
      <c r="FQ75" s="288"/>
      <c r="FT75" s="289"/>
      <c r="FU75" s="269"/>
      <c r="FV75" s="288"/>
      <c r="FW75" s="288"/>
      <c r="FY75" s="288"/>
      <c r="FZ75" s="288"/>
      <c r="GA75" s="259"/>
      <c r="GI75" s="291"/>
      <c r="GN75" s="289"/>
      <c r="GU75" s="259"/>
      <c r="HC75" s="291"/>
      <c r="HH75" s="289"/>
      <c r="HO75" s="259"/>
      <c r="HW75" s="291"/>
      <c r="IB75" s="289"/>
      <c r="II75" s="259"/>
      <c r="IQ75" s="291"/>
      <c r="IV75" s="289"/>
    </row>
    <row r="76" spans="2:256" s="257" customFormat="1" ht="13.5" customHeight="1">
      <c r="B76" s="254"/>
      <c r="C76" s="259"/>
      <c r="E76" s="269"/>
      <c r="F76" s="287"/>
      <c r="G76" s="288"/>
      <c r="H76" s="254"/>
      <c r="I76" s="287"/>
      <c r="J76" s="288"/>
      <c r="K76" s="269"/>
      <c r="L76" s="288"/>
      <c r="M76" s="288"/>
      <c r="P76" s="289"/>
      <c r="Q76" s="269"/>
      <c r="R76" s="288"/>
      <c r="S76" s="288"/>
      <c r="U76" s="288"/>
      <c r="V76" s="288"/>
      <c r="W76" s="259"/>
      <c r="Y76" s="269"/>
      <c r="Z76" s="287"/>
      <c r="AA76" s="287"/>
      <c r="AB76" s="254"/>
      <c r="AC76" s="287"/>
      <c r="AD76" s="287"/>
      <c r="AE76" s="269"/>
      <c r="AF76" s="288"/>
      <c r="AG76" s="288"/>
      <c r="AJ76" s="289"/>
      <c r="AK76" s="269"/>
      <c r="AM76" s="288"/>
      <c r="AO76" s="288"/>
      <c r="AP76" s="288"/>
      <c r="AQ76" s="259"/>
      <c r="AS76" s="269"/>
      <c r="AT76" s="287"/>
      <c r="AU76" s="287"/>
      <c r="AV76" s="254"/>
      <c r="AW76" s="287"/>
      <c r="AX76" s="287"/>
      <c r="AY76" s="269"/>
      <c r="AZ76" s="288"/>
      <c r="BA76" s="288"/>
      <c r="BD76" s="289"/>
      <c r="BE76" s="269"/>
      <c r="BF76" s="288"/>
      <c r="BG76" s="288"/>
      <c r="BI76" s="288"/>
      <c r="BJ76" s="288"/>
      <c r="BK76" s="259"/>
      <c r="BM76" s="269"/>
      <c r="BN76" s="287"/>
      <c r="BO76" s="287"/>
      <c r="BP76" s="254"/>
      <c r="BQ76" s="287"/>
      <c r="BR76" s="287"/>
      <c r="BS76" s="269"/>
      <c r="BT76" s="288"/>
      <c r="BU76" s="288"/>
      <c r="BX76" s="289"/>
      <c r="BY76" s="269"/>
      <c r="BZ76" s="288"/>
      <c r="CA76" s="288"/>
      <c r="CC76" s="288"/>
      <c r="CD76" s="288"/>
      <c r="CE76" s="269"/>
      <c r="CG76" s="269"/>
      <c r="CH76" s="287"/>
      <c r="CI76" s="287"/>
      <c r="CJ76" s="254"/>
      <c r="CK76" s="287"/>
      <c r="CL76" s="287"/>
      <c r="CM76" s="269"/>
      <c r="CN76" s="288"/>
      <c r="CO76" s="288"/>
      <c r="CR76" s="289"/>
      <c r="CS76" s="269"/>
      <c r="CT76" s="288"/>
      <c r="CU76" s="288"/>
      <c r="CW76" s="288"/>
      <c r="CX76" s="288"/>
      <c r="CY76" s="259"/>
      <c r="DA76" s="269"/>
      <c r="DB76" s="287"/>
      <c r="DC76" s="287"/>
      <c r="DD76" s="254"/>
      <c r="DE76" s="287"/>
      <c r="DF76" s="287"/>
      <c r="DG76" s="269"/>
      <c r="DH76" s="288"/>
      <c r="DI76" s="288"/>
      <c r="DL76" s="289"/>
      <c r="DM76" s="269"/>
      <c r="DN76" s="288"/>
      <c r="DO76" s="288"/>
      <c r="DQ76" s="288"/>
      <c r="DR76" s="288"/>
      <c r="DS76" s="259"/>
      <c r="DU76" s="269"/>
      <c r="DV76" s="287"/>
      <c r="DW76" s="287"/>
      <c r="DX76" s="254"/>
      <c r="DY76" s="287"/>
      <c r="DZ76" s="287"/>
      <c r="EA76" s="269"/>
      <c r="EC76" s="290"/>
      <c r="EF76" s="289"/>
      <c r="EG76" s="269"/>
      <c r="EH76" s="288"/>
      <c r="EI76" s="288"/>
      <c r="EK76" s="288"/>
      <c r="EL76" s="288"/>
      <c r="EM76" s="259"/>
      <c r="EO76" s="269"/>
      <c r="EP76" s="287"/>
      <c r="EQ76" s="287"/>
      <c r="ER76" s="254"/>
      <c r="ES76" s="287"/>
      <c r="ET76" s="287"/>
      <c r="EU76" s="269"/>
      <c r="EV76" s="288"/>
      <c r="EW76" s="288"/>
      <c r="EZ76" s="289"/>
      <c r="FA76" s="269"/>
      <c r="FB76" s="288"/>
      <c r="FC76" s="288"/>
      <c r="FE76" s="288"/>
      <c r="FF76" s="288"/>
      <c r="FG76" s="259"/>
      <c r="FI76" s="269"/>
      <c r="FJ76" s="287"/>
      <c r="FK76" s="287"/>
      <c r="FL76" s="254"/>
      <c r="FM76" s="287"/>
      <c r="FN76" s="287"/>
      <c r="FO76" s="269"/>
      <c r="FP76" s="288"/>
      <c r="FQ76" s="288"/>
      <c r="FT76" s="289"/>
      <c r="FU76" s="269"/>
      <c r="FV76" s="288"/>
      <c r="FW76" s="288"/>
      <c r="FY76" s="288"/>
      <c r="FZ76" s="288"/>
      <c r="GA76" s="259"/>
      <c r="GI76" s="291"/>
      <c r="GN76" s="289"/>
      <c r="GU76" s="259"/>
      <c r="HC76" s="291"/>
      <c r="HH76" s="289"/>
      <c r="HO76" s="259"/>
      <c r="HW76" s="291"/>
      <c r="IB76" s="289"/>
      <c r="II76" s="259"/>
      <c r="IQ76" s="291"/>
      <c r="IV76" s="289"/>
    </row>
    <row r="77" spans="2:256" s="257" customFormat="1" ht="13.5" customHeight="1">
      <c r="B77" s="254"/>
      <c r="C77" s="259"/>
      <c r="E77" s="269"/>
      <c r="F77" s="287"/>
      <c r="G77" s="288"/>
      <c r="H77" s="254"/>
      <c r="I77" s="287"/>
      <c r="J77" s="288"/>
      <c r="K77" s="269"/>
      <c r="L77" s="288"/>
      <c r="M77" s="288"/>
      <c r="P77" s="289"/>
      <c r="Q77" s="269"/>
      <c r="R77" s="288"/>
      <c r="S77" s="288"/>
      <c r="U77" s="288"/>
      <c r="V77" s="288"/>
      <c r="W77" s="259"/>
      <c r="Y77" s="269"/>
      <c r="Z77" s="287"/>
      <c r="AA77" s="287"/>
      <c r="AB77" s="254"/>
      <c r="AC77" s="287"/>
      <c r="AD77" s="287"/>
      <c r="AE77" s="269"/>
      <c r="AF77" s="288"/>
      <c r="AG77" s="288"/>
      <c r="AJ77" s="289"/>
      <c r="AK77" s="269"/>
      <c r="AM77" s="288"/>
      <c r="AO77" s="288"/>
      <c r="AP77" s="288"/>
      <c r="AQ77" s="259"/>
      <c r="AS77" s="269"/>
      <c r="AT77" s="287"/>
      <c r="AU77" s="287"/>
      <c r="AV77" s="254"/>
      <c r="AW77" s="287"/>
      <c r="AX77" s="287"/>
      <c r="AY77" s="269"/>
      <c r="AZ77" s="288"/>
      <c r="BA77" s="288"/>
      <c r="BD77" s="289"/>
      <c r="BE77" s="269"/>
      <c r="BF77" s="288"/>
      <c r="BG77" s="288"/>
      <c r="BI77" s="288"/>
      <c r="BJ77" s="288"/>
      <c r="BK77" s="259"/>
      <c r="BM77" s="269"/>
      <c r="BN77" s="287"/>
      <c r="BO77" s="287"/>
      <c r="BP77" s="254"/>
      <c r="BQ77" s="287"/>
      <c r="BR77" s="287"/>
      <c r="BS77" s="269"/>
      <c r="BT77" s="288"/>
      <c r="BU77" s="288"/>
      <c r="BX77" s="289"/>
      <c r="BY77" s="269"/>
      <c r="BZ77" s="288"/>
      <c r="CA77" s="288"/>
      <c r="CC77" s="288"/>
      <c r="CD77" s="288"/>
      <c r="CE77" s="269"/>
      <c r="CG77" s="269"/>
      <c r="CH77" s="287"/>
      <c r="CI77" s="287"/>
      <c r="CJ77" s="254"/>
      <c r="CK77" s="287"/>
      <c r="CL77" s="287"/>
      <c r="CM77" s="269"/>
      <c r="CN77" s="288"/>
      <c r="CO77" s="288"/>
      <c r="CR77" s="289"/>
      <c r="CS77" s="269"/>
      <c r="CT77" s="288"/>
      <c r="CU77" s="288"/>
      <c r="CW77" s="288"/>
      <c r="CX77" s="288"/>
      <c r="CY77" s="259"/>
      <c r="DA77" s="269"/>
      <c r="DB77" s="287"/>
      <c r="DC77" s="287"/>
      <c r="DD77" s="254"/>
      <c r="DE77" s="287"/>
      <c r="DF77" s="287"/>
      <c r="DG77" s="269"/>
      <c r="DH77" s="288"/>
      <c r="DI77" s="288"/>
      <c r="DL77" s="289"/>
      <c r="DM77" s="269"/>
      <c r="DN77" s="288"/>
      <c r="DO77" s="288"/>
      <c r="DQ77" s="288"/>
      <c r="DR77" s="288"/>
      <c r="DS77" s="259"/>
      <c r="DU77" s="269"/>
      <c r="DV77" s="287"/>
      <c r="DW77" s="287"/>
      <c r="DX77" s="254"/>
      <c r="DY77" s="287"/>
      <c r="DZ77" s="287"/>
      <c r="EA77" s="269"/>
      <c r="EC77" s="290"/>
      <c r="EF77" s="289"/>
      <c r="EG77" s="269"/>
      <c r="EH77" s="288"/>
      <c r="EI77" s="288"/>
      <c r="EK77" s="288"/>
      <c r="EL77" s="288"/>
      <c r="EM77" s="259"/>
      <c r="EO77" s="269"/>
      <c r="EP77" s="287"/>
      <c r="EQ77" s="287"/>
      <c r="ER77" s="254"/>
      <c r="ES77" s="287"/>
      <c r="ET77" s="287"/>
      <c r="EU77" s="269"/>
      <c r="EV77" s="288"/>
      <c r="EW77" s="288"/>
      <c r="EZ77" s="289"/>
      <c r="FA77" s="269"/>
      <c r="FB77" s="288"/>
      <c r="FC77" s="288"/>
      <c r="FE77" s="288"/>
      <c r="FF77" s="288"/>
      <c r="FG77" s="259"/>
      <c r="FI77" s="269"/>
      <c r="FJ77" s="287"/>
      <c r="FK77" s="287"/>
      <c r="FL77" s="254"/>
      <c r="FM77" s="287"/>
      <c r="FN77" s="287"/>
      <c r="FO77" s="269"/>
      <c r="FP77" s="288"/>
      <c r="FQ77" s="288"/>
      <c r="FT77" s="289"/>
      <c r="FU77" s="269"/>
      <c r="FV77" s="288"/>
      <c r="FW77" s="288"/>
      <c r="FY77" s="288"/>
      <c r="FZ77" s="288"/>
      <c r="GA77" s="259"/>
      <c r="GI77" s="291"/>
      <c r="GN77" s="289"/>
      <c r="GU77" s="259"/>
      <c r="HC77" s="291"/>
      <c r="HH77" s="289"/>
      <c r="HO77" s="259"/>
      <c r="HW77" s="291"/>
      <c r="IB77" s="289"/>
      <c r="II77" s="259"/>
      <c r="IQ77" s="291"/>
      <c r="IV77" s="289"/>
    </row>
    <row r="78" spans="2:256" s="257" customFormat="1" ht="13.5" customHeight="1">
      <c r="B78" s="254"/>
      <c r="C78" s="259"/>
      <c r="E78" s="269"/>
      <c r="F78" s="287"/>
      <c r="G78" s="288"/>
      <c r="H78" s="254"/>
      <c r="I78" s="287"/>
      <c r="J78" s="288"/>
      <c r="K78" s="269"/>
      <c r="L78" s="288"/>
      <c r="M78" s="288"/>
      <c r="P78" s="289"/>
      <c r="Q78" s="269"/>
      <c r="R78" s="288"/>
      <c r="S78" s="288"/>
      <c r="U78" s="288"/>
      <c r="V78" s="288"/>
      <c r="W78" s="259"/>
      <c r="Y78" s="269"/>
      <c r="Z78" s="287"/>
      <c r="AA78" s="287"/>
      <c r="AB78" s="254"/>
      <c r="AC78" s="287"/>
      <c r="AD78" s="287"/>
      <c r="AE78" s="269"/>
      <c r="AF78" s="288"/>
      <c r="AG78" s="288"/>
      <c r="AJ78" s="289"/>
      <c r="AK78" s="269"/>
      <c r="AM78" s="288"/>
      <c r="AO78" s="288"/>
      <c r="AP78" s="288"/>
      <c r="AQ78" s="259"/>
      <c r="AS78" s="269"/>
      <c r="AT78" s="287"/>
      <c r="AU78" s="287"/>
      <c r="AV78" s="254"/>
      <c r="AW78" s="287"/>
      <c r="AX78" s="287"/>
      <c r="AY78" s="269"/>
      <c r="AZ78" s="288"/>
      <c r="BA78" s="288"/>
      <c r="BD78" s="289"/>
      <c r="BE78" s="269"/>
      <c r="BF78" s="288"/>
      <c r="BG78" s="288"/>
      <c r="BI78" s="288"/>
      <c r="BJ78" s="288"/>
      <c r="BK78" s="259"/>
      <c r="BM78" s="269"/>
      <c r="BN78" s="287"/>
      <c r="BO78" s="287"/>
      <c r="BP78" s="254"/>
      <c r="BQ78" s="287"/>
      <c r="BR78" s="287"/>
      <c r="BS78" s="269"/>
      <c r="BT78" s="288"/>
      <c r="BU78" s="288"/>
      <c r="BX78" s="289"/>
      <c r="BY78" s="269"/>
      <c r="BZ78" s="288"/>
      <c r="CA78" s="288"/>
      <c r="CC78" s="288"/>
      <c r="CD78" s="288"/>
      <c r="CE78" s="269"/>
      <c r="CG78" s="269"/>
      <c r="CH78" s="287"/>
      <c r="CI78" s="287"/>
      <c r="CJ78" s="254"/>
      <c r="CK78" s="287"/>
      <c r="CL78" s="287"/>
      <c r="CM78" s="269"/>
      <c r="CN78" s="288"/>
      <c r="CO78" s="288"/>
      <c r="CR78" s="289"/>
      <c r="CS78" s="269"/>
      <c r="CT78" s="288"/>
      <c r="CU78" s="288"/>
      <c r="CW78" s="288"/>
      <c r="CX78" s="288"/>
      <c r="CY78" s="259"/>
      <c r="DA78" s="269"/>
      <c r="DB78" s="287"/>
      <c r="DC78" s="287"/>
      <c r="DD78" s="254"/>
      <c r="DE78" s="287"/>
      <c r="DF78" s="287"/>
      <c r="DG78" s="269"/>
      <c r="DH78" s="288"/>
      <c r="DI78" s="288"/>
      <c r="DL78" s="289"/>
      <c r="DM78" s="269"/>
      <c r="DN78" s="288"/>
      <c r="DO78" s="288"/>
      <c r="DQ78" s="288"/>
      <c r="DR78" s="288"/>
      <c r="DS78" s="259"/>
      <c r="DU78" s="269"/>
      <c r="DV78" s="287"/>
      <c r="DW78" s="287"/>
      <c r="DX78" s="254"/>
      <c r="DY78" s="287"/>
      <c r="DZ78" s="287"/>
      <c r="EA78" s="269"/>
      <c r="EC78" s="290"/>
      <c r="EF78" s="289"/>
      <c r="EG78" s="269"/>
      <c r="EH78" s="288"/>
      <c r="EI78" s="288"/>
      <c r="EK78" s="288"/>
      <c r="EL78" s="288"/>
      <c r="EM78" s="259"/>
      <c r="EO78" s="269"/>
      <c r="EP78" s="287"/>
      <c r="EQ78" s="287"/>
      <c r="ER78" s="254"/>
      <c r="ES78" s="287"/>
      <c r="ET78" s="287"/>
      <c r="EU78" s="269"/>
      <c r="EV78" s="288"/>
      <c r="EW78" s="288"/>
      <c r="EZ78" s="289"/>
      <c r="FA78" s="269"/>
      <c r="FB78" s="288"/>
      <c r="FC78" s="288"/>
      <c r="FE78" s="288"/>
      <c r="FF78" s="288"/>
      <c r="FG78" s="259"/>
      <c r="FI78" s="269"/>
      <c r="FJ78" s="287"/>
      <c r="FK78" s="287"/>
      <c r="FL78" s="254"/>
      <c r="FM78" s="287"/>
      <c r="FN78" s="287"/>
      <c r="FO78" s="269"/>
      <c r="FP78" s="288"/>
      <c r="FQ78" s="288"/>
      <c r="FT78" s="289"/>
      <c r="FU78" s="269"/>
      <c r="FV78" s="288"/>
      <c r="FW78" s="288"/>
      <c r="FY78" s="288"/>
      <c r="FZ78" s="288"/>
      <c r="GA78" s="259"/>
      <c r="GI78" s="291"/>
      <c r="GN78" s="289"/>
      <c r="GU78" s="259"/>
      <c r="HC78" s="291"/>
      <c r="HH78" s="289"/>
      <c r="HO78" s="259"/>
      <c r="HW78" s="291"/>
      <c r="IB78" s="289"/>
      <c r="II78" s="259"/>
      <c r="IQ78" s="291"/>
      <c r="IV78" s="289"/>
    </row>
    <row r="79" spans="2:256" s="257" customFormat="1" ht="13.5" customHeight="1">
      <c r="B79" s="254"/>
      <c r="C79" s="259"/>
      <c r="E79" s="269"/>
      <c r="F79" s="287"/>
      <c r="G79" s="288"/>
      <c r="H79" s="254"/>
      <c r="I79" s="287"/>
      <c r="J79" s="288"/>
      <c r="K79" s="269"/>
      <c r="L79" s="288"/>
      <c r="M79" s="288"/>
      <c r="P79" s="289"/>
      <c r="Q79" s="269"/>
      <c r="R79" s="288"/>
      <c r="S79" s="288"/>
      <c r="U79" s="288"/>
      <c r="V79" s="288"/>
      <c r="W79" s="259"/>
      <c r="Y79" s="269"/>
      <c r="Z79" s="287"/>
      <c r="AA79" s="287"/>
      <c r="AB79" s="254"/>
      <c r="AC79" s="287"/>
      <c r="AD79" s="287"/>
      <c r="AE79" s="269"/>
      <c r="AF79" s="288"/>
      <c r="AG79" s="288"/>
      <c r="AJ79" s="289"/>
      <c r="AK79" s="269"/>
      <c r="AM79" s="288"/>
      <c r="AO79" s="288"/>
      <c r="AP79" s="288"/>
      <c r="AQ79" s="259"/>
      <c r="AS79" s="269"/>
      <c r="AT79" s="287"/>
      <c r="AU79" s="287"/>
      <c r="AV79" s="254"/>
      <c r="AW79" s="287"/>
      <c r="AX79" s="287"/>
      <c r="AY79" s="269"/>
      <c r="AZ79" s="288"/>
      <c r="BA79" s="288"/>
      <c r="BD79" s="289"/>
      <c r="BE79" s="269"/>
      <c r="BF79" s="288"/>
      <c r="BG79" s="288"/>
      <c r="BI79" s="288"/>
      <c r="BJ79" s="288"/>
      <c r="BK79" s="259"/>
      <c r="BM79" s="269"/>
      <c r="BN79" s="287"/>
      <c r="BO79" s="287"/>
      <c r="BP79" s="254"/>
      <c r="BQ79" s="287"/>
      <c r="BR79" s="287"/>
      <c r="BS79" s="269"/>
      <c r="BT79" s="288"/>
      <c r="BU79" s="288"/>
      <c r="BX79" s="289"/>
      <c r="BY79" s="269"/>
      <c r="BZ79" s="288"/>
      <c r="CA79" s="288"/>
      <c r="CC79" s="288"/>
      <c r="CD79" s="288"/>
      <c r="CE79" s="269"/>
      <c r="CG79" s="269"/>
      <c r="CH79" s="287"/>
      <c r="CI79" s="287"/>
      <c r="CJ79" s="254"/>
      <c r="CK79" s="287"/>
      <c r="CL79" s="287"/>
      <c r="CM79" s="269"/>
      <c r="CN79" s="288"/>
      <c r="CO79" s="288"/>
      <c r="CR79" s="289"/>
      <c r="CS79" s="269"/>
      <c r="CT79" s="288"/>
      <c r="CU79" s="288"/>
      <c r="CW79" s="288"/>
      <c r="CX79" s="288"/>
      <c r="CY79" s="259"/>
      <c r="DA79" s="269"/>
      <c r="DB79" s="287"/>
      <c r="DC79" s="287"/>
      <c r="DD79" s="254"/>
      <c r="DE79" s="287"/>
      <c r="DF79" s="287"/>
      <c r="DG79" s="269"/>
      <c r="DH79" s="288"/>
      <c r="DI79" s="288"/>
      <c r="DL79" s="289"/>
      <c r="DM79" s="269"/>
      <c r="DN79" s="288"/>
      <c r="DO79" s="288"/>
      <c r="DQ79" s="288"/>
      <c r="DR79" s="288"/>
      <c r="DS79" s="259"/>
      <c r="DU79" s="269"/>
      <c r="DV79" s="287"/>
      <c r="DW79" s="287"/>
      <c r="DX79" s="254"/>
      <c r="DY79" s="287"/>
      <c r="DZ79" s="287"/>
      <c r="EA79" s="269"/>
      <c r="EC79" s="290"/>
      <c r="EF79" s="289"/>
      <c r="EG79" s="269"/>
      <c r="EH79" s="288"/>
      <c r="EI79" s="288"/>
      <c r="EK79" s="288"/>
      <c r="EL79" s="288"/>
      <c r="EM79" s="259"/>
      <c r="EO79" s="269"/>
      <c r="EP79" s="287"/>
      <c r="EQ79" s="287"/>
      <c r="ER79" s="254"/>
      <c r="ES79" s="287"/>
      <c r="ET79" s="287"/>
      <c r="EU79" s="269"/>
      <c r="EV79" s="288"/>
      <c r="EW79" s="288"/>
      <c r="EZ79" s="289"/>
      <c r="FA79" s="269"/>
      <c r="FB79" s="288"/>
      <c r="FC79" s="288"/>
      <c r="FE79" s="288"/>
      <c r="FF79" s="288"/>
      <c r="FG79" s="259"/>
      <c r="FI79" s="269"/>
      <c r="FJ79" s="287"/>
      <c r="FK79" s="287"/>
      <c r="FL79" s="254"/>
      <c r="FM79" s="287"/>
      <c r="FN79" s="287"/>
      <c r="FO79" s="269"/>
      <c r="FP79" s="288"/>
      <c r="FQ79" s="288"/>
      <c r="FT79" s="289"/>
      <c r="FU79" s="269"/>
      <c r="FV79" s="288"/>
      <c r="FW79" s="288"/>
      <c r="FY79" s="288"/>
      <c r="FZ79" s="288"/>
      <c r="GA79" s="259"/>
      <c r="GI79" s="291"/>
      <c r="GN79" s="289"/>
      <c r="GU79" s="259"/>
      <c r="HC79" s="291"/>
      <c r="HH79" s="289"/>
      <c r="HO79" s="259"/>
      <c r="HW79" s="291"/>
      <c r="IB79" s="289"/>
      <c r="II79" s="259"/>
      <c r="IQ79" s="291"/>
      <c r="IV79" s="289"/>
    </row>
    <row r="80" spans="2:256" s="257" customFormat="1" ht="13.5" customHeight="1">
      <c r="B80" s="254"/>
      <c r="C80" s="259"/>
      <c r="E80" s="269"/>
      <c r="F80" s="287"/>
      <c r="G80" s="288"/>
      <c r="H80" s="254"/>
      <c r="I80" s="287"/>
      <c r="J80" s="288"/>
      <c r="K80" s="269"/>
      <c r="L80" s="288"/>
      <c r="M80" s="288"/>
      <c r="P80" s="289"/>
      <c r="Q80" s="269"/>
      <c r="R80" s="288"/>
      <c r="S80" s="288"/>
      <c r="U80" s="288"/>
      <c r="V80" s="288"/>
      <c r="W80" s="259"/>
      <c r="Y80" s="269"/>
      <c r="Z80" s="287"/>
      <c r="AA80" s="287"/>
      <c r="AB80" s="254"/>
      <c r="AC80" s="287"/>
      <c r="AD80" s="287"/>
      <c r="AE80" s="269"/>
      <c r="AF80" s="288"/>
      <c r="AG80" s="288"/>
      <c r="AJ80" s="289"/>
      <c r="AK80" s="269"/>
      <c r="AM80" s="288"/>
      <c r="AO80" s="288"/>
      <c r="AP80" s="288"/>
      <c r="AQ80" s="259"/>
      <c r="AS80" s="269"/>
      <c r="AT80" s="287"/>
      <c r="AU80" s="287"/>
      <c r="AV80" s="254"/>
      <c r="AW80" s="287"/>
      <c r="AX80" s="287"/>
      <c r="AY80" s="269"/>
      <c r="AZ80" s="288"/>
      <c r="BA80" s="288"/>
      <c r="BD80" s="289"/>
      <c r="BE80" s="269"/>
      <c r="BF80" s="288"/>
      <c r="BG80" s="288"/>
      <c r="BI80" s="288"/>
      <c r="BJ80" s="288"/>
      <c r="BK80" s="259"/>
      <c r="BM80" s="269"/>
      <c r="BN80" s="287"/>
      <c r="BO80" s="287"/>
      <c r="BP80" s="254"/>
      <c r="BQ80" s="287"/>
      <c r="BR80" s="287"/>
      <c r="BS80" s="269"/>
      <c r="BT80" s="288"/>
      <c r="BU80" s="288"/>
      <c r="BX80" s="289"/>
      <c r="BY80" s="269"/>
      <c r="BZ80" s="288"/>
      <c r="CA80" s="288"/>
      <c r="CC80" s="288"/>
      <c r="CD80" s="288"/>
      <c r="CE80" s="269"/>
      <c r="CG80" s="269"/>
      <c r="CH80" s="287"/>
      <c r="CI80" s="287"/>
      <c r="CJ80" s="254"/>
      <c r="CK80" s="287"/>
      <c r="CL80" s="287"/>
      <c r="CM80" s="269"/>
      <c r="CN80" s="288"/>
      <c r="CO80" s="288"/>
      <c r="CR80" s="289"/>
      <c r="CS80" s="269"/>
      <c r="CT80" s="288"/>
      <c r="CU80" s="288"/>
      <c r="CW80" s="288"/>
      <c r="CX80" s="288"/>
      <c r="CY80" s="259"/>
      <c r="DA80" s="269"/>
      <c r="DB80" s="287"/>
      <c r="DC80" s="287"/>
      <c r="DD80" s="254"/>
      <c r="DE80" s="287"/>
      <c r="DF80" s="287"/>
      <c r="DG80" s="269"/>
      <c r="DH80" s="288"/>
      <c r="DI80" s="288"/>
      <c r="DL80" s="289"/>
      <c r="DM80" s="269"/>
      <c r="DN80" s="288"/>
      <c r="DO80" s="288"/>
      <c r="DQ80" s="288"/>
      <c r="DR80" s="288"/>
      <c r="DS80" s="259"/>
      <c r="DU80" s="269"/>
      <c r="DV80" s="287"/>
      <c r="DW80" s="287"/>
      <c r="DX80" s="254"/>
      <c r="DY80" s="287"/>
      <c r="DZ80" s="287"/>
      <c r="EA80" s="269"/>
      <c r="EC80" s="290"/>
      <c r="EF80" s="289"/>
      <c r="EG80" s="269"/>
      <c r="EH80" s="288"/>
      <c r="EI80" s="288"/>
      <c r="EK80" s="288"/>
      <c r="EL80" s="288"/>
      <c r="EM80" s="259"/>
      <c r="EO80" s="269"/>
      <c r="EP80" s="287"/>
      <c r="EQ80" s="287"/>
      <c r="ER80" s="254"/>
      <c r="ES80" s="287"/>
      <c r="ET80" s="287"/>
      <c r="EU80" s="269"/>
      <c r="EV80" s="288"/>
      <c r="EW80" s="288"/>
      <c r="EZ80" s="289"/>
      <c r="FA80" s="269"/>
      <c r="FB80" s="288"/>
      <c r="FC80" s="288"/>
      <c r="FE80" s="288"/>
      <c r="FF80" s="288"/>
      <c r="FG80" s="259"/>
      <c r="FI80" s="269"/>
      <c r="FJ80" s="287"/>
      <c r="FK80" s="287"/>
      <c r="FL80" s="254"/>
      <c r="FM80" s="287"/>
      <c r="FN80" s="287"/>
      <c r="FO80" s="269"/>
      <c r="FP80" s="288"/>
      <c r="FQ80" s="288"/>
      <c r="FT80" s="289"/>
      <c r="FU80" s="269"/>
      <c r="FV80" s="288"/>
      <c r="FW80" s="288"/>
      <c r="FY80" s="288"/>
      <c r="FZ80" s="288"/>
      <c r="GA80" s="259"/>
      <c r="GI80" s="291"/>
      <c r="GN80" s="289"/>
      <c r="GU80" s="259"/>
      <c r="HC80" s="291"/>
      <c r="HH80" s="289"/>
      <c r="HO80" s="259"/>
      <c r="HW80" s="291"/>
      <c r="IB80" s="289"/>
      <c r="II80" s="259"/>
      <c r="IQ80" s="291"/>
      <c r="IV80" s="289"/>
    </row>
    <row r="81" spans="1:256" s="257" customFormat="1" ht="13.5" customHeight="1">
      <c r="B81" s="254"/>
      <c r="C81" s="259"/>
      <c r="E81" s="269"/>
      <c r="F81" s="287"/>
      <c r="G81" s="288"/>
      <c r="H81" s="254"/>
      <c r="I81" s="287"/>
      <c r="J81" s="288"/>
      <c r="K81" s="269"/>
      <c r="L81" s="288"/>
      <c r="M81" s="288"/>
      <c r="P81" s="289"/>
      <c r="Q81" s="269"/>
      <c r="R81" s="288"/>
      <c r="S81" s="288"/>
      <c r="U81" s="288"/>
      <c r="V81" s="288"/>
      <c r="W81" s="259"/>
      <c r="Y81" s="269"/>
      <c r="Z81" s="287"/>
      <c r="AA81" s="287"/>
      <c r="AB81" s="254"/>
      <c r="AC81" s="287"/>
      <c r="AD81" s="287"/>
      <c r="AE81" s="269"/>
      <c r="AF81" s="288"/>
      <c r="AG81" s="288"/>
      <c r="AJ81" s="289"/>
      <c r="AK81" s="269"/>
      <c r="AM81" s="288"/>
      <c r="AO81" s="288"/>
      <c r="AP81" s="288"/>
      <c r="AQ81" s="259"/>
      <c r="AS81" s="269"/>
      <c r="AT81" s="287"/>
      <c r="AU81" s="287"/>
      <c r="AV81" s="254"/>
      <c r="AW81" s="287"/>
      <c r="AX81" s="287"/>
      <c r="AY81" s="269"/>
      <c r="AZ81" s="288"/>
      <c r="BA81" s="288"/>
      <c r="BD81" s="289"/>
      <c r="BE81" s="269"/>
      <c r="BF81" s="288"/>
      <c r="BG81" s="288"/>
      <c r="BI81" s="288"/>
      <c r="BJ81" s="288"/>
      <c r="BK81" s="259"/>
      <c r="BM81" s="269"/>
      <c r="BN81" s="287"/>
      <c r="BO81" s="287"/>
      <c r="BP81" s="254"/>
      <c r="BQ81" s="287"/>
      <c r="BR81" s="287"/>
      <c r="BS81" s="269"/>
      <c r="BT81" s="288"/>
      <c r="BU81" s="288"/>
      <c r="BX81" s="289"/>
      <c r="BY81" s="269"/>
      <c r="BZ81" s="288"/>
      <c r="CA81" s="288"/>
      <c r="CC81" s="288"/>
      <c r="CD81" s="288"/>
      <c r="CE81" s="269"/>
      <c r="CG81" s="269"/>
      <c r="CH81" s="287"/>
      <c r="CI81" s="287"/>
      <c r="CJ81" s="254"/>
      <c r="CK81" s="287"/>
      <c r="CL81" s="287"/>
      <c r="CM81" s="269"/>
      <c r="CN81" s="288"/>
      <c r="CO81" s="288"/>
      <c r="CR81" s="289"/>
      <c r="CS81" s="269"/>
      <c r="CT81" s="288"/>
      <c r="CU81" s="288"/>
      <c r="CW81" s="288"/>
      <c r="CX81" s="288"/>
      <c r="CY81" s="259"/>
      <c r="DA81" s="269"/>
      <c r="DB81" s="287"/>
      <c r="DC81" s="287"/>
      <c r="DD81" s="254"/>
      <c r="DE81" s="287"/>
      <c r="DF81" s="287"/>
      <c r="DG81" s="269"/>
      <c r="DH81" s="288"/>
      <c r="DI81" s="288"/>
      <c r="DL81" s="289"/>
      <c r="DM81" s="269"/>
      <c r="DN81" s="288"/>
      <c r="DO81" s="288"/>
      <c r="DQ81" s="288"/>
      <c r="DR81" s="288"/>
      <c r="DS81" s="259"/>
      <c r="DU81" s="269"/>
      <c r="DV81" s="287"/>
      <c r="DW81" s="287"/>
      <c r="DX81" s="254"/>
      <c r="DY81" s="287"/>
      <c r="DZ81" s="287"/>
      <c r="EA81" s="269"/>
      <c r="EC81" s="290"/>
      <c r="EF81" s="289"/>
      <c r="EG81" s="269"/>
      <c r="EH81" s="288"/>
      <c r="EI81" s="288"/>
      <c r="EK81" s="288"/>
      <c r="EL81" s="288"/>
      <c r="EM81" s="259"/>
      <c r="EO81" s="269"/>
      <c r="EP81" s="287"/>
      <c r="EQ81" s="287"/>
      <c r="ER81" s="254"/>
      <c r="ES81" s="287"/>
      <c r="ET81" s="287"/>
      <c r="EU81" s="269"/>
      <c r="EV81" s="288"/>
      <c r="EW81" s="288"/>
      <c r="EZ81" s="289"/>
      <c r="FA81" s="269"/>
      <c r="FB81" s="288"/>
      <c r="FC81" s="288"/>
      <c r="FE81" s="288"/>
      <c r="FF81" s="288"/>
      <c r="FG81" s="259"/>
      <c r="FI81" s="269"/>
      <c r="FJ81" s="287"/>
      <c r="FK81" s="287"/>
      <c r="FL81" s="254"/>
      <c r="FM81" s="287"/>
      <c r="FN81" s="287"/>
      <c r="FO81" s="269"/>
      <c r="FP81" s="288"/>
      <c r="FQ81" s="288"/>
      <c r="FT81" s="289"/>
      <c r="FU81" s="269"/>
      <c r="FV81" s="288"/>
      <c r="FW81" s="288"/>
      <c r="FY81" s="288"/>
      <c r="FZ81" s="288"/>
      <c r="GA81" s="259"/>
      <c r="GI81" s="291"/>
      <c r="GN81" s="289"/>
      <c r="GU81" s="259"/>
      <c r="HC81" s="291"/>
      <c r="HH81" s="289"/>
      <c r="HO81" s="259"/>
      <c r="HW81" s="291"/>
      <c r="IB81" s="289"/>
      <c r="II81" s="259"/>
      <c r="IQ81" s="291"/>
      <c r="IV81" s="289"/>
    </row>
    <row r="82" spans="1:256" s="257" customFormat="1" ht="13.5" customHeight="1">
      <c r="B82" s="254"/>
      <c r="C82" s="259"/>
      <c r="E82" s="269"/>
      <c r="F82" s="287"/>
      <c r="G82" s="288"/>
      <c r="H82" s="254"/>
      <c r="I82" s="287"/>
      <c r="J82" s="288"/>
      <c r="K82" s="269"/>
      <c r="L82" s="288"/>
      <c r="M82" s="288"/>
      <c r="P82" s="289"/>
      <c r="Q82" s="269"/>
      <c r="R82" s="288"/>
      <c r="S82" s="288"/>
      <c r="U82" s="288"/>
      <c r="V82" s="288"/>
      <c r="W82" s="259"/>
      <c r="Y82" s="269"/>
      <c r="Z82" s="287"/>
      <c r="AA82" s="287"/>
      <c r="AB82" s="254"/>
      <c r="AC82" s="287"/>
      <c r="AD82" s="287"/>
      <c r="AE82" s="269"/>
      <c r="AF82" s="288"/>
      <c r="AG82" s="288"/>
      <c r="AJ82" s="289"/>
      <c r="AK82" s="269"/>
      <c r="AM82" s="288"/>
      <c r="AO82" s="288"/>
      <c r="AP82" s="288"/>
      <c r="AQ82" s="259"/>
      <c r="AS82" s="269"/>
      <c r="AT82" s="287"/>
      <c r="AU82" s="287"/>
      <c r="AV82" s="254"/>
      <c r="AW82" s="287"/>
      <c r="AX82" s="287"/>
      <c r="AY82" s="269"/>
      <c r="AZ82" s="288"/>
      <c r="BA82" s="288"/>
      <c r="BD82" s="289"/>
      <c r="BE82" s="269"/>
      <c r="BF82" s="288"/>
      <c r="BG82" s="288"/>
      <c r="BI82" s="288"/>
      <c r="BJ82" s="288"/>
      <c r="BK82" s="259"/>
      <c r="BM82" s="269"/>
      <c r="BN82" s="287"/>
      <c r="BO82" s="287"/>
      <c r="BP82" s="254"/>
      <c r="BQ82" s="287"/>
      <c r="BR82" s="287"/>
      <c r="BS82" s="269"/>
      <c r="BT82" s="288"/>
      <c r="BU82" s="288"/>
      <c r="BX82" s="289"/>
      <c r="BY82" s="269"/>
      <c r="BZ82" s="288"/>
      <c r="CA82" s="288"/>
      <c r="CC82" s="288"/>
      <c r="CD82" s="288"/>
      <c r="CE82" s="269"/>
      <c r="CG82" s="269"/>
      <c r="CH82" s="287"/>
      <c r="CI82" s="287"/>
      <c r="CJ82" s="254"/>
      <c r="CK82" s="287"/>
      <c r="CL82" s="287"/>
      <c r="CM82" s="269"/>
      <c r="CN82" s="288"/>
      <c r="CO82" s="288"/>
      <c r="CR82" s="289"/>
      <c r="CS82" s="269"/>
      <c r="CT82" s="288"/>
      <c r="CU82" s="288"/>
      <c r="CW82" s="288"/>
      <c r="CX82" s="288"/>
      <c r="CY82" s="259"/>
      <c r="DA82" s="269"/>
      <c r="DB82" s="287"/>
      <c r="DC82" s="287"/>
      <c r="DD82" s="254"/>
      <c r="DE82" s="287"/>
      <c r="DF82" s="287"/>
      <c r="DG82" s="269"/>
      <c r="DH82" s="288"/>
      <c r="DI82" s="288"/>
      <c r="DL82" s="289"/>
      <c r="DM82" s="269"/>
      <c r="DN82" s="288"/>
      <c r="DO82" s="288"/>
      <c r="DQ82" s="288"/>
      <c r="DR82" s="288"/>
      <c r="DS82" s="259"/>
      <c r="DU82" s="269"/>
      <c r="DV82" s="287"/>
      <c r="DW82" s="287"/>
      <c r="DX82" s="254"/>
      <c r="DY82" s="287"/>
      <c r="DZ82" s="287"/>
      <c r="EA82" s="269"/>
      <c r="EC82" s="290"/>
      <c r="EF82" s="289"/>
      <c r="EG82" s="269"/>
      <c r="EH82" s="288"/>
      <c r="EI82" s="288"/>
      <c r="EK82" s="288"/>
      <c r="EL82" s="288"/>
      <c r="EM82" s="259"/>
      <c r="EO82" s="269"/>
      <c r="EP82" s="287"/>
      <c r="EQ82" s="287"/>
      <c r="ER82" s="254"/>
      <c r="ES82" s="287"/>
      <c r="ET82" s="287"/>
      <c r="EU82" s="269"/>
      <c r="EV82" s="288"/>
      <c r="EW82" s="288"/>
      <c r="EZ82" s="289"/>
      <c r="FA82" s="269"/>
      <c r="FB82" s="288"/>
      <c r="FC82" s="288"/>
      <c r="FE82" s="288"/>
      <c r="FF82" s="288"/>
      <c r="FG82" s="259"/>
      <c r="FI82" s="269"/>
      <c r="FJ82" s="287"/>
      <c r="FK82" s="287"/>
      <c r="FL82" s="254"/>
      <c r="FM82" s="287"/>
      <c r="FN82" s="287"/>
      <c r="FO82" s="269"/>
      <c r="FP82" s="288"/>
      <c r="FQ82" s="288"/>
      <c r="FT82" s="289"/>
      <c r="FU82" s="269"/>
      <c r="FV82" s="288"/>
      <c r="FW82" s="288"/>
      <c r="FY82" s="288"/>
      <c r="FZ82" s="288"/>
      <c r="GA82" s="259"/>
      <c r="GI82" s="291"/>
      <c r="GN82" s="289"/>
      <c r="GU82" s="259"/>
      <c r="HC82" s="291"/>
      <c r="HH82" s="289"/>
      <c r="HO82" s="259"/>
      <c r="HW82" s="291"/>
      <c r="IB82" s="289"/>
      <c r="II82" s="259"/>
      <c r="IQ82" s="291"/>
      <c r="IV82" s="289"/>
    </row>
    <row r="83" spans="1:256" s="257" customFormat="1" ht="13.5" customHeight="1">
      <c r="B83" s="254"/>
      <c r="C83" s="259"/>
      <c r="E83" s="269"/>
      <c r="F83" s="287"/>
      <c r="G83" s="288"/>
      <c r="H83" s="254"/>
      <c r="I83" s="287"/>
      <c r="J83" s="288"/>
      <c r="K83" s="269"/>
      <c r="L83" s="288"/>
      <c r="M83" s="288"/>
      <c r="P83" s="289"/>
      <c r="Q83" s="269"/>
      <c r="R83" s="288"/>
      <c r="S83" s="288"/>
      <c r="U83" s="288"/>
      <c r="V83" s="288"/>
      <c r="W83" s="259"/>
      <c r="Y83" s="269"/>
      <c r="Z83" s="287"/>
      <c r="AA83" s="287"/>
      <c r="AB83" s="254"/>
      <c r="AC83" s="287"/>
      <c r="AD83" s="287"/>
      <c r="AE83" s="269"/>
      <c r="AF83" s="288"/>
      <c r="AG83" s="288"/>
      <c r="AJ83" s="289"/>
      <c r="AK83" s="269"/>
      <c r="AM83" s="288"/>
      <c r="AO83" s="288"/>
      <c r="AP83" s="288"/>
      <c r="AQ83" s="259"/>
      <c r="AS83" s="269"/>
      <c r="AT83" s="287"/>
      <c r="AU83" s="287"/>
      <c r="AV83" s="254"/>
      <c r="AW83" s="287"/>
      <c r="AX83" s="287"/>
      <c r="AY83" s="269"/>
      <c r="AZ83" s="288"/>
      <c r="BA83" s="288"/>
      <c r="BD83" s="289"/>
      <c r="BE83" s="269"/>
      <c r="BF83" s="288"/>
      <c r="BG83" s="288"/>
      <c r="BI83" s="288"/>
      <c r="BJ83" s="288"/>
      <c r="BK83" s="259"/>
      <c r="BM83" s="269"/>
      <c r="BN83" s="287"/>
      <c r="BO83" s="287"/>
      <c r="BP83" s="254"/>
      <c r="BQ83" s="287"/>
      <c r="BR83" s="287"/>
      <c r="BS83" s="269"/>
      <c r="BT83" s="288"/>
      <c r="BU83" s="288"/>
      <c r="BX83" s="289"/>
      <c r="BY83" s="269"/>
      <c r="BZ83" s="288"/>
      <c r="CA83" s="288"/>
      <c r="CC83" s="288"/>
      <c r="CD83" s="288"/>
      <c r="CE83" s="269"/>
      <c r="CG83" s="269"/>
      <c r="CH83" s="287"/>
      <c r="CI83" s="287"/>
      <c r="CJ83" s="254"/>
      <c r="CK83" s="287"/>
      <c r="CL83" s="287"/>
      <c r="CM83" s="269"/>
      <c r="CN83" s="288"/>
      <c r="CO83" s="288"/>
      <c r="CR83" s="289"/>
      <c r="CS83" s="269"/>
      <c r="CT83" s="288"/>
      <c r="CU83" s="288"/>
      <c r="CW83" s="288"/>
      <c r="CX83" s="288"/>
      <c r="CY83" s="259"/>
      <c r="DA83" s="269"/>
      <c r="DB83" s="287"/>
      <c r="DC83" s="287"/>
      <c r="DD83" s="254"/>
      <c r="DE83" s="287"/>
      <c r="DF83" s="287"/>
      <c r="DG83" s="269"/>
      <c r="DH83" s="288"/>
      <c r="DI83" s="288"/>
      <c r="DL83" s="289"/>
      <c r="DM83" s="269"/>
      <c r="DN83" s="288"/>
      <c r="DO83" s="288"/>
      <c r="DQ83" s="288"/>
      <c r="DR83" s="288"/>
      <c r="DS83" s="259"/>
      <c r="DU83" s="269"/>
      <c r="DV83" s="287"/>
      <c r="DW83" s="287"/>
      <c r="DX83" s="254"/>
      <c r="DY83" s="287"/>
      <c r="DZ83" s="287"/>
      <c r="EA83" s="269"/>
      <c r="EC83" s="290"/>
      <c r="EF83" s="289"/>
      <c r="EG83" s="269"/>
      <c r="EH83" s="288"/>
      <c r="EI83" s="288"/>
      <c r="EK83" s="288"/>
      <c r="EL83" s="288"/>
      <c r="EM83" s="259"/>
      <c r="EO83" s="269"/>
      <c r="EP83" s="287"/>
      <c r="EQ83" s="287"/>
      <c r="ER83" s="254"/>
      <c r="ES83" s="287"/>
      <c r="ET83" s="287"/>
      <c r="EU83" s="269"/>
      <c r="EV83" s="288"/>
      <c r="EW83" s="288"/>
      <c r="EZ83" s="289"/>
      <c r="FA83" s="269"/>
      <c r="FB83" s="288"/>
      <c r="FC83" s="288"/>
      <c r="FE83" s="288"/>
      <c r="FF83" s="288"/>
      <c r="FG83" s="259"/>
      <c r="FI83" s="269"/>
      <c r="FJ83" s="287"/>
      <c r="FK83" s="287"/>
      <c r="FL83" s="254"/>
      <c r="FM83" s="287"/>
      <c r="FN83" s="287"/>
      <c r="FO83" s="269"/>
      <c r="FP83" s="288"/>
      <c r="FQ83" s="288"/>
      <c r="FT83" s="289"/>
      <c r="FU83" s="269"/>
      <c r="FV83" s="288"/>
      <c r="FW83" s="288"/>
      <c r="FY83" s="288"/>
      <c r="FZ83" s="288"/>
      <c r="GA83" s="259"/>
      <c r="GI83" s="291"/>
      <c r="GN83" s="289"/>
      <c r="GU83" s="259"/>
      <c r="HC83" s="291"/>
      <c r="HH83" s="289"/>
      <c r="HO83" s="259"/>
      <c r="HW83" s="291"/>
      <c r="IB83" s="289"/>
      <c r="II83" s="259"/>
      <c r="IQ83" s="291"/>
      <c r="IV83" s="289"/>
    </row>
    <row r="84" spans="1:256" s="257" customFormat="1" ht="13.5" customHeight="1">
      <c r="B84" s="254"/>
      <c r="C84" s="259"/>
      <c r="E84" s="269"/>
      <c r="F84" s="287"/>
      <c r="G84" s="288"/>
      <c r="H84" s="254"/>
      <c r="I84" s="287"/>
      <c r="J84" s="288"/>
      <c r="K84" s="269"/>
      <c r="L84" s="288"/>
      <c r="M84" s="288"/>
      <c r="P84" s="289"/>
      <c r="Q84" s="269"/>
      <c r="R84" s="288"/>
      <c r="S84" s="288"/>
      <c r="U84" s="288"/>
      <c r="V84" s="288"/>
      <c r="W84" s="259"/>
      <c r="Y84" s="269"/>
      <c r="Z84" s="287"/>
      <c r="AA84" s="287"/>
      <c r="AB84" s="254"/>
      <c r="AC84" s="287"/>
      <c r="AD84" s="287"/>
      <c r="AE84" s="269"/>
      <c r="AF84" s="288"/>
      <c r="AG84" s="288"/>
      <c r="AJ84" s="289"/>
      <c r="AK84" s="269"/>
      <c r="AM84" s="288"/>
      <c r="AO84" s="288"/>
      <c r="AP84" s="288"/>
      <c r="AQ84" s="259"/>
      <c r="AS84" s="269"/>
      <c r="AT84" s="287"/>
      <c r="AU84" s="287"/>
      <c r="AV84" s="254"/>
      <c r="AW84" s="287"/>
      <c r="AX84" s="287"/>
      <c r="AY84" s="269"/>
      <c r="AZ84" s="288"/>
      <c r="BA84" s="288"/>
      <c r="BD84" s="289"/>
      <c r="BE84" s="269"/>
      <c r="BF84" s="288"/>
      <c r="BG84" s="288"/>
      <c r="BI84" s="288"/>
      <c r="BJ84" s="288"/>
      <c r="BK84" s="259"/>
      <c r="BM84" s="269"/>
      <c r="BN84" s="287"/>
      <c r="BO84" s="287"/>
      <c r="BP84" s="254"/>
      <c r="BQ84" s="287"/>
      <c r="BR84" s="287"/>
      <c r="BS84" s="269"/>
      <c r="BT84" s="288"/>
      <c r="BU84" s="288"/>
      <c r="BX84" s="289"/>
      <c r="BY84" s="269"/>
      <c r="BZ84" s="288"/>
      <c r="CA84" s="288"/>
      <c r="CC84" s="288"/>
      <c r="CD84" s="288"/>
      <c r="CE84" s="269"/>
      <c r="CG84" s="269"/>
      <c r="CH84" s="287"/>
      <c r="CI84" s="287"/>
      <c r="CJ84" s="254"/>
      <c r="CK84" s="287"/>
      <c r="CL84" s="287"/>
      <c r="CM84" s="269"/>
      <c r="CN84" s="288"/>
      <c r="CO84" s="288"/>
      <c r="CR84" s="289"/>
      <c r="CS84" s="269"/>
      <c r="CT84" s="288"/>
      <c r="CU84" s="288"/>
      <c r="CW84" s="288"/>
      <c r="CX84" s="288"/>
      <c r="CY84" s="259"/>
      <c r="DA84" s="269"/>
      <c r="DB84" s="287"/>
      <c r="DC84" s="287"/>
      <c r="DD84" s="254"/>
      <c r="DE84" s="287"/>
      <c r="DF84" s="287"/>
      <c r="DG84" s="269"/>
      <c r="DH84" s="288"/>
      <c r="DI84" s="288"/>
      <c r="DL84" s="289"/>
      <c r="DM84" s="269"/>
      <c r="DN84" s="288"/>
      <c r="DO84" s="288"/>
      <c r="DQ84" s="288"/>
      <c r="DR84" s="288"/>
      <c r="DS84" s="259"/>
      <c r="DU84" s="269"/>
      <c r="DV84" s="287"/>
      <c r="DW84" s="287"/>
      <c r="DX84" s="254"/>
      <c r="DY84" s="287"/>
      <c r="DZ84" s="287"/>
      <c r="EA84" s="269"/>
      <c r="EC84" s="290"/>
      <c r="EF84" s="289"/>
      <c r="EG84" s="269"/>
      <c r="EH84" s="288"/>
      <c r="EI84" s="288"/>
      <c r="EK84" s="288"/>
      <c r="EL84" s="288"/>
      <c r="EM84" s="259"/>
      <c r="EO84" s="269"/>
      <c r="EP84" s="287"/>
      <c r="EQ84" s="287"/>
      <c r="ER84" s="254"/>
      <c r="ES84" s="287"/>
      <c r="ET84" s="287"/>
      <c r="EU84" s="269"/>
      <c r="EV84" s="288"/>
      <c r="EW84" s="288"/>
      <c r="EZ84" s="289"/>
      <c r="FA84" s="269"/>
      <c r="FB84" s="288"/>
      <c r="FC84" s="288"/>
      <c r="FE84" s="288"/>
      <c r="FF84" s="288"/>
      <c r="FG84" s="259"/>
      <c r="FI84" s="269"/>
      <c r="FJ84" s="287"/>
      <c r="FK84" s="287"/>
      <c r="FL84" s="254"/>
      <c r="FM84" s="287"/>
      <c r="FN84" s="287"/>
      <c r="FO84" s="269"/>
      <c r="FP84" s="288"/>
      <c r="FQ84" s="288"/>
      <c r="FT84" s="289"/>
      <c r="FU84" s="269"/>
      <c r="FV84" s="288"/>
      <c r="FW84" s="288"/>
      <c r="FY84" s="288"/>
      <c r="FZ84" s="288"/>
      <c r="GA84" s="259"/>
      <c r="GI84" s="291"/>
      <c r="GN84" s="289"/>
      <c r="GU84" s="259"/>
      <c r="HC84" s="291"/>
      <c r="HH84" s="289"/>
      <c r="HO84" s="259"/>
      <c r="HW84" s="291"/>
      <c r="IB84" s="289"/>
      <c r="II84" s="259"/>
      <c r="IQ84" s="291"/>
      <c r="IV84" s="289"/>
    </row>
    <row r="85" spans="1:256" s="257" customFormat="1" ht="13.5" customHeight="1">
      <c r="B85" s="254"/>
      <c r="C85" s="259"/>
      <c r="E85" s="269"/>
      <c r="F85" s="287"/>
      <c r="G85" s="288"/>
      <c r="H85" s="254"/>
      <c r="I85" s="287"/>
      <c r="J85" s="288"/>
      <c r="K85" s="269"/>
      <c r="L85" s="288"/>
      <c r="M85" s="288"/>
      <c r="P85" s="289"/>
      <c r="Q85" s="269"/>
      <c r="R85" s="288"/>
      <c r="S85" s="288"/>
      <c r="U85" s="288"/>
      <c r="V85" s="288"/>
      <c r="W85" s="259"/>
      <c r="Y85" s="269"/>
      <c r="Z85" s="287"/>
      <c r="AA85" s="287"/>
      <c r="AB85" s="254"/>
      <c r="AC85" s="287"/>
      <c r="AD85" s="287"/>
      <c r="AE85" s="269"/>
      <c r="AF85" s="288"/>
      <c r="AG85" s="288"/>
      <c r="AJ85" s="289"/>
      <c r="AK85" s="269"/>
      <c r="AM85" s="288"/>
      <c r="AO85" s="288"/>
      <c r="AP85" s="288"/>
      <c r="AQ85" s="259"/>
      <c r="AS85" s="269"/>
      <c r="AT85" s="287"/>
      <c r="AU85" s="287"/>
      <c r="AV85" s="254"/>
      <c r="AW85" s="287"/>
      <c r="AX85" s="287"/>
      <c r="AY85" s="269"/>
      <c r="AZ85" s="288"/>
      <c r="BA85" s="288"/>
      <c r="BD85" s="289"/>
      <c r="BE85" s="269"/>
      <c r="BF85" s="288"/>
      <c r="BG85" s="288"/>
      <c r="BI85" s="288"/>
      <c r="BJ85" s="288"/>
      <c r="BK85" s="259"/>
      <c r="BM85" s="269"/>
      <c r="BN85" s="287"/>
      <c r="BO85" s="287"/>
      <c r="BP85" s="254"/>
      <c r="BQ85" s="287"/>
      <c r="BR85" s="287"/>
      <c r="BS85" s="269"/>
      <c r="BT85" s="288"/>
      <c r="BU85" s="288"/>
      <c r="BX85" s="289"/>
      <c r="BY85" s="269"/>
      <c r="BZ85" s="288"/>
      <c r="CA85" s="288"/>
      <c r="CC85" s="288"/>
      <c r="CD85" s="288"/>
      <c r="CE85" s="269"/>
      <c r="CG85" s="269"/>
      <c r="CH85" s="287"/>
      <c r="CI85" s="287"/>
      <c r="CJ85" s="254"/>
      <c r="CK85" s="287"/>
      <c r="CL85" s="287"/>
      <c r="CM85" s="269"/>
      <c r="CN85" s="288"/>
      <c r="CO85" s="288"/>
      <c r="CR85" s="289"/>
      <c r="CS85" s="269"/>
      <c r="CT85" s="288"/>
      <c r="CU85" s="288"/>
      <c r="CW85" s="288"/>
      <c r="CX85" s="288"/>
      <c r="CY85" s="259"/>
      <c r="DA85" s="269"/>
      <c r="DB85" s="287"/>
      <c r="DC85" s="287"/>
      <c r="DD85" s="254"/>
      <c r="DE85" s="287"/>
      <c r="DF85" s="287"/>
      <c r="DG85" s="269"/>
      <c r="DH85" s="288"/>
      <c r="DI85" s="288"/>
      <c r="DL85" s="289"/>
      <c r="DM85" s="269"/>
      <c r="DN85" s="288"/>
      <c r="DO85" s="288"/>
      <c r="DQ85" s="288"/>
      <c r="DR85" s="288"/>
      <c r="DS85" s="259"/>
      <c r="DU85" s="269"/>
      <c r="DV85" s="287"/>
      <c r="DW85" s="287"/>
      <c r="DX85" s="254"/>
      <c r="DY85" s="287"/>
      <c r="DZ85" s="287"/>
      <c r="EA85" s="269"/>
      <c r="EC85" s="290"/>
      <c r="EF85" s="289"/>
      <c r="EG85" s="269"/>
      <c r="EH85" s="288"/>
      <c r="EI85" s="288"/>
      <c r="EK85" s="288"/>
      <c r="EL85" s="288"/>
      <c r="EM85" s="259"/>
      <c r="EO85" s="269"/>
      <c r="EP85" s="287"/>
      <c r="EQ85" s="287"/>
      <c r="ER85" s="254"/>
      <c r="ES85" s="287"/>
      <c r="ET85" s="287"/>
      <c r="EU85" s="269"/>
      <c r="EV85" s="288"/>
      <c r="EW85" s="288"/>
      <c r="EZ85" s="289"/>
      <c r="FA85" s="269"/>
      <c r="FB85" s="288"/>
      <c r="FC85" s="288"/>
      <c r="FE85" s="288"/>
      <c r="FF85" s="288"/>
      <c r="FG85" s="259"/>
      <c r="FI85" s="269"/>
      <c r="FJ85" s="287"/>
      <c r="FK85" s="287"/>
      <c r="FL85" s="254"/>
      <c r="FM85" s="287"/>
      <c r="FN85" s="287"/>
      <c r="FO85" s="269"/>
      <c r="FP85" s="288"/>
      <c r="FQ85" s="288"/>
      <c r="FT85" s="289"/>
      <c r="FU85" s="269"/>
      <c r="FV85" s="288"/>
      <c r="FW85" s="288"/>
      <c r="FY85" s="288"/>
      <c r="FZ85" s="288"/>
      <c r="GA85" s="259"/>
      <c r="GI85" s="291"/>
      <c r="GN85" s="289"/>
      <c r="GU85" s="259"/>
      <c r="HC85" s="291"/>
      <c r="HH85" s="289"/>
      <c r="HO85" s="259"/>
      <c r="HW85" s="291"/>
      <c r="IB85" s="289"/>
      <c r="II85" s="259"/>
      <c r="IQ85" s="291"/>
      <c r="IV85" s="289"/>
    </row>
    <row r="86" spans="1:256" s="257" customFormat="1" ht="13.5" customHeight="1">
      <c r="B86" s="254"/>
      <c r="C86" s="259"/>
      <c r="E86" s="269"/>
      <c r="F86" s="287"/>
      <c r="G86" s="288"/>
      <c r="H86" s="254"/>
      <c r="I86" s="287"/>
      <c r="J86" s="288"/>
      <c r="K86" s="269"/>
      <c r="L86" s="288"/>
      <c r="M86" s="288"/>
      <c r="P86" s="289"/>
      <c r="Q86" s="269"/>
      <c r="R86" s="288"/>
      <c r="S86" s="288"/>
      <c r="U86" s="288"/>
      <c r="V86" s="288"/>
      <c r="W86" s="259"/>
      <c r="Y86" s="269"/>
      <c r="Z86" s="287"/>
      <c r="AA86" s="287"/>
      <c r="AB86" s="254"/>
      <c r="AC86" s="287"/>
      <c r="AD86" s="287"/>
      <c r="AE86" s="269"/>
      <c r="AF86" s="288"/>
      <c r="AG86" s="288"/>
      <c r="AJ86" s="289"/>
      <c r="AK86" s="269"/>
      <c r="AM86" s="288"/>
      <c r="AO86" s="288"/>
      <c r="AP86" s="288"/>
      <c r="AQ86" s="259"/>
      <c r="AS86" s="269"/>
      <c r="AT86" s="287"/>
      <c r="AU86" s="287"/>
      <c r="AV86" s="254"/>
      <c r="AW86" s="287"/>
      <c r="AX86" s="287"/>
      <c r="AY86" s="269"/>
      <c r="AZ86" s="288"/>
      <c r="BA86" s="288"/>
      <c r="BD86" s="289"/>
      <c r="BE86" s="269"/>
      <c r="BF86" s="288"/>
      <c r="BG86" s="288"/>
      <c r="BI86" s="288"/>
      <c r="BJ86" s="288"/>
      <c r="BK86" s="259"/>
      <c r="BM86" s="269"/>
      <c r="BN86" s="287"/>
      <c r="BO86" s="287"/>
      <c r="BP86" s="254"/>
      <c r="BQ86" s="287"/>
      <c r="BR86" s="287"/>
      <c r="BS86" s="269"/>
      <c r="BT86" s="288"/>
      <c r="BU86" s="288"/>
      <c r="BX86" s="289"/>
      <c r="BY86" s="269"/>
      <c r="BZ86" s="288"/>
      <c r="CA86" s="288"/>
      <c r="CC86" s="288"/>
      <c r="CD86" s="288"/>
      <c r="CE86" s="269"/>
      <c r="CG86" s="269"/>
      <c r="CH86" s="287"/>
      <c r="CI86" s="287"/>
      <c r="CJ86" s="254"/>
      <c r="CK86" s="287"/>
      <c r="CL86" s="287"/>
      <c r="CM86" s="269"/>
      <c r="CN86" s="288"/>
      <c r="CO86" s="288"/>
      <c r="CR86" s="289"/>
      <c r="CS86" s="269"/>
      <c r="CT86" s="288"/>
      <c r="CU86" s="288"/>
      <c r="CW86" s="288"/>
      <c r="CX86" s="288"/>
      <c r="CY86" s="259"/>
      <c r="DA86" s="269"/>
      <c r="DB86" s="287"/>
      <c r="DC86" s="287"/>
      <c r="DD86" s="254"/>
      <c r="DE86" s="287"/>
      <c r="DF86" s="287"/>
      <c r="DG86" s="269"/>
      <c r="DH86" s="288"/>
      <c r="DI86" s="288"/>
      <c r="DL86" s="289"/>
      <c r="DM86" s="269"/>
      <c r="DN86" s="288"/>
      <c r="DO86" s="288"/>
      <c r="DQ86" s="288"/>
      <c r="DR86" s="288"/>
      <c r="DS86" s="259"/>
      <c r="DU86" s="269"/>
      <c r="DV86" s="287"/>
      <c r="DW86" s="287"/>
      <c r="DX86" s="254"/>
      <c r="DY86" s="287"/>
      <c r="DZ86" s="287"/>
      <c r="EA86" s="269"/>
      <c r="EC86" s="290"/>
      <c r="EF86" s="289"/>
      <c r="EG86" s="269"/>
      <c r="EH86" s="288"/>
      <c r="EI86" s="288"/>
      <c r="EK86" s="288"/>
      <c r="EL86" s="288"/>
      <c r="EM86" s="259"/>
      <c r="EO86" s="269"/>
      <c r="EP86" s="287"/>
      <c r="EQ86" s="287"/>
      <c r="ER86" s="254"/>
      <c r="ES86" s="287"/>
      <c r="ET86" s="287"/>
      <c r="EU86" s="269"/>
      <c r="EV86" s="288"/>
      <c r="EW86" s="288"/>
      <c r="EZ86" s="289"/>
      <c r="FA86" s="269"/>
      <c r="FB86" s="288"/>
      <c r="FC86" s="288"/>
      <c r="FE86" s="288"/>
      <c r="FF86" s="288"/>
      <c r="FG86" s="259"/>
      <c r="FI86" s="269"/>
      <c r="FJ86" s="287"/>
      <c r="FK86" s="287"/>
      <c r="FL86" s="254"/>
      <c r="FM86" s="287"/>
      <c r="FN86" s="287"/>
      <c r="FO86" s="269"/>
      <c r="FP86" s="288"/>
      <c r="FQ86" s="288"/>
      <c r="FT86" s="289"/>
      <c r="FU86" s="269"/>
      <c r="FV86" s="288"/>
      <c r="FW86" s="288"/>
      <c r="FY86" s="288"/>
      <c r="FZ86" s="288"/>
      <c r="GA86" s="259"/>
      <c r="GI86" s="291"/>
      <c r="GN86" s="289"/>
      <c r="GU86" s="259"/>
      <c r="HC86" s="291"/>
      <c r="HH86" s="289"/>
      <c r="HO86" s="259"/>
      <c r="HW86" s="291"/>
      <c r="IB86" s="289"/>
      <c r="II86" s="259"/>
      <c r="IQ86" s="291"/>
      <c r="IV86" s="289"/>
    </row>
    <row r="87" spans="1:256" s="257" customFormat="1" ht="13.5" customHeight="1">
      <c r="B87" s="254"/>
      <c r="C87" s="259"/>
      <c r="E87" s="269"/>
      <c r="F87" s="287"/>
      <c r="G87" s="288"/>
      <c r="H87" s="254"/>
      <c r="I87" s="287"/>
      <c r="J87" s="288"/>
      <c r="K87" s="269"/>
      <c r="L87" s="288"/>
      <c r="M87" s="288"/>
      <c r="P87" s="289"/>
      <c r="Q87" s="269"/>
      <c r="R87" s="288"/>
      <c r="S87" s="288"/>
      <c r="U87" s="288"/>
      <c r="V87" s="288"/>
      <c r="W87" s="259"/>
      <c r="Y87" s="269"/>
      <c r="Z87" s="287"/>
      <c r="AA87" s="287"/>
      <c r="AB87" s="254"/>
      <c r="AC87" s="287"/>
      <c r="AD87" s="287"/>
      <c r="AE87" s="269"/>
      <c r="AF87" s="288"/>
      <c r="AG87" s="288"/>
      <c r="AJ87" s="289"/>
      <c r="AK87" s="269"/>
      <c r="AM87" s="288"/>
      <c r="AO87" s="288"/>
      <c r="AP87" s="288"/>
      <c r="AQ87" s="259"/>
      <c r="AS87" s="269"/>
      <c r="AT87" s="287"/>
      <c r="AU87" s="287"/>
      <c r="AV87" s="254"/>
      <c r="AW87" s="287"/>
      <c r="AX87" s="287"/>
      <c r="AY87" s="269"/>
      <c r="AZ87" s="288"/>
      <c r="BA87" s="288"/>
      <c r="BD87" s="289"/>
      <c r="BE87" s="269"/>
      <c r="BF87" s="288"/>
      <c r="BG87" s="288"/>
      <c r="BI87" s="288"/>
      <c r="BJ87" s="288"/>
      <c r="BK87" s="259"/>
      <c r="BM87" s="269"/>
      <c r="BN87" s="287"/>
      <c r="BO87" s="287"/>
      <c r="BP87" s="254"/>
      <c r="BQ87" s="287"/>
      <c r="BR87" s="287"/>
      <c r="BS87" s="269"/>
      <c r="BT87" s="288"/>
      <c r="BU87" s="288"/>
      <c r="BX87" s="289"/>
      <c r="BY87" s="269"/>
      <c r="BZ87" s="288"/>
      <c r="CA87" s="288"/>
      <c r="CC87" s="288"/>
      <c r="CD87" s="288"/>
      <c r="CE87" s="269"/>
      <c r="CG87" s="269"/>
      <c r="CH87" s="287"/>
      <c r="CI87" s="287"/>
      <c r="CJ87" s="254"/>
      <c r="CK87" s="287"/>
      <c r="CL87" s="287"/>
      <c r="CM87" s="269"/>
      <c r="CN87" s="288"/>
      <c r="CO87" s="288"/>
      <c r="CR87" s="289"/>
      <c r="CS87" s="269"/>
      <c r="CT87" s="288"/>
      <c r="CU87" s="288"/>
      <c r="CW87" s="288"/>
      <c r="CX87" s="288"/>
      <c r="CY87" s="259"/>
      <c r="DA87" s="269"/>
      <c r="DB87" s="287"/>
      <c r="DC87" s="287"/>
      <c r="DD87" s="254"/>
      <c r="DE87" s="287"/>
      <c r="DF87" s="287"/>
      <c r="DG87" s="269"/>
      <c r="DH87" s="288"/>
      <c r="DI87" s="288"/>
      <c r="DL87" s="289"/>
      <c r="DM87" s="269"/>
      <c r="DN87" s="288"/>
      <c r="DO87" s="288"/>
      <c r="DQ87" s="288"/>
      <c r="DR87" s="288"/>
      <c r="DS87" s="259"/>
      <c r="DU87" s="269"/>
      <c r="DV87" s="287"/>
      <c r="DW87" s="287"/>
      <c r="DX87" s="254"/>
      <c r="DY87" s="287"/>
      <c r="DZ87" s="287"/>
      <c r="EA87" s="269"/>
      <c r="EC87" s="290"/>
      <c r="EF87" s="289"/>
      <c r="EG87" s="269"/>
      <c r="EH87" s="288"/>
      <c r="EI87" s="288"/>
      <c r="EK87" s="288"/>
      <c r="EL87" s="288"/>
      <c r="EM87" s="259"/>
      <c r="EO87" s="269"/>
      <c r="EP87" s="287"/>
      <c r="EQ87" s="287"/>
      <c r="ER87" s="254"/>
      <c r="ES87" s="287"/>
      <c r="ET87" s="287"/>
      <c r="EU87" s="269"/>
      <c r="EV87" s="288"/>
      <c r="EW87" s="288"/>
      <c r="EZ87" s="289"/>
      <c r="FA87" s="269"/>
      <c r="FB87" s="288"/>
      <c r="FC87" s="288"/>
      <c r="FE87" s="288"/>
      <c r="FF87" s="288"/>
      <c r="FG87" s="259"/>
      <c r="FI87" s="269"/>
      <c r="FJ87" s="287"/>
      <c r="FK87" s="287"/>
      <c r="FL87" s="254"/>
      <c r="FM87" s="287"/>
      <c r="FN87" s="287"/>
      <c r="FO87" s="269"/>
      <c r="FP87" s="288"/>
      <c r="FQ87" s="288"/>
      <c r="FT87" s="289"/>
      <c r="FU87" s="269"/>
      <c r="FV87" s="288"/>
      <c r="FW87" s="288"/>
      <c r="FY87" s="288"/>
      <c r="FZ87" s="288"/>
      <c r="GA87" s="259"/>
      <c r="GI87" s="291"/>
      <c r="GN87" s="289"/>
      <c r="GU87" s="259"/>
      <c r="HC87" s="291"/>
      <c r="HH87" s="289"/>
      <c r="HO87" s="259"/>
      <c r="HW87" s="291"/>
      <c r="IB87" s="289"/>
      <c r="II87" s="259"/>
      <c r="IQ87" s="291"/>
      <c r="IV87" s="289"/>
    </row>
    <row r="88" spans="1:256" s="254" customFormat="1" ht="13.5" customHeight="1">
      <c r="A88" s="257"/>
      <c r="C88" s="259"/>
      <c r="D88" s="257"/>
      <c r="E88" s="269"/>
      <c r="F88" s="287"/>
      <c r="G88" s="288"/>
      <c r="I88" s="287"/>
      <c r="J88" s="288"/>
      <c r="K88" s="269"/>
      <c r="L88" s="288"/>
      <c r="M88" s="288"/>
      <c r="N88" s="257"/>
      <c r="O88" s="257"/>
      <c r="P88" s="289"/>
      <c r="Q88" s="269"/>
      <c r="R88" s="288"/>
      <c r="S88" s="288"/>
      <c r="T88" s="257"/>
      <c r="U88" s="288"/>
      <c r="V88" s="288"/>
      <c r="W88" s="259"/>
      <c r="X88" s="257"/>
      <c r="Y88" s="269"/>
      <c r="Z88" s="287"/>
      <c r="AA88" s="287"/>
      <c r="AC88" s="287"/>
      <c r="AD88" s="287"/>
      <c r="AE88" s="269"/>
      <c r="AF88" s="288"/>
      <c r="AG88" s="288"/>
      <c r="AH88" s="257"/>
      <c r="AI88" s="257"/>
      <c r="AJ88" s="289"/>
      <c r="AK88" s="269"/>
      <c r="AL88" s="257"/>
      <c r="AM88" s="288"/>
      <c r="AN88" s="257"/>
      <c r="AO88" s="288"/>
      <c r="AP88" s="288"/>
      <c r="AQ88" s="259"/>
      <c r="AR88" s="257"/>
      <c r="AS88" s="269"/>
      <c r="AT88" s="287"/>
      <c r="AU88" s="287"/>
      <c r="AW88" s="287"/>
      <c r="AX88" s="287"/>
      <c r="AY88" s="269"/>
      <c r="AZ88" s="288"/>
      <c r="BA88" s="288"/>
      <c r="BB88" s="257"/>
      <c r="BC88" s="257"/>
      <c r="BD88" s="289"/>
      <c r="BE88" s="269"/>
      <c r="BF88" s="288"/>
      <c r="BG88" s="288"/>
      <c r="BH88" s="257"/>
      <c r="BI88" s="288"/>
      <c r="BJ88" s="288"/>
      <c r="BK88" s="259"/>
      <c r="BL88" s="257"/>
      <c r="BM88" s="269"/>
      <c r="BN88" s="287"/>
      <c r="BO88" s="287"/>
      <c r="BQ88" s="287"/>
      <c r="BR88" s="287"/>
      <c r="BS88" s="269"/>
      <c r="BT88" s="288"/>
      <c r="BU88" s="288"/>
      <c r="BV88" s="257"/>
      <c r="BW88" s="257"/>
      <c r="BX88" s="289"/>
      <c r="BY88" s="269"/>
      <c r="BZ88" s="288"/>
      <c r="CA88" s="288"/>
      <c r="CB88" s="257"/>
      <c r="CC88" s="288"/>
      <c r="CD88" s="288"/>
      <c r="CE88" s="269"/>
      <c r="CF88" s="257"/>
      <c r="CG88" s="269"/>
      <c r="CH88" s="287"/>
      <c r="CI88" s="287"/>
      <c r="CK88" s="287"/>
      <c r="CL88" s="287"/>
      <c r="CM88" s="269"/>
      <c r="CN88" s="288"/>
      <c r="CO88" s="288"/>
      <c r="CP88" s="257"/>
      <c r="CQ88" s="257"/>
      <c r="CR88" s="289"/>
      <c r="CS88" s="269"/>
      <c r="CT88" s="288"/>
      <c r="CU88" s="288"/>
      <c r="CV88" s="257"/>
      <c r="CW88" s="288"/>
      <c r="CX88" s="288"/>
      <c r="CY88" s="259"/>
      <c r="CZ88" s="257"/>
      <c r="DA88" s="269"/>
      <c r="DB88" s="287"/>
      <c r="DC88" s="287"/>
      <c r="DE88" s="287"/>
      <c r="DF88" s="287"/>
      <c r="DG88" s="269"/>
      <c r="DH88" s="288"/>
      <c r="DI88" s="288"/>
      <c r="DJ88" s="257"/>
      <c r="DK88" s="257"/>
      <c r="DL88" s="289"/>
      <c r="DM88" s="269"/>
      <c r="DN88" s="288"/>
      <c r="DO88" s="288"/>
      <c r="DP88" s="257"/>
      <c r="DQ88" s="288"/>
      <c r="DR88" s="288"/>
      <c r="DS88" s="259"/>
      <c r="DT88" s="257"/>
      <c r="DU88" s="269"/>
      <c r="DV88" s="287"/>
      <c r="DW88" s="287"/>
      <c r="DY88" s="287"/>
      <c r="DZ88" s="287"/>
      <c r="EA88" s="269"/>
      <c r="EB88" s="257"/>
      <c r="EC88" s="290"/>
      <c r="ED88" s="257"/>
      <c r="EE88" s="257"/>
      <c r="EF88" s="289"/>
      <c r="EG88" s="269"/>
      <c r="EH88" s="288"/>
      <c r="EI88" s="288"/>
      <c r="EJ88" s="257"/>
      <c r="EK88" s="288"/>
      <c r="EL88" s="288"/>
      <c r="EM88" s="259"/>
      <c r="EN88" s="257"/>
      <c r="EO88" s="269"/>
      <c r="EP88" s="287"/>
      <c r="EQ88" s="287"/>
      <c r="ES88" s="287"/>
      <c r="ET88" s="287"/>
      <c r="EU88" s="269"/>
      <c r="EV88" s="288"/>
      <c r="EW88" s="288"/>
      <c r="EX88" s="257"/>
      <c r="EY88" s="257"/>
      <c r="EZ88" s="289"/>
      <c r="FA88" s="269"/>
      <c r="FB88" s="288"/>
      <c r="FC88" s="288"/>
      <c r="FD88" s="257"/>
      <c r="FE88" s="288"/>
      <c r="FF88" s="288"/>
      <c r="FG88" s="259"/>
      <c r="FH88" s="257"/>
      <c r="FI88" s="269"/>
      <c r="FJ88" s="287"/>
      <c r="FK88" s="287"/>
      <c r="FM88" s="287"/>
      <c r="FN88" s="287"/>
      <c r="FO88" s="269"/>
      <c r="FP88" s="288"/>
      <c r="FQ88" s="288"/>
      <c r="FR88" s="257"/>
      <c r="FS88" s="257"/>
      <c r="FT88" s="289"/>
      <c r="FU88" s="269"/>
      <c r="FV88" s="288"/>
      <c r="FW88" s="288"/>
      <c r="FX88" s="257"/>
      <c r="FY88" s="288"/>
      <c r="FZ88" s="288"/>
      <c r="GA88" s="253"/>
      <c r="GI88" s="266"/>
      <c r="GN88" s="267"/>
      <c r="GU88" s="253"/>
      <c r="HC88" s="266"/>
      <c r="HH88" s="267"/>
      <c r="HO88" s="253"/>
      <c r="HW88" s="266"/>
      <c r="IB88" s="267"/>
      <c r="II88" s="253"/>
      <c r="IQ88" s="266"/>
      <c r="IV88" s="267"/>
    </row>
    <row r="89" spans="1:256" s="254" customFormat="1" ht="13.5" customHeight="1">
      <c r="A89" s="257"/>
      <c r="C89" s="259"/>
      <c r="D89" s="257"/>
      <c r="E89" s="269"/>
      <c r="F89" s="287"/>
      <c r="G89" s="288"/>
      <c r="I89" s="287"/>
      <c r="J89" s="288"/>
      <c r="K89" s="269"/>
      <c r="L89" s="288"/>
      <c r="M89" s="288"/>
      <c r="N89" s="257"/>
      <c r="O89" s="257"/>
      <c r="P89" s="289"/>
      <c r="Q89" s="269"/>
      <c r="R89" s="288"/>
      <c r="S89" s="288"/>
      <c r="T89" s="257"/>
      <c r="U89" s="288"/>
      <c r="V89" s="288"/>
      <c r="W89" s="259"/>
      <c r="X89" s="257"/>
      <c r="Y89" s="269"/>
      <c r="Z89" s="287"/>
      <c r="AA89" s="287"/>
      <c r="AC89" s="287"/>
      <c r="AD89" s="287"/>
      <c r="AE89" s="269"/>
      <c r="AF89" s="288"/>
      <c r="AG89" s="288"/>
      <c r="AH89" s="257"/>
      <c r="AI89" s="257"/>
      <c r="AJ89" s="289"/>
      <c r="AK89" s="269"/>
      <c r="AL89" s="257"/>
      <c r="AM89" s="288"/>
      <c r="AN89" s="257"/>
      <c r="AO89" s="288"/>
      <c r="AP89" s="288"/>
      <c r="AQ89" s="259"/>
      <c r="AR89" s="257"/>
      <c r="AS89" s="269"/>
      <c r="AT89" s="287"/>
      <c r="AU89" s="287"/>
      <c r="AW89" s="287"/>
      <c r="AX89" s="287"/>
      <c r="AY89" s="269"/>
      <c r="AZ89" s="288"/>
      <c r="BA89" s="288"/>
      <c r="BB89" s="257"/>
      <c r="BC89" s="257"/>
      <c r="BD89" s="289"/>
      <c r="BE89" s="269"/>
      <c r="BF89" s="288"/>
      <c r="BG89" s="288"/>
      <c r="BH89" s="257"/>
      <c r="BI89" s="288"/>
      <c r="BJ89" s="288"/>
      <c r="BK89" s="259"/>
      <c r="BL89" s="257"/>
      <c r="BM89" s="269"/>
      <c r="BN89" s="287"/>
      <c r="BO89" s="287"/>
      <c r="BQ89" s="287"/>
      <c r="BR89" s="287"/>
      <c r="BS89" s="269"/>
      <c r="BT89" s="288"/>
      <c r="BU89" s="288"/>
      <c r="BV89" s="257"/>
      <c r="BW89" s="257"/>
      <c r="BX89" s="289"/>
      <c r="BY89" s="269"/>
      <c r="BZ89" s="288"/>
      <c r="CA89" s="288"/>
      <c r="CB89" s="257"/>
      <c r="CC89" s="288"/>
      <c r="CD89" s="288"/>
      <c r="CE89" s="269"/>
      <c r="CF89" s="257"/>
      <c r="CG89" s="269"/>
      <c r="CH89" s="287"/>
      <c r="CI89" s="287"/>
      <c r="CK89" s="287"/>
      <c r="CL89" s="287"/>
      <c r="CM89" s="269"/>
      <c r="CN89" s="288"/>
      <c r="CO89" s="288"/>
      <c r="CP89" s="257"/>
      <c r="CQ89" s="257"/>
      <c r="CR89" s="289"/>
      <c r="CS89" s="269"/>
      <c r="CT89" s="288"/>
      <c r="CU89" s="288"/>
      <c r="CV89" s="257"/>
      <c r="CW89" s="288"/>
      <c r="CX89" s="288"/>
      <c r="CY89" s="259"/>
      <c r="CZ89" s="257"/>
      <c r="DA89" s="269"/>
      <c r="DB89" s="287"/>
      <c r="DC89" s="287"/>
      <c r="DE89" s="287"/>
      <c r="DF89" s="287"/>
      <c r="DG89" s="269"/>
      <c r="DH89" s="288"/>
      <c r="DI89" s="288"/>
      <c r="DJ89" s="257"/>
      <c r="DK89" s="257"/>
      <c r="DL89" s="289"/>
      <c r="DM89" s="269"/>
      <c r="DN89" s="288"/>
      <c r="DO89" s="288"/>
      <c r="DP89" s="257"/>
      <c r="DQ89" s="288"/>
      <c r="DR89" s="288"/>
      <c r="DS89" s="259"/>
      <c r="DT89" s="257"/>
      <c r="DU89" s="269"/>
      <c r="DV89" s="287"/>
      <c r="DW89" s="287"/>
      <c r="DY89" s="287"/>
      <c r="DZ89" s="287"/>
      <c r="EA89" s="269"/>
      <c r="EB89" s="257"/>
      <c r="EC89" s="290"/>
      <c r="ED89" s="257"/>
      <c r="EE89" s="257"/>
      <c r="EF89" s="289"/>
      <c r="EG89" s="269"/>
      <c r="EH89" s="288"/>
      <c r="EI89" s="288"/>
      <c r="EJ89" s="257"/>
      <c r="EK89" s="288"/>
      <c r="EL89" s="288"/>
      <c r="EM89" s="259"/>
      <c r="EN89" s="257"/>
      <c r="EO89" s="269"/>
      <c r="EP89" s="287"/>
      <c r="EQ89" s="287"/>
      <c r="ES89" s="287"/>
      <c r="ET89" s="287"/>
      <c r="EU89" s="269"/>
      <c r="EV89" s="288"/>
      <c r="EW89" s="288"/>
      <c r="EX89" s="257"/>
      <c r="EY89" s="257"/>
      <c r="EZ89" s="289"/>
      <c r="FA89" s="269"/>
      <c r="FB89" s="288"/>
      <c r="FC89" s="288"/>
      <c r="FD89" s="257"/>
      <c r="FE89" s="288"/>
      <c r="FF89" s="288"/>
      <c r="FG89" s="259"/>
      <c r="FH89" s="257"/>
      <c r="FI89" s="269"/>
      <c r="FJ89" s="287"/>
      <c r="FK89" s="287"/>
      <c r="FM89" s="287"/>
      <c r="FN89" s="287"/>
      <c r="FO89" s="269"/>
      <c r="FP89" s="288"/>
      <c r="FQ89" s="288"/>
      <c r="FR89" s="257"/>
      <c r="FS89" s="257"/>
      <c r="FT89" s="289"/>
      <c r="FU89" s="269"/>
      <c r="FV89" s="288"/>
      <c r="FW89" s="288"/>
      <c r="FX89" s="257"/>
      <c r="FY89" s="288"/>
      <c r="FZ89" s="288"/>
      <c r="GA89" s="253"/>
      <c r="GI89" s="266"/>
      <c r="GN89" s="267"/>
      <c r="GU89" s="253"/>
      <c r="HC89" s="266"/>
      <c r="HH89" s="267"/>
      <c r="HO89" s="253"/>
      <c r="HW89" s="266"/>
      <c r="IB89" s="267"/>
      <c r="II89" s="253"/>
      <c r="IQ89" s="266"/>
      <c r="IV89" s="267"/>
    </row>
    <row r="90" spans="1:256" s="254" customFormat="1" ht="13.5" customHeight="1">
      <c r="A90" s="257"/>
      <c r="C90" s="259"/>
      <c r="D90" s="257"/>
      <c r="E90" s="269"/>
      <c r="F90" s="287"/>
      <c r="G90" s="288"/>
      <c r="I90" s="287"/>
      <c r="J90" s="288"/>
      <c r="K90" s="269"/>
      <c r="L90" s="288"/>
      <c r="M90" s="288"/>
      <c r="N90" s="257"/>
      <c r="O90" s="257"/>
      <c r="P90" s="289"/>
      <c r="Q90" s="269"/>
      <c r="R90" s="288"/>
      <c r="S90" s="288"/>
      <c r="T90" s="257"/>
      <c r="U90" s="288"/>
      <c r="V90" s="288"/>
      <c r="W90" s="259"/>
      <c r="X90" s="257"/>
      <c r="Y90" s="269"/>
      <c r="Z90" s="287"/>
      <c r="AA90" s="287"/>
      <c r="AC90" s="287"/>
      <c r="AD90" s="287"/>
      <c r="AE90" s="269"/>
      <c r="AF90" s="288"/>
      <c r="AG90" s="288"/>
      <c r="AH90" s="257"/>
      <c r="AI90" s="257"/>
      <c r="AJ90" s="289"/>
      <c r="AK90" s="269"/>
      <c r="AL90" s="257"/>
      <c r="AM90" s="288"/>
      <c r="AN90" s="257"/>
      <c r="AO90" s="288"/>
      <c r="AP90" s="288"/>
      <c r="AQ90" s="259"/>
      <c r="AR90" s="257"/>
      <c r="AS90" s="269"/>
      <c r="AT90" s="287"/>
      <c r="AU90" s="287"/>
      <c r="AW90" s="287"/>
      <c r="AX90" s="287"/>
      <c r="AY90" s="269"/>
      <c r="AZ90" s="288"/>
      <c r="BA90" s="288"/>
      <c r="BB90" s="257"/>
      <c r="BC90" s="257"/>
      <c r="BD90" s="289"/>
      <c r="BE90" s="269"/>
      <c r="BF90" s="288"/>
      <c r="BG90" s="288"/>
      <c r="BH90" s="257"/>
      <c r="BI90" s="288"/>
      <c r="BJ90" s="288"/>
      <c r="BK90" s="259"/>
      <c r="BL90" s="257"/>
      <c r="BM90" s="269"/>
      <c r="BN90" s="287"/>
      <c r="BO90" s="287"/>
      <c r="BQ90" s="287"/>
      <c r="BR90" s="287"/>
      <c r="BS90" s="269"/>
      <c r="BT90" s="288"/>
      <c r="BU90" s="288"/>
      <c r="BV90" s="257"/>
      <c r="BW90" s="257"/>
      <c r="BX90" s="289"/>
      <c r="BY90" s="269"/>
      <c r="BZ90" s="288"/>
      <c r="CA90" s="288"/>
      <c r="CB90" s="257"/>
      <c r="CC90" s="288"/>
      <c r="CD90" s="288"/>
      <c r="CE90" s="269"/>
      <c r="CF90" s="257"/>
      <c r="CG90" s="269"/>
      <c r="CH90" s="287"/>
      <c r="CI90" s="287"/>
      <c r="CK90" s="287"/>
      <c r="CL90" s="287"/>
      <c r="CM90" s="269"/>
      <c r="CN90" s="288"/>
      <c r="CO90" s="288"/>
      <c r="CP90" s="257"/>
      <c r="CQ90" s="257"/>
      <c r="CR90" s="289"/>
      <c r="CS90" s="269"/>
      <c r="CT90" s="288"/>
      <c r="CU90" s="288"/>
      <c r="CV90" s="257"/>
      <c r="CW90" s="288"/>
      <c r="CX90" s="288"/>
      <c r="CY90" s="259"/>
      <c r="CZ90" s="257"/>
      <c r="DA90" s="269"/>
      <c r="DB90" s="287"/>
      <c r="DC90" s="287"/>
      <c r="DE90" s="287"/>
      <c r="DF90" s="287"/>
      <c r="DG90" s="269"/>
      <c r="DH90" s="288"/>
      <c r="DI90" s="288"/>
      <c r="DJ90" s="257"/>
      <c r="DK90" s="257"/>
      <c r="DL90" s="289"/>
      <c r="DM90" s="269"/>
      <c r="DN90" s="288"/>
      <c r="DO90" s="288"/>
      <c r="DP90" s="257"/>
      <c r="DQ90" s="288"/>
      <c r="DR90" s="288"/>
      <c r="DS90" s="259"/>
      <c r="DT90" s="257"/>
      <c r="DU90" s="269"/>
      <c r="DV90" s="287"/>
      <c r="DW90" s="287"/>
      <c r="DY90" s="287"/>
      <c r="DZ90" s="287"/>
      <c r="EA90" s="269"/>
      <c r="EB90" s="257"/>
      <c r="EC90" s="290"/>
      <c r="ED90" s="257"/>
      <c r="EE90" s="257"/>
      <c r="EF90" s="289"/>
      <c r="EG90" s="269"/>
      <c r="EH90" s="288"/>
      <c r="EI90" s="288"/>
      <c r="EJ90" s="257"/>
      <c r="EK90" s="288"/>
      <c r="EL90" s="288"/>
      <c r="EM90" s="259"/>
      <c r="EN90" s="257"/>
      <c r="EO90" s="269"/>
      <c r="EP90" s="287"/>
      <c r="EQ90" s="287"/>
      <c r="ES90" s="287"/>
      <c r="ET90" s="287"/>
      <c r="EU90" s="269"/>
      <c r="EV90" s="288"/>
      <c r="EW90" s="288"/>
      <c r="EX90" s="257"/>
      <c r="EY90" s="257"/>
      <c r="EZ90" s="289"/>
      <c r="FA90" s="269"/>
      <c r="FB90" s="288"/>
      <c r="FC90" s="288"/>
      <c r="FD90" s="257"/>
      <c r="FE90" s="288"/>
      <c r="FF90" s="288"/>
      <c r="FG90" s="259"/>
      <c r="FH90" s="257"/>
      <c r="FI90" s="269"/>
      <c r="FJ90" s="287"/>
      <c r="FK90" s="287"/>
      <c r="FM90" s="287"/>
      <c r="FN90" s="287"/>
      <c r="FO90" s="269"/>
      <c r="FP90" s="288"/>
      <c r="FQ90" s="288"/>
      <c r="FR90" s="257"/>
      <c r="FS90" s="257"/>
      <c r="FT90" s="289"/>
      <c r="FU90" s="269"/>
      <c r="FV90" s="288"/>
      <c r="FW90" s="288"/>
      <c r="FX90" s="257"/>
      <c r="FY90" s="288"/>
      <c r="FZ90" s="288"/>
      <c r="GA90" s="253"/>
      <c r="GI90" s="266"/>
      <c r="GN90" s="267"/>
      <c r="GU90" s="253"/>
      <c r="HC90" s="266"/>
      <c r="HH90" s="267"/>
      <c r="HO90" s="253"/>
      <c r="HW90" s="266"/>
      <c r="IB90" s="267"/>
      <c r="II90" s="253"/>
      <c r="IQ90" s="266"/>
      <c r="IV90" s="267"/>
    </row>
    <row r="91" spans="1:256" s="254" customFormat="1" ht="13.5" customHeight="1">
      <c r="A91" s="257"/>
      <c r="C91" s="259"/>
      <c r="D91" s="257"/>
      <c r="E91" s="269"/>
      <c r="F91" s="287"/>
      <c r="G91" s="288"/>
      <c r="I91" s="287"/>
      <c r="J91" s="288"/>
      <c r="K91" s="269"/>
      <c r="L91" s="288"/>
      <c r="M91" s="288"/>
      <c r="N91" s="257"/>
      <c r="O91" s="257"/>
      <c r="P91" s="289"/>
      <c r="Q91" s="269"/>
      <c r="R91" s="288"/>
      <c r="S91" s="288"/>
      <c r="T91" s="257"/>
      <c r="U91" s="288"/>
      <c r="V91" s="288"/>
      <c r="W91" s="259"/>
      <c r="X91" s="257"/>
      <c r="Y91" s="269"/>
      <c r="Z91" s="287"/>
      <c r="AA91" s="287"/>
      <c r="AC91" s="287"/>
      <c r="AD91" s="287"/>
      <c r="AE91" s="269"/>
      <c r="AF91" s="288"/>
      <c r="AG91" s="288"/>
      <c r="AH91" s="257"/>
      <c r="AI91" s="257"/>
      <c r="AJ91" s="289"/>
      <c r="AK91" s="269"/>
      <c r="AL91" s="257"/>
      <c r="AM91" s="288"/>
      <c r="AN91" s="257"/>
      <c r="AO91" s="288"/>
      <c r="AP91" s="288"/>
      <c r="AQ91" s="259"/>
      <c r="AR91" s="257"/>
      <c r="AS91" s="269"/>
      <c r="AT91" s="287"/>
      <c r="AU91" s="287"/>
      <c r="AW91" s="287"/>
      <c r="AX91" s="287"/>
      <c r="AY91" s="269"/>
      <c r="AZ91" s="288"/>
      <c r="BA91" s="288"/>
      <c r="BB91" s="257"/>
      <c r="BC91" s="257"/>
      <c r="BD91" s="289"/>
      <c r="BE91" s="269"/>
      <c r="BF91" s="288"/>
      <c r="BG91" s="288"/>
      <c r="BH91" s="257"/>
      <c r="BI91" s="288"/>
      <c r="BJ91" s="288"/>
      <c r="BK91" s="259"/>
      <c r="BL91" s="257"/>
      <c r="BM91" s="269"/>
      <c r="BN91" s="287"/>
      <c r="BO91" s="287"/>
      <c r="BQ91" s="287"/>
      <c r="BR91" s="287"/>
      <c r="BS91" s="269"/>
      <c r="BT91" s="288"/>
      <c r="BU91" s="288"/>
      <c r="BV91" s="257"/>
      <c r="BW91" s="257"/>
      <c r="BX91" s="289"/>
      <c r="BY91" s="269"/>
      <c r="BZ91" s="288"/>
      <c r="CA91" s="288"/>
      <c r="CB91" s="257"/>
      <c r="CC91" s="288"/>
      <c r="CD91" s="288"/>
      <c r="CE91" s="269"/>
      <c r="CF91" s="257"/>
      <c r="CG91" s="269"/>
      <c r="CH91" s="287"/>
      <c r="CI91" s="287"/>
      <c r="CK91" s="287"/>
      <c r="CL91" s="287"/>
      <c r="CM91" s="269"/>
      <c r="CN91" s="288"/>
      <c r="CO91" s="288"/>
      <c r="CP91" s="257"/>
      <c r="CQ91" s="257"/>
      <c r="CR91" s="289"/>
      <c r="CS91" s="269"/>
      <c r="CT91" s="288"/>
      <c r="CU91" s="288"/>
      <c r="CV91" s="257"/>
      <c r="CW91" s="288"/>
      <c r="CX91" s="288"/>
      <c r="CY91" s="259"/>
      <c r="CZ91" s="257"/>
      <c r="DA91" s="269"/>
      <c r="DB91" s="287"/>
      <c r="DC91" s="287"/>
      <c r="DE91" s="287"/>
      <c r="DF91" s="287"/>
      <c r="DG91" s="269"/>
      <c r="DH91" s="288"/>
      <c r="DI91" s="288"/>
      <c r="DJ91" s="257"/>
      <c r="DK91" s="257"/>
      <c r="DL91" s="289"/>
      <c r="DM91" s="269"/>
      <c r="DN91" s="288"/>
      <c r="DO91" s="288"/>
      <c r="DP91" s="257"/>
      <c r="DQ91" s="288"/>
      <c r="DR91" s="288"/>
      <c r="DS91" s="259"/>
      <c r="DT91" s="257"/>
      <c r="DU91" s="269"/>
      <c r="DV91" s="287"/>
      <c r="DW91" s="287"/>
      <c r="DY91" s="287"/>
      <c r="DZ91" s="287"/>
      <c r="EA91" s="269"/>
      <c r="EB91" s="257"/>
      <c r="EC91" s="290"/>
      <c r="ED91" s="257"/>
      <c r="EE91" s="257"/>
      <c r="EF91" s="289"/>
      <c r="EG91" s="269"/>
      <c r="EH91" s="288"/>
      <c r="EI91" s="288"/>
      <c r="EJ91" s="257"/>
      <c r="EK91" s="288"/>
      <c r="EL91" s="288"/>
      <c r="EM91" s="259"/>
      <c r="EN91" s="257"/>
      <c r="EO91" s="269"/>
      <c r="EP91" s="287"/>
      <c r="EQ91" s="287"/>
      <c r="ES91" s="287"/>
      <c r="ET91" s="287"/>
      <c r="EU91" s="269"/>
      <c r="EV91" s="288"/>
      <c r="EW91" s="288"/>
      <c r="EX91" s="257"/>
      <c r="EY91" s="257"/>
      <c r="EZ91" s="289"/>
      <c r="FA91" s="269"/>
      <c r="FB91" s="288"/>
      <c r="FC91" s="288"/>
      <c r="FD91" s="257"/>
      <c r="FE91" s="288"/>
      <c r="FF91" s="288"/>
      <c r="FG91" s="259"/>
      <c r="FH91" s="257"/>
      <c r="FI91" s="269"/>
      <c r="FJ91" s="287"/>
      <c r="FK91" s="287"/>
      <c r="FM91" s="287"/>
      <c r="FN91" s="287"/>
      <c r="FO91" s="269"/>
      <c r="FP91" s="288"/>
      <c r="FQ91" s="288"/>
      <c r="FR91" s="257"/>
      <c r="FS91" s="257"/>
      <c r="FT91" s="289"/>
      <c r="FU91" s="269"/>
      <c r="FV91" s="288"/>
      <c r="FW91" s="288"/>
      <c r="FX91" s="257"/>
      <c r="FY91" s="288"/>
      <c r="FZ91" s="288"/>
      <c r="GA91" s="253"/>
      <c r="GI91" s="266"/>
      <c r="GN91" s="267"/>
      <c r="GU91" s="253"/>
      <c r="HC91" s="266"/>
      <c r="HH91" s="267"/>
      <c r="HO91" s="253"/>
      <c r="HW91" s="266"/>
      <c r="IB91" s="267"/>
      <c r="II91" s="253"/>
      <c r="IQ91" s="266"/>
      <c r="IV91" s="267"/>
    </row>
    <row r="92" spans="1:256" s="254" customFormat="1" ht="13.5" customHeight="1">
      <c r="A92" s="257"/>
      <c r="C92" s="259"/>
      <c r="D92" s="257"/>
      <c r="E92" s="269"/>
      <c r="F92" s="287"/>
      <c r="G92" s="288"/>
      <c r="I92" s="287"/>
      <c r="J92" s="288"/>
      <c r="K92" s="269"/>
      <c r="L92" s="288"/>
      <c r="M92" s="288"/>
      <c r="N92" s="257"/>
      <c r="O92" s="257"/>
      <c r="P92" s="289"/>
      <c r="Q92" s="269"/>
      <c r="R92" s="288"/>
      <c r="S92" s="288"/>
      <c r="T92" s="257"/>
      <c r="U92" s="288"/>
      <c r="V92" s="288"/>
      <c r="W92" s="259"/>
      <c r="X92" s="257"/>
      <c r="Y92" s="269"/>
      <c r="Z92" s="287"/>
      <c r="AA92" s="287"/>
      <c r="AC92" s="287"/>
      <c r="AD92" s="287"/>
      <c r="AE92" s="269"/>
      <c r="AF92" s="288"/>
      <c r="AG92" s="288"/>
      <c r="AH92" s="257"/>
      <c r="AI92" s="257"/>
      <c r="AJ92" s="289"/>
      <c r="AK92" s="269"/>
      <c r="AL92" s="257"/>
      <c r="AM92" s="288"/>
      <c r="AN92" s="257"/>
      <c r="AO92" s="288"/>
      <c r="AP92" s="288"/>
      <c r="AQ92" s="259"/>
      <c r="AR92" s="257"/>
      <c r="AS92" s="269"/>
      <c r="AT92" s="287"/>
      <c r="AU92" s="287"/>
      <c r="AW92" s="287"/>
      <c r="AX92" s="287"/>
      <c r="AY92" s="269"/>
      <c r="AZ92" s="288"/>
      <c r="BA92" s="288"/>
      <c r="BB92" s="257"/>
      <c r="BC92" s="257"/>
      <c r="BD92" s="289"/>
      <c r="BE92" s="269"/>
      <c r="BF92" s="288"/>
      <c r="BG92" s="288"/>
      <c r="BH92" s="257"/>
      <c r="BI92" s="288"/>
      <c r="BJ92" s="288"/>
      <c r="BK92" s="259"/>
      <c r="BL92" s="257"/>
      <c r="BM92" s="269"/>
      <c r="BN92" s="287"/>
      <c r="BO92" s="287"/>
      <c r="BQ92" s="287"/>
      <c r="BR92" s="287"/>
      <c r="BS92" s="269"/>
      <c r="BT92" s="288"/>
      <c r="BU92" s="288"/>
      <c r="BV92" s="257"/>
      <c r="BW92" s="257"/>
      <c r="BX92" s="289"/>
      <c r="BY92" s="269"/>
      <c r="BZ92" s="288"/>
      <c r="CA92" s="288"/>
      <c r="CB92" s="257"/>
      <c r="CC92" s="288"/>
      <c r="CD92" s="288"/>
      <c r="CE92" s="269"/>
      <c r="CF92" s="257"/>
      <c r="CG92" s="269"/>
      <c r="CH92" s="287"/>
      <c r="CI92" s="287"/>
      <c r="CK92" s="287"/>
      <c r="CL92" s="287"/>
      <c r="CM92" s="269"/>
      <c r="CN92" s="288"/>
      <c r="CO92" s="288"/>
      <c r="CP92" s="257"/>
      <c r="CQ92" s="257"/>
      <c r="CR92" s="289"/>
      <c r="CS92" s="269"/>
      <c r="CT92" s="288"/>
      <c r="CU92" s="288"/>
      <c r="CV92" s="257"/>
      <c r="CW92" s="288"/>
      <c r="CX92" s="288"/>
      <c r="CY92" s="259"/>
      <c r="CZ92" s="257"/>
      <c r="DA92" s="269"/>
      <c r="DB92" s="287"/>
      <c r="DC92" s="287"/>
      <c r="DE92" s="287"/>
      <c r="DF92" s="287"/>
      <c r="DG92" s="269"/>
      <c r="DH92" s="288"/>
      <c r="DI92" s="288"/>
      <c r="DJ92" s="257"/>
      <c r="DK92" s="257"/>
      <c r="DL92" s="289"/>
      <c r="DM92" s="269"/>
      <c r="DN92" s="288"/>
      <c r="DO92" s="288"/>
      <c r="DP92" s="257"/>
      <c r="DQ92" s="288"/>
      <c r="DR92" s="288"/>
      <c r="DS92" s="259"/>
      <c r="DT92" s="257"/>
      <c r="DU92" s="269"/>
      <c r="DV92" s="287"/>
      <c r="DW92" s="287"/>
      <c r="DY92" s="287"/>
      <c r="DZ92" s="287"/>
      <c r="EA92" s="269"/>
      <c r="EB92" s="257"/>
      <c r="EC92" s="290"/>
      <c r="ED92" s="257"/>
      <c r="EE92" s="257"/>
      <c r="EF92" s="289"/>
      <c r="EG92" s="269"/>
      <c r="EH92" s="288"/>
      <c r="EI92" s="288"/>
      <c r="EJ92" s="257"/>
      <c r="EK92" s="288"/>
      <c r="EL92" s="288"/>
      <c r="EM92" s="259"/>
      <c r="EN92" s="257"/>
      <c r="EO92" s="269"/>
      <c r="EP92" s="287"/>
      <c r="EQ92" s="287"/>
      <c r="ES92" s="287"/>
      <c r="ET92" s="287"/>
      <c r="EU92" s="269"/>
      <c r="EV92" s="288"/>
      <c r="EW92" s="288"/>
      <c r="EX92" s="257"/>
      <c r="EY92" s="257"/>
      <c r="EZ92" s="289"/>
      <c r="FA92" s="269"/>
      <c r="FB92" s="288"/>
      <c r="FC92" s="288"/>
      <c r="FD92" s="257"/>
      <c r="FE92" s="288"/>
      <c r="FF92" s="288"/>
      <c r="FG92" s="259"/>
      <c r="FH92" s="257"/>
      <c r="FI92" s="269"/>
      <c r="FJ92" s="287"/>
      <c r="FK92" s="287"/>
      <c r="FM92" s="287"/>
      <c r="FN92" s="287"/>
      <c r="FO92" s="269"/>
      <c r="FP92" s="288"/>
      <c r="FQ92" s="288"/>
      <c r="FR92" s="257"/>
      <c r="FS92" s="257"/>
      <c r="FT92" s="289"/>
      <c r="FU92" s="269"/>
      <c r="FV92" s="288"/>
      <c r="FW92" s="288"/>
      <c r="FX92" s="257"/>
      <c r="FY92" s="288"/>
      <c r="FZ92" s="288"/>
      <c r="GA92" s="253"/>
      <c r="GI92" s="266"/>
      <c r="GN92" s="267"/>
      <c r="GU92" s="253"/>
      <c r="HC92" s="266"/>
      <c r="HH92" s="267"/>
      <c r="HO92" s="253"/>
      <c r="HW92" s="266"/>
      <c r="IB92" s="267"/>
      <c r="II92" s="253"/>
      <c r="IQ92" s="266"/>
      <c r="IV92" s="267"/>
    </row>
    <row r="93" spans="1:256" s="254" customFormat="1" ht="13.5" customHeight="1">
      <c r="A93" s="257"/>
      <c r="C93" s="259"/>
      <c r="D93" s="257"/>
      <c r="E93" s="269"/>
      <c r="F93" s="287"/>
      <c r="G93" s="288"/>
      <c r="I93" s="287"/>
      <c r="J93" s="288"/>
      <c r="K93" s="269"/>
      <c r="L93" s="288"/>
      <c r="M93" s="288"/>
      <c r="N93" s="257"/>
      <c r="O93" s="257"/>
      <c r="P93" s="289"/>
      <c r="Q93" s="269"/>
      <c r="R93" s="288"/>
      <c r="S93" s="288"/>
      <c r="T93" s="257"/>
      <c r="U93" s="288"/>
      <c r="V93" s="288"/>
      <c r="W93" s="259"/>
      <c r="X93" s="257"/>
      <c r="Y93" s="269"/>
      <c r="Z93" s="287"/>
      <c r="AA93" s="287"/>
      <c r="AC93" s="287"/>
      <c r="AD93" s="287"/>
      <c r="AE93" s="269"/>
      <c r="AF93" s="288"/>
      <c r="AG93" s="288"/>
      <c r="AH93" s="257"/>
      <c r="AI93" s="257"/>
      <c r="AJ93" s="289"/>
      <c r="AK93" s="269"/>
      <c r="AL93" s="257"/>
      <c r="AM93" s="288"/>
      <c r="AN93" s="257"/>
      <c r="AO93" s="288"/>
      <c r="AP93" s="288"/>
      <c r="AQ93" s="259"/>
      <c r="AR93" s="257"/>
      <c r="AS93" s="269"/>
      <c r="AT93" s="287"/>
      <c r="AU93" s="287"/>
      <c r="AW93" s="287"/>
      <c r="AX93" s="287"/>
      <c r="AY93" s="269"/>
      <c r="AZ93" s="288"/>
      <c r="BA93" s="288"/>
      <c r="BB93" s="257"/>
      <c r="BC93" s="257"/>
      <c r="BD93" s="289"/>
      <c r="BE93" s="269"/>
      <c r="BF93" s="288"/>
      <c r="BG93" s="288"/>
      <c r="BH93" s="257"/>
      <c r="BI93" s="288"/>
      <c r="BJ93" s="288"/>
      <c r="BK93" s="259"/>
      <c r="BL93" s="257"/>
      <c r="BM93" s="269"/>
      <c r="BN93" s="287"/>
      <c r="BO93" s="287"/>
      <c r="BQ93" s="287"/>
      <c r="BR93" s="287"/>
      <c r="BS93" s="269"/>
      <c r="BT93" s="288"/>
      <c r="BU93" s="288"/>
      <c r="BV93" s="257"/>
      <c r="BW93" s="257"/>
      <c r="BX93" s="289"/>
      <c r="BY93" s="269"/>
      <c r="BZ93" s="288"/>
      <c r="CA93" s="288"/>
      <c r="CB93" s="257"/>
      <c r="CC93" s="288"/>
      <c r="CD93" s="288"/>
      <c r="CE93" s="269"/>
      <c r="CF93" s="257"/>
      <c r="CG93" s="269"/>
      <c r="CH93" s="287"/>
      <c r="CI93" s="287"/>
      <c r="CK93" s="287"/>
      <c r="CL93" s="287"/>
      <c r="CM93" s="269"/>
      <c r="CN93" s="288"/>
      <c r="CO93" s="288"/>
      <c r="CP93" s="257"/>
      <c r="CQ93" s="257"/>
      <c r="CR93" s="289"/>
      <c r="CS93" s="269"/>
      <c r="CT93" s="288"/>
      <c r="CU93" s="288"/>
      <c r="CV93" s="257"/>
      <c r="CW93" s="288"/>
      <c r="CX93" s="288"/>
      <c r="CY93" s="259"/>
      <c r="CZ93" s="257"/>
      <c r="DA93" s="269"/>
      <c r="DB93" s="287"/>
      <c r="DC93" s="287"/>
      <c r="DE93" s="287"/>
      <c r="DF93" s="287"/>
      <c r="DG93" s="269"/>
      <c r="DH93" s="288"/>
      <c r="DI93" s="288"/>
      <c r="DJ93" s="257"/>
      <c r="DK93" s="257"/>
      <c r="DL93" s="289"/>
      <c r="DM93" s="269"/>
      <c r="DN93" s="288"/>
      <c r="DO93" s="288"/>
      <c r="DP93" s="257"/>
      <c r="DQ93" s="288"/>
      <c r="DR93" s="288"/>
      <c r="DS93" s="259"/>
      <c r="DT93" s="257"/>
      <c r="DU93" s="269"/>
      <c r="DV93" s="287"/>
      <c r="DW93" s="287"/>
      <c r="DY93" s="287"/>
      <c r="DZ93" s="287"/>
      <c r="EA93" s="269"/>
      <c r="EB93" s="257"/>
      <c r="EC93" s="290"/>
      <c r="ED93" s="257"/>
      <c r="EE93" s="257"/>
      <c r="EF93" s="289"/>
      <c r="EG93" s="269"/>
      <c r="EH93" s="288"/>
      <c r="EI93" s="288"/>
      <c r="EJ93" s="257"/>
      <c r="EK93" s="288"/>
      <c r="EL93" s="288"/>
      <c r="EM93" s="259"/>
      <c r="EN93" s="257"/>
      <c r="EO93" s="269"/>
      <c r="EP93" s="287"/>
      <c r="EQ93" s="287"/>
      <c r="ES93" s="287"/>
      <c r="ET93" s="287"/>
      <c r="EU93" s="269"/>
      <c r="EV93" s="288"/>
      <c r="EW93" s="288"/>
      <c r="EX93" s="257"/>
      <c r="EY93" s="257"/>
      <c r="EZ93" s="289"/>
      <c r="FA93" s="269"/>
      <c r="FB93" s="288"/>
      <c r="FC93" s="288"/>
      <c r="FD93" s="257"/>
      <c r="FE93" s="288"/>
      <c r="FF93" s="288"/>
      <c r="FG93" s="259"/>
      <c r="FH93" s="257"/>
      <c r="FI93" s="269"/>
      <c r="FJ93" s="287"/>
      <c r="FK93" s="287"/>
      <c r="FM93" s="287"/>
      <c r="FN93" s="287"/>
      <c r="FO93" s="269"/>
      <c r="FP93" s="288"/>
      <c r="FQ93" s="288"/>
      <c r="FR93" s="257"/>
      <c r="FS93" s="257"/>
      <c r="FT93" s="289"/>
      <c r="FU93" s="269"/>
      <c r="FV93" s="288"/>
      <c r="FW93" s="288"/>
      <c r="FX93" s="257"/>
      <c r="FY93" s="288"/>
      <c r="FZ93" s="288"/>
      <c r="GA93" s="253"/>
      <c r="GI93" s="266"/>
      <c r="GN93" s="267"/>
      <c r="GU93" s="253"/>
      <c r="HC93" s="266"/>
      <c r="HH93" s="267"/>
      <c r="HO93" s="253"/>
      <c r="HW93" s="266"/>
      <c r="IB93" s="267"/>
      <c r="II93" s="253"/>
      <c r="IQ93" s="266"/>
      <c r="IV93" s="267"/>
    </row>
    <row r="94" spans="1:256" s="254" customFormat="1" ht="13.5" customHeight="1">
      <c r="A94" s="257"/>
      <c r="C94" s="259"/>
      <c r="D94" s="257"/>
      <c r="E94" s="269"/>
      <c r="F94" s="287"/>
      <c r="G94" s="288"/>
      <c r="I94" s="287"/>
      <c r="J94" s="288"/>
      <c r="K94" s="269"/>
      <c r="L94" s="288"/>
      <c r="M94" s="288"/>
      <c r="N94" s="257"/>
      <c r="O94" s="257"/>
      <c r="P94" s="289"/>
      <c r="Q94" s="269"/>
      <c r="R94" s="288"/>
      <c r="S94" s="288"/>
      <c r="T94" s="257"/>
      <c r="U94" s="288"/>
      <c r="V94" s="288"/>
      <c r="W94" s="259"/>
      <c r="X94" s="257"/>
      <c r="Y94" s="269"/>
      <c r="Z94" s="287"/>
      <c r="AA94" s="287"/>
      <c r="AC94" s="287"/>
      <c r="AD94" s="287"/>
      <c r="AE94" s="269"/>
      <c r="AF94" s="288"/>
      <c r="AG94" s="288"/>
      <c r="AH94" s="257"/>
      <c r="AI94" s="257"/>
      <c r="AJ94" s="289"/>
      <c r="AK94" s="269"/>
      <c r="AL94" s="257"/>
      <c r="AM94" s="288"/>
      <c r="AN94" s="257"/>
      <c r="AO94" s="288"/>
      <c r="AP94" s="288"/>
      <c r="AQ94" s="259"/>
      <c r="AR94" s="257"/>
      <c r="AS94" s="269"/>
      <c r="AT94" s="287"/>
      <c r="AU94" s="287"/>
      <c r="AW94" s="287"/>
      <c r="AX94" s="287"/>
      <c r="AY94" s="269"/>
      <c r="AZ94" s="288"/>
      <c r="BA94" s="288"/>
      <c r="BB94" s="257"/>
      <c r="BC94" s="257"/>
      <c r="BD94" s="289"/>
      <c r="BE94" s="269"/>
      <c r="BF94" s="288"/>
      <c r="BG94" s="288"/>
      <c r="BH94" s="257"/>
      <c r="BI94" s="288"/>
      <c r="BJ94" s="288"/>
      <c r="BK94" s="259"/>
      <c r="BL94" s="257"/>
      <c r="BM94" s="269"/>
      <c r="BN94" s="287"/>
      <c r="BO94" s="287"/>
      <c r="BQ94" s="287"/>
      <c r="BR94" s="287"/>
      <c r="BS94" s="269"/>
      <c r="BT94" s="288"/>
      <c r="BU94" s="288"/>
      <c r="BV94" s="257"/>
      <c r="BW94" s="257"/>
      <c r="BX94" s="289"/>
      <c r="BY94" s="269"/>
      <c r="BZ94" s="288"/>
      <c r="CA94" s="288"/>
      <c r="CB94" s="257"/>
      <c r="CC94" s="288"/>
      <c r="CD94" s="288"/>
      <c r="CE94" s="269"/>
      <c r="CF94" s="257"/>
      <c r="CG94" s="269"/>
      <c r="CH94" s="287"/>
      <c r="CI94" s="287"/>
      <c r="CK94" s="287"/>
      <c r="CL94" s="287"/>
      <c r="CM94" s="269"/>
      <c r="CN94" s="288"/>
      <c r="CO94" s="288"/>
      <c r="CP94" s="257"/>
      <c r="CQ94" s="257"/>
      <c r="CR94" s="289"/>
      <c r="CS94" s="269"/>
      <c r="CT94" s="288"/>
      <c r="CU94" s="288"/>
      <c r="CV94" s="257"/>
      <c r="CW94" s="288"/>
      <c r="CX94" s="288"/>
      <c r="CY94" s="259"/>
      <c r="CZ94" s="257"/>
      <c r="DA94" s="269"/>
      <c r="DB94" s="287"/>
      <c r="DC94" s="287"/>
      <c r="DE94" s="287"/>
      <c r="DF94" s="287"/>
      <c r="DG94" s="269"/>
      <c r="DH94" s="288"/>
      <c r="DI94" s="288"/>
      <c r="DJ94" s="257"/>
      <c r="DK94" s="257"/>
      <c r="DL94" s="289"/>
      <c r="DM94" s="269"/>
      <c r="DN94" s="288"/>
      <c r="DO94" s="288"/>
      <c r="DP94" s="257"/>
      <c r="DQ94" s="288"/>
      <c r="DR94" s="288"/>
      <c r="DS94" s="259"/>
      <c r="DT94" s="257"/>
      <c r="DU94" s="269"/>
      <c r="DV94" s="287"/>
      <c r="DW94" s="287"/>
      <c r="DY94" s="287"/>
      <c r="DZ94" s="287"/>
      <c r="EA94" s="269"/>
      <c r="EB94" s="257"/>
      <c r="EC94" s="290"/>
      <c r="ED94" s="257"/>
      <c r="EE94" s="257"/>
      <c r="EF94" s="289"/>
      <c r="EG94" s="269"/>
      <c r="EH94" s="288"/>
      <c r="EI94" s="288"/>
      <c r="EJ94" s="257"/>
      <c r="EK94" s="288"/>
      <c r="EL94" s="288"/>
      <c r="EM94" s="259"/>
      <c r="EN94" s="257"/>
      <c r="EO94" s="269"/>
      <c r="EP94" s="287"/>
      <c r="EQ94" s="287"/>
      <c r="ES94" s="287"/>
      <c r="ET94" s="287"/>
      <c r="EU94" s="269"/>
      <c r="EV94" s="288"/>
      <c r="EW94" s="288"/>
      <c r="EX94" s="257"/>
      <c r="EY94" s="257"/>
      <c r="EZ94" s="289"/>
      <c r="FA94" s="269"/>
      <c r="FB94" s="288"/>
      <c r="FC94" s="288"/>
      <c r="FD94" s="257"/>
      <c r="FE94" s="288"/>
      <c r="FF94" s="288"/>
      <c r="FG94" s="259"/>
      <c r="FH94" s="257"/>
      <c r="FI94" s="269"/>
      <c r="FJ94" s="287"/>
      <c r="FK94" s="287"/>
      <c r="FM94" s="287"/>
      <c r="FN94" s="287"/>
      <c r="FO94" s="269"/>
      <c r="FP94" s="288"/>
      <c r="FQ94" s="288"/>
      <c r="FR94" s="257"/>
      <c r="FS94" s="257"/>
      <c r="FT94" s="289"/>
      <c r="FU94" s="269"/>
      <c r="FV94" s="288"/>
      <c r="FW94" s="288"/>
      <c r="FX94" s="257"/>
      <c r="FY94" s="288"/>
      <c r="FZ94" s="288"/>
      <c r="GA94" s="253"/>
      <c r="GI94" s="266"/>
      <c r="GN94" s="267"/>
      <c r="GU94" s="253"/>
      <c r="HC94" s="266"/>
      <c r="HH94" s="267"/>
      <c r="HO94" s="253"/>
      <c r="HW94" s="266"/>
      <c r="IB94" s="267"/>
      <c r="II94" s="253"/>
      <c r="IQ94" s="266"/>
      <c r="IV94" s="267"/>
    </row>
    <row r="95" spans="1:256" s="254" customFormat="1" ht="13.5" customHeight="1">
      <c r="A95" s="257"/>
      <c r="C95" s="259"/>
      <c r="D95" s="257"/>
      <c r="E95" s="269"/>
      <c r="F95" s="287"/>
      <c r="G95" s="288"/>
      <c r="I95" s="287"/>
      <c r="J95" s="288"/>
      <c r="K95" s="269"/>
      <c r="L95" s="288"/>
      <c r="M95" s="288"/>
      <c r="N95" s="257"/>
      <c r="O95" s="257"/>
      <c r="P95" s="289"/>
      <c r="Q95" s="269"/>
      <c r="R95" s="288"/>
      <c r="S95" s="288"/>
      <c r="T95" s="257"/>
      <c r="U95" s="288"/>
      <c r="V95" s="288"/>
      <c r="W95" s="259"/>
      <c r="X95" s="257"/>
      <c r="Y95" s="269"/>
      <c r="Z95" s="287"/>
      <c r="AA95" s="287"/>
      <c r="AC95" s="287"/>
      <c r="AD95" s="287"/>
      <c r="AE95" s="269"/>
      <c r="AF95" s="288"/>
      <c r="AG95" s="288"/>
      <c r="AH95" s="257"/>
      <c r="AI95" s="257"/>
      <c r="AJ95" s="289"/>
      <c r="AK95" s="269"/>
      <c r="AL95" s="257"/>
      <c r="AM95" s="288"/>
      <c r="AN95" s="257"/>
      <c r="AO95" s="288"/>
      <c r="AP95" s="288"/>
      <c r="AQ95" s="259"/>
      <c r="AR95" s="257"/>
      <c r="AS95" s="269"/>
      <c r="AT95" s="287"/>
      <c r="AU95" s="287"/>
      <c r="AW95" s="287"/>
      <c r="AX95" s="287"/>
      <c r="AY95" s="269"/>
      <c r="AZ95" s="288"/>
      <c r="BA95" s="288"/>
      <c r="BB95" s="257"/>
      <c r="BC95" s="257"/>
      <c r="BD95" s="289"/>
      <c r="BE95" s="269"/>
      <c r="BF95" s="288"/>
      <c r="BG95" s="288"/>
      <c r="BH95" s="257"/>
      <c r="BI95" s="288"/>
      <c r="BJ95" s="288"/>
      <c r="BK95" s="259"/>
      <c r="BL95" s="257"/>
      <c r="BM95" s="269"/>
      <c r="BN95" s="287"/>
      <c r="BO95" s="287"/>
      <c r="BQ95" s="287"/>
      <c r="BR95" s="287"/>
      <c r="BS95" s="269"/>
      <c r="BT95" s="288"/>
      <c r="BU95" s="288"/>
      <c r="BV95" s="257"/>
      <c r="BW95" s="257"/>
      <c r="BX95" s="289"/>
      <c r="BY95" s="269"/>
      <c r="BZ95" s="288"/>
      <c r="CA95" s="288"/>
      <c r="CB95" s="257"/>
      <c r="CC95" s="288"/>
      <c r="CD95" s="288"/>
      <c r="CE95" s="269"/>
      <c r="CF95" s="257"/>
      <c r="CG95" s="269"/>
      <c r="CH95" s="287"/>
      <c r="CI95" s="287"/>
      <c r="CK95" s="287"/>
      <c r="CL95" s="287"/>
      <c r="CM95" s="269"/>
      <c r="CN95" s="288"/>
      <c r="CO95" s="288"/>
      <c r="CP95" s="257"/>
      <c r="CQ95" s="257"/>
      <c r="CR95" s="289"/>
      <c r="CS95" s="269"/>
      <c r="CT95" s="288"/>
      <c r="CU95" s="288"/>
      <c r="CV95" s="257"/>
      <c r="CW95" s="288"/>
      <c r="CX95" s="288"/>
      <c r="CY95" s="259"/>
      <c r="CZ95" s="257"/>
      <c r="DA95" s="269"/>
      <c r="DB95" s="287"/>
      <c r="DC95" s="287"/>
      <c r="DE95" s="287"/>
      <c r="DF95" s="287"/>
      <c r="DG95" s="269"/>
      <c r="DH95" s="288"/>
      <c r="DI95" s="288"/>
      <c r="DJ95" s="257"/>
      <c r="DK95" s="257"/>
      <c r="DL95" s="289"/>
      <c r="DM95" s="269"/>
      <c r="DN95" s="288"/>
      <c r="DO95" s="288"/>
      <c r="DP95" s="257"/>
      <c r="DQ95" s="288"/>
      <c r="DR95" s="288"/>
      <c r="DS95" s="259"/>
      <c r="DT95" s="257"/>
      <c r="DU95" s="269"/>
      <c r="DV95" s="287"/>
      <c r="DW95" s="287"/>
      <c r="DY95" s="287"/>
      <c r="DZ95" s="287"/>
      <c r="EA95" s="269"/>
      <c r="EB95" s="257"/>
      <c r="EC95" s="290"/>
      <c r="ED95" s="257"/>
      <c r="EE95" s="257"/>
      <c r="EF95" s="289"/>
      <c r="EG95" s="269"/>
      <c r="EH95" s="288"/>
      <c r="EI95" s="288"/>
      <c r="EJ95" s="257"/>
      <c r="EK95" s="288"/>
      <c r="EL95" s="288"/>
      <c r="EM95" s="259"/>
      <c r="EN95" s="257"/>
      <c r="EO95" s="269"/>
      <c r="EP95" s="287"/>
      <c r="EQ95" s="287"/>
      <c r="ES95" s="287"/>
      <c r="ET95" s="287"/>
      <c r="EU95" s="269"/>
      <c r="EV95" s="288"/>
      <c r="EW95" s="288"/>
      <c r="EX95" s="257"/>
      <c r="EY95" s="257"/>
      <c r="EZ95" s="289"/>
      <c r="FA95" s="269"/>
      <c r="FB95" s="288"/>
      <c r="FC95" s="288"/>
      <c r="FD95" s="257"/>
      <c r="FE95" s="288"/>
      <c r="FF95" s="288"/>
      <c r="FG95" s="259"/>
      <c r="FH95" s="257"/>
      <c r="FI95" s="269"/>
      <c r="FJ95" s="287"/>
      <c r="FK95" s="287"/>
      <c r="FM95" s="287"/>
      <c r="FN95" s="287"/>
      <c r="FO95" s="269"/>
      <c r="FP95" s="288"/>
      <c r="FQ95" s="288"/>
      <c r="FR95" s="257"/>
      <c r="FS95" s="257"/>
      <c r="FT95" s="289"/>
      <c r="FU95" s="269"/>
      <c r="FV95" s="288"/>
      <c r="FW95" s="288"/>
      <c r="FX95" s="257"/>
      <c r="FY95" s="288"/>
      <c r="FZ95" s="288"/>
      <c r="GA95" s="253"/>
      <c r="GI95" s="266"/>
      <c r="GN95" s="267"/>
      <c r="GU95" s="253"/>
      <c r="HC95" s="266"/>
      <c r="HH95" s="267"/>
      <c r="HO95" s="253"/>
      <c r="HW95" s="266"/>
      <c r="IB95" s="267"/>
      <c r="II95" s="253"/>
      <c r="IQ95" s="266"/>
      <c r="IV95" s="267"/>
    </row>
    <row r="96" spans="1:256" s="254" customFormat="1" ht="13.5" customHeight="1">
      <c r="A96" s="257"/>
      <c r="C96" s="259"/>
      <c r="D96" s="257"/>
      <c r="E96" s="269"/>
      <c r="F96" s="287"/>
      <c r="G96" s="288"/>
      <c r="I96" s="287"/>
      <c r="J96" s="288"/>
      <c r="K96" s="269"/>
      <c r="L96" s="288"/>
      <c r="M96" s="288"/>
      <c r="N96" s="257"/>
      <c r="O96" s="257"/>
      <c r="P96" s="289"/>
      <c r="Q96" s="269"/>
      <c r="R96" s="288"/>
      <c r="S96" s="288"/>
      <c r="T96" s="257"/>
      <c r="U96" s="288"/>
      <c r="V96" s="288"/>
      <c r="W96" s="259"/>
      <c r="X96" s="257"/>
      <c r="Y96" s="269"/>
      <c r="Z96" s="287"/>
      <c r="AA96" s="287"/>
      <c r="AC96" s="287"/>
      <c r="AD96" s="287"/>
      <c r="AE96" s="269"/>
      <c r="AF96" s="288"/>
      <c r="AG96" s="288"/>
      <c r="AH96" s="257"/>
      <c r="AI96" s="257"/>
      <c r="AJ96" s="289"/>
      <c r="AK96" s="269"/>
      <c r="AL96" s="257"/>
      <c r="AM96" s="288"/>
      <c r="AN96" s="257"/>
      <c r="AO96" s="288"/>
      <c r="AP96" s="288"/>
      <c r="AQ96" s="259"/>
      <c r="AR96" s="257"/>
      <c r="AS96" s="269"/>
      <c r="AT96" s="287"/>
      <c r="AU96" s="287"/>
      <c r="AW96" s="287"/>
      <c r="AX96" s="287"/>
      <c r="AY96" s="269"/>
      <c r="AZ96" s="288"/>
      <c r="BA96" s="288"/>
      <c r="BB96" s="257"/>
      <c r="BC96" s="257"/>
      <c r="BD96" s="289"/>
      <c r="BE96" s="269"/>
      <c r="BF96" s="288"/>
      <c r="BG96" s="288"/>
      <c r="BH96" s="257"/>
      <c r="BI96" s="288"/>
      <c r="BJ96" s="288"/>
      <c r="BK96" s="259"/>
      <c r="BL96" s="257"/>
      <c r="BM96" s="269"/>
      <c r="BN96" s="287"/>
      <c r="BO96" s="287"/>
      <c r="BQ96" s="287"/>
      <c r="BR96" s="287"/>
      <c r="BS96" s="269"/>
      <c r="BT96" s="288"/>
      <c r="BU96" s="288"/>
      <c r="BV96" s="257"/>
      <c r="BW96" s="257"/>
      <c r="BX96" s="289"/>
      <c r="BY96" s="269"/>
      <c r="BZ96" s="288"/>
      <c r="CA96" s="288"/>
      <c r="CB96" s="257"/>
      <c r="CC96" s="288"/>
      <c r="CD96" s="288"/>
      <c r="CE96" s="269"/>
      <c r="CF96" s="257"/>
      <c r="CG96" s="269"/>
      <c r="CH96" s="287"/>
      <c r="CI96" s="287"/>
      <c r="CK96" s="287"/>
      <c r="CL96" s="287"/>
      <c r="CM96" s="269"/>
      <c r="CN96" s="288"/>
      <c r="CO96" s="288"/>
      <c r="CP96" s="257"/>
      <c r="CQ96" s="257"/>
      <c r="CR96" s="289"/>
      <c r="CS96" s="269"/>
      <c r="CT96" s="288"/>
      <c r="CU96" s="288"/>
      <c r="CV96" s="257"/>
      <c r="CW96" s="288"/>
      <c r="CX96" s="288"/>
      <c r="CY96" s="259"/>
      <c r="CZ96" s="257"/>
      <c r="DA96" s="269"/>
      <c r="DB96" s="287"/>
      <c r="DC96" s="287"/>
      <c r="DE96" s="287"/>
      <c r="DF96" s="287"/>
      <c r="DG96" s="269"/>
      <c r="DH96" s="288"/>
      <c r="DI96" s="288"/>
      <c r="DJ96" s="257"/>
      <c r="DK96" s="257"/>
      <c r="DL96" s="289"/>
      <c r="DM96" s="269"/>
      <c r="DN96" s="288"/>
      <c r="DO96" s="288"/>
      <c r="DP96" s="257"/>
      <c r="DQ96" s="288"/>
      <c r="DR96" s="288"/>
      <c r="DS96" s="259"/>
      <c r="DT96" s="257"/>
      <c r="DU96" s="269"/>
      <c r="DV96" s="287"/>
      <c r="DW96" s="287"/>
      <c r="DY96" s="287"/>
      <c r="DZ96" s="287"/>
      <c r="EA96" s="269"/>
      <c r="EB96" s="257"/>
      <c r="EC96" s="290"/>
      <c r="ED96" s="257"/>
      <c r="EE96" s="257"/>
      <c r="EF96" s="289"/>
      <c r="EG96" s="269"/>
      <c r="EH96" s="288"/>
      <c r="EI96" s="288"/>
      <c r="EJ96" s="257"/>
      <c r="EK96" s="288"/>
      <c r="EL96" s="288"/>
      <c r="EM96" s="259"/>
      <c r="EN96" s="257"/>
      <c r="EO96" s="269"/>
      <c r="EP96" s="287"/>
      <c r="EQ96" s="287"/>
      <c r="ES96" s="287"/>
      <c r="ET96" s="287"/>
      <c r="EU96" s="269"/>
      <c r="EV96" s="288"/>
      <c r="EW96" s="288"/>
      <c r="EX96" s="257"/>
      <c r="EY96" s="257"/>
      <c r="EZ96" s="289"/>
      <c r="FA96" s="269"/>
      <c r="FB96" s="288"/>
      <c r="FC96" s="288"/>
      <c r="FD96" s="257"/>
      <c r="FE96" s="288"/>
      <c r="FF96" s="288"/>
      <c r="FG96" s="259"/>
      <c r="FH96" s="257"/>
      <c r="FI96" s="269"/>
      <c r="FJ96" s="287"/>
      <c r="FK96" s="287"/>
      <c r="FM96" s="287"/>
      <c r="FN96" s="287"/>
      <c r="FO96" s="269"/>
      <c r="FP96" s="288"/>
      <c r="FQ96" s="288"/>
      <c r="FR96" s="257"/>
      <c r="FS96" s="257"/>
      <c r="FT96" s="289"/>
      <c r="FU96" s="269"/>
      <c r="FV96" s="288"/>
      <c r="FW96" s="288"/>
      <c r="FX96" s="257"/>
      <c r="FY96" s="288"/>
      <c r="FZ96" s="288"/>
      <c r="GA96" s="253"/>
      <c r="GI96" s="266"/>
      <c r="GN96" s="267"/>
      <c r="GU96" s="253"/>
      <c r="HC96" s="266"/>
      <c r="HH96" s="267"/>
      <c r="HO96" s="253"/>
      <c r="HW96" s="266"/>
      <c r="IB96" s="267"/>
      <c r="II96" s="253"/>
      <c r="IQ96" s="266"/>
      <c r="IV96" s="267"/>
    </row>
    <row r="97" spans="1:256" s="254" customFormat="1" ht="13.5" customHeight="1">
      <c r="A97" s="257"/>
      <c r="C97" s="259"/>
      <c r="D97" s="257"/>
      <c r="E97" s="269"/>
      <c r="F97" s="287"/>
      <c r="G97" s="288"/>
      <c r="I97" s="287"/>
      <c r="J97" s="288"/>
      <c r="K97" s="269"/>
      <c r="L97" s="288"/>
      <c r="M97" s="288"/>
      <c r="N97" s="257"/>
      <c r="O97" s="257"/>
      <c r="P97" s="289"/>
      <c r="Q97" s="269"/>
      <c r="R97" s="288"/>
      <c r="S97" s="288"/>
      <c r="T97" s="257"/>
      <c r="U97" s="288"/>
      <c r="V97" s="288"/>
      <c r="W97" s="259"/>
      <c r="X97" s="257"/>
      <c r="Y97" s="269"/>
      <c r="Z97" s="287"/>
      <c r="AA97" s="287"/>
      <c r="AC97" s="287"/>
      <c r="AD97" s="287"/>
      <c r="AE97" s="269"/>
      <c r="AF97" s="288"/>
      <c r="AG97" s="288"/>
      <c r="AH97" s="257"/>
      <c r="AI97" s="257"/>
      <c r="AJ97" s="289"/>
      <c r="AK97" s="269"/>
      <c r="AL97" s="257"/>
      <c r="AM97" s="288"/>
      <c r="AN97" s="257"/>
      <c r="AO97" s="288"/>
      <c r="AP97" s="288"/>
      <c r="AQ97" s="259"/>
      <c r="AR97" s="257"/>
      <c r="AS97" s="269"/>
      <c r="AT97" s="287"/>
      <c r="AU97" s="287"/>
      <c r="AW97" s="287"/>
      <c r="AX97" s="287"/>
      <c r="AY97" s="269"/>
      <c r="AZ97" s="288"/>
      <c r="BA97" s="288"/>
      <c r="BB97" s="257"/>
      <c r="BC97" s="257"/>
      <c r="BD97" s="289"/>
      <c r="BE97" s="269"/>
      <c r="BF97" s="288"/>
      <c r="BG97" s="288"/>
      <c r="BH97" s="257"/>
      <c r="BI97" s="288"/>
      <c r="BJ97" s="288"/>
      <c r="BK97" s="259"/>
      <c r="BL97" s="257"/>
      <c r="BM97" s="269"/>
      <c r="BN97" s="287"/>
      <c r="BO97" s="287"/>
      <c r="BQ97" s="287"/>
      <c r="BR97" s="287"/>
      <c r="BS97" s="269"/>
      <c r="BT97" s="288"/>
      <c r="BU97" s="288"/>
      <c r="BV97" s="257"/>
      <c r="BW97" s="257"/>
      <c r="BX97" s="289"/>
      <c r="BY97" s="269"/>
      <c r="BZ97" s="288"/>
      <c r="CA97" s="288"/>
      <c r="CB97" s="257"/>
      <c r="CC97" s="288"/>
      <c r="CD97" s="288"/>
      <c r="CE97" s="269"/>
      <c r="CF97" s="257"/>
      <c r="CG97" s="269"/>
      <c r="CH97" s="287"/>
      <c r="CI97" s="287"/>
      <c r="CK97" s="287"/>
      <c r="CL97" s="287"/>
      <c r="CM97" s="269"/>
      <c r="CN97" s="288"/>
      <c r="CO97" s="288"/>
      <c r="CP97" s="257"/>
      <c r="CQ97" s="257"/>
      <c r="CR97" s="289"/>
      <c r="CS97" s="269"/>
      <c r="CT97" s="288"/>
      <c r="CU97" s="288"/>
      <c r="CV97" s="257"/>
      <c r="CW97" s="288"/>
      <c r="CX97" s="288"/>
      <c r="CY97" s="259"/>
      <c r="CZ97" s="257"/>
      <c r="DA97" s="269"/>
      <c r="DB97" s="287"/>
      <c r="DC97" s="287"/>
      <c r="DE97" s="287"/>
      <c r="DF97" s="287"/>
      <c r="DG97" s="269"/>
      <c r="DH97" s="288"/>
      <c r="DI97" s="288"/>
      <c r="DJ97" s="257"/>
      <c r="DK97" s="257"/>
      <c r="DL97" s="289"/>
      <c r="DM97" s="269"/>
      <c r="DN97" s="288"/>
      <c r="DO97" s="288"/>
      <c r="DP97" s="257"/>
      <c r="DQ97" s="288"/>
      <c r="DR97" s="288"/>
      <c r="DS97" s="259"/>
      <c r="DT97" s="257"/>
      <c r="DU97" s="269"/>
      <c r="DV97" s="287"/>
      <c r="DW97" s="287"/>
      <c r="DY97" s="287"/>
      <c r="DZ97" s="287"/>
      <c r="EA97" s="269"/>
      <c r="EB97" s="257"/>
      <c r="EC97" s="290"/>
      <c r="ED97" s="257"/>
      <c r="EE97" s="257"/>
      <c r="EF97" s="289"/>
      <c r="EG97" s="269"/>
      <c r="EH97" s="288"/>
      <c r="EI97" s="288"/>
      <c r="EJ97" s="257"/>
      <c r="EK97" s="288"/>
      <c r="EL97" s="288"/>
      <c r="EM97" s="259"/>
      <c r="EN97" s="257"/>
      <c r="EO97" s="269"/>
      <c r="EP97" s="287"/>
      <c r="EQ97" s="287"/>
      <c r="ES97" s="287"/>
      <c r="ET97" s="287"/>
      <c r="EU97" s="269"/>
      <c r="EV97" s="288"/>
      <c r="EW97" s="288"/>
      <c r="EX97" s="257"/>
      <c r="EY97" s="257"/>
      <c r="EZ97" s="289"/>
      <c r="FA97" s="269"/>
      <c r="FB97" s="288"/>
      <c r="FC97" s="288"/>
      <c r="FD97" s="257"/>
      <c r="FE97" s="288"/>
      <c r="FF97" s="288"/>
      <c r="FG97" s="259"/>
      <c r="FH97" s="257"/>
      <c r="FI97" s="269"/>
      <c r="FJ97" s="287"/>
      <c r="FK97" s="287"/>
      <c r="FM97" s="287"/>
      <c r="FN97" s="287"/>
      <c r="FO97" s="269"/>
      <c r="FP97" s="288"/>
      <c r="FQ97" s="288"/>
      <c r="FR97" s="257"/>
      <c r="FS97" s="257"/>
      <c r="FT97" s="289"/>
      <c r="FU97" s="269"/>
      <c r="FV97" s="288"/>
      <c r="FW97" s="288"/>
      <c r="FX97" s="257"/>
      <c r="FY97" s="288"/>
      <c r="FZ97" s="288"/>
      <c r="GA97" s="253"/>
      <c r="GI97" s="266"/>
      <c r="GN97" s="267"/>
      <c r="GU97" s="253"/>
      <c r="HC97" s="266"/>
      <c r="HH97" s="267"/>
      <c r="HO97" s="253"/>
      <c r="HW97" s="266"/>
      <c r="IB97" s="267"/>
      <c r="II97" s="253"/>
      <c r="IQ97" s="266"/>
      <c r="IV97" s="267"/>
    </row>
    <row r="98" spans="1:256" s="254" customFormat="1" ht="13.5" customHeight="1">
      <c r="A98" s="257"/>
      <c r="C98" s="259"/>
      <c r="D98" s="257"/>
      <c r="E98" s="269"/>
      <c r="F98" s="287"/>
      <c r="G98" s="288"/>
      <c r="I98" s="287"/>
      <c r="J98" s="288"/>
      <c r="K98" s="269"/>
      <c r="L98" s="288"/>
      <c r="M98" s="288"/>
      <c r="N98" s="257"/>
      <c r="O98" s="257"/>
      <c r="P98" s="289"/>
      <c r="Q98" s="269"/>
      <c r="R98" s="288"/>
      <c r="S98" s="288"/>
      <c r="T98" s="257"/>
      <c r="U98" s="288"/>
      <c r="V98" s="288"/>
      <c r="W98" s="259"/>
      <c r="X98" s="257"/>
      <c r="Y98" s="269"/>
      <c r="Z98" s="287"/>
      <c r="AA98" s="287"/>
      <c r="AC98" s="287"/>
      <c r="AD98" s="287"/>
      <c r="AE98" s="269"/>
      <c r="AF98" s="288"/>
      <c r="AG98" s="288"/>
      <c r="AH98" s="257"/>
      <c r="AI98" s="257"/>
      <c r="AJ98" s="289"/>
      <c r="AK98" s="269"/>
      <c r="AL98" s="257"/>
      <c r="AM98" s="288"/>
      <c r="AN98" s="257"/>
      <c r="AO98" s="288"/>
      <c r="AP98" s="288"/>
      <c r="AQ98" s="259"/>
      <c r="AR98" s="257"/>
      <c r="AS98" s="269"/>
      <c r="AT98" s="287"/>
      <c r="AU98" s="287"/>
      <c r="AW98" s="287"/>
      <c r="AX98" s="287"/>
      <c r="AY98" s="269"/>
      <c r="AZ98" s="288"/>
      <c r="BA98" s="288"/>
      <c r="BB98" s="257"/>
      <c r="BC98" s="257"/>
      <c r="BD98" s="289"/>
      <c r="BE98" s="269"/>
      <c r="BF98" s="288"/>
      <c r="BG98" s="288"/>
      <c r="BH98" s="257"/>
      <c r="BI98" s="288"/>
      <c r="BJ98" s="288"/>
      <c r="BK98" s="259"/>
      <c r="BL98" s="257"/>
      <c r="BM98" s="269"/>
      <c r="BN98" s="287"/>
      <c r="BO98" s="287"/>
      <c r="BQ98" s="287"/>
      <c r="BR98" s="287"/>
      <c r="BS98" s="269"/>
      <c r="BT98" s="288"/>
      <c r="BU98" s="288"/>
      <c r="BV98" s="257"/>
      <c r="BW98" s="257"/>
      <c r="BX98" s="289"/>
      <c r="BY98" s="269"/>
      <c r="BZ98" s="288"/>
      <c r="CA98" s="288"/>
      <c r="CB98" s="257"/>
      <c r="CC98" s="288"/>
      <c r="CD98" s="288"/>
      <c r="CE98" s="269"/>
      <c r="CF98" s="257"/>
      <c r="CG98" s="269"/>
      <c r="CH98" s="287"/>
      <c r="CI98" s="287"/>
      <c r="CK98" s="287"/>
      <c r="CL98" s="287"/>
      <c r="CM98" s="269"/>
      <c r="CN98" s="288"/>
      <c r="CO98" s="288"/>
      <c r="CP98" s="257"/>
      <c r="CQ98" s="257"/>
      <c r="CR98" s="289"/>
      <c r="CS98" s="269"/>
      <c r="CT98" s="288"/>
      <c r="CU98" s="288"/>
      <c r="CV98" s="257"/>
      <c r="CW98" s="288"/>
      <c r="CX98" s="288"/>
      <c r="CY98" s="259"/>
      <c r="CZ98" s="257"/>
      <c r="DA98" s="269"/>
      <c r="DB98" s="287"/>
      <c r="DC98" s="287"/>
      <c r="DE98" s="287"/>
      <c r="DF98" s="287"/>
      <c r="DG98" s="269"/>
      <c r="DH98" s="288"/>
      <c r="DI98" s="288"/>
      <c r="DJ98" s="257"/>
      <c r="DK98" s="257"/>
      <c r="DL98" s="289"/>
      <c r="DM98" s="269"/>
      <c r="DN98" s="288"/>
      <c r="DO98" s="288"/>
      <c r="DP98" s="257"/>
      <c r="DQ98" s="288"/>
      <c r="DR98" s="288"/>
      <c r="DS98" s="259"/>
      <c r="DT98" s="257"/>
      <c r="DU98" s="269"/>
      <c r="DV98" s="287"/>
      <c r="DW98" s="287"/>
      <c r="DY98" s="287"/>
      <c r="DZ98" s="287"/>
      <c r="EA98" s="269"/>
      <c r="EB98" s="257"/>
      <c r="EC98" s="290"/>
      <c r="ED98" s="257"/>
      <c r="EE98" s="257"/>
      <c r="EF98" s="289"/>
      <c r="EG98" s="269"/>
      <c r="EH98" s="288"/>
      <c r="EI98" s="288"/>
      <c r="EJ98" s="257"/>
      <c r="EK98" s="288"/>
      <c r="EL98" s="288"/>
      <c r="EM98" s="259"/>
      <c r="EN98" s="257"/>
      <c r="EO98" s="269"/>
      <c r="EP98" s="287"/>
      <c r="EQ98" s="287"/>
      <c r="ES98" s="287"/>
      <c r="ET98" s="287"/>
      <c r="EU98" s="269"/>
      <c r="EV98" s="288"/>
      <c r="EW98" s="288"/>
      <c r="EX98" s="257"/>
      <c r="EY98" s="257"/>
      <c r="EZ98" s="289"/>
      <c r="FA98" s="269"/>
      <c r="FB98" s="288"/>
      <c r="FC98" s="288"/>
      <c r="FD98" s="257"/>
      <c r="FE98" s="288"/>
      <c r="FF98" s="288"/>
      <c r="FG98" s="259"/>
      <c r="FH98" s="257"/>
      <c r="FI98" s="269"/>
      <c r="FJ98" s="287"/>
      <c r="FK98" s="287"/>
      <c r="FM98" s="287"/>
      <c r="FN98" s="287"/>
      <c r="FO98" s="269"/>
      <c r="FP98" s="288"/>
      <c r="FQ98" s="288"/>
      <c r="FR98" s="257"/>
      <c r="FS98" s="257"/>
      <c r="FT98" s="289"/>
      <c r="FU98" s="269"/>
      <c r="FV98" s="288"/>
      <c r="FW98" s="288"/>
      <c r="FX98" s="257"/>
      <c r="FY98" s="288"/>
      <c r="FZ98" s="288"/>
      <c r="GA98" s="253"/>
      <c r="GI98" s="266"/>
      <c r="GN98" s="267"/>
      <c r="GU98" s="253"/>
      <c r="HC98" s="266"/>
      <c r="HH98" s="267"/>
      <c r="HO98" s="253"/>
      <c r="HW98" s="266"/>
      <c r="IB98" s="267"/>
      <c r="II98" s="253"/>
      <c r="IQ98" s="266"/>
      <c r="IV98" s="267"/>
    </row>
    <row r="99" spans="1:256" s="254" customFormat="1" ht="13.5" customHeight="1">
      <c r="A99" s="257"/>
      <c r="C99" s="259"/>
      <c r="D99" s="257"/>
      <c r="E99" s="269"/>
      <c r="F99" s="287"/>
      <c r="G99" s="288"/>
      <c r="I99" s="287"/>
      <c r="J99" s="288"/>
      <c r="K99" s="269"/>
      <c r="L99" s="288"/>
      <c r="M99" s="288"/>
      <c r="N99" s="257"/>
      <c r="O99" s="257"/>
      <c r="P99" s="289"/>
      <c r="Q99" s="269"/>
      <c r="R99" s="288"/>
      <c r="S99" s="288"/>
      <c r="T99" s="257"/>
      <c r="U99" s="288"/>
      <c r="V99" s="288"/>
      <c r="W99" s="259"/>
      <c r="X99" s="257"/>
      <c r="Y99" s="269"/>
      <c r="Z99" s="287"/>
      <c r="AA99" s="287"/>
      <c r="AC99" s="287"/>
      <c r="AD99" s="287"/>
      <c r="AE99" s="269"/>
      <c r="AF99" s="288"/>
      <c r="AG99" s="288"/>
      <c r="AH99" s="257"/>
      <c r="AI99" s="257"/>
      <c r="AJ99" s="289"/>
      <c r="AK99" s="269"/>
      <c r="AL99" s="257"/>
      <c r="AM99" s="288"/>
      <c r="AN99" s="257"/>
      <c r="AO99" s="288"/>
      <c r="AP99" s="288"/>
      <c r="AQ99" s="259"/>
      <c r="AR99" s="257"/>
      <c r="AS99" s="269"/>
      <c r="AT99" s="287"/>
      <c r="AU99" s="287"/>
      <c r="AW99" s="287"/>
      <c r="AX99" s="287"/>
      <c r="AY99" s="269"/>
      <c r="AZ99" s="288"/>
      <c r="BA99" s="288"/>
      <c r="BB99" s="257"/>
      <c r="BC99" s="257"/>
      <c r="BD99" s="289"/>
      <c r="BE99" s="269"/>
      <c r="BF99" s="288"/>
      <c r="BG99" s="288"/>
      <c r="BH99" s="257"/>
      <c r="BI99" s="288"/>
      <c r="BJ99" s="288"/>
      <c r="BK99" s="259"/>
      <c r="BL99" s="257"/>
      <c r="BM99" s="269"/>
      <c r="BN99" s="287"/>
      <c r="BO99" s="287"/>
      <c r="BQ99" s="287"/>
      <c r="BR99" s="287"/>
      <c r="BS99" s="269"/>
      <c r="BT99" s="288"/>
      <c r="BU99" s="288"/>
      <c r="BV99" s="257"/>
      <c r="BW99" s="257"/>
      <c r="BX99" s="289"/>
      <c r="BY99" s="269"/>
      <c r="BZ99" s="288"/>
      <c r="CA99" s="288"/>
      <c r="CB99" s="257"/>
      <c r="CC99" s="288"/>
      <c r="CD99" s="288"/>
      <c r="CE99" s="269"/>
      <c r="CF99" s="257"/>
      <c r="CG99" s="269"/>
      <c r="CH99" s="287"/>
      <c r="CI99" s="287"/>
      <c r="CK99" s="287"/>
      <c r="CL99" s="287"/>
      <c r="CM99" s="269"/>
      <c r="CN99" s="288"/>
      <c r="CO99" s="288"/>
      <c r="CP99" s="257"/>
      <c r="CQ99" s="257"/>
      <c r="CR99" s="289"/>
      <c r="CS99" s="269"/>
      <c r="CT99" s="288"/>
      <c r="CU99" s="288"/>
      <c r="CV99" s="257"/>
      <c r="CW99" s="288"/>
      <c r="CX99" s="288"/>
      <c r="CY99" s="259"/>
      <c r="CZ99" s="257"/>
      <c r="DA99" s="269"/>
      <c r="DB99" s="287"/>
      <c r="DC99" s="287"/>
      <c r="DE99" s="287"/>
      <c r="DF99" s="287"/>
      <c r="DG99" s="269"/>
      <c r="DH99" s="288"/>
      <c r="DI99" s="288"/>
      <c r="DJ99" s="257"/>
      <c r="DK99" s="257"/>
      <c r="DL99" s="289"/>
      <c r="DM99" s="269"/>
      <c r="DN99" s="288"/>
      <c r="DO99" s="288"/>
      <c r="DP99" s="257"/>
      <c r="DQ99" s="288"/>
      <c r="DR99" s="288"/>
      <c r="DS99" s="259"/>
      <c r="DT99" s="257"/>
      <c r="DU99" s="269"/>
      <c r="DV99" s="287"/>
      <c r="DW99" s="287"/>
      <c r="DY99" s="287"/>
      <c r="DZ99" s="287"/>
      <c r="EA99" s="269"/>
      <c r="EB99" s="257"/>
      <c r="EC99" s="290"/>
      <c r="ED99" s="257"/>
      <c r="EE99" s="257"/>
      <c r="EF99" s="289"/>
      <c r="EG99" s="269"/>
      <c r="EH99" s="288"/>
      <c r="EI99" s="288"/>
      <c r="EJ99" s="257"/>
      <c r="EK99" s="288"/>
      <c r="EL99" s="288"/>
      <c r="EM99" s="259"/>
      <c r="EN99" s="257"/>
      <c r="EO99" s="269"/>
      <c r="EP99" s="287"/>
      <c r="EQ99" s="287"/>
      <c r="ES99" s="287"/>
      <c r="ET99" s="287"/>
      <c r="EU99" s="269"/>
      <c r="EV99" s="288"/>
      <c r="EW99" s="288"/>
      <c r="EX99" s="257"/>
      <c r="EY99" s="257"/>
      <c r="EZ99" s="289"/>
      <c r="FA99" s="269"/>
      <c r="FB99" s="288"/>
      <c r="FC99" s="288"/>
      <c r="FD99" s="257"/>
      <c r="FE99" s="288"/>
      <c r="FF99" s="288"/>
      <c r="FG99" s="259"/>
      <c r="FH99" s="257"/>
      <c r="FI99" s="269"/>
      <c r="FJ99" s="287"/>
      <c r="FK99" s="287"/>
      <c r="FM99" s="287"/>
      <c r="FN99" s="287"/>
      <c r="FO99" s="269"/>
      <c r="FP99" s="288"/>
      <c r="FQ99" s="288"/>
      <c r="FR99" s="257"/>
      <c r="FS99" s="257"/>
      <c r="FT99" s="289"/>
      <c r="FU99" s="269"/>
      <c r="FV99" s="288"/>
      <c r="FW99" s="288"/>
      <c r="FX99" s="257"/>
      <c r="FY99" s="288"/>
      <c r="FZ99" s="288"/>
      <c r="GA99" s="253"/>
      <c r="GI99" s="266"/>
      <c r="GN99" s="267"/>
      <c r="GU99" s="253"/>
      <c r="HC99" s="266"/>
      <c r="HH99" s="267"/>
      <c r="HO99" s="253"/>
      <c r="HW99" s="266"/>
      <c r="IB99" s="267"/>
      <c r="II99" s="253"/>
      <c r="IQ99" s="266"/>
      <c r="IV99" s="267"/>
    </row>
    <row r="100" spans="1:256" s="254" customFormat="1" ht="13.5" customHeight="1">
      <c r="A100" s="257"/>
      <c r="C100" s="259"/>
      <c r="D100" s="257"/>
      <c r="E100" s="269"/>
      <c r="F100" s="287"/>
      <c r="G100" s="288"/>
      <c r="I100" s="287"/>
      <c r="J100" s="288"/>
      <c r="K100" s="269"/>
      <c r="L100" s="288"/>
      <c r="M100" s="288"/>
      <c r="N100" s="257"/>
      <c r="O100" s="257"/>
      <c r="P100" s="289"/>
      <c r="Q100" s="269"/>
      <c r="R100" s="288"/>
      <c r="S100" s="288"/>
      <c r="T100" s="257"/>
      <c r="U100" s="288"/>
      <c r="V100" s="288"/>
      <c r="W100" s="259"/>
      <c r="X100" s="257"/>
      <c r="Y100" s="269"/>
      <c r="Z100" s="287"/>
      <c r="AA100" s="287"/>
      <c r="AC100" s="287"/>
      <c r="AD100" s="287"/>
      <c r="AE100" s="269"/>
      <c r="AF100" s="288"/>
      <c r="AG100" s="288"/>
      <c r="AH100" s="257"/>
      <c r="AI100" s="257"/>
      <c r="AJ100" s="289"/>
      <c r="AK100" s="269"/>
      <c r="AL100" s="257"/>
      <c r="AM100" s="288"/>
      <c r="AN100" s="257"/>
      <c r="AO100" s="288"/>
      <c r="AP100" s="288"/>
      <c r="AQ100" s="259"/>
      <c r="AR100" s="257"/>
      <c r="AS100" s="269"/>
      <c r="AT100" s="287"/>
      <c r="AU100" s="287"/>
      <c r="AW100" s="287"/>
      <c r="AX100" s="287"/>
      <c r="AY100" s="269"/>
      <c r="AZ100" s="288"/>
      <c r="BA100" s="288"/>
      <c r="BB100" s="257"/>
      <c r="BC100" s="257"/>
      <c r="BD100" s="289"/>
      <c r="BE100" s="269"/>
      <c r="BF100" s="288"/>
      <c r="BG100" s="288"/>
      <c r="BH100" s="257"/>
      <c r="BI100" s="288"/>
      <c r="BJ100" s="288"/>
      <c r="BK100" s="259"/>
      <c r="BL100" s="257"/>
      <c r="BM100" s="269"/>
      <c r="BN100" s="287"/>
      <c r="BO100" s="287"/>
      <c r="BQ100" s="287"/>
      <c r="BR100" s="287"/>
      <c r="BS100" s="269"/>
      <c r="BT100" s="288"/>
      <c r="BU100" s="288"/>
      <c r="BV100" s="257"/>
      <c r="BW100" s="257"/>
      <c r="BX100" s="289"/>
      <c r="BY100" s="269"/>
      <c r="BZ100" s="288"/>
      <c r="CA100" s="288"/>
      <c r="CB100" s="257"/>
      <c r="CC100" s="288"/>
      <c r="CD100" s="288"/>
      <c r="CE100" s="269"/>
      <c r="CF100" s="257"/>
      <c r="CG100" s="269"/>
      <c r="CH100" s="287"/>
      <c r="CI100" s="287"/>
      <c r="CK100" s="287"/>
      <c r="CL100" s="287"/>
      <c r="CM100" s="269"/>
      <c r="CN100" s="288"/>
      <c r="CO100" s="288"/>
      <c r="CP100" s="257"/>
      <c r="CQ100" s="257"/>
      <c r="CR100" s="289"/>
      <c r="CS100" s="269"/>
      <c r="CT100" s="288"/>
      <c r="CU100" s="288"/>
      <c r="CV100" s="257"/>
      <c r="CW100" s="288"/>
      <c r="CX100" s="288"/>
      <c r="CY100" s="259"/>
      <c r="CZ100" s="257"/>
      <c r="DA100" s="269"/>
      <c r="DB100" s="287"/>
      <c r="DC100" s="287"/>
      <c r="DE100" s="287"/>
      <c r="DF100" s="287"/>
      <c r="DG100" s="269"/>
      <c r="DH100" s="288"/>
      <c r="DI100" s="288"/>
      <c r="DJ100" s="257"/>
      <c r="DK100" s="257"/>
      <c r="DL100" s="289"/>
      <c r="DM100" s="269"/>
      <c r="DN100" s="288"/>
      <c r="DO100" s="288"/>
      <c r="DP100" s="257"/>
      <c r="DQ100" s="288"/>
      <c r="DR100" s="288"/>
      <c r="DS100" s="259"/>
      <c r="DT100" s="257"/>
      <c r="DU100" s="269"/>
      <c r="DV100" s="287"/>
      <c r="DW100" s="287"/>
      <c r="DY100" s="287"/>
      <c r="DZ100" s="287"/>
      <c r="EA100" s="269"/>
      <c r="EB100" s="257"/>
      <c r="EC100" s="290"/>
      <c r="ED100" s="257"/>
      <c r="EE100" s="257"/>
      <c r="EF100" s="289"/>
      <c r="EG100" s="269"/>
      <c r="EH100" s="288"/>
      <c r="EI100" s="288"/>
      <c r="EJ100" s="257"/>
      <c r="EK100" s="288"/>
      <c r="EL100" s="288"/>
      <c r="EM100" s="259"/>
      <c r="EN100" s="257"/>
      <c r="EO100" s="269"/>
      <c r="EP100" s="287"/>
      <c r="EQ100" s="287"/>
      <c r="ES100" s="287"/>
      <c r="ET100" s="287"/>
      <c r="EU100" s="269"/>
      <c r="EV100" s="288"/>
      <c r="EW100" s="288"/>
      <c r="EX100" s="257"/>
      <c r="EY100" s="257"/>
      <c r="EZ100" s="289"/>
      <c r="FA100" s="269"/>
      <c r="FB100" s="288"/>
      <c r="FC100" s="288"/>
      <c r="FD100" s="257"/>
      <c r="FE100" s="288"/>
      <c r="FF100" s="288"/>
      <c r="FG100" s="259"/>
      <c r="FH100" s="257"/>
      <c r="FI100" s="269"/>
      <c r="FJ100" s="287"/>
      <c r="FK100" s="287"/>
      <c r="FM100" s="287"/>
      <c r="FN100" s="287"/>
      <c r="FO100" s="269"/>
      <c r="FP100" s="288"/>
      <c r="FQ100" s="288"/>
      <c r="FR100" s="257"/>
      <c r="FS100" s="257"/>
      <c r="FT100" s="289"/>
      <c r="FU100" s="269"/>
      <c r="FV100" s="288"/>
      <c r="FW100" s="288"/>
      <c r="FX100" s="257"/>
      <c r="FY100" s="288"/>
      <c r="FZ100" s="288"/>
      <c r="GA100" s="253"/>
      <c r="GI100" s="266"/>
      <c r="GN100" s="267"/>
      <c r="GU100" s="253"/>
      <c r="HC100" s="266"/>
      <c r="HH100" s="267"/>
      <c r="HO100" s="253"/>
      <c r="HW100" s="266"/>
      <c r="IB100" s="267"/>
      <c r="II100" s="253"/>
      <c r="IQ100" s="266"/>
      <c r="IV100" s="267"/>
    </row>
    <row r="101" spans="1:256" s="254" customFormat="1" ht="13.5" customHeight="1">
      <c r="S101" s="287"/>
    </row>
    <row r="102" spans="1:256" s="254" customFormat="1" ht="13.5" customHeight="1"/>
    <row r="103" spans="1:256" s="254" customFormat="1" ht="13.5" customHeight="1"/>
    <row r="104" spans="1:256" s="254" customFormat="1" ht="13.5" customHeight="1"/>
    <row r="105" spans="1:256" s="254" customFormat="1" ht="13.5" customHeight="1"/>
    <row r="106" spans="1:256" s="254" customFormat="1" ht="13.5" customHeight="1"/>
    <row r="107" spans="1:256" s="254" customFormat="1" ht="13.5" customHeight="1"/>
    <row r="108" spans="1:256" s="254" customFormat="1" ht="13.5" customHeight="1"/>
    <row r="109" spans="1:256" s="254" customFormat="1" ht="13.5" customHeight="1"/>
    <row r="110" spans="1:256" s="254" customFormat="1" ht="13.5" customHeight="1"/>
    <row r="111" spans="1:256" s="254" customFormat="1" ht="13.5" customHeight="1"/>
    <row r="112" spans="1:256" s="254" customFormat="1" ht="13.5" customHeight="1"/>
    <row r="113" s="254" customFormat="1" ht="13.5" customHeight="1"/>
    <row r="114" s="254" customFormat="1" ht="13.5" customHeight="1"/>
    <row r="115" s="254" customFormat="1" ht="13.5" customHeight="1"/>
    <row r="116" s="254" customFormat="1" ht="13.5" customHeight="1"/>
    <row r="117" s="254" customFormat="1" ht="13.5" customHeight="1"/>
    <row r="118" s="254" customFormat="1" ht="13.5" customHeight="1"/>
    <row r="119" s="254" customFormat="1" ht="13.5" customHeight="1"/>
    <row r="120" s="254" customFormat="1" ht="13.5" customHeight="1"/>
    <row r="121" s="254" customFormat="1" ht="13.5" customHeight="1"/>
    <row r="122" s="254" customFormat="1" ht="13.5" customHeight="1"/>
    <row r="123" s="254" customFormat="1" ht="13.5" customHeight="1"/>
    <row r="124" s="254" customFormat="1" ht="13.5" customHeight="1"/>
    <row r="125" s="254" customFormat="1" ht="13.5" customHeight="1"/>
    <row r="126" s="254" customFormat="1" ht="13.5" customHeight="1"/>
    <row r="127" s="254" customFormat="1" ht="13.5" customHeight="1"/>
    <row r="128" s="254" customFormat="1" ht="13.5" customHeight="1"/>
    <row r="129" s="254" customFormat="1" ht="13.5" customHeight="1"/>
    <row r="130" s="254" customFormat="1" ht="13.5" customHeight="1"/>
    <row r="131" s="254" customFormat="1" ht="13.5" customHeight="1"/>
    <row r="132" s="254" customFormat="1" ht="13.5" customHeight="1"/>
    <row r="133" s="254" customFormat="1" ht="13.5" customHeight="1"/>
    <row r="134" s="254" customFormat="1" ht="13.5" customHeight="1"/>
    <row r="135" s="254" customFormat="1" ht="13.5" customHeight="1"/>
    <row r="136" s="254" customFormat="1" ht="13.5" customHeight="1"/>
    <row r="137" s="254" customFormat="1" ht="13.5" customHeight="1"/>
    <row r="138" s="254" customFormat="1" ht="13.5" customHeight="1"/>
    <row r="139" s="254" customFormat="1" ht="13.5" customHeight="1"/>
    <row r="140" s="254" customFormat="1" ht="13.5" customHeight="1"/>
    <row r="141" s="254" customFormat="1" ht="13.5" customHeight="1"/>
    <row r="142" s="254" customFormat="1" ht="13.5" customHeight="1"/>
    <row r="143" s="254" customFormat="1" ht="13.5" customHeight="1"/>
    <row r="144" s="254" customFormat="1" ht="13.5" customHeight="1"/>
    <row r="145" s="254" customFormat="1" ht="13.5" customHeight="1"/>
    <row r="146" s="254" customFormat="1" ht="13.5" customHeight="1"/>
    <row r="147" s="254" customFormat="1" ht="13.5" customHeight="1"/>
    <row r="148" s="254" customFormat="1" ht="13.5" customHeight="1"/>
    <row r="149" s="254" customFormat="1" ht="13.5" customHeight="1"/>
    <row r="150" s="254" customFormat="1" ht="13.5" customHeight="1"/>
    <row r="151" s="254" customFormat="1" ht="13.5" customHeight="1"/>
    <row r="152" s="254" customFormat="1" ht="13.5" customHeight="1"/>
    <row r="153" s="254" customFormat="1" ht="13.5" customHeight="1"/>
    <row r="154" s="254" customFormat="1" ht="13.5" customHeight="1"/>
    <row r="155" s="254" customFormat="1" ht="13.5" customHeight="1"/>
    <row r="156" s="254" customFormat="1" ht="13.5" customHeight="1"/>
    <row r="157" s="254" customFormat="1" ht="13.5" customHeight="1"/>
    <row r="158" s="254" customFormat="1" ht="13.5" customHeight="1"/>
    <row r="159" s="254" customFormat="1" ht="13.5" customHeight="1"/>
    <row r="160" s="254" customFormat="1" ht="13.5" customHeight="1"/>
    <row r="161" s="254" customFormat="1" ht="13.5" customHeight="1"/>
    <row r="162" s="254" customFormat="1" ht="13.5" customHeight="1"/>
    <row r="163" s="254" customFormat="1" ht="13.5" customHeight="1"/>
    <row r="164" s="254" customFormat="1" ht="13.5" customHeight="1"/>
    <row r="165" s="254" customFormat="1" ht="13.5" customHeight="1"/>
    <row r="166" s="254" customFormat="1" ht="13.5" customHeight="1"/>
    <row r="167" s="254" customFormat="1" ht="13.5" customHeight="1"/>
    <row r="168" s="254" customFormat="1" ht="13.5" customHeight="1"/>
    <row r="169" s="254" customFormat="1" ht="13.5" customHeight="1"/>
    <row r="170" s="254" customFormat="1" ht="13.5" customHeight="1"/>
    <row r="171" s="254" customFormat="1" ht="13.5" customHeight="1"/>
    <row r="172" s="254" customFormat="1" ht="13.5" customHeight="1"/>
    <row r="173" s="254" customFormat="1" ht="13.5" customHeight="1"/>
    <row r="174" s="254" customFormat="1" ht="13.5" customHeight="1"/>
    <row r="175" s="254" customFormat="1" ht="13.5" customHeight="1"/>
    <row r="176" s="254" customFormat="1" ht="13.5" customHeight="1"/>
    <row r="177" s="254" customFormat="1" ht="13.5" customHeight="1"/>
    <row r="178" s="254" customFormat="1" ht="13.5" customHeight="1"/>
    <row r="179" s="254" customFormat="1" ht="13.5" customHeight="1"/>
    <row r="180" s="254" customFormat="1" ht="13.5" customHeight="1"/>
    <row r="181" s="254" customFormat="1" ht="13.5" customHeight="1"/>
    <row r="182" s="254" customFormat="1" ht="13.5" customHeight="1"/>
    <row r="183" s="254" customFormat="1" ht="13.5" customHeight="1"/>
    <row r="184" s="254" customFormat="1" ht="13.5" customHeight="1"/>
    <row r="185" s="254" customFormat="1" ht="13.5" customHeight="1"/>
    <row r="186" s="254" customFormat="1" ht="13.5" customHeight="1"/>
    <row r="187" s="254" customFormat="1" ht="13.5" customHeight="1"/>
    <row r="188" s="254" customFormat="1" ht="13.5" customHeight="1"/>
    <row r="189" s="254" customFormat="1" ht="13.5" customHeight="1"/>
    <row r="190" s="254" customFormat="1" ht="13.5" customHeight="1"/>
    <row r="191" s="254" customFormat="1" ht="13.5" customHeight="1"/>
    <row r="192" s="254" customFormat="1" ht="13.5" customHeight="1"/>
    <row r="193" s="254" customFormat="1" ht="13.5" customHeight="1"/>
    <row r="194" s="254" customFormat="1" ht="13.5" customHeight="1"/>
    <row r="195" s="254" customFormat="1" ht="13.5" customHeight="1"/>
    <row r="196" s="254" customFormat="1" ht="13.5" customHeight="1"/>
    <row r="197" s="254" customFormat="1" ht="13.5" customHeight="1"/>
    <row r="198" s="254" customFormat="1" ht="13.5" customHeight="1"/>
    <row r="199" s="254" customFormat="1" ht="13.5" customHeight="1"/>
    <row r="200" s="254" customFormat="1" ht="13.5" customHeight="1"/>
    <row r="201" s="254" customFormat="1" ht="13.5" customHeight="1"/>
    <row r="202" s="254" customFormat="1" ht="13.5" customHeight="1"/>
    <row r="203" s="254" customFormat="1" ht="13.5" customHeight="1"/>
    <row r="204" s="254" customFormat="1" ht="13.5" customHeight="1"/>
    <row r="205" s="254" customFormat="1" ht="13.5" customHeight="1"/>
    <row r="206" s="254" customFormat="1" ht="13.5" customHeight="1"/>
    <row r="207" s="254" customFormat="1" ht="13.5" customHeight="1"/>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info_parties!$A$1:$A$114</xm:f>
          </x14:formula1>
          <xm:sqref>A11:A100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BY102"/>
  <sheetViews>
    <sheetView zoomScaleNormal="100" workbookViewId="0">
      <pane xSplit="2" ySplit="10" topLeftCell="BJ11" activePane="bottomRight" state="frozen"/>
      <selection activeCell="I23" sqref="I23:I24"/>
      <selection pane="topRight" activeCell="I23" sqref="I23:I24"/>
      <selection pane="bottomLeft" activeCell="I23" sqref="I23:I24"/>
      <selection pane="bottomRight" activeCell="A11" sqref="A1:XFD1048576"/>
    </sheetView>
  </sheetViews>
  <sheetFormatPr defaultColWidth="9.109375" defaultRowHeight="13.5" customHeight="1"/>
  <cols>
    <col min="1" max="1" width="9.109375" style="245"/>
    <col min="2" max="2" width="27.6640625" style="245" customWidth="1"/>
    <col min="3" max="4" width="10.21875" style="245" customWidth="1"/>
    <col min="5" max="5" width="9.109375" style="254"/>
    <col min="6" max="6" width="9.109375" style="261" customWidth="1"/>
    <col min="7" max="8" width="9.109375" style="254" customWidth="1"/>
    <col min="9" max="9" width="9.109375" style="245"/>
    <col min="10" max="11" width="12" style="245" customWidth="1"/>
    <col min="12" max="16384" width="9.109375" style="245"/>
  </cols>
  <sheetData>
    <row r="1" spans="1:77" ht="13.5" customHeight="1">
      <c r="A1" s="238" t="s">
        <v>5</v>
      </c>
      <c r="B1" s="238"/>
      <c r="C1" s="239"/>
      <c r="D1" s="240"/>
      <c r="E1" s="241"/>
      <c r="F1" s="242"/>
      <c r="G1" s="241"/>
      <c r="H1" s="243"/>
      <c r="I1" s="239"/>
      <c r="J1" s="240"/>
      <c r="K1" s="241"/>
      <c r="L1" s="242"/>
      <c r="M1" s="241"/>
      <c r="N1" s="243"/>
      <c r="O1" s="242"/>
      <c r="P1" s="241"/>
      <c r="Q1" s="243"/>
      <c r="R1" s="244"/>
      <c r="S1" s="241"/>
      <c r="T1" s="243"/>
      <c r="U1" s="242"/>
      <c r="V1" s="241"/>
      <c r="W1" s="243"/>
      <c r="X1" s="242"/>
      <c r="Y1" s="241"/>
      <c r="Z1" s="243"/>
      <c r="AA1" s="242"/>
      <c r="AB1" s="241"/>
      <c r="AC1" s="243"/>
      <c r="AD1" s="242"/>
      <c r="AE1" s="241"/>
      <c r="AF1" s="243"/>
      <c r="AG1" s="242"/>
      <c r="AH1" s="241"/>
      <c r="AI1" s="243"/>
      <c r="AJ1" s="242"/>
      <c r="AK1" s="241"/>
      <c r="AL1" s="243"/>
      <c r="AM1" s="242"/>
      <c r="AN1" s="241"/>
      <c r="AO1" s="243"/>
      <c r="AP1" s="242"/>
      <c r="AQ1" s="241"/>
      <c r="AR1" s="243"/>
      <c r="AS1" s="242"/>
      <c r="AT1" s="241"/>
      <c r="AU1" s="243"/>
      <c r="AV1" s="242"/>
      <c r="AW1" s="241"/>
      <c r="AX1" s="243"/>
      <c r="AY1" s="242"/>
      <c r="AZ1" s="241"/>
      <c r="BA1" s="243"/>
      <c r="BB1" s="242"/>
      <c r="BC1" s="241"/>
      <c r="BD1" s="243"/>
      <c r="BE1" s="242"/>
      <c r="BF1" s="241"/>
      <c r="BG1" s="243"/>
      <c r="BH1" s="242"/>
      <c r="BI1" s="241"/>
      <c r="BJ1" s="243"/>
      <c r="BK1" s="242"/>
      <c r="BL1" s="241"/>
      <c r="BM1" s="243"/>
      <c r="BN1" s="242"/>
      <c r="BO1" s="241"/>
      <c r="BP1" s="243"/>
      <c r="BQ1" s="242"/>
      <c r="BR1" s="241"/>
      <c r="BS1" s="243"/>
      <c r="BT1" s="242"/>
      <c r="BU1" s="241"/>
      <c r="BV1" s="243"/>
      <c r="BW1" s="242"/>
      <c r="BX1" s="241"/>
      <c r="BY1" s="243"/>
    </row>
    <row r="2" spans="1:77" ht="3.75" customHeight="1">
      <c r="A2" s="238"/>
      <c r="B2" s="238"/>
      <c r="C2" s="246"/>
      <c r="D2" s="240"/>
      <c r="E2" s="241"/>
      <c r="F2" s="246"/>
      <c r="G2" s="241"/>
      <c r="H2" s="243"/>
      <c r="I2" s="247"/>
      <c r="J2" s="240"/>
      <c r="K2" s="241"/>
      <c r="L2" s="246"/>
      <c r="M2" s="241"/>
      <c r="N2" s="243"/>
      <c r="O2" s="246"/>
      <c r="P2" s="241"/>
      <c r="Q2" s="243"/>
      <c r="R2" s="246"/>
      <c r="S2" s="241"/>
      <c r="T2" s="243"/>
      <c r="U2" s="246"/>
      <c r="V2" s="241"/>
      <c r="W2" s="243"/>
      <c r="X2" s="246"/>
      <c r="Y2" s="241"/>
      <c r="Z2" s="243"/>
      <c r="AA2" s="246"/>
      <c r="AB2" s="241"/>
      <c r="AC2" s="243"/>
      <c r="AD2" s="246"/>
      <c r="AE2" s="241"/>
      <c r="AF2" s="243"/>
      <c r="AG2" s="246"/>
      <c r="AH2" s="241"/>
      <c r="AI2" s="243"/>
      <c r="AJ2" s="246"/>
      <c r="AK2" s="241"/>
      <c r="AL2" s="243"/>
      <c r="AM2" s="246"/>
      <c r="AN2" s="241"/>
      <c r="AO2" s="243"/>
      <c r="AP2" s="246"/>
      <c r="AQ2" s="241"/>
      <c r="AR2" s="243"/>
      <c r="AS2" s="246"/>
      <c r="AT2" s="241"/>
      <c r="AU2" s="243"/>
      <c r="AV2" s="246"/>
      <c r="AW2" s="241"/>
      <c r="AX2" s="243"/>
      <c r="AY2" s="246"/>
      <c r="AZ2" s="241"/>
      <c r="BA2" s="243"/>
      <c r="BB2" s="246"/>
      <c r="BC2" s="241"/>
      <c r="BD2" s="243"/>
      <c r="BE2" s="246"/>
      <c r="BF2" s="241"/>
      <c r="BG2" s="243"/>
      <c r="BH2" s="246"/>
      <c r="BI2" s="241"/>
      <c r="BJ2" s="243"/>
      <c r="BK2" s="246"/>
      <c r="BL2" s="241"/>
      <c r="BM2" s="243"/>
      <c r="BN2" s="246"/>
      <c r="BO2" s="241"/>
      <c r="BP2" s="243"/>
      <c r="BQ2" s="246"/>
      <c r="BR2" s="241"/>
      <c r="BS2" s="243"/>
      <c r="BT2" s="246"/>
      <c r="BU2" s="241"/>
      <c r="BV2" s="243"/>
      <c r="BW2" s="246"/>
      <c r="BX2" s="241"/>
      <c r="BY2" s="243"/>
    </row>
    <row r="3" spans="1:77" ht="3.75" customHeight="1">
      <c r="A3" s="238"/>
      <c r="B3" s="238"/>
      <c r="C3" s="246"/>
      <c r="D3" s="240"/>
      <c r="E3" s="241"/>
      <c r="F3" s="246"/>
      <c r="G3" s="241"/>
      <c r="H3" s="243"/>
      <c r="I3" s="247"/>
      <c r="J3" s="240"/>
      <c r="K3" s="241"/>
      <c r="L3" s="246"/>
      <c r="M3" s="241"/>
      <c r="N3" s="243"/>
      <c r="O3" s="246"/>
      <c r="P3" s="241"/>
      <c r="Q3" s="243"/>
      <c r="R3" s="246"/>
      <c r="S3" s="241"/>
      <c r="T3" s="243"/>
      <c r="U3" s="246"/>
      <c r="V3" s="241"/>
      <c r="W3" s="243"/>
      <c r="X3" s="246"/>
      <c r="Y3" s="241"/>
      <c r="Z3" s="243"/>
      <c r="AA3" s="246"/>
      <c r="AB3" s="241"/>
      <c r="AC3" s="243"/>
      <c r="AD3" s="246"/>
      <c r="AE3" s="241"/>
      <c r="AF3" s="243"/>
      <c r="AG3" s="246"/>
      <c r="AH3" s="241"/>
      <c r="AI3" s="243"/>
      <c r="AJ3" s="246"/>
      <c r="AK3" s="241"/>
      <c r="AL3" s="243"/>
      <c r="AM3" s="246"/>
      <c r="AN3" s="241"/>
      <c r="AO3" s="243"/>
      <c r="AP3" s="246"/>
      <c r="AQ3" s="241"/>
      <c r="AR3" s="243"/>
      <c r="AS3" s="246"/>
      <c r="AT3" s="241"/>
      <c r="AU3" s="243"/>
      <c r="AV3" s="246"/>
      <c r="AW3" s="241"/>
      <c r="AX3" s="243"/>
      <c r="AY3" s="246"/>
      <c r="AZ3" s="241"/>
      <c r="BA3" s="243"/>
      <c r="BB3" s="246"/>
      <c r="BC3" s="241"/>
      <c r="BD3" s="243"/>
      <c r="BE3" s="246"/>
      <c r="BF3" s="241"/>
      <c r="BG3" s="243"/>
      <c r="BH3" s="246"/>
      <c r="BI3" s="241"/>
      <c r="BJ3" s="243"/>
      <c r="BK3" s="246"/>
      <c r="BL3" s="241"/>
      <c r="BM3" s="243"/>
      <c r="BN3" s="246"/>
      <c r="BO3" s="241"/>
      <c r="BP3" s="243"/>
      <c r="BQ3" s="246"/>
      <c r="BR3" s="241"/>
      <c r="BS3" s="243"/>
      <c r="BT3" s="246"/>
      <c r="BU3" s="241"/>
      <c r="BV3" s="243"/>
      <c r="BW3" s="246"/>
      <c r="BX3" s="241"/>
      <c r="BY3" s="243"/>
    </row>
    <row r="4" spans="1:77" ht="3.75" customHeight="1">
      <c r="A4" s="238"/>
      <c r="B4" s="238"/>
      <c r="C4" s="246"/>
      <c r="D4" s="240"/>
      <c r="E4" s="241"/>
      <c r="F4" s="246"/>
      <c r="G4" s="241"/>
      <c r="H4" s="243"/>
      <c r="I4" s="247"/>
      <c r="J4" s="240"/>
      <c r="K4" s="241"/>
      <c r="L4" s="246"/>
      <c r="M4" s="241"/>
      <c r="N4" s="243"/>
      <c r="O4" s="246"/>
      <c r="P4" s="241"/>
      <c r="Q4" s="243"/>
      <c r="R4" s="246"/>
      <c r="S4" s="241"/>
      <c r="T4" s="243"/>
      <c r="U4" s="246"/>
      <c r="V4" s="241"/>
      <c r="W4" s="243"/>
      <c r="X4" s="246"/>
      <c r="Y4" s="241"/>
      <c r="Z4" s="243"/>
      <c r="AA4" s="246"/>
      <c r="AB4" s="241"/>
      <c r="AC4" s="243"/>
      <c r="AD4" s="246"/>
      <c r="AE4" s="241"/>
      <c r="AF4" s="243"/>
      <c r="AG4" s="246"/>
      <c r="AH4" s="241"/>
      <c r="AI4" s="243"/>
      <c r="AJ4" s="246"/>
      <c r="AK4" s="241"/>
      <c r="AL4" s="243"/>
      <c r="AM4" s="246"/>
      <c r="AN4" s="241"/>
      <c r="AO4" s="243"/>
      <c r="AP4" s="246"/>
      <c r="AQ4" s="241"/>
      <c r="AR4" s="243"/>
      <c r="AS4" s="246"/>
      <c r="AT4" s="241"/>
      <c r="AU4" s="243"/>
      <c r="AV4" s="246"/>
      <c r="AW4" s="241"/>
      <c r="AX4" s="243"/>
      <c r="AY4" s="246"/>
      <c r="AZ4" s="241"/>
      <c r="BA4" s="243"/>
      <c r="BB4" s="246"/>
      <c r="BC4" s="241"/>
      <c r="BD4" s="243"/>
      <c r="BE4" s="246"/>
      <c r="BF4" s="241"/>
      <c r="BG4" s="243"/>
      <c r="BH4" s="246"/>
      <c r="BI4" s="241"/>
      <c r="BJ4" s="243"/>
      <c r="BK4" s="246"/>
      <c r="BL4" s="241"/>
      <c r="BM4" s="243"/>
      <c r="BN4" s="246"/>
      <c r="BO4" s="241"/>
      <c r="BP4" s="243"/>
      <c r="BQ4" s="246"/>
      <c r="BR4" s="241"/>
      <c r="BS4" s="243"/>
      <c r="BT4" s="246"/>
      <c r="BU4" s="241"/>
      <c r="BV4" s="243"/>
      <c r="BW4" s="246"/>
      <c r="BX4" s="241"/>
      <c r="BY4" s="243"/>
    </row>
    <row r="5" spans="1:77" ht="3.75" customHeight="1">
      <c r="A5" s="238"/>
      <c r="B5" s="238"/>
      <c r="C5" s="246"/>
      <c r="D5" s="240"/>
      <c r="E5" s="241"/>
      <c r="F5" s="246"/>
      <c r="G5" s="241"/>
      <c r="H5" s="243"/>
      <c r="I5" s="247"/>
      <c r="J5" s="240"/>
      <c r="K5" s="241"/>
      <c r="L5" s="246"/>
      <c r="M5" s="241"/>
      <c r="N5" s="243"/>
      <c r="O5" s="246"/>
      <c r="P5" s="241"/>
      <c r="Q5" s="243"/>
      <c r="R5" s="246"/>
      <c r="S5" s="241"/>
      <c r="T5" s="243"/>
      <c r="U5" s="246"/>
      <c r="V5" s="241"/>
      <c r="W5" s="243"/>
      <c r="X5" s="246"/>
      <c r="Y5" s="241"/>
      <c r="Z5" s="243"/>
      <c r="AA5" s="246"/>
      <c r="AB5" s="241"/>
      <c r="AC5" s="243"/>
      <c r="AD5" s="246"/>
      <c r="AE5" s="241"/>
      <c r="AF5" s="243"/>
      <c r="AG5" s="246"/>
      <c r="AH5" s="241"/>
      <c r="AI5" s="243"/>
      <c r="AJ5" s="246"/>
      <c r="AK5" s="241"/>
      <c r="AL5" s="243"/>
      <c r="AM5" s="246"/>
      <c r="AN5" s="241"/>
      <c r="AO5" s="243"/>
      <c r="AP5" s="246"/>
      <c r="AQ5" s="241"/>
      <c r="AR5" s="243"/>
      <c r="AS5" s="246"/>
      <c r="AT5" s="241"/>
      <c r="AU5" s="243"/>
      <c r="AV5" s="246"/>
      <c r="AW5" s="241"/>
      <c r="AX5" s="243"/>
      <c r="AY5" s="246"/>
      <c r="AZ5" s="241"/>
      <c r="BA5" s="243"/>
      <c r="BB5" s="246"/>
      <c r="BC5" s="241"/>
      <c r="BD5" s="243"/>
      <c r="BE5" s="246"/>
      <c r="BF5" s="241"/>
      <c r="BG5" s="243"/>
      <c r="BH5" s="246"/>
      <c r="BI5" s="241"/>
      <c r="BJ5" s="243"/>
      <c r="BK5" s="246"/>
      <c r="BL5" s="241"/>
      <c r="BM5" s="243"/>
      <c r="BN5" s="246"/>
      <c r="BO5" s="241"/>
      <c r="BP5" s="243"/>
      <c r="BQ5" s="246"/>
      <c r="BR5" s="241"/>
      <c r="BS5" s="243"/>
      <c r="BT5" s="246"/>
      <c r="BU5" s="241"/>
      <c r="BV5" s="243"/>
      <c r="BW5" s="246"/>
      <c r="BX5" s="241"/>
      <c r="BY5" s="243"/>
    </row>
    <row r="6" spans="1:77" ht="3.75" customHeight="1">
      <c r="A6" s="238"/>
      <c r="B6" s="238"/>
      <c r="C6" s="246"/>
      <c r="D6" s="240"/>
      <c r="E6" s="241"/>
      <c r="F6" s="246"/>
      <c r="G6" s="241"/>
      <c r="H6" s="243"/>
      <c r="I6" s="247"/>
      <c r="J6" s="240"/>
      <c r="K6" s="241"/>
      <c r="L6" s="246"/>
      <c r="M6" s="241"/>
      <c r="N6" s="243"/>
      <c r="O6" s="246"/>
      <c r="P6" s="241"/>
      <c r="Q6" s="243"/>
      <c r="R6" s="246"/>
      <c r="S6" s="241"/>
      <c r="T6" s="243"/>
      <c r="U6" s="246"/>
      <c r="V6" s="241"/>
      <c r="W6" s="243"/>
      <c r="X6" s="246"/>
      <c r="Y6" s="241"/>
      <c r="Z6" s="243"/>
      <c r="AA6" s="246"/>
      <c r="AB6" s="241"/>
      <c r="AC6" s="243"/>
      <c r="AD6" s="246"/>
      <c r="AE6" s="241"/>
      <c r="AF6" s="243"/>
      <c r="AG6" s="246"/>
      <c r="AH6" s="241"/>
      <c r="AI6" s="243"/>
      <c r="AJ6" s="246"/>
      <c r="AK6" s="241"/>
      <c r="AL6" s="243"/>
      <c r="AM6" s="246"/>
      <c r="AN6" s="241"/>
      <c r="AO6" s="243"/>
      <c r="AP6" s="246"/>
      <c r="AQ6" s="241"/>
      <c r="AR6" s="243"/>
      <c r="AS6" s="246"/>
      <c r="AT6" s="241"/>
      <c r="AU6" s="243"/>
      <c r="AV6" s="246"/>
      <c r="AW6" s="241"/>
      <c r="AX6" s="243"/>
      <c r="AY6" s="246"/>
      <c r="AZ6" s="241"/>
      <c r="BA6" s="243"/>
      <c r="BB6" s="246"/>
      <c r="BC6" s="241"/>
      <c r="BD6" s="243"/>
      <c r="BE6" s="246"/>
      <c r="BF6" s="241"/>
      <c r="BG6" s="243"/>
      <c r="BH6" s="246"/>
      <c r="BI6" s="241"/>
      <c r="BJ6" s="243"/>
      <c r="BK6" s="246"/>
      <c r="BL6" s="241"/>
      <c r="BM6" s="243"/>
      <c r="BN6" s="246"/>
      <c r="BO6" s="241"/>
      <c r="BP6" s="243"/>
      <c r="BQ6" s="246"/>
      <c r="BR6" s="241"/>
      <c r="BS6" s="243"/>
      <c r="BT6" s="246"/>
      <c r="BU6" s="241"/>
      <c r="BV6" s="243"/>
      <c r="BW6" s="246"/>
      <c r="BX6" s="241"/>
      <c r="BY6" s="243"/>
    </row>
    <row r="7" spans="1:77" ht="3.75" customHeight="1">
      <c r="A7" s="238"/>
      <c r="B7" s="238"/>
      <c r="C7" s="246"/>
      <c r="D7" s="240"/>
      <c r="E7" s="241"/>
      <c r="F7" s="246"/>
      <c r="G7" s="241"/>
      <c r="H7" s="243"/>
      <c r="I7" s="247"/>
      <c r="J7" s="240"/>
      <c r="K7" s="241"/>
      <c r="L7" s="246"/>
      <c r="M7" s="241"/>
      <c r="N7" s="243"/>
      <c r="O7" s="246"/>
      <c r="P7" s="241"/>
      <c r="Q7" s="243"/>
      <c r="R7" s="246"/>
      <c r="S7" s="241"/>
      <c r="T7" s="243"/>
      <c r="U7" s="246"/>
      <c r="V7" s="241"/>
      <c r="W7" s="243"/>
      <c r="X7" s="246"/>
      <c r="Y7" s="241"/>
      <c r="Z7" s="243"/>
      <c r="AA7" s="246"/>
      <c r="AB7" s="241"/>
      <c r="AC7" s="243"/>
      <c r="AD7" s="246"/>
      <c r="AE7" s="241"/>
      <c r="AF7" s="243"/>
      <c r="AG7" s="246"/>
      <c r="AH7" s="241"/>
      <c r="AI7" s="243"/>
      <c r="AJ7" s="246"/>
      <c r="AK7" s="241"/>
      <c r="AL7" s="243"/>
      <c r="AM7" s="246"/>
      <c r="AN7" s="241"/>
      <c r="AO7" s="243"/>
      <c r="AP7" s="246"/>
      <c r="AQ7" s="241"/>
      <c r="AR7" s="243"/>
      <c r="AS7" s="246"/>
      <c r="AT7" s="241"/>
      <c r="AU7" s="243"/>
      <c r="AV7" s="246"/>
      <c r="AW7" s="241"/>
      <c r="AX7" s="243"/>
      <c r="AY7" s="246"/>
      <c r="AZ7" s="241"/>
      <c r="BA7" s="243"/>
      <c r="BB7" s="246"/>
      <c r="BC7" s="241"/>
      <c r="BD7" s="243"/>
      <c r="BE7" s="246"/>
      <c r="BF7" s="241"/>
      <c r="BG7" s="243"/>
      <c r="BH7" s="246"/>
      <c r="BI7" s="241"/>
      <c r="BJ7" s="243"/>
      <c r="BK7" s="246"/>
      <c r="BL7" s="241"/>
      <c r="BM7" s="243"/>
      <c r="BN7" s="246"/>
      <c r="BO7" s="241"/>
      <c r="BP7" s="243"/>
      <c r="BQ7" s="246"/>
      <c r="BR7" s="241"/>
      <c r="BS7" s="243"/>
      <c r="BT7" s="246"/>
      <c r="BU7" s="241"/>
      <c r="BV7" s="243"/>
      <c r="BW7" s="246"/>
      <c r="BX7" s="241"/>
      <c r="BY7" s="243"/>
    </row>
    <row r="8" spans="1:77" ht="3.75" customHeight="1">
      <c r="A8" s="238"/>
      <c r="B8" s="238"/>
      <c r="C8" s="246"/>
      <c r="D8" s="240"/>
      <c r="E8" s="241"/>
      <c r="F8" s="246"/>
      <c r="G8" s="241"/>
      <c r="H8" s="243"/>
      <c r="I8" s="247"/>
      <c r="J8" s="240"/>
      <c r="K8" s="241"/>
      <c r="L8" s="246"/>
      <c r="M8" s="241"/>
      <c r="N8" s="243"/>
      <c r="O8" s="246"/>
      <c r="P8" s="241"/>
      <c r="Q8" s="243"/>
      <c r="R8" s="246"/>
      <c r="S8" s="241"/>
      <c r="T8" s="243"/>
      <c r="U8" s="246"/>
      <c r="V8" s="241"/>
      <c r="W8" s="243"/>
      <c r="X8" s="246"/>
      <c r="Y8" s="241"/>
      <c r="Z8" s="243"/>
      <c r="AA8" s="246"/>
      <c r="AB8" s="241"/>
      <c r="AC8" s="243"/>
      <c r="AD8" s="246"/>
      <c r="AE8" s="241"/>
      <c r="AF8" s="243"/>
      <c r="AG8" s="246"/>
      <c r="AH8" s="241"/>
      <c r="AI8" s="243"/>
      <c r="AJ8" s="246"/>
      <c r="AK8" s="241"/>
      <c r="AL8" s="243"/>
      <c r="AM8" s="246"/>
      <c r="AN8" s="241"/>
      <c r="AO8" s="243"/>
      <c r="AP8" s="246"/>
      <c r="AQ8" s="241"/>
      <c r="AR8" s="243"/>
      <c r="AS8" s="246"/>
      <c r="AT8" s="241"/>
      <c r="AU8" s="243"/>
      <c r="AV8" s="246"/>
      <c r="AW8" s="241"/>
      <c r="AX8" s="243"/>
      <c r="AY8" s="246"/>
      <c r="AZ8" s="241"/>
      <c r="BA8" s="243"/>
      <c r="BB8" s="246"/>
      <c r="BC8" s="241"/>
      <c r="BD8" s="243"/>
      <c r="BE8" s="246"/>
      <c r="BF8" s="241"/>
      <c r="BG8" s="243"/>
      <c r="BH8" s="246"/>
      <c r="BI8" s="241"/>
      <c r="BJ8" s="243"/>
      <c r="BK8" s="246"/>
      <c r="BL8" s="241"/>
      <c r="BM8" s="243"/>
      <c r="BN8" s="246"/>
      <c r="BO8" s="241"/>
      <c r="BP8" s="243"/>
      <c r="BQ8" s="246"/>
      <c r="BR8" s="241"/>
      <c r="BS8" s="243"/>
      <c r="BT8" s="246"/>
      <c r="BU8" s="241"/>
      <c r="BV8" s="243"/>
      <c r="BW8" s="246"/>
      <c r="BX8" s="241"/>
      <c r="BY8" s="243"/>
    </row>
    <row r="9" spans="1:77" ht="13.5" customHeight="1">
      <c r="A9" s="238" t="s">
        <v>6</v>
      </c>
      <c r="B9" s="238"/>
      <c r="C9" s="239"/>
      <c r="D9" s="240"/>
      <c r="E9" s="241"/>
      <c r="F9" s="242"/>
      <c r="G9" s="241"/>
      <c r="H9" s="243"/>
      <c r="I9" s="239"/>
      <c r="J9" s="240"/>
      <c r="K9" s="241"/>
      <c r="L9" s="242"/>
      <c r="M9" s="241"/>
      <c r="N9" s="243"/>
      <c r="O9" s="242"/>
      <c r="P9" s="241"/>
      <c r="Q9" s="243"/>
      <c r="R9" s="242"/>
      <c r="S9" s="241"/>
      <c r="T9" s="243"/>
      <c r="U9" s="242"/>
      <c r="V9" s="241"/>
      <c r="W9" s="243"/>
      <c r="X9" s="242"/>
      <c r="Y9" s="241"/>
      <c r="Z9" s="243"/>
      <c r="AA9" s="242"/>
      <c r="AB9" s="241"/>
      <c r="AC9" s="243"/>
      <c r="AD9" s="242"/>
      <c r="AE9" s="241"/>
      <c r="AF9" s="243"/>
      <c r="AG9" s="242"/>
      <c r="AH9" s="241"/>
      <c r="AI9" s="243"/>
      <c r="AJ9" s="242"/>
      <c r="AK9" s="241"/>
      <c r="AL9" s="243"/>
      <c r="AM9" s="242"/>
      <c r="AN9" s="241"/>
      <c r="AO9" s="243"/>
      <c r="AP9" s="242"/>
      <c r="AQ9" s="241"/>
      <c r="AR9" s="243"/>
      <c r="AS9" s="242"/>
      <c r="AT9" s="241"/>
      <c r="AU9" s="243"/>
      <c r="AV9" s="242"/>
      <c r="AW9" s="241"/>
      <c r="AX9" s="243"/>
      <c r="AY9" s="242"/>
      <c r="AZ9" s="241"/>
      <c r="BA9" s="243"/>
      <c r="BB9" s="242"/>
      <c r="BC9" s="241"/>
      <c r="BD9" s="243"/>
      <c r="BE9" s="242"/>
      <c r="BF9" s="241"/>
      <c r="BG9" s="243"/>
      <c r="BH9" s="242"/>
      <c r="BI9" s="241"/>
      <c r="BJ9" s="243"/>
      <c r="BK9" s="242"/>
      <c r="BL9" s="241"/>
      <c r="BM9" s="243"/>
      <c r="BN9" s="242"/>
      <c r="BO9" s="241"/>
      <c r="BP9" s="243"/>
      <c r="BQ9" s="242"/>
      <c r="BR9" s="241" t="s">
        <v>287</v>
      </c>
      <c r="BS9" s="243"/>
      <c r="BT9" s="242"/>
      <c r="BU9" s="241"/>
      <c r="BV9" s="243"/>
      <c r="BW9" s="242"/>
      <c r="BX9" s="241"/>
      <c r="BY9" s="243"/>
    </row>
    <row r="10" spans="1:77" ht="31.5" customHeight="1">
      <c r="A10" s="248" t="s">
        <v>128</v>
      </c>
      <c r="B10" s="249" t="s">
        <v>33</v>
      </c>
      <c r="C10" s="250" t="s">
        <v>125</v>
      </c>
      <c r="D10" s="249" t="s">
        <v>34</v>
      </c>
      <c r="E10" s="251" t="s">
        <v>35</v>
      </c>
      <c r="F10" s="250" t="s">
        <v>125</v>
      </c>
      <c r="G10" s="251" t="s">
        <v>34</v>
      </c>
      <c r="H10" s="252" t="s">
        <v>35</v>
      </c>
      <c r="I10" s="251" t="s">
        <v>125</v>
      </c>
      <c r="J10" s="249" t="s">
        <v>34</v>
      </c>
      <c r="K10" s="251" t="s">
        <v>35</v>
      </c>
      <c r="L10" s="250" t="s">
        <v>125</v>
      </c>
      <c r="M10" s="251" t="s">
        <v>34</v>
      </c>
      <c r="N10" s="252" t="s">
        <v>35</v>
      </c>
      <c r="O10" s="250" t="s">
        <v>125</v>
      </c>
      <c r="P10" s="251" t="s">
        <v>34</v>
      </c>
      <c r="Q10" s="252" t="s">
        <v>35</v>
      </c>
      <c r="R10" s="250" t="s">
        <v>125</v>
      </c>
      <c r="S10" s="251" t="s">
        <v>34</v>
      </c>
      <c r="T10" s="252" t="s">
        <v>35</v>
      </c>
      <c r="U10" s="250" t="s">
        <v>125</v>
      </c>
      <c r="V10" s="251" t="s">
        <v>34</v>
      </c>
      <c r="W10" s="252" t="s">
        <v>35</v>
      </c>
      <c r="X10" s="250" t="s">
        <v>125</v>
      </c>
      <c r="Y10" s="251" t="s">
        <v>34</v>
      </c>
      <c r="Z10" s="252" t="s">
        <v>35</v>
      </c>
      <c r="AA10" s="250" t="s">
        <v>125</v>
      </c>
      <c r="AB10" s="251" t="s">
        <v>34</v>
      </c>
      <c r="AC10" s="252" t="s">
        <v>35</v>
      </c>
      <c r="AD10" s="250" t="s">
        <v>125</v>
      </c>
      <c r="AE10" s="251" t="s">
        <v>34</v>
      </c>
      <c r="AF10" s="252" t="s">
        <v>35</v>
      </c>
      <c r="AG10" s="250" t="s">
        <v>125</v>
      </c>
      <c r="AH10" s="251" t="s">
        <v>34</v>
      </c>
      <c r="AI10" s="252" t="s">
        <v>35</v>
      </c>
      <c r="AJ10" s="250" t="s">
        <v>125</v>
      </c>
      <c r="AK10" s="251" t="s">
        <v>34</v>
      </c>
      <c r="AL10" s="252" t="s">
        <v>35</v>
      </c>
      <c r="AM10" s="250" t="s">
        <v>125</v>
      </c>
      <c r="AN10" s="251" t="s">
        <v>34</v>
      </c>
      <c r="AO10" s="252" t="s">
        <v>35</v>
      </c>
      <c r="AP10" s="250" t="s">
        <v>125</v>
      </c>
      <c r="AQ10" s="251" t="s">
        <v>34</v>
      </c>
      <c r="AR10" s="252" t="s">
        <v>35</v>
      </c>
      <c r="AS10" s="250" t="s">
        <v>125</v>
      </c>
      <c r="AT10" s="251" t="s">
        <v>34</v>
      </c>
      <c r="AU10" s="252" t="s">
        <v>35</v>
      </c>
      <c r="AV10" s="250" t="s">
        <v>125</v>
      </c>
      <c r="AW10" s="251" t="s">
        <v>34</v>
      </c>
      <c r="AX10" s="252" t="s">
        <v>35</v>
      </c>
      <c r="AY10" s="250" t="s">
        <v>125</v>
      </c>
      <c r="AZ10" s="251" t="s">
        <v>34</v>
      </c>
      <c r="BA10" s="252" t="s">
        <v>35</v>
      </c>
      <c r="BB10" s="250" t="s">
        <v>125</v>
      </c>
      <c r="BC10" s="251" t="s">
        <v>34</v>
      </c>
      <c r="BD10" s="252" t="s">
        <v>35</v>
      </c>
      <c r="BE10" s="250" t="s">
        <v>125</v>
      </c>
      <c r="BF10" s="251" t="s">
        <v>34</v>
      </c>
      <c r="BG10" s="252" t="s">
        <v>35</v>
      </c>
      <c r="BH10" s="250" t="s">
        <v>125</v>
      </c>
      <c r="BI10" s="251" t="s">
        <v>34</v>
      </c>
      <c r="BJ10" s="252" t="s">
        <v>35</v>
      </c>
      <c r="BK10" s="250" t="s">
        <v>125</v>
      </c>
      <c r="BL10" s="251" t="s">
        <v>34</v>
      </c>
      <c r="BM10" s="252" t="s">
        <v>35</v>
      </c>
      <c r="BN10" s="250" t="s">
        <v>125</v>
      </c>
      <c r="BO10" s="251" t="s">
        <v>34</v>
      </c>
      <c r="BP10" s="252" t="s">
        <v>35</v>
      </c>
      <c r="BQ10" s="250" t="s">
        <v>125</v>
      </c>
      <c r="BR10" s="251" t="s">
        <v>34</v>
      </c>
      <c r="BS10" s="252" t="s">
        <v>35</v>
      </c>
      <c r="BT10" s="250" t="s">
        <v>125</v>
      </c>
      <c r="BU10" s="251" t="s">
        <v>34</v>
      </c>
      <c r="BV10" s="252" t="s">
        <v>35</v>
      </c>
      <c r="BW10" s="250" t="s">
        <v>125</v>
      </c>
      <c r="BX10" s="251" t="s">
        <v>34</v>
      </c>
      <c r="BY10" s="252" t="s">
        <v>35</v>
      </c>
    </row>
    <row r="11" spans="1:77" ht="13.5" customHeight="1">
      <c r="E11" s="245"/>
      <c r="F11" s="253"/>
      <c r="H11" s="255"/>
      <c r="L11" s="253"/>
      <c r="M11" s="254"/>
      <c r="N11" s="255"/>
      <c r="O11" s="253"/>
      <c r="P11" s="254"/>
      <c r="Q11" s="255"/>
      <c r="R11" s="253"/>
      <c r="S11" s="254"/>
      <c r="T11" s="255"/>
      <c r="U11" s="253"/>
      <c r="V11" s="254"/>
      <c r="W11" s="255"/>
      <c r="X11" s="253"/>
      <c r="Y11" s="254"/>
      <c r="Z11" s="255"/>
      <c r="AA11" s="253"/>
      <c r="AB11" s="254"/>
      <c r="AC11" s="255"/>
      <c r="AD11" s="253"/>
      <c r="AE11" s="254"/>
      <c r="AF11" s="255"/>
      <c r="AG11" s="253"/>
      <c r="AH11" s="254"/>
      <c r="AI11" s="255"/>
      <c r="AJ11" s="253"/>
      <c r="AK11" s="254"/>
      <c r="AL11" s="255"/>
      <c r="AM11" s="253"/>
      <c r="AN11" s="254"/>
      <c r="AO11" s="255"/>
      <c r="AP11" s="253"/>
      <c r="AQ11" s="254"/>
      <c r="AR11" s="255"/>
      <c r="AS11" s="253"/>
      <c r="AT11" s="254"/>
      <c r="AU11" s="255"/>
      <c r="AV11" s="253"/>
      <c r="AW11" s="254"/>
      <c r="AX11" s="255"/>
      <c r="AY11" s="253"/>
      <c r="AZ11" s="254"/>
      <c r="BA11" s="255"/>
      <c r="BB11" s="253"/>
      <c r="BC11" s="254"/>
      <c r="BD11" s="255"/>
      <c r="BE11" s="253"/>
      <c r="BF11" s="254"/>
      <c r="BG11" s="255"/>
      <c r="BH11" s="253"/>
      <c r="BI11" s="254"/>
      <c r="BJ11" s="255"/>
      <c r="BK11" s="253"/>
      <c r="BL11" s="254"/>
      <c r="BM11" s="255"/>
      <c r="BN11" s="253"/>
      <c r="BO11" s="254"/>
      <c r="BP11" s="255"/>
      <c r="BQ11" s="253"/>
      <c r="BR11" s="254"/>
      <c r="BS11" s="255"/>
      <c r="BT11" s="253"/>
      <c r="BU11" s="254"/>
      <c r="BV11" s="255"/>
      <c r="BW11" s="253"/>
      <c r="BX11" s="254"/>
      <c r="BY11" s="255"/>
    </row>
    <row r="12" spans="1:77" ht="13.5" customHeight="1">
      <c r="E12" s="245"/>
      <c r="F12" s="253"/>
      <c r="H12" s="255"/>
      <c r="L12" s="253"/>
      <c r="M12" s="254"/>
      <c r="N12" s="255"/>
      <c r="O12" s="253"/>
      <c r="P12" s="254"/>
      <c r="Q12" s="255"/>
      <c r="R12" s="253"/>
      <c r="S12" s="254"/>
      <c r="T12" s="255"/>
      <c r="U12" s="253"/>
      <c r="V12" s="254"/>
      <c r="W12" s="255"/>
      <c r="X12" s="253"/>
      <c r="Y12" s="254"/>
      <c r="Z12" s="255"/>
      <c r="AA12" s="253"/>
      <c r="AB12" s="254"/>
      <c r="AC12" s="255"/>
      <c r="AD12" s="253"/>
      <c r="AE12" s="254"/>
      <c r="AF12" s="255"/>
      <c r="AG12" s="253"/>
      <c r="AH12" s="254"/>
      <c r="AI12" s="255"/>
      <c r="AJ12" s="253"/>
      <c r="AK12" s="254"/>
      <c r="AL12" s="255"/>
      <c r="AM12" s="253"/>
      <c r="AN12" s="254"/>
      <c r="AO12" s="255"/>
      <c r="AP12" s="253"/>
      <c r="AQ12" s="254"/>
      <c r="AR12" s="255"/>
      <c r="AS12" s="253"/>
      <c r="AT12" s="254"/>
      <c r="AU12" s="255"/>
      <c r="AV12" s="253"/>
      <c r="AW12" s="254"/>
      <c r="AX12" s="255"/>
      <c r="AY12" s="253"/>
      <c r="AZ12" s="254"/>
      <c r="BA12" s="255"/>
      <c r="BB12" s="253"/>
      <c r="BC12" s="254"/>
      <c r="BD12" s="255"/>
      <c r="BE12" s="253"/>
      <c r="BF12" s="254"/>
      <c r="BG12" s="255"/>
      <c r="BH12" s="253"/>
      <c r="BI12" s="254"/>
      <c r="BJ12" s="255"/>
      <c r="BK12" s="253"/>
      <c r="BL12" s="254"/>
      <c r="BM12" s="255"/>
      <c r="BN12" s="253"/>
      <c r="BO12" s="254"/>
      <c r="BP12" s="255"/>
      <c r="BQ12" s="253"/>
      <c r="BR12" s="254"/>
      <c r="BS12" s="255"/>
      <c r="BT12" s="253"/>
      <c r="BU12" s="254"/>
      <c r="BV12" s="255"/>
      <c r="BW12" s="253"/>
      <c r="BX12" s="254"/>
      <c r="BY12" s="255"/>
    </row>
    <row r="13" spans="1:77" ht="13.5" customHeight="1">
      <c r="A13" s="256"/>
      <c r="E13" s="245"/>
      <c r="F13" s="253"/>
      <c r="H13" s="255"/>
      <c r="L13" s="253"/>
      <c r="M13" s="254"/>
      <c r="N13" s="255"/>
      <c r="O13" s="253"/>
      <c r="P13" s="254"/>
      <c r="Q13" s="255"/>
      <c r="R13" s="253"/>
      <c r="S13" s="254"/>
      <c r="T13" s="255"/>
      <c r="U13" s="253"/>
      <c r="V13" s="254"/>
      <c r="W13" s="255"/>
      <c r="X13" s="253"/>
      <c r="Y13" s="254"/>
      <c r="Z13" s="255"/>
      <c r="AA13" s="253"/>
      <c r="AB13" s="254"/>
      <c r="AC13" s="255"/>
      <c r="AD13" s="253"/>
      <c r="AE13" s="254"/>
      <c r="AF13" s="255"/>
      <c r="AG13" s="253"/>
      <c r="AH13" s="254"/>
      <c r="AI13" s="255"/>
      <c r="AJ13" s="253"/>
      <c r="AK13" s="254"/>
      <c r="AL13" s="255"/>
      <c r="AM13" s="253"/>
      <c r="AN13" s="254"/>
      <c r="AO13" s="255"/>
      <c r="AP13" s="253"/>
      <c r="AQ13" s="254"/>
      <c r="AR13" s="255"/>
      <c r="AS13" s="253"/>
      <c r="AT13" s="254"/>
      <c r="AU13" s="255"/>
      <c r="AV13" s="253"/>
      <c r="AW13" s="254"/>
      <c r="AX13" s="255"/>
      <c r="AY13" s="253"/>
      <c r="AZ13" s="254"/>
      <c r="BA13" s="255"/>
      <c r="BB13" s="253"/>
      <c r="BC13" s="254"/>
      <c r="BD13" s="255"/>
      <c r="BE13" s="253"/>
      <c r="BF13" s="254"/>
      <c r="BG13" s="255"/>
      <c r="BH13" s="253"/>
      <c r="BI13" s="254"/>
      <c r="BJ13" s="255"/>
      <c r="BK13" s="253"/>
      <c r="BL13" s="254"/>
      <c r="BM13" s="255"/>
      <c r="BN13" s="253"/>
      <c r="BO13" s="254"/>
      <c r="BP13" s="255"/>
      <c r="BQ13" s="253"/>
      <c r="BR13" s="254"/>
      <c r="BS13" s="255"/>
      <c r="BT13" s="253"/>
      <c r="BU13" s="254"/>
      <c r="BV13" s="255"/>
      <c r="BW13" s="253"/>
      <c r="BX13" s="254"/>
      <c r="BY13" s="255"/>
    </row>
    <row r="14" spans="1:77" ht="13.5" customHeight="1">
      <c r="E14" s="245"/>
      <c r="F14" s="253"/>
      <c r="H14" s="255"/>
      <c r="L14" s="253"/>
      <c r="M14" s="254"/>
      <c r="N14" s="255"/>
      <c r="O14" s="253"/>
      <c r="P14" s="254"/>
      <c r="Q14" s="255"/>
      <c r="R14" s="253"/>
      <c r="S14" s="254"/>
      <c r="T14" s="255"/>
      <c r="U14" s="253"/>
      <c r="V14" s="254"/>
      <c r="W14" s="255"/>
      <c r="X14" s="253"/>
      <c r="Y14" s="254"/>
      <c r="Z14" s="255"/>
      <c r="AA14" s="253"/>
      <c r="AB14" s="254"/>
      <c r="AC14" s="255"/>
      <c r="AD14" s="253"/>
      <c r="AE14" s="254"/>
      <c r="AF14" s="255"/>
      <c r="AG14" s="253"/>
      <c r="AH14" s="254"/>
      <c r="AI14" s="255"/>
      <c r="AJ14" s="253"/>
      <c r="AK14" s="254"/>
      <c r="AL14" s="255"/>
      <c r="AM14" s="253"/>
      <c r="AN14" s="254"/>
      <c r="AO14" s="255"/>
      <c r="AP14" s="253"/>
      <c r="AQ14" s="254"/>
      <c r="AR14" s="255"/>
      <c r="AS14" s="253"/>
      <c r="AT14" s="254"/>
      <c r="AU14" s="255"/>
      <c r="AV14" s="253"/>
      <c r="AW14" s="254"/>
      <c r="AX14" s="255"/>
      <c r="AY14" s="253"/>
      <c r="AZ14" s="254"/>
      <c r="BA14" s="255"/>
      <c r="BB14" s="253"/>
      <c r="BC14" s="254"/>
      <c r="BD14" s="255"/>
      <c r="BE14" s="253"/>
      <c r="BF14" s="254"/>
      <c r="BG14" s="255"/>
      <c r="BH14" s="253"/>
      <c r="BI14" s="254"/>
      <c r="BJ14" s="255"/>
      <c r="BK14" s="253"/>
      <c r="BL14" s="254"/>
      <c r="BM14" s="255"/>
      <c r="BN14" s="253"/>
      <c r="BO14" s="254"/>
      <c r="BP14" s="255"/>
      <c r="BQ14" s="253"/>
      <c r="BR14" s="254"/>
      <c r="BS14" s="255"/>
      <c r="BT14" s="253"/>
      <c r="BU14" s="254"/>
      <c r="BV14" s="255"/>
      <c r="BW14" s="253"/>
      <c r="BX14" s="254"/>
      <c r="BY14" s="255"/>
    </row>
    <row r="15" spans="1:77" ht="13.5" customHeight="1">
      <c r="E15" s="245"/>
      <c r="F15" s="253"/>
      <c r="H15" s="255"/>
      <c r="L15" s="253"/>
      <c r="M15" s="254"/>
      <c r="N15" s="255"/>
      <c r="O15" s="253"/>
      <c r="P15" s="254"/>
      <c r="Q15" s="255"/>
      <c r="R15" s="253"/>
      <c r="S15" s="254"/>
      <c r="T15" s="255"/>
      <c r="U15" s="253"/>
      <c r="V15" s="254"/>
      <c r="W15" s="255"/>
      <c r="X15" s="253"/>
      <c r="Y15" s="254"/>
      <c r="Z15" s="255"/>
      <c r="AA15" s="253"/>
      <c r="AB15" s="254"/>
      <c r="AC15" s="255"/>
      <c r="AD15" s="253"/>
      <c r="AE15" s="254"/>
      <c r="AF15" s="255"/>
      <c r="AG15" s="253"/>
      <c r="AH15" s="254"/>
      <c r="AI15" s="255"/>
      <c r="AJ15" s="253"/>
      <c r="AK15" s="254"/>
      <c r="AL15" s="255"/>
      <c r="AM15" s="253"/>
      <c r="AN15" s="254"/>
      <c r="AO15" s="255"/>
      <c r="AP15" s="253"/>
      <c r="AQ15" s="254"/>
      <c r="AR15" s="255"/>
      <c r="AS15" s="253"/>
      <c r="AT15" s="254"/>
      <c r="AU15" s="255"/>
      <c r="AV15" s="253"/>
      <c r="AW15" s="254"/>
      <c r="AX15" s="255"/>
      <c r="AY15" s="253"/>
      <c r="AZ15" s="254"/>
      <c r="BA15" s="255"/>
      <c r="BB15" s="253"/>
      <c r="BC15" s="254"/>
      <c r="BD15" s="255"/>
      <c r="BE15" s="253"/>
      <c r="BF15" s="254"/>
      <c r="BG15" s="255"/>
      <c r="BH15" s="253"/>
      <c r="BI15" s="254"/>
      <c r="BJ15" s="255"/>
      <c r="BK15" s="253"/>
      <c r="BL15" s="254"/>
      <c r="BM15" s="255"/>
      <c r="BN15" s="253"/>
      <c r="BO15" s="254"/>
      <c r="BP15" s="255"/>
      <c r="BQ15" s="253"/>
      <c r="BR15" s="254"/>
      <c r="BS15" s="255"/>
      <c r="BT15" s="253"/>
      <c r="BU15" s="254"/>
      <c r="BV15" s="255"/>
      <c r="BW15" s="253"/>
      <c r="BX15" s="254"/>
      <c r="BY15" s="255"/>
    </row>
    <row r="16" spans="1:77" ht="13.5" customHeight="1">
      <c r="E16" s="245"/>
      <c r="F16" s="253"/>
      <c r="H16" s="255"/>
      <c r="L16" s="253"/>
      <c r="M16" s="254"/>
      <c r="N16" s="255"/>
      <c r="O16" s="253"/>
      <c r="P16" s="254"/>
      <c r="Q16" s="255"/>
      <c r="R16" s="253"/>
      <c r="S16" s="254"/>
      <c r="T16" s="255"/>
      <c r="U16" s="253"/>
      <c r="V16" s="254"/>
      <c r="W16" s="255"/>
      <c r="X16" s="253"/>
      <c r="Y16" s="254"/>
      <c r="Z16" s="255"/>
      <c r="AA16" s="253"/>
      <c r="AB16" s="254"/>
      <c r="AC16" s="255"/>
      <c r="AD16" s="253"/>
      <c r="AE16" s="254"/>
      <c r="AF16" s="255"/>
      <c r="AG16" s="253"/>
      <c r="AH16" s="254"/>
      <c r="AI16" s="255"/>
      <c r="AJ16" s="253"/>
      <c r="AK16" s="254"/>
      <c r="AL16" s="255"/>
      <c r="AM16" s="253"/>
      <c r="AN16" s="254"/>
      <c r="AO16" s="255"/>
      <c r="AP16" s="253"/>
      <c r="AQ16" s="254"/>
      <c r="AR16" s="255"/>
      <c r="AS16" s="253"/>
      <c r="AT16" s="254"/>
      <c r="AU16" s="255"/>
      <c r="AV16" s="253"/>
      <c r="AW16" s="254"/>
      <c r="AX16" s="255"/>
      <c r="AY16" s="253"/>
      <c r="AZ16" s="254"/>
      <c r="BA16" s="255"/>
      <c r="BB16" s="253"/>
      <c r="BC16" s="254"/>
      <c r="BD16" s="255"/>
      <c r="BE16" s="253"/>
      <c r="BF16" s="254"/>
      <c r="BG16" s="255"/>
      <c r="BH16" s="253"/>
      <c r="BI16" s="254"/>
      <c r="BJ16" s="255"/>
      <c r="BK16" s="253"/>
      <c r="BL16" s="254"/>
      <c r="BM16" s="255"/>
      <c r="BN16" s="253"/>
      <c r="BO16" s="254"/>
      <c r="BP16" s="255"/>
      <c r="BQ16" s="253"/>
      <c r="BR16" s="254"/>
      <c r="BS16" s="255"/>
      <c r="BT16" s="253"/>
      <c r="BU16" s="254"/>
      <c r="BV16" s="255"/>
      <c r="BW16" s="253"/>
      <c r="BX16" s="254"/>
      <c r="BY16" s="255"/>
    </row>
    <row r="17" spans="1:77" ht="13.5" customHeight="1">
      <c r="E17" s="245"/>
      <c r="F17" s="253"/>
      <c r="H17" s="255"/>
      <c r="L17" s="253"/>
      <c r="M17" s="254"/>
      <c r="N17" s="255"/>
      <c r="O17" s="253"/>
      <c r="P17" s="254"/>
      <c r="Q17" s="255"/>
      <c r="R17" s="253"/>
      <c r="S17" s="254"/>
      <c r="T17" s="255"/>
      <c r="U17" s="253"/>
      <c r="V17" s="254"/>
      <c r="W17" s="255"/>
      <c r="X17" s="253"/>
      <c r="Y17" s="254"/>
      <c r="Z17" s="255"/>
      <c r="AA17" s="253"/>
      <c r="AB17" s="254"/>
      <c r="AC17" s="255"/>
      <c r="AD17" s="253"/>
      <c r="AE17" s="254"/>
      <c r="AF17" s="255"/>
      <c r="AG17" s="253"/>
      <c r="AH17" s="254"/>
      <c r="AI17" s="255"/>
      <c r="AJ17" s="253"/>
      <c r="AK17" s="254"/>
      <c r="AL17" s="255"/>
      <c r="AM17" s="253"/>
      <c r="AN17" s="254"/>
      <c r="AO17" s="255"/>
      <c r="AP17" s="253"/>
      <c r="AQ17" s="254"/>
      <c r="AR17" s="255"/>
      <c r="AS17" s="253"/>
      <c r="AT17" s="254"/>
      <c r="AU17" s="255"/>
      <c r="AV17" s="253"/>
      <c r="AW17" s="254"/>
      <c r="AX17" s="255"/>
      <c r="AY17" s="253"/>
      <c r="AZ17" s="254"/>
      <c r="BA17" s="255"/>
      <c r="BB17" s="253"/>
      <c r="BC17" s="254"/>
      <c r="BD17" s="255"/>
      <c r="BE17" s="253"/>
      <c r="BF17" s="254"/>
      <c r="BG17" s="255"/>
      <c r="BH17" s="253"/>
      <c r="BI17" s="254"/>
      <c r="BJ17" s="255"/>
      <c r="BK17" s="253"/>
      <c r="BL17" s="254"/>
      <c r="BM17" s="255"/>
      <c r="BN17" s="253"/>
      <c r="BO17" s="254"/>
      <c r="BP17" s="255"/>
      <c r="BQ17" s="253"/>
      <c r="BR17" s="254"/>
      <c r="BS17" s="255"/>
      <c r="BT17" s="253"/>
      <c r="BU17" s="254"/>
      <c r="BV17" s="255"/>
      <c r="BW17" s="253"/>
      <c r="BX17" s="254"/>
      <c r="BY17" s="255"/>
    </row>
    <row r="18" spans="1:77" ht="13.5" customHeight="1">
      <c r="E18" s="245"/>
      <c r="F18" s="253"/>
      <c r="H18" s="255"/>
      <c r="L18" s="253"/>
      <c r="M18" s="254"/>
      <c r="N18" s="255"/>
      <c r="O18" s="253"/>
      <c r="P18" s="254"/>
      <c r="Q18" s="255"/>
      <c r="R18" s="253"/>
      <c r="S18" s="254"/>
      <c r="T18" s="255"/>
      <c r="U18" s="253"/>
      <c r="V18" s="254"/>
      <c r="W18" s="255"/>
      <c r="X18" s="253"/>
      <c r="Y18" s="254"/>
      <c r="Z18" s="255"/>
      <c r="AA18" s="253"/>
      <c r="AB18" s="254"/>
      <c r="AC18" s="255"/>
      <c r="AD18" s="253"/>
      <c r="AE18" s="254"/>
      <c r="AF18" s="255"/>
      <c r="AG18" s="253"/>
      <c r="AH18" s="254"/>
      <c r="AI18" s="255"/>
      <c r="AJ18" s="253"/>
      <c r="AK18" s="254"/>
      <c r="AL18" s="255"/>
      <c r="AM18" s="253"/>
      <c r="AN18" s="254"/>
      <c r="AO18" s="255"/>
      <c r="AP18" s="253"/>
      <c r="AQ18" s="254"/>
      <c r="AR18" s="255"/>
      <c r="AS18" s="253"/>
      <c r="AT18" s="254"/>
      <c r="AU18" s="255"/>
      <c r="AV18" s="253"/>
      <c r="AW18" s="254"/>
      <c r="AX18" s="255"/>
      <c r="AY18" s="253"/>
      <c r="AZ18" s="254"/>
      <c r="BA18" s="255"/>
      <c r="BB18" s="253"/>
      <c r="BC18" s="254"/>
      <c r="BD18" s="255"/>
      <c r="BE18" s="253"/>
      <c r="BF18" s="254"/>
      <c r="BG18" s="255"/>
      <c r="BH18" s="253"/>
      <c r="BI18" s="254"/>
      <c r="BJ18" s="255"/>
      <c r="BK18" s="253"/>
      <c r="BL18" s="254"/>
      <c r="BM18" s="255"/>
      <c r="BN18" s="253"/>
      <c r="BO18" s="254"/>
      <c r="BP18" s="255"/>
      <c r="BQ18" s="253"/>
      <c r="BR18" s="254"/>
      <c r="BS18" s="255"/>
      <c r="BT18" s="253"/>
      <c r="BU18" s="254"/>
      <c r="BV18" s="255"/>
      <c r="BW18" s="253"/>
      <c r="BX18" s="254"/>
      <c r="BY18" s="255"/>
    </row>
    <row r="19" spans="1:77" ht="13.5" customHeight="1">
      <c r="E19" s="245"/>
      <c r="F19" s="253"/>
      <c r="H19" s="255"/>
      <c r="L19" s="253"/>
      <c r="M19" s="254"/>
      <c r="N19" s="255"/>
      <c r="O19" s="253"/>
      <c r="P19" s="254"/>
      <c r="Q19" s="255"/>
      <c r="R19" s="253"/>
      <c r="S19" s="254"/>
      <c r="T19" s="255"/>
      <c r="U19" s="253"/>
      <c r="V19" s="254"/>
      <c r="W19" s="255"/>
      <c r="X19" s="253"/>
      <c r="Y19" s="254"/>
      <c r="Z19" s="255"/>
      <c r="AA19" s="253"/>
      <c r="AB19" s="254"/>
      <c r="AC19" s="255"/>
      <c r="AD19" s="253"/>
      <c r="AE19" s="254"/>
      <c r="AF19" s="255"/>
      <c r="AG19" s="253"/>
      <c r="AH19" s="254"/>
      <c r="AI19" s="255"/>
      <c r="AJ19" s="253"/>
      <c r="AK19" s="254"/>
      <c r="AL19" s="255"/>
      <c r="AM19" s="253"/>
      <c r="AN19" s="254"/>
      <c r="AO19" s="255"/>
      <c r="AP19" s="253"/>
      <c r="AQ19" s="254"/>
      <c r="AR19" s="255"/>
      <c r="AS19" s="253"/>
      <c r="AT19" s="254"/>
      <c r="AU19" s="255"/>
      <c r="AV19" s="253"/>
      <c r="AW19" s="254"/>
      <c r="AX19" s="255"/>
      <c r="AY19" s="253"/>
      <c r="AZ19" s="254"/>
      <c r="BA19" s="255"/>
      <c r="BB19" s="253"/>
      <c r="BC19" s="254"/>
      <c r="BD19" s="255"/>
      <c r="BE19" s="253"/>
      <c r="BF19" s="254"/>
      <c r="BG19" s="255"/>
      <c r="BH19" s="253"/>
      <c r="BI19" s="254"/>
      <c r="BJ19" s="255"/>
      <c r="BK19" s="253"/>
      <c r="BL19" s="254"/>
      <c r="BM19" s="255"/>
      <c r="BN19" s="253"/>
      <c r="BO19" s="254"/>
      <c r="BP19" s="255"/>
      <c r="BQ19" s="253"/>
      <c r="BR19" s="254"/>
      <c r="BS19" s="255"/>
      <c r="BT19" s="253"/>
      <c r="BU19" s="254"/>
      <c r="BV19" s="255"/>
      <c r="BW19" s="253"/>
      <c r="BX19" s="254"/>
      <c r="BY19" s="255"/>
    </row>
    <row r="20" spans="1:77" ht="13.5" customHeight="1">
      <c r="E20" s="245"/>
      <c r="F20" s="253"/>
      <c r="H20" s="255"/>
      <c r="L20" s="253"/>
      <c r="M20" s="254"/>
      <c r="N20" s="255"/>
      <c r="O20" s="253"/>
      <c r="P20" s="254"/>
      <c r="Q20" s="255"/>
      <c r="R20" s="253"/>
      <c r="S20" s="254"/>
      <c r="T20" s="255"/>
      <c r="U20" s="253"/>
      <c r="V20" s="254"/>
      <c r="W20" s="255"/>
      <c r="X20" s="253"/>
      <c r="Y20" s="254"/>
      <c r="Z20" s="255"/>
      <c r="AA20" s="253"/>
      <c r="AB20" s="254"/>
      <c r="AC20" s="255"/>
      <c r="AD20" s="253"/>
      <c r="AE20" s="254"/>
      <c r="AF20" s="255"/>
      <c r="AG20" s="253"/>
      <c r="AH20" s="254"/>
      <c r="AI20" s="255"/>
      <c r="AJ20" s="253"/>
      <c r="AK20" s="254"/>
      <c r="AL20" s="255"/>
      <c r="AM20" s="253"/>
      <c r="AN20" s="254"/>
      <c r="AO20" s="255"/>
      <c r="AP20" s="253"/>
      <c r="AQ20" s="254"/>
      <c r="AR20" s="255"/>
      <c r="AS20" s="253"/>
      <c r="AT20" s="254"/>
      <c r="AU20" s="255"/>
      <c r="AV20" s="253"/>
      <c r="AW20" s="254"/>
      <c r="AX20" s="255"/>
      <c r="AY20" s="253"/>
      <c r="AZ20" s="254"/>
      <c r="BA20" s="255"/>
      <c r="BB20" s="253"/>
      <c r="BC20" s="254"/>
      <c r="BD20" s="255"/>
      <c r="BE20" s="253"/>
      <c r="BF20" s="254"/>
      <c r="BG20" s="255"/>
      <c r="BH20" s="253"/>
      <c r="BI20" s="254"/>
      <c r="BJ20" s="255"/>
      <c r="BK20" s="253"/>
      <c r="BL20" s="254"/>
      <c r="BM20" s="255"/>
      <c r="BN20" s="253"/>
      <c r="BO20" s="254"/>
      <c r="BP20" s="255"/>
      <c r="BQ20" s="253"/>
      <c r="BR20" s="254"/>
      <c r="BS20" s="255"/>
      <c r="BT20" s="253"/>
      <c r="BU20" s="254"/>
      <c r="BV20" s="255"/>
      <c r="BW20" s="253"/>
      <c r="BX20" s="254"/>
      <c r="BY20" s="255"/>
    </row>
    <row r="21" spans="1:77" ht="13.5" customHeight="1">
      <c r="E21" s="245"/>
      <c r="F21" s="253"/>
      <c r="H21" s="255"/>
      <c r="L21" s="253"/>
      <c r="M21" s="254"/>
      <c r="N21" s="255"/>
      <c r="O21" s="253"/>
      <c r="P21" s="254"/>
      <c r="Q21" s="255"/>
      <c r="R21" s="253"/>
      <c r="S21" s="254"/>
      <c r="T21" s="255"/>
      <c r="U21" s="253"/>
      <c r="V21" s="254"/>
      <c r="W21" s="255"/>
      <c r="X21" s="253"/>
      <c r="Y21" s="254"/>
      <c r="Z21" s="255"/>
      <c r="AA21" s="253"/>
      <c r="AB21" s="254"/>
      <c r="AC21" s="255"/>
      <c r="AD21" s="253"/>
      <c r="AE21" s="254"/>
      <c r="AF21" s="255"/>
      <c r="AG21" s="253"/>
      <c r="AH21" s="254"/>
      <c r="AI21" s="255"/>
      <c r="AJ21" s="253"/>
      <c r="AK21" s="254"/>
      <c r="AL21" s="255"/>
      <c r="AM21" s="253"/>
      <c r="AN21" s="254"/>
      <c r="AO21" s="255"/>
      <c r="AP21" s="253"/>
      <c r="AQ21" s="254"/>
      <c r="AR21" s="255"/>
      <c r="AS21" s="253"/>
      <c r="AT21" s="254"/>
      <c r="AU21" s="255"/>
      <c r="AV21" s="253"/>
      <c r="AW21" s="254"/>
      <c r="AX21" s="255"/>
      <c r="AY21" s="253"/>
      <c r="AZ21" s="254"/>
      <c r="BA21" s="255"/>
      <c r="BB21" s="253"/>
      <c r="BC21" s="254"/>
      <c r="BD21" s="255"/>
      <c r="BE21" s="253"/>
      <c r="BF21" s="254"/>
      <c r="BG21" s="255"/>
      <c r="BH21" s="253"/>
      <c r="BI21" s="254"/>
      <c r="BJ21" s="255"/>
      <c r="BK21" s="253"/>
      <c r="BL21" s="254"/>
      <c r="BM21" s="255"/>
      <c r="BN21" s="253"/>
      <c r="BO21" s="254"/>
      <c r="BP21" s="255"/>
      <c r="BQ21" s="253"/>
      <c r="BR21" s="254"/>
      <c r="BS21" s="255"/>
      <c r="BT21" s="253"/>
      <c r="BU21" s="254"/>
      <c r="BV21" s="255"/>
      <c r="BW21" s="253"/>
      <c r="BX21" s="254"/>
      <c r="BY21" s="255"/>
    </row>
    <row r="22" spans="1:77" ht="13.5" customHeight="1">
      <c r="E22" s="245"/>
      <c r="F22" s="253"/>
      <c r="H22" s="255"/>
      <c r="L22" s="253"/>
      <c r="M22" s="254"/>
      <c r="N22" s="255"/>
      <c r="O22" s="253"/>
      <c r="P22" s="254"/>
      <c r="Q22" s="255"/>
      <c r="R22" s="253"/>
      <c r="S22" s="254"/>
      <c r="T22" s="255"/>
      <c r="U22" s="253"/>
      <c r="V22" s="254"/>
      <c r="W22" s="255"/>
      <c r="X22" s="253"/>
      <c r="Y22" s="254"/>
      <c r="Z22" s="255"/>
      <c r="AA22" s="253"/>
      <c r="AB22" s="254"/>
      <c r="AC22" s="255"/>
      <c r="AD22" s="253"/>
      <c r="AE22" s="254"/>
      <c r="AF22" s="255"/>
      <c r="AG22" s="253"/>
      <c r="AH22" s="254"/>
      <c r="AI22" s="255"/>
      <c r="AJ22" s="253"/>
      <c r="AK22" s="254"/>
      <c r="AL22" s="255"/>
      <c r="AM22" s="253"/>
      <c r="AN22" s="254"/>
      <c r="AO22" s="255"/>
      <c r="AP22" s="253"/>
      <c r="AQ22" s="254"/>
      <c r="AR22" s="255"/>
      <c r="AS22" s="253"/>
      <c r="AT22" s="254"/>
      <c r="AU22" s="255"/>
      <c r="AV22" s="253"/>
      <c r="AW22" s="254"/>
      <c r="AX22" s="255"/>
      <c r="AY22" s="253"/>
      <c r="AZ22" s="254"/>
      <c r="BA22" s="255"/>
      <c r="BB22" s="253"/>
      <c r="BC22" s="254"/>
      <c r="BD22" s="255"/>
      <c r="BE22" s="253"/>
      <c r="BF22" s="254"/>
      <c r="BG22" s="255"/>
      <c r="BH22" s="253"/>
      <c r="BI22" s="254"/>
      <c r="BJ22" s="255"/>
      <c r="BK22" s="253"/>
      <c r="BL22" s="254"/>
      <c r="BM22" s="255"/>
      <c r="BN22" s="253"/>
      <c r="BO22" s="254"/>
      <c r="BP22" s="255"/>
      <c r="BQ22" s="253"/>
      <c r="BR22" s="254"/>
      <c r="BS22" s="255"/>
      <c r="BT22" s="253"/>
      <c r="BU22" s="254"/>
      <c r="BV22" s="255"/>
      <c r="BW22" s="253"/>
      <c r="BX22" s="254"/>
      <c r="BY22" s="255"/>
    </row>
    <row r="23" spans="1:77" ht="13.5" customHeight="1">
      <c r="E23" s="245"/>
      <c r="F23" s="253"/>
      <c r="H23" s="255"/>
      <c r="L23" s="253"/>
      <c r="M23" s="254"/>
      <c r="N23" s="255"/>
      <c r="O23" s="253"/>
      <c r="P23" s="254"/>
      <c r="Q23" s="255"/>
      <c r="R23" s="253"/>
      <c r="S23" s="254"/>
      <c r="T23" s="255"/>
      <c r="U23" s="253"/>
      <c r="V23" s="254"/>
      <c r="W23" s="255"/>
      <c r="X23" s="253"/>
      <c r="Y23" s="254"/>
      <c r="Z23" s="255"/>
      <c r="AA23" s="253"/>
      <c r="AB23" s="254"/>
      <c r="AC23" s="255"/>
      <c r="AD23" s="253"/>
      <c r="AE23" s="254"/>
      <c r="AF23" s="255"/>
      <c r="AG23" s="253"/>
      <c r="AH23" s="254"/>
      <c r="AI23" s="255"/>
      <c r="AJ23" s="253"/>
      <c r="AK23" s="254"/>
      <c r="AL23" s="255"/>
      <c r="AM23" s="253"/>
      <c r="AN23" s="254"/>
      <c r="AO23" s="255"/>
      <c r="AP23" s="253"/>
      <c r="AQ23" s="254"/>
      <c r="AR23" s="255"/>
      <c r="AS23" s="253"/>
      <c r="AT23" s="254"/>
      <c r="AU23" s="255"/>
      <c r="AV23" s="253"/>
      <c r="AW23" s="254"/>
      <c r="AX23" s="255"/>
      <c r="AY23" s="253"/>
      <c r="AZ23" s="254"/>
      <c r="BA23" s="255"/>
      <c r="BB23" s="253"/>
      <c r="BC23" s="254"/>
      <c r="BD23" s="255"/>
      <c r="BE23" s="253"/>
      <c r="BF23" s="254"/>
      <c r="BG23" s="255"/>
      <c r="BH23" s="253"/>
      <c r="BI23" s="254"/>
      <c r="BJ23" s="255"/>
      <c r="BK23" s="253"/>
      <c r="BL23" s="254"/>
      <c r="BM23" s="255"/>
      <c r="BN23" s="253"/>
      <c r="BO23" s="254"/>
      <c r="BP23" s="255"/>
      <c r="BQ23" s="253"/>
      <c r="BR23" s="254"/>
      <c r="BS23" s="255"/>
      <c r="BT23" s="253"/>
      <c r="BU23" s="254"/>
      <c r="BV23" s="255"/>
      <c r="BW23" s="253"/>
      <c r="BX23" s="254"/>
      <c r="BY23" s="255"/>
    </row>
    <row r="24" spans="1:77" ht="13.5" customHeight="1">
      <c r="A24" s="257"/>
      <c r="B24" s="254"/>
      <c r="E24" s="245"/>
      <c r="F24" s="253"/>
      <c r="H24" s="255"/>
      <c r="L24" s="253"/>
      <c r="M24" s="254"/>
      <c r="N24" s="255"/>
      <c r="O24" s="253"/>
      <c r="P24" s="254"/>
      <c r="Q24" s="255"/>
      <c r="R24" s="253"/>
      <c r="S24" s="254"/>
      <c r="T24" s="255"/>
      <c r="U24" s="253"/>
      <c r="V24" s="254"/>
      <c r="W24" s="255"/>
      <c r="X24" s="253"/>
      <c r="Y24" s="254"/>
      <c r="Z24" s="255"/>
      <c r="AA24" s="253"/>
      <c r="AB24" s="254"/>
      <c r="AC24" s="255"/>
      <c r="AD24" s="253"/>
      <c r="AE24" s="254"/>
      <c r="AF24" s="255"/>
      <c r="AG24" s="253"/>
      <c r="AH24" s="254"/>
      <c r="AI24" s="255"/>
      <c r="AJ24" s="253"/>
      <c r="AK24" s="254"/>
      <c r="AL24" s="255"/>
      <c r="AM24" s="253"/>
      <c r="AN24" s="254"/>
      <c r="AO24" s="255"/>
      <c r="AP24" s="253"/>
      <c r="AQ24" s="254"/>
      <c r="AR24" s="255"/>
      <c r="AS24" s="253"/>
      <c r="AT24" s="254"/>
      <c r="AU24" s="255"/>
      <c r="AV24" s="253"/>
      <c r="AW24" s="254"/>
      <c r="AX24" s="255"/>
      <c r="AY24" s="253"/>
      <c r="AZ24" s="254"/>
      <c r="BA24" s="255"/>
      <c r="BB24" s="253"/>
      <c r="BC24" s="254"/>
      <c r="BD24" s="255"/>
      <c r="BE24" s="253"/>
      <c r="BF24" s="254"/>
      <c r="BG24" s="255"/>
      <c r="BH24" s="253"/>
      <c r="BI24" s="254"/>
      <c r="BJ24" s="255"/>
      <c r="BK24" s="253"/>
      <c r="BL24" s="254"/>
      <c r="BM24" s="255"/>
      <c r="BN24" s="253"/>
      <c r="BO24" s="254"/>
      <c r="BP24" s="255"/>
      <c r="BQ24" s="253"/>
      <c r="BR24" s="254"/>
      <c r="BS24" s="255"/>
      <c r="BT24" s="253"/>
      <c r="BU24" s="254"/>
      <c r="BV24" s="255"/>
      <c r="BW24" s="253"/>
      <c r="BX24" s="254"/>
      <c r="BY24" s="255"/>
    </row>
    <row r="25" spans="1:77" ht="13.5" customHeight="1">
      <c r="E25" s="245"/>
      <c r="F25" s="253"/>
      <c r="H25" s="255"/>
      <c r="L25" s="253"/>
      <c r="M25" s="254"/>
      <c r="N25" s="255"/>
      <c r="O25" s="253"/>
      <c r="P25" s="254"/>
      <c r="Q25" s="255"/>
      <c r="R25" s="253"/>
      <c r="S25" s="254"/>
      <c r="T25" s="255"/>
      <c r="U25" s="253"/>
      <c r="V25" s="254"/>
      <c r="W25" s="255"/>
      <c r="X25" s="253"/>
      <c r="Y25" s="254"/>
      <c r="Z25" s="255"/>
      <c r="AA25" s="253"/>
      <c r="AB25" s="254"/>
      <c r="AC25" s="255"/>
      <c r="AD25" s="253"/>
      <c r="AE25" s="254"/>
      <c r="AF25" s="255"/>
      <c r="AG25" s="253"/>
      <c r="AH25" s="254"/>
      <c r="AI25" s="255"/>
      <c r="AJ25" s="253"/>
      <c r="AK25" s="254"/>
      <c r="AL25" s="255"/>
      <c r="AM25" s="253"/>
      <c r="AN25" s="254"/>
      <c r="AO25" s="255"/>
      <c r="AP25" s="253"/>
      <c r="AQ25" s="254"/>
      <c r="AR25" s="255"/>
      <c r="AS25" s="253"/>
      <c r="AT25" s="254"/>
      <c r="AU25" s="255"/>
      <c r="AV25" s="253"/>
      <c r="AW25" s="254"/>
      <c r="AX25" s="255"/>
      <c r="AY25" s="253"/>
      <c r="AZ25" s="254"/>
      <c r="BA25" s="255"/>
      <c r="BB25" s="253"/>
      <c r="BC25" s="254"/>
      <c r="BD25" s="255"/>
      <c r="BE25" s="253"/>
      <c r="BF25" s="254"/>
      <c r="BG25" s="255"/>
      <c r="BH25" s="253"/>
      <c r="BI25" s="254"/>
      <c r="BJ25" s="255"/>
      <c r="BK25" s="253"/>
      <c r="BL25" s="254"/>
      <c r="BM25" s="255"/>
      <c r="BN25" s="253"/>
      <c r="BO25" s="254"/>
      <c r="BP25" s="255"/>
      <c r="BQ25" s="253"/>
      <c r="BR25" s="254"/>
      <c r="BS25" s="255"/>
      <c r="BT25" s="253"/>
      <c r="BU25" s="254"/>
      <c r="BV25" s="255"/>
      <c r="BW25" s="253"/>
      <c r="BX25" s="254"/>
      <c r="BY25" s="255"/>
    </row>
    <row r="26" spans="1:77" ht="13.5" customHeight="1">
      <c r="E26" s="245"/>
      <c r="F26" s="253"/>
      <c r="H26" s="255"/>
      <c r="L26" s="253"/>
      <c r="M26" s="254"/>
      <c r="N26" s="255"/>
      <c r="O26" s="253"/>
      <c r="P26" s="254"/>
      <c r="Q26" s="255"/>
      <c r="R26" s="253"/>
      <c r="S26" s="254"/>
      <c r="T26" s="255"/>
      <c r="U26" s="253"/>
      <c r="V26" s="254"/>
      <c r="W26" s="255"/>
      <c r="X26" s="253"/>
      <c r="Y26" s="254"/>
      <c r="Z26" s="255"/>
      <c r="AA26" s="253"/>
      <c r="AB26" s="254"/>
      <c r="AC26" s="255"/>
      <c r="AD26" s="253"/>
      <c r="AE26" s="254"/>
      <c r="AF26" s="255"/>
      <c r="AG26" s="253"/>
      <c r="AH26" s="254"/>
      <c r="AI26" s="255"/>
      <c r="AJ26" s="253"/>
      <c r="AK26" s="254"/>
      <c r="AL26" s="255"/>
      <c r="AM26" s="253"/>
      <c r="AN26" s="254"/>
      <c r="AO26" s="255"/>
      <c r="AP26" s="253"/>
      <c r="AQ26" s="254"/>
      <c r="AR26" s="255"/>
      <c r="AS26" s="253"/>
      <c r="AT26" s="254"/>
      <c r="AU26" s="255"/>
      <c r="AV26" s="253"/>
      <c r="AW26" s="254"/>
      <c r="AX26" s="255"/>
      <c r="AY26" s="253"/>
      <c r="AZ26" s="254"/>
      <c r="BA26" s="255"/>
      <c r="BB26" s="253"/>
      <c r="BC26" s="254"/>
      <c r="BD26" s="255"/>
      <c r="BE26" s="253"/>
      <c r="BF26" s="254"/>
      <c r="BG26" s="255"/>
      <c r="BH26" s="253"/>
      <c r="BI26" s="254"/>
      <c r="BJ26" s="255"/>
      <c r="BK26" s="253"/>
      <c r="BL26" s="254"/>
      <c r="BM26" s="255"/>
      <c r="BN26" s="253"/>
      <c r="BO26" s="254"/>
      <c r="BP26" s="255"/>
      <c r="BQ26" s="253"/>
      <c r="BR26" s="254"/>
      <c r="BS26" s="255"/>
      <c r="BT26" s="253"/>
      <c r="BU26" s="254"/>
      <c r="BV26" s="255"/>
      <c r="BW26" s="253"/>
      <c r="BX26" s="254"/>
      <c r="BY26" s="255"/>
    </row>
    <row r="27" spans="1:77" ht="13.5" customHeight="1">
      <c r="E27" s="245"/>
      <c r="F27" s="253"/>
      <c r="H27" s="255"/>
      <c r="J27" s="258"/>
      <c r="L27" s="253"/>
      <c r="M27" s="254"/>
      <c r="N27" s="255"/>
      <c r="O27" s="253"/>
      <c r="P27" s="254"/>
      <c r="Q27" s="255"/>
      <c r="R27" s="253"/>
      <c r="S27" s="254"/>
      <c r="T27" s="255"/>
      <c r="U27" s="253"/>
      <c r="V27" s="254"/>
      <c r="W27" s="255"/>
      <c r="X27" s="253"/>
      <c r="Y27" s="254"/>
      <c r="Z27" s="255"/>
      <c r="AA27" s="253"/>
      <c r="AB27" s="254"/>
      <c r="AC27" s="255"/>
      <c r="AD27" s="253"/>
      <c r="AE27" s="254"/>
      <c r="AF27" s="255"/>
      <c r="AG27" s="253"/>
      <c r="AH27" s="254"/>
      <c r="AI27" s="255"/>
      <c r="AJ27" s="253"/>
      <c r="AK27" s="254"/>
      <c r="AL27" s="255"/>
      <c r="AM27" s="253"/>
      <c r="AN27" s="254"/>
      <c r="AO27" s="255"/>
      <c r="AP27" s="253"/>
      <c r="AQ27" s="254"/>
      <c r="AR27" s="255"/>
      <c r="AS27" s="253"/>
      <c r="AT27" s="254"/>
      <c r="AU27" s="255"/>
      <c r="AV27" s="253"/>
      <c r="AW27" s="254"/>
      <c r="AX27" s="255"/>
      <c r="AY27" s="253"/>
      <c r="AZ27" s="254"/>
      <c r="BA27" s="255"/>
      <c r="BB27" s="253"/>
      <c r="BC27" s="254"/>
      <c r="BD27" s="255"/>
      <c r="BE27" s="253"/>
      <c r="BF27" s="254"/>
      <c r="BG27" s="255"/>
      <c r="BH27" s="253"/>
      <c r="BI27" s="254"/>
      <c r="BJ27" s="255"/>
      <c r="BK27" s="253"/>
      <c r="BL27" s="254"/>
      <c r="BM27" s="255"/>
      <c r="BN27" s="253"/>
      <c r="BO27" s="254"/>
      <c r="BP27" s="255"/>
      <c r="BQ27" s="253"/>
      <c r="BR27" s="254"/>
      <c r="BS27" s="255"/>
      <c r="BT27" s="253"/>
      <c r="BU27" s="254"/>
      <c r="BV27" s="255"/>
      <c r="BW27" s="253"/>
      <c r="BX27" s="254"/>
      <c r="BY27" s="255"/>
    </row>
    <row r="28" spans="1:77" ht="13.5" customHeight="1">
      <c r="E28" s="245"/>
      <c r="F28" s="253"/>
      <c r="H28" s="255"/>
      <c r="L28" s="253"/>
      <c r="M28" s="254"/>
      <c r="N28" s="255"/>
      <c r="O28" s="253"/>
      <c r="P28" s="254"/>
      <c r="Q28" s="255"/>
      <c r="R28" s="253"/>
      <c r="S28" s="254"/>
      <c r="T28" s="255"/>
      <c r="U28" s="253"/>
      <c r="V28" s="254"/>
      <c r="W28" s="255"/>
      <c r="X28" s="253"/>
      <c r="Y28" s="254"/>
      <c r="Z28" s="255"/>
      <c r="AA28" s="253"/>
      <c r="AB28" s="254"/>
      <c r="AC28" s="255"/>
      <c r="AD28" s="253"/>
      <c r="AE28" s="254"/>
      <c r="AF28" s="255"/>
      <c r="AG28" s="253"/>
      <c r="AH28" s="254"/>
      <c r="AI28" s="255"/>
      <c r="AJ28" s="253"/>
      <c r="AK28" s="254"/>
      <c r="AL28" s="255"/>
      <c r="AM28" s="253"/>
      <c r="AN28" s="254"/>
      <c r="AO28" s="255"/>
      <c r="AP28" s="253"/>
      <c r="AQ28" s="254"/>
      <c r="AR28" s="255"/>
      <c r="AS28" s="253"/>
      <c r="AT28" s="254"/>
      <c r="AU28" s="255"/>
      <c r="AV28" s="253"/>
      <c r="AW28" s="254"/>
      <c r="AX28" s="255"/>
      <c r="AY28" s="253"/>
      <c r="AZ28" s="254"/>
      <c r="BA28" s="255"/>
      <c r="BB28" s="253"/>
      <c r="BC28" s="254"/>
      <c r="BD28" s="255"/>
      <c r="BE28" s="253"/>
      <c r="BF28" s="254"/>
      <c r="BG28" s="255"/>
      <c r="BH28" s="253"/>
      <c r="BI28" s="254"/>
      <c r="BJ28" s="255"/>
      <c r="BK28" s="253"/>
      <c r="BL28" s="254"/>
      <c r="BM28" s="255"/>
      <c r="BN28" s="253"/>
      <c r="BO28" s="254"/>
      <c r="BP28" s="255"/>
      <c r="BQ28" s="253"/>
      <c r="BR28" s="254"/>
      <c r="BS28" s="255"/>
      <c r="BT28" s="253"/>
      <c r="BU28" s="254"/>
      <c r="BV28" s="255"/>
      <c r="BW28" s="253"/>
      <c r="BX28" s="254"/>
      <c r="BY28" s="255"/>
    </row>
    <row r="29" spans="1:77" ht="13.5" customHeight="1">
      <c r="E29" s="245"/>
      <c r="F29" s="253"/>
      <c r="H29" s="255"/>
      <c r="L29" s="253"/>
      <c r="M29" s="254"/>
      <c r="N29" s="255"/>
      <c r="O29" s="253"/>
      <c r="P29" s="254"/>
      <c r="Q29" s="255"/>
      <c r="R29" s="253"/>
      <c r="S29" s="254"/>
      <c r="T29" s="255"/>
      <c r="U29" s="253"/>
      <c r="V29" s="254"/>
      <c r="W29" s="255"/>
      <c r="X29" s="253"/>
      <c r="Y29" s="254"/>
      <c r="Z29" s="255"/>
      <c r="AA29" s="253"/>
      <c r="AB29" s="254"/>
      <c r="AC29" s="255"/>
      <c r="AD29" s="253"/>
      <c r="AE29" s="254"/>
      <c r="AF29" s="255"/>
      <c r="AG29" s="253"/>
      <c r="AH29" s="254"/>
      <c r="AI29" s="255"/>
      <c r="AJ29" s="253"/>
      <c r="AK29" s="254"/>
      <c r="AL29" s="255"/>
      <c r="AM29" s="253"/>
      <c r="AN29" s="254"/>
      <c r="AO29" s="255"/>
      <c r="AP29" s="253"/>
      <c r="AQ29" s="254"/>
      <c r="AR29" s="255"/>
      <c r="AS29" s="253"/>
      <c r="AT29" s="254"/>
      <c r="AU29" s="255"/>
      <c r="AV29" s="253"/>
      <c r="AW29" s="254"/>
      <c r="AX29" s="255"/>
      <c r="AY29" s="253"/>
      <c r="AZ29" s="254"/>
      <c r="BA29" s="255"/>
      <c r="BB29" s="253"/>
      <c r="BC29" s="254"/>
      <c r="BD29" s="255"/>
      <c r="BE29" s="253"/>
      <c r="BF29" s="254"/>
      <c r="BG29" s="255"/>
      <c r="BH29" s="253"/>
      <c r="BI29" s="254"/>
      <c r="BJ29" s="255"/>
      <c r="BK29" s="253"/>
      <c r="BL29" s="254"/>
      <c r="BM29" s="255"/>
      <c r="BN29" s="253"/>
      <c r="BO29" s="254"/>
      <c r="BP29" s="255"/>
      <c r="BQ29" s="253"/>
      <c r="BR29" s="254"/>
      <c r="BS29" s="255"/>
      <c r="BT29" s="253"/>
      <c r="BU29" s="254"/>
      <c r="BV29" s="255"/>
      <c r="BW29" s="253"/>
      <c r="BX29" s="254"/>
      <c r="BY29" s="255"/>
    </row>
    <row r="30" spans="1:77" ht="13.5" customHeight="1">
      <c r="E30" s="245"/>
      <c r="F30" s="253"/>
      <c r="H30" s="255"/>
      <c r="L30" s="253"/>
      <c r="M30" s="254"/>
      <c r="N30" s="255"/>
      <c r="O30" s="253"/>
      <c r="P30" s="254"/>
      <c r="Q30" s="255"/>
      <c r="R30" s="253"/>
      <c r="S30" s="254"/>
      <c r="T30" s="255"/>
      <c r="U30" s="253"/>
      <c r="V30" s="254"/>
      <c r="W30" s="255"/>
      <c r="X30" s="253"/>
      <c r="Y30" s="254"/>
      <c r="Z30" s="255"/>
      <c r="AA30" s="253"/>
      <c r="AB30" s="254"/>
      <c r="AC30" s="255"/>
      <c r="AD30" s="253"/>
      <c r="AE30" s="254"/>
      <c r="AF30" s="255"/>
      <c r="AG30" s="253"/>
      <c r="AH30" s="254"/>
      <c r="AI30" s="255"/>
      <c r="AJ30" s="253"/>
      <c r="AK30" s="254"/>
      <c r="AL30" s="255"/>
      <c r="AM30" s="253"/>
      <c r="AN30" s="254"/>
      <c r="AO30" s="255"/>
      <c r="AP30" s="253"/>
      <c r="AQ30" s="254"/>
      <c r="AR30" s="255"/>
      <c r="AS30" s="253"/>
      <c r="AT30" s="254"/>
      <c r="AU30" s="255"/>
      <c r="AV30" s="253"/>
      <c r="AW30" s="254"/>
      <c r="AX30" s="255"/>
      <c r="AY30" s="253"/>
      <c r="AZ30" s="254"/>
      <c r="BA30" s="255"/>
      <c r="BB30" s="253"/>
      <c r="BC30" s="254"/>
      <c r="BD30" s="255"/>
      <c r="BE30" s="253"/>
      <c r="BF30" s="254"/>
      <c r="BG30" s="255"/>
      <c r="BH30" s="253"/>
      <c r="BI30" s="254"/>
      <c r="BJ30" s="255"/>
      <c r="BK30" s="253"/>
      <c r="BL30" s="254"/>
      <c r="BM30" s="255"/>
      <c r="BN30" s="253"/>
      <c r="BO30" s="254"/>
      <c r="BP30" s="255"/>
      <c r="BQ30" s="253"/>
      <c r="BR30" s="254"/>
      <c r="BS30" s="255"/>
      <c r="BT30" s="253"/>
      <c r="BU30" s="254"/>
      <c r="BV30" s="255"/>
      <c r="BW30" s="253"/>
      <c r="BX30" s="254"/>
      <c r="BY30" s="255"/>
    </row>
    <row r="31" spans="1:77" ht="13.5" customHeight="1">
      <c r="E31" s="245"/>
      <c r="F31" s="253"/>
      <c r="H31" s="255"/>
      <c r="L31" s="253"/>
      <c r="M31" s="254"/>
      <c r="N31" s="255"/>
      <c r="O31" s="253"/>
      <c r="P31" s="254"/>
      <c r="Q31" s="255"/>
      <c r="R31" s="253"/>
      <c r="S31" s="254"/>
      <c r="T31" s="255"/>
      <c r="U31" s="253"/>
      <c r="V31" s="254"/>
      <c r="W31" s="255"/>
      <c r="X31" s="253"/>
      <c r="Y31" s="254"/>
      <c r="Z31" s="255"/>
      <c r="AA31" s="253"/>
      <c r="AB31" s="254"/>
      <c r="AC31" s="255"/>
      <c r="AD31" s="253"/>
      <c r="AE31" s="254"/>
      <c r="AF31" s="255"/>
      <c r="AG31" s="253"/>
      <c r="AH31" s="254"/>
      <c r="AI31" s="255"/>
      <c r="AJ31" s="253"/>
      <c r="AK31" s="254"/>
      <c r="AL31" s="255"/>
      <c r="AM31" s="253"/>
      <c r="AN31" s="254"/>
      <c r="AO31" s="255"/>
      <c r="AP31" s="253"/>
      <c r="AQ31" s="254"/>
      <c r="AR31" s="255"/>
      <c r="AS31" s="253"/>
      <c r="AT31" s="254"/>
      <c r="AU31" s="255"/>
      <c r="AV31" s="253"/>
      <c r="AW31" s="254"/>
      <c r="AX31" s="255"/>
      <c r="AY31" s="253"/>
      <c r="AZ31" s="254"/>
      <c r="BA31" s="255"/>
      <c r="BB31" s="253"/>
      <c r="BC31" s="254"/>
      <c r="BD31" s="255"/>
      <c r="BE31" s="253"/>
      <c r="BF31" s="254"/>
      <c r="BG31" s="255"/>
      <c r="BH31" s="253"/>
      <c r="BI31" s="254"/>
      <c r="BJ31" s="255"/>
      <c r="BK31" s="253"/>
      <c r="BL31" s="254"/>
      <c r="BM31" s="255"/>
      <c r="BN31" s="253"/>
      <c r="BO31" s="254"/>
      <c r="BP31" s="255"/>
      <c r="BQ31" s="253"/>
      <c r="BR31" s="254"/>
      <c r="BS31" s="255"/>
      <c r="BT31" s="253"/>
      <c r="BU31" s="254"/>
      <c r="BV31" s="255"/>
      <c r="BW31" s="253"/>
      <c r="BX31" s="254"/>
      <c r="BY31" s="255"/>
    </row>
    <row r="32" spans="1:77" ht="13.5" customHeight="1">
      <c r="E32" s="245"/>
      <c r="F32" s="253"/>
      <c r="H32" s="255"/>
      <c r="L32" s="253"/>
      <c r="M32" s="254"/>
      <c r="N32" s="255"/>
      <c r="O32" s="253"/>
      <c r="P32" s="254"/>
      <c r="Q32" s="255"/>
      <c r="R32" s="253"/>
      <c r="S32" s="254"/>
      <c r="T32" s="255"/>
      <c r="U32" s="253"/>
      <c r="V32" s="254"/>
      <c r="W32" s="255"/>
      <c r="X32" s="253"/>
      <c r="Y32" s="254"/>
      <c r="Z32" s="255"/>
      <c r="AA32" s="253"/>
      <c r="AB32" s="254"/>
      <c r="AC32" s="255"/>
      <c r="AD32" s="253"/>
      <c r="AE32" s="254"/>
      <c r="AF32" s="255"/>
      <c r="AG32" s="253"/>
      <c r="AH32" s="254"/>
      <c r="AI32" s="255"/>
      <c r="AJ32" s="253"/>
      <c r="AK32" s="254"/>
      <c r="AL32" s="255"/>
      <c r="AM32" s="253"/>
      <c r="AN32" s="254"/>
      <c r="AO32" s="255"/>
      <c r="AP32" s="253"/>
      <c r="AQ32" s="254"/>
      <c r="AR32" s="255"/>
      <c r="AS32" s="253"/>
      <c r="AT32" s="254"/>
      <c r="AU32" s="255"/>
      <c r="AV32" s="253"/>
      <c r="AW32" s="254"/>
      <c r="AX32" s="255"/>
      <c r="AY32" s="253"/>
      <c r="AZ32" s="254"/>
      <c r="BA32" s="255"/>
      <c r="BB32" s="253"/>
      <c r="BC32" s="254"/>
      <c r="BD32" s="255"/>
      <c r="BE32" s="253"/>
      <c r="BF32" s="254"/>
      <c r="BG32" s="255"/>
      <c r="BH32" s="253"/>
      <c r="BI32" s="254"/>
      <c r="BJ32" s="255"/>
      <c r="BK32" s="253"/>
      <c r="BL32" s="254"/>
      <c r="BM32" s="255"/>
      <c r="BN32" s="253"/>
      <c r="BO32" s="254"/>
      <c r="BP32" s="255"/>
      <c r="BQ32" s="253"/>
      <c r="BR32" s="254"/>
      <c r="BS32" s="255"/>
      <c r="BT32" s="253"/>
      <c r="BU32" s="254"/>
      <c r="BV32" s="255"/>
      <c r="BW32" s="253"/>
      <c r="BX32" s="254"/>
      <c r="BY32" s="255"/>
    </row>
    <row r="33" spans="1:77" ht="13.5" customHeight="1">
      <c r="E33" s="245"/>
      <c r="F33" s="253"/>
      <c r="H33" s="255"/>
      <c r="L33" s="253"/>
      <c r="M33" s="254"/>
      <c r="N33" s="255"/>
      <c r="O33" s="253"/>
      <c r="P33" s="254"/>
      <c r="Q33" s="255"/>
      <c r="R33" s="253"/>
      <c r="S33" s="254"/>
      <c r="T33" s="255"/>
      <c r="U33" s="253"/>
      <c r="V33" s="254"/>
      <c r="W33" s="255"/>
      <c r="X33" s="253"/>
      <c r="Y33" s="254"/>
      <c r="Z33" s="255"/>
      <c r="AA33" s="253"/>
      <c r="AB33" s="254"/>
      <c r="AC33" s="255"/>
      <c r="AD33" s="253"/>
      <c r="AE33" s="254"/>
      <c r="AF33" s="255"/>
      <c r="AG33" s="253"/>
      <c r="AH33" s="254"/>
      <c r="AI33" s="255"/>
      <c r="AJ33" s="253"/>
      <c r="AK33" s="254"/>
      <c r="AL33" s="255"/>
      <c r="AM33" s="253"/>
      <c r="AN33" s="254"/>
      <c r="AO33" s="255"/>
      <c r="AP33" s="253"/>
      <c r="AQ33" s="254"/>
      <c r="AR33" s="255"/>
      <c r="AS33" s="253"/>
      <c r="AT33" s="254"/>
      <c r="AU33" s="255"/>
      <c r="AV33" s="253"/>
      <c r="AW33" s="254"/>
      <c r="AX33" s="255"/>
      <c r="AY33" s="253"/>
      <c r="AZ33" s="254"/>
      <c r="BA33" s="255"/>
      <c r="BB33" s="253"/>
      <c r="BC33" s="254"/>
      <c r="BD33" s="255"/>
      <c r="BE33" s="253"/>
      <c r="BF33" s="254"/>
      <c r="BG33" s="255"/>
      <c r="BH33" s="253"/>
      <c r="BI33" s="254"/>
      <c r="BJ33" s="255"/>
      <c r="BK33" s="253"/>
      <c r="BL33" s="254"/>
      <c r="BM33" s="255"/>
      <c r="BN33" s="253"/>
      <c r="BO33" s="254"/>
      <c r="BP33" s="255"/>
      <c r="BQ33" s="253"/>
      <c r="BR33" s="254"/>
      <c r="BS33" s="255"/>
      <c r="BT33" s="253"/>
      <c r="BU33" s="254"/>
      <c r="BV33" s="255"/>
      <c r="BW33" s="253"/>
      <c r="BX33" s="254"/>
      <c r="BY33" s="255"/>
    </row>
    <row r="34" spans="1:77" ht="13.5" customHeight="1">
      <c r="A34" s="257"/>
      <c r="E34" s="245"/>
      <c r="F34" s="253"/>
      <c r="H34" s="255"/>
      <c r="L34" s="253"/>
      <c r="M34" s="254"/>
      <c r="N34" s="255"/>
      <c r="O34" s="253"/>
      <c r="P34" s="254"/>
      <c r="Q34" s="255"/>
      <c r="R34" s="253"/>
      <c r="S34" s="254"/>
      <c r="T34" s="255"/>
      <c r="U34" s="253"/>
      <c r="V34" s="254"/>
      <c r="W34" s="255"/>
      <c r="X34" s="253"/>
      <c r="Y34" s="254"/>
      <c r="Z34" s="255"/>
      <c r="AA34" s="253"/>
      <c r="AB34" s="254"/>
      <c r="AC34" s="255"/>
      <c r="AD34" s="253"/>
      <c r="AE34" s="254"/>
      <c r="AF34" s="255"/>
      <c r="AG34" s="253"/>
      <c r="AH34" s="254"/>
      <c r="AI34" s="255"/>
      <c r="AJ34" s="253"/>
      <c r="AK34" s="254"/>
      <c r="AL34" s="255"/>
      <c r="AM34" s="253"/>
      <c r="AN34" s="254"/>
      <c r="AO34" s="255"/>
      <c r="AP34" s="253"/>
      <c r="AQ34" s="254"/>
      <c r="AR34" s="255"/>
      <c r="AS34" s="253"/>
      <c r="AT34" s="254"/>
      <c r="AU34" s="255"/>
      <c r="AV34" s="253"/>
      <c r="AW34" s="254"/>
      <c r="AX34" s="255"/>
      <c r="AY34" s="253"/>
      <c r="AZ34" s="254"/>
      <c r="BA34" s="255"/>
      <c r="BB34" s="253"/>
      <c r="BC34" s="254"/>
      <c r="BD34" s="255"/>
      <c r="BE34" s="253"/>
      <c r="BF34" s="254"/>
      <c r="BG34" s="255"/>
      <c r="BH34" s="253"/>
      <c r="BI34" s="254"/>
      <c r="BJ34" s="255"/>
      <c r="BK34" s="253"/>
      <c r="BL34" s="254"/>
      <c r="BM34" s="255"/>
      <c r="BN34" s="253"/>
      <c r="BO34" s="254"/>
      <c r="BP34" s="255"/>
      <c r="BQ34" s="253"/>
      <c r="BR34" s="254"/>
      <c r="BS34" s="255"/>
      <c r="BT34" s="253"/>
      <c r="BU34" s="254"/>
      <c r="BV34" s="255"/>
      <c r="BW34" s="253"/>
      <c r="BX34" s="254"/>
      <c r="BY34" s="255"/>
    </row>
    <row r="35" spans="1:77" ht="13.5" customHeight="1">
      <c r="A35" s="257"/>
      <c r="B35" s="254"/>
      <c r="E35" s="245"/>
      <c r="F35" s="253"/>
      <c r="H35" s="255"/>
      <c r="L35" s="253"/>
      <c r="M35" s="254"/>
      <c r="N35" s="255"/>
      <c r="O35" s="253"/>
      <c r="P35" s="254"/>
      <c r="Q35" s="255"/>
      <c r="R35" s="253"/>
      <c r="S35" s="254"/>
      <c r="T35" s="255"/>
      <c r="U35" s="253"/>
      <c r="V35" s="254"/>
      <c r="W35" s="255"/>
      <c r="X35" s="253"/>
      <c r="Y35" s="254"/>
      <c r="Z35" s="255"/>
      <c r="AA35" s="253"/>
      <c r="AB35" s="254"/>
      <c r="AC35" s="255"/>
      <c r="AD35" s="253"/>
      <c r="AE35" s="254"/>
      <c r="AF35" s="255"/>
      <c r="AG35" s="253"/>
      <c r="AH35" s="254"/>
      <c r="AI35" s="255"/>
      <c r="AJ35" s="253"/>
      <c r="AK35" s="254"/>
      <c r="AL35" s="255"/>
      <c r="AM35" s="253"/>
      <c r="AN35" s="254"/>
      <c r="AO35" s="255"/>
      <c r="AP35" s="253"/>
      <c r="AQ35" s="254"/>
      <c r="AR35" s="255"/>
      <c r="AS35" s="253"/>
      <c r="AT35" s="254"/>
      <c r="AU35" s="255"/>
      <c r="AV35" s="253"/>
      <c r="AW35" s="254"/>
      <c r="AX35" s="255"/>
      <c r="AY35" s="253"/>
      <c r="AZ35" s="254"/>
      <c r="BA35" s="255"/>
      <c r="BB35" s="253"/>
      <c r="BC35" s="254"/>
      <c r="BD35" s="255"/>
      <c r="BE35" s="253"/>
      <c r="BF35" s="254"/>
      <c r="BG35" s="255"/>
      <c r="BH35" s="253"/>
      <c r="BI35" s="254"/>
      <c r="BJ35" s="255"/>
      <c r="BK35" s="253"/>
      <c r="BL35" s="254"/>
      <c r="BM35" s="255"/>
      <c r="BN35" s="253"/>
      <c r="BO35" s="254"/>
      <c r="BP35" s="255"/>
      <c r="BQ35" s="253"/>
      <c r="BR35" s="254"/>
      <c r="BS35" s="255"/>
      <c r="BT35" s="253"/>
      <c r="BU35" s="254"/>
      <c r="BV35" s="255"/>
      <c r="BW35" s="253"/>
      <c r="BX35" s="254"/>
      <c r="BY35" s="255"/>
    </row>
    <row r="36" spans="1:77" ht="13.5" customHeight="1">
      <c r="A36" s="257"/>
      <c r="B36" s="254"/>
      <c r="E36" s="245"/>
      <c r="F36" s="253"/>
      <c r="H36" s="255"/>
      <c r="L36" s="253"/>
      <c r="M36" s="254"/>
      <c r="N36" s="255"/>
      <c r="O36" s="253"/>
      <c r="P36" s="254"/>
      <c r="Q36" s="255"/>
      <c r="R36" s="253"/>
      <c r="S36" s="254"/>
      <c r="T36" s="255"/>
      <c r="U36" s="253"/>
      <c r="V36" s="254"/>
      <c r="W36" s="255"/>
      <c r="X36" s="253"/>
      <c r="Y36" s="254"/>
      <c r="Z36" s="255"/>
      <c r="AA36" s="253"/>
      <c r="AB36" s="254"/>
      <c r="AC36" s="255"/>
      <c r="AD36" s="253"/>
      <c r="AE36" s="254"/>
      <c r="AF36" s="255"/>
      <c r="AG36" s="253"/>
      <c r="AH36" s="254"/>
      <c r="AI36" s="255"/>
      <c r="AJ36" s="253"/>
      <c r="AK36" s="254"/>
      <c r="AL36" s="255"/>
      <c r="AM36" s="253"/>
      <c r="AN36" s="254"/>
      <c r="AO36" s="255"/>
      <c r="AP36" s="253"/>
      <c r="AQ36" s="254"/>
      <c r="AR36" s="255"/>
      <c r="AS36" s="253"/>
      <c r="AT36" s="254"/>
      <c r="AU36" s="255"/>
      <c r="AV36" s="253"/>
      <c r="AW36" s="254"/>
      <c r="AX36" s="255"/>
      <c r="AY36" s="253"/>
      <c r="AZ36" s="254"/>
      <c r="BA36" s="255"/>
      <c r="BB36" s="253"/>
      <c r="BC36" s="254"/>
      <c r="BD36" s="255"/>
      <c r="BE36" s="253"/>
      <c r="BF36" s="254"/>
      <c r="BG36" s="255"/>
      <c r="BH36" s="253"/>
      <c r="BI36" s="254"/>
      <c r="BJ36" s="255"/>
      <c r="BK36" s="253"/>
      <c r="BL36" s="254"/>
      <c r="BM36" s="255"/>
      <c r="BN36" s="253"/>
      <c r="BO36" s="254"/>
      <c r="BP36" s="255"/>
      <c r="BQ36" s="253"/>
      <c r="BR36" s="254"/>
      <c r="BS36" s="255"/>
      <c r="BT36" s="253"/>
      <c r="BU36" s="254"/>
      <c r="BV36" s="255"/>
      <c r="BW36" s="253"/>
      <c r="BX36" s="254"/>
      <c r="BY36" s="255"/>
    </row>
    <row r="37" spans="1:77" ht="13.5" customHeight="1">
      <c r="E37" s="245"/>
      <c r="F37" s="253"/>
      <c r="H37" s="255"/>
      <c r="L37" s="253"/>
      <c r="M37" s="254"/>
      <c r="N37" s="255"/>
      <c r="O37" s="253"/>
      <c r="P37" s="254"/>
      <c r="Q37" s="255"/>
      <c r="R37" s="253"/>
      <c r="S37" s="254"/>
      <c r="T37" s="255"/>
      <c r="U37" s="253"/>
      <c r="V37" s="254"/>
      <c r="W37" s="255"/>
      <c r="X37" s="253"/>
      <c r="Y37" s="254"/>
      <c r="Z37" s="255"/>
      <c r="AA37" s="253"/>
      <c r="AB37" s="254"/>
      <c r="AC37" s="255"/>
      <c r="AD37" s="253"/>
      <c r="AE37" s="254"/>
      <c r="AF37" s="255"/>
      <c r="AG37" s="253"/>
      <c r="AH37" s="254"/>
      <c r="AI37" s="255"/>
      <c r="AJ37" s="253"/>
      <c r="AK37" s="254"/>
      <c r="AL37" s="255"/>
      <c r="AM37" s="253"/>
      <c r="AN37" s="254"/>
      <c r="AO37" s="255"/>
      <c r="AP37" s="253"/>
      <c r="AQ37" s="254"/>
      <c r="AR37" s="255"/>
      <c r="AS37" s="253"/>
      <c r="AT37" s="254"/>
      <c r="AU37" s="255"/>
      <c r="AV37" s="253"/>
      <c r="AW37" s="254"/>
      <c r="AX37" s="255"/>
      <c r="AY37" s="253"/>
      <c r="AZ37" s="254"/>
      <c r="BA37" s="255"/>
      <c r="BB37" s="253"/>
      <c r="BC37" s="254"/>
      <c r="BD37" s="255"/>
      <c r="BE37" s="253"/>
      <c r="BF37" s="254"/>
      <c r="BG37" s="255"/>
      <c r="BH37" s="253"/>
      <c r="BI37" s="254"/>
      <c r="BJ37" s="255"/>
      <c r="BK37" s="253"/>
      <c r="BL37" s="254"/>
      <c r="BM37" s="255"/>
      <c r="BN37" s="253"/>
      <c r="BO37" s="254"/>
      <c r="BP37" s="255"/>
      <c r="BQ37" s="253"/>
      <c r="BR37" s="254"/>
      <c r="BS37" s="255"/>
      <c r="BT37" s="253"/>
      <c r="BU37" s="254"/>
      <c r="BV37" s="255"/>
      <c r="BW37" s="253"/>
      <c r="BX37" s="254"/>
      <c r="BY37" s="255"/>
    </row>
    <row r="38" spans="1:77" ht="13.5" customHeight="1">
      <c r="E38" s="245"/>
      <c r="F38" s="253"/>
      <c r="H38" s="255"/>
      <c r="L38" s="253"/>
      <c r="M38" s="254"/>
      <c r="N38" s="255"/>
      <c r="O38" s="253"/>
      <c r="P38" s="254"/>
      <c r="Q38" s="255"/>
      <c r="R38" s="253"/>
      <c r="S38" s="254"/>
      <c r="T38" s="255"/>
      <c r="U38" s="253"/>
      <c r="V38" s="254"/>
      <c r="W38" s="255"/>
      <c r="X38" s="253"/>
      <c r="Y38" s="254"/>
      <c r="Z38" s="255"/>
      <c r="AA38" s="253"/>
      <c r="AB38" s="254"/>
      <c r="AC38" s="255"/>
      <c r="AD38" s="253"/>
      <c r="AE38" s="254"/>
      <c r="AF38" s="255"/>
      <c r="AG38" s="253"/>
      <c r="AH38" s="254"/>
      <c r="AI38" s="255"/>
      <c r="AJ38" s="253"/>
      <c r="AK38" s="254"/>
      <c r="AL38" s="255"/>
      <c r="AM38" s="253"/>
      <c r="AN38" s="254"/>
      <c r="AO38" s="255"/>
      <c r="AP38" s="253"/>
      <c r="AQ38" s="254"/>
      <c r="AR38" s="255"/>
      <c r="AS38" s="253"/>
      <c r="AT38" s="254"/>
      <c r="AU38" s="255"/>
      <c r="AV38" s="253"/>
      <c r="AW38" s="254"/>
      <c r="AX38" s="255"/>
      <c r="AY38" s="253"/>
      <c r="AZ38" s="254"/>
      <c r="BA38" s="255"/>
      <c r="BB38" s="253"/>
      <c r="BC38" s="254"/>
      <c r="BD38" s="255"/>
      <c r="BE38" s="253"/>
      <c r="BF38" s="254"/>
      <c r="BG38" s="255"/>
      <c r="BH38" s="253"/>
      <c r="BI38" s="254"/>
      <c r="BJ38" s="255"/>
      <c r="BK38" s="253"/>
      <c r="BL38" s="254"/>
      <c r="BM38" s="255"/>
      <c r="BN38" s="253"/>
      <c r="BO38" s="254"/>
      <c r="BP38" s="255"/>
      <c r="BQ38" s="253"/>
      <c r="BR38" s="254"/>
      <c r="BS38" s="255"/>
      <c r="BT38" s="253"/>
      <c r="BU38" s="254"/>
      <c r="BV38" s="255"/>
      <c r="BW38" s="253"/>
      <c r="BX38" s="254"/>
      <c r="BY38" s="255"/>
    </row>
    <row r="39" spans="1:77" ht="13.5" customHeight="1">
      <c r="E39" s="245"/>
      <c r="F39" s="253"/>
      <c r="H39" s="255"/>
      <c r="L39" s="253"/>
      <c r="M39" s="254"/>
      <c r="N39" s="255"/>
      <c r="O39" s="253"/>
      <c r="P39" s="254"/>
      <c r="Q39" s="255"/>
      <c r="R39" s="253"/>
      <c r="S39" s="254"/>
      <c r="T39" s="255"/>
      <c r="U39" s="253"/>
      <c r="V39" s="254"/>
      <c r="W39" s="255"/>
      <c r="X39" s="253"/>
      <c r="Y39" s="254"/>
      <c r="Z39" s="255"/>
      <c r="AA39" s="253"/>
      <c r="AB39" s="254"/>
      <c r="AC39" s="255"/>
      <c r="AD39" s="253"/>
      <c r="AE39" s="254"/>
      <c r="AF39" s="255"/>
      <c r="AG39" s="253"/>
      <c r="AH39" s="254"/>
      <c r="AI39" s="255"/>
      <c r="AJ39" s="253"/>
      <c r="AK39" s="254"/>
      <c r="AL39" s="255"/>
      <c r="AM39" s="253"/>
      <c r="AN39" s="254"/>
      <c r="AO39" s="255"/>
      <c r="AP39" s="253"/>
      <c r="AQ39" s="254"/>
      <c r="AR39" s="255"/>
      <c r="AS39" s="253"/>
      <c r="AT39" s="254"/>
      <c r="AU39" s="255"/>
      <c r="AV39" s="253"/>
      <c r="AW39" s="254"/>
      <c r="AX39" s="255"/>
      <c r="AY39" s="253"/>
      <c r="AZ39" s="254"/>
      <c r="BA39" s="255"/>
      <c r="BB39" s="253"/>
      <c r="BC39" s="254"/>
      <c r="BD39" s="255"/>
      <c r="BE39" s="253"/>
      <c r="BF39" s="254"/>
      <c r="BG39" s="255"/>
      <c r="BH39" s="253"/>
      <c r="BI39" s="254"/>
      <c r="BJ39" s="255"/>
      <c r="BK39" s="253"/>
      <c r="BL39" s="254"/>
      <c r="BM39" s="255"/>
      <c r="BN39" s="253"/>
      <c r="BO39" s="254"/>
      <c r="BP39" s="255"/>
      <c r="BQ39" s="253"/>
      <c r="BR39" s="254"/>
      <c r="BS39" s="255"/>
      <c r="BT39" s="253"/>
      <c r="BU39" s="254"/>
      <c r="BV39" s="255"/>
      <c r="BW39" s="253"/>
      <c r="BX39" s="254"/>
      <c r="BY39" s="255"/>
    </row>
    <row r="40" spans="1:77" ht="13.5" customHeight="1">
      <c r="E40" s="245"/>
      <c r="F40" s="253"/>
      <c r="H40" s="255"/>
      <c r="L40" s="253"/>
      <c r="M40" s="254"/>
      <c r="N40" s="255"/>
      <c r="O40" s="253"/>
      <c r="P40" s="254"/>
      <c r="Q40" s="255"/>
      <c r="R40" s="253"/>
      <c r="S40" s="254"/>
      <c r="T40" s="255"/>
      <c r="U40" s="253"/>
      <c r="V40" s="254"/>
      <c r="W40" s="255"/>
      <c r="X40" s="253"/>
      <c r="Y40" s="254"/>
      <c r="Z40" s="255"/>
      <c r="AA40" s="253"/>
      <c r="AB40" s="254"/>
      <c r="AC40" s="255"/>
      <c r="AD40" s="253"/>
      <c r="AE40" s="254"/>
      <c r="AF40" s="255"/>
      <c r="AG40" s="253"/>
      <c r="AH40" s="254"/>
      <c r="AI40" s="255"/>
      <c r="AJ40" s="253"/>
      <c r="AK40" s="254"/>
      <c r="AL40" s="255"/>
      <c r="AM40" s="253"/>
      <c r="AN40" s="254"/>
      <c r="AO40" s="255"/>
      <c r="AP40" s="253"/>
      <c r="AQ40" s="254"/>
      <c r="AR40" s="255"/>
      <c r="AS40" s="253"/>
      <c r="AT40" s="254"/>
      <c r="AU40" s="255"/>
      <c r="AV40" s="253"/>
      <c r="AW40" s="254"/>
      <c r="AX40" s="255"/>
      <c r="AY40" s="253"/>
      <c r="AZ40" s="254"/>
      <c r="BA40" s="255"/>
      <c r="BB40" s="253"/>
      <c r="BC40" s="254"/>
      <c r="BD40" s="255"/>
      <c r="BE40" s="253"/>
      <c r="BF40" s="254"/>
      <c r="BG40" s="255"/>
      <c r="BH40" s="253"/>
      <c r="BI40" s="254"/>
      <c r="BJ40" s="255"/>
      <c r="BK40" s="253"/>
      <c r="BL40" s="254"/>
      <c r="BM40" s="255"/>
      <c r="BN40" s="253"/>
      <c r="BO40" s="254"/>
      <c r="BP40" s="255"/>
      <c r="BQ40" s="253"/>
      <c r="BR40" s="254"/>
      <c r="BS40" s="255"/>
      <c r="BT40" s="253"/>
      <c r="BU40" s="254"/>
      <c r="BV40" s="255"/>
      <c r="BW40" s="253"/>
      <c r="BX40" s="254"/>
      <c r="BY40" s="255"/>
    </row>
    <row r="41" spans="1:77" ht="13.5" customHeight="1">
      <c r="E41" s="245"/>
      <c r="F41" s="253"/>
      <c r="H41" s="255"/>
      <c r="L41" s="253"/>
      <c r="M41" s="254"/>
      <c r="N41" s="255"/>
      <c r="O41" s="253"/>
      <c r="P41" s="254"/>
      <c r="Q41" s="255"/>
      <c r="R41" s="253"/>
      <c r="S41" s="257"/>
      <c r="T41" s="255"/>
      <c r="U41" s="253"/>
      <c r="V41" s="254"/>
      <c r="W41" s="255"/>
      <c r="X41" s="253"/>
      <c r="Y41" s="254"/>
      <c r="Z41" s="255"/>
      <c r="AA41" s="253"/>
      <c r="AB41" s="254"/>
      <c r="AC41" s="255"/>
      <c r="AD41" s="253"/>
      <c r="AE41" s="254"/>
      <c r="AF41" s="255"/>
      <c r="AG41" s="253"/>
      <c r="AH41" s="254"/>
      <c r="AI41" s="255"/>
      <c r="AJ41" s="253"/>
      <c r="AK41" s="254"/>
      <c r="AL41" s="255"/>
      <c r="AM41" s="253"/>
      <c r="AN41" s="254"/>
      <c r="AO41" s="255"/>
      <c r="AP41" s="253"/>
      <c r="AQ41" s="254"/>
      <c r="AR41" s="255"/>
      <c r="AS41" s="253"/>
      <c r="AT41" s="254"/>
      <c r="AU41" s="255"/>
      <c r="AV41" s="253"/>
      <c r="AW41" s="254"/>
      <c r="AX41" s="255"/>
      <c r="AY41" s="253"/>
      <c r="AZ41" s="254"/>
      <c r="BA41" s="255"/>
      <c r="BB41" s="253"/>
      <c r="BC41" s="254"/>
      <c r="BD41" s="255"/>
      <c r="BE41" s="253"/>
      <c r="BF41" s="254"/>
      <c r="BG41" s="255"/>
      <c r="BH41" s="253"/>
      <c r="BI41" s="254"/>
      <c r="BJ41" s="255"/>
      <c r="BK41" s="253"/>
      <c r="BL41" s="254"/>
      <c r="BM41" s="255"/>
      <c r="BN41" s="253"/>
      <c r="BO41" s="254"/>
      <c r="BP41" s="255"/>
      <c r="BQ41" s="253"/>
      <c r="BR41" s="254"/>
      <c r="BS41" s="255"/>
      <c r="BT41" s="253"/>
      <c r="BU41" s="254"/>
      <c r="BV41" s="255"/>
      <c r="BW41" s="253"/>
      <c r="BX41" s="254"/>
      <c r="BY41" s="255"/>
    </row>
    <row r="42" spans="1:77" ht="13.5" customHeight="1">
      <c r="C42" s="259"/>
      <c r="D42" s="257"/>
      <c r="E42" s="257"/>
      <c r="F42" s="259"/>
      <c r="G42" s="257"/>
      <c r="H42" s="260"/>
      <c r="I42" s="257"/>
      <c r="J42" s="257"/>
      <c r="K42" s="257"/>
      <c r="L42" s="259"/>
      <c r="M42" s="257"/>
      <c r="N42" s="260"/>
      <c r="O42" s="259"/>
      <c r="P42" s="257"/>
      <c r="Q42" s="260"/>
      <c r="R42" s="259"/>
      <c r="S42" s="257"/>
      <c r="T42" s="260"/>
      <c r="U42" s="259"/>
      <c r="V42" s="257"/>
      <c r="W42" s="260"/>
      <c r="X42" s="259"/>
      <c r="Y42" s="257"/>
      <c r="Z42" s="260"/>
      <c r="AA42" s="259"/>
      <c r="AB42" s="257"/>
      <c r="AC42" s="260"/>
      <c r="AD42" s="259"/>
      <c r="AE42" s="257"/>
      <c r="AF42" s="260"/>
      <c r="AG42" s="259"/>
      <c r="AH42" s="257"/>
      <c r="AI42" s="260"/>
      <c r="AJ42" s="259"/>
      <c r="AK42" s="257"/>
      <c r="AL42" s="260"/>
      <c r="AM42" s="259"/>
      <c r="AN42" s="257"/>
      <c r="AO42" s="260"/>
      <c r="AP42" s="259"/>
      <c r="AQ42" s="257"/>
      <c r="AR42" s="260"/>
      <c r="AS42" s="259"/>
      <c r="AT42" s="257"/>
      <c r="AU42" s="260"/>
      <c r="AV42" s="259"/>
      <c r="AW42" s="257"/>
      <c r="AX42" s="260"/>
      <c r="AY42" s="259"/>
      <c r="AZ42" s="257"/>
      <c r="BA42" s="260"/>
      <c r="BB42" s="259"/>
      <c r="BC42" s="257"/>
      <c r="BD42" s="260"/>
      <c r="BE42" s="259"/>
      <c r="BF42" s="257"/>
      <c r="BG42" s="260"/>
      <c r="BH42" s="259"/>
      <c r="BI42" s="257"/>
      <c r="BJ42" s="260"/>
      <c r="BK42" s="259"/>
      <c r="BL42" s="257"/>
      <c r="BM42" s="260"/>
      <c r="BN42" s="259"/>
      <c r="BO42" s="257"/>
      <c r="BP42" s="260"/>
      <c r="BQ42" s="259"/>
      <c r="BR42" s="257"/>
      <c r="BS42" s="260"/>
      <c r="BT42" s="259"/>
      <c r="BU42" s="257"/>
      <c r="BV42" s="260"/>
      <c r="BW42" s="259"/>
      <c r="BX42" s="257"/>
      <c r="BY42" s="260"/>
    </row>
    <row r="43" spans="1:77" ht="13.5" customHeight="1">
      <c r="C43" s="259"/>
      <c r="D43" s="257"/>
      <c r="E43" s="257"/>
      <c r="F43" s="259"/>
      <c r="G43" s="257"/>
      <c r="H43" s="260"/>
      <c r="I43" s="257"/>
      <c r="J43" s="257"/>
      <c r="K43" s="257"/>
      <c r="L43" s="259"/>
      <c r="M43" s="257"/>
      <c r="N43" s="260"/>
      <c r="O43" s="259"/>
      <c r="P43" s="257"/>
      <c r="Q43" s="260"/>
      <c r="R43" s="259"/>
      <c r="S43" s="257"/>
      <c r="T43" s="260"/>
      <c r="U43" s="259"/>
      <c r="V43" s="257"/>
      <c r="W43" s="260"/>
      <c r="X43" s="259"/>
      <c r="Y43" s="257"/>
      <c r="Z43" s="260"/>
      <c r="AA43" s="259"/>
      <c r="AB43" s="257"/>
      <c r="AC43" s="260"/>
      <c r="AD43" s="259"/>
      <c r="AE43" s="257"/>
      <c r="AF43" s="260"/>
      <c r="AG43" s="259"/>
      <c r="AH43" s="257"/>
      <c r="AI43" s="260"/>
      <c r="AJ43" s="259"/>
      <c r="AK43" s="257"/>
      <c r="AL43" s="260"/>
      <c r="AM43" s="259"/>
      <c r="AN43" s="257"/>
      <c r="AO43" s="260"/>
      <c r="AP43" s="259"/>
      <c r="AQ43" s="257"/>
      <c r="AR43" s="260"/>
      <c r="AS43" s="259"/>
      <c r="AT43" s="257"/>
      <c r="AU43" s="260"/>
      <c r="AV43" s="259"/>
      <c r="AW43" s="257"/>
      <c r="AX43" s="260"/>
      <c r="AY43" s="259"/>
      <c r="AZ43" s="257"/>
      <c r="BA43" s="260"/>
      <c r="BB43" s="259"/>
      <c r="BC43" s="257"/>
      <c r="BD43" s="260"/>
      <c r="BE43" s="259"/>
      <c r="BF43" s="257"/>
      <c r="BG43" s="260"/>
      <c r="BH43" s="259"/>
      <c r="BI43" s="257"/>
      <c r="BJ43" s="260"/>
      <c r="BK43" s="259"/>
      <c r="BL43" s="257"/>
      <c r="BM43" s="260"/>
      <c r="BN43" s="259"/>
      <c r="BO43" s="257"/>
      <c r="BP43" s="260"/>
      <c r="BQ43" s="259"/>
      <c r="BR43" s="257"/>
      <c r="BS43" s="260"/>
      <c r="BT43" s="259"/>
      <c r="BU43" s="257"/>
      <c r="BV43" s="260"/>
      <c r="BW43" s="259"/>
      <c r="BX43" s="257"/>
      <c r="BY43" s="260"/>
    </row>
    <row r="44" spans="1:77" ht="13.5" customHeight="1">
      <c r="C44" s="259"/>
      <c r="D44" s="257"/>
      <c r="E44" s="257"/>
      <c r="F44" s="259"/>
      <c r="G44" s="257"/>
      <c r="H44" s="260"/>
      <c r="I44" s="257"/>
      <c r="J44" s="257"/>
      <c r="K44" s="257"/>
      <c r="L44" s="259"/>
      <c r="M44" s="257"/>
      <c r="N44" s="260"/>
      <c r="O44" s="259"/>
      <c r="P44" s="257"/>
      <c r="Q44" s="260"/>
      <c r="R44" s="259"/>
      <c r="S44" s="257"/>
      <c r="T44" s="260"/>
      <c r="U44" s="259"/>
      <c r="V44" s="257"/>
      <c r="W44" s="260"/>
      <c r="X44" s="259"/>
      <c r="Y44" s="257"/>
      <c r="Z44" s="260"/>
      <c r="AA44" s="259"/>
      <c r="AB44" s="257"/>
      <c r="AC44" s="260"/>
      <c r="AD44" s="259"/>
      <c r="AE44" s="257"/>
      <c r="AF44" s="260"/>
      <c r="AG44" s="259"/>
      <c r="AH44" s="257"/>
      <c r="AI44" s="260"/>
      <c r="AJ44" s="259"/>
      <c r="AK44" s="257"/>
      <c r="AL44" s="260"/>
      <c r="AM44" s="259"/>
      <c r="AN44" s="257"/>
      <c r="AO44" s="260"/>
      <c r="AP44" s="259"/>
      <c r="AQ44" s="257"/>
      <c r="AR44" s="260"/>
      <c r="AS44" s="259"/>
      <c r="AT44" s="257"/>
      <c r="AU44" s="260"/>
      <c r="AV44" s="259"/>
      <c r="AW44" s="257"/>
      <c r="AX44" s="260"/>
      <c r="AY44" s="259"/>
      <c r="AZ44" s="257"/>
      <c r="BA44" s="260"/>
      <c r="BB44" s="259"/>
      <c r="BC44" s="257"/>
      <c r="BD44" s="260"/>
      <c r="BE44" s="259"/>
      <c r="BF44" s="257"/>
      <c r="BG44" s="260"/>
      <c r="BH44" s="259"/>
      <c r="BI44" s="257"/>
      <c r="BJ44" s="260"/>
      <c r="BK44" s="259"/>
      <c r="BL44" s="257"/>
      <c r="BM44" s="260"/>
      <c r="BN44" s="259"/>
      <c r="BO44" s="257"/>
      <c r="BP44" s="260"/>
      <c r="BQ44" s="259"/>
      <c r="BR44" s="257"/>
      <c r="BS44" s="260"/>
      <c r="BT44" s="259"/>
      <c r="BU44" s="257"/>
      <c r="BV44" s="260"/>
      <c r="BW44" s="259"/>
      <c r="BX44" s="257"/>
      <c r="BY44" s="260"/>
    </row>
    <row r="45" spans="1:77" ht="13.5" customHeight="1">
      <c r="C45" s="259"/>
      <c r="D45" s="257"/>
      <c r="E45" s="257"/>
      <c r="F45" s="259"/>
      <c r="G45" s="257"/>
      <c r="H45" s="260"/>
      <c r="I45" s="257"/>
      <c r="J45" s="257"/>
      <c r="K45" s="257"/>
      <c r="L45" s="259"/>
      <c r="M45" s="257"/>
      <c r="N45" s="260"/>
      <c r="O45" s="259"/>
      <c r="P45" s="257"/>
      <c r="Q45" s="260"/>
      <c r="R45" s="259"/>
      <c r="T45" s="260"/>
      <c r="U45" s="259"/>
      <c r="V45" s="257"/>
      <c r="W45" s="260"/>
      <c r="X45" s="259"/>
      <c r="Y45" s="257"/>
      <c r="Z45" s="260"/>
      <c r="AA45" s="259"/>
      <c r="AB45" s="257"/>
      <c r="AC45" s="260"/>
      <c r="AD45" s="259"/>
      <c r="AE45" s="257"/>
      <c r="AF45" s="260"/>
      <c r="AG45" s="259"/>
      <c r="AH45" s="257"/>
      <c r="AI45" s="260"/>
      <c r="AJ45" s="259"/>
      <c r="AK45" s="257"/>
      <c r="AL45" s="260"/>
      <c r="AM45" s="259"/>
      <c r="AN45" s="257"/>
      <c r="AO45" s="260"/>
      <c r="AP45" s="259"/>
      <c r="AQ45" s="257"/>
      <c r="AR45" s="260"/>
      <c r="AS45" s="259"/>
      <c r="AT45" s="257"/>
      <c r="AU45" s="260"/>
      <c r="AV45" s="259"/>
      <c r="AW45" s="257"/>
      <c r="AX45" s="260"/>
      <c r="AY45" s="259"/>
      <c r="AZ45" s="257"/>
      <c r="BA45" s="260"/>
      <c r="BB45" s="259"/>
      <c r="BC45" s="257"/>
      <c r="BD45" s="260"/>
      <c r="BE45" s="259"/>
      <c r="BF45" s="257"/>
      <c r="BG45" s="260"/>
      <c r="BH45" s="259"/>
      <c r="BI45" s="257"/>
      <c r="BJ45" s="260"/>
      <c r="BK45" s="259"/>
      <c r="BL45" s="257"/>
      <c r="BM45" s="260"/>
      <c r="BN45" s="259"/>
      <c r="BO45" s="257"/>
      <c r="BP45" s="260"/>
      <c r="BQ45" s="259"/>
      <c r="BR45" s="257"/>
      <c r="BS45" s="260"/>
      <c r="BT45" s="259"/>
      <c r="BU45" s="257"/>
      <c r="BV45" s="260"/>
      <c r="BW45" s="259"/>
      <c r="BX45" s="257"/>
      <c r="BY45" s="260"/>
    </row>
    <row r="46" spans="1:77" ht="13.5" customHeight="1">
      <c r="C46" s="259"/>
      <c r="D46" s="257"/>
      <c r="E46" s="257"/>
      <c r="F46" s="259"/>
      <c r="G46" s="257"/>
      <c r="H46" s="260"/>
      <c r="I46" s="257"/>
      <c r="J46" s="257"/>
      <c r="K46" s="257"/>
      <c r="L46" s="259"/>
      <c r="M46" s="257"/>
      <c r="N46" s="260"/>
      <c r="O46" s="259"/>
      <c r="P46" s="257"/>
      <c r="Q46" s="260"/>
      <c r="R46" s="259"/>
      <c r="S46" s="257"/>
      <c r="T46" s="260"/>
      <c r="U46" s="259"/>
      <c r="V46" s="257"/>
      <c r="W46" s="260"/>
      <c r="X46" s="259"/>
      <c r="Y46" s="257"/>
      <c r="Z46" s="260"/>
      <c r="AA46" s="259"/>
      <c r="AB46" s="257"/>
      <c r="AC46" s="260"/>
      <c r="AD46" s="259"/>
      <c r="AE46" s="257"/>
      <c r="AF46" s="260"/>
      <c r="AG46" s="259"/>
      <c r="AH46" s="257"/>
      <c r="AI46" s="260"/>
      <c r="AJ46" s="259"/>
      <c r="AK46" s="257"/>
      <c r="AL46" s="260"/>
      <c r="AM46" s="259"/>
      <c r="AN46" s="257"/>
      <c r="AO46" s="260"/>
      <c r="AP46" s="259"/>
      <c r="AQ46" s="257"/>
      <c r="AR46" s="260"/>
      <c r="AS46" s="259"/>
      <c r="AT46" s="257"/>
      <c r="AU46" s="260"/>
      <c r="AV46" s="259"/>
      <c r="AW46" s="257"/>
      <c r="AX46" s="260"/>
      <c r="AY46" s="259"/>
      <c r="AZ46" s="257"/>
      <c r="BA46" s="260"/>
      <c r="BB46" s="259"/>
      <c r="BC46" s="257"/>
      <c r="BD46" s="260"/>
      <c r="BE46" s="259"/>
      <c r="BF46" s="257"/>
      <c r="BG46" s="260"/>
      <c r="BH46" s="259"/>
      <c r="BI46" s="257"/>
      <c r="BJ46" s="260"/>
      <c r="BK46" s="259"/>
      <c r="BL46" s="257"/>
      <c r="BM46" s="260"/>
      <c r="BN46" s="259"/>
      <c r="BO46" s="257"/>
      <c r="BP46" s="260"/>
      <c r="BQ46" s="259"/>
      <c r="BR46" s="257"/>
      <c r="BS46" s="260"/>
      <c r="BT46" s="259"/>
      <c r="BU46" s="257"/>
      <c r="BV46" s="260"/>
      <c r="BW46" s="259"/>
      <c r="BX46" s="257"/>
      <c r="BY46" s="260"/>
    </row>
    <row r="47" spans="1:77" ht="13.5" customHeight="1">
      <c r="C47" s="259"/>
      <c r="D47" s="257"/>
      <c r="E47" s="257"/>
      <c r="F47" s="259"/>
      <c r="G47" s="257"/>
      <c r="H47" s="260"/>
      <c r="I47" s="257"/>
      <c r="J47" s="257"/>
      <c r="K47" s="257"/>
      <c r="L47" s="259"/>
      <c r="M47" s="257"/>
      <c r="N47" s="260"/>
      <c r="O47" s="259"/>
      <c r="P47" s="257"/>
      <c r="Q47" s="260"/>
      <c r="R47" s="259"/>
      <c r="S47" s="257"/>
      <c r="T47" s="260"/>
      <c r="U47" s="259"/>
      <c r="V47" s="257"/>
      <c r="W47" s="260"/>
      <c r="X47" s="259"/>
      <c r="Y47" s="257"/>
      <c r="Z47" s="260"/>
      <c r="AA47" s="259"/>
      <c r="AB47" s="257"/>
      <c r="AC47" s="260"/>
      <c r="AD47" s="259"/>
      <c r="AE47" s="257"/>
      <c r="AF47" s="260"/>
      <c r="AG47" s="259"/>
      <c r="AH47" s="257"/>
      <c r="AI47" s="260"/>
      <c r="AJ47" s="259"/>
      <c r="AK47" s="257"/>
      <c r="AL47" s="260"/>
      <c r="AM47" s="259"/>
      <c r="AN47" s="257"/>
      <c r="AO47" s="260"/>
      <c r="AP47" s="259"/>
      <c r="AQ47" s="257"/>
      <c r="AR47" s="260"/>
      <c r="AS47" s="259"/>
      <c r="AT47" s="257"/>
      <c r="AU47" s="260"/>
      <c r="AV47" s="259"/>
      <c r="AW47" s="257"/>
      <c r="AX47" s="260"/>
      <c r="AY47" s="259"/>
      <c r="AZ47" s="257"/>
      <c r="BA47" s="260"/>
      <c r="BB47" s="259"/>
      <c r="BC47" s="257"/>
      <c r="BD47" s="260"/>
      <c r="BE47" s="259"/>
      <c r="BF47" s="257"/>
      <c r="BG47" s="260"/>
      <c r="BH47" s="259"/>
      <c r="BI47" s="257"/>
      <c r="BJ47" s="260"/>
      <c r="BK47" s="259"/>
      <c r="BL47" s="257"/>
      <c r="BM47" s="260"/>
      <c r="BN47" s="259"/>
      <c r="BO47" s="257"/>
      <c r="BP47" s="260"/>
      <c r="BQ47" s="259"/>
      <c r="BR47" s="257"/>
      <c r="BS47" s="260"/>
      <c r="BT47" s="259"/>
      <c r="BU47" s="257"/>
      <c r="BV47" s="260"/>
      <c r="BW47" s="259"/>
      <c r="BX47" s="257"/>
      <c r="BY47" s="260"/>
    </row>
    <row r="48" spans="1:77" ht="13.5" customHeight="1">
      <c r="C48" s="259"/>
      <c r="D48" s="257"/>
      <c r="E48" s="257"/>
      <c r="F48" s="259"/>
      <c r="G48" s="257"/>
      <c r="H48" s="260"/>
      <c r="I48" s="257"/>
      <c r="J48" s="257"/>
      <c r="K48" s="257"/>
      <c r="L48" s="259"/>
      <c r="M48" s="257"/>
      <c r="N48" s="260"/>
      <c r="O48" s="259"/>
      <c r="P48" s="257"/>
      <c r="Q48" s="260"/>
      <c r="R48" s="259"/>
      <c r="S48" s="257"/>
      <c r="T48" s="260"/>
      <c r="U48" s="259"/>
      <c r="V48" s="257"/>
      <c r="W48" s="260"/>
      <c r="X48" s="259"/>
      <c r="Y48" s="257"/>
      <c r="Z48" s="260"/>
      <c r="AA48" s="259"/>
      <c r="AB48" s="257"/>
      <c r="AC48" s="260"/>
      <c r="AD48" s="259"/>
      <c r="AE48" s="257"/>
      <c r="AF48" s="260"/>
      <c r="AG48" s="259"/>
      <c r="AH48" s="257"/>
      <c r="AI48" s="260"/>
      <c r="AJ48" s="259"/>
      <c r="AK48" s="257"/>
      <c r="AL48" s="260"/>
      <c r="AM48" s="259"/>
      <c r="AN48" s="257"/>
      <c r="AO48" s="260"/>
      <c r="AP48" s="259"/>
      <c r="AQ48" s="257"/>
      <c r="AR48" s="260"/>
      <c r="AS48" s="259"/>
      <c r="AT48" s="257"/>
      <c r="AU48" s="260"/>
      <c r="AV48" s="259"/>
      <c r="AW48" s="257"/>
      <c r="AX48" s="260"/>
      <c r="AY48" s="259"/>
      <c r="AZ48" s="257"/>
      <c r="BA48" s="260"/>
      <c r="BB48" s="259"/>
      <c r="BC48" s="257"/>
      <c r="BD48" s="260"/>
      <c r="BE48" s="259"/>
      <c r="BF48" s="257"/>
      <c r="BG48" s="260"/>
      <c r="BH48" s="259"/>
      <c r="BI48" s="257"/>
      <c r="BJ48" s="260"/>
      <c r="BK48" s="259"/>
      <c r="BL48" s="257"/>
      <c r="BM48" s="260"/>
      <c r="BN48" s="259"/>
      <c r="BO48" s="257"/>
      <c r="BP48" s="260"/>
      <c r="BQ48" s="259"/>
      <c r="BR48" s="257"/>
      <c r="BS48" s="260"/>
      <c r="BT48" s="259"/>
      <c r="BU48" s="257"/>
      <c r="BV48" s="260"/>
      <c r="BW48" s="259"/>
      <c r="BX48" s="257"/>
      <c r="BY48" s="260"/>
    </row>
    <row r="49" spans="3:77" ht="13.5" customHeight="1">
      <c r="C49" s="259"/>
      <c r="D49" s="257"/>
      <c r="E49" s="257"/>
      <c r="F49" s="259"/>
      <c r="G49" s="257"/>
      <c r="H49" s="260"/>
      <c r="I49" s="257"/>
      <c r="J49" s="257"/>
      <c r="K49" s="257"/>
      <c r="L49" s="259"/>
      <c r="M49" s="257"/>
      <c r="N49" s="260"/>
      <c r="O49" s="259"/>
      <c r="P49" s="257"/>
      <c r="Q49" s="260"/>
      <c r="R49" s="259"/>
      <c r="S49" s="257"/>
      <c r="T49" s="260"/>
      <c r="U49" s="259"/>
      <c r="V49" s="257"/>
      <c r="W49" s="260"/>
      <c r="X49" s="259"/>
      <c r="Y49" s="257"/>
      <c r="Z49" s="260"/>
      <c r="AA49" s="259"/>
      <c r="AB49" s="257"/>
      <c r="AC49" s="260"/>
      <c r="AD49" s="259"/>
      <c r="AE49" s="257"/>
      <c r="AF49" s="260"/>
      <c r="AG49" s="259"/>
      <c r="AH49" s="257"/>
      <c r="AI49" s="260"/>
      <c r="AJ49" s="259"/>
      <c r="AK49" s="257"/>
      <c r="AL49" s="260"/>
      <c r="AM49" s="259"/>
      <c r="AN49" s="257"/>
      <c r="AO49" s="260"/>
      <c r="AP49" s="259"/>
      <c r="AQ49" s="257"/>
      <c r="AR49" s="260"/>
      <c r="AS49" s="259"/>
      <c r="AT49" s="257"/>
      <c r="AU49" s="260"/>
      <c r="AV49" s="259"/>
      <c r="AW49" s="257"/>
      <c r="AX49" s="260"/>
      <c r="AY49" s="259"/>
      <c r="AZ49" s="257"/>
      <c r="BA49" s="260"/>
      <c r="BB49" s="259"/>
      <c r="BC49" s="257"/>
      <c r="BD49" s="260"/>
      <c r="BE49" s="259"/>
      <c r="BF49" s="257"/>
      <c r="BG49" s="260"/>
      <c r="BH49" s="259"/>
      <c r="BI49" s="257"/>
      <c r="BJ49" s="260"/>
      <c r="BK49" s="259"/>
      <c r="BL49" s="257"/>
      <c r="BM49" s="260"/>
      <c r="BN49" s="259"/>
      <c r="BO49" s="257"/>
      <c r="BP49" s="260"/>
      <c r="BQ49" s="259"/>
      <c r="BR49" s="257"/>
      <c r="BS49" s="260"/>
      <c r="BT49" s="259"/>
      <c r="BU49" s="257"/>
      <c r="BV49" s="260"/>
      <c r="BW49" s="259"/>
      <c r="BX49" s="257"/>
      <c r="BY49" s="260"/>
    </row>
    <row r="50" spans="3:77" ht="13.5" customHeight="1">
      <c r="C50" s="259"/>
      <c r="D50" s="257"/>
      <c r="E50" s="257"/>
      <c r="F50" s="259"/>
      <c r="G50" s="257"/>
      <c r="H50" s="260"/>
      <c r="I50" s="257"/>
      <c r="J50" s="257"/>
      <c r="K50" s="257"/>
      <c r="L50" s="259"/>
      <c r="M50" s="257"/>
      <c r="N50" s="260"/>
      <c r="O50" s="259"/>
      <c r="P50" s="257"/>
      <c r="Q50" s="260"/>
      <c r="R50" s="259"/>
      <c r="S50" s="257"/>
      <c r="T50" s="260"/>
      <c r="U50" s="259"/>
      <c r="V50" s="257"/>
      <c r="W50" s="260"/>
      <c r="X50" s="259"/>
      <c r="Y50" s="257"/>
      <c r="Z50" s="260"/>
      <c r="AA50" s="259"/>
      <c r="AB50" s="257"/>
      <c r="AC50" s="260"/>
      <c r="AD50" s="259"/>
      <c r="AE50" s="257"/>
      <c r="AF50" s="260"/>
      <c r="AG50" s="259"/>
      <c r="AH50" s="257"/>
      <c r="AI50" s="260"/>
      <c r="AJ50" s="259"/>
      <c r="AK50" s="257"/>
      <c r="AL50" s="260"/>
      <c r="AM50" s="259"/>
      <c r="AN50" s="257"/>
      <c r="AO50" s="260"/>
      <c r="AP50" s="259"/>
      <c r="AQ50" s="257"/>
      <c r="AR50" s="260"/>
      <c r="AS50" s="259"/>
      <c r="AT50" s="257"/>
      <c r="AU50" s="260"/>
      <c r="AV50" s="259"/>
      <c r="AW50" s="257"/>
      <c r="AX50" s="260"/>
      <c r="AY50" s="259"/>
      <c r="AZ50" s="257"/>
      <c r="BA50" s="260"/>
      <c r="BB50" s="259"/>
      <c r="BC50" s="257"/>
      <c r="BD50" s="260"/>
      <c r="BE50" s="259"/>
      <c r="BF50" s="257"/>
      <c r="BG50" s="260"/>
      <c r="BH50" s="259"/>
      <c r="BI50" s="257"/>
      <c r="BJ50" s="260"/>
      <c r="BK50" s="259"/>
      <c r="BL50" s="257"/>
      <c r="BM50" s="260"/>
      <c r="BN50" s="259"/>
      <c r="BO50" s="257"/>
      <c r="BP50" s="260"/>
      <c r="BQ50" s="259"/>
      <c r="BR50" s="257"/>
      <c r="BS50" s="260"/>
      <c r="BT50" s="259"/>
      <c r="BU50" s="257"/>
      <c r="BV50" s="260"/>
      <c r="BW50" s="259"/>
      <c r="BX50" s="257"/>
      <c r="BY50" s="260"/>
    </row>
    <row r="51" spans="3:77" ht="13.5" customHeight="1">
      <c r="C51" s="259"/>
      <c r="D51" s="257"/>
      <c r="E51" s="257"/>
      <c r="F51" s="259"/>
      <c r="G51" s="257"/>
      <c r="H51" s="260"/>
      <c r="I51" s="257"/>
      <c r="J51" s="257"/>
      <c r="K51" s="257"/>
      <c r="L51" s="259"/>
      <c r="M51" s="257"/>
      <c r="N51" s="260"/>
      <c r="O51" s="259"/>
      <c r="P51" s="257"/>
      <c r="Q51" s="260"/>
      <c r="R51" s="259"/>
      <c r="S51" s="257"/>
      <c r="T51" s="260"/>
      <c r="U51" s="259"/>
      <c r="V51" s="257"/>
      <c r="W51" s="260"/>
      <c r="X51" s="259"/>
      <c r="Y51" s="257"/>
      <c r="Z51" s="260"/>
      <c r="AA51" s="259"/>
      <c r="AB51" s="257"/>
      <c r="AC51" s="260"/>
      <c r="AD51" s="259"/>
      <c r="AE51" s="257"/>
      <c r="AF51" s="260"/>
      <c r="AG51" s="259"/>
      <c r="AH51" s="257"/>
      <c r="AI51" s="260"/>
      <c r="AJ51" s="259"/>
      <c r="AK51" s="257"/>
      <c r="AL51" s="260"/>
      <c r="AM51" s="259"/>
      <c r="AN51" s="257"/>
      <c r="AO51" s="260"/>
      <c r="AP51" s="259"/>
      <c r="AQ51" s="257"/>
      <c r="AR51" s="260"/>
      <c r="AS51" s="259"/>
      <c r="AT51" s="257"/>
      <c r="AU51" s="260"/>
      <c r="AV51" s="259"/>
      <c r="AW51" s="257"/>
      <c r="AX51" s="260"/>
      <c r="AY51" s="259"/>
      <c r="AZ51" s="257"/>
      <c r="BA51" s="260"/>
      <c r="BB51" s="259"/>
      <c r="BC51" s="257"/>
      <c r="BD51" s="260"/>
      <c r="BE51" s="259"/>
      <c r="BF51" s="257"/>
      <c r="BG51" s="260"/>
      <c r="BH51" s="259"/>
      <c r="BI51" s="257"/>
      <c r="BJ51" s="260"/>
      <c r="BK51" s="259"/>
      <c r="BL51" s="257"/>
      <c r="BM51" s="260"/>
      <c r="BN51" s="259"/>
      <c r="BO51" s="257"/>
      <c r="BP51" s="260"/>
      <c r="BQ51" s="259"/>
      <c r="BR51" s="257"/>
      <c r="BS51" s="260"/>
      <c r="BT51" s="259"/>
      <c r="BU51" s="257"/>
      <c r="BV51" s="260"/>
      <c r="BW51" s="259"/>
      <c r="BX51" s="257"/>
      <c r="BY51" s="260"/>
    </row>
    <row r="52" spans="3:77" ht="13.5" customHeight="1">
      <c r="C52" s="259"/>
      <c r="D52" s="257"/>
      <c r="E52" s="257"/>
      <c r="F52" s="259"/>
      <c r="G52" s="257"/>
      <c r="H52" s="260"/>
      <c r="I52" s="257"/>
      <c r="J52" s="257"/>
      <c r="K52" s="257"/>
      <c r="L52" s="259"/>
      <c r="M52" s="257"/>
      <c r="N52" s="260"/>
      <c r="O52" s="259"/>
      <c r="P52" s="257"/>
      <c r="Q52" s="260"/>
      <c r="R52" s="259"/>
      <c r="S52" s="257"/>
      <c r="T52" s="260"/>
      <c r="U52" s="259"/>
      <c r="V52" s="257"/>
      <c r="W52" s="260"/>
      <c r="X52" s="259"/>
      <c r="Y52" s="257"/>
      <c r="Z52" s="260"/>
      <c r="AA52" s="259"/>
      <c r="AB52" s="257"/>
      <c r="AC52" s="260"/>
      <c r="AD52" s="259"/>
      <c r="AE52" s="257"/>
      <c r="AF52" s="260"/>
      <c r="AG52" s="259"/>
      <c r="AH52" s="257"/>
      <c r="AI52" s="260"/>
      <c r="AJ52" s="259"/>
      <c r="AK52" s="257"/>
      <c r="AL52" s="260"/>
      <c r="AM52" s="259"/>
      <c r="AN52" s="257"/>
      <c r="AO52" s="260"/>
      <c r="AP52" s="259"/>
      <c r="AQ52" s="257"/>
      <c r="AR52" s="260"/>
      <c r="AS52" s="259"/>
      <c r="AT52" s="257"/>
      <c r="AU52" s="260"/>
      <c r="AV52" s="259"/>
      <c r="AW52" s="257"/>
      <c r="AX52" s="260"/>
      <c r="AY52" s="259"/>
      <c r="AZ52" s="257"/>
      <c r="BA52" s="260"/>
      <c r="BB52" s="259"/>
      <c r="BC52" s="257"/>
      <c r="BD52" s="260"/>
      <c r="BE52" s="259"/>
      <c r="BF52" s="257"/>
      <c r="BG52" s="260"/>
      <c r="BH52" s="259"/>
      <c r="BI52" s="257"/>
      <c r="BJ52" s="260"/>
      <c r="BK52" s="259"/>
      <c r="BL52" s="257"/>
      <c r="BM52" s="260"/>
      <c r="BN52" s="259"/>
      <c r="BO52" s="257"/>
      <c r="BP52" s="260"/>
      <c r="BQ52" s="259"/>
      <c r="BR52" s="257"/>
      <c r="BS52" s="260"/>
      <c r="BT52" s="259"/>
      <c r="BU52" s="257"/>
      <c r="BV52" s="260"/>
      <c r="BW52" s="259"/>
      <c r="BX52" s="257"/>
      <c r="BY52" s="260"/>
    </row>
    <row r="53" spans="3:77" ht="13.5" customHeight="1">
      <c r="C53" s="259"/>
      <c r="D53" s="257"/>
      <c r="E53" s="257"/>
      <c r="F53" s="259"/>
      <c r="G53" s="257"/>
      <c r="H53" s="260"/>
      <c r="I53" s="257"/>
      <c r="J53" s="257"/>
      <c r="K53" s="257"/>
      <c r="L53" s="259"/>
      <c r="M53" s="257"/>
      <c r="N53" s="260"/>
      <c r="O53" s="259"/>
      <c r="P53" s="257"/>
      <c r="Q53" s="260"/>
      <c r="R53" s="259"/>
      <c r="S53" s="257"/>
      <c r="T53" s="260"/>
      <c r="U53" s="259"/>
      <c r="V53" s="257"/>
      <c r="W53" s="260"/>
      <c r="X53" s="259"/>
      <c r="Y53" s="257"/>
      <c r="Z53" s="260"/>
      <c r="AA53" s="259"/>
      <c r="AB53" s="257"/>
      <c r="AC53" s="260"/>
      <c r="AD53" s="259"/>
      <c r="AE53" s="257"/>
      <c r="AF53" s="260"/>
      <c r="AG53" s="259"/>
      <c r="AH53" s="257"/>
      <c r="AI53" s="260"/>
      <c r="AJ53" s="259"/>
      <c r="AK53" s="257"/>
      <c r="AL53" s="260"/>
      <c r="AM53" s="259"/>
      <c r="AN53" s="257"/>
      <c r="AO53" s="260"/>
      <c r="AP53" s="259"/>
      <c r="AQ53" s="257"/>
      <c r="AR53" s="260"/>
      <c r="AS53" s="259"/>
      <c r="AT53" s="257"/>
      <c r="AU53" s="260"/>
      <c r="AV53" s="259"/>
      <c r="AW53" s="257"/>
      <c r="AX53" s="260"/>
      <c r="AY53" s="259"/>
      <c r="AZ53" s="257"/>
      <c r="BA53" s="260"/>
      <c r="BB53" s="259"/>
      <c r="BC53" s="257"/>
      <c r="BD53" s="260"/>
      <c r="BE53" s="259"/>
      <c r="BF53" s="257"/>
      <c r="BG53" s="260"/>
      <c r="BH53" s="259"/>
      <c r="BI53" s="257"/>
      <c r="BJ53" s="260"/>
      <c r="BK53" s="259"/>
      <c r="BL53" s="257"/>
      <c r="BM53" s="260"/>
      <c r="BN53" s="259"/>
      <c r="BO53" s="257"/>
      <c r="BP53" s="260"/>
      <c r="BQ53" s="259"/>
      <c r="BR53" s="257"/>
      <c r="BS53" s="260"/>
      <c r="BT53" s="259"/>
      <c r="BU53" s="257"/>
      <c r="BV53" s="260"/>
      <c r="BW53" s="259"/>
      <c r="BX53" s="257"/>
      <c r="BY53" s="260"/>
    </row>
    <row r="54" spans="3:77" ht="13.5" customHeight="1">
      <c r="C54" s="259"/>
      <c r="D54" s="257"/>
      <c r="E54" s="257"/>
      <c r="F54" s="259"/>
      <c r="G54" s="257"/>
      <c r="H54" s="260"/>
      <c r="I54" s="257"/>
      <c r="J54" s="257"/>
      <c r="K54" s="257"/>
      <c r="L54" s="259"/>
      <c r="M54" s="257"/>
      <c r="N54" s="260"/>
      <c r="O54" s="259"/>
      <c r="P54" s="257"/>
      <c r="Q54" s="260"/>
      <c r="R54" s="259"/>
      <c r="S54" s="257"/>
      <c r="T54" s="260"/>
      <c r="U54" s="259"/>
      <c r="V54" s="257"/>
      <c r="W54" s="260"/>
      <c r="X54" s="259"/>
      <c r="Y54" s="257"/>
      <c r="Z54" s="260"/>
      <c r="AA54" s="259"/>
      <c r="AB54" s="257"/>
      <c r="AC54" s="260"/>
      <c r="AD54" s="259"/>
      <c r="AE54" s="257"/>
      <c r="AF54" s="260"/>
      <c r="AG54" s="259"/>
      <c r="AH54" s="257"/>
      <c r="AI54" s="260"/>
      <c r="AJ54" s="259"/>
      <c r="AK54" s="257"/>
      <c r="AL54" s="260"/>
      <c r="AM54" s="259"/>
      <c r="AN54" s="257"/>
      <c r="AO54" s="260"/>
      <c r="AP54" s="259"/>
      <c r="AQ54" s="257"/>
      <c r="AR54" s="260"/>
      <c r="AS54" s="259"/>
      <c r="AT54" s="257"/>
      <c r="AU54" s="260"/>
      <c r="AV54" s="259"/>
      <c r="AW54" s="257"/>
      <c r="AX54" s="260"/>
      <c r="AY54" s="259"/>
      <c r="AZ54" s="257"/>
      <c r="BA54" s="260"/>
      <c r="BB54" s="259"/>
      <c r="BC54" s="257"/>
      <c r="BD54" s="260"/>
      <c r="BE54" s="259"/>
      <c r="BF54" s="257"/>
      <c r="BG54" s="260"/>
      <c r="BH54" s="259"/>
      <c r="BI54" s="257"/>
      <c r="BJ54" s="260"/>
      <c r="BK54" s="259"/>
      <c r="BL54" s="257"/>
      <c r="BM54" s="260"/>
      <c r="BN54" s="259"/>
      <c r="BO54" s="257"/>
      <c r="BP54" s="260"/>
      <c r="BQ54" s="259"/>
      <c r="BR54" s="257"/>
      <c r="BS54" s="260"/>
      <c r="BT54" s="259"/>
      <c r="BU54" s="257"/>
      <c r="BV54" s="260"/>
      <c r="BW54" s="259"/>
      <c r="BX54" s="257"/>
      <c r="BY54" s="260"/>
    </row>
    <row r="55" spans="3:77" ht="13.5" customHeight="1">
      <c r="C55" s="259"/>
      <c r="D55" s="257"/>
      <c r="E55" s="257"/>
      <c r="F55" s="259"/>
      <c r="G55" s="257"/>
      <c r="H55" s="260"/>
      <c r="I55" s="257"/>
      <c r="J55" s="257"/>
      <c r="K55" s="257"/>
      <c r="L55" s="259"/>
      <c r="M55" s="257"/>
      <c r="N55" s="260"/>
      <c r="O55" s="259"/>
      <c r="P55" s="257"/>
      <c r="Q55" s="260"/>
      <c r="R55" s="259"/>
      <c r="S55" s="257"/>
      <c r="T55" s="260"/>
      <c r="U55" s="259"/>
      <c r="V55" s="257"/>
      <c r="W55" s="260"/>
      <c r="X55" s="259"/>
      <c r="Y55" s="257"/>
      <c r="Z55" s="260"/>
      <c r="AA55" s="259"/>
      <c r="AB55" s="257"/>
      <c r="AC55" s="260"/>
      <c r="AD55" s="259"/>
      <c r="AE55" s="257"/>
      <c r="AF55" s="260"/>
      <c r="AG55" s="259"/>
      <c r="AH55" s="257"/>
      <c r="AI55" s="260"/>
      <c r="AJ55" s="259"/>
      <c r="AK55" s="257"/>
      <c r="AL55" s="260"/>
      <c r="AM55" s="259"/>
      <c r="AN55" s="257"/>
      <c r="AO55" s="260"/>
      <c r="AP55" s="259"/>
      <c r="AQ55" s="257"/>
      <c r="AR55" s="260"/>
      <c r="AS55" s="259"/>
      <c r="AT55" s="257"/>
      <c r="AU55" s="260"/>
      <c r="AV55" s="259"/>
      <c r="AW55" s="257"/>
      <c r="AX55" s="260"/>
      <c r="AY55" s="259"/>
      <c r="AZ55" s="257"/>
      <c r="BA55" s="260"/>
      <c r="BB55" s="259"/>
      <c r="BC55" s="257"/>
      <c r="BD55" s="260"/>
      <c r="BE55" s="259"/>
      <c r="BF55" s="257"/>
      <c r="BG55" s="260"/>
      <c r="BH55" s="259"/>
      <c r="BI55" s="257"/>
      <c r="BJ55" s="260"/>
      <c r="BK55" s="259"/>
      <c r="BL55" s="257"/>
      <c r="BM55" s="260"/>
      <c r="BN55" s="259"/>
      <c r="BO55" s="257"/>
      <c r="BP55" s="260"/>
      <c r="BQ55" s="259"/>
      <c r="BR55" s="257"/>
      <c r="BS55" s="260"/>
      <c r="BT55" s="259"/>
      <c r="BU55" s="257"/>
      <c r="BV55" s="260"/>
      <c r="BW55" s="259"/>
      <c r="BX55" s="257"/>
      <c r="BY55" s="260"/>
    </row>
    <row r="56" spans="3:77" ht="13.5" customHeight="1">
      <c r="C56" s="259"/>
      <c r="D56" s="257"/>
      <c r="E56" s="257"/>
      <c r="F56" s="259"/>
      <c r="G56" s="257"/>
      <c r="H56" s="260"/>
      <c r="I56" s="257"/>
      <c r="J56" s="257"/>
      <c r="K56" s="257"/>
      <c r="L56" s="259"/>
      <c r="M56" s="257"/>
      <c r="N56" s="260"/>
      <c r="O56" s="259"/>
      <c r="P56" s="257"/>
      <c r="Q56" s="260"/>
      <c r="R56" s="259"/>
      <c r="S56" s="257"/>
      <c r="T56" s="260"/>
      <c r="U56" s="259"/>
      <c r="V56" s="257"/>
      <c r="W56" s="260"/>
      <c r="X56" s="259"/>
      <c r="Y56" s="257"/>
      <c r="Z56" s="260"/>
      <c r="AA56" s="259"/>
      <c r="AB56" s="257"/>
      <c r="AC56" s="260"/>
      <c r="AD56" s="259"/>
      <c r="AE56" s="257"/>
      <c r="AF56" s="260"/>
      <c r="AG56" s="259"/>
      <c r="AH56" s="257"/>
      <c r="AI56" s="260"/>
      <c r="AJ56" s="259"/>
      <c r="AK56" s="257"/>
      <c r="AL56" s="260"/>
      <c r="AM56" s="259"/>
      <c r="AN56" s="257"/>
      <c r="AO56" s="260"/>
      <c r="AP56" s="259"/>
      <c r="AQ56" s="257"/>
      <c r="AR56" s="260"/>
      <c r="AS56" s="259"/>
      <c r="AT56" s="257"/>
      <c r="AU56" s="260"/>
      <c r="AV56" s="259"/>
      <c r="AW56" s="257"/>
      <c r="AX56" s="260"/>
      <c r="AY56" s="259"/>
      <c r="AZ56" s="257"/>
      <c r="BA56" s="260"/>
      <c r="BB56" s="259"/>
      <c r="BC56" s="257"/>
      <c r="BD56" s="260"/>
      <c r="BE56" s="259"/>
      <c r="BF56" s="257"/>
      <c r="BG56" s="260"/>
      <c r="BH56" s="259"/>
      <c r="BI56" s="257"/>
      <c r="BJ56" s="260"/>
      <c r="BK56" s="259"/>
      <c r="BL56" s="257"/>
      <c r="BM56" s="260"/>
      <c r="BN56" s="259"/>
      <c r="BO56" s="257"/>
      <c r="BP56" s="260"/>
      <c r="BQ56" s="259"/>
      <c r="BR56" s="257"/>
      <c r="BS56" s="260"/>
      <c r="BT56" s="259"/>
      <c r="BU56" s="257"/>
      <c r="BV56" s="260"/>
      <c r="BW56" s="259"/>
      <c r="BX56" s="257"/>
      <c r="BY56" s="260"/>
    </row>
    <row r="57" spans="3:77" ht="13.5" customHeight="1">
      <c r="C57" s="259"/>
      <c r="D57" s="257"/>
      <c r="E57" s="257"/>
      <c r="F57" s="259"/>
      <c r="G57" s="257"/>
      <c r="H57" s="260"/>
      <c r="I57" s="257"/>
      <c r="J57" s="257"/>
      <c r="K57" s="257"/>
      <c r="L57" s="259"/>
      <c r="M57" s="257"/>
      <c r="N57" s="260"/>
      <c r="O57" s="259"/>
      <c r="P57" s="257"/>
      <c r="Q57" s="260"/>
      <c r="R57" s="259"/>
      <c r="S57" s="257"/>
      <c r="T57" s="260"/>
      <c r="U57" s="259"/>
      <c r="V57" s="257"/>
      <c r="W57" s="260"/>
      <c r="X57" s="259"/>
      <c r="Y57" s="257"/>
      <c r="Z57" s="260"/>
      <c r="AA57" s="259"/>
      <c r="AB57" s="257"/>
      <c r="AC57" s="260"/>
      <c r="AD57" s="259"/>
      <c r="AE57" s="257"/>
      <c r="AF57" s="260"/>
      <c r="AG57" s="259"/>
      <c r="AH57" s="257"/>
      <c r="AI57" s="260"/>
      <c r="AJ57" s="259"/>
      <c r="AK57" s="257"/>
      <c r="AL57" s="260"/>
      <c r="AM57" s="259"/>
      <c r="AN57" s="257"/>
      <c r="AO57" s="260"/>
      <c r="AP57" s="259"/>
      <c r="AQ57" s="257"/>
      <c r="AR57" s="260"/>
      <c r="AS57" s="259"/>
      <c r="AT57" s="257"/>
      <c r="AU57" s="260"/>
      <c r="AV57" s="259"/>
      <c r="AW57" s="257"/>
      <c r="AX57" s="260"/>
      <c r="AY57" s="259"/>
      <c r="AZ57" s="257"/>
      <c r="BA57" s="260"/>
      <c r="BB57" s="259"/>
      <c r="BC57" s="257"/>
      <c r="BD57" s="260"/>
      <c r="BE57" s="259"/>
      <c r="BF57" s="257"/>
      <c r="BG57" s="260"/>
      <c r="BH57" s="259"/>
      <c r="BI57" s="257"/>
      <c r="BJ57" s="260"/>
      <c r="BK57" s="259"/>
      <c r="BL57" s="257"/>
      <c r="BM57" s="260"/>
      <c r="BN57" s="259"/>
      <c r="BO57" s="257"/>
      <c r="BP57" s="260"/>
      <c r="BQ57" s="259"/>
      <c r="BR57" s="257"/>
      <c r="BS57" s="260"/>
      <c r="BT57" s="259"/>
      <c r="BU57" s="257"/>
      <c r="BV57" s="260"/>
      <c r="BW57" s="259"/>
      <c r="BX57" s="257"/>
      <c r="BY57" s="260"/>
    </row>
    <row r="58" spans="3:77" ht="13.5" customHeight="1">
      <c r="C58" s="259"/>
      <c r="D58" s="257"/>
      <c r="E58" s="257"/>
      <c r="F58" s="259"/>
      <c r="G58" s="257"/>
      <c r="H58" s="260"/>
      <c r="I58" s="257"/>
      <c r="J58" s="257"/>
      <c r="K58" s="257"/>
      <c r="L58" s="259"/>
      <c r="M58" s="257"/>
      <c r="N58" s="260"/>
      <c r="O58" s="259"/>
      <c r="P58" s="257"/>
      <c r="Q58" s="260"/>
      <c r="R58" s="259"/>
      <c r="S58" s="257"/>
      <c r="T58" s="260"/>
      <c r="U58" s="259"/>
      <c r="V58" s="257"/>
      <c r="W58" s="260"/>
      <c r="X58" s="259"/>
      <c r="Y58" s="257"/>
      <c r="Z58" s="260"/>
      <c r="AA58" s="259"/>
      <c r="AB58" s="257"/>
      <c r="AC58" s="260"/>
      <c r="AD58" s="259"/>
      <c r="AE58" s="257"/>
      <c r="AF58" s="260"/>
      <c r="AG58" s="259"/>
      <c r="AH58" s="257"/>
      <c r="AI58" s="260"/>
      <c r="AJ58" s="259"/>
      <c r="AK58" s="257"/>
      <c r="AL58" s="260"/>
      <c r="AM58" s="259"/>
      <c r="AN58" s="257"/>
      <c r="AO58" s="260"/>
      <c r="AP58" s="259"/>
      <c r="AQ58" s="257"/>
      <c r="AR58" s="260"/>
      <c r="AS58" s="259"/>
      <c r="AT58" s="257"/>
      <c r="AU58" s="260"/>
      <c r="AV58" s="259"/>
      <c r="AW58" s="257"/>
      <c r="AX58" s="260"/>
      <c r="AY58" s="259"/>
      <c r="AZ58" s="257"/>
      <c r="BA58" s="260"/>
      <c r="BB58" s="259"/>
      <c r="BC58" s="257"/>
      <c r="BD58" s="260"/>
      <c r="BE58" s="259"/>
      <c r="BF58" s="257"/>
      <c r="BG58" s="260"/>
      <c r="BH58" s="259"/>
      <c r="BI58" s="257"/>
      <c r="BJ58" s="260"/>
      <c r="BK58" s="259"/>
      <c r="BL58" s="257"/>
      <c r="BM58" s="260"/>
      <c r="BN58" s="259"/>
      <c r="BO58" s="257"/>
      <c r="BP58" s="260"/>
      <c r="BQ58" s="259"/>
      <c r="BR58" s="257"/>
      <c r="BS58" s="260"/>
      <c r="BT58" s="259"/>
      <c r="BU58" s="257"/>
      <c r="BV58" s="260"/>
      <c r="BW58" s="259"/>
      <c r="BX58" s="257"/>
      <c r="BY58" s="260"/>
    </row>
    <row r="59" spans="3:77" ht="13.5" customHeight="1">
      <c r="C59" s="259"/>
      <c r="D59" s="257"/>
      <c r="E59" s="257"/>
      <c r="F59" s="259"/>
      <c r="G59" s="257"/>
      <c r="H59" s="260"/>
      <c r="I59" s="257"/>
      <c r="J59" s="257"/>
      <c r="K59" s="257"/>
      <c r="L59" s="259"/>
      <c r="M59" s="257"/>
      <c r="N59" s="260"/>
      <c r="O59" s="259"/>
      <c r="P59" s="257"/>
      <c r="Q59" s="260"/>
      <c r="R59" s="259"/>
      <c r="S59" s="257"/>
      <c r="T59" s="260"/>
      <c r="U59" s="259"/>
      <c r="V59" s="257"/>
      <c r="W59" s="260"/>
      <c r="X59" s="259"/>
      <c r="Y59" s="257"/>
      <c r="Z59" s="260"/>
      <c r="AA59" s="259"/>
      <c r="AB59" s="257"/>
      <c r="AC59" s="260"/>
      <c r="AD59" s="259"/>
      <c r="AE59" s="257"/>
      <c r="AF59" s="260"/>
      <c r="AG59" s="259"/>
      <c r="AH59" s="257"/>
      <c r="AI59" s="260"/>
      <c r="AJ59" s="259"/>
      <c r="AK59" s="257"/>
      <c r="AL59" s="260"/>
      <c r="AM59" s="259"/>
      <c r="AN59" s="257"/>
      <c r="AO59" s="260"/>
      <c r="AP59" s="259"/>
      <c r="AQ59" s="257"/>
      <c r="AR59" s="260"/>
      <c r="AS59" s="259"/>
      <c r="AT59" s="257"/>
      <c r="AU59" s="260"/>
      <c r="AV59" s="259"/>
      <c r="AW59" s="257"/>
      <c r="AX59" s="260"/>
      <c r="AY59" s="259"/>
      <c r="AZ59" s="257"/>
      <c r="BA59" s="260"/>
      <c r="BB59" s="259"/>
      <c r="BC59" s="257"/>
      <c r="BD59" s="260"/>
      <c r="BE59" s="259"/>
      <c r="BF59" s="257"/>
      <c r="BG59" s="260"/>
      <c r="BH59" s="259"/>
      <c r="BI59" s="257"/>
      <c r="BJ59" s="260"/>
      <c r="BK59" s="259"/>
      <c r="BL59" s="257"/>
      <c r="BM59" s="260"/>
      <c r="BN59" s="259"/>
      <c r="BO59" s="257"/>
      <c r="BP59" s="260"/>
      <c r="BQ59" s="259"/>
      <c r="BR59" s="257"/>
      <c r="BS59" s="260"/>
      <c r="BT59" s="259"/>
      <c r="BU59" s="257"/>
      <c r="BV59" s="260"/>
      <c r="BW59" s="259"/>
      <c r="BX59" s="257"/>
      <c r="BY59" s="260"/>
    </row>
    <row r="60" spans="3:77" ht="13.5" customHeight="1">
      <c r="C60" s="259"/>
      <c r="D60" s="257"/>
      <c r="E60" s="257"/>
      <c r="F60" s="259"/>
      <c r="G60" s="257"/>
      <c r="H60" s="260"/>
      <c r="I60" s="257"/>
      <c r="J60" s="257"/>
      <c r="K60" s="257"/>
      <c r="L60" s="259"/>
      <c r="M60" s="257"/>
      <c r="N60" s="260"/>
      <c r="O60" s="259"/>
      <c r="P60" s="257"/>
      <c r="Q60" s="260"/>
      <c r="R60" s="259"/>
      <c r="S60" s="257"/>
      <c r="T60" s="260"/>
      <c r="U60" s="259"/>
      <c r="V60" s="257"/>
      <c r="W60" s="260"/>
      <c r="X60" s="259"/>
      <c r="Y60" s="257"/>
      <c r="Z60" s="260"/>
      <c r="AA60" s="259"/>
      <c r="AB60" s="257"/>
      <c r="AC60" s="260"/>
      <c r="AD60" s="259"/>
      <c r="AE60" s="257"/>
      <c r="AF60" s="260"/>
      <c r="AG60" s="259"/>
      <c r="AH60" s="257"/>
      <c r="AI60" s="260"/>
      <c r="AJ60" s="259"/>
      <c r="AK60" s="257"/>
      <c r="AL60" s="260"/>
      <c r="AM60" s="259"/>
      <c r="AN60" s="257"/>
      <c r="AO60" s="260"/>
      <c r="AP60" s="259"/>
      <c r="AQ60" s="257"/>
      <c r="AR60" s="260"/>
      <c r="AS60" s="259"/>
      <c r="AT60" s="257"/>
      <c r="AU60" s="260"/>
      <c r="AV60" s="259"/>
      <c r="AW60" s="257"/>
      <c r="AX60" s="260"/>
      <c r="AY60" s="259"/>
      <c r="AZ60" s="257"/>
      <c r="BA60" s="260"/>
      <c r="BB60" s="259"/>
      <c r="BC60" s="257"/>
      <c r="BD60" s="260"/>
      <c r="BE60" s="259"/>
      <c r="BF60" s="257"/>
      <c r="BG60" s="260"/>
      <c r="BH60" s="259"/>
      <c r="BI60" s="257"/>
      <c r="BJ60" s="260"/>
      <c r="BK60" s="259"/>
      <c r="BL60" s="257"/>
      <c r="BM60" s="260"/>
      <c r="BN60" s="259"/>
      <c r="BO60" s="257"/>
      <c r="BP60" s="260"/>
      <c r="BQ60" s="259"/>
      <c r="BR60" s="257"/>
      <c r="BS60" s="260"/>
      <c r="BT60" s="259"/>
      <c r="BU60" s="257"/>
      <c r="BV60" s="260"/>
      <c r="BW60" s="259"/>
      <c r="BX60" s="257"/>
      <c r="BY60" s="260"/>
    </row>
    <row r="61" spans="3:77" ht="13.5" customHeight="1">
      <c r="C61" s="259"/>
      <c r="D61" s="257"/>
      <c r="E61" s="257"/>
      <c r="F61" s="259"/>
      <c r="G61" s="257"/>
      <c r="H61" s="260"/>
      <c r="I61" s="257"/>
      <c r="J61" s="257"/>
      <c r="K61" s="257"/>
      <c r="L61" s="259"/>
      <c r="M61" s="257"/>
      <c r="N61" s="260"/>
      <c r="O61" s="259"/>
      <c r="P61" s="257"/>
      <c r="Q61" s="260"/>
      <c r="R61" s="259"/>
      <c r="S61" s="257"/>
      <c r="T61" s="260"/>
      <c r="U61" s="259"/>
      <c r="V61" s="257"/>
      <c r="W61" s="260"/>
      <c r="X61" s="259"/>
      <c r="Y61" s="257"/>
      <c r="Z61" s="260"/>
      <c r="AA61" s="259"/>
      <c r="AB61" s="257"/>
      <c r="AC61" s="260"/>
      <c r="AD61" s="259"/>
      <c r="AE61" s="257"/>
      <c r="AF61" s="260"/>
      <c r="AG61" s="259"/>
      <c r="AH61" s="257"/>
      <c r="AI61" s="260"/>
      <c r="AJ61" s="259"/>
      <c r="AK61" s="257"/>
      <c r="AL61" s="260"/>
      <c r="AM61" s="259"/>
      <c r="AN61" s="257"/>
      <c r="AO61" s="260"/>
      <c r="AP61" s="259"/>
      <c r="AQ61" s="257"/>
      <c r="AR61" s="260"/>
      <c r="AS61" s="259"/>
      <c r="AT61" s="257"/>
      <c r="AU61" s="260"/>
      <c r="AV61" s="259"/>
      <c r="AW61" s="257"/>
      <c r="AX61" s="260"/>
      <c r="AY61" s="259"/>
      <c r="AZ61" s="257"/>
      <c r="BA61" s="260"/>
      <c r="BB61" s="259"/>
      <c r="BC61" s="257"/>
      <c r="BD61" s="260"/>
      <c r="BE61" s="259"/>
      <c r="BF61" s="257"/>
      <c r="BG61" s="260"/>
      <c r="BH61" s="259"/>
      <c r="BI61" s="257"/>
      <c r="BJ61" s="260"/>
      <c r="BK61" s="259"/>
      <c r="BL61" s="257"/>
      <c r="BM61" s="260"/>
      <c r="BN61" s="259"/>
      <c r="BO61" s="257"/>
      <c r="BP61" s="260"/>
      <c r="BQ61" s="259"/>
      <c r="BR61" s="257"/>
      <c r="BS61" s="260"/>
      <c r="BT61" s="259"/>
      <c r="BU61" s="257"/>
      <c r="BV61" s="260"/>
      <c r="BW61" s="259"/>
      <c r="BX61" s="257"/>
      <c r="BY61" s="260"/>
    </row>
    <row r="62" spans="3:77" ht="13.5" customHeight="1">
      <c r="C62" s="259"/>
      <c r="D62" s="257"/>
      <c r="E62" s="257"/>
      <c r="F62" s="259"/>
      <c r="G62" s="257"/>
      <c r="H62" s="260"/>
      <c r="I62" s="257"/>
      <c r="J62" s="257"/>
      <c r="K62" s="257"/>
      <c r="L62" s="259"/>
      <c r="M62" s="257"/>
      <c r="N62" s="260"/>
      <c r="O62" s="259"/>
      <c r="P62" s="257"/>
      <c r="Q62" s="260"/>
      <c r="R62" s="259"/>
      <c r="S62" s="257"/>
      <c r="T62" s="260"/>
      <c r="U62" s="259"/>
      <c r="V62" s="257"/>
      <c r="W62" s="260"/>
      <c r="X62" s="259"/>
      <c r="Y62" s="257"/>
      <c r="Z62" s="260"/>
      <c r="AA62" s="259"/>
      <c r="AB62" s="257"/>
      <c r="AC62" s="260"/>
      <c r="AD62" s="259"/>
      <c r="AE62" s="257"/>
      <c r="AF62" s="260"/>
      <c r="AG62" s="259"/>
      <c r="AH62" s="257"/>
      <c r="AI62" s="260"/>
      <c r="AJ62" s="259"/>
      <c r="AK62" s="257"/>
      <c r="AL62" s="260"/>
      <c r="AM62" s="259"/>
      <c r="AN62" s="257"/>
      <c r="AO62" s="260"/>
      <c r="AP62" s="259"/>
      <c r="AQ62" s="257"/>
      <c r="AR62" s="260"/>
      <c r="AS62" s="259"/>
      <c r="AT62" s="257"/>
      <c r="AU62" s="260"/>
      <c r="AV62" s="259"/>
      <c r="AW62" s="257"/>
      <c r="AX62" s="260"/>
      <c r="AY62" s="259"/>
      <c r="AZ62" s="257"/>
      <c r="BA62" s="260"/>
      <c r="BB62" s="259"/>
      <c r="BC62" s="257"/>
      <c r="BD62" s="260"/>
      <c r="BE62" s="259"/>
      <c r="BF62" s="257"/>
      <c r="BG62" s="260"/>
      <c r="BH62" s="259"/>
      <c r="BI62" s="257"/>
      <c r="BJ62" s="260"/>
      <c r="BK62" s="259"/>
      <c r="BL62" s="257"/>
      <c r="BM62" s="260"/>
      <c r="BN62" s="259"/>
      <c r="BO62" s="257"/>
      <c r="BP62" s="260"/>
      <c r="BQ62" s="259"/>
      <c r="BR62" s="257"/>
      <c r="BS62" s="260"/>
      <c r="BT62" s="259"/>
      <c r="BU62" s="257"/>
      <c r="BV62" s="260"/>
      <c r="BW62" s="259"/>
      <c r="BX62" s="257"/>
      <c r="BY62" s="260"/>
    </row>
    <row r="63" spans="3:77" ht="13.5" customHeight="1">
      <c r="C63" s="259"/>
      <c r="D63" s="257"/>
      <c r="E63" s="257"/>
      <c r="F63" s="259"/>
      <c r="G63" s="257"/>
      <c r="H63" s="260"/>
      <c r="I63" s="257"/>
      <c r="J63" s="257"/>
      <c r="K63" s="257"/>
      <c r="L63" s="259"/>
      <c r="M63" s="257"/>
      <c r="N63" s="260"/>
      <c r="O63" s="259"/>
      <c r="P63" s="257"/>
      <c r="Q63" s="260"/>
      <c r="R63" s="259"/>
      <c r="S63" s="257"/>
      <c r="T63" s="260"/>
      <c r="U63" s="259"/>
      <c r="V63" s="257"/>
      <c r="W63" s="260"/>
      <c r="X63" s="259"/>
      <c r="Y63" s="257"/>
      <c r="Z63" s="260"/>
      <c r="AA63" s="259"/>
      <c r="AB63" s="257"/>
      <c r="AC63" s="260"/>
      <c r="AD63" s="259"/>
      <c r="AE63" s="257"/>
      <c r="AF63" s="260"/>
      <c r="AG63" s="259"/>
      <c r="AH63" s="257"/>
      <c r="AI63" s="260"/>
      <c r="AJ63" s="259"/>
      <c r="AK63" s="257"/>
      <c r="AL63" s="260"/>
      <c r="AM63" s="259"/>
      <c r="AN63" s="257"/>
      <c r="AO63" s="260"/>
      <c r="AP63" s="259"/>
      <c r="AQ63" s="257"/>
      <c r="AR63" s="260"/>
      <c r="AS63" s="259"/>
      <c r="AT63" s="257"/>
      <c r="AU63" s="260"/>
      <c r="AV63" s="259"/>
      <c r="AW63" s="257"/>
      <c r="AX63" s="260"/>
      <c r="AY63" s="259"/>
      <c r="AZ63" s="257"/>
      <c r="BA63" s="260"/>
      <c r="BB63" s="259"/>
      <c r="BC63" s="257"/>
      <c r="BD63" s="260"/>
      <c r="BE63" s="259"/>
      <c r="BF63" s="257"/>
      <c r="BG63" s="260"/>
      <c r="BH63" s="259"/>
      <c r="BI63" s="257"/>
      <c r="BJ63" s="260"/>
      <c r="BK63" s="259"/>
      <c r="BL63" s="257"/>
      <c r="BM63" s="260"/>
      <c r="BN63" s="259"/>
      <c r="BO63" s="257"/>
      <c r="BP63" s="260"/>
      <c r="BQ63" s="259"/>
      <c r="BR63" s="257"/>
      <c r="BS63" s="260"/>
      <c r="BT63" s="259"/>
      <c r="BU63" s="257"/>
      <c r="BV63" s="260"/>
      <c r="BW63" s="259"/>
      <c r="BX63" s="257"/>
      <c r="BY63" s="260"/>
    </row>
    <row r="64" spans="3:77" ht="13.5" customHeight="1">
      <c r="C64" s="259"/>
      <c r="D64" s="257"/>
      <c r="E64" s="257"/>
      <c r="F64" s="259"/>
      <c r="G64" s="257"/>
      <c r="H64" s="260"/>
      <c r="I64" s="257"/>
      <c r="J64" s="257"/>
      <c r="K64" s="257"/>
      <c r="L64" s="259"/>
      <c r="M64" s="257"/>
      <c r="N64" s="260"/>
      <c r="O64" s="259"/>
      <c r="P64" s="257"/>
      <c r="Q64" s="260"/>
      <c r="R64" s="259"/>
      <c r="S64" s="257"/>
      <c r="T64" s="260"/>
      <c r="U64" s="259"/>
      <c r="V64" s="257"/>
      <c r="W64" s="260"/>
      <c r="X64" s="259"/>
      <c r="Y64" s="257"/>
      <c r="Z64" s="260"/>
      <c r="AA64" s="259"/>
      <c r="AB64" s="257"/>
      <c r="AC64" s="260"/>
      <c r="AD64" s="259"/>
      <c r="AE64" s="257"/>
      <c r="AF64" s="260"/>
      <c r="AG64" s="259"/>
      <c r="AH64" s="257"/>
      <c r="AI64" s="260"/>
      <c r="AJ64" s="259"/>
      <c r="AK64" s="257"/>
      <c r="AL64" s="260"/>
      <c r="AM64" s="259"/>
      <c r="AN64" s="257"/>
      <c r="AO64" s="260"/>
      <c r="AP64" s="259"/>
      <c r="AQ64" s="257"/>
      <c r="AR64" s="260"/>
      <c r="AS64" s="259"/>
      <c r="AT64" s="257"/>
      <c r="AU64" s="260"/>
      <c r="AV64" s="259"/>
      <c r="AW64" s="257"/>
      <c r="AX64" s="260"/>
      <c r="AY64" s="259"/>
      <c r="AZ64" s="257"/>
      <c r="BA64" s="260"/>
      <c r="BB64" s="259"/>
      <c r="BC64" s="257"/>
      <c r="BD64" s="260"/>
      <c r="BE64" s="259"/>
      <c r="BF64" s="257"/>
      <c r="BG64" s="260"/>
      <c r="BH64" s="259"/>
      <c r="BI64" s="257"/>
      <c r="BJ64" s="260"/>
      <c r="BK64" s="259"/>
      <c r="BL64" s="257"/>
      <c r="BM64" s="260"/>
      <c r="BN64" s="259"/>
      <c r="BO64" s="257"/>
      <c r="BP64" s="260"/>
      <c r="BQ64" s="259"/>
      <c r="BR64" s="257"/>
      <c r="BS64" s="260"/>
      <c r="BT64" s="259"/>
      <c r="BU64" s="257"/>
      <c r="BV64" s="260"/>
      <c r="BW64" s="259"/>
      <c r="BX64" s="257"/>
      <c r="BY64" s="260"/>
    </row>
    <row r="65" spans="3:77" ht="13.5" customHeight="1">
      <c r="C65" s="259"/>
      <c r="D65" s="257"/>
      <c r="E65" s="257"/>
      <c r="F65" s="259"/>
      <c r="G65" s="257"/>
      <c r="H65" s="260"/>
      <c r="I65" s="257"/>
      <c r="J65" s="257"/>
      <c r="K65" s="257"/>
      <c r="L65" s="259"/>
      <c r="M65" s="257"/>
      <c r="N65" s="260"/>
      <c r="O65" s="259"/>
      <c r="P65" s="257"/>
      <c r="Q65" s="260"/>
      <c r="R65" s="259"/>
      <c r="S65" s="257"/>
      <c r="T65" s="260"/>
      <c r="U65" s="259"/>
      <c r="V65" s="257"/>
      <c r="W65" s="260"/>
      <c r="X65" s="259"/>
      <c r="Y65" s="257"/>
      <c r="Z65" s="260"/>
      <c r="AA65" s="259"/>
      <c r="AB65" s="257"/>
      <c r="AC65" s="260"/>
      <c r="AD65" s="259"/>
      <c r="AE65" s="257"/>
      <c r="AF65" s="260"/>
      <c r="AG65" s="259"/>
      <c r="AH65" s="257"/>
      <c r="AI65" s="260"/>
      <c r="AJ65" s="259"/>
      <c r="AK65" s="257"/>
      <c r="AL65" s="260"/>
      <c r="AM65" s="259"/>
      <c r="AN65" s="257"/>
      <c r="AO65" s="260"/>
      <c r="AP65" s="259"/>
      <c r="AQ65" s="257"/>
      <c r="AR65" s="260"/>
      <c r="AS65" s="259"/>
      <c r="AT65" s="257"/>
      <c r="AU65" s="260"/>
      <c r="AV65" s="259"/>
      <c r="AW65" s="257"/>
      <c r="AX65" s="260"/>
      <c r="AY65" s="259"/>
      <c r="AZ65" s="257"/>
      <c r="BA65" s="260"/>
      <c r="BB65" s="259"/>
      <c r="BC65" s="257"/>
      <c r="BD65" s="260"/>
      <c r="BE65" s="259"/>
      <c r="BF65" s="257"/>
      <c r="BG65" s="260"/>
      <c r="BH65" s="259"/>
      <c r="BI65" s="257"/>
      <c r="BJ65" s="260"/>
      <c r="BK65" s="259"/>
      <c r="BL65" s="257"/>
      <c r="BM65" s="260"/>
      <c r="BN65" s="259"/>
      <c r="BO65" s="257"/>
      <c r="BP65" s="260"/>
      <c r="BQ65" s="259"/>
      <c r="BR65" s="257"/>
      <c r="BS65" s="260"/>
      <c r="BT65" s="259"/>
      <c r="BU65" s="257"/>
      <c r="BV65" s="260"/>
      <c r="BW65" s="259"/>
      <c r="BX65" s="257"/>
      <c r="BY65" s="260"/>
    </row>
    <row r="66" spans="3:77" ht="13.5" customHeight="1">
      <c r="C66" s="259"/>
      <c r="D66" s="257"/>
      <c r="E66" s="257"/>
      <c r="F66" s="259"/>
      <c r="G66" s="257"/>
      <c r="H66" s="260"/>
      <c r="I66" s="257"/>
      <c r="J66" s="257"/>
      <c r="K66" s="257"/>
      <c r="L66" s="259"/>
      <c r="M66" s="257"/>
      <c r="N66" s="260"/>
      <c r="O66" s="259"/>
      <c r="P66" s="257"/>
      <c r="Q66" s="260"/>
      <c r="R66" s="259"/>
      <c r="S66" s="257"/>
      <c r="T66" s="260"/>
      <c r="U66" s="259"/>
      <c r="V66" s="257"/>
      <c r="W66" s="260"/>
      <c r="X66" s="259"/>
      <c r="Y66" s="257"/>
      <c r="Z66" s="260"/>
      <c r="AA66" s="259"/>
      <c r="AB66" s="257"/>
      <c r="AC66" s="260"/>
      <c r="AD66" s="259"/>
      <c r="AE66" s="257"/>
      <c r="AF66" s="260"/>
      <c r="AG66" s="259"/>
      <c r="AH66" s="257"/>
      <c r="AI66" s="260"/>
      <c r="AJ66" s="259"/>
      <c r="AK66" s="257"/>
      <c r="AL66" s="260"/>
      <c r="AM66" s="259"/>
      <c r="AN66" s="257"/>
      <c r="AO66" s="260"/>
      <c r="AP66" s="259"/>
      <c r="AQ66" s="257"/>
      <c r="AR66" s="260"/>
      <c r="AS66" s="259"/>
      <c r="AT66" s="257"/>
      <c r="AU66" s="260"/>
      <c r="AV66" s="259"/>
      <c r="AW66" s="257"/>
      <c r="AX66" s="260"/>
      <c r="AY66" s="259"/>
      <c r="AZ66" s="257"/>
      <c r="BA66" s="260"/>
      <c r="BB66" s="259"/>
      <c r="BC66" s="257"/>
      <c r="BD66" s="260"/>
      <c r="BE66" s="259"/>
      <c r="BF66" s="257"/>
      <c r="BG66" s="260"/>
      <c r="BH66" s="259"/>
      <c r="BI66" s="257"/>
      <c r="BJ66" s="260"/>
      <c r="BK66" s="259"/>
      <c r="BL66" s="257"/>
      <c r="BM66" s="260"/>
      <c r="BN66" s="259"/>
      <c r="BO66" s="257"/>
      <c r="BP66" s="260"/>
      <c r="BQ66" s="259"/>
      <c r="BR66" s="257"/>
      <c r="BS66" s="260"/>
      <c r="BT66" s="259"/>
      <c r="BU66" s="257"/>
      <c r="BV66" s="260"/>
      <c r="BW66" s="259"/>
      <c r="BX66" s="257"/>
      <c r="BY66" s="260"/>
    </row>
    <row r="67" spans="3:77" ht="13.5" customHeight="1">
      <c r="C67" s="259"/>
      <c r="D67" s="257"/>
      <c r="E67" s="257"/>
      <c r="F67" s="259"/>
      <c r="G67" s="257"/>
      <c r="H67" s="260"/>
      <c r="I67" s="257"/>
      <c r="J67" s="257"/>
      <c r="K67" s="257"/>
      <c r="L67" s="259"/>
      <c r="M67" s="257"/>
      <c r="N67" s="260"/>
      <c r="O67" s="259"/>
      <c r="P67" s="257"/>
      <c r="Q67" s="260"/>
      <c r="R67" s="259"/>
      <c r="S67" s="257"/>
      <c r="T67" s="260"/>
      <c r="U67" s="259"/>
      <c r="V67" s="257"/>
      <c r="W67" s="260"/>
      <c r="X67" s="259"/>
      <c r="Y67" s="257"/>
      <c r="Z67" s="260"/>
      <c r="AA67" s="259"/>
      <c r="AB67" s="257"/>
      <c r="AC67" s="260"/>
      <c r="AD67" s="259"/>
      <c r="AE67" s="257"/>
      <c r="AF67" s="260"/>
      <c r="AG67" s="259"/>
      <c r="AH67" s="257"/>
      <c r="AI67" s="260"/>
      <c r="AJ67" s="259"/>
      <c r="AK67" s="257"/>
      <c r="AL67" s="260"/>
      <c r="AM67" s="259"/>
      <c r="AN67" s="257"/>
      <c r="AO67" s="260"/>
      <c r="AP67" s="259"/>
      <c r="AQ67" s="257"/>
      <c r="AR67" s="260"/>
      <c r="AS67" s="259"/>
      <c r="AT67" s="257"/>
      <c r="AU67" s="260"/>
      <c r="AV67" s="259"/>
      <c r="AW67" s="257"/>
      <c r="AX67" s="260"/>
      <c r="AY67" s="259"/>
      <c r="AZ67" s="257"/>
      <c r="BA67" s="260"/>
      <c r="BB67" s="259"/>
      <c r="BC67" s="257"/>
      <c r="BD67" s="260"/>
      <c r="BE67" s="259"/>
      <c r="BF67" s="257"/>
      <c r="BG67" s="260"/>
      <c r="BH67" s="259"/>
      <c r="BI67" s="257"/>
      <c r="BJ67" s="260"/>
      <c r="BK67" s="259"/>
      <c r="BL67" s="257"/>
      <c r="BM67" s="260"/>
      <c r="BN67" s="259"/>
      <c r="BO67" s="257"/>
      <c r="BP67" s="260"/>
      <c r="BQ67" s="259"/>
      <c r="BR67" s="257"/>
      <c r="BS67" s="260"/>
      <c r="BT67" s="259"/>
      <c r="BU67" s="257"/>
      <c r="BV67" s="260"/>
      <c r="BW67" s="259"/>
      <c r="BX67" s="257"/>
      <c r="BY67" s="260"/>
    </row>
    <row r="68" spans="3:77" ht="13.5" customHeight="1">
      <c r="C68" s="259"/>
      <c r="D68" s="257"/>
      <c r="E68" s="257"/>
      <c r="F68" s="259"/>
      <c r="G68" s="257"/>
      <c r="H68" s="260"/>
      <c r="I68" s="257"/>
      <c r="J68" s="257"/>
      <c r="K68" s="257"/>
      <c r="L68" s="259"/>
      <c r="M68" s="257"/>
      <c r="N68" s="260"/>
      <c r="O68" s="259"/>
      <c r="P68" s="257"/>
      <c r="Q68" s="260"/>
      <c r="R68" s="259"/>
      <c r="S68" s="257"/>
      <c r="T68" s="260"/>
      <c r="U68" s="259"/>
      <c r="V68" s="257"/>
      <c r="W68" s="260"/>
      <c r="X68" s="259"/>
      <c r="Y68" s="257"/>
      <c r="Z68" s="260"/>
      <c r="AA68" s="259"/>
      <c r="AB68" s="257"/>
      <c r="AC68" s="260"/>
      <c r="AD68" s="259"/>
      <c r="AE68" s="257"/>
      <c r="AF68" s="260"/>
      <c r="AG68" s="259"/>
      <c r="AH68" s="257"/>
      <c r="AI68" s="260"/>
      <c r="AJ68" s="259"/>
      <c r="AK68" s="257"/>
      <c r="AL68" s="260"/>
      <c r="AM68" s="259"/>
      <c r="AN68" s="257"/>
      <c r="AO68" s="260"/>
      <c r="AP68" s="259"/>
      <c r="AQ68" s="257"/>
      <c r="AR68" s="260"/>
      <c r="AS68" s="259"/>
      <c r="AT68" s="257"/>
      <c r="AU68" s="260"/>
      <c r="AV68" s="259"/>
      <c r="AW68" s="257"/>
      <c r="AX68" s="260"/>
      <c r="AY68" s="259"/>
      <c r="AZ68" s="257"/>
      <c r="BA68" s="260"/>
      <c r="BB68" s="259"/>
      <c r="BC68" s="257"/>
      <c r="BD68" s="260"/>
      <c r="BE68" s="259"/>
      <c r="BF68" s="257"/>
      <c r="BG68" s="260"/>
      <c r="BH68" s="259"/>
      <c r="BI68" s="257"/>
      <c r="BJ68" s="260"/>
      <c r="BK68" s="259"/>
      <c r="BL68" s="257"/>
      <c r="BM68" s="260"/>
      <c r="BN68" s="259"/>
      <c r="BO68" s="257"/>
      <c r="BP68" s="260"/>
      <c r="BQ68" s="259"/>
      <c r="BR68" s="257"/>
      <c r="BS68" s="260"/>
      <c r="BT68" s="259"/>
      <c r="BU68" s="257"/>
      <c r="BV68" s="260"/>
      <c r="BW68" s="259"/>
      <c r="BX68" s="257"/>
      <c r="BY68" s="260"/>
    </row>
    <row r="69" spans="3:77" ht="13.5" customHeight="1">
      <c r="C69" s="259"/>
      <c r="D69" s="257"/>
      <c r="E69" s="257"/>
      <c r="F69" s="259"/>
      <c r="G69" s="257"/>
      <c r="H69" s="260"/>
      <c r="I69" s="257"/>
      <c r="J69" s="257"/>
      <c r="K69" s="257"/>
      <c r="L69" s="259"/>
      <c r="M69" s="257"/>
      <c r="N69" s="260"/>
      <c r="O69" s="259"/>
      <c r="P69" s="257"/>
      <c r="Q69" s="260"/>
      <c r="R69" s="259"/>
      <c r="S69" s="257"/>
      <c r="T69" s="260"/>
      <c r="U69" s="259"/>
      <c r="V69" s="257"/>
      <c r="W69" s="260"/>
      <c r="X69" s="259"/>
      <c r="Y69" s="257"/>
      <c r="Z69" s="260"/>
      <c r="AA69" s="259"/>
      <c r="AB69" s="257"/>
      <c r="AC69" s="260"/>
      <c r="AD69" s="259"/>
      <c r="AE69" s="257"/>
      <c r="AF69" s="260"/>
      <c r="AG69" s="259"/>
      <c r="AH69" s="257"/>
      <c r="AI69" s="260"/>
      <c r="AJ69" s="259"/>
      <c r="AK69" s="257"/>
      <c r="AL69" s="260"/>
      <c r="AM69" s="259"/>
      <c r="AN69" s="257"/>
      <c r="AO69" s="260"/>
      <c r="AP69" s="259"/>
      <c r="AQ69" s="257"/>
      <c r="AR69" s="260"/>
      <c r="AS69" s="259"/>
      <c r="AT69" s="257"/>
      <c r="AU69" s="260"/>
      <c r="AV69" s="259"/>
      <c r="AW69" s="257"/>
      <c r="AX69" s="260"/>
      <c r="AY69" s="259"/>
      <c r="AZ69" s="257"/>
      <c r="BA69" s="260"/>
      <c r="BB69" s="259"/>
      <c r="BC69" s="257"/>
      <c r="BD69" s="260"/>
      <c r="BE69" s="259"/>
      <c r="BF69" s="257"/>
      <c r="BG69" s="260"/>
      <c r="BH69" s="259"/>
      <c r="BI69" s="257"/>
      <c r="BJ69" s="260"/>
      <c r="BK69" s="259"/>
      <c r="BL69" s="257"/>
      <c r="BM69" s="260"/>
      <c r="BN69" s="259"/>
      <c r="BO69" s="257"/>
      <c r="BP69" s="260"/>
      <c r="BQ69" s="259"/>
      <c r="BR69" s="257"/>
      <c r="BS69" s="260"/>
      <c r="BT69" s="259"/>
      <c r="BU69" s="257"/>
      <c r="BV69" s="260"/>
      <c r="BW69" s="259"/>
      <c r="BX69" s="257"/>
      <c r="BY69" s="260"/>
    </row>
    <row r="70" spans="3:77" ht="13.5" customHeight="1">
      <c r="C70" s="259"/>
      <c r="D70" s="257"/>
      <c r="E70" s="257"/>
      <c r="F70" s="259"/>
      <c r="G70" s="257"/>
      <c r="H70" s="260"/>
      <c r="I70" s="257"/>
      <c r="J70" s="257"/>
      <c r="K70" s="257"/>
      <c r="L70" s="259"/>
      <c r="M70" s="257"/>
      <c r="N70" s="260"/>
      <c r="O70" s="259"/>
      <c r="P70" s="257"/>
      <c r="Q70" s="260"/>
      <c r="R70" s="259"/>
      <c r="S70" s="257"/>
      <c r="T70" s="260"/>
      <c r="U70" s="259"/>
      <c r="V70" s="257"/>
      <c r="W70" s="260"/>
      <c r="X70" s="259"/>
      <c r="Y70" s="257"/>
      <c r="Z70" s="260"/>
      <c r="AA70" s="259"/>
      <c r="AB70" s="257"/>
      <c r="AC70" s="260"/>
      <c r="AD70" s="259"/>
      <c r="AE70" s="257"/>
      <c r="AF70" s="260"/>
      <c r="AG70" s="259"/>
      <c r="AH70" s="257"/>
      <c r="AI70" s="260"/>
      <c r="AJ70" s="259"/>
      <c r="AK70" s="257"/>
      <c r="AL70" s="260"/>
      <c r="AM70" s="259"/>
      <c r="AN70" s="257"/>
      <c r="AO70" s="260"/>
      <c r="AP70" s="259"/>
      <c r="AQ70" s="257"/>
      <c r="AR70" s="260"/>
      <c r="AS70" s="259"/>
      <c r="AT70" s="257"/>
      <c r="AU70" s="260"/>
      <c r="AV70" s="259"/>
      <c r="AW70" s="257"/>
      <c r="AX70" s="260"/>
      <c r="AY70" s="259"/>
      <c r="AZ70" s="257"/>
      <c r="BA70" s="260"/>
      <c r="BB70" s="259"/>
      <c r="BC70" s="257"/>
      <c r="BD70" s="260"/>
      <c r="BE70" s="259"/>
      <c r="BF70" s="257"/>
      <c r="BG70" s="260"/>
      <c r="BH70" s="259"/>
      <c r="BI70" s="257"/>
      <c r="BJ70" s="260"/>
      <c r="BK70" s="259"/>
      <c r="BL70" s="257"/>
      <c r="BM70" s="260"/>
      <c r="BN70" s="259"/>
      <c r="BO70" s="257"/>
      <c r="BP70" s="260"/>
      <c r="BQ70" s="259"/>
      <c r="BR70" s="257"/>
      <c r="BS70" s="260"/>
      <c r="BT70" s="259"/>
      <c r="BU70" s="257"/>
      <c r="BV70" s="260"/>
      <c r="BW70" s="259"/>
      <c r="BX70" s="257"/>
      <c r="BY70" s="260"/>
    </row>
    <row r="71" spans="3:77" ht="13.5" customHeight="1">
      <c r="C71" s="259"/>
      <c r="D71" s="257"/>
      <c r="E71" s="257"/>
      <c r="F71" s="259"/>
      <c r="G71" s="257"/>
      <c r="H71" s="260"/>
      <c r="I71" s="257"/>
      <c r="J71" s="257"/>
      <c r="K71" s="257"/>
      <c r="L71" s="259"/>
      <c r="M71" s="257"/>
      <c r="N71" s="260"/>
      <c r="O71" s="259"/>
      <c r="P71" s="257"/>
      <c r="Q71" s="260"/>
      <c r="R71" s="259"/>
      <c r="S71" s="257"/>
      <c r="T71" s="260"/>
      <c r="U71" s="259"/>
      <c r="V71" s="257"/>
      <c r="W71" s="260"/>
      <c r="X71" s="259"/>
      <c r="Y71" s="257"/>
      <c r="Z71" s="260"/>
      <c r="AA71" s="259"/>
      <c r="AB71" s="257"/>
      <c r="AC71" s="260"/>
      <c r="AD71" s="259"/>
      <c r="AE71" s="257"/>
      <c r="AF71" s="260"/>
      <c r="AG71" s="259"/>
      <c r="AH71" s="257"/>
      <c r="AI71" s="260"/>
      <c r="AJ71" s="259"/>
      <c r="AK71" s="257"/>
      <c r="AL71" s="260"/>
      <c r="AM71" s="259"/>
      <c r="AN71" s="257"/>
      <c r="AO71" s="260"/>
      <c r="AP71" s="259"/>
      <c r="AQ71" s="257"/>
      <c r="AR71" s="260"/>
      <c r="AS71" s="259"/>
      <c r="AT71" s="257"/>
      <c r="AU71" s="260"/>
      <c r="AV71" s="259"/>
      <c r="AW71" s="257"/>
      <c r="AX71" s="260"/>
      <c r="AY71" s="259"/>
      <c r="AZ71" s="257"/>
      <c r="BA71" s="260"/>
      <c r="BB71" s="259"/>
      <c r="BC71" s="257"/>
      <c r="BD71" s="260"/>
      <c r="BE71" s="259"/>
      <c r="BF71" s="257"/>
      <c r="BG71" s="260"/>
      <c r="BH71" s="259"/>
      <c r="BI71" s="257"/>
      <c r="BJ71" s="260"/>
      <c r="BK71" s="259"/>
      <c r="BL71" s="257"/>
      <c r="BM71" s="260"/>
      <c r="BN71" s="259"/>
      <c r="BO71" s="257"/>
      <c r="BP71" s="260"/>
      <c r="BQ71" s="259"/>
      <c r="BR71" s="257"/>
      <c r="BS71" s="260"/>
      <c r="BT71" s="259"/>
      <c r="BU71" s="257"/>
      <c r="BV71" s="260"/>
      <c r="BW71" s="259"/>
      <c r="BX71" s="257"/>
      <c r="BY71" s="260"/>
    </row>
    <row r="72" spans="3:77" ht="13.5" customHeight="1">
      <c r="C72" s="259"/>
      <c r="D72" s="257"/>
      <c r="E72" s="257"/>
      <c r="F72" s="259"/>
      <c r="G72" s="257"/>
      <c r="H72" s="260"/>
      <c r="I72" s="257"/>
      <c r="J72" s="257"/>
      <c r="K72" s="257"/>
      <c r="L72" s="259"/>
      <c r="M72" s="257"/>
      <c r="N72" s="260"/>
      <c r="O72" s="259"/>
      <c r="P72" s="257"/>
      <c r="Q72" s="260"/>
      <c r="R72" s="259"/>
      <c r="S72" s="257"/>
      <c r="T72" s="260"/>
      <c r="U72" s="259"/>
      <c r="V72" s="257"/>
      <c r="W72" s="260"/>
      <c r="X72" s="259"/>
      <c r="Y72" s="257"/>
      <c r="Z72" s="260"/>
      <c r="AA72" s="259"/>
      <c r="AB72" s="257"/>
      <c r="AC72" s="260"/>
      <c r="AD72" s="259"/>
      <c r="AE72" s="257"/>
      <c r="AF72" s="260"/>
      <c r="AG72" s="259"/>
      <c r="AH72" s="257"/>
      <c r="AI72" s="260"/>
      <c r="AJ72" s="259"/>
      <c r="AK72" s="257"/>
      <c r="AL72" s="260"/>
      <c r="AM72" s="259"/>
      <c r="AN72" s="257"/>
      <c r="AO72" s="260"/>
      <c r="AP72" s="259"/>
      <c r="AQ72" s="257"/>
      <c r="AR72" s="260"/>
      <c r="AS72" s="259"/>
      <c r="AT72" s="257"/>
      <c r="AU72" s="260"/>
      <c r="AV72" s="259"/>
      <c r="AW72" s="257"/>
      <c r="AX72" s="260"/>
      <c r="AY72" s="259"/>
      <c r="AZ72" s="257"/>
      <c r="BA72" s="260"/>
      <c r="BB72" s="259"/>
      <c r="BC72" s="257"/>
      <c r="BD72" s="260"/>
      <c r="BE72" s="259"/>
      <c r="BF72" s="257"/>
      <c r="BG72" s="260"/>
      <c r="BH72" s="259"/>
      <c r="BI72" s="257"/>
      <c r="BJ72" s="260"/>
      <c r="BK72" s="259"/>
      <c r="BL72" s="257"/>
      <c r="BM72" s="260"/>
      <c r="BN72" s="259"/>
      <c r="BO72" s="257"/>
      <c r="BP72" s="260"/>
      <c r="BQ72" s="259"/>
      <c r="BR72" s="257"/>
      <c r="BS72" s="260"/>
      <c r="BT72" s="259"/>
      <c r="BU72" s="257"/>
      <c r="BV72" s="260"/>
      <c r="BW72" s="259"/>
      <c r="BX72" s="257"/>
      <c r="BY72" s="260"/>
    </row>
    <row r="73" spans="3:77" ht="13.5" customHeight="1">
      <c r="C73" s="259"/>
      <c r="D73" s="257"/>
      <c r="E73" s="257"/>
      <c r="F73" s="259"/>
      <c r="G73" s="257"/>
      <c r="H73" s="260"/>
      <c r="I73" s="257"/>
      <c r="J73" s="257"/>
      <c r="K73" s="257"/>
      <c r="L73" s="259"/>
      <c r="M73" s="257"/>
      <c r="N73" s="260"/>
      <c r="O73" s="259"/>
      <c r="P73" s="257"/>
      <c r="Q73" s="260"/>
      <c r="R73" s="259"/>
      <c r="S73" s="257"/>
      <c r="T73" s="260"/>
      <c r="U73" s="259"/>
      <c r="V73" s="257"/>
      <c r="W73" s="260"/>
      <c r="X73" s="259"/>
      <c r="Y73" s="257"/>
      <c r="Z73" s="260"/>
      <c r="AA73" s="259"/>
      <c r="AB73" s="257"/>
      <c r="AC73" s="260"/>
      <c r="AD73" s="259"/>
      <c r="AE73" s="257"/>
      <c r="AF73" s="260"/>
      <c r="AG73" s="259"/>
      <c r="AH73" s="257"/>
      <c r="AI73" s="260"/>
      <c r="AJ73" s="259"/>
      <c r="AK73" s="257"/>
      <c r="AL73" s="260"/>
      <c r="AM73" s="259"/>
      <c r="AN73" s="257"/>
      <c r="AO73" s="260"/>
      <c r="AP73" s="259"/>
      <c r="AQ73" s="257"/>
      <c r="AR73" s="260"/>
      <c r="AS73" s="259"/>
      <c r="AT73" s="257"/>
      <c r="AU73" s="260"/>
      <c r="AV73" s="259"/>
      <c r="AW73" s="257"/>
      <c r="AX73" s="260"/>
      <c r="AY73" s="259"/>
      <c r="AZ73" s="257"/>
      <c r="BA73" s="260"/>
      <c r="BB73" s="259"/>
      <c r="BC73" s="257"/>
      <c r="BD73" s="260"/>
      <c r="BE73" s="259"/>
      <c r="BF73" s="257"/>
      <c r="BG73" s="260"/>
      <c r="BH73" s="259"/>
      <c r="BI73" s="257"/>
      <c r="BJ73" s="260"/>
      <c r="BK73" s="259"/>
      <c r="BL73" s="257"/>
      <c r="BM73" s="260"/>
      <c r="BN73" s="259"/>
      <c r="BO73" s="257"/>
      <c r="BP73" s="260"/>
      <c r="BQ73" s="259"/>
      <c r="BR73" s="257"/>
      <c r="BS73" s="260"/>
      <c r="BT73" s="259"/>
      <c r="BU73" s="257"/>
      <c r="BV73" s="260"/>
      <c r="BW73" s="259"/>
      <c r="BX73" s="257"/>
      <c r="BY73" s="260"/>
    </row>
    <row r="74" spans="3:77" ht="13.5" customHeight="1">
      <c r="C74" s="259"/>
      <c r="D74" s="257"/>
      <c r="E74" s="257"/>
      <c r="F74" s="259"/>
      <c r="G74" s="257"/>
      <c r="H74" s="260"/>
      <c r="I74" s="257"/>
      <c r="J74" s="257"/>
      <c r="K74" s="257"/>
      <c r="L74" s="259"/>
      <c r="M74" s="257"/>
      <c r="N74" s="260"/>
      <c r="O74" s="259"/>
      <c r="P74" s="257"/>
      <c r="Q74" s="260"/>
      <c r="R74" s="259"/>
      <c r="S74" s="257"/>
      <c r="T74" s="260"/>
      <c r="U74" s="259"/>
      <c r="V74" s="257"/>
      <c r="W74" s="260"/>
      <c r="X74" s="259"/>
      <c r="Y74" s="257"/>
      <c r="Z74" s="260"/>
      <c r="AA74" s="259"/>
      <c r="AB74" s="257"/>
      <c r="AC74" s="260"/>
      <c r="AD74" s="259"/>
      <c r="AE74" s="257"/>
      <c r="AF74" s="260"/>
      <c r="AG74" s="259"/>
      <c r="AH74" s="257"/>
      <c r="AI74" s="260"/>
      <c r="AJ74" s="259"/>
      <c r="AK74" s="257"/>
      <c r="AL74" s="260"/>
      <c r="AM74" s="259"/>
      <c r="AN74" s="257"/>
      <c r="AO74" s="260"/>
      <c r="AP74" s="259"/>
      <c r="AQ74" s="257"/>
      <c r="AR74" s="260"/>
      <c r="AS74" s="259"/>
      <c r="AT74" s="257"/>
      <c r="AU74" s="260"/>
      <c r="AV74" s="259"/>
      <c r="AW74" s="257"/>
      <c r="AX74" s="260"/>
      <c r="AY74" s="259"/>
      <c r="AZ74" s="257"/>
      <c r="BA74" s="260"/>
      <c r="BB74" s="259"/>
      <c r="BC74" s="257"/>
      <c r="BD74" s="260"/>
      <c r="BE74" s="259"/>
      <c r="BF74" s="257"/>
      <c r="BG74" s="260"/>
      <c r="BH74" s="259"/>
      <c r="BI74" s="257"/>
      <c r="BJ74" s="260"/>
      <c r="BK74" s="259"/>
      <c r="BL74" s="257"/>
      <c r="BM74" s="260"/>
      <c r="BN74" s="259"/>
      <c r="BO74" s="257"/>
      <c r="BP74" s="260"/>
      <c r="BQ74" s="259"/>
      <c r="BR74" s="257"/>
      <c r="BS74" s="260"/>
      <c r="BT74" s="259"/>
      <c r="BU74" s="257"/>
      <c r="BV74" s="260"/>
      <c r="BW74" s="259"/>
      <c r="BX74" s="257"/>
      <c r="BY74" s="260"/>
    </row>
    <row r="75" spans="3:77" ht="13.5" customHeight="1">
      <c r="C75" s="259"/>
      <c r="D75" s="257"/>
      <c r="E75" s="257"/>
      <c r="F75" s="259"/>
      <c r="G75" s="257"/>
      <c r="H75" s="260"/>
      <c r="I75" s="257"/>
      <c r="J75" s="257"/>
      <c r="K75" s="257"/>
      <c r="L75" s="259"/>
      <c r="M75" s="257"/>
      <c r="N75" s="260"/>
      <c r="O75" s="259"/>
      <c r="P75" s="257"/>
      <c r="Q75" s="260"/>
      <c r="R75" s="259"/>
      <c r="S75" s="257"/>
      <c r="T75" s="260"/>
      <c r="U75" s="259"/>
      <c r="V75" s="257"/>
      <c r="W75" s="260"/>
      <c r="X75" s="259"/>
      <c r="Y75" s="257"/>
      <c r="Z75" s="260"/>
      <c r="AA75" s="259"/>
      <c r="AB75" s="257"/>
      <c r="AC75" s="260"/>
      <c r="AD75" s="259"/>
      <c r="AE75" s="257"/>
      <c r="AF75" s="260"/>
      <c r="AG75" s="259"/>
      <c r="AH75" s="257"/>
      <c r="AI75" s="260"/>
      <c r="AJ75" s="259"/>
      <c r="AK75" s="257"/>
      <c r="AL75" s="260"/>
      <c r="AM75" s="259"/>
      <c r="AN75" s="257"/>
      <c r="AO75" s="260"/>
      <c r="AP75" s="259"/>
      <c r="AQ75" s="257"/>
      <c r="AR75" s="260"/>
      <c r="AS75" s="259"/>
      <c r="AT75" s="257"/>
      <c r="AU75" s="260"/>
      <c r="AV75" s="259"/>
      <c r="AW75" s="257"/>
      <c r="AX75" s="260"/>
      <c r="AY75" s="259"/>
      <c r="AZ75" s="257"/>
      <c r="BA75" s="260"/>
      <c r="BB75" s="259"/>
      <c r="BC75" s="257"/>
      <c r="BD75" s="260"/>
      <c r="BE75" s="259"/>
      <c r="BF75" s="257"/>
      <c r="BG75" s="260"/>
      <c r="BH75" s="259"/>
      <c r="BI75" s="257"/>
      <c r="BJ75" s="260"/>
      <c r="BK75" s="259"/>
      <c r="BL75" s="257"/>
      <c r="BM75" s="260"/>
      <c r="BN75" s="259"/>
      <c r="BO75" s="257"/>
      <c r="BP75" s="260"/>
      <c r="BQ75" s="259"/>
      <c r="BR75" s="257"/>
      <c r="BS75" s="260"/>
      <c r="BT75" s="259"/>
      <c r="BU75" s="257"/>
      <c r="BV75" s="260"/>
      <c r="BW75" s="259"/>
      <c r="BX75" s="257"/>
      <c r="BY75" s="260"/>
    </row>
    <row r="76" spans="3:77" ht="13.5" customHeight="1">
      <c r="C76" s="259"/>
      <c r="D76" s="257"/>
      <c r="E76" s="257"/>
      <c r="F76" s="259"/>
      <c r="G76" s="257"/>
      <c r="H76" s="260"/>
      <c r="I76" s="257"/>
      <c r="J76" s="257"/>
      <c r="K76" s="257"/>
      <c r="L76" s="259"/>
      <c r="M76" s="257"/>
      <c r="N76" s="260"/>
      <c r="O76" s="259"/>
      <c r="P76" s="257"/>
      <c r="Q76" s="260"/>
      <c r="R76" s="259"/>
      <c r="S76" s="257"/>
      <c r="T76" s="260"/>
      <c r="U76" s="259"/>
      <c r="V76" s="257"/>
      <c r="W76" s="260"/>
      <c r="X76" s="259"/>
      <c r="Y76" s="257"/>
      <c r="Z76" s="260"/>
      <c r="AA76" s="259"/>
      <c r="AB76" s="257"/>
      <c r="AC76" s="260"/>
      <c r="AD76" s="259"/>
      <c r="AE76" s="257"/>
      <c r="AF76" s="260"/>
      <c r="AG76" s="259"/>
      <c r="AH76" s="257"/>
      <c r="AI76" s="260"/>
      <c r="AJ76" s="259"/>
      <c r="AK76" s="257"/>
      <c r="AL76" s="260"/>
      <c r="AM76" s="259"/>
      <c r="AN76" s="257"/>
      <c r="AO76" s="260"/>
      <c r="AP76" s="259"/>
      <c r="AQ76" s="257"/>
      <c r="AR76" s="260"/>
      <c r="AS76" s="259"/>
      <c r="AT76" s="257"/>
      <c r="AU76" s="260"/>
      <c r="AV76" s="259"/>
      <c r="AW76" s="257"/>
      <c r="AX76" s="260"/>
      <c r="AY76" s="259"/>
      <c r="AZ76" s="257"/>
      <c r="BA76" s="260"/>
      <c r="BB76" s="259"/>
      <c r="BC76" s="257"/>
      <c r="BD76" s="260"/>
      <c r="BE76" s="259"/>
      <c r="BF76" s="257"/>
      <c r="BG76" s="260"/>
      <c r="BH76" s="259"/>
      <c r="BI76" s="257"/>
      <c r="BJ76" s="260"/>
      <c r="BK76" s="259"/>
      <c r="BL76" s="257"/>
      <c r="BM76" s="260"/>
      <c r="BN76" s="259"/>
      <c r="BO76" s="257"/>
      <c r="BP76" s="260"/>
      <c r="BQ76" s="259"/>
      <c r="BR76" s="257"/>
      <c r="BS76" s="260"/>
      <c r="BT76" s="259"/>
      <c r="BU76" s="257"/>
      <c r="BV76" s="260"/>
      <c r="BW76" s="259"/>
      <c r="BX76" s="257"/>
      <c r="BY76" s="260"/>
    </row>
    <row r="77" spans="3:77" ht="13.5" customHeight="1">
      <c r="C77" s="259"/>
      <c r="D77" s="257"/>
      <c r="E77" s="257"/>
      <c r="F77" s="259"/>
      <c r="G77" s="257"/>
      <c r="H77" s="260"/>
      <c r="I77" s="257"/>
      <c r="J77" s="257"/>
      <c r="K77" s="257"/>
      <c r="L77" s="259"/>
      <c r="M77" s="257"/>
      <c r="N77" s="260"/>
      <c r="O77" s="259"/>
      <c r="P77" s="257"/>
      <c r="Q77" s="260"/>
      <c r="R77" s="259"/>
      <c r="S77" s="257"/>
      <c r="T77" s="260"/>
      <c r="U77" s="259"/>
      <c r="V77" s="257"/>
      <c r="W77" s="260"/>
      <c r="X77" s="259"/>
      <c r="Y77" s="257"/>
      <c r="Z77" s="260"/>
      <c r="AA77" s="259"/>
      <c r="AB77" s="257"/>
      <c r="AC77" s="260"/>
      <c r="AD77" s="259"/>
      <c r="AE77" s="257"/>
      <c r="AF77" s="260"/>
      <c r="AG77" s="259"/>
      <c r="AH77" s="257"/>
      <c r="AI77" s="260"/>
      <c r="AJ77" s="259"/>
      <c r="AK77" s="257"/>
      <c r="AL77" s="260"/>
      <c r="AM77" s="259"/>
      <c r="AN77" s="257"/>
      <c r="AO77" s="260"/>
      <c r="AP77" s="259"/>
      <c r="AQ77" s="257"/>
      <c r="AR77" s="260"/>
      <c r="AS77" s="259"/>
      <c r="AT77" s="257"/>
      <c r="AU77" s="260"/>
      <c r="AV77" s="259"/>
      <c r="AW77" s="257"/>
      <c r="AX77" s="260"/>
      <c r="AY77" s="259"/>
      <c r="AZ77" s="257"/>
      <c r="BA77" s="260"/>
      <c r="BB77" s="259"/>
      <c r="BC77" s="257"/>
      <c r="BD77" s="260"/>
      <c r="BE77" s="259"/>
      <c r="BF77" s="257"/>
      <c r="BG77" s="260"/>
      <c r="BH77" s="259"/>
      <c r="BI77" s="257"/>
      <c r="BJ77" s="260"/>
      <c r="BK77" s="259"/>
      <c r="BL77" s="257"/>
      <c r="BM77" s="260"/>
      <c r="BN77" s="259"/>
      <c r="BO77" s="257"/>
      <c r="BP77" s="260"/>
      <c r="BQ77" s="259"/>
      <c r="BR77" s="257"/>
      <c r="BS77" s="260"/>
      <c r="BT77" s="259"/>
      <c r="BU77" s="257"/>
      <c r="BV77" s="260"/>
      <c r="BW77" s="259"/>
      <c r="BX77" s="257"/>
      <c r="BY77" s="260"/>
    </row>
    <row r="78" spans="3:77" ht="13.5" customHeight="1">
      <c r="C78" s="259"/>
      <c r="D78" s="257"/>
      <c r="E78" s="257"/>
      <c r="F78" s="259"/>
      <c r="G78" s="257"/>
      <c r="H78" s="260"/>
      <c r="I78" s="257"/>
      <c r="J78" s="257"/>
      <c r="K78" s="257"/>
      <c r="L78" s="259"/>
      <c r="M78" s="257"/>
      <c r="N78" s="260"/>
      <c r="O78" s="259"/>
      <c r="P78" s="257"/>
      <c r="Q78" s="260"/>
      <c r="R78" s="259"/>
      <c r="S78" s="257"/>
      <c r="T78" s="260"/>
      <c r="U78" s="259"/>
      <c r="V78" s="257"/>
      <c r="W78" s="260"/>
      <c r="X78" s="259"/>
      <c r="Y78" s="257"/>
      <c r="Z78" s="260"/>
      <c r="AA78" s="259"/>
      <c r="AB78" s="257"/>
      <c r="AC78" s="260"/>
      <c r="AD78" s="259"/>
      <c r="AE78" s="257"/>
      <c r="AF78" s="260"/>
      <c r="AG78" s="259"/>
      <c r="AH78" s="257"/>
      <c r="AI78" s="260"/>
      <c r="AJ78" s="259"/>
      <c r="AK78" s="257"/>
      <c r="AL78" s="260"/>
      <c r="AM78" s="259"/>
      <c r="AN78" s="257"/>
      <c r="AO78" s="260"/>
      <c r="AP78" s="259"/>
      <c r="AQ78" s="257"/>
      <c r="AR78" s="260"/>
      <c r="AS78" s="259"/>
      <c r="AT78" s="257"/>
      <c r="AU78" s="260"/>
      <c r="AV78" s="259"/>
      <c r="AW78" s="257"/>
      <c r="AX78" s="260"/>
      <c r="AY78" s="259"/>
      <c r="AZ78" s="257"/>
      <c r="BA78" s="260"/>
      <c r="BB78" s="259"/>
      <c r="BC78" s="257"/>
      <c r="BD78" s="260"/>
      <c r="BE78" s="259"/>
      <c r="BF78" s="257"/>
      <c r="BG78" s="260"/>
      <c r="BH78" s="259"/>
      <c r="BI78" s="257"/>
      <c r="BJ78" s="260"/>
      <c r="BK78" s="259"/>
      <c r="BL78" s="257"/>
      <c r="BM78" s="260"/>
      <c r="BN78" s="259"/>
      <c r="BO78" s="257"/>
      <c r="BP78" s="260"/>
      <c r="BQ78" s="259"/>
      <c r="BR78" s="257"/>
      <c r="BS78" s="260"/>
      <c r="BT78" s="259"/>
      <c r="BU78" s="257"/>
      <c r="BV78" s="260"/>
      <c r="BW78" s="259"/>
      <c r="BX78" s="257"/>
      <c r="BY78" s="260"/>
    </row>
    <row r="79" spans="3:77" ht="13.5" customHeight="1">
      <c r="C79" s="259"/>
      <c r="D79" s="257"/>
      <c r="E79" s="257"/>
      <c r="F79" s="259"/>
      <c r="G79" s="257"/>
      <c r="H79" s="260"/>
      <c r="I79" s="257"/>
      <c r="J79" s="257"/>
      <c r="K79" s="257"/>
      <c r="L79" s="259"/>
      <c r="M79" s="257"/>
      <c r="N79" s="260"/>
      <c r="O79" s="259"/>
      <c r="P79" s="257"/>
      <c r="Q79" s="260"/>
      <c r="R79" s="259"/>
      <c r="S79" s="257"/>
      <c r="T79" s="260"/>
      <c r="U79" s="259"/>
      <c r="V79" s="257"/>
      <c r="W79" s="260"/>
      <c r="X79" s="259"/>
      <c r="Y79" s="257"/>
      <c r="Z79" s="260"/>
      <c r="AA79" s="259"/>
      <c r="AB79" s="257"/>
      <c r="AC79" s="260"/>
      <c r="AD79" s="259"/>
      <c r="AE79" s="257"/>
      <c r="AF79" s="260"/>
      <c r="AG79" s="259"/>
      <c r="AH79" s="257"/>
      <c r="AI79" s="260"/>
      <c r="AJ79" s="259"/>
      <c r="AK79" s="257"/>
      <c r="AL79" s="260"/>
      <c r="AM79" s="259"/>
      <c r="AN79" s="257"/>
      <c r="AO79" s="260"/>
      <c r="AP79" s="259"/>
      <c r="AQ79" s="257"/>
      <c r="AR79" s="260"/>
      <c r="AS79" s="259"/>
      <c r="AT79" s="257"/>
      <c r="AU79" s="260"/>
      <c r="AV79" s="259"/>
      <c r="AW79" s="257"/>
      <c r="AX79" s="260"/>
      <c r="AY79" s="259"/>
      <c r="AZ79" s="257"/>
      <c r="BA79" s="260"/>
      <c r="BB79" s="259"/>
      <c r="BC79" s="257"/>
      <c r="BD79" s="260"/>
      <c r="BE79" s="259"/>
      <c r="BF79" s="257"/>
      <c r="BG79" s="260"/>
      <c r="BH79" s="259"/>
      <c r="BI79" s="257"/>
      <c r="BJ79" s="260"/>
      <c r="BK79" s="259"/>
      <c r="BL79" s="257"/>
      <c r="BM79" s="260"/>
      <c r="BN79" s="259"/>
      <c r="BO79" s="257"/>
      <c r="BP79" s="260"/>
      <c r="BQ79" s="259"/>
      <c r="BR79" s="257"/>
      <c r="BS79" s="260"/>
      <c r="BT79" s="259"/>
      <c r="BU79" s="257"/>
      <c r="BV79" s="260"/>
      <c r="BW79" s="259"/>
      <c r="BX79" s="257"/>
      <c r="BY79" s="260"/>
    </row>
    <row r="80" spans="3:77" ht="13.5" customHeight="1">
      <c r="C80" s="259"/>
      <c r="D80" s="257"/>
      <c r="E80" s="257"/>
      <c r="F80" s="259"/>
      <c r="G80" s="257"/>
      <c r="H80" s="260"/>
      <c r="I80" s="257"/>
      <c r="J80" s="257"/>
      <c r="K80" s="257"/>
      <c r="L80" s="259"/>
      <c r="M80" s="257"/>
      <c r="N80" s="260"/>
      <c r="O80" s="259"/>
      <c r="P80" s="257"/>
      <c r="Q80" s="260"/>
      <c r="R80" s="259"/>
      <c r="S80" s="257"/>
      <c r="T80" s="260"/>
      <c r="U80" s="259"/>
      <c r="V80" s="257"/>
      <c r="W80" s="260"/>
      <c r="X80" s="259"/>
      <c r="Y80" s="257"/>
      <c r="Z80" s="260"/>
      <c r="AA80" s="259"/>
      <c r="AB80" s="257"/>
      <c r="AC80" s="260"/>
      <c r="AD80" s="259"/>
      <c r="AE80" s="257"/>
      <c r="AF80" s="260"/>
      <c r="AG80" s="259"/>
      <c r="AH80" s="257"/>
      <c r="AI80" s="260"/>
      <c r="AJ80" s="259"/>
      <c r="AK80" s="257"/>
      <c r="AL80" s="260"/>
      <c r="AM80" s="259"/>
      <c r="AN80" s="257"/>
      <c r="AO80" s="260"/>
      <c r="AP80" s="259"/>
      <c r="AQ80" s="257"/>
      <c r="AR80" s="260"/>
      <c r="AS80" s="259"/>
      <c r="AT80" s="257"/>
      <c r="AU80" s="260"/>
      <c r="AV80" s="259"/>
      <c r="AW80" s="257"/>
      <c r="AX80" s="260"/>
      <c r="AY80" s="259"/>
      <c r="AZ80" s="257"/>
      <c r="BA80" s="260"/>
      <c r="BB80" s="259"/>
      <c r="BC80" s="257"/>
      <c r="BD80" s="260"/>
      <c r="BE80" s="259"/>
      <c r="BF80" s="257"/>
      <c r="BG80" s="260"/>
      <c r="BH80" s="259"/>
      <c r="BI80" s="257"/>
      <c r="BJ80" s="260"/>
      <c r="BK80" s="259"/>
      <c r="BL80" s="257"/>
      <c r="BM80" s="260"/>
      <c r="BN80" s="259"/>
      <c r="BO80" s="257"/>
      <c r="BP80" s="260"/>
      <c r="BQ80" s="259"/>
      <c r="BR80" s="257"/>
      <c r="BS80" s="260"/>
      <c r="BT80" s="259"/>
      <c r="BU80" s="257"/>
      <c r="BV80" s="260"/>
      <c r="BW80" s="259"/>
      <c r="BX80" s="257"/>
      <c r="BY80" s="260"/>
    </row>
    <row r="81" spans="3:77" ht="13.5" customHeight="1">
      <c r="C81" s="259"/>
      <c r="D81" s="257"/>
      <c r="E81" s="257"/>
      <c r="F81" s="259"/>
      <c r="G81" s="257"/>
      <c r="H81" s="260"/>
      <c r="I81" s="257"/>
      <c r="J81" s="257"/>
      <c r="K81" s="257"/>
      <c r="L81" s="259"/>
      <c r="M81" s="257"/>
      <c r="N81" s="260"/>
      <c r="O81" s="259"/>
      <c r="P81" s="257"/>
      <c r="Q81" s="260"/>
      <c r="R81" s="259"/>
      <c r="S81" s="257"/>
      <c r="T81" s="260"/>
      <c r="U81" s="259"/>
      <c r="V81" s="257"/>
      <c r="W81" s="260"/>
      <c r="X81" s="259"/>
      <c r="Y81" s="257"/>
      <c r="Z81" s="260"/>
      <c r="AA81" s="259"/>
      <c r="AB81" s="257"/>
      <c r="AC81" s="260"/>
      <c r="AD81" s="259"/>
      <c r="AE81" s="257"/>
      <c r="AF81" s="260"/>
      <c r="AG81" s="259"/>
      <c r="AH81" s="257"/>
      <c r="AI81" s="260"/>
      <c r="AJ81" s="259"/>
      <c r="AK81" s="257"/>
      <c r="AL81" s="260"/>
      <c r="AM81" s="259"/>
      <c r="AN81" s="257"/>
      <c r="AO81" s="260"/>
      <c r="AP81" s="259"/>
      <c r="AQ81" s="257"/>
      <c r="AR81" s="260"/>
      <c r="AS81" s="259"/>
      <c r="AT81" s="257"/>
      <c r="AU81" s="260"/>
      <c r="AV81" s="259"/>
      <c r="AW81" s="257"/>
      <c r="AX81" s="260"/>
      <c r="AY81" s="259"/>
      <c r="AZ81" s="257"/>
      <c r="BA81" s="260"/>
      <c r="BB81" s="259"/>
      <c r="BC81" s="257"/>
      <c r="BD81" s="260"/>
      <c r="BE81" s="259"/>
      <c r="BF81" s="257"/>
      <c r="BG81" s="260"/>
      <c r="BH81" s="259"/>
      <c r="BI81" s="257"/>
      <c r="BJ81" s="260"/>
      <c r="BK81" s="259"/>
      <c r="BL81" s="257"/>
      <c r="BM81" s="260"/>
      <c r="BN81" s="259"/>
      <c r="BO81" s="257"/>
      <c r="BP81" s="260"/>
      <c r="BQ81" s="259"/>
      <c r="BR81" s="257"/>
      <c r="BS81" s="260"/>
      <c r="BT81" s="259"/>
      <c r="BU81" s="257"/>
      <c r="BV81" s="260"/>
      <c r="BW81" s="259"/>
      <c r="BX81" s="257"/>
      <c r="BY81" s="260"/>
    </row>
    <row r="82" spans="3:77" ht="13.5" customHeight="1">
      <c r="C82" s="259"/>
      <c r="D82" s="257"/>
      <c r="E82" s="257"/>
      <c r="F82" s="259"/>
      <c r="G82" s="257"/>
      <c r="H82" s="260"/>
      <c r="I82" s="257"/>
      <c r="J82" s="257"/>
      <c r="K82" s="257"/>
      <c r="L82" s="259"/>
      <c r="M82" s="257"/>
      <c r="N82" s="260"/>
      <c r="O82" s="259"/>
      <c r="P82" s="257"/>
      <c r="Q82" s="260"/>
      <c r="R82" s="259"/>
      <c r="S82" s="257"/>
      <c r="T82" s="260"/>
      <c r="U82" s="259"/>
      <c r="V82" s="257"/>
      <c r="W82" s="260"/>
      <c r="X82" s="259"/>
      <c r="Y82" s="257"/>
      <c r="Z82" s="260"/>
      <c r="AA82" s="259"/>
      <c r="AB82" s="257"/>
      <c r="AC82" s="260"/>
      <c r="AD82" s="259"/>
      <c r="AE82" s="257"/>
      <c r="AF82" s="260"/>
      <c r="AG82" s="259"/>
      <c r="AH82" s="257"/>
      <c r="AI82" s="260"/>
      <c r="AJ82" s="259"/>
      <c r="AK82" s="257"/>
      <c r="AL82" s="260"/>
      <c r="AM82" s="259"/>
      <c r="AN82" s="257"/>
      <c r="AO82" s="260"/>
      <c r="AP82" s="259"/>
      <c r="AQ82" s="257"/>
      <c r="AR82" s="260"/>
      <c r="AS82" s="259"/>
      <c r="AT82" s="257"/>
      <c r="AU82" s="260"/>
      <c r="AV82" s="259"/>
      <c r="AW82" s="257"/>
      <c r="AX82" s="260"/>
      <c r="AY82" s="259"/>
      <c r="AZ82" s="257"/>
      <c r="BA82" s="260"/>
      <c r="BB82" s="259"/>
      <c r="BC82" s="257"/>
      <c r="BD82" s="260"/>
      <c r="BE82" s="259"/>
      <c r="BF82" s="257"/>
      <c r="BG82" s="260"/>
      <c r="BH82" s="259"/>
      <c r="BI82" s="257"/>
      <c r="BJ82" s="260"/>
      <c r="BK82" s="259"/>
      <c r="BL82" s="257"/>
      <c r="BM82" s="260"/>
      <c r="BN82" s="259"/>
      <c r="BO82" s="257"/>
      <c r="BP82" s="260"/>
      <c r="BQ82" s="259"/>
      <c r="BR82" s="257"/>
      <c r="BS82" s="260"/>
      <c r="BT82" s="259"/>
      <c r="BU82" s="257"/>
      <c r="BV82" s="260"/>
      <c r="BW82" s="259"/>
      <c r="BX82" s="257"/>
      <c r="BY82" s="260"/>
    </row>
    <row r="83" spans="3:77" ht="13.5" customHeight="1">
      <c r="C83" s="259"/>
      <c r="D83" s="257"/>
      <c r="E83" s="257"/>
      <c r="F83" s="259"/>
      <c r="G83" s="257"/>
      <c r="H83" s="260"/>
      <c r="I83" s="257"/>
      <c r="J83" s="257"/>
      <c r="K83" s="257"/>
      <c r="L83" s="259"/>
      <c r="M83" s="257"/>
      <c r="N83" s="260"/>
      <c r="O83" s="259"/>
      <c r="P83" s="257"/>
      <c r="Q83" s="260"/>
      <c r="R83" s="259"/>
      <c r="S83" s="257"/>
      <c r="T83" s="260"/>
      <c r="U83" s="259"/>
      <c r="V83" s="257"/>
      <c r="W83" s="260"/>
      <c r="X83" s="259"/>
      <c r="Y83" s="257"/>
      <c r="Z83" s="260"/>
      <c r="AA83" s="259"/>
      <c r="AB83" s="257"/>
      <c r="AC83" s="260"/>
      <c r="AD83" s="259"/>
      <c r="AE83" s="257"/>
      <c r="AF83" s="260"/>
      <c r="AG83" s="259"/>
      <c r="AH83" s="257"/>
      <c r="AI83" s="260"/>
      <c r="AJ83" s="259"/>
      <c r="AK83" s="257"/>
      <c r="AL83" s="260"/>
      <c r="AM83" s="259"/>
      <c r="AN83" s="257"/>
      <c r="AO83" s="260"/>
      <c r="AP83" s="259"/>
      <c r="AQ83" s="257"/>
      <c r="AR83" s="260"/>
      <c r="AS83" s="259"/>
      <c r="AT83" s="257"/>
      <c r="AU83" s="260"/>
      <c r="AV83" s="259"/>
      <c r="AW83" s="257"/>
      <c r="AX83" s="260"/>
      <c r="AY83" s="259"/>
      <c r="AZ83" s="257"/>
      <c r="BA83" s="260"/>
      <c r="BB83" s="259"/>
      <c r="BC83" s="257"/>
      <c r="BD83" s="260"/>
      <c r="BE83" s="259"/>
      <c r="BF83" s="257"/>
      <c r="BG83" s="260"/>
      <c r="BH83" s="259"/>
      <c r="BI83" s="257"/>
      <c r="BJ83" s="260"/>
      <c r="BK83" s="259"/>
      <c r="BL83" s="257"/>
      <c r="BM83" s="260"/>
      <c r="BN83" s="259"/>
      <c r="BO83" s="257"/>
      <c r="BP83" s="260"/>
      <c r="BQ83" s="259"/>
      <c r="BR83" s="257"/>
      <c r="BS83" s="260"/>
      <c r="BT83" s="259"/>
      <c r="BU83" s="257"/>
      <c r="BV83" s="260"/>
      <c r="BW83" s="259"/>
      <c r="BX83" s="257"/>
      <c r="BY83" s="260"/>
    </row>
    <row r="84" spans="3:77" ht="13.5" customHeight="1">
      <c r="C84" s="259"/>
      <c r="D84" s="257"/>
      <c r="E84" s="257"/>
      <c r="F84" s="259"/>
      <c r="G84" s="257"/>
      <c r="H84" s="260"/>
      <c r="I84" s="257"/>
      <c r="J84" s="257"/>
      <c r="K84" s="257"/>
      <c r="L84" s="259"/>
      <c r="M84" s="257"/>
      <c r="N84" s="260"/>
      <c r="O84" s="259"/>
      <c r="P84" s="257"/>
      <c r="Q84" s="260"/>
      <c r="R84" s="259"/>
      <c r="S84" s="257"/>
      <c r="T84" s="260"/>
      <c r="U84" s="259"/>
      <c r="V84" s="257"/>
      <c r="W84" s="260"/>
      <c r="X84" s="259"/>
      <c r="Y84" s="257"/>
      <c r="Z84" s="260"/>
      <c r="AA84" s="259"/>
      <c r="AB84" s="257"/>
      <c r="AC84" s="260"/>
      <c r="AD84" s="259"/>
      <c r="AE84" s="257"/>
      <c r="AF84" s="260"/>
      <c r="AG84" s="259"/>
      <c r="AH84" s="257"/>
      <c r="AI84" s="260"/>
      <c r="AJ84" s="259"/>
      <c r="AK84" s="257"/>
      <c r="AL84" s="260"/>
      <c r="AM84" s="259"/>
      <c r="AN84" s="257"/>
      <c r="AO84" s="260"/>
      <c r="AP84" s="259"/>
      <c r="AQ84" s="257"/>
      <c r="AR84" s="260"/>
      <c r="AS84" s="259"/>
      <c r="AT84" s="257"/>
      <c r="AU84" s="260"/>
      <c r="AV84" s="259"/>
      <c r="AW84" s="257"/>
      <c r="AX84" s="260"/>
      <c r="AY84" s="259"/>
      <c r="AZ84" s="257"/>
      <c r="BA84" s="260"/>
      <c r="BB84" s="259"/>
      <c r="BC84" s="257"/>
      <c r="BD84" s="260"/>
      <c r="BE84" s="259"/>
      <c r="BF84" s="257"/>
      <c r="BG84" s="260"/>
      <c r="BH84" s="259"/>
      <c r="BI84" s="257"/>
      <c r="BJ84" s="260"/>
      <c r="BK84" s="259"/>
      <c r="BL84" s="257"/>
      <c r="BM84" s="260"/>
      <c r="BN84" s="259"/>
      <c r="BO84" s="257"/>
      <c r="BP84" s="260"/>
      <c r="BQ84" s="259"/>
      <c r="BR84" s="257"/>
      <c r="BS84" s="260"/>
      <c r="BT84" s="259"/>
      <c r="BU84" s="257"/>
      <c r="BV84" s="260"/>
      <c r="BW84" s="259"/>
      <c r="BX84" s="257"/>
      <c r="BY84" s="260"/>
    </row>
    <row r="85" spans="3:77" ht="13.5" customHeight="1">
      <c r="C85" s="259"/>
      <c r="D85" s="257"/>
      <c r="E85" s="257"/>
      <c r="F85" s="259"/>
      <c r="G85" s="257"/>
      <c r="H85" s="260"/>
      <c r="I85" s="257"/>
      <c r="J85" s="257"/>
      <c r="K85" s="257"/>
      <c r="L85" s="259"/>
      <c r="M85" s="257"/>
      <c r="N85" s="260"/>
      <c r="O85" s="259"/>
      <c r="P85" s="257"/>
      <c r="Q85" s="260"/>
      <c r="R85" s="259"/>
      <c r="S85" s="257"/>
      <c r="T85" s="260"/>
      <c r="U85" s="259"/>
      <c r="V85" s="257"/>
      <c r="W85" s="260"/>
      <c r="X85" s="259"/>
      <c r="Y85" s="257"/>
      <c r="Z85" s="260"/>
      <c r="AA85" s="259"/>
      <c r="AB85" s="257"/>
      <c r="AC85" s="260"/>
      <c r="AD85" s="259"/>
      <c r="AE85" s="257"/>
      <c r="AF85" s="260"/>
      <c r="AG85" s="259"/>
      <c r="AH85" s="257"/>
      <c r="AI85" s="260"/>
      <c r="AJ85" s="259"/>
      <c r="AK85" s="257"/>
      <c r="AL85" s="260"/>
      <c r="AM85" s="259"/>
      <c r="AN85" s="257"/>
      <c r="AO85" s="260"/>
      <c r="AP85" s="259"/>
      <c r="AQ85" s="257"/>
      <c r="AR85" s="260"/>
      <c r="AS85" s="259"/>
      <c r="AT85" s="257"/>
      <c r="AU85" s="260"/>
      <c r="AV85" s="259"/>
      <c r="AW85" s="257"/>
      <c r="AX85" s="260"/>
      <c r="AY85" s="259"/>
      <c r="AZ85" s="257"/>
      <c r="BA85" s="260"/>
      <c r="BB85" s="259"/>
      <c r="BC85" s="257"/>
      <c r="BD85" s="260"/>
      <c r="BE85" s="259"/>
      <c r="BF85" s="257"/>
      <c r="BG85" s="260"/>
      <c r="BH85" s="259"/>
      <c r="BI85" s="257"/>
      <c r="BJ85" s="260"/>
      <c r="BK85" s="259"/>
      <c r="BL85" s="257"/>
      <c r="BM85" s="260"/>
      <c r="BN85" s="259"/>
      <c r="BO85" s="257"/>
      <c r="BP85" s="260"/>
      <c r="BQ85" s="259"/>
      <c r="BR85" s="257"/>
      <c r="BS85" s="260"/>
      <c r="BT85" s="259"/>
      <c r="BU85" s="257"/>
      <c r="BV85" s="260"/>
      <c r="BW85" s="259"/>
      <c r="BX85" s="257"/>
      <c r="BY85" s="260"/>
    </row>
    <row r="86" spans="3:77" ht="13.5" customHeight="1">
      <c r="C86" s="259"/>
      <c r="D86" s="257"/>
      <c r="E86" s="257"/>
      <c r="F86" s="259"/>
      <c r="G86" s="257"/>
      <c r="H86" s="260"/>
      <c r="I86" s="257"/>
      <c r="J86" s="257"/>
      <c r="K86" s="257"/>
      <c r="L86" s="259"/>
      <c r="M86" s="257"/>
      <c r="N86" s="260"/>
      <c r="O86" s="259"/>
      <c r="P86" s="257"/>
      <c r="Q86" s="260"/>
      <c r="R86" s="259"/>
      <c r="S86" s="257"/>
      <c r="T86" s="260"/>
      <c r="U86" s="259"/>
      <c r="V86" s="257"/>
      <c r="W86" s="260"/>
      <c r="X86" s="259"/>
      <c r="Y86" s="257"/>
      <c r="Z86" s="260"/>
      <c r="AA86" s="259"/>
      <c r="AB86" s="257"/>
      <c r="AC86" s="260"/>
      <c r="AD86" s="259"/>
      <c r="AE86" s="257"/>
      <c r="AF86" s="260"/>
      <c r="AG86" s="259"/>
      <c r="AH86" s="257"/>
      <c r="AI86" s="260"/>
      <c r="AJ86" s="259"/>
      <c r="AK86" s="257"/>
      <c r="AL86" s="260"/>
      <c r="AM86" s="259"/>
      <c r="AN86" s="257"/>
      <c r="AO86" s="260"/>
      <c r="AP86" s="259"/>
      <c r="AQ86" s="257"/>
      <c r="AR86" s="260"/>
      <c r="AS86" s="259"/>
      <c r="AT86" s="257"/>
      <c r="AU86" s="260"/>
      <c r="AV86" s="259"/>
      <c r="AW86" s="257"/>
      <c r="AX86" s="260"/>
      <c r="AY86" s="259"/>
      <c r="AZ86" s="257"/>
      <c r="BA86" s="260"/>
      <c r="BB86" s="259"/>
      <c r="BC86" s="257"/>
      <c r="BD86" s="260"/>
      <c r="BE86" s="259"/>
      <c r="BF86" s="257"/>
      <c r="BG86" s="260"/>
      <c r="BH86" s="259"/>
      <c r="BI86" s="257"/>
      <c r="BJ86" s="260"/>
      <c r="BK86" s="259"/>
      <c r="BL86" s="257"/>
      <c r="BM86" s="260"/>
      <c r="BN86" s="259"/>
      <c r="BO86" s="257"/>
      <c r="BP86" s="260"/>
      <c r="BQ86" s="259"/>
      <c r="BR86" s="257"/>
      <c r="BS86" s="260"/>
      <c r="BT86" s="259"/>
      <c r="BU86" s="257"/>
      <c r="BV86" s="260"/>
      <c r="BW86" s="259"/>
      <c r="BX86" s="257"/>
      <c r="BY86" s="260"/>
    </row>
    <row r="87" spans="3:77" ht="13.5" customHeight="1">
      <c r="C87" s="259"/>
      <c r="D87" s="257"/>
      <c r="E87" s="257"/>
      <c r="F87" s="259"/>
      <c r="G87" s="257"/>
      <c r="H87" s="260"/>
      <c r="I87" s="257"/>
      <c r="J87" s="257"/>
      <c r="K87" s="257"/>
      <c r="L87" s="259"/>
      <c r="M87" s="257"/>
      <c r="N87" s="260"/>
      <c r="O87" s="259"/>
      <c r="P87" s="257"/>
      <c r="Q87" s="260"/>
      <c r="R87" s="259"/>
      <c r="S87" s="257"/>
      <c r="T87" s="260"/>
      <c r="U87" s="259"/>
      <c r="V87" s="257"/>
      <c r="W87" s="260"/>
      <c r="X87" s="259"/>
      <c r="Y87" s="257"/>
      <c r="Z87" s="260"/>
      <c r="AA87" s="259"/>
      <c r="AB87" s="257"/>
      <c r="AC87" s="260"/>
      <c r="AD87" s="259"/>
      <c r="AE87" s="257"/>
      <c r="AF87" s="260"/>
      <c r="AG87" s="259"/>
      <c r="AH87" s="257"/>
      <c r="AI87" s="260"/>
      <c r="AJ87" s="259"/>
      <c r="AK87" s="257"/>
      <c r="AL87" s="260"/>
      <c r="AM87" s="259"/>
      <c r="AN87" s="257"/>
      <c r="AO87" s="260"/>
      <c r="AP87" s="259"/>
      <c r="AQ87" s="257"/>
      <c r="AR87" s="260"/>
      <c r="AS87" s="259"/>
      <c r="AT87" s="257"/>
      <c r="AU87" s="260"/>
      <c r="AV87" s="259"/>
      <c r="AW87" s="257"/>
      <c r="AX87" s="260"/>
      <c r="AY87" s="259"/>
      <c r="AZ87" s="257"/>
      <c r="BA87" s="260"/>
      <c r="BB87" s="259"/>
      <c r="BC87" s="257"/>
      <c r="BD87" s="260"/>
      <c r="BE87" s="259"/>
      <c r="BF87" s="257"/>
      <c r="BG87" s="260"/>
      <c r="BH87" s="259"/>
      <c r="BI87" s="257"/>
      <c r="BJ87" s="260"/>
      <c r="BK87" s="259"/>
      <c r="BL87" s="257"/>
      <c r="BM87" s="260"/>
      <c r="BN87" s="259"/>
      <c r="BO87" s="257"/>
      <c r="BP87" s="260"/>
      <c r="BQ87" s="259"/>
      <c r="BR87" s="257"/>
      <c r="BS87" s="260"/>
      <c r="BT87" s="259"/>
      <c r="BU87" s="257"/>
      <c r="BV87" s="260"/>
      <c r="BW87" s="259"/>
      <c r="BX87" s="257"/>
      <c r="BY87" s="260"/>
    </row>
    <row r="88" spans="3:77" ht="13.5" customHeight="1">
      <c r="C88" s="259"/>
      <c r="D88" s="257"/>
      <c r="E88" s="257"/>
      <c r="F88" s="259"/>
      <c r="G88" s="257"/>
      <c r="H88" s="260"/>
      <c r="I88" s="257"/>
      <c r="J88" s="257"/>
      <c r="K88" s="257"/>
      <c r="L88" s="259"/>
      <c r="M88" s="257"/>
      <c r="N88" s="260"/>
      <c r="O88" s="259"/>
      <c r="P88" s="257"/>
      <c r="Q88" s="260"/>
      <c r="R88" s="259"/>
      <c r="S88" s="257"/>
      <c r="T88" s="260"/>
      <c r="U88" s="259"/>
      <c r="V88" s="257"/>
      <c r="W88" s="260"/>
      <c r="X88" s="259"/>
      <c r="Y88" s="257"/>
      <c r="Z88" s="260"/>
      <c r="AA88" s="259"/>
      <c r="AB88" s="257"/>
      <c r="AC88" s="260"/>
      <c r="AD88" s="259"/>
      <c r="AE88" s="257"/>
      <c r="AF88" s="260"/>
      <c r="AG88" s="259"/>
      <c r="AH88" s="257"/>
      <c r="AI88" s="260"/>
      <c r="AJ88" s="259"/>
      <c r="AK88" s="257"/>
      <c r="AL88" s="260"/>
      <c r="AM88" s="259"/>
      <c r="AN88" s="257"/>
      <c r="AO88" s="260"/>
      <c r="AP88" s="259"/>
      <c r="AQ88" s="257"/>
      <c r="AR88" s="260"/>
      <c r="AS88" s="259"/>
      <c r="AT88" s="257"/>
      <c r="AU88" s="260"/>
      <c r="AV88" s="259"/>
      <c r="AW88" s="257"/>
      <c r="AX88" s="260"/>
      <c r="AY88" s="259"/>
      <c r="AZ88" s="257"/>
      <c r="BA88" s="260"/>
      <c r="BB88" s="259"/>
      <c r="BC88" s="257"/>
      <c r="BD88" s="260"/>
      <c r="BE88" s="259"/>
      <c r="BF88" s="257"/>
      <c r="BG88" s="260"/>
      <c r="BH88" s="259"/>
      <c r="BI88" s="257"/>
      <c r="BJ88" s="260"/>
      <c r="BK88" s="259"/>
      <c r="BL88" s="257"/>
      <c r="BM88" s="260"/>
      <c r="BN88" s="259"/>
      <c r="BO88" s="257"/>
      <c r="BP88" s="260"/>
      <c r="BQ88" s="259"/>
      <c r="BR88" s="257"/>
      <c r="BS88" s="260"/>
      <c r="BT88" s="259"/>
      <c r="BU88" s="257"/>
      <c r="BV88" s="260"/>
      <c r="BW88" s="259"/>
      <c r="BX88" s="257"/>
      <c r="BY88" s="260"/>
    </row>
    <row r="89" spans="3:77" ht="13.5" customHeight="1">
      <c r="C89" s="259"/>
      <c r="D89" s="257"/>
      <c r="E89" s="257"/>
      <c r="F89" s="259"/>
      <c r="G89" s="257"/>
      <c r="H89" s="260"/>
      <c r="I89" s="257"/>
      <c r="J89" s="257"/>
      <c r="K89" s="257"/>
      <c r="L89" s="259"/>
      <c r="M89" s="257"/>
      <c r="N89" s="260"/>
      <c r="O89" s="259"/>
      <c r="P89" s="257"/>
      <c r="Q89" s="260"/>
      <c r="R89" s="259"/>
      <c r="S89" s="257"/>
      <c r="T89" s="260"/>
      <c r="U89" s="259"/>
      <c r="V89" s="257"/>
      <c r="W89" s="260"/>
      <c r="X89" s="259"/>
      <c r="Y89" s="257"/>
      <c r="Z89" s="260"/>
      <c r="AA89" s="259"/>
      <c r="AB89" s="257"/>
      <c r="AC89" s="260"/>
      <c r="AD89" s="259"/>
      <c r="AE89" s="257"/>
      <c r="AF89" s="260"/>
      <c r="AG89" s="259"/>
      <c r="AH89" s="257"/>
      <c r="AI89" s="260"/>
      <c r="AJ89" s="259"/>
      <c r="AK89" s="257"/>
      <c r="AL89" s="260"/>
      <c r="AM89" s="259"/>
      <c r="AN89" s="257"/>
      <c r="AO89" s="260"/>
      <c r="AP89" s="259"/>
      <c r="AQ89" s="257"/>
      <c r="AR89" s="260"/>
      <c r="AS89" s="259"/>
      <c r="AT89" s="257"/>
      <c r="AU89" s="260"/>
      <c r="AV89" s="259"/>
      <c r="AW89" s="257"/>
      <c r="AX89" s="260"/>
      <c r="AY89" s="259"/>
      <c r="AZ89" s="257"/>
      <c r="BA89" s="260"/>
      <c r="BB89" s="259"/>
      <c r="BC89" s="257"/>
      <c r="BD89" s="260"/>
      <c r="BE89" s="259"/>
      <c r="BF89" s="257"/>
      <c r="BG89" s="260"/>
      <c r="BH89" s="259"/>
      <c r="BI89" s="257"/>
      <c r="BJ89" s="260"/>
      <c r="BK89" s="259"/>
      <c r="BL89" s="257"/>
      <c r="BM89" s="260"/>
      <c r="BN89" s="259"/>
      <c r="BO89" s="257"/>
      <c r="BP89" s="260"/>
      <c r="BQ89" s="259"/>
      <c r="BR89" s="257"/>
      <c r="BS89" s="260"/>
      <c r="BT89" s="259"/>
      <c r="BU89" s="257"/>
      <c r="BV89" s="260"/>
      <c r="BW89" s="259"/>
      <c r="BX89" s="257"/>
      <c r="BY89" s="260"/>
    </row>
    <row r="90" spans="3:77" ht="13.5" customHeight="1">
      <c r="C90" s="259"/>
      <c r="D90" s="257"/>
      <c r="E90" s="257"/>
      <c r="F90" s="259"/>
      <c r="G90" s="257"/>
      <c r="H90" s="260"/>
      <c r="I90" s="257"/>
      <c r="J90" s="257"/>
      <c r="K90" s="257"/>
      <c r="L90" s="259"/>
      <c r="M90" s="257"/>
      <c r="N90" s="260"/>
      <c r="O90" s="259"/>
      <c r="P90" s="257"/>
      <c r="Q90" s="260"/>
      <c r="R90" s="259"/>
      <c r="S90" s="257"/>
      <c r="T90" s="260"/>
      <c r="U90" s="259"/>
      <c r="V90" s="257"/>
      <c r="W90" s="260"/>
      <c r="X90" s="259"/>
      <c r="Y90" s="257"/>
      <c r="Z90" s="260"/>
      <c r="AA90" s="259"/>
      <c r="AB90" s="257"/>
      <c r="AC90" s="260"/>
      <c r="AD90" s="259"/>
      <c r="AE90" s="257"/>
      <c r="AF90" s="260"/>
      <c r="AG90" s="259"/>
      <c r="AH90" s="257"/>
      <c r="AI90" s="260"/>
      <c r="AJ90" s="259"/>
      <c r="AK90" s="257"/>
      <c r="AL90" s="260"/>
      <c r="AM90" s="259"/>
      <c r="AN90" s="257"/>
      <c r="AO90" s="260"/>
      <c r="AP90" s="259"/>
      <c r="AQ90" s="257"/>
      <c r="AR90" s="260"/>
      <c r="AS90" s="259"/>
      <c r="AT90" s="257"/>
      <c r="AU90" s="260"/>
      <c r="AV90" s="259"/>
      <c r="AW90" s="257"/>
      <c r="AX90" s="260"/>
      <c r="AY90" s="259"/>
      <c r="AZ90" s="257"/>
      <c r="BA90" s="260"/>
      <c r="BB90" s="259"/>
      <c r="BC90" s="257"/>
      <c r="BD90" s="260"/>
      <c r="BE90" s="259"/>
      <c r="BF90" s="257"/>
      <c r="BG90" s="260"/>
      <c r="BH90" s="259"/>
      <c r="BI90" s="257"/>
      <c r="BJ90" s="260"/>
      <c r="BK90" s="259"/>
      <c r="BL90" s="257"/>
      <c r="BM90" s="260"/>
      <c r="BN90" s="259"/>
      <c r="BO90" s="257"/>
      <c r="BP90" s="260"/>
      <c r="BQ90" s="259"/>
      <c r="BR90" s="257"/>
      <c r="BS90" s="260"/>
      <c r="BT90" s="259"/>
      <c r="BU90" s="257"/>
      <c r="BV90" s="260"/>
      <c r="BW90" s="259"/>
      <c r="BX90" s="257"/>
      <c r="BY90" s="260"/>
    </row>
    <row r="91" spans="3:77" ht="13.5" customHeight="1">
      <c r="C91" s="259"/>
      <c r="D91" s="257"/>
      <c r="E91" s="257"/>
      <c r="F91" s="259"/>
      <c r="G91" s="257"/>
      <c r="H91" s="260"/>
      <c r="I91" s="257"/>
      <c r="J91" s="257"/>
      <c r="K91" s="257"/>
      <c r="L91" s="259"/>
      <c r="M91" s="257"/>
      <c r="N91" s="260"/>
      <c r="O91" s="259"/>
      <c r="P91" s="257"/>
      <c r="Q91" s="260"/>
      <c r="R91" s="259"/>
      <c r="S91" s="257"/>
      <c r="T91" s="260"/>
      <c r="U91" s="259"/>
      <c r="V91" s="257"/>
      <c r="W91" s="260"/>
      <c r="X91" s="259"/>
      <c r="Y91" s="257"/>
      <c r="Z91" s="260"/>
      <c r="AA91" s="259"/>
      <c r="AB91" s="257"/>
      <c r="AC91" s="260"/>
      <c r="AD91" s="259"/>
      <c r="AE91" s="257"/>
      <c r="AF91" s="260"/>
      <c r="AG91" s="259"/>
      <c r="AH91" s="257"/>
      <c r="AI91" s="260"/>
      <c r="AJ91" s="259"/>
      <c r="AK91" s="257"/>
      <c r="AL91" s="260"/>
      <c r="AM91" s="259"/>
      <c r="AN91" s="257"/>
      <c r="AO91" s="260"/>
      <c r="AP91" s="259"/>
      <c r="AQ91" s="257"/>
      <c r="AR91" s="260"/>
      <c r="AS91" s="259"/>
      <c r="AT91" s="257"/>
      <c r="AU91" s="260"/>
      <c r="AV91" s="259"/>
      <c r="AW91" s="257"/>
      <c r="AX91" s="260"/>
      <c r="AY91" s="259"/>
      <c r="AZ91" s="257"/>
      <c r="BA91" s="260"/>
      <c r="BB91" s="259"/>
      <c r="BC91" s="257"/>
      <c r="BD91" s="260"/>
      <c r="BE91" s="259"/>
      <c r="BF91" s="257"/>
      <c r="BG91" s="260"/>
      <c r="BH91" s="259"/>
      <c r="BI91" s="257"/>
      <c r="BJ91" s="260"/>
      <c r="BK91" s="259"/>
      <c r="BL91" s="257"/>
      <c r="BM91" s="260"/>
      <c r="BN91" s="259"/>
      <c r="BO91" s="257"/>
      <c r="BP91" s="260"/>
      <c r="BQ91" s="259"/>
      <c r="BR91" s="257"/>
      <c r="BS91" s="260"/>
      <c r="BT91" s="259"/>
      <c r="BU91" s="257"/>
      <c r="BV91" s="260"/>
      <c r="BW91" s="259"/>
      <c r="BX91" s="257"/>
      <c r="BY91" s="260"/>
    </row>
    <row r="92" spans="3:77" ht="13.5" customHeight="1">
      <c r="C92" s="259"/>
      <c r="D92" s="257"/>
      <c r="E92" s="257"/>
      <c r="F92" s="259"/>
      <c r="G92" s="257"/>
      <c r="H92" s="260"/>
      <c r="I92" s="257"/>
      <c r="J92" s="257"/>
      <c r="K92" s="257"/>
      <c r="L92" s="259"/>
      <c r="M92" s="257"/>
      <c r="N92" s="260"/>
      <c r="O92" s="259"/>
      <c r="P92" s="257"/>
      <c r="Q92" s="260"/>
      <c r="R92" s="259"/>
      <c r="S92" s="257"/>
      <c r="T92" s="260"/>
      <c r="U92" s="259"/>
      <c r="V92" s="257"/>
      <c r="W92" s="260"/>
      <c r="X92" s="259"/>
      <c r="Y92" s="257"/>
      <c r="Z92" s="260"/>
      <c r="AA92" s="259"/>
      <c r="AB92" s="257"/>
      <c r="AC92" s="260"/>
      <c r="AD92" s="259"/>
      <c r="AE92" s="257"/>
      <c r="AF92" s="260"/>
      <c r="AG92" s="259"/>
      <c r="AH92" s="257"/>
      <c r="AI92" s="260"/>
      <c r="AJ92" s="259"/>
      <c r="AK92" s="257"/>
      <c r="AL92" s="260"/>
      <c r="AM92" s="259"/>
      <c r="AN92" s="257"/>
      <c r="AO92" s="260"/>
      <c r="AP92" s="259"/>
      <c r="AQ92" s="257"/>
      <c r="AR92" s="260"/>
      <c r="AS92" s="259"/>
      <c r="AT92" s="257"/>
      <c r="AU92" s="260"/>
      <c r="AV92" s="259"/>
      <c r="AW92" s="257"/>
      <c r="AX92" s="260"/>
      <c r="AY92" s="259"/>
      <c r="AZ92" s="257"/>
      <c r="BA92" s="260"/>
      <c r="BB92" s="259"/>
      <c r="BC92" s="257"/>
      <c r="BD92" s="260"/>
      <c r="BE92" s="259"/>
      <c r="BF92" s="257"/>
      <c r="BG92" s="260"/>
      <c r="BH92" s="259"/>
      <c r="BI92" s="257"/>
      <c r="BJ92" s="260"/>
      <c r="BK92" s="259"/>
      <c r="BL92" s="257"/>
      <c r="BM92" s="260"/>
      <c r="BN92" s="259"/>
      <c r="BO92" s="257"/>
      <c r="BP92" s="260"/>
      <c r="BQ92" s="259"/>
      <c r="BR92" s="257"/>
      <c r="BS92" s="260"/>
      <c r="BT92" s="259"/>
      <c r="BU92" s="257"/>
      <c r="BV92" s="260"/>
      <c r="BW92" s="259"/>
      <c r="BX92" s="257"/>
      <c r="BY92" s="260"/>
    </row>
    <row r="93" spans="3:77" ht="13.5" customHeight="1">
      <c r="C93" s="259"/>
      <c r="D93" s="257"/>
      <c r="E93" s="257"/>
      <c r="F93" s="259"/>
      <c r="G93" s="257"/>
      <c r="H93" s="260"/>
      <c r="I93" s="257"/>
      <c r="J93" s="257"/>
      <c r="K93" s="257"/>
      <c r="L93" s="259"/>
      <c r="M93" s="257"/>
      <c r="N93" s="260"/>
      <c r="O93" s="259"/>
      <c r="P93" s="257"/>
      <c r="Q93" s="260"/>
      <c r="R93" s="259"/>
      <c r="S93" s="257"/>
      <c r="T93" s="260"/>
      <c r="U93" s="259"/>
      <c r="V93" s="257"/>
      <c r="W93" s="260"/>
      <c r="X93" s="259"/>
      <c r="Y93" s="257"/>
      <c r="Z93" s="260"/>
      <c r="AA93" s="259"/>
      <c r="AB93" s="257"/>
      <c r="AC93" s="260"/>
      <c r="AD93" s="259"/>
      <c r="AE93" s="257"/>
      <c r="AF93" s="260"/>
      <c r="AG93" s="259"/>
      <c r="AH93" s="257"/>
      <c r="AI93" s="260"/>
      <c r="AJ93" s="259"/>
      <c r="AK93" s="257"/>
      <c r="AL93" s="260"/>
      <c r="AM93" s="259"/>
      <c r="AN93" s="257"/>
      <c r="AO93" s="260"/>
      <c r="AP93" s="259"/>
      <c r="AQ93" s="257"/>
      <c r="AR93" s="260"/>
      <c r="AS93" s="259"/>
      <c r="AT93" s="257"/>
      <c r="AU93" s="260"/>
      <c r="AV93" s="259"/>
      <c r="AW93" s="257"/>
      <c r="AX93" s="260"/>
      <c r="AY93" s="259"/>
      <c r="AZ93" s="257"/>
      <c r="BA93" s="260"/>
      <c r="BB93" s="259"/>
      <c r="BC93" s="257"/>
      <c r="BD93" s="260"/>
      <c r="BE93" s="259"/>
      <c r="BF93" s="257"/>
      <c r="BG93" s="260"/>
      <c r="BH93" s="259"/>
      <c r="BI93" s="257"/>
      <c r="BJ93" s="260"/>
      <c r="BK93" s="259"/>
      <c r="BL93" s="257"/>
      <c r="BM93" s="260"/>
      <c r="BN93" s="259"/>
      <c r="BO93" s="257"/>
      <c r="BP93" s="260"/>
      <c r="BQ93" s="259"/>
      <c r="BR93" s="257"/>
      <c r="BS93" s="260"/>
      <c r="BT93" s="259"/>
      <c r="BU93" s="257"/>
      <c r="BV93" s="260"/>
      <c r="BW93" s="259"/>
      <c r="BX93" s="257"/>
      <c r="BY93" s="260"/>
    </row>
    <row r="94" spans="3:77" ht="13.5" customHeight="1">
      <c r="C94" s="259"/>
      <c r="D94" s="257"/>
      <c r="E94" s="257"/>
      <c r="F94" s="259"/>
      <c r="G94" s="257"/>
      <c r="H94" s="260"/>
      <c r="I94" s="257"/>
      <c r="J94" s="257"/>
      <c r="K94" s="257"/>
      <c r="L94" s="259"/>
      <c r="M94" s="257"/>
      <c r="N94" s="260"/>
      <c r="O94" s="259"/>
      <c r="P94" s="257"/>
      <c r="Q94" s="260"/>
      <c r="R94" s="259"/>
      <c r="S94" s="257"/>
      <c r="T94" s="260"/>
      <c r="U94" s="259"/>
      <c r="V94" s="257"/>
      <c r="W94" s="260"/>
      <c r="X94" s="259"/>
      <c r="Y94" s="257"/>
      <c r="Z94" s="260"/>
      <c r="AA94" s="259"/>
      <c r="AB94" s="257"/>
      <c r="AC94" s="260"/>
      <c r="AD94" s="259"/>
      <c r="AE94" s="257"/>
      <c r="AF94" s="260"/>
      <c r="AG94" s="259"/>
      <c r="AH94" s="257"/>
      <c r="AI94" s="260"/>
      <c r="AJ94" s="259"/>
      <c r="AK94" s="257"/>
      <c r="AL94" s="260"/>
      <c r="AM94" s="259"/>
      <c r="AN94" s="257"/>
      <c r="AO94" s="260"/>
      <c r="AP94" s="259"/>
      <c r="AQ94" s="257"/>
      <c r="AR94" s="260"/>
      <c r="AS94" s="259"/>
      <c r="AT94" s="257"/>
      <c r="AU94" s="260"/>
      <c r="AV94" s="259"/>
      <c r="AW94" s="257"/>
      <c r="AX94" s="260"/>
      <c r="AY94" s="259"/>
      <c r="AZ94" s="257"/>
      <c r="BA94" s="260"/>
      <c r="BB94" s="259"/>
      <c r="BC94" s="257"/>
      <c r="BD94" s="260"/>
      <c r="BE94" s="259"/>
      <c r="BF94" s="257"/>
      <c r="BG94" s="260"/>
      <c r="BH94" s="259"/>
      <c r="BI94" s="257"/>
      <c r="BJ94" s="260"/>
      <c r="BK94" s="259"/>
      <c r="BL94" s="257"/>
      <c r="BM94" s="260"/>
      <c r="BN94" s="259"/>
      <c r="BO94" s="257"/>
      <c r="BP94" s="260"/>
      <c r="BQ94" s="259"/>
      <c r="BR94" s="257"/>
      <c r="BS94" s="260"/>
      <c r="BT94" s="259"/>
      <c r="BU94" s="257"/>
      <c r="BV94" s="260"/>
      <c r="BW94" s="259"/>
      <c r="BX94" s="257"/>
      <c r="BY94" s="260"/>
    </row>
    <row r="95" spans="3:77" ht="13.5" customHeight="1">
      <c r="C95" s="259"/>
      <c r="D95" s="257"/>
      <c r="E95" s="257"/>
      <c r="F95" s="259"/>
      <c r="G95" s="257"/>
      <c r="H95" s="260"/>
      <c r="I95" s="257"/>
      <c r="J95" s="257"/>
      <c r="K95" s="257"/>
      <c r="L95" s="259"/>
      <c r="M95" s="257"/>
      <c r="N95" s="260"/>
      <c r="O95" s="259"/>
      <c r="P95" s="257"/>
      <c r="Q95" s="260"/>
      <c r="R95" s="259"/>
      <c r="S95" s="257"/>
      <c r="T95" s="260"/>
      <c r="U95" s="259"/>
      <c r="V95" s="257"/>
      <c r="W95" s="260"/>
      <c r="X95" s="259"/>
      <c r="Y95" s="257"/>
      <c r="Z95" s="260"/>
      <c r="AA95" s="259"/>
      <c r="AB95" s="257"/>
      <c r="AC95" s="260"/>
      <c r="AD95" s="259"/>
      <c r="AE95" s="257"/>
      <c r="AF95" s="260"/>
      <c r="AG95" s="259"/>
      <c r="AH95" s="257"/>
      <c r="AI95" s="260"/>
      <c r="AJ95" s="259"/>
      <c r="AK95" s="257"/>
      <c r="AL95" s="260"/>
      <c r="AM95" s="259"/>
      <c r="AN95" s="257"/>
      <c r="AO95" s="260"/>
      <c r="AP95" s="259"/>
      <c r="AQ95" s="257"/>
      <c r="AR95" s="260"/>
      <c r="AS95" s="259"/>
      <c r="AT95" s="257"/>
      <c r="AU95" s="260"/>
      <c r="AV95" s="259"/>
      <c r="AW95" s="257"/>
      <c r="AX95" s="260"/>
      <c r="AY95" s="259"/>
      <c r="AZ95" s="257"/>
      <c r="BA95" s="260"/>
      <c r="BB95" s="259"/>
      <c r="BC95" s="257"/>
      <c r="BD95" s="260"/>
      <c r="BE95" s="259"/>
      <c r="BF95" s="257"/>
      <c r="BG95" s="260"/>
      <c r="BH95" s="259"/>
      <c r="BI95" s="257"/>
      <c r="BJ95" s="260"/>
      <c r="BK95" s="259"/>
      <c r="BL95" s="257"/>
      <c r="BM95" s="260"/>
      <c r="BN95" s="259"/>
      <c r="BO95" s="257"/>
      <c r="BP95" s="260"/>
      <c r="BQ95" s="259"/>
      <c r="BR95" s="257"/>
      <c r="BS95" s="260"/>
      <c r="BT95" s="259"/>
      <c r="BU95" s="257"/>
      <c r="BV95" s="260"/>
      <c r="BW95" s="259"/>
      <c r="BX95" s="257"/>
      <c r="BY95" s="260"/>
    </row>
    <row r="96" spans="3:77" ht="13.5" customHeight="1">
      <c r="C96" s="259"/>
      <c r="D96" s="257"/>
      <c r="E96" s="257"/>
      <c r="F96" s="259"/>
      <c r="G96" s="257"/>
      <c r="H96" s="260"/>
      <c r="I96" s="257"/>
      <c r="J96" s="257"/>
      <c r="K96" s="257"/>
      <c r="L96" s="259"/>
      <c r="M96" s="257"/>
      <c r="N96" s="260"/>
      <c r="O96" s="259"/>
      <c r="P96" s="257"/>
      <c r="Q96" s="260"/>
      <c r="R96" s="259"/>
      <c r="S96" s="257"/>
      <c r="T96" s="260"/>
      <c r="U96" s="259"/>
      <c r="V96" s="257"/>
      <c r="W96" s="260"/>
      <c r="X96" s="259"/>
      <c r="Y96" s="257"/>
      <c r="Z96" s="260"/>
      <c r="AA96" s="259"/>
      <c r="AB96" s="257"/>
      <c r="AC96" s="260"/>
      <c r="AD96" s="259"/>
      <c r="AE96" s="257"/>
      <c r="AF96" s="260"/>
      <c r="AG96" s="259"/>
      <c r="AH96" s="257"/>
      <c r="AI96" s="260"/>
      <c r="AJ96" s="259"/>
      <c r="AK96" s="257"/>
      <c r="AL96" s="260"/>
      <c r="AM96" s="259"/>
      <c r="AN96" s="257"/>
      <c r="AO96" s="260"/>
      <c r="AP96" s="259"/>
      <c r="AQ96" s="257"/>
      <c r="AR96" s="260"/>
      <c r="AS96" s="259"/>
      <c r="AT96" s="257"/>
      <c r="AU96" s="260"/>
      <c r="AV96" s="259"/>
      <c r="AW96" s="257"/>
      <c r="AX96" s="260"/>
      <c r="AY96" s="259"/>
      <c r="AZ96" s="257"/>
      <c r="BA96" s="260"/>
      <c r="BB96" s="259"/>
      <c r="BC96" s="257"/>
      <c r="BD96" s="260"/>
      <c r="BE96" s="259"/>
      <c r="BF96" s="257"/>
      <c r="BG96" s="260"/>
      <c r="BH96" s="259"/>
      <c r="BI96" s="257"/>
      <c r="BJ96" s="260"/>
      <c r="BK96" s="259"/>
      <c r="BL96" s="257"/>
      <c r="BM96" s="260"/>
      <c r="BN96" s="259"/>
      <c r="BO96" s="257"/>
      <c r="BP96" s="260"/>
      <c r="BQ96" s="259"/>
      <c r="BR96" s="257"/>
      <c r="BS96" s="260"/>
      <c r="BT96" s="259"/>
      <c r="BU96" s="257"/>
      <c r="BV96" s="260"/>
      <c r="BW96" s="259"/>
      <c r="BX96" s="257"/>
      <c r="BY96" s="260"/>
    </row>
    <row r="97" spans="3:77" ht="13.5" customHeight="1">
      <c r="C97" s="259"/>
      <c r="D97" s="257"/>
      <c r="E97" s="257"/>
      <c r="F97" s="259"/>
      <c r="G97" s="257"/>
      <c r="H97" s="260"/>
      <c r="I97" s="257"/>
      <c r="J97" s="257"/>
      <c r="K97" s="257"/>
      <c r="L97" s="259"/>
      <c r="M97" s="257"/>
      <c r="N97" s="260"/>
      <c r="O97" s="259"/>
      <c r="P97" s="257"/>
      <c r="Q97" s="260"/>
      <c r="R97" s="259"/>
      <c r="S97" s="257"/>
      <c r="T97" s="260"/>
      <c r="U97" s="259"/>
      <c r="V97" s="257"/>
      <c r="W97" s="260"/>
      <c r="X97" s="259"/>
      <c r="Y97" s="257"/>
      <c r="Z97" s="260"/>
      <c r="AA97" s="259"/>
      <c r="AB97" s="257"/>
      <c r="AC97" s="260"/>
      <c r="AD97" s="259"/>
      <c r="AE97" s="257"/>
      <c r="AF97" s="260"/>
      <c r="AG97" s="259"/>
      <c r="AH97" s="257"/>
      <c r="AI97" s="260"/>
      <c r="AJ97" s="259"/>
      <c r="AK97" s="257"/>
      <c r="AL97" s="260"/>
      <c r="AM97" s="259"/>
      <c r="AN97" s="257"/>
      <c r="AO97" s="260"/>
      <c r="AP97" s="259"/>
      <c r="AQ97" s="257"/>
      <c r="AR97" s="260"/>
      <c r="AS97" s="259"/>
      <c r="AT97" s="257"/>
      <c r="AU97" s="260"/>
      <c r="AV97" s="259"/>
      <c r="AW97" s="257"/>
      <c r="AX97" s="260"/>
      <c r="AY97" s="259"/>
      <c r="AZ97" s="257"/>
      <c r="BA97" s="260"/>
      <c r="BB97" s="259"/>
      <c r="BC97" s="257"/>
      <c r="BD97" s="260"/>
      <c r="BE97" s="259"/>
      <c r="BF97" s="257"/>
      <c r="BG97" s="260"/>
      <c r="BH97" s="259"/>
      <c r="BI97" s="257"/>
      <c r="BJ97" s="260"/>
      <c r="BK97" s="259"/>
      <c r="BL97" s="257"/>
      <c r="BM97" s="260"/>
      <c r="BN97" s="259"/>
      <c r="BO97" s="257"/>
      <c r="BP97" s="260"/>
      <c r="BQ97" s="259"/>
      <c r="BR97" s="257"/>
      <c r="BS97" s="260"/>
      <c r="BT97" s="259"/>
      <c r="BU97" s="257"/>
      <c r="BV97" s="260"/>
      <c r="BW97" s="259"/>
      <c r="BX97" s="257"/>
      <c r="BY97" s="260"/>
    </row>
    <row r="98" spans="3:77" ht="13.5" customHeight="1">
      <c r="C98" s="259"/>
      <c r="D98" s="257"/>
      <c r="E98" s="257"/>
      <c r="F98" s="259"/>
      <c r="G98" s="257"/>
      <c r="H98" s="260"/>
      <c r="I98" s="257"/>
      <c r="J98" s="257"/>
      <c r="K98" s="257"/>
      <c r="L98" s="259"/>
      <c r="M98" s="257"/>
      <c r="N98" s="260"/>
      <c r="O98" s="259"/>
      <c r="P98" s="257"/>
      <c r="Q98" s="260"/>
      <c r="R98" s="259"/>
      <c r="S98" s="257"/>
      <c r="T98" s="260"/>
      <c r="U98" s="259"/>
      <c r="V98" s="257"/>
      <c r="W98" s="260"/>
      <c r="X98" s="259"/>
      <c r="Y98" s="257"/>
      <c r="Z98" s="260"/>
      <c r="AA98" s="259"/>
      <c r="AB98" s="257"/>
      <c r="AC98" s="260"/>
      <c r="AD98" s="259"/>
      <c r="AE98" s="257"/>
      <c r="AF98" s="260"/>
      <c r="AG98" s="259"/>
      <c r="AH98" s="257"/>
      <c r="AI98" s="260"/>
      <c r="AJ98" s="259"/>
      <c r="AK98" s="257"/>
      <c r="AL98" s="260"/>
      <c r="AM98" s="259"/>
      <c r="AN98" s="257"/>
      <c r="AO98" s="260"/>
      <c r="AP98" s="259"/>
      <c r="AQ98" s="257"/>
      <c r="AR98" s="260"/>
      <c r="AS98" s="259"/>
      <c r="AT98" s="257"/>
      <c r="AU98" s="260"/>
      <c r="AV98" s="259"/>
      <c r="AW98" s="257"/>
      <c r="AX98" s="260"/>
      <c r="AY98" s="259"/>
      <c r="AZ98" s="257"/>
      <c r="BA98" s="260"/>
      <c r="BB98" s="259"/>
      <c r="BC98" s="257"/>
      <c r="BD98" s="260"/>
      <c r="BE98" s="259"/>
      <c r="BF98" s="257"/>
      <c r="BG98" s="260"/>
      <c r="BH98" s="259"/>
      <c r="BI98" s="257"/>
      <c r="BJ98" s="260"/>
      <c r="BK98" s="259"/>
      <c r="BL98" s="257"/>
      <c r="BM98" s="260"/>
      <c r="BN98" s="259"/>
      <c r="BO98" s="257"/>
      <c r="BP98" s="260"/>
      <c r="BQ98" s="259"/>
      <c r="BR98" s="257"/>
      <c r="BS98" s="260"/>
      <c r="BT98" s="259"/>
      <c r="BU98" s="257"/>
      <c r="BV98" s="260"/>
      <c r="BW98" s="259"/>
      <c r="BX98" s="257"/>
      <c r="BY98" s="260"/>
    </row>
    <row r="99" spans="3:77" ht="13.5" customHeight="1">
      <c r="C99" s="259"/>
      <c r="D99" s="257"/>
      <c r="E99" s="257"/>
      <c r="F99" s="259"/>
      <c r="G99" s="257"/>
      <c r="H99" s="260"/>
      <c r="I99" s="257"/>
      <c r="J99" s="257"/>
      <c r="K99" s="257"/>
      <c r="L99" s="259"/>
      <c r="M99" s="257"/>
      <c r="N99" s="260"/>
      <c r="O99" s="259"/>
      <c r="P99" s="257"/>
      <c r="Q99" s="260"/>
      <c r="R99" s="259"/>
      <c r="S99" s="257"/>
      <c r="T99" s="260"/>
      <c r="U99" s="259"/>
      <c r="V99" s="257"/>
      <c r="W99" s="260"/>
      <c r="X99" s="259"/>
      <c r="Y99" s="257"/>
      <c r="Z99" s="260"/>
      <c r="AA99" s="259"/>
      <c r="AB99" s="257"/>
      <c r="AC99" s="260"/>
      <c r="AD99" s="259"/>
      <c r="AE99" s="257"/>
      <c r="AF99" s="260"/>
      <c r="AG99" s="259"/>
      <c r="AH99" s="257"/>
      <c r="AI99" s="260"/>
      <c r="AJ99" s="259"/>
      <c r="AK99" s="257"/>
      <c r="AL99" s="260"/>
      <c r="AM99" s="259"/>
      <c r="AN99" s="257"/>
      <c r="AO99" s="260"/>
      <c r="AP99" s="259"/>
      <c r="AQ99" s="257"/>
      <c r="AR99" s="260"/>
      <c r="AS99" s="259"/>
      <c r="AT99" s="257"/>
      <c r="AU99" s="260"/>
      <c r="AV99" s="259"/>
      <c r="AW99" s="257"/>
      <c r="AX99" s="260"/>
      <c r="AY99" s="259"/>
      <c r="AZ99" s="257"/>
      <c r="BA99" s="260"/>
      <c r="BB99" s="259"/>
      <c r="BC99" s="257"/>
      <c r="BD99" s="260"/>
      <c r="BE99" s="259"/>
      <c r="BF99" s="257"/>
      <c r="BG99" s="260"/>
      <c r="BH99" s="259"/>
      <c r="BI99" s="257"/>
      <c r="BJ99" s="260"/>
      <c r="BK99" s="259"/>
      <c r="BL99" s="257"/>
      <c r="BM99" s="260"/>
      <c r="BN99" s="259"/>
      <c r="BO99" s="257"/>
      <c r="BP99" s="260"/>
      <c r="BQ99" s="259"/>
      <c r="BR99" s="257"/>
      <c r="BS99" s="260"/>
      <c r="BT99" s="259"/>
      <c r="BU99" s="257"/>
      <c r="BV99" s="260"/>
      <c r="BW99" s="259"/>
      <c r="BX99" s="257"/>
      <c r="BY99" s="260"/>
    </row>
    <row r="100" spans="3:77" ht="13.5" customHeight="1">
      <c r="C100" s="259"/>
      <c r="D100" s="257"/>
      <c r="E100" s="257"/>
      <c r="F100" s="259"/>
      <c r="G100" s="257"/>
      <c r="H100" s="260"/>
      <c r="I100" s="257"/>
      <c r="J100" s="257"/>
      <c r="K100" s="257"/>
      <c r="L100" s="259"/>
      <c r="M100" s="257"/>
      <c r="N100" s="260"/>
      <c r="O100" s="259"/>
      <c r="P100" s="257"/>
      <c r="Q100" s="260"/>
      <c r="R100" s="259"/>
      <c r="S100" s="257"/>
      <c r="T100" s="260"/>
      <c r="U100" s="259"/>
      <c r="V100" s="257"/>
      <c r="W100" s="260"/>
      <c r="X100" s="259"/>
      <c r="Y100" s="257"/>
      <c r="Z100" s="260"/>
      <c r="AA100" s="259"/>
      <c r="AB100" s="257"/>
      <c r="AC100" s="260"/>
      <c r="AD100" s="259"/>
      <c r="AE100" s="257"/>
      <c r="AF100" s="260"/>
      <c r="AG100" s="259"/>
      <c r="AH100" s="257"/>
      <c r="AI100" s="260"/>
      <c r="AJ100" s="259"/>
      <c r="AK100" s="257"/>
      <c r="AL100" s="260"/>
      <c r="AM100" s="259"/>
      <c r="AN100" s="257"/>
      <c r="AO100" s="260"/>
      <c r="AP100" s="259"/>
      <c r="AQ100" s="257"/>
      <c r="AR100" s="260"/>
      <c r="AS100" s="259"/>
      <c r="AT100" s="257"/>
      <c r="AU100" s="260"/>
      <c r="AV100" s="259"/>
      <c r="AW100" s="257"/>
      <c r="AX100" s="260"/>
      <c r="AY100" s="259"/>
      <c r="AZ100" s="257"/>
      <c r="BA100" s="260"/>
      <c r="BB100" s="259"/>
      <c r="BC100" s="257"/>
      <c r="BD100" s="260"/>
      <c r="BE100" s="259"/>
      <c r="BF100" s="257"/>
      <c r="BG100" s="260"/>
      <c r="BH100" s="259"/>
      <c r="BI100" s="257"/>
      <c r="BJ100" s="260"/>
      <c r="BK100" s="259"/>
      <c r="BL100" s="257"/>
      <c r="BM100" s="260"/>
      <c r="BN100" s="259"/>
      <c r="BO100" s="257"/>
      <c r="BP100" s="260"/>
      <c r="BQ100" s="259"/>
      <c r="BR100" s="257"/>
      <c r="BS100" s="260"/>
      <c r="BT100" s="259"/>
      <c r="BU100" s="257"/>
      <c r="BV100" s="260"/>
      <c r="BW100" s="259"/>
      <c r="BX100" s="257"/>
      <c r="BY100" s="260"/>
    </row>
    <row r="101" spans="3:77" ht="13.5" customHeight="1">
      <c r="C101" s="259"/>
      <c r="D101" s="257"/>
      <c r="E101" s="257"/>
      <c r="F101" s="259"/>
      <c r="G101" s="257"/>
      <c r="H101" s="260"/>
      <c r="I101" s="257"/>
      <c r="J101" s="257"/>
      <c r="K101" s="257"/>
      <c r="L101" s="259"/>
      <c r="M101" s="257"/>
      <c r="N101" s="260"/>
      <c r="O101" s="259"/>
      <c r="P101" s="257"/>
      <c r="Q101" s="260"/>
      <c r="R101" s="259"/>
      <c r="S101" s="257"/>
      <c r="T101" s="260"/>
      <c r="U101" s="259"/>
      <c r="V101" s="257"/>
      <c r="W101" s="260"/>
      <c r="X101" s="259"/>
      <c r="Y101" s="257"/>
      <c r="Z101" s="260"/>
      <c r="AA101" s="259"/>
      <c r="AB101" s="257"/>
      <c r="AC101" s="260"/>
      <c r="AD101" s="259"/>
      <c r="AE101" s="257"/>
      <c r="AF101" s="260"/>
      <c r="AG101" s="259"/>
      <c r="AH101" s="257"/>
      <c r="AI101" s="260"/>
      <c r="AJ101" s="259"/>
      <c r="AK101" s="257"/>
      <c r="AL101" s="260"/>
      <c r="AM101" s="259"/>
      <c r="AN101" s="257"/>
      <c r="AO101" s="260"/>
      <c r="AP101" s="259"/>
      <c r="AQ101" s="257"/>
      <c r="AR101" s="260"/>
      <c r="AS101" s="259"/>
      <c r="AT101" s="257"/>
      <c r="AU101" s="260"/>
      <c r="AV101" s="259"/>
      <c r="AW101" s="257"/>
      <c r="AX101" s="260"/>
      <c r="AY101" s="259"/>
      <c r="AZ101" s="257"/>
      <c r="BA101" s="260"/>
      <c r="BB101" s="259"/>
      <c r="BC101" s="257"/>
      <c r="BD101" s="260"/>
      <c r="BE101" s="259"/>
      <c r="BF101" s="257"/>
      <c r="BG101" s="260"/>
      <c r="BH101" s="259"/>
      <c r="BI101" s="257"/>
      <c r="BJ101" s="260"/>
      <c r="BK101" s="259"/>
      <c r="BL101" s="257"/>
      <c r="BM101" s="260"/>
      <c r="BN101" s="259"/>
      <c r="BO101" s="257"/>
      <c r="BP101" s="260"/>
      <c r="BQ101" s="259"/>
      <c r="BR101" s="257"/>
      <c r="BS101" s="260"/>
      <c r="BT101" s="259"/>
      <c r="BU101" s="257"/>
      <c r="BV101" s="260"/>
      <c r="BW101" s="259"/>
      <c r="BX101" s="257"/>
      <c r="BY101" s="260"/>
    </row>
    <row r="102" spans="3:77" ht="13.5" customHeight="1">
      <c r="C102" s="259"/>
      <c r="D102" s="257"/>
      <c r="E102" s="257"/>
      <c r="F102" s="259"/>
      <c r="G102" s="257"/>
      <c r="H102" s="260"/>
      <c r="I102" s="257"/>
      <c r="J102" s="257"/>
      <c r="K102" s="257"/>
      <c r="L102" s="259"/>
      <c r="M102" s="257"/>
      <c r="N102" s="260"/>
      <c r="O102" s="259"/>
      <c r="P102" s="257"/>
      <c r="Q102" s="260"/>
      <c r="R102" s="259"/>
      <c r="S102" s="257"/>
      <c r="T102" s="260"/>
      <c r="U102" s="259"/>
      <c r="V102" s="257"/>
      <c r="W102" s="260"/>
      <c r="X102" s="259"/>
      <c r="Y102" s="257"/>
      <c r="Z102" s="260"/>
      <c r="AA102" s="259"/>
      <c r="AB102" s="257"/>
      <c r="AC102" s="260"/>
      <c r="AD102" s="259"/>
      <c r="AE102" s="257"/>
      <c r="AF102" s="260"/>
      <c r="AG102" s="259"/>
      <c r="AH102" s="257"/>
      <c r="AI102" s="260"/>
      <c r="AJ102" s="259"/>
      <c r="AK102" s="257"/>
      <c r="AL102" s="260"/>
      <c r="AM102" s="259"/>
      <c r="AN102" s="257"/>
      <c r="AO102" s="260"/>
      <c r="AP102" s="259"/>
      <c r="AQ102" s="257"/>
      <c r="AR102" s="260"/>
      <c r="AS102" s="259"/>
      <c r="AT102" s="257"/>
      <c r="AU102" s="260"/>
      <c r="AV102" s="259"/>
      <c r="AW102" s="257"/>
      <c r="AX102" s="260"/>
      <c r="AY102" s="259"/>
      <c r="AZ102" s="257"/>
      <c r="BA102" s="260"/>
      <c r="BB102" s="259"/>
      <c r="BC102" s="257"/>
      <c r="BD102" s="260"/>
      <c r="BE102" s="259"/>
      <c r="BF102" s="257"/>
      <c r="BG102" s="260"/>
      <c r="BH102" s="259"/>
      <c r="BI102" s="257"/>
      <c r="BJ102" s="260"/>
      <c r="BK102" s="259"/>
      <c r="BL102" s="257"/>
      <c r="BM102" s="260"/>
      <c r="BN102" s="259"/>
      <c r="BO102" s="257"/>
      <c r="BP102" s="260"/>
      <c r="BQ102" s="259"/>
      <c r="BR102" s="257"/>
      <c r="BS102" s="260"/>
      <c r="BT102" s="259"/>
      <c r="BU102" s="257"/>
      <c r="BV102" s="260"/>
      <c r="BW102" s="259"/>
      <c r="BX102" s="257"/>
      <c r="BY102" s="260"/>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info_parties!$A$1:$A$114</xm:f>
          </x14:formula1>
          <xm:sqref>A11:A100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info_parties</vt:lpstr>
      <vt:lpstr>cabinetpos</vt:lpstr>
      <vt:lpstr>ministers</vt:lpstr>
      <vt:lpstr>ministers_in process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regional electoral alliances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tmustill</cp:lastModifiedBy>
  <cp:lastPrinted>2010-09-24T23:21:34Z</cp:lastPrinted>
  <dcterms:created xsi:type="dcterms:W3CDTF">2007-12-18T22:28:08Z</dcterms:created>
  <dcterms:modified xsi:type="dcterms:W3CDTF">2020-10-26T14:23:18Z</dcterms:modified>
</cp:coreProperties>
</file>